
<file path=[Content_Types].xml><?xml version="1.0" encoding="utf-8"?>
<Types xmlns="http://schemas.openxmlformats.org/package/2006/content-types">
  <Default Extension="bin" ContentType="application/vnd.openxmlformats-officedocument.spreadsheetml.customProperty"/>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R:\KY\2018 Water Rate Case\Exhibits\Revenues\"/>
    </mc:Choice>
  </mc:AlternateContent>
  <bookViews>
    <workbookView xWindow="0" yWindow="372" windowWidth="7308" windowHeight="3408" activeTab="2"/>
  </bookViews>
  <sheets>
    <sheet name="link in" sheetId="8" r:id="rId1"/>
    <sheet name="Link Out" sheetId="10" r:id="rId2"/>
    <sheet name="workpaper" sheetId="7" r:id="rId3"/>
    <sheet name="Proposed Rates" sheetId="11" r:id="rId4"/>
    <sheet name="Other Operating Revenues" sheetId="19" r:id="rId5"/>
    <sheet name="Pivot Table" sheetId="16" r:id="rId6"/>
    <sheet name="Map" sheetId="17" r:id="rId7"/>
    <sheet name="Data" sheetId="18"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#REF!</definedName>
    <definedName name="\N">#REF!</definedName>
    <definedName name="\P">#REF!</definedName>
    <definedName name="\Q">#REF!</definedName>
    <definedName name="\S">#REF!</definedName>
    <definedName name="\W">#REF!</definedName>
    <definedName name="____DAT3">#REF!</definedName>
    <definedName name="____DAT4">#REF!</definedName>
    <definedName name="___AWW03">#REF!</definedName>
    <definedName name="___AWW04">#REF!</definedName>
    <definedName name="___AWW05">#REF!</definedName>
    <definedName name="___AWW06">#REF!</definedName>
    <definedName name="___DAT1">#REF!</definedName>
    <definedName name="___DAT2">#REF!</definedName>
    <definedName name="___DAT5">#REF!</definedName>
    <definedName name="___DAT6">#REF!</definedName>
    <definedName name="___DAT7">#REF!</definedName>
    <definedName name="___DAT8">#REF!</definedName>
    <definedName name="__AWW03">#REF!</definedName>
    <definedName name="__AWW04">#REF!</definedName>
    <definedName name="__AWW05">#REF!</definedName>
    <definedName name="__AWW06">#REF!</definedName>
    <definedName name="__DAT1">#REF!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xlfn.BAHTTEXT" hidden="1">#NAME?</definedName>
    <definedName name="_00_01">#REF!</definedName>
    <definedName name="_000_LTIP_Participants">#REF!</definedName>
    <definedName name="_1_0pf1">[1]DIAMOND!#REF!</definedName>
    <definedName name="_106DATA">#REF!</definedName>
    <definedName name="_12M">#REF!</definedName>
    <definedName name="_15_0i">[2]DIAMOND!#REF!</definedName>
    <definedName name="_17_1">[3]Instructions!#REF!</definedName>
    <definedName name="_19_2">'[3]Contact Data'!#REF!</definedName>
    <definedName name="_1M">#REF!</definedName>
    <definedName name="_2_0BL">[4]Returns!#REF!</definedName>
    <definedName name="_21_3">'[3]Company Data'!#REF!</definedName>
    <definedName name="_23_4">'[3]Unit Data'!#REF!</definedName>
    <definedName name="_24_5">#REF!</definedName>
    <definedName name="_25_6">#REF!</definedName>
    <definedName name="_27i">[1]DIAMOND!#REF!</definedName>
    <definedName name="_29JOURNAL_ENTRY">#REF!</definedName>
    <definedName name="_2M">#REF!</definedName>
    <definedName name="_3_0i">[1]DIAMOND!#REF!</definedName>
    <definedName name="_3_0pf1">[2]DIAMOND!#REF!</definedName>
    <definedName name="_31SCHEDULE_2000">#REF!</definedName>
    <definedName name="_329">#REF!</definedName>
    <definedName name="_33SCHEDULE_2001">#REF!</definedName>
    <definedName name="_5pf1">[1]DIAMOND!#REF!</definedName>
    <definedName name="_7_0BL">[4]Returns!#REF!</definedName>
    <definedName name="_94">#REF!</definedName>
    <definedName name="_96">#REF!</definedName>
    <definedName name="_97">#REF!</definedName>
    <definedName name="_98">#REF!</definedName>
    <definedName name="_9BL">[4]Returns!#REF!</definedName>
    <definedName name="_AWW03">#REF!</definedName>
    <definedName name="_AWW04">#REF!</definedName>
    <definedName name="_AWW05">#REF!</definedName>
    <definedName name="_AWW06">#REF!</definedName>
    <definedName name="_con4050" hidden="1">{#N/A,"Anonymous",FALSE,"30 30k Table";#N/A,#N/A,FALSE,"30 50k Table";#N/A,#N/A,FALSE,"40 100k Table"}</definedName>
    <definedName name="_CPR5">#REF!</definedName>
    <definedName name="_CPR6">#REF!</definedName>
    <definedName name="_DAT1">#REF!</definedName>
    <definedName name="_DAT10">#REF!</definedName>
    <definedName name="_DAT11">#REF!</definedName>
    <definedName name="_DAT12">#REF!</definedName>
    <definedName name="_DAT13">#REF!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7" hidden="1">Data!$A$1:$N$5937</definedName>
    <definedName name="_Key1" hidden="1">#REF!</definedName>
    <definedName name="_key12">#REF!</definedName>
    <definedName name="_key13">[5]Engines!$K$30</definedName>
    <definedName name="_key2">[5]Engines!$H$13</definedName>
    <definedName name="_key3">[5]Engines!$K$13</definedName>
    <definedName name="_key4">#REF!</definedName>
    <definedName name="_key5">#REF!</definedName>
    <definedName name="_key6">#REF!</definedName>
    <definedName name="_M">[6]A!#REF!</definedName>
    <definedName name="_MAY2003">#REF!</definedName>
    <definedName name="_Order1" hidden="1">255</definedName>
    <definedName name="_OUD1">[5]OUD!$B$12</definedName>
    <definedName name="_rt4567">#REF!</definedName>
    <definedName name="_Sort" hidden="1">#REF!</definedName>
    <definedName name="_sub09">#REF!</definedName>
    <definedName name="_Table1_In1" hidden="1">#REF!</definedName>
    <definedName name="_Table1_Out" hidden="1">#REF!</definedName>
    <definedName name="_Table2_Out" hidden="1">#REF!</definedName>
    <definedName name="_usd1">#REF!</definedName>
    <definedName name="_usd98">'[7]exchange rates'!$B$3</definedName>
    <definedName name="_YR07">#REF!</definedName>
    <definedName name="_YR08">#REF!</definedName>
    <definedName name="_YR09">#REF!</definedName>
    <definedName name="_YR10">#REF!</definedName>
    <definedName name="_Yr2007">#REF!</definedName>
    <definedName name="_Yr2008">#REF!</definedName>
    <definedName name="_Yr2009">#REF!</definedName>
    <definedName name="_Yr2010">#REF!</definedName>
    <definedName name="_Yr2011">#REF!</definedName>
    <definedName name="A">'[8]Tom''s Sheet'!$A$1:$A$75</definedName>
    <definedName name="AAET">#REF!</definedName>
    <definedName name="AAWP_ENT">#REF!</definedName>
    <definedName name="AAWR_ENT">#REF!</definedName>
    <definedName name="ABERDEEN">#REF!</definedName>
    <definedName name="ACCRUAL">#REF!</definedName>
    <definedName name="AccrualDate">'[9]Accrual Date'!$A$3:$A$71</definedName>
    <definedName name="AcctNumDec">'[10]BU or FP'!$D$1:$E$100</definedName>
    <definedName name="Active_FINAL_with_Gender">#REF!</definedName>
    <definedName name="ACTUAL">#REF!</definedName>
    <definedName name="actual04">'[11]Exhibit 1'!$A$42:$AG$48</definedName>
    <definedName name="ActualCostCurrent">#REF!</definedName>
    <definedName name="ACTUALHEAD">#REF!</definedName>
    <definedName name="actualLTI">'[12]incumbent data'!$A$16:$AH$25</definedName>
    <definedName name="ADELPHIAS">#REF!</definedName>
    <definedName name="ADELPHIAW">#REF!</definedName>
    <definedName name="AFUDC___Equity">#REF!</definedName>
    <definedName name="AFUDC_Debt">#REF!</definedName>
    <definedName name="AGAIN">#REF!</definedName>
    <definedName name="AGRIUM">[13]AGRIUM!$C$28</definedName>
    <definedName name="All">#N/A</definedName>
    <definedName name="ALL_DATA">#REF!</definedName>
    <definedName name="AllCies">#REF!</definedName>
    <definedName name="ALLENHURST">#REF!</definedName>
    <definedName name="alll">#N/A</definedName>
    <definedName name="ALT">#REF!</definedName>
    <definedName name="American">#REF!</definedName>
    <definedName name="AMERICAN_WATER___CENTRAL_REGION__ILLINOIS">'[14]IL - PL'!#REF!</definedName>
    <definedName name="americas2">[5]Americas2!$A$1</definedName>
    <definedName name="Amortization">#REF!</definedName>
    <definedName name="Amortization_of_Debt_Expense">#REF!</definedName>
    <definedName name="Apollo_TaxRate">#REF!</definedName>
    <definedName name="Application">[15]Input!$B$5</definedName>
    <definedName name="area2">'[16]Total Ahorros Estudio'!$C$708:$AH$758</definedName>
    <definedName name="as" hidden="1">{"Summary",#N/A,FALSE,"Options "}</definedName>
    <definedName name="AS_400">#REF!</definedName>
    <definedName name="ashwin" hidden="1">{#N/A,"Anonymous",FALSE,"30 30k Table";#N/A,#N/A,FALSE,"30 50k Table";#N/A,#N/A,FALSE,"40 100k Table"}</definedName>
    <definedName name="AsOf">#REF!</definedName>
    <definedName name="asof2">[17]Input!$B$2</definedName>
    <definedName name="asof3">[18]Input!$B$2</definedName>
    <definedName name="AsOfMonthText">#REF!</definedName>
    <definedName name="asofmonthtext2">[17]Input!$B$6</definedName>
    <definedName name="asofmonthtext3">[18]Input!$B$6</definedName>
    <definedName name="Assessment_FooterType" hidden="1">"NONE"</definedName>
    <definedName name="Assessments_FooterType" hidden="1">"NONE"</definedName>
    <definedName name="ATCO">[13]ATCO!$C$28</definedName>
    <definedName name="attch1">#REF!</definedName>
    <definedName name="August2003">#REF!</definedName>
    <definedName name="AULT">[13]AULT!$C$28</definedName>
    <definedName name="Aut">#REF!</definedName>
    <definedName name="AutoA">#REF!</definedName>
    <definedName name="AutoB">#REF!</definedName>
    <definedName name="AutoC">#REF!</definedName>
    <definedName name="AutoD">#REF!</definedName>
    <definedName name="AutoE">#REF!</definedName>
    <definedName name="AutoHighLevel">#REF!</definedName>
    <definedName name="AVALON">#REF!</definedName>
    <definedName name="AvgQ1_L">[19]Param!#REF!</definedName>
    <definedName name="AvgQ1_U">[19]Param!#REF!</definedName>
    <definedName name="AvgQ2_L">[19]Param!#REF!</definedName>
    <definedName name="AvgQ2_U">[19]Param!#REF!</definedName>
    <definedName name="AvgQ3_L">[19]Param!#REF!</definedName>
    <definedName name="AvgQ3_U">[19]Param!#REF!</definedName>
    <definedName name="AvgRng">[19]Param!#REF!</definedName>
    <definedName name="awkfiscal">#REF!</definedName>
    <definedName name="AWR">#REF!</definedName>
    <definedName name="AWWOp">#REF!</definedName>
    <definedName name="AWWS_Corp">"est"</definedName>
    <definedName name="AZ">#REF!</definedName>
    <definedName name="AZAM00">#REF!</definedName>
    <definedName name="AZAM01">#REF!</definedName>
    <definedName name="azamfiscal">#REF!</definedName>
    <definedName name="B">#REF!</definedName>
    <definedName name="badger" hidden="1">{"TOT_QTR_TO_PREV",#N/A,FALSE,"Site Sum"}</definedName>
    <definedName name="badger1" hidden="1">{"TOT_QTR_TO_PREV",#N/A,FALSE,"Site Sum"}</definedName>
    <definedName name="BALANCES">#REF!</definedName>
    <definedName name="bandranges">'[20]Band Ranges'!$B$1:$E$13</definedName>
    <definedName name="Bank">#REF!</definedName>
    <definedName name="BankTable">#REF!</definedName>
    <definedName name="BASED">'[21]Base de Datos'!$B$9:$CK$126</definedName>
    <definedName name="BAWR_ENT">#REF!</definedName>
    <definedName name="BELMAWR">#REF!</definedName>
    <definedName name="BenPlan">[19]Param!#REF!</definedName>
    <definedName name="bgbgmmmm">#REF!</definedName>
    <definedName name="Bi10LTIP_Table">'[22]98LTIP6b-10b'!$A$7:$D$17</definedName>
    <definedName name="biggie">[5]Engines!$B$16</definedName>
    <definedName name="biggie12">#REF!</definedName>
    <definedName name="biggie13">[5]Engines!$J$33</definedName>
    <definedName name="biggie2">[5]Engines!$G$16</definedName>
    <definedName name="biggie3">[5]Engines!$J$16</definedName>
    <definedName name="biggie4">#REF!</definedName>
    <definedName name="biggie5">#REF!</definedName>
    <definedName name="biggie6">#REF!</definedName>
    <definedName name="BizUnits">[23]BU!$B$1:$C$74</definedName>
    <definedName name="Black_Scholes_Calculations">'[24]All Data'!#REF!</definedName>
    <definedName name="bnvcxzmkoip">#REF!</definedName>
    <definedName name="bons2">'[25]Comp 1'!$AA:$AA</definedName>
    <definedName name="Bonus">'[25]Comp 1'!$AD:$AD</definedName>
    <definedName name="Bonus01Per">'[26]Top Exec'!#REF!</definedName>
    <definedName name="Bonus111">'[25]Comp 1'!$AB:$AB</definedName>
    <definedName name="Bonus2001">'[26]Top Exec'!#REF!</definedName>
    <definedName name="BOTTOM">#REF!</definedName>
    <definedName name="bottomleft">[5]FunnelData!$BQ$2</definedName>
    <definedName name="bottomleft2">[5]FunnelData!$BQ$3</definedName>
    <definedName name="bp">'[27]Data Sheet'!#REF!</definedName>
    <definedName name="BRMENDHAM">#REF!</definedName>
    <definedName name="BROOKSIDE">#REF!</definedName>
    <definedName name="BS_Calcs">'[24]All Data'!#REF!</definedName>
    <definedName name="BS_Table">#REF!</definedName>
    <definedName name="bscwintable">[28]ScorecardData!$FT$1:$FX$10</definedName>
    <definedName name="BU_No">'[29]Pmts corrected'!$A$8:$A$63</definedName>
    <definedName name="bud">#REF!</definedName>
    <definedName name="Budget">[30]Input!$B$20</definedName>
    <definedName name="BUDGETHEAD">#REF!</definedName>
    <definedName name="buildthetable">[5]TableofDeals!$B$12</definedName>
    <definedName name="buildthetable2">#REF!</definedName>
    <definedName name="BUList">'[31]BU List'!$A$2:$G$178</definedName>
    <definedName name="BusUnit">#REF!</definedName>
    <definedName name="BusUnit_Table">[32]TABLES!$S$76:$T$570</definedName>
    <definedName name="CA">#REF!</definedName>
    <definedName name="CAAM00">#REF!</definedName>
    <definedName name="CAAM01">#REF!</definedName>
    <definedName name="caamfiscal">#REF!</definedName>
    <definedName name="CAI">#REF!</definedName>
    <definedName name="Capacity">[33]Menu!#REF!</definedName>
    <definedName name="CapEx_Effectiveness">#REF!</definedName>
    <definedName name="capitalradio">[5]FunnelData!$X$1</definedName>
    <definedName name="Car">#REF!</definedName>
    <definedName name="CarA">#REF!</definedName>
    <definedName name="CarB">#REF!</definedName>
    <definedName name="CarC">#REF!</definedName>
    <definedName name="CarD">#REF!</definedName>
    <definedName name="CarE">#REF!</definedName>
    <definedName name="CashA">#REF!</definedName>
    <definedName name="CashB">#REF!</definedName>
    <definedName name="CashC">#REF!</definedName>
    <definedName name="CashD">#REF!</definedName>
    <definedName name="CashE">#REF!</definedName>
    <definedName name="CashHighLevel">#REF!</definedName>
    <definedName name="CashLevel">#REF!</definedName>
    <definedName name="Cat_Ref">[34]CONTROL!$C$4</definedName>
    <definedName name="Cat_Yr1">#REF!</definedName>
    <definedName name="Cat_Yr2">#REF!</definedName>
    <definedName name="Cat_Yr3">#REF!</definedName>
    <definedName name="Cat_Yr4">#REF!</definedName>
    <definedName name="Cat_Yr5">#REF!</definedName>
    <definedName name="cata">[35]Input!$B$11</definedName>
    <definedName name="catb">[30]Input!$B$12</definedName>
    <definedName name="catl">[30]Input!$B$53</definedName>
    <definedName name="catlb">[30]Input!$B$54</definedName>
    <definedName name="cb_erf">#REF!</definedName>
    <definedName name="cbcredit">#REF!</definedName>
    <definedName name="CBWorkbookPriority" hidden="1">-1523877792</definedName>
    <definedName name="CCI">#REF!</definedName>
    <definedName name="cell_down_and_left">#REF!</definedName>
    <definedName name="CellToLeft">#REF!</definedName>
    <definedName name="CentralOM">#REF!</definedName>
    <definedName name="chart03">#REF!</definedName>
    <definedName name="CHEM">'[36]1994 LTIP'!$AN$27:$AT$35</definedName>
    <definedName name="Chemical">#REF!</definedName>
    <definedName name="Chemicals">#REF!</definedName>
    <definedName name="Chester">#REF!</definedName>
    <definedName name="CICdate">[37]Summ!$A$1</definedName>
    <definedName name="CICprice">[38]Summ!$A$2</definedName>
    <definedName name="Cies1_2B">#REF!</definedName>
    <definedName name="Cies1_5B">#REF!</definedName>
    <definedName name="Cies100_400M">#REF!</definedName>
    <definedName name="Cies2B">#REF!</definedName>
    <definedName name="Cies400_1B">#REF!</definedName>
    <definedName name="Cies500M">#REF!</definedName>
    <definedName name="Cies500M_1B">#REF!</definedName>
    <definedName name="Cies5B">#REF!</definedName>
    <definedName name="Clarksville">#REF!</definedName>
    <definedName name="CLI">#REF!</definedName>
    <definedName name="Client">[19]Param!#REF!</definedName>
    <definedName name="CLIENT_NAME">'[39]AWW Consolidated'!$D$3</definedName>
    <definedName name="ClientData">#REF!</definedName>
    <definedName name="ClientRow">[19]Param!#REF!</definedName>
    <definedName name="ClubA">#REF!</definedName>
    <definedName name="ClubB">#REF!</definedName>
    <definedName name="ClubC">#REF!</definedName>
    <definedName name="ClubD">#REF!</definedName>
    <definedName name="ClubE">#REF!</definedName>
    <definedName name="CM">#REF!</definedName>
    <definedName name="Co">#REF!</definedName>
    <definedName name="Code">[19]Param!#REF!</definedName>
    <definedName name="Code_List">[19]Param!#REF!</definedName>
    <definedName name="Col_Plan">[19]Param!#REF!</definedName>
    <definedName name="ColControl">#REF!</definedName>
    <definedName name="Combines_market_data_and_actuals___part_2">#REF!</definedName>
    <definedName name="Combines_market_data_and_actuals___part_3">#REF!</definedName>
    <definedName name="commentradio">[5]FunnelData!$Y$1</definedName>
    <definedName name="Common_Dividend_Declared">#REF!</definedName>
    <definedName name="company">#REF!</definedName>
    <definedName name="company1">#REF!</definedName>
    <definedName name="Company1Sort">'[33]B - Mains - Repl or Restr'!#REF!</definedName>
    <definedName name="companyname">#REF!</definedName>
    <definedName name="compnam3">[18]Input!$B$1</definedName>
    <definedName name="compname">#REF!</definedName>
    <definedName name="compname2">[17]Input!$B$1</definedName>
    <definedName name="Comprehensive_View">#REF!</definedName>
    <definedName name="con00" hidden="1">{#N/A,"Anonymous",FALSE,"30 30k Table";#N/A,#N/A,FALSE,"30 50k Table";#N/A,#N/A,FALSE,"40 100k Table"}</definedName>
    <definedName name="Concatenate">#REF!</definedName>
    <definedName name="conflic40100k" hidden="1">{#N/A,"Anonymous",FALSE,"30 30k Table";#N/A,#N/A,FALSE,"30 50k Table";#N/A,#N/A,FALSE,"40 100k Table"}</definedName>
    <definedName name="conflict" hidden="1">{#N/A,"Anonymous",FALSE,"30 30k Table";#N/A,#N/A,FALSE,"30 50k Table";#N/A,#N/A,FALSE,"40 100k Table"}</definedName>
    <definedName name="conflict3" hidden="1">{#N/A,"Anonymous",FALSE,"30 30k Table";#N/A,#N/A,FALSE,"30 50k Table";#N/A,#N/A,FALSE,"40 100k Table"}</definedName>
    <definedName name="conflict40100k" hidden="1">{#N/A,"Anonymous",FALSE,"30 30k Table";#N/A,#N/A,FALSE,"30 50k Table";#N/A,#N/A,FALSE,"40 100k Table"}</definedName>
    <definedName name="conflict404050k" hidden="1">{#N/A,"Anonymous",FALSE,"30 30k Table";#N/A,#N/A,FALSE,"30 50k Table";#N/A,#N/A,FALSE,"40 100k Table"}</definedName>
    <definedName name="conflict4050k" hidden="1">{#N/A,"Anonymous",FALSE,"30 30k Table";#N/A,#N/A,FALSE,"30 50k Table";#N/A,#N/A,FALSE,"40 100k Table"}</definedName>
    <definedName name="conflict4050kkk" hidden="1">{#N/A,"Anonymous",FALSE,"30 30k Table";#N/A,#N/A,FALSE,"30 50k Table";#N/A,#N/A,FALSE,"40 100k Table"}</definedName>
    <definedName name="conflt40100k" hidden="1">{#N/A,"Anonymous",FALSE,"30 30k Table";#N/A,#N/A,FALSE,"30 50k Table";#N/A,#N/A,FALSE,"40 100k Table"}</definedName>
    <definedName name="Consumer">#REF!</definedName>
    <definedName name="Contact">#REF!</definedName>
    <definedName name="contr">#REF!</definedName>
    <definedName name="contr2011">#REF!</definedName>
    <definedName name="Contracted_services">#REF!</definedName>
    <definedName name="contri09">#REF!</definedName>
    <definedName name="Coop">#REF!</definedName>
    <definedName name="Core_DebtCap">#REF!</definedName>
    <definedName name="Core_EquityCap">#REF!</definedName>
    <definedName name="core_ROE">#REF!</definedName>
    <definedName name="Cos">#REF!</definedName>
    <definedName name="cost10">#REF!</definedName>
    <definedName name="cost11">'[40]2011 Pen cost fr TW'!$B$20:$N$60</definedName>
    <definedName name="cost12">'[41]2012 pen cost draft'!$B$49:$K$73</definedName>
    <definedName name="count1forfunnel">[5]FunnelData!$E$4</definedName>
    <definedName name="count1forscorecard">[28]ScorecardData!$E$3</definedName>
    <definedName name="count2forfunnel">[5]FunnelData!$G$4</definedName>
    <definedName name="count2forscorecard">[28]ScorecardData!$E$4</definedName>
    <definedName name="count3forfunnel">[5]FunnelData!$I$4</definedName>
    <definedName name="count4forfunnel">[5]FunnelData!$K$4</definedName>
    <definedName name="count5forfunnel">[5]FunnelData!$M$4</definedName>
    <definedName name="counter">[5]Engines!$B$15</definedName>
    <definedName name="counter12">[5]Engines!$G$32</definedName>
    <definedName name="counter13">[5]Engines!$J$32</definedName>
    <definedName name="counter2">[5]Engines!$G$15</definedName>
    <definedName name="counter3">[5]Engines!$J$15</definedName>
    <definedName name="counter4">[5]Engines!$M$15</definedName>
    <definedName name="counter5">[5]Engines!$P$15</definedName>
    <definedName name="counter6">[5]Engines!$S$15</definedName>
    <definedName name="Crap">#REF!</definedName>
    <definedName name="_xlnm.Criteria">#REF!</definedName>
    <definedName name="crud">#REF!</definedName>
    <definedName name="CTAM00">#REF!</definedName>
    <definedName name="CTAM01">#REF!</definedName>
    <definedName name="ctamfiscal">#REF!</definedName>
    <definedName name="Current_Year_Retained_Earnings">#REF!</definedName>
    <definedName name="currentmonth">[5]FunnelData!$CB$6</definedName>
    <definedName name="currentquarter">[5]FunnelData!$BY$6</definedName>
    <definedName name="customer">#REF!</definedName>
    <definedName name="Customer_Accounting">#REF!</definedName>
    <definedName name="cwincount">[5]TableofDeals!$BI$10</definedName>
    <definedName name="data">#REF!</definedName>
    <definedName name="Data1B5B">#REF!</definedName>
    <definedName name="Data500M">#REF!</definedName>
    <definedName name="Data500M1B">#REF!</definedName>
    <definedName name="Data5B">#REF!</definedName>
    <definedName name="DataAuto">#REF!</definedName>
    <definedName name="_xlnm.Database">#REF!</definedName>
    <definedName name="Database_MI">[42]CA!#REF!</definedName>
    <definedName name="Database2">#REF!</definedName>
    <definedName name="DatabaseII">#REF!</definedName>
    <definedName name="datadump">#REF!</definedName>
    <definedName name="DataFlex">#REF!</definedName>
    <definedName name="DataFlexAuto">#REF!</definedName>
    <definedName name="Date">[43]MDSummary!$D$10</definedName>
    <definedName name="DBase2">#REF!</definedName>
    <definedName name="DBase3">#REF!</definedName>
    <definedName name="DBaseTot">#REF!</definedName>
    <definedName name="DEC">#REF!</definedName>
    <definedName name="Depreciation">#REF!</definedName>
    <definedName name="Depreciation_and_amortization">#REF!</definedName>
    <definedName name="dflt2">'[44]Customize Your Invoice'!$E$23</definedName>
    <definedName name="dflt3">'[44]Customize Your Invoice'!$D$24</definedName>
    <definedName name="dflt4">'[44]Customize Your Invoice'!$E$26</definedName>
    <definedName name="dflt5">'[44]Customize Your Invoice'!$E$27</definedName>
    <definedName name="dflt6">'[44]Customize Your Invoice'!$D$28</definedName>
    <definedName name="DIM_APP">#REF!</definedName>
    <definedName name="DIM_APPx">#REF!</definedName>
    <definedName name="DIM_APPz">#REF!</definedName>
    <definedName name="DIM_EE">#REF!</definedName>
    <definedName name="DIM_ENT">#REF!</definedName>
    <definedName name="DIM_ENTx">#REF!</definedName>
    <definedName name="discountrate">[5]Engines!$B$11</definedName>
    <definedName name="DiscRate">[45]General!$B$2</definedName>
    <definedName name="Dist_List">#REF!</definedName>
    <definedName name="District">#REF!</definedName>
    <definedName name="district1">[46]Sheet2!$B$2:$C$779</definedName>
    <definedName name="districtcode">#REF!</definedName>
    <definedName name="Districts">'[29]Business units'!$A$2:$B$16</definedName>
    <definedName name="Dividend_Income___Common">#REF!</definedName>
    <definedName name="Dividend_Income___Preferred">#REF!</definedName>
    <definedName name="DOB">'[47]NEI (Abernathy)'!#REF!</definedName>
    <definedName name="DOC">#REF!</definedName>
    <definedName name="DP1813TB1">[48]TPACT!$B$5:$B$141</definedName>
    <definedName name="DP1813TB2">[47]TPACT!$B$287:$B$423</definedName>
    <definedName name="DP1814TB1">[48]TPACT!$B$146:$B$282</definedName>
    <definedName name="DT">#REF!</definedName>
    <definedName name="E_Palo_Alto">#REF!</definedName>
    <definedName name="East">#REF!</definedName>
    <definedName name="edf" hidden="1">{#N/A,"Anonymous",FALSE,"30 30k Table";#N/A,#N/A,FALSE,"30 50k Table";#N/A,#N/A,FALSE,"40 100k Table"}</definedName>
    <definedName name="eeee">#REF!</definedName>
    <definedName name="eeeeeeeeereerr3">#REF!</definedName>
    <definedName name="eeeeuuuuuu">#REF!</definedName>
    <definedName name="eeer3343434">#REF!</definedName>
    <definedName name="eeetrtrytytyt">#REF!</definedName>
    <definedName name="eight">#REF!</definedName>
    <definedName name="Electric">#REF!</definedName>
    <definedName name="Entity">[34]CONTROL!$B$2</definedName>
    <definedName name="Entity2">[49]Input!$B$7</definedName>
    <definedName name="ENTRY">#REF!</definedName>
    <definedName name="EPA">#REF!</definedName>
    <definedName name="epic">#REF!</definedName>
    <definedName name="EquipList">[50]NEW!$A$6:$G$138</definedName>
    <definedName name="est">#REF!</definedName>
    <definedName name="ET">#REF!</definedName>
    <definedName name="Evansville">#REF!</definedName>
    <definedName name="eventhree">[51]Formulas!$B$19</definedName>
    <definedName name="EW">#REF!</definedName>
    <definedName name="excel">#REF!</definedName>
    <definedName name="ExpLoad">[52]Assumptions!$E$4</definedName>
    <definedName name="_xlnm.Extract">#REF!</definedName>
    <definedName name="extractradio">[5]FunnelData!$AI$1</definedName>
    <definedName name="Federal_Income_Taxes">#REF!</definedName>
    <definedName name="Federal_income_taxes__non_operating">#REF!</definedName>
    <definedName name="ffffff">#REF!</definedName>
    <definedName name="file">[53]CONTROL!$B$2</definedName>
    <definedName name="financings">#REF!</definedName>
    <definedName name="FINCO2000">#REF!</definedName>
    <definedName name="FINCO2001">#REF!</definedName>
    <definedName name="fincofiscal">#REF!</definedName>
    <definedName name="FINNING">[13]FINNING!$C$28</definedName>
    <definedName name="fiscalprint">#REF!</definedName>
    <definedName name="five">#REF!</definedName>
    <definedName name="Fleet_Auto_Information">#REF!</definedName>
    <definedName name="Flex">#REF!</definedName>
    <definedName name="FlexA">#REF!</definedName>
    <definedName name="FlexAutoA">#REF!</definedName>
    <definedName name="FlexAutoB">#REF!</definedName>
    <definedName name="FlexAutoC">#REF!</definedName>
    <definedName name="FlexAutoD">#REF!</definedName>
    <definedName name="FlexAutoE">#REF!</definedName>
    <definedName name="FlexAutoHighLevel">#REF!</definedName>
    <definedName name="FlexB">#REF!</definedName>
    <definedName name="FlexC">#REF!</definedName>
    <definedName name="FlexD">#REF!</definedName>
    <definedName name="FlexE">#REF!</definedName>
    <definedName name="FlexHighLevel">#REF!</definedName>
    <definedName name="FlowSatis">[33]Menu!#REF!</definedName>
    <definedName name="Forecast">[34]CONTROL!$B$4</definedName>
    <definedName name="Forest">#REF!</definedName>
    <definedName name="four">#REF!</definedName>
    <definedName name="Freq_Yr1">#REF!</definedName>
    <definedName name="Freq_Yr2">#REF!</definedName>
    <definedName name="Freq_Yr3">#REF!</definedName>
    <definedName name="Freq_Yr4">#REF!</definedName>
    <definedName name="Freq_Yr5">#REF!</definedName>
    <definedName name="frequency">'[54]Regn by Line'!$A$7</definedName>
    <definedName name="FRONT">#REF!</definedName>
    <definedName name="fuckioff"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el_and_Power">#REF!</definedName>
    <definedName name="funnelgraphradio">[5]FunnelData!$V$1</definedName>
    <definedName name="fx">[55]FLC!$AD$2</definedName>
    <definedName name="FXRATE">[13]assumptions!$B$3</definedName>
    <definedName name="FY">[30]Input!$B$21</definedName>
    <definedName name="FYE">[56]Input1!$B$6</definedName>
    <definedName name="FYperiod">[30]Input!$B$17</definedName>
    <definedName name="g">#REF!</definedName>
    <definedName name="G_L_Expense_Account">[57]Payments!#REF!</definedName>
    <definedName name="Gain_on_sale_of_assets">#REF!</definedName>
    <definedName name="GAM">[58]TPACT!$B$5:$B$141</definedName>
    <definedName name="GAM83F">[59]TPACT!$B$851:$B$987</definedName>
    <definedName name="gam83f2">[59]TPACT!$B$851:$B$987</definedName>
    <definedName name="gam83f3">[59]TPACT!$B$851:$B$987</definedName>
    <definedName name="GAM83M">[59]TPACT!$B$710:$B$846</definedName>
    <definedName name="gam83m2">[59]TPACT!$B$710:$B$846</definedName>
    <definedName name="gam83m3">[59]TPACT!$B$710:$B$846</definedName>
    <definedName name="GAM94F">[58]TPACT!$B$146:$B$282</definedName>
    <definedName name="Gas">#REF!</definedName>
    <definedName name="gbgbgbg">#REF!</definedName>
    <definedName name="General_office_expense">#REF!</definedName>
    <definedName name="General_taxes">#REF!</definedName>
    <definedName name="gggg">#REF!</definedName>
    <definedName name="ggggg">#REF!</definedName>
    <definedName name="gggggg">#REF!</definedName>
    <definedName name="ggggggg">#REF!</definedName>
    <definedName name="ggggggggggggg">#REF!</definedName>
    <definedName name="ggggggghhhhhhh">#REF!</definedName>
    <definedName name="gggggqqqq">#REF!</definedName>
    <definedName name="ggtggggggg">#REF!</definedName>
    <definedName name="Gilbert">#REF!</definedName>
    <definedName name="GLTable">#REF!</definedName>
    <definedName name="Gov">#REF!</definedName>
    <definedName name="GR">#REF!</definedName>
    <definedName name="grabbedregions">[5]FunnelData!$S$2:$T$5</definedName>
    <definedName name="gracue">#REF!</definedName>
    <definedName name="Group_insurances">#REF!</definedName>
    <definedName name="GVKey">"007257-01"</definedName>
    <definedName name="h">#REF!</definedName>
    <definedName name="HADDON_HEIGHTS">#REF!</definedName>
    <definedName name="HAMP00">#REF!</definedName>
    <definedName name="HAMP01">#REF!</definedName>
    <definedName name="hamptfiscal">#REF!</definedName>
    <definedName name="Header">#REF!</definedName>
    <definedName name="HERSHEY">#REF!</definedName>
    <definedName name="HI">#REF!</definedName>
    <definedName name="HIAM00">#REF!</definedName>
    <definedName name="HIAM01">#REF!</definedName>
    <definedName name="hiamfiscal">#REF!</definedName>
    <definedName name="high_growth1">[5]FunnelData!$CJ$6</definedName>
    <definedName name="HIGHLANDS">#REF!</definedName>
    <definedName name="HighLevel">#REF!</definedName>
    <definedName name="HistoricalRating">[33]Menu!#REF!</definedName>
    <definedName name="Holding">#REF!</definedName>
    <definedName name="home">[5]Database!$EU$1</definedName>
    <definedName name="hottop">[5]HotDealData!$A$1</definedName>
    <definedName name="Howell">#REF!</definedName>
    <definedName name="howell1">#REF!</definedName>
    <definedName name="HSP_InputValue">#REF!</definedName>
    <definedName name="hurdlerate">[5]Engines!$B$12</definedName>
    <definedName name="IA">#REF!</definedName>
    <definedName name="IAAM00">#REF!</definedName>
    <definedName name="IAAM01">#REF!</definedName>
    <definedName name="iaamfiscal">#REF!</definedName>
    <definedName name="Identify">[60]Menu!$I$5:$I$6</definedName>
    <definedName name="iiiiiuyy">#REF!</definedName>
    <definedName name="IL">#REF!</definedName>
    <definedName name="ILAM00">#REF!</definedName>
    <definedName name="ILAM01">#REF!</definedName>
    <definedName name="ilamfiscal">#REF!</definedName>
    <definedName name="ililirere">#REF!</definedName>
    <definedName name="ILL">#REF!</definedName>
    <definedName name="ILLCORP">#REF!</definedName>
    <definedName name="ILLINOIS">#REF!</definedName>
    <definedName name="Impact">#REF!</definedName>
    <definedName name="Impairment_charges">#REF!</definedName>
    <definedName name="IN">#REF!</definedName>
    <definedName name="INAM00">#REF!</definedName>
    <definedName name="INAM01">#REF!</definedName>
    <definedName name="inamfiscal">#REF!</definedName>
    <definedName name="Income__loss__before_income_taxes">#REF!</definedName>
    <definedName name="Income_Statement">#REF!</definedName>
    <definedName name="Increment">'[61]Lookup Table'!#REF!</definedName>
    <definedName name="Increment2">'[61]Lookup Table'!#REF!</definedName>
    <definedName name="Increment3">'[61]Lookup Table'!#REF!</definedName>
    <definedName name="Incumbent">#REF!</definedName>
    <definedName name="IND">#REF!</definedName>
    <definedName name="INDCORP">#REF!</definedName>
    <definedName name="INDIANA">#REF!</definedName>
    <definedName name="INFO">'[62]PLAN-INFO'!$C$4</definedName>
    <definedName name="Insurance">#REF!</definedName>
    <definedName name="Insurance_Other_Than_Group">#REF!</definedName>
    <definedName name="INT">#REF!</definedName>
    <definedName name="INTEREST">#REF!</definedName>
    <definedName name="Interest_Income">#REF!</definedName>
    <definedName name="Interest_on_long_term_debt">#REF!</definedName>
    <definedName name="Interest_on_Short_Term_Bank_Debt">#REF!</definedName>
    <definedName name="interimjuancell">[5]FunnelData!$GC$1</definedName>
    <definedName name="IOA">#REF!</definedName>
    <definedName name="IOACORP">#REF!</definedName>
    <definedName name="IOWA">#REF!</definedName>
    <definedName name="ipSexCode">[48]IO!$C$25</definedName>
    <definedName name="IS_FIN">#REF!</definedName>
    <definedName name="IS_PC">#REF!</definedName>
    <definedName name="IsPrimary">[19]Param!#REF!</definedName>
    <definedName name="it">[63]Formulas!$C$10</definedName>
    <definedName name="ITC">#REF!</definedName>
    <definedName name="IVACO">[13]IVACO!$C$28</definedName>
    <definedName name="j">#REF!</definedName>
    <definedName name="JCWC00">#REF!</definedName>
    <definedName name="JCWC01">#REF!</definedName>
    <definedName name="jcwcfiscal">#REF!</definedName>
    <definedName name="JE">#REF!</definedName>
    <definedName name="JeffersonParish">#REF!</definedName>
    <definedName name="jersey">#REF!</definedName>
    <definedName name="jj">#REF!</definedName>
    <definedName name="joe">#REF!</definedName>
    <definedName name="JointVent">#REF!</definedName>
    <definedName name="JOP">#REF!</definedName>
    <definedName name="JOURNAL">#REF!</definedName>
    <definedName name="jp">#REF!</definedName>
    <definedName name="juanreport">#REF!</definedName>
    <definedName name="key">[5]Engines!$C$13</definedName>
    <definedName name="kk"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OK">#REF!</definedName>
    <definedName name="KY">#REF!</definedName>
    <definedName name="KYAM00">#REF!</definedName>
    <definedName name="KYAM01">#REF!</definedName>
    <definedName name="kyamfiscal">#REF!</definedName>
    <definedName name="kykkkkkkk">#REF!</definedName>
    <definedName name="kykykyyk">#REF!</definedName>
    <definedName name="l">#REF!</definedName>
    <definedName name="Labor">#REF!</definedName>
    <definedName name="LAFARGE">'[13]LAFARGE CANADA'!$C$28</definedName>
    <definedName name="leadsourceradio">[5]FunnelData!$BC$1</definedName>
    <definedName name="leadsourcereport">[5]LeadSources!$A$1</definedName>
    <definedName name="Less100M">#REF!</definedName>
    <definedName name="LESSB">'[36]1994 LTIP'!$AV$11:$BB$20</definedName>
    <definedName name="LevelA">#REF!</definedName>
    <definedName name="LevelB">#REF!</definedName>
    <definedName name="LevelC">#REF!</definedName>
    <definedName name="LevelD">#REF!</definedName>
    <definedName name="LevelE">#REF!</definedName>
    <definedName name="LI">#REF!</definedName>
    <definedName name="librt">#REF!</definedName>
    <definedName name="lilili">#REF!</definedName>
    <definedName name="line10">#REF!</definedName>
    <definedName name="line11">#REF!</definedName>
    <definedName name="line12">#REF!</definedName>
    <definedName name="line2">[5]TableofDeals!$B$13:$EM$13</definedName>
    <definedName name="line23">#REF!</definedName>
    <definedName name="line24">#REF!</definedName>
    <definedName name="line25">[5]OutlierData!$U$2:$Y$2</definedName>
    <definedName name="line26">[5]OutlierData!$U$3:$Y$3</definedName>
    <definedName name="line3">[5]HotDealData!$B$2:$M$2</definedName>
    <definedName name="line4">[5]HotDealData!$B$3:$M$3</definedName>
    <definedName name="line5">[5]HotDealData!$Z$2:$AK$2</definedName>
    <definedName name="line6">[5]HotDealData!$Z$3:$AK$3</definedName>
    <definedName name="line7">[5]HotDealData!$AT$2:$AZ$2</definedName>
    <definedName name="line8">[5]HotDealData!$AT$3:$AZ$3</definedName>
    <definedName name="line9">#REF!</definedName>
    <definedName name="LinkList">#REF!</definedName>
    <definedName name="ListOffset" hidden="1">1</definedName>
    <definedName name="LIWC00">#REF!</definedName>
    <definedName name="LIWC01">#REF!</definedName>
    <definedName name="liwcfiscal">#REF!</definedName>
    <definedName name="lkdeferral">'[37]DO NOT PRINT - Deferrals'!$C$13:$P$83</definedName>
    <definedName name="lllllplplp">#REF!</definedName>
    <definedName name="Local">#REF!</definedName>
    <definedName name="LOGAN">#REF!</definedName>
    <definedName name="LOOKUP">'[64]co information'!$B$4:$AG$89</definedName>
    <definedName name="lookup1">#REF!</definedName>
    <definedName name="LowAutoA">#REF!</definedName>
    <definedName name="LowAutoB">#REF!</definedName>
    <definedName name="LowAutoC">#REF!</definedName>
    <definedName name="LowAutoD">#REF!</definedName>
    <definedName name="LowAutoE">#REF!</definedName>
    <definedName name="LowAutoTot">#REF!</definedName>
    <definedName name="LS">[58]TPACT!$B$287:$B$423</definedName>
    <definedName name="LSDiscountRate">[48]IO!$C$6</definedName>
    <definedName name="LTIP">'[36]1994 LTIP'!$AN$11:$AT$20</definedName>
    <definedName name="LTIP_Table">#REF!</definedName>
    <definedName name="LTIValuation">#REF!</definedName>
    <definedName name="LTPlan">#REF!</definedName>
    <definedName name="LYP_Cat_Yr1">#REF!</definedName>
    <definedName name="Lyp_Cat_Yr2">#REF!</definedName>
    <definedName name="LYP_Cat_Yr3">#REF!</definedName>
    <definedName name="LYP_Cat_Yr4">#REF!</definedName>
    <definedName name="LYP_Freq_Yr1">#REF!</definedName>
    <definedName name="LYP_Freq_Yr2">#REF!</definedName>
    <definedName name="LYP_Freq_Yr3">#REF!</definedName>
    <definedName name="LYP_Freq_Yr4">#REF!</definedName>
    <definedName name="MA_ENGIN">#REF!</definedName>
    <definedName name="MA_OH">#REF!</definedName>
    <definedName name="MA_OM">#REF!</definedName>
    <definedName name="MA_OTHER">#REF!</definedName>
    <definedName name="MA_RESID">#REF!</definedName>
    <definedName name="MA_UNDER">#REF!</definedName>
    <definedName name="maahhh">#REF!</definedName>
    <definedName name="MAAM00">#REF!</definedName>
    <definedName name="MAAM01">#REF!</definedName>
    <definedName name="maamfiscal">#REF!</definedName>
    <definedName name="macroNewIssue">#N/A</definedName>
    <definedName name="macroOpen">#N/A</definedName>
    <definedName name="Maintenance">#REF!</definedName>
    <definedName name="Management_fees">#REF!</definedName>
    <definedName name="Management_Revenues">#REF!</definedName>
    <definedName name="Manufacturing">#REF!</definedName>
    <definedName name="market">[65]SUMMARY!$A$1:$BY$22</definedName>
    <definedName name="Master">'[66]Master Sheet'!$A$2:$BQ$150</definedName>
    <definedName name="max">'[61]Lookup Table'!#REF!</definedName>
    <definedName name="MAXLINES">#REF!</definedName>
    <definedName name="MB_PCH_Assessment_FooterType" hidden="1">"NONE"</definedName>
    <definedName name="MB_PCH_Gen_Ind_FooterType" hidden="1">"NONE"</definedName>
    <definedName name="MB_PCH_Sector_Specific_FooterType" hidden="1">"NONE"</definedName>
    <definedName name="MD">#REF!</definedName>
    <definedName name="MDAM00">#REF!</definedName>
    <definedName name="MDAM01">#REF!</definedName>
    <definedName name="mdamfiscal">#REF!</definedName>
    <definedName name="MENDHAM">#REF!</definedName>
    <definedName name="METHANEX">[13]METHANEX!$C$28</definedName>
    <definedName name="MIAM00">#REF!</definedName>
    <definedName name="MIAM01">#REF!</definedName>
    <definedName name="miamfiscal">#REF!</definedName>
    <definedName name="midpoint">[67]midpoint!$A$7:$C$13</definedName>
    <definedName name="militaryyesno">[5]FunnelData!$EK$1</definedName>
    <definedName name="min">'[61]Lookup Table'!#REF!</definedName>
    <definedName name="Miscellaneous">#REF!</definedName>
    <definedName name="Miscellaneous_Amortization">#REF!</definedName>
    <definedName name="Miscellaneous_Income">#REF!</definedName>
    <definedName name="Miscellaneous_Other_Deductions">#REF!</definedName>
    <definedName name="Missouri_with_Growth">#REF!</definedName>
    <definedName name="mmmmmmmm">#REF!</definedName>
    <definedName name="mmmwww">#REF!</definedName>
    <definedName name="MO">#REF!</definedName>
    <definedName name="MOA">#REF!</definedName>
    <definedName name="MOACORP">#REF!</definedName>
    <definedName name="MOAM00">#REF!</definedName>
    <definedName name="MOAM01">#REF!</definedName>
    <definedName name="moamfiscal">#REF!</definedName>
    <definedName name="Month">[15]Input!$B$13</definedName>
    <definedName name="monthhead">#REF!</definedName>
    <definedName name="monthtext">#REF!</definedName>
    <definedName name="MTDPlan">'[68]Raw-Hyp'!$E$15:$F$569</definedName>
    <definedName name="Multimedia">#REF!</definedName>
    <definedName name="MUN">#REF!</definedName>
    <definedName name="name"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bczv">#REF!</definedName>
    <definedName name="ND_ENGIN">#REF!</definedName>
    <definedName name="ND_OH">#REF!</definedName>
    <definedName name="ND_OM">#REF!</definedName>
    <definedName name="ND_OTHER">#REF!</definedName>
    <definedName name="ND_RESID">#REF!</definedName>
    <definedName name="ND_UNDER">#REF!</definedName>
    <definedName name="NE_ENGIN">#REF!</definedName>
    <definedName name="NE_OH">#REF!</definedName>
    <definedName name="NE_OM">#REF!</definedName>
    <definedName name="NE_OTHER">#REF!</definedName>
    <definedName name="NE_RESID">#REF!</definedName>
    <definedName name="NE_UNDER">#REF!</definedName>
    <definedName name="Net_income__loss">#REF!</definedName>
    <definedName name="Net_Income_To_Common_Stock">#REF!</definedName>
    <definedName name="new">#REF!</definedName>
    <definedName name="newincount">[5]TableofDeals!$BC$10</definedName>
    <definedName name="newleads">[5]FunnelData!$CK$9</definedName>
    <definedName name="NEWPRINT">#REF!</definedName>
    <definedName name="newsummary">#REF!</definedName>
    <definedName name="nine">#REF!</definedName>
    <definedName name="NJ">#REF!</definedName>
    <definedName name="NJAM00">#REF!</definedName>
    <definedName name="NJAM01">#REF!</definedName>
    <definedName name="njamfiscal">#REF!</definedName>
    <definedName name="NM">#REF!</definedName>
    <definedName name="NMAM00">#REF!</definedName>
    <definedName name="NMAM01">#REF!</definedName>
    <definedName name="nmamfiscal">#REF!</definedName>
    <definedName name="NMB_Gen_Industry_FooterType" hidden="1">"NONE"</definedName>
    <definedName name="NMB_PCH_Assessment_FooterType" hidden="1">"NONE"</definedName>
    <definedName name="NMB_Sector_Specific_Assessment_FooterType" hidden="1">"NONE"</definedName>
    <definedName name="NMB_Sector_Specific_FooterType" hidden="1">"NONE"</definedName>
    <definedName name="nmmmmmmhhhh">#REF!</definedName>
    <definedName name="NO_NEI">#REF!</definedName>
    <definedName name="no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n_Operating_Rental_Income">#REF!</definedName>
    <definedName name="Non_Reg">#REF!</definedName>
    <definedName name="NoneA">#REF!</definedName>
    <definedName name="NoneB">#REF!</definedName>
    <definedName name="NoneC">#REF!</definedName>
    <definedName name="NoneD">#REF!</definedName>
    <definedName name="NoneE">#REF!</definedName>
    <definedName name="NoneHighLevel">#REF!</definedName>
    <definedName name="NORTHEAST">#REF!</definedName>
    <definedName name="northeasthots">[5]FunnelData!$AT$8</definedName>
    <definedName name="NOSH">[69]ValSummary!$B$25</definedName>
    <definedName name="NOTES">#REF!</definedName>
    <definedName name="NOVA">[13]NOVA!$C$28</definedName>
    <definedName name="no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R_GR">#REF!</definedName>
    <definedName name="nu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W_ENGIN">#REF!</definedName>
    <definedName name="NW_OH">#REF!</definedName>
    <definedName name="NW_OM">#REF!</definedName>
    <definedName name="NW_OTHER">#REF!</definedName>
    <definedName name="NW_RESID">#REF!</definedName>
    <definedName name="NW_UNDER">#REF!</definedName>
    <definedName name="NYAM00">#REF!</definedName>
    <definedName name="NYAM01">#REF!</definedName>
    <definedName name="nyamfiscal">#REF!</definedName>
    <definedName name="OCCAMT">#REF!</definedName>
    <definedName name="OCEAN">#REF!</definedName>
    <definedName name="OdorSatis">[33]Menu!#REF!</definedName>
    <definedName name="OH">#REF!</definedName>
    <definedName name="OH_ADJ">#REF!</definedName>
    <definedName name="OH_COMM">#REF!</definedName>
    <definedName name="OH_EL">#REF!</definedName>
    <definedName name="OH_EXEC">#REF!</definedName>
    <definedName name="OH_FIN">#REF!</definedName>
    <definedName name="OH_HR">#REF!</definedName>
    <definedName name="OH_LEGAL">#REF!</definedName>
    <definedName name="OH_MKT">#REF!</definedName>
    <definedName name="OH_OPS">#REF!</definedName>
    <definedName name="OH_OTH">#REF!</definedName>
    <definedName name="OH_PR">#REF!</definedName>
    <definedName name="OHA">#REF!</definedName>
    <definedName name="OHAM00">#REF!</definedName>
    <definedName name="OHAM01">#REF!</definedName>
    <definedName name="ohamfiscal">#REF!</definedName>
    <definedName name="OIL">#REF!</definedName>
    <definedName name="ok">#REF!</definedName>
    <definedName name="Old">#REF!</definedName>
    <definedName name="old_print">#REF!</definedName>
    <definedName name="OM_AR">#REF!,#REF!,#REF!,#REF!,#REF!,#REF!,#REF!,#REF!</definedName>
    <definedName name="OMAllocation">#REF!</definedName>
    <definedName name="OMI">#REF!</definedName>
    <definedName name="one">#REF!</definedName>
    <definedName name="Ontario">#REF!</definedName>
    <definedName name="OpEfficency">[33]Menu!#REF!</definedName>
    <definedName name="Operating_income">#REF!</definedName>
    <definedName name="Operating_Revenues">#REF!</definedName>
    <definedName name="Options">#REF!</definedName>
    <definedName name="ORCOM">#REF!</definedName>
    <definedName name="Ortley_Beach">#REF!</definedName>
    <definedName name="Other__net">#REF!</definedName>
    <definedName name="Other_benefits">#REF!</definedName>
    <definedName name="Other_Interest_Expense">#REF!</definedName>
    <definedName name="Other_Operating_Revenues">#REF!</definedName>
    <definedName name="Out">#REF!</definedName>
    <definedName name="outliertop">[5]OutlierData!$A$1</definedName>
    <definedName name="OutTop">#REF!</definedName>
    <definedName name="OverEarn_Amount">#REF!</definedName>
    <definedName name="OverEarn_Switch">#REF!</definedName>
    <definedName name="OverEarnCap_Switch">#REF!</definedName>
    <definedName name="p">#REF!</definedName>
    <definedName name="PA">#REF!</definedName>
    <definedName name="PAAM00">#REF!</definedName>
    <definedName name="PAAM01">#REF!</definedName>
    <definedName name="paamfiscal">#REF!</definedName>
    <definedName name="PADateTbl">#REF!</definedName>
    <definedName name="PAGE1">#REF!</definedName>
    <definedName name="PAGE2">#REF!</definedName>
    <definedName name="pain">#REF!</definedName>
    <definedName name="PCALOC">#REF!</definedName>
    <definedName name="PEK">#REF!</definedName>
    <definedName name="pencost">#REF!</definedName>
    <definedName name="pencost10">#REF!</definedName>
    <definedName name="Pensions">#REF!</definedName>
    <definedName name="PEO">#REF!</definedName>
    <definedName name="People">[70]People!$A$1:$E$5</definedName>
    <definedName name="Period">[15]Input!$B$45</definedName>
    <definedName name="PERIOD_END">'[39]AWW Consolidated'!$D$4</definedName>
    <definedName name="periodl">[30]Input!$B$55</definedName>
    <definedName name="PFYE">[56]Input1!$B$7</definedName>
    <definedName name="Pharma">#REF!</definedName>
    <definedName name="PickLists">[3]PickLists!#REF!</definedName>
    <definedName name="pidA02015003594">[3]PickLists!$F$1:$F$3</definedName>
    <definedName name="pidA02015003595">[3]PickLists!$G$1:$G$3</definedName>
    <definedName name="pidA02015003599">[3]PickLists!$H$1:$H$3</definedName>
    <definedName name="pidA02015003613">[3]PickLists!$I$1:$I$5</definedName>
    <definedName name="pidA02015003624">[3]PickLists!$J$1:$J$2</definedName>
    <definedName name="pidA05100000015">[3]PickLists!$K$1:$K$3</definedName>
    <definedName name="pidA05100000016">[3]PickLists!$L$1:$L$3</definedName>
    <definedName name="pidA05100000017">[3]PickLists!$M$1:$M$3</definedName>
    <definedName name="pidA05100000018">[3]PickLists!$N$1:$N$3</definedName>
    <definedName name="pidA05100000019">[3]PickLists!$O$1:$O$4</definedName>
    <definedName name="pidA05100000020">[3]PickLists!$P$1:$P$8</definedName>
    <definedName name="pidA07017424501_BOOLEAN">[3]PickLists!$T$1:$T$2</definedName>
    <definedName name="pidA99053086836">[3]PickLists!$AE$1:$AE$3</definedName>
    <definedName name="pidA99113112368">[3]PickLists!$AF$1:$AF$3</definedName>
    <definedName name="pidA99113112502">[3]PickLists!$AG$1:$AG$4</definedName>
    <definedName name="pidA99115112581">[3]PickLists!$AI$1:$AI$4</definedName>
    <definedName name="pidA99270368862">[3]PickLists!$AN$1:$AN$3</definedName>
    <definedName name="pidA99270368863">[3]PickLists!$AO$1:$AO$3</definedName>
    <definedName name="pidA99270368864">[3]PickLists!$AP$1:$AP$3</definedName>
    <definedName name="pivotreport">[5]Pivot!$A$1</definedName>
    <definedName name="pj">#REF!</definedName>
    <definedName name="PLACERDOME">'[13]PLACER DOME'!$C$28</definedName>
    <definedName name="PLBSHEET">#REF!</definedName>
    <definedName name="PMTS_CORR">'[29]Pmts corrected'!$B$8:$B$63</definedName>
    <definedName name="poil">#REF!</definedName>
    <definedName name="poll">#REF!</definedName>
    <definedName name="pop">#REF!</definedName>
    <definedName name="ppp">#REF!</definedName>
    <definedName name="Preferred_Dividend_Declared">#REF!</definedName>
    <definedName name="Preferred_dividends_of_subsidiaries__Consolidation_only">#REF!</definedName>
    <definedName name="PREPARED_BY">'[39]AWW Consolidated'!$J$3</definedName>
    <definedName name="PREPARED_DATE">'[39]AWW Consolidated'!$J$4</definedName>
    <definedName name="PrevForecast">[15]Input!$B$19</definedName>
    <definedName name="PRIMA_VAC">[71]generales!$L$48:$M$93</definedName>
    <definedName name="PRINT">#REF!</definedName>
    <definedName name="_xlnm.Print_Area" localSheetId="2">workpaper!$A$8:$R$37</definedName>
    <definedName name="_xlnm.Print_Area">#REF!</definedName>
    <definedName name="Print_Area_MI">#REF!</definedName>
    <definedName name="_xlnm.Print_Titles" localSheetId="2">workpaper!$1:$7</definedName>
    <definedName name="_xlnm.Print_Titles">#N/A</definedName>
    <definedName name="PRINT_TITLES_MI">#REF!</definedName>
    <definedName name="PRINT2000">#REF!</definedName>
    <definedName name="PRINT2001">#REF!</definedName>
    <definedName name="PrintA">#REF!</definedName>
    <definedName name="PrintA1">#REF!</definedName>
    <definedName name="PrintB">#REF!</definedName>
    <definedName name="PrintC">#REF!</definedName>
    <definedName name="Profit">#REF!</definedName>
    <definedName name="PromoGrow">[33]Menu!#REF!</definedName>
    <definedName name="proposedbandranges">[20]Model!$A$1:$D$12</definedName>
    <definedName name="Provision_for_income_taxes">#REF!</definedName>
    <definedName name="Proxy20032004B">#REF!</definedName>
    <definedName name="Proxy20052005BinA">#REF!</definedName>
    <definedName name="PSTAC_AS_2007">#REF!</definedName>
    <definedName name="PSTAC_LS_2007">#REF!</definedName>
    <definedName name="PSTAC_OCS_2007">#REF!</definedName>
    <definedName name="pull">#REF!</definedName>
    <definedName name="Purc">#REF!</definedName>
    <definedName name="Purchased_Water">#REF!</definedName>
    <definedName name="PW">#REF!</definedName>
    <definedName name="PWAC_EW_2007">#REF!</definedName>
    <definedName name="PWAC_MH_2007">#REF!</definedName>
    <definedName name="PWAC_NJ_2007">#REF!</definedName>
    <definedName name="PWW">#REF!</definedName>
    <definedName name="PY2AsOf">#REF!</definedName>
    <definedName name="PY3AsOf">#REF!</definedName>
    <definedName name="PYAsOf">#REF!</definedName>
    <definedName name="QC">#REF!</definedName>
    <definedName name="qq">#N/A</definedName>
    <definedName name="qqqqqqtttt">#REF!</definedName>
    <definedName name="Quebec">#REF!</definedName>
    <definedName name="QUERY">#REF!</definedName>
    <definedName name="Query1">#REF!</definedName>
    <definedName name="radiosort">[5]Engines!$B$20</definedName>
    <definedName name="RANGE">#REF!</definedName>
    <definedName name="rate2006">#REF!</definedName>
    <definedName name="rate2007">#REF!</definedName>
    <definedName name="ratecasedata">#REF!</definedName>
    <definedName name="rates04">'[12]target summary table exhibi (2)'!$B$10:$AE$140</definedName>
    <definedName name="raw_data">#REF!</definedName>
    <definedName name="rawdata">'[72]raw data summary'!$A$6:$BA$61</definedName>
    <definedName name="RawHeader">#REF!</definedName>
    <definedName name="RecCount">[19]Param!#REF!</definedName>
    <definedName name="record_count">[5]Engines!$B$13</definedName>
    <definedName name="record_count12">[5]Engines!$G$30</definedName>
    <definedName name="record_count13">[5]Engines!$J$30</definedName>
    <definedName name="record_count2">[5]Engines!$G$13</definedName>
    <definedName name="record_count3">[5]Engines!$J$13</definedName>
    <definedName name="record_count4">[5]Engines!$M$13</definedName>
    <definedName name="record_count5">[5]Engines!$P$13</definedName>
    <definedName name="record_count6">[5]Engines!$S$13</definedName>
    <definedName name="referencedate">[5]FunnelData!$CB$8</definedName>
    <definedName name="referencedate2">[5]FunnelData!$CC$8</definedName>
    <definedName name="referencedate3">[5]FunnelData!$CC$6</definedName>
    <definedName name="Reg_Region_GAAP">#REF!</definedName>
    <definedName name="regession">[73]Regressions!$13:$159</definedName>
    <definedName name="REGION_1">#REF!</definedName>
    <definedName name="REGION_2">#REF!</definedName>
    <definedName name="regionagainforbsc">[28]ScorecardData!$GF$2:$GF$6</definedName>
    <definedName name="regionagainforbsc_ref">[28]ScorecardData!$GE$2</definedName>
    <definedName name="regionindicator">[5]FunnelData!$S$1</definedName>
    <definedName name="regionindicator2">[5]FunnelData!$AA$1</definedName>
    <definedName name="regression">[73]Regressions!$10:$88</definedName>
    <definedName name="Regulatory_expense">#REF!</definedName>
    <definedName name="Rents">#REF!</definedName>
    <definedName name="REPORT">#REF!</definedName>
    <definedName name="Retail">#REF!</definedName>
    <definedName name="retrieve">#REF!</definedName>
    <definedName name="RIC">#REF!</definedName>
    <definedName name="RICHMOND">#REF!</definedName>
    <definedName name="RIOALGOM">'[13]RIO ALGOM'!$C$28</definedName>
    <definedName name="RowCount">[19]Param!#REF!</definedName>
    <definedName name="rr">#REF!</definedName>
    <definedName name="rrr">#REF!</definedName>
    <definedName name="rrrtyyiopl">#REF!</definedName>
    <definedName name="RUSSELL">'[13]RUSSEL METALS'!$C$28</definedName>
    <definedName name="ryryryry">#REF!</definedName>
    <definedName name="Salary2001">'[26]Top Exec'!#REF!</definedName>
    <definedName name="SALI00">#REF!</definedName>
    <definedName name="SALI01">#REF!</definedName>
    <definedName name="salisfiscal">#REF!</definedName>
    <definedName name="SCEPSort">'[33]B - Mains - Repl or Restr'!#REF!</definedName>
    <definedName name="schedule">#REF!</definedName>
    <definedName name="scorecard_pd1ref">[28]ScorecardData!$BW$3</definedName>
    <definedName name="scorecardpd1">[28]ScorecardData!$BW$1:$BW$2</definedName>
    <definedName name="sdsdsdsccc">#REF!</definedName>
    <definedName name="sdsdsdseeee">#REF!</definedName>
    <definedName name="SE_ENGIN">#REF!</definedName>
    <definedName name="SE_OH">#REF!</definedName>
    <definedName name="SE_OM">#REF!</definedName>
    <definedName name="SE_OTHER">#REF!</definedName>
    <definedName name="SE_RESID">#REF!</definedName>
    <definedName name="SE_UNDER">#REF!</definedName>
    <definedName name="secretjuancell">[5]FunnelData!$EN$1</definedName>
    <definedName name="SEpage2">[5]BSC2!$A$1</definedName>
    <definedName name="Service">#REF!</definedName>
    <definedName name="Set">" "</definedName>
    <definedName name="seven">#REF!</definedName>
    <definedName name="Sewer_Revenues">#REF!</definedName>
    <definedName name="sewincount">[5]TableofDeals!$BE$10</definedName>
    <definedName name="SEY">#REF!</definedName>
    <definedName name="Shared_business_services">#REF!</definedName>
    <definedName name="Sheet1_FooterType" hidden="1">"NONE"</definedName>
    <definedName name="Sheet2_FooterType" hidden="1">"NONE"</definedName>
    <definedName name="showme">#REF!</definedName>
    <definedName name="SiouxCity">#REF!</definedName>
    <definedName name="six">#REF!</definedName>
    <definedName name="SizingColumn">[74]BS!#REF!</definedName>
    <definedName name="SLBdata">#REF!</definedName>
    <definedName name="SLCW00">#REF!</definedName>
    <definedName name="SLCW01">#REF!</definedName>
    <definedName name="slcwfiscal">#REF!</definedName>
    <definedName name="SLUDGE__I">#REF!</definedName>
    <definedName name="SLUDGE_D.">#REF!</definedName>
    <definedName name="SLUDGE_F.">#REF!</definedName>
    <definedName name="SLUDGE_G.">#REF!</definedName>
    <definedName name="sortthedealbackup">[5]ScorecardBackup!$B$33</definedName>
    <definedName name="sortthefunnel">[5]FunnelReport!$B$33</definedName>
    <definedName name="SOUTHEAST">#REF!</definedName>
    <definedName name="SPECIALS">#REF!</definedName>
    <definedName name="spinner1">[5]Engines!$B$22</definedName>
    <definedName name="SPSet">"current"</definedName>
    <definedName name="spws">"B11E9A7E-17EE-4924-8979-3B9423A4E50E"</definedName>
    <definedName name="SPWS_WBID">"A49A78E1-1618-11D4-B3CA-92FF744B661F"</definedName>
    <definedName name="SRP">#REF!</definedName>
    <definedName name="ss">#REF!</definedName>
    <definedName name="ssss">#REF!</definedName>
    <definedName name="STABILIZATION">#REF!</definedName>
    <definedName name="start">'[61]Lookup Table'!#REF!</definedName>
    <definedName name="STATE">#REF!</definedName>
    <definedName name="State_Income_Taxes">#REF!</definedName>
    <definedName name="State_income_taxes__non_operating">#REF!</definedName>
    <definedName name="STJ">#REF!</definedName>
    <definedName name="STMT">#REF!</definedName>
    <definedName name="STMTBU">#REF!</definedName>
    <definedName name="STONE">'[13]STONE CONS'!$C$28</definedName>
    <definedName name="Strongville">#REF!</definedName>
    <definedName name="Structure04">'[11]Exhibit 1'!$A$14:$AG$20</definedName>
    <definedName name="Stuff">#REF!</definedName>
    <definedName name="Sub">#REF!</definedName>
    <definedName name="sub9.5">#REF!</definedName>
    <definedName name="subcat">[75]subcatlist!$A$1:$A$46</definedName>
    <definedName name="Sum_Range">#REF!</definedName>
    <definedName name="Summary">'[76]Casualty Data'!#REF!</definedName>
    <definedName name="SUNBURY">#REF!</definedName>
    <definedName name="SUNCOR">[13]SUNCOR!$C$28</definedName>
    <definedName name="super">'[77]All Co''s'!$A$1:$AZ$1180</definedName>
    <definedName name="Support">#REF!</definedName>
    <definedName name="suspectdatareport">[5]SuspectData!$A$1</definedName>
    <definedName name="SVCDateTbl">#REF!</definedName>
    <definedName name="SW_ENGIN">#REF!</definedName>
    <definedName name="SW_OH">#REF!</definedName>
    <definedName name="SW_OM">#REF!</definedName>
    <definedName name="SW_OTHER">#REF!</definedName>
    <definedName name="SW_RESID">#REF!</definedName>
    <definedName name="SW_UNDER">#REF!</definedName>
    <definedName name="sxsxsx">#REF!</definedName>
    <definedName name="sysExpenseLoad">[48]IO!$C$13</definedName>
    <definedName name="sysPlanCode">[78]IO!$K$2</definedName>
    <definedName name="sysValDate">[79]IO!$C$3</definedName>
    <definedName name="sz___LTIP_Participants">#REF!</definedName>
    <definedName name="sz___LTIP_Participants_AER">#REF!</definedName>
    <definedName name="T">#REF!</definedName>
    <definedName name="Tablas">#REF!</definedName>
    <definedName name="TABLE">#REF!</definedName>
    <definedName name="Table1">#REF!</definedName>
    <definedName name="target04">'[11]Exhibit 1'!$A$28:$AG$34</definedName>
    <definedName name="TargetBonus">'[66]TARGET BONUS '!$B$6:$E$146</definedName>
    <definedName name="targetbonusamt">'[80]Modified Name'!$A$1:$E$75</definedName>
    <definedName name="TargetLTI">[66]LTI!$B$6:$E$95</definedName>
    <definedName name="Task_Order06">'[81]WO&amp;Proj06'!$A$1:$B$175</definedName>
    <definedName name="Tax_Savings_Acquisition_Adjustment___Other">#REF!</definedName>
    <definedName name="Tax_Savings_Acquisition_Adjustment_old">#REF!</definedName>
    <definedName name="Tax_Vals">#REF!</definedName>
    <definedName name="TDCdata">#REF!</definedName>
    <definedName name="Techno">#REF!</definedName>
    <definedName name="Telecom">#REF!</definedName>
    <definedName name="Temp">#REF!</definedName>
    <definedName name="ten">#REF!</definedName>
    <definedName name="test">#REF!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ing" hidden="1">{#N/A,"Anonymous",FALSE,"30 30k Table";#N/A,#N/A,FALSE,"30 50k Table";#N/A,#N/A,FALSE,"40 100k Table"}</definedName>
    <definedName name="TESTKEYS">#REF!</definedName>
    <definedName name="TESTVKEY">#REF!</definedName>
    <definedName name="tetete">#REF!</definedName>
    <definedName name="thedumbthing">[5]FunnelData!$Q$2</definedName>
    <definedName name="Thorig">#REF!</definedName>
    <definedName name="three">[51]Formulas!$B$10</definedName>
    <definedName name="Ticker">""</definedName>
    <definedName name="title">#REF!</definedName>
    <definedName name="title1">#REF!</definedName>
    <definedName name="TN">#REF!</definedName>
    <definedName name="TNAM00">#REF!</definedName>
    <definedName name="TNAM01">#REF!</definedName>
    <definedName name="tnamfiscal">#REF!</definedName>
    <definedName name="ToggleMax">[38]Summ!$D$1</definedName>
    <definedName name="top">[5]TableofDeals!$A$1</definedName>
    <definedName name="topofamericasscorecard">[82]AMScorecardReport!$A$1</definedName>
    <definedName name="topoffunnelreport">[5]FunnelReport!$A$1</definedName>
    <definedName name="topofOUDreport">[5]OUD!$A$1</definedName>
    <definedName name="topofscorecardbackup">[5]ScorecardBackup!$A$1</definedName>
    <definedName name="topofscorecardreport">[5]ScorecardReport!$A$1</definedName>
    <definedName name="topofwinallreport">[5]WinAll!$A$1</definedName>
    <definedName name="to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AL">#REF!</definedName>
    <definedName name="Total_contracted_services">#REF!</definedName>
    <definedName name="Total_employee_related">#REF!</definedName>
    <definedName name="Total_interest_expense">#REF!</definedName>
    <definedName name="Total_Non_Reg">#REF!</definedName>
    <definedName name="Total_operating_expenses__net">#REF!</definedName>
    <definedName name="Total_operations_and_maintenance_expense">#REF!</definedName>
    <definedName name="Total_other_deductions">#REF!</definedName>
    <definedName name="Total_other_income">#REF!</definedName>
    <definedName name="Total_other_income__deductions">#REF!</definedName>
    <definedName name="Total_production_costs">#REF!</definedName>
    <definedName name="totaldeveloperhours">[5]FunnelData!$CK$1</definedName>
    <definedName name="totalwinsindatabase">[5]TableofDeals!$BJ$10</definedName>
    <definedName name="TotColControl">#REF!</definedName>
    <definedName name="TOTO">#REF!</definedName>
    <definedName name="TP_Footer_Path" hidden="1">"C:\DOCUME~1\kingca\LOCALS~1\Temp\C.NOTEDATA\"</definedName>
    <definedName name="tp_footer_path2" hidden="1">"S:\00270\06ret\othsys\TEAM\12-31-2005 Disclosure (FAS)\"</definedName>
    <definedName name="tp_footer_path3" hidden="1">"S:\00270\06ret\othsys\TEAM\Etown\"</definedName>
    <definedName name="TP_Footer_User" hidden="1">"Kingca"</definedName>
    <definedName name="tp_footer_user2" hidden="1">"PEREZM"</definedName>
    <definedName name="tp_footer_user3" hidden="1">"DECRISS"</definedName>
    <definedName name="TP_Footer_Version" hidden="1">"v3.00"</definedName>
    <definedName name="Transport">#REF!</definedName>
    <definedName name="Troy">#REF!</definedName>
    <definedName name="Turnover">#REF!</definedName>
    <definedName name="TWNA">#REF!</definedName>
    <definedName name="two">#REF!</definedName>
    <definedName name="TX">#REF!</definedName>
    <definedName name="Type">#REF!</definedName>
    <definedName name="UpdateFactor">#REF!</definedName>
    <definedName name="UpdateTo">#REF!</definedName>
    <definedName name="usd">#REF!</definedName>
    <definedName name="uuuiop">#REF!</definedName>
    <definedName name="uuuu">#REF!</definedName>
    <definedName name="VA">#REF!</definedName>
    <definedName name="VAAM00">#REF!</definedName>
    <definedName name="VAAM01">#REF!</definedName>
    <definedName name="vaamfiscal">#REF!</definedName>
    <definedName name="Vacant">#REF!</definedName>
    <definedName name="ValDate">[45]General!$B$1</definedName>
    <definedName name="valpay">#REF!</definedName>
    <definedName name="VARIANCE">#REF!</definedName>
    <definedName name="VARIANCEHEAD">#REF!</definedName>
    <definedName name="Vest">'[83]Template Management'!#REF!</definedName>
    <definedName name="vital5">'[44]Customize Your Invoice'!$E$15</definedName>
    <definedName name="VPauto">#REF!</definedName>
    <definedName name="VPauto2">#REF!</definedName>
    <definedName name="VPAutoCEOsub">'[84]Germany - VP Auto CEO sub.'!$B$11:$AE$12</definedName>
    <definedName name="VPAutoCEOsub2">'[84]Germany - VP Auto CEO sub.'!$B$14:$AE$15</definedName>
    <definedName name="VPautoTopReg">'[84]Germany - VP Auto (Top Reg)'!$B$10:$AE$11</definedName>
    <definedName name="VPautoTopReg2">'[84]Germany - VP Auto (Top Reg)'!$B$12:$AE$13</definedName>
    <definedName name="VPengTopEng">'[84]Germany - VP Eng (Top Eng)'!$B$10:$AE$11</definedName>
    <definedName name="VPengTopEng2">'[84]Germany - VP Eng (Top Eng)'!$B$12:$AE$13</definedName>
    <definedName name="VPengTopManu">'[84]Germany - VP Eng (Top Manu)'!$B$10:$AE$11</definedName>
    <definedName name="VPengTopManu2">'[84]Germany - VP Eng (Top Manu)'!$B$12:$AE$13</definedName>
    <definedName name="WAB">#REF!</definedName>
    <definedName name="warn"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st" hidden="1">{"Co1statements",#N/A,FALSE,"Cmpy1";"Co2statement",#N/A,FALSE,"Cmpy2";"co1pm",#N/A,FALSE,"Co1PM";"co2PM",#N/A,FALSE,"Co2PM";"value",#N/A,FALSE,"value";"opco",#N/A,FALSE,"NewSparkle";"adjusts",#N/A,FALSE,"Adjustments"}</definedName>
    <definedName name="Waste_Disposal">#REF!</definedName>
    <definedName name="WATER">#REF!</definedName>
    <definedName name="Water_Revenues">#REF!</definedName>
    <definedName name="waterme">[5]FunnelData!$BQ$7</definedName>
    <definedName name="Weight1">#REF!</definedName>
    <definedName name="Weight2">#REF!</definedName>
    <definedName name="Weight3">#REF!</definedName>
    <definedName name="Weight4">#REF!</definedName>
    <definedName name="Weight5">#REF!</definedName>
    <definedName name="West">#REF!</definedName>
    <definedName name="WEST_JERSEY">#REF!</definedName>
    <definedName name="WESTERN">#REF!</definedName>
    <definedName name="what" hidden="1">{"TOT_QTR_TO_PREV",#N/A,FALSE,"Site Sum"}</definedName>
    <definedName name="what1" hidden="1">{"TOT_QTR_TO_PREV",#N/A,FALSE,"Site Sum"}</definedName>
    <definedName name="what2" hidden="1">{"TOT_QTR_TO_PREV",#N/A,FALSE,"Site Sum"}</definedName>
    <definedName name="WhatIf03">#REF!</definedName>
    <definedName name="WhatIf04">#REF!</definedName>
    <definedName name="WhatIf05">#REF!</definedName>
    <definedName name="WhatIf06">#REF!</definedName>
    <definedName name="WhatIfOp">#REF!</definedName>
    <definedName name="winalltopleft">[5]WinAll!$B$10</definedName>
    <definedName name="Work_Order07">'[81]WO&amp;Proj07'!$A$1:$B$300</definedName>
    <definedName name="Working">#REF!</definedName>
    <definedName name="worksheet1">[5]FunnelData!$A$1</definedName>
    <definedName name="worksheet2">[5]SCBackupData!$A$1</definedName>
    <definedName name="WorWW">[33]Menu!#REF!</definedName>
    <definedName name="WRANGLEBORO">#REF!</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Graph._.SBU._.by._.Year._.1997_2000." hidden="1">{"Graph SBU by Year 1997_2000",#N/A,FALSE,"Strategic Business Lines"}</definedName>
    <definedName name="wrn.Graph._.SBU._.Contribution._.1997_2000." hidden="1">{"Graph_SBU_Contirbution 1991_2000",#N/A,FALSE,"Strategic Business Lines"}</definedName>
    <definedName name="wrn.Initial." hidden="1">{#N/A,"Anonymous",FALSE,"30 30k Table";#N/A,#N/A,FALSE,"30 50k Table";#N/A,#N/A,FALSE,"40 100k Table"}</definedName>
    <definedName name="wrn.Percentage." hidden="1">{"Summary",#N/A,FALSE,"Options "}</definedName>
    <definedName name="wrn.Score._.forms." hidden="1">{#N/A,#N/A,FALSE,"Score EP";#N/A,#N/A,FALSE,"Score STB";#N/A,#N/A,FALSE,"Score IMPL";#N/A,#N/A,FALSE,"Score RoS";#N/A,#N/A,FALSE,"Score QoL";#N/A,#N/A,FALSE,"Score FS"}</definedName>
    <definedName name="wrn.Statements." hidden="1">{"Co1statements",#N/A,FALSE,"Cmpy1";"Co2statement",#N/A,FALSE,"Cmpy2";"co1pm",#N/A,FALSE,"Co1PM";"co2PM",#N/A,FALSE,"Co2PM";"value",#N/A,FALSE,"value";"opco",#N/A,FALSE,"NewSparkle";"adjusts",#N/A,FALSE,"Adjustments"}</definedName>
    <definedName name="wrn.Table._.SBU._.1996_2002." hidden="1">{"SBU Numbers 1996_2002",#N/A,FALSE,"Strategic Business Lines"}</definedName>
    <definedName name="WV">#REF!</definedName>
    <definedName name="WVAM00">#REF!</definedName>
    <definedName name="WVAM01">#REF!</definedName>
    <definedName name="wvamfiscal">#REF!</definedName>
    <definedName name="wwere">#REF!</definedName>
    <definedName name="wwincount">[5]TableofDeals!$BG$10</definedName>
    <definedName name="YEAR">[85]WKS!$G$1</definedName>
    <definedName name="Year1">[86]CONTROL!$B$6</definedName>
    <definedName name="Year2">[86]CONTROL!$B$8</definedName>
    <definedName name="Year3">[86]CONTROL!$B$10</definedName>
    <definedName name="YearTotal">#REF!</definedName>
    <definedName name="YTD">[15]Input!$B$14</definedName>
    <definedName name="zzz."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s>
  <calcPr calcId="162913"/>
  <pivotCaches>
    <pivotCache cacheId="0" r:id="rId98"/>
    <pivotCache cacheId="1" r:id="rId99"/>
  </pivotCaches>
</workbook>
</file>

<file path=xl/calcChain.xml><?xml version="1.0" encoding="utf-8"?>
<calcChain xmlns="http://schemas.openxmlformats.org/spreadsheetml/2006/main">
  <c r="AL78" i="19" l="1"/>
  <c r="AK78" i="19"/>
  <c r="AJ78" i="19"/>
  <c r="AI78" i="19"/>
  <c r="AH78" i="19"/>
  <c r="AG78" i="19"/>
  <c r="AF78" i="19"/>
  <c r="AE78" i="19"/>
  <c r="AD78" i="19"/>
  <c r="AC78" i="19"/>
  <c r="AB78" i="19"/>
  <c r="AA78" i="19"/>
  <c r="Z78" i="19"/>
  <c r="Y78" i="19"/>
  <c r="X78" i="19"/>
  <c r="W78" i="19"/>
  <c r="V78" i="19"/>
  <c r="U78" i="19"/>
  <c r="T78" i="19"/>
  <c r="S78" i="19"/>
  <c r="R78" i="19"/>
  <c r="Q78" i="19"/>
  <c r="P78" i="19"/>
  <c r="O78" i="19"/>
  <c r="N78" i="19"/>
  <c r="M78" i="19"/>
  <c r="L78" i="19"/>
  <c r="K78" i="19"/>
  <c r="J78" i="19"/>
  <c r="I78" i="19"/>
  <c r="H78" i="19"/>
  <c r="G78" i="19"/>
  <c r="F78" i="19"/>
  <c r="E78" i="19"/>
  <c r="D78" i="19"/>
  <c r="C78" i="19"/>
  <c r="AL77" i="19"/>
  <c r="AK77" i="19"/>
  <c r="AJ77" i="19"/>
  <c r="AI77" i="19"/>
  <c r="AH77" i="19"/>
  <c r="AG77" i="19"/>
  <c r="AF77" i="19"/>
  <c r="AE77" i="19"/>
  <c r="AD77" i="19"/>
  <c r="AC77" i="19"/>
  <c r="AB77" i="19"/>
  <c r="AA77" i="19"/>
  <c r="Z77" i="19"/>
  <c r="Y77" i="19"/>
  <c r="X77" i="19"/>
  <c r="W77" i="19"/>
  <c r="V77" i="19"/>
  <c r="U77" i="19"/>
  <c r="T77" i="19"/>
  <c r="S77" i="19"/>
  <c r="R77" i="19"/>
  <c r="Q77" i="19"/>
  <c r="P77" i="19"/>
  <c r="O77" i="19"/>
  <c r="N77" i="19"/>
  <c r="M77" i="19"/>
  <c r="L77" i="19"/>
  <c r="K77" i="19"/>
  <c r="J77" i="19"/>
  <c r="I77" i="19"/>
  <c r="H77" i="19"/>
  <c r="G77" i="19"/>
  <c r="F77" i="19"/>
  <c r="E77" i="19"/>
  <c r="D77" i="19"/>
  <c r="C77" i="19"/>
  <c r="AL76" i="19"/>
  <c r="AK76" i="19"/>
  <c r="AJ76" i="19"/>
  <c r="AI76" i="19"/>
  <c r="AH76" i="19"/>
  <c r="AG76" i="19"/>
  <c r="AF76" i="19"/>
  <c r="AE76" i="19"/>
  <c r="AD76" i="19"/>
  <c r="AC76" i="19"/>
  <c r="AB76" i="19"/>
  <c r="AA76" i="19"/>
  <c r="Z76" i="19"/>
  <c r="Y76" i="19"/>
  <c r="X76" i="19"/>
  <c r="W76" i="19"/>
  <c r="V76" i="19"/>
  <c r="U76" i="19"/>
  <c r="T76" i="19"/>
  <c r="S76" i="19"/>
  <c r="R76" i="19"/>
  <c r="Q76" i="19"/>
  <c r="P76" i="19"/>
  <c r="O76" i="19"/>
  <c r="N76" i="19"/>
  <c r="M76" i="19"/>
  <c r="L76" i="19"/>
  <c r="K76" i="19"/>
  <c r="J76" i="19"/>
  <c r="I76" i="19"/>
  <c r="H76" i="19"/>
  <c r="G76" i="19"/>
  <c r="F76" i="19"/>
  <c r="E76" i="19"/>
  <c r="D76" i="19"/>
  <c r="C76" i="19"/>
  <c r="AL38" i="19"/>
  <c r="AK38" i="19"/>
  <c r="AJ38" i="19"/>
  <c r="AI38" i="19"/>
  <c r="AH38" i="19"/>
  <c r="AG38" i="19"/>
  <c r="AF38" i="19"/>
  <c r="AE38" i="19"/>
  <c r="AD38" i="19"/>
  <c r="AC38" i="19"/>
  <c r="AB38" i="19"/>
  <c r="AA38" i="19"/>
  <c r="Z38" i="19"/>
  <c r="Y38" i="19"/>
  <c r="X38" i="19"/>
  <c r="W38" i="19"/>
  <c r="V38" i="19"/>
  <c r="U38" i="19"/>
  <c r="T38" i="19"/>
  <c r="S38" i="19"/>
  <c r="R38" i="19"/>
  <c r="Q38" i="19"/>
  <c r="P38" i="19"/>
  <c r="O38" i="19"/>
  <c r="N38" i="19"/>
  <c r="M38" i="19"/>
  <c r="L38" i="19"/>
  <c r="K38"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AL23" i="19"/>
  <c r="AK23" i="19"/>
  <c r="AJ23" i="19"/>
  <c r="AI23" i="19"/>
  <c r="AH23" i="19"/>
  <c r="AG23" i="19"/>
  <c r="AF23" i="19"/>
  <c r="AE23" i="19"/>
  <c r="AD23" i="19"/>
  <c r="AC23" i="19"/>
  <c r="AB23" i="19"/>
  <c r="AA23" i="19"/>
  <c r="Z23" i="19"/>
  <c r="Y23" i="19"/>
  <c r="X23" i="19"/>
  <c r="W23" i="19"/>
  <c r="V23" i="19"/>
  <c r="U23" i="19"/>
  <c r="T23" i="19"/>
  <c r="S23" i="19"/>
  <c r="R23" i="19"/>
  <c r="Q23" i="19"/>
  <c r="P23" i="19"/>
  <c r="O23" i="19"/>
  <c r="N23" i="19"/>
  <c r="M23" i="19"/>
  <c r="L23" i="19"/>
  <c r="K23" i="19"/>
  <c r="AL11" i="19"/>
  <c r="AK11" i="19"/>
  <c r="AJ11" i="19"/>
  <c r="AI11" i="19"/>
  <c r="AH11" i="19"/>
  <c r="AG11" i="19"/>
  <c r="AF11" i="19"/>
  <c r="AE11" i="19"/>
  <c r="AD11" i="19"/>
  <c r="AC11" i="19"/>
  <c r="AB11" i="19"/>
  <c r="AA11" i="19"/>
  <c r="Z11" i="19"/>
  <c r="Y11" i="19"/>
  <c r="X11" i="19"/>
  <c r="W11" i="19"/>
  <c r="V11" i="19"/>
  <c r="U11" i="19"/>
  <c r="T11" i="19"/>
  <c r="S11" i="19"/>
  <c r="R11" i="19"/>
  <c r="Q11" i="19"/>
  <c r="P11" i="19"/>
  <c r="O11" i="19"/>
  <c r="N11" i="19"/>
  <c r="M11" i="19"/>
  <c r="L11" i="19"/>
  <c r="K11" i="19"/>
  <c r="AL10" i="19"/>
  <c r="AK10" i="19"/>
  <c r="AJ10" i="19"/>
  <c r="AI10" i="19"/>
  <c r="AH10" i="19"/>
  <c r="AG10" i="19"/>
  <c r="AF10" i="19"/>
  <c r="AE10" i="19"/>
  <c r="AD10" i="19"/>
  <c r="AC10" i="19"/>
  <c r="AB10" i="19"/>
  <c r="AA10" i="19"/>
  <c r="Z10" i="19"/>
  <c r="Y10" i="19"/>
  <c r="X10" i="19"/>
  <c r="W10" i="19"/>
  <c r="V10" i="19"/>
  <c r="U10" i="19"/>
  <c r="T10" i="19"/>
  <c r="S10" i="19"/>
  <c r="R10" i="19"/>
  <c r="Q10" i="19"/>
  <c r="P10" i="19"/>
  <c r="O10" i="19"/>
  <c r="N10" i="19"/>
  <c r="M10" i="19"/>
  <c r="L10" i="19"/>
  <c r="K10" i="19"/>
  <c r="AL9" i="19"/>
  <c r="AK9" i="19"/>
  <c r="AJ9" i="19"/>
  <c r="AI9" i="19"/>
  <c r="AH9" i="19"/>
  <c r="AG9" i="19"/>
  <c r="AF9" i="19"/>
  <c r="AE9" i="19"/>
  <c r="AD9" i="19"/>
  <c r="AC9" i="19"/>
  <c r="AB9" i="19"/>
  <c r="AA9" i="19"/>
  <c r="Z9" i="19"/>
  <c r="Y9" i="19"/>
  <c r="X9" i="19"/>
  <c r="W9" i="19"/>
  <c r="V9" i="19"/>
  <c r="U9" i="19"/>
  <c r="T9" i="19"/>
  <c r="S9" i="19"/>
  <c r="R9" i="19"/>
  <c r="Q9" i="19"/>
  <c r="P9" i="19"/>
  <c r="O9" i="19"/>
  <c r="N9" i="19"/>
  <c r="M9" i="19"/>
  <c r="L9" i="19"/>
  <c r="K9" i="19"/>
  <c r="AL8" i="19"/>
  <c r="AK8" i="19"/>
  <c r="AJ8" i="19"/>
  <c r="AI8" i="19"/>
  <c r="AH8" i="19"/>
  <c r="AG8" i="19"/>
  <c r="AF8" i="19"/>
  <c r="AE8" i="19"/>
  <c r="AD8" i="19"/>
  <c r="AC8" i="19"/>
  <c r="AB8" i="19"/>
  <c r="AA8" i="19"/>
  <c r="Z8" i="19"/>
  <c r="Y8" i="19"/>
  <c r="X8" i="19"/>
  <c r="W8" i="19"/>
  <c r="V8" i="19"/>
  <c r="U8" i="19"/>
  <c r="T8" i="19"/>
  <c r="S8" i="19"/>
  <c r="R8" i="19"/>
  <c r="Q8" i="19"/>
  <c r="P8" i="19"/>
  <c r="O8" i="19"/>
  <c r="N8" i="19"/>
  <c r="M8" i="19"/>
  <c r="L8" i="19"/>
  <c r="K8" i="19"/>
  <c r="AL6" i="19"/>
  <c r="AK6" i="19"/>
  <c r="AJ6" i="19"/>
  <c r="AI6" i="19"/>
  <c r="AH6" i="19"/>
  <c r="AG6" i="19"/>
  <c r="AF6" i="19"/>
  <c r="AE6" i="19"/>
  <c r="AD6" i="19"/>
  <c r="AC6" i="19"/>
  <c r="AB6" i="19"/>
  <c r="AA6" i="19"/>
  <c r="Z6" i="19"/>
  <c r="Y6" i="19"/>
  <c r="X6" i="19"/>
  <c r="W6" i="19"/>
  <c r="V6" i="19"/>
  <c r="U6" i="19"/>
  <c r="T6" i="19"/>
  <c r="S6" i="19"/>
  <c r="R6" i="19"/>
  <c r="Q6" i="19"/>
  <c r="P6" i="19"/>
  <c r="O6" i="19"/>
  <c r="N6" i="19"/>
  <c r="M6" i="19"/>
  <c r="L6" i="19"/>
  <c r="K6" i="19"/>
  <c r="AL5" i="19"/>
  <c r="AK5" i="19"/>
  <c r="AJ5" i="19"/>
  <c r="AI5" i="19"/>
  <c r="AH5" i="19"/>
  <c r="AG5" i="19"/>
  <c r="AF5" i="19"/>
  <c r="AE5" i="19"/>
  <c r="AD5" i="19"/>
  <c r="AC5" i="19"/>
  <c r="AB5" i="19"/>
  <c r="AA5" i="19"/>
  <c r="Z5" i="19"/>
  <c r="Y5" i="19"/>
  <c r="X5" i="19"/>
  <c r="W5" i="19"/>
  <c r="V5" i="19"/>
  <c r="U5" i="19"/>
  <c r="T5" i="19"/>
  <c r="S5" i="19"/>
  <c r="R5" i="19"/>
  <c r="Q5" i="19"/>
  <c r="P5" i="19"/>
  <c r="O5" i="19"/>
  <c r="N5" i="19"/>
  <c r="M5" i="19"/>
  <c r="L5" i="19"/>
  <c r="K5" i="19"/>
  <c r="J61" i="19" l="1"/>
  <c r="J47" i="19"/>
  <c r="D4" i="19" l="1"/>
  <c r="E4" i="19"/>
  <c r="F4" i="19"/>
  <c r="G4" i="19"/>
  <c r="H4" i="19"/>
  <c r="I4" i="19"/>
  <c r="J4" i="19"/>
  <c r="D5" i="19"/>
  <c r="E5" i="19"/>
  <c r="F5" i="19"/>
  <c r="G5" i="19"/>
  <c r="H5" i="19"/>
  <c r="I5" i="19"/>
  <c r="J5" i="19"/>
  <c r="D6" i="19"/>
  <c r="E6" i="19"/>
  <c r="F6" i="19"/>
  <c r="G6" i="19"/>
  <c r="H6" i="19"/>
  <c r="I6" i="19"/>
  <c r="J6" i="19"/>
  <c r="D7" i="19"/>
  <c r="E7" i="19"/>
  <c r="F7" i="19"/>
  <c r="G7" i="19"/>
  <c r="H7" i="19"/>
  <c r="I7" i="19"/>
  <c r="J7" i="19"/>
  <c r="D8" i="19"/>
  <c r="E8" i="19"/>
  <c r="F8" i="19"/>
  <c r="G8" i="19"/>
  <c r="H8" i="19"/>
  <c r="I8" i="19"/>
  <c r="J8" i="19"/>
  <c r="D9" i="19"/>
  <c r="E9" i="19"/>
  <c r="F9" i="19"/>
  <c r="G9" i="19"/>
  <c r="H9" i="19"/>
  <c r="I9" i="19"/>
  <c r="J9" i="19"/>
  <c r="D10" i="19"/>
  <c r="E10" i="19"/>
  <c r="F10" i="19"/>
  <c r="G10" i="19"/>
  <c r="H10" i="19"/>
  <c r="I10" i="19"/>
  <c r="J10" i="19"/>
  <c r="D11" i="19"/>
  <c r="E11" i="19"/>
  <c r="F11" i="19"/>
  <c r="G11" i="19"/>
  <c r="H11" i="19"/>
  <c r="I11" i="19"/>
  <c r="J11" i="19"/>
  <c r="D12" i="19"/>
  <c r="E12" i="19"/>
  <c r="F12" i="19"/>
  <c r="G12" i="19"/>
  <c r="H12" i="19"/>
  <c r="I12" i="19"/>
  <c r="J12" i="19"/>
  <c r="D13" i="19"/>
  <c r="E13" i="19"/>
  <c r="F13" i="19"/>
  <c r="G13" i="19"/>
  <c r="H13" i="19"/>
  <c r="I13" i="19"/>
  <c r="J13" i="19"/>
  <c r="C4" i="19"/>
  <c r="C5" i="19"/>
  <c r="C6" i="19"/>
  <c r="C7" i="19"/>
  <c r="C8" i="19"/>
  <c r="C9" i="19"/>
  <c r="C10" i="19"/>
  <c r="C11" i="19"/>
  <c r="C12" i="19"/>
  <c r="C13" i="19"/>
  <c r="M5929" i="18"/>
  <c r="N5929" i="18"/>
  <c r="M5930" i="18"/>
  <c r="N5930" i="18"/>
  <c r="M5931" i="18"/>
  <c r="N5931" i="18"/>
  <c r="M5932" i="18"/>
  <c r="N5932" i="18"/>
  <c r="M5933" i="18"/>
  <c r="N5933" i="18"/>
  <c r="M5934" i="18"/>
  <c r="N5934" i="18"/>
  <c r="M5935" i="18"/>
  <c r="N5935" i="18"/>
  <c r="M5936" i="18"/>
  <c r="N5936" i="18"/>
  <c r="M5937" i="18"/>
  <c r="N5937" i="18"/>
  <c r="A15" i="8" l="1"/>
  <c r="A14" i="8"/>
  <c r="A12" i="8"/>
  <c r="A11" i="8"/>
  <c r="A10" i="8"/>
  <c r="G26" i="7"/>
  <c r="K26" i="7"/>
  <c r="L26" i="7"/>
  <c r="O26" i="7"/>
  <c r="I30" i="7"/>
  <c r="J30" i="7"/>
  <c r="I36" i="7"/>
  <c r="M36" i="7"/>
  <c r="J14" i="7"/>
  <c r="J19" i="7"/>
  <c r="J20" i="7"/>
  <c r="M20" i="7"/>
  <c r="M51" i="19"/>
  <c r="M65" i="19" s="1"/>
  <c r="L15" i="7" s="1"/>
  <c r="Y51" i="19"/>
  <c r="Y65" i="19" s="1"/>
  <c r="H31" i="7" s="1"/>
  <c r="AC51" i="19"/>
  <c r="AC65" i="19" s="1"/>
  <c r="L31" i="7" s="1"/>
  <c r="R52" i="19"/>
  <c r="R66" i="19" s="1"/>
  <c r="V52" i="19"/>
  <c r="V66" i="19" s="1"/>
  <c r="E32" i="7" s="1"/>
  <c r="Z52" i="19"/>
  <c r="Z66" i="19" s="1"/>
  <c r="I32" i="7" s="1"/>
  <c r="AH52" i="19"/>
  <c r="AH66" i="19" s="1"/>
  <c r="AL52" i="19"/>
  <c r="P54" i="19"/>
  <c r="P68" i="19" s="1"/>
  <c r="O18" i="7" s="1"/>
  <c r="T54" i="19"/>
  <c r="T68" i="19" s="1"/>
  <c r="V54" i="19"/>
  <c r="V68" i="19" s="1"/>
  <c r="E34" i="7" s="1"/>
  <c r="AB54" i="19"/>
  <c r="AB68" i="19" s="1"/>
  <c r="K34" i="7" s="1"/>
  <c r="AF54" i="19"/>
  <c r="AF68" i="19" s="1"/>
  <c r="O34" i="7" s="1"/>
  <c r="AH54" i="19"/>
  <c r="AH68" i="19" s="1"/>
  <c r="AJ54" i="19"/>
  <c r="AJ68" i="19" s="1"/>
  <c r="L48" i="19"/>
  <c r="L62" i="19" s="1"/>
  <c r="K12" i="7" s="1"/>
  <c r="N48" i="19"/>
  <c r="N62" i="19" s="1"/>
  <c r="M12" i="7" s="1"/>
  <c r="P48" i="19"/>
  <c r="P62" i="19" s="1"/>
  <c r="O12" i="7" s="1"/>
  <c r="Q48" i="19"/>
  <c r="Q62" i="19" s="1"/>
  <c r="R48" i="19"/>
  <c r="R62" i="19" s="1"/>
  <c r="T48" i="19"/>
  <c r="T62" i="19" s="1"/>
  <c r="U48" i="19"/>
  <c r="U62" i="19" s="1"/>
  <c r="D28" i="7" s="1"/>
  <c r="V48" i="19"/>
  <c r="V62" i="19" s="1"/>
  <c r="E28" i="7" s="1"/>
  <c r="X48" i="19"/>
  <c r="X62" i="19" s="1"/>
  <c r="G28" i="7" s="1"/>
  <c r="AB48" i="19"/>
  <c r="AB62" i="19" s="1"/>
  <c r="K28" i="7" s="1"/>
  <c r="AD48" i="19"/>
  <c r="AD62" i="19" s="1"/>
  <c r="M28" i="7" s="1"/>
  <c r="AF48" i="19"/>
  <c r="AF62" i="19" s="1"/>
  <c r="O28" i="7" s="1"/>
  <c r="AG48" i="19"/>
  <c r="AG62" i="19" s="1"/>
  <c r="AH48" i="19"/>
  <c r="AH62" i="19" s="1"/>
  <c r="AJ48" i="19"/>
  <c r="AJ62" i="19" s="1"/>
  <c r="AL48" i="19"/>
  <c r="AL62" i="19" s="1"/>
  <c r="N49" i="19"/>
  <c r="N63" i="19" s="1"/>
  <c r="M13" i="7" s="1"/>
  <c r="O49" i="19"/>
  <c r="O63" i="19" s="1"/>
  <c r="N13" i="7" s="1"/>
  <c r="Q49" i="19"/>
  <c r="Q63" i="19" s="1"/>
  <c r="S49" i="19"/>
  <c r="S63" i="19" s="1"/>
  <c r="U49" i="19"/>
  <c r="U63" i="19" s="1"/>
  <c r="D29" i="7" s="1"/>
  <c r="V49" i="19"/>
  <c r="V63" i="19" s="1"/>
  <c r="E29" i="7" s="1"/>
  <c r="W49" i="19"/>
  <c r="W63" i="19" s="1"/>
  <c r="F29" i="7" s="1"/>
  <c r="Y49" i="19"/>
  <c r="Y63" i="19" s="1"/>
  <c r="H29" i="7" s="1"/>
  <c r="AA49" i="19"/>
  <c r="AA63" i="19" s="1"/>
  <c r="J29" i="7" s="1"/>
  <c r="AC49" i="19"/>
  <c r="AC63" i="19" s="1"/>
  <c r="L29" i="7" s="1"/>
  <c r="AD49" i="19"/>
  <c r="AD63" i="19" s="1"/>
  <c r="M29" i="7" s="1"/>
  <c r="AE49" i="19"/>
  <c r="AE63" i="19" s="1"/>
  <c r="N29" i="7" s="1"/>
  <c r="AG49" i="19"/>
  <c r="AG63" i="19" s="1"/>
  <c r="AI49" i="19"/>
  <c r="AI63" i="19" s="1"/>
  <c r="AK49" i="19"/>
  <c r="AK63" i="19" s="1"/>
  <c r="AL49" i="19"/>
  <c r="AL63" i="19" s="1"/>
  <c r="L51" i="19"/>
  <c r="L65" i="19" s="1"/>
  <c r="K15" i="7" s="1"/>
  <c r="O51" i="19"/>
  <c r="O65" i="19" s="1"/>
  <c r="N15" i="7" s="1"/>
  <c r="T51" i="19"/>
  <c r="T65" i="19" s="1"/>
  <c r="AA51" i="19"/>
  <c r="AA65" i="19" s="1"/>
  <c r="J31" i="7" s="1"/>
  <c r="AB51" i="19"/>
  <c r="AB65" i="19" s="1"/>
  <c r="K31" i="7" s="1"/>
  <c r="AF51" i="19"/>
  <c r="AF65" i="19" s="1"/>
  <c r="O31" i="7" s="1"/>
  <c r="AI51" i="19"/>
  <c r="AI65" i="19" s="1"/>
  <c r="AJ51" i="19"/>
  <c r="AJ65" i="19" s="1"/>
  <c r="L52" i="19"/>
  <c r="T52" i="19"/>
  <c r="U52" i="19"/>
  <c r="Y52" i="19"/>
  <c r="AC52" i="19"/>
  <c r="AC66" i="19" s="1"/>
  <c r="L32" i="7" s="1"/>
  <c r="AF52" i="19"/>
  <c r="AJ52" i="19"/>
  <c r="AJ66" i="19" s="1"/>
  <c r="AK52" i="19"/>
  <c r="AK66" i="19" s="1"/>
  <c r="L53" i="19"/>
  <c r="L67" i="19" s="1"/>
  <c r="K17" i="7" s="1"/>
  <c r="M53" i="19"/>
  <c r="M67" i="19" s="1"/>
  <c r="L17" i="7" s="1"/>
  <c r="P53" i="19"/>
  <c r="P67" i="19" s="1"/>
  <c r="O17" i="7" s="1"/>
  <c r="R53" i="19"/>
  <c r="R67" i="19" s="1"/>
  <c r="T53" i="19"/>
  <c r="T67" i="19" s="1"/>
  <c r="V53" i="19"/>
  <c r="V67" i="19" s="1"/>
  <c r="E33" i="7" s="1"/>
  <c r="X53" i="19"/>
  <c r="X67" i="19" s="1"/>
  <c r="G33" i="7" s="1"/>
  <c r="AB53" i="19"/>
  <c r="AB67" i="19" s="1"/>
  <c r="K33" i="7" s="1"/>
  <c r="AC53" i="19"/>
  <c r="AC67" i="19" s="1"/>
  <c r="L33" i="7" s="1"/>
  <c r="AD53" i="19"/>
  <c r="AD67" i="19" s="1"/>
  <c r="M33" i="7" s="1"/>
  <c r="AF53" i="19"/>
  <c r="AF67" i="19" s="1"/>
  <c r="O33" i="7" s="1"/>
  <c r="AH53" i="19"/>
  <c r="AH67" i="19" s="1"/>
  <c r="AJ53" i="19"/>
  <c r="AJ67" i="19" s="1"/>
  <c r="AL53" i="19"/>
  <c r="AL67" i="19" s="1"/>
  <c r="M54" i="19"/>
  <c r="M68" i="19" s="1"/>
  <c r="L18" i="7" s="1"/>
  <c r="O54" i="19"/>
  <c r="O68" i="19" s="1"/>
  <c r="N18" i="7" s="1"/>
  <c r="Q54" i="19"/>
  <c r="Q68" i="19" s="1"/>
  <c r="S54" i="19"/>
  <c r="S68" i="19" s="1"/>
  <c r="U54" i="19"/>
  <c r="U68" i="19" s="1"/>
  <c r="D34" i="7" s="1"/>
  <c r="W54" i="19"/>
  <c r="W68" i="19" s="1"/>
  <c r="F34" i="7" s="1"/>
  <c r="Y54" i="19"/>
  <c r="Y68" i="19" s="1"/>
  <c r="H34" i="7" s="1"/>
  <c r="Z54" i="19"/>
  <c r="Z68" i="19" s="1"/>
  <c r="I34" i="7" s="1"/>
  <c r="AA54" i="19"/>
  <c r="AA68" i="19" s="1"/>
  <c r="J34" i="7" s="1"/>
  <c r="AC54" i="19"/>
  <c r="AC68" i="19" s="1"/>
  <c r="L34" i="7" s="1"/>
  <c r="AE54" i="19"/>
  <c r="AE68" i="19" s="1"/>
  <c r="N34" i="7" s="1"/>
  <c r="AG54" i="19"/>
  <c r="AG68" i="19" s="1"/>
  <c r="AI54" i="19"/>
  <c r="AI68" i="19" s="1"/>
  <c r="AK54" i="19"/>
  <c r="AK68" i="19" s="1"/>
  <c r="K64" i="19"/>
  <c r="K69" i="19"/>
  <c r="O69" i="19"/>
  <c r="N19" i="7" s="1"/>
  <c r="K70" i="19"/>
  <c r="K46" i="19"/>
  <c r="K60" i="19" s="1"/>
  <c r="J10" i="7" s="1"/>
  <c r="L46" i="19"/>
  <c r="L60" i="19" s="1"/>
  <c r="K10" i="7" s="1"/>
  <c r="M46" i="19"/>
  <c r="M60" i="19" s="1"/>
  <c r="L10" i="7" s="1"/>
  <c r="N46" i="19"/>
  <c r="N60" i="19" s="1"/>
  <c r="M10" i="7" s="1"/>
  <c r="O46" i="19"/>
  <c r="O60" i="19" s="1"/>
  <c r="N10" i="7" s="1"/>
  <c r="P46" i="19"/>
  <c r="P60" i="19" s="1"/>
  <c r="O10" i="7" s="1"/>
  <c r="Q46" i="19"/>
  <c r="Q60" i="19" s="1"/>
  <c r="R46" i="19"/>
  <c r="R60" i="19" s="1"/>
  <c r="S46" i="19"/>
  <c r="S60" i="19" s="1"/>
  <c r="T46" i="19"/>
  <c r="T60" i="19" s="1"/>
  <c r="U46" i="19"/>
  <c r="U60" i="19" s="1"/>
  <c r="D26" i="7" s="1"/>
  <c r="V46" i="19"/>
  <c r="V60" i="19" s="1"/>
  <c r="E26" i="7" s="1"/>
  <c r="W46" i="19"/>
  <c r="W60" i="19" s="1"/>
  <c r="F26" i="7" s="1"/>
  <c r="X46" i="19"/>
  <c r="X60" i="19" s="1"/>
  <c r="Y46" i="19"/>
  <c r="Y60" i="19" s="1"/>
  <c r="H26" i="7" s="1"/>
  <c r="Z46" i="19"/>
  <c r="Z60" i="19" s="1"/>
  <c r="I26" i="7" s="1"/>
  <c r="AA46" i="19"/>
  <c r="AA60" i="19" s="1"/>
  <c r="J26" i="7" s="1"/>
  <c r="AB46" i="19"/>
  <c r="AB60" i="19" s="1"/>
  <c r="AC46" i="19"/>
  <c r="AC60" i="19" s="1"/>
  <c r="AD46" i="19"/>
  <c r="AD60" i="19" s="1"/>
  <c r="M26" i="7" s="1"/>
  <c r="AE46" i="19"/>
  <c r="AE60" i="19" s="1"/>
  <c r="N26" i="7" s="1"/>
  <c r="AF46" i="19"/>
  <c r="AF60" i="19" s="1"/>
  <c r="AG46" i="19"/>
  <c r="AG60" i="19" s="1"/>
  <c r="AH46" i="19"/>
  <c r="AH60" i="19" s="1"/>
  <c r="AI46" i="19"/>
  <c r="AI60" i="19" s="1"/>
  <c r="AJ46" i="19"/>
  <c r="AJ60" i="19" s="1"/>
  <c r="AK46" i="19"/>
  <c r="AK60" i="19" s="1"/>
  <c r="AL46" i="19"/>
  <c r="AL60" i="19" s="1"/>
  <c r="M48" i="19"/>
  <c r="M62" i="19" s="1"/>
  <c r="L12" i="7" s="1"/>
  <c r="O48" i="19"/>
  <c r="O62" i="19" s="1"/>
  <c r="N12" i="7" s="1"/>
  <c r="S48" i="19"/>
  <c r="S62" i="19" s="1"/>
  <c r="W48" i="19"/>
  <c r="W62" i="19" s="1"/>
  <c r="F28" i="7" s="1"/>
  <c r="Y48" i="19"/>
  <c r="Y62" i="19" s="1"/>
  <c r="H28" i="7" s="1"/>
  <c r="Z48" i="19"/>
  <c r="Z62" i="19" s="1"/>
  <c r="I28" i="7" s="1"/>
  <c r="AA48" i="19"/>
  <c r="AA62" i="19" s="1"/>
  <c r="J28" i="7" s="1"/>
  <c r="AC48" i="19"/>
  <c r="AC62" i="19" s="1"/>
  <c r="L28" i="7" s="1"/>
  <c r="AE48" i="19"/>
  <c r="AE62" i="19" s="1"/>
  <c r="N28" i="7" s="1"/>
  <c r="AI48" i="19"/>
  <c r="AI62" i="19" s="1"/>
  <c r="AK48" i="19"/>
  <c r="AK62" i="19" s="1"/>
  <c r="L49" i="19"/>
  <c r="L63" i="19" s="1"/>
  <c r="K13" i="7" s="1"/>
  <c r="M49" i="19"/>
  <c r="M63" i="19" s="1"/>
  <c r="L13" i="7" s="1"/>
  <c r="P49" i="19"/>
  <c r="P63" i="19" s="1"/>
  <c r="O13" i="7" s="1"/>
  <c r="R49" i="19"/>
  <c r="R63" i="19" s="1"/>
  <c r="T49" i="19"/>
  <c r="T63" i="19" s="1"/>
  <c r="X49" i="19"/>
  <c r="X63" i="19" s="1"/>
  <c r="G29" i="7" s="1"/>
  <c r="Z49" i="19"/>
  <c r="Z63" i="19" s="1"/>
  <c r="I29" i="7" s="1"/>
  <c r="AB49" i="19"/>
  <c r="AB63" i="19" s="1"/>
  <c r="K29" i="7" s="1"/>
  <c r="AF49" i="19"/>
  <c r="AF63" i="19" s="1"/>
  <c r="O29" i="7" s="1"/>
  <c r="AH49" i="19"/>
  <c r="AH63" i="19" s="1"/>
  <c r="AJ49" i="19"/>
  <c r="AJ63" i="19" s="1"/>
  <c r="K50" i="19"/>
  <c r="L50" i="19"/>
  <c r="L64" i="19" s="1"/>
  <c r="K14" i="7" s="1"/>
  <c r="M50" i="19"/>
  <c r="M64" i="19" s="1"/>
  <c r="L14" i="7" s="1"/>
  <c r="N50" i="19"/>
  <c r="N64" i="19" s="1"/>
  <c r="M14" i="7" s="1"/>
  <c r="O50" i="19"/>
  <c r="O64" i="19" s="1"/>
  <c r="N14" i="7" s="1"/>
  <c r="P50" i="19"/>
  <c r="P64" i="19" s="1"/>
  <c r="O14" i="7" s="1"/>
  <c r="Q50" i="19"/>
  <c r="Q64" i="19" s="1"/>
  <c r="R50" i="19"/>
  <c r="R64" i="19" s="1"/>
  <c r="S50" i="19"/>
  <c r="S64" i="19" s="1"/>
  <c r="T50" i="19"/>
  <c r="T64" i="19" s="1"/>
  <c r="U50" i="19"/>
  <c r="U64" i="19" s="1"/>
  <c r="D30" i="7" s="1"/>
  <c r="V50" i="19"/>
  <c r="V64" i="19" s="1"/>
  <c r="E30" i="7" s="1"/>
  <c r="W50" i="19"/>
  <c r="W64" i="19" s="1"/>
  <c r="F30" i="7" s="1"/>
  <c r="X50" i="19"/>
  <c r="X64" i="19" s="1"/>
  <c r="G30" i="7" s="1"/>
  <c r="Y50" i="19"/>
  <c r="Y64" i="19" s="1"/>
  <c r="H30" i="7" s="1"/>
  <c r="Z50" i="19"/>
  <c r="Z64" i="19" s="1"/>
  <c r="AA50" i="19"/>
  <c r="AA64" i="19" s="1"/>
  <c r="AB50" i="19"/>
  <c r="AB64" i="19" s="1"/>
  <c r="K30" i="7" s="1"/>
  <c r="AC50" i="19"/>
  <c r="AC64" i="19" s="1"/>
  <c r="L30" i="7" s="1"/>
  <c r="AD50" i="19"/>
  <c r="AD64" i="19" s="1"/>
  <c r="M30" i="7" s="1"/>
  <c r="AE50" i="19"/>
  <c r="AE64" i="19" s="1"/>
  <c r="N30" i="7" s="1"/>
  <c r="AF50" i="19"/>
  <c r="AF64" i="19" s="1"/>
  <c r="O30" i="7" s="1"/>
  <c r="AG50" i="19"/>
  <c r="AG64" i="19" s="1"/>
  <c r="AH50" i="19"/>
  <c r="AH64" i="19" s="1"/>
  <c r="AI50" i="19"/>
  <c r="AI64" i="19" s="1"/>
  <c r="AJ50" i="19"/>
  <c r="AJ64" i="19" s="1"/>
  <c r="AK50" i="19"/>
  <c r="AK64" i="19" s="1"/>
  <c r="AL50" i="19"/>
  <c r="AL64" i="19" s="1"/>
  <c r="P51" i="19"/>
  <c r="P65" i="19" s="1"/>
  <c r="O15" i="7" s="1"/>
  <c r="Q51" i="19"/>
  <c r="Q65" i="19" s="1"/>
  <c r="S51" i="19"/>
  <c r="S65" i="19" s="1"/>
  <c r="U51" i="19"/>
  <c r="U65" i="19" s="1"/>
  <c r="D31" i="7" s="1"/>
  <c r="W51" i="19"/>
  <c r="W65" i="19" s="1"/>
  <c r="F31" i="7" s="1"/>
  <c r="AE51" i="19"/>
  <c r="AE65" i="19" s="1"/>
  <c r="N31" i="7" s="1"/>
  <c r="AG51" i="19"/>
  <c r="AG65" i="19" s="1"/>
  <c r="AK51" i="19"/>
  <c r="AK65" i="19" s="1"/>
  <c r="M52" i="19"/>
  <c r="N52" i="19"/>
  <c r="N66" i="19" s="1"/>
  <c r="M16" i="7" s="1"/>
  <c r="P52" i="19"/>
  <c r="X52" i="19"/>
  <c r="X66" i="19" s="1"/>
  <c r="G32" i="7" s="1"/>
  <c r="AB52" i="19"/>
  <c r="AB66" i="19" s="1"/>
  <c r="K32" i="7" s="1"/>
  <c r="AD52" i="19"/>
  <c r="AD66" i="19" s="1"/>
  <c r="M32" i="7" s="1"/>
  <c r="N53" i="19"/>
  <c r="N67" i="19" s="1"/>
  <c r="M17" i="7" s="1"/>
  <c r="O53" i="19"/>
  <c r="O67" i="19" s="1"/>
  <c r="N17" i="7" s="1"/>
  <c r="Q53" i="19"/>
  <c r="Q67" i="19" s="1"/>
  <c r="S53" i="19"/>
  <c r="S67" i="19" s="1"/>
  <c r="U53" i="19"/>
  <c r="U67" i="19" s="1"/>
  <c r="D33" i="7" s="1"/>
  <c r="W53" i="19"/>
  <c r="W67" i="19" s="1"/>
  <c r="F33" i="7" s="1"/>
  <c r="Y53" i="19"/>
  <c r="Y67" i="19" s="1"/>
  <c r="H33" i="7" s="1"/>
  <c r="Z53" i="19"/>
  <c r="Z67" i="19" s="1"/>
  <c r="I33" i="7" s="1"/>
  <c r="AA53" i="19"/>
  <c r="AA67" i="19" s="1"/>
  <c r="J33" i="7" s="1"/>
  <c r="AE53" i="19"/>
  <c r="AE67" i="19" s="1"/>
  <c r="N33" i="7" s="1"/>
  <c r="AG53" i="19"/>
  <c r="AG67" i="19" s="1"/>
  <c r="AI53" i="19"/>
  <c r="AI67" i="19" s="1"/>
  <c r="AK53" i="19"/>
  <c r="AK67" i="19" s="1"/>
  <c r="L54" i="19"/>
  <c r="L68" i="19" s="1"/>
  <c r="K18" i="7" s="1"/>
  <c r="N54" i="19"/>
  <c r="N68" i="19" s="1"/>
  <c r="M18" i="7" s="1"/>
  <c r="X54" i="19"/>
  <c r="X68" i="19" s="1"/>
  <c r="G34" i="7" s="1"/>
  <c r="AD54" i="19"/>
  <c r="AD68" i="19" s="1"/>
  <c r="M34" i="7" s="1"/>
  <c r="AL54" i="19"/>
  <c r="AL68" i="19" s="1"/>
  <c r="K55" i="19"/>
  <c r="L55" i="19"/>
  <c r="L69" i="19" s="1"/>
  <c r="K19" i="7" s="1"/>
  <c r="M55" i="19"/>
  <c r="M69" i="19" s="1"/>
  <c r="L19" i="7" s="1"/>
  <c r="N55" i="19"/>
  <c r="N69" i="19" s="1"/>
  <c r="M19" i="7" s="1"/>
  <c r="O55" i="19"/>
  <c r="P55" i="19"/>
  <c r="P69" i="19" s="1"/>
  <c r="O19" i="7" s="1"/>
  <c r="Q55" i="19"/>
  <c r="Q69" i="19" s="1"/>
  <c r="R55" i="19"/>
  <c r="R69" i="19" s="1"/>
  <c r="S55" i="19"/>
  <c r="S69" i="19" s="1"/>
  <c r="T55" i="19"/>
  <c r="T69" i="19" s="1"/>
  <c r="U55" i="19"/>
  <c r="U69" i="19" s="1"/>
  <c r="D35" i="7" s="1"/>
  <c r="V55" i="19"/>
  <c r="V69" i="19" s="1"/>
  <c r="E35" i="7" s="1"/>
  <c r="W55" i="19"/>
  <c r="W69" i="19" s="1"/>
  <c r="F35" i="7" s="1"/>
  <c r="X55" i="19"/>
  <c r="X69" i="19" s="1"/>
  <c r="G35" i="7" s="1"/>
  <c r="Y55" i="19"/>
  <c r="Y69" i="19" s="1"/>
  <c r="H35" i="7" s="1"/>
  <c r="Z55" i="19"/>
  <c r="Z69" i="19" s="1"/>
  <c r="I35" i="7" s="1"/>
  <c r="AA55" i="19"/>
  <c r="AA69" i="19" s="1"/>
  <c r="J35" i="7" s="1"/>
  <c r="AB55" i="19"/>
  <c r="AB69" i="19" s="1"/>
  <c r="K35" i="7" s="1"/>
  <c r="AC55" i="19"/>
  <c r="AC69" i="19" s="1"/>
  <c r="L35" i="7" s="1"/>
  <c r="AD55" i="19"/>
  <c r="AD69" i="19" s="1"/>
  <c r="M35" i="7" s="1"/>
  <c r="AE55" i="19"/>
  <c r="AE69" i="19" s="1"/>
  <c r="N35" i="7" s="1"/>
  <c r="AF55" i="19"/>
  <c r="AF69" i="19" s="1"/>
  <c r="O35" i="7" s="1"/>
  <c r="AG55" i="19"/>
  <c r="AG69" i="19" s="1"/>
  <c r="AH55" i="19"/>
  <c r="AH69" i="19" s="1"/>
  <c r="AI55" i="19"/>
  <c r="AI69" i="19" s="1"/>
  <c r="AJ55" i="19"/>
  <c r="AJ69" i="19" s="1"/>
  <c r="AK55" i="19"/>
  <c r="AK69" i="19" s="1"/>
  <c r="AL55" i="19"/>
  <c r="AL69" i="19" s="1"/>
  <c r="K56" i="19"/>
  <c r="L56" i="19"/>
  <c r="L70" i="19" s="1"/>
  <c r="K20" i="7" s="1"/>
  <c r="M56" i="19"/>
  <c r="M70" i="19" s="1"/>
  <c r="L20" i="7" s="1"/>
  <c r="N56" i="19"/>
  <c r="N70" i="19" s="1"/>
  <c r="O56" i="19"/>
  <c r="O70" i="19" s="1"/>
  <c r="N20" i="7" s="1"/>
  <c r="P56" i="19"/>
  <c r="P70" i="19" s="1"/>
  <c r="O20" i="7" s="1"/>
  <c r="Q56" i="19"/>
  <c r="Q70" i="19" s="1"/>
  <c r="R56" i="19"/>
  <c r="R70" i="19" s="1"/>
  <c r="S56" i="19"/>
  <c r="S70" i="19" s="1"/>
  <c r="T56" i="19"/>
  <c r="T70" i="19" s="1"/>
  <c r="U56" i="19"/>
  <c r="U70" i="19" s="1"/>
  <c r="D36" i="7" s="1"/>
  <c r="V56" i="19"/>
  <c r="V70" i="19" s="1"/>
  <c r="E36" i="7" s="1"/>
  <c r="W56" i="19"/>
  <c r="W70" i="19" s="1"/>
  <c r="F36" i="7" s="1"/>
  <c r="X56" i="19"/>
  <c r="X70" i="19" s="1"/>
  <c r="G36" i="7" s="1"/>
  <c r="Y56" i="19"/>
  <c r="Y70" i="19" s="1"/>
  <c r="H36" i="7" s="1"/>
  <c r="Z56" i="19"/>
  <c r="Z70" i="19" s="1"/>
  <c r="AA56" i="19"/>
  <c r="AA70" i="19" s="1"/>
  <c r="J36" i="7" s="1"/>
  <c r="AB56" i="19"/>
  <c r="AB70" i="19" s="1"/>
  <c r="K36" i="7" s="1"/>
  <c r="AC56" i="19"/>
  <c r="AC70" i="19" s="1"/>
  <c r="L36" i="7" s="1"/>
  <c r="AD56" i="19"/>
  <c r="AD70" i="19" s="1"/>
  <c r="AE56" i="19"/>
  <c r="AE70" i="19" s="1"/>
  <c r="N36" i="7" s="1"/>
  <c r="AF56" i="19"/>
  <c r="AF70" i="19" s="1"/>
  <c r="O36" i="7" s="1"/>
  <c r="AG56" i="19"/>
  <c r="AG70" i="19" s="1"/>
  <c r="AH56" i="19"/>
  <c r="AH70" i="19" s="1"/>
  <c r="AI56" i="19"/>
  <c r="AI70" i="19" s="1"/>
  <c r="AJ56" i="19"/>
  <c r="AJ70" i="19" s="1"/>
  <c r="AK56" i="19"/>
  <c r="AK70" i="19" s="1"/>
  <c r="AL56" i="19"/>
  <c r="AL70" i="19" s="1"/>
  <c r="K52" i="19"/>
  <c r="K66" i="19" s="1"/>
  <c r="J16" i="7" s="1"/>
  <c r="K53" i="19"/>
  <c r="K67" i="19" s="1"/>
  <c r="J17" i="7" s="1"/>
  <c r="K54" i="19"/>
  <c r="K68" i="19" s="1"/>
  <c r="J18" i="7" s="1"/>
  <c r="K51" i="19"/>
  <c r="K65" i="19" s="1"/>
  <c r="J15" i="7" s="1"/>
  <c r="N5928" i="18"/>
  <c r="M5928" i="18"/>
  <c r="K48" i="19"/>
  <c r="K62" i="19" s="1"/>
  <c r="J12" i="7" s="1"/>
  <c r="K49" i="19"/>
  <c r="K63" i="19" s="1"/>
  <c r="J13" i="7" s="1"/>
  <c r="AL66" i="19" l="1"/>
  <c r="R54" i="19"/>
  <c r="R68" i="19" s="1"/>
  <c r="AG52" i="19"/>
  <c r="AG66" i="19" s="1"/>
  <c r="Q52" i="19"/>
  <c r="Q66" i="19" s="1"/>
  <c r="X51" i="19"/>
  <c r="X65" i="19" s="1"/>
  <c r="G31" i="7" s="1"/>
  <c r="U66" i="19"/>
  <c r="D32" i="7" s="1"/>
  <c r="M66" i="19"/>
  <c r="L16" i="7" s="1"/>
  <c r="AF66" i="19"/>
  <c r="O32" i="7" s="1"/>
  <c r="T66" i="19"/>
  <c r="L66" i="19"/>
  <c r="K16" i="7" s="1"/>
  <c r="Y66" i="19"/>
  <c r="H32" i="7" s="1"/>
  <c r="P66" i="19"/>
  <c r="O16" i="7" s="1"/>
  <c r="AI52" i="19"/>
  <c r="AI66" i="19" s="1"/>
  <c r="AE52" i="19"/>
  <c r="AE66" i="19" s="1"/>
  <c r="N32" i="7" s="1"/>
  <c r="AA52" i="19"/>
  <c r="AA66" i="19" s="1"/>
  <c r="J32" i="7" s="1"/>
  <c r="W52" i="19"/>
  <c r="W66" i="19" s="1"/>
  <c r="F32" i="7" s="1"/>
  <c r="S52" i="19"/>
  <c r="S66" i="19" s="1"/>
  <c r="O52" i="19"/>
  <c r="O66" i="19" s="1"/>
  <c r="N16" i="7" s="1"/>
  <c r="AL51" i="19"/>
  <c r="AL65" i="19" s="1"/>
  <c r="AH51" i="19"/>
  <c r="AH65" i="19" s="1"/>
  <c r="AD51" i="19"/>
  <c r="AD65" i="19" s="1"/>
  <c r="M31" i="7" s="1"/>
  <c r="Z51" i="19"/>
  <c r="Z65" i="19" s="1"/>
  <c r="I31" i="7" s="1"/>
  <c r="V51" i="19"/>
  <c r="V65" i="19" s="1"/>
  <c r="E31" i="7" s="1"/>
  <c r="R51" i="19"/>
  <c r="R65" i="19" s="1"/>
  <c r="N51" i="19"/>
  <c r="N65" i="19" s="1"/>
  <c r="M15" i="7" s="1"/>
  <c r="F32" i="19" l="1"/>
  <c r="G32" i="19"/>
  <c r="H32" i="19"/>
  <c r="I32" i="19"/>
  <c r="J32" i="19"/>
  <c r="F33" i="19"/>
  <c r="G33" i="19"/>
  <c r="H33" i="19"/>
  <c r="I33" i="19"/>
  <c r="J33" i="19"/>
  <c r="F34" i="19"/>
  <c r="G34" i="19"/>
  <c r="H34" i="19"/>
  <c r="I34" i="19"/>
  <c r="J34" i="19"/>
  <c r="F35" i="19"/>
  <c r="G35" i="19"/>
  <c r="H35" i="19"/>
  <c r="I35" i="19"/>
  <c r="J35" i="19"/>
  <c r="F36" i="19"/>
  <c r="G36" i="19"/>
  <c r="H36" i="19"/>
  <c r="I36" i="19"/>
  <c r="J36" i="19"/>
  <c r="F37" i="19"/>
  <c r="G37" i="19"/>
  <c r="H37" i="19"/>
  <c r="I37" i="19"/>
  <c r="J37" i="19"/>
  <c r="F38" i="19"/>
  <c r="G38" i="19"/>
  <c r="H38" i="19"/>
  <c r="I38" i="19"/>
  <c r="J38" i="19"/>
  <c r="F39" i="19"/>
  <c r="G39" i="19"/>
  <c r="H39" i="19"/>
  <c r="I39" i="19"/>
  <c r="J39" i="19"/>
  <c r="F40" i="19"/>
  <c r="G40" i="19"/>
  <c r="H40" i="19"/>
  <c r="I40" i="19"/>
  <c r="J40" i="19"/>
  <c r="F41" i="19"/>
  <c r="G41" i="19"/>
  <c r="H41" i="19"/>
  <c r="I41" i="19"/>
  <c r="J41" i="19"/>
  <c r="F42" i="19"/>
  <c r="G42" i="19"/>
  <c r="H42" i="19"/>
  <c r="I42" i="19"/>
  <c r="J42" i="19"/>
  <c r="E33" i="19"/>
  <c r="E34" i="19"/>
  <c r="E35" i="19"/>
  <c r="E36" i="19"/>
  <c r="E37" i="19"/>
  <c r="E38" i="19"/>
  <c r="E39" i="19"/>
  <c r="E40" i="19"/>
  <c r="E41" i="19"/>
  <c r="E42" i="19"/>
  <c r="E32" i="19"/>
  <c r="D18" i="19"/>
  <c r="E18" i="19"/>
  <c r="F18" i="19"/>
  <c r="G18" i="19"/>
  <c r="H18" i="19"/>
  <c r="I18" i="19"/>
  <c r="J18" i="19"/>
  <c r="D19" i="19"/>
  <c r="E19" i="19"/>
  <c r="F19" i="19"/>
  <c r="G19" i="19"/>
  <c r="H19" i="19"/>
  <c r="I19" i="19"/>
  <c r="J19" i="19"/>
  <c r="D20" i="19"/>
  <c r="E20" i="19"/>
  <c r="F20" i="19"/>
  <c r="G20" i="19"/>
  <c r="H20" i="19"/>
  <c r="I20" i="19"/>
  <c r="J20" i="19"/>
  <c r="D21" i="19"/>
  <c r="E21" i="19"/>
  <c r="F21" i="19"/>
  <c r="G21" i="19"/>
  <c r="H21" i="19"/>
  <c r="I21" i="19"/>
  <c r="I49" i="19" s="1"/>
  <c r="I63" i="19" s="1"/>
  <c r="H13" i="7" s="1"/>
  <c r="J21" i="19"/>
  <c r="J49" i="19" s="1"/>
  <c r="D22" i="19"/>
  <c r="E22" i="19"/>
  <c r="F22" i="19"/>
  <c r="G22" i="19"/>
  <c r="H22" i="19"/>
  <c r="I22" i="19"/>
  <c r="J22" i="19"/>
  <c r="D23" i="19"/>
  <c r="E23" i="19"/>
  <c r="F23" i="19"/>
  <c r="G23" i="19"/>
  <c r="H23" i="19"/>
  <c r="I23" i="19"/>
  <c r="J23" i="19"/>
  <c r="D24" i="19"/>
  <c r="E24" i="19"/>
  <c r="F24" i="19"/>
  <c r="G24" i="19"/>
  <c r="H24" i="19"/>
  <c r="I24" i="19"/>
  <c r="J24" i="19"/>
  <c r="D25" i="19"/>
  <c r="E25" i="19"/>
  <c r="F25" i="19"/>
  <c r="G25" i="19"/>
  <c r="H25" i="19"/>
  <c r="I25" i="19"/>
  <c r="J25" i="19"/>
  <c r="D26" i="19"/>
  <c r="E26" i="19"/>
  <c r="F26" i="19"/>
  <c r="G26" i="19"/>
  <c r="H26" i="19"/>
  <c r="I26" i="19"/>
  <c r="J26" i="19"/>
  <c r="D27" i="19"/>
  <c r="E27" i="19"/>
  <c r="F27" i="19"/>
  <c r="G27" i="19"/>
  <c r="H27" i="19"/>
  <c r="I27" i="19"/>
  <c r="J27" i="19"/>
  <c r="D28" i="19"/>
  <c r="E28" i="19"/>
  <c r="F28" i="19"/>
  <c r="G28" i="19"/>
  <c r="H28" i="19"/>
  <c r="I28" i="19"/>
  <c r="J28" i="19"/>
  <c r="C19" i="19"/>
  <c r="C20" i="19"/>
  <c r="C21" i="19"/>
  <c r="C22" i="19"/>
  <c r="C23" i="19"/>
  <c r="C24" i="19"/>
  <c r="C25" i="19"/>
  <c r="C26" i="19"/>
  <c r="C27" i="19"/>
  <c r="C28" i="19"/>
  <c r="C18" i="19"/>
  <c r="D46" i="19"/>
  <c r="D60" i="19" s="1"/>
  <c r="E46" i="19"/>
  <c r="E60" i="19" s="1"/>
  <c r="D10" i="7" s="1"/>
  <c r="F46" i="19"/>
  <c r="F60" i="19" s="1"/>
  <c r="E10" i="7" s="1"/>
  <c r="G46" i="19"/>
  <c r="G60" i="19" s="1"/>
  <c r="F10" i="7" s="1"/>
  <c r="H46" i="19"/>
  <c r="H60" i="19" s="1"/>
  <c r="G10" i="7" s="1"/>
  <c r="I46" i="19"/>
  <c r="I60" i="19" s="1"/>
  <c r="H10" i="7" s="1"/>
  <c r="J46" i="19"/>
  <c r="J60" i="19" s="1"/>
  <c r="I10" i="7" s="1"/>
  <c r="D47" i="19"/>
  <c r="D61" i="19" s="1"/>
  <c r="E47" i="19"/>
  <c r="F47" i="19"/>
  <c r="F61" i="19" s="1"/>
  <c r="E11" i="7" s="1"/>
  <c r="G47" i="19"/>
  <c r="G61" i="19" s="1"/>
  <c r="F11" i="7" s="1"/>
  <c r="H47" i="19"/>
  <c r="I47" i="19"/>
  <c r="I61" i="19" s="1"/>
  <c r="H11" i="7" s="1"/>
  <c r="I11" i="7"/>
  <c r="D48" i="19"/>
  <c r="D62" i="19" s="1"/>
  <c r="E48" i="19"/>
  <c r="E62" i="19" s="1"/>
  <c r="D12" i="7" s="1"/>
  <c r="F48" i="19"/>
  <c r="F62" i="19" s="1"/>
  <c r="E12" i="7" s="1"/>
  <c r="G48" i="19"/>
  <c r="G62" i="19" s="1"/>
  <c r="F12" i="7" s="1"/>
  <c r="H48" i="19"/>
  <c r="H62" i="19" s="1"/>
  <c r="G12" i="7" s="1"/>
  <c r="I48" i="19"/>
  <c r="I62" i="19" s="1"/>
  <c r="H12" i="7" s="1"/>
  <c r="J48" i="19"/>
  <c r="J62" i="19" s="1"/>
  <c r="I12" i="7" s="1"/>
  <c r="D49" i="19"/>
  <c r="D63" i="19" s="1"/>
  <c r="E49" i="19"/>
  <c r="E63" i="19" s="1"/>
  <c r="D13" i="7" s="1"/>
  <c r="F49" i="19"/>
  <c r="G49" i="19"/>
  <c r="G63" i="19" s="1"/>
  <c r="F13" i="7" s="1"/>
  <c r="H49" i="19"/>
  <c r="H63" i="19" s="1"/>
  <c r="G13" i="7" s="1"/>
  <c r="D50" i="19"/>
  <c r="D64" i="19" s="1"/>
  <c r="G50" i="19"/>
  <c r="G64" i="19" s="1"/>
  <c r="F14" i="7" s="1"/>
  <c r="H50" i="19"/>
  <c r="H64" i="19" s="1"/>
  <c r="G14" i="7" s="1"/>
  <c r="D51" i="19"/>
  <c r="D65" i="19" s="1"/>
  <c r="E51" i="19"/>
  <c r="H51" i="19"/>
  <c r="H65" i="19" s="1"/>
  <c r="G15" i="7" s="1"/>
  <c r="I51" i="19"/>
  <c r="I65" i="19" s="1"/>
  <c r="H15" i="7" s="1"/>
  <c r="E52" i="19"/>
  <c r="E66" i="19" s="1"/>
  <c r="D16" i="7" s="1"/>
  <c r="F52" i="19"/>
  <c r="F66" i="19" s="1"/>
  <c r="E16" i="7" s="1"/>
  <c r="I52" i="19"/>
  <c r="I66" i="19" s="1"/>
  <c r="H16" i="7" s="1"/>
  <c r="J52" i="19"/>
  <c r="J66" i="19" s="1"/>
  <c r="I16" i="7" s="1"/>
  <c r="F53" i="19"/>
  <c r="F67" i="19" s="1"/>
  <c r="E17" i="7" s="1"/>
  <c r="G53" i="19"/>
  <c r="G67" i="19" s="1"/>
  <c r="F17" i="7" s="1"/>
  <c r="J53" i="19"/>
  <c r="J67" i="19" s="1"/>
  <c r="I17" i="7" s="1"/>
  <c r="D54" i="19"/>
  <c r="D68" i="19" s="1"/>
  <c r="G54" i="19"/>
  <c r="G68" i="19" s="1"/>
  <c r="F18" i="7" s="1"/>
  <c r="H54" i="19"/>
  <c r="H68" i="19" s="1"/>
  <c r="G18" i="7" s="1"/>
  <c r="D55" i="19"/>
  <c r="D69" i="19" s="1"/>
  <c r="E55" i="19"/>
  <c r="H55" i="19"/>
  <c r="H69" i="19" s="1"/>
  <c r="G19" i="7" s="1"/>
  <c r="I55" i="19"/>
  <c r="I69" i="19" s="1"/>
  <c r="H19" i="7" s="1"/>
  <c r="E56" i="19"/>
  <c r="E70" i="19" s="1"/>
  <c r="D20" i="7" s="1"/>
  <c r="F56" i="19"/>
  <c r="F70" i="19" s="1"/>
  <c r="E20" i="7" s="1"/>
  <c r="I56" i="19"/>
  <c r="I70" i="19" s="1"/>
  <c r="H20" i="7" s="1"/>
  <c r="J56" i="19"/>
  <c r="J70" i="19" s="1"/>
  <c r="I20" i="7" s="1"/>
  <c r="C49" i="19"/>
  <c r="C63" i="19" s="1"/>
  <c r="C50" i="19"/>
  <c r="C64" i="19" s="1"/>
  <c r="C53" i="19"/>
  <c r="C67" i="19" s="1"/>
  <c r="C54" i="19"/>
  <c r="C68" i="19" s="1"/>
  <c r="C46" i="19"/>
  <c r="C60" i="19" s="1"/>
  <c r="N5927" i="18"/>
  <c r="M5927" i="18"/>
  <c r="N5926" i="18"/>
  <c r="M5926" i="18"/>
  <c r="N5925" i="18"/>
  <c r="M5925" i="18"/>
  <c r="N5924" i="18"/>
  <c r="M5924" i="18"/>
  <c r="N5923" i="18"/>
  <c r="M5923" i="18"/>
  <c r="N5922" i="18"/>
  <c r="M5922" i="18"/>
  <c r="N5921" i="18"/>
  <c r="M5921" i="18"/>
  <c r="N5920" i="18"/>
  <c r="M5920" i="18"/>
  <c r="N5919" i="18"/>
  <c r="M5919" i="18"/>
  <c r="N5918" i="18"/>
  <c r="M5918" i="18"/>
  <c r="N5917" i="18"/>
  <c r="M5917" i="18"/>
  <c r="N5916" i="18"/>
  <c r="M5916" i="18"/>
  <c r="N5915" i="18"/>
  <c r="M5915" i="18"/>
  <c r="N5914" i="18"/>
  <c r="M5914" i="18"/>
  <c r="N5913" i="18"/>
  <c r="M5913" i="18"/>
  <c r="N5912" i="18"/>
  <c r="M5912" i="18"/>
  <c r="N5911" i="18"/>
  <c r="M5911" i="18"/>
  <c r="N5910" i="18"/>
  <c r="M5910" i="18"/>
  <c r="N5909" i="18"/>
  <c r="M5909" i="18"/>
  <c r="N5908" i="18"/>
  <c r="M5908" i="18"/>
  <c r="N5907" i="18"/>
  <c r="M5907" i="18"/>
  <c r="N5906" i="18"/>
  <c r="M5906" i="18"/>
  <c r="N5905" i="18"/>
  <c r="M5905" i="18"/>
  <c r="N5904" i="18"/>
  <c r="M5904" i="18"/>
  <c r="N5903" i="18"/>
  <c r="M5903" i="18"/>
  <c r="N5902" i="18"/>
  <c r="M5902" i="18"/>
  <c r="N5901" i="18"/>
  <c r="M5901" i="18"/>
  <c r="N5900" i="18"/>
  <c r="M5900" i="18"/>
  <c r="N5899" i="18"/>
  <c r="M5899" i="18"/>
  <c r="N5898" i="18"/>
  <c r="M5898" i="18"/>
  <c r="N5897" i="18"/>
  <c r="M5897" i="18"/>
  <c r="N5896" i="18"/>
  <c r="M5896" i="18"/>
  <c r="N5895" i="18"/>
  <c r="M5895" i="18"/>
  <c r="N5894" i="18"/>
  <c r="M5894" i="18"/>
  <c r="N5893" i="18"/>
  <c r="M5893" i="18"/>
  <c r="N5892" i="18"/>
  <c r="M5892" i="18"/>
  <c r="N5891" i="18"/>
  <c r="M5891" i="18"/>
  <c r="N5890" i="18"/>
  <c r="M5890" i="18"/>
  <c r="N5889" i="18"/>
  <c r="M5889" i="18"/>
  <c r="N5888" i="18"/>
  <c r="M5888" i="18"/>
  <c r="N5887" i="18"/>
  <c r="M5887" i="18"/>
  <c r="N5886" i="18"/>
  <c r="M5886" i="18"/>
  <c r="N5885" i="18"/>
  <c r="M5885" i="18"/>
  <c r="N5884" i="18"/>
  <c r="M5884" i="18"/>
  <c r="N5883" i="18"/>
  <c r="M5883" i="18"/>
  <c r="N5882" i="18"/>
  <c r="M5882" i="18"/>
  <c r="N5881" i="18"/>
  <c r="M5881" i="18"/>
  <c r="N5880" i="18"/>
  <c r="M5880" i="18"/>
  <c r="N5879" i="18"/>
  <c r="M5879" i="18"/>
  <c r="N5878" i="18"/>
  <c r="M5878" i="18"/>
  <c r="N5877" i="18"/>
  <c r="M5877" i="18"/>
  <c r="N5876" i="18"/>
  <c r="M5876" i="18"/>
  <c r="N5875" i="18"/>
  <c r="M5875" i="18"/>
  <c r="N5874" i="18"/>
  <c r="M5874" i="18"/>
  <c r="N5873" i="18"/>
  <c r="M5873" i="18"/>
  <c r="N5872" i="18"/>
  <c r="M5872" i="18"/>
  <c r="N5871" i="18"/>
  <c r="M5871" i="18"/>
  <c r="N5870" i="18"/>
  <c r="M5870" i="18"/>
  <c r="N5869" i="18"/>
  <c r="M5869" i="18"/>
  <c r="N5868" i="18"/>
  <c r="M5868" i="18"/>
  <c r="N5867" i="18"/>
  <c r="M5867" i="18"/>
  <c r="N5866" i="18"/>
  <c r="M5866" i="18"/>
  <c r="N5865" i="18"/>
  <c r="M5865" i="18"/>
  <c r="N5864" i="18"/>
  <c r="M5864" i="18"/>
  <c r="N5863" i="18"/>
  <c r="M5863" i="18"/>
  <c r="N5862" i="18"/>
  <c r="M5862" i="18"/>
  <c r="N5861" i="18"/>
  <c r="M5861" i="18"/>
  <c r="N5860" i="18"/>
  <c r="M5860" i="18"/>
  <c r="N5859" i="18"/>
  <c r="M5859" i="18"/>
  <c r="N5858" i="18"/>
  <c r="M5858" i="18"/>
  <c r="N5857" i="18"/>
  <c r="M5857" i="18"/>
  <c r="N5856" i="18"/>
  <c r="M5856" i="18"/>
  <c r="N5855" i="18"/>
  <c r="M5855" i="18"/>
  <c r="N5854" i="18"/>
  <c r="M5854" i="18"/>
  <c r="N5853" i="18"/>
  <c r="M5853" i="18"/>
  <c r="N5852" i="18"/>
  <c r="M5852" i="18"/>
  <c r="N5851" i="18"/>
  <c r="M5851" i="18"/>
  <c r="N5850" i="18"/>
  <c r="M5850" i="18"/>
  <c r="N5849" i="18"/>
  <c r="M5849" i="18"/>
  <c r="N5848" i="18"/>
  <c r="M5848" i="18"/>
  <c r="N5847" i="18"/>
  <c r="M5847" i="18"/>
  <c r="N5846" i="18"/>
  <c r="M5846" i="18"/>
  <c r="N5845" i="18"/>
  <c r="M5845" i="18"/>
  <c r="N5844" i="18"/>
  <c r="M5844" i="18"/>
  <c r="N5843" i="18"/>
  <c r="M5843" i="18"/>
  <c r="N5842" i="18"/>
  <c r="M5842" i="18"/>
  <c r="N5841" i="18"/>
  <c r="M5841" i="18"/>
  <c r="N5840" i="18"/>
  <c r="M5840" i="18"/>
  <c r="N5839" i="18"/>
  <c r="M5839" i="18"/>
  <c r="N5838" i="18"/>
  <c r="M5838" i="18"/>
  <c r="N5837" i="18"/>
  <c r="M5837" i="18"/>
  <c r="N5836" i="18"/>
  <c r="M5836" i="18"/>
  <c r="N5835" i="18"/>
  <c r="M5835" i="18"/>
  <c r="N5834" i="18"/>
  <c r="M5834" i="18"/>
  <c r="N5833" i="18"/>
  <c r="M5833" i="18"/>
  <c r="N5832" i="18"/>
  <c r="M5832" i="18"/>
  <c r="N5831" i="18"/>
  <c r="M5831" i="18"/>
  <c r="N5830" i="18"/>
  <c r="M5830" i="18"/>
  <c r="N5829" i="18"/>
  <c r="M5829" i="18"/>
  <c r="N5828" i="18"/>
  <c r="M5828" i="18"/>
  <c r="N5827" i="18"/>
  <c r="M5827" i="18"/>
  <c r="N5826" i="18"/>
  <c r="M5826" i="18"/>
  <c r="N5825" i="18"/>
  <c r="M5825" i="18"/>
  <c r="N5824" i="18"/>
  <c r="M5824" i="18"/>
  <c r="N5823" i="18"/>
  <c r="M5823" i="18"/>
  <c r="N5822" i="18"/>
  <c r="M5822" i="18"/>
  <c r="N5821" i="18"/>
  <c r="M5821" i="18"/>
  <c r="N5820" i="18"/>
  <c r="M5820" i="18"/>
  <c r="N5819" i="18"/>
  <c r="M5819" i="18"/>
  <c r="N5818" i="18"/>
  <c r="M5818" i="18"/>
  <c r="N5817" i="18"/>
  <c r="M5817" i="18"/>
  <c r="N5816" i="18"/>
  <c r="M5816" i="18"/>
  <c r="N5815" i="18"/>
  <c r="M5815" i="18"/>
  <c r="N5814" i="18"/>
  <c r="M5814" i="18"/>
  <c r="N5813" i="18"/>
  <c r="M5813" i="18"/>
  <c r="N5812" i="18"/>
  <c r="M5812" i="18"/>
  <c r="N5811" i="18"/>
  <c r="M5811" i="18"/>
  <c r="N5810" i="18"/>
  <c r="M5810" i="18"/>
  <c r="N5809" i="18"/>
  <c r="M5809" i="18"/>
  <c r="N5808" i="18"/>
  <c r="M5808" i="18"/>
  <c r="N5807" i="18"/>
  <c r="M5807" i="18"/>
  <c r="N5806" i="18"/>
  <c r="M5806" i="18"/>
  <c r="N5805" i="18"/>
  <c r="M5805" i="18"/>
  <c r="N5804" i="18"/>
  <c r="M5804" i="18"/>
  <c r="N5803" i="18"/>
  <c r="M5803" i="18"/>
  <c r="N5802" i="18"/>
  <c r="M5802" i="18"/>
  <c r="N5801" i="18"/>
  <c r="M5801" i="18"/>
  <c r="N5800" i="18"/>
  <c r="M5800" i="18"/>
  <c r="N5799" i="18"/>
  <c r="M5799" i="18"/>
  <c r="N5798" i="18"/>
  <c r="M5798" i="18"/>
  <c r="N5797" i="18"/>
  <c r="M5797" i="18"/>
  <c r="N5796" i="18"/>
  <c r="M5796" i="18"/>
  <c r="N5795" i="18"/>
  <c r="M5795" i="18"/>
  <c r="N5794" i="18"/>
  <c r="M5794" i="18"/>
  <c r="N5793" i="18"/>
  <c r="M5793" i="18"/>
  <c r="N5792" i="18"/>
  <c r="M5792" i="18"/>
  <c r="N5791" i="18"/>
  <c r="M5791" i="18"/>
  <c r="N5790" i="18"/>
  <c r="M5790" i="18"/>
  <c r="N5789" i="18"/>
  <c r="M5789" i="18"/>
  <c r="N5788" i="18"/>
  <c r="M5788" i="18"/>
  <c r="N5787" i="18"/>
  <c r="M5787" i="18"/>
  <c r="N5786" i="18"/>
  <c r="M5786" i="18"/>
  <c r="N5785" i="18"/>
  <c r="M5785" i="18"/>
  <c r="N5784" i="18"/>
  <c r="M5784" i="18"/>
  <c r="N5783" i="18"/>
  <c r="M5783" i="18"/>
  <c r="N5782" i="18"/>
  <c r="M5782" i="18"/>
  <c r="N5781" i="18"/>
  <c r="M5781" i="18"/>
  <c r="N5780" i="18"/>
  <c r="M5780" i="18"/>
  <c r="N5779" i="18"/>
  <c r="M5779" i="18"/>
  <c r="N5778" i="18"/>
  <c r="M5778" i="18"/>
  <c r="N5777" i="18"/>
  <c r="M5777" i="18"/>
  <c r="N5776" i="18"/>
  <c r="M5776" i="18"/>
  <c r="N5775" i="18"/>
  <c r="M5775" i="18"/>
  <c r="N5774" i="18"/>
  <c r="M5774" i="18"/>
  <c r="N5773" i="18"/>
  <c r="M5773" i="18"/>
  <c r="N5772" i="18"/>
  <c r="M5772" i="18"/>
  <c r="N5771" i="18"/>
  <c r="M5771" i="18"/>
  <c r="N5770" i="18"/>
  <c r="M5770" i="18"/>
  <c r="N5769" i="18"/>
  <c r="M5769" i="18"/>
  <c r="N5768" i="18"/>
  <c r="M5768" i="18"/>
  <c r="N5767" i="18"/>
  <c r="M5767" i="18"/>
  <c r="N5766" i="18"/>
  <c r="M5766" i="18"/>
  <c r="N5765" i="18"/>
  <c r="M5765" i="18"/>
  <c r="N5764" i="18"/>
  <c r="M5764" i="18"/>
  <c r="N5763" i="18"/>
  <c r="M5763" i="18"/>
  <c r="N5762" i="18"/>
  <c r="M5762" i="18"/>
  <c r="N5761" i="18"/>
  <c r="M5761" i="18"/>
  <c r="N5760" i="18"/>
  <c r="M5760" i="18"/>
  <c r="N5759" i="18"/>
  <c r="M5759" i="18"/>
  <c r="N5758" i="18"/>
  <c r="M5758" i="18"/>
  <c r="N5757" i="18"/>
  <c r="M5757" i="18"/>
  <c r="N5756" i="18"/>
  <c r="M5756" i="18"/>
  <c r="N5755" i="18"/>
  <c r="M5755" i="18"/>
  <c r="N5754" i="18"/>
  <c r="M5754" i="18"/>
  <c r="N5753" i="18"/>
  <c r="M5753" i="18"/>
  <c r="N5752" i="18"/>
  <c r="M5752" i="18"/>
  <c r="N5751" i="18"/>
  <c r="M5751" i="18"/>
  <c r="N5750" i="18"/>
  <c r="M5750" i="18"/>
  <c r="N5749" i="18"/>
  <c r="M5749" i="18"/>
  <c r="N5748" i="18"/>
  <c r="M5748" i="18"/>
  <c r="N5747" i="18"/>
  <c r="M5747" i="18"/>
  <c r="N5746" i="18"/>
  <c r="M5746" i="18"/>
  <c r="N5745" i="18"/>
  <c r="M5745" i="18"/>
  <c r="N5744" i="18"/>
  <c r="M5744" i="18"/>
  <c r="N5743" i="18"/>
  <c r="M5743" i="18"/>
  <c r="N5742" i="18"/>
  <c r="M5742" i="18"/>
  <c r="N5741" i="18"/>
  <c r="M5741" i="18"/>
  <c r="N5740" i="18"/>
  <c r="M5740" i="18"/>
  <c r="N5739" i="18"/>
  <c r="M5739" i="18"/>
  <c r="N5738" i="18"/>
  <c r="M5738" i="18"/>
  <c r="N5737" i="18"/>
  <c r="M5737" i="18"/>
  <c r="N5736" i="18"/>
  <c r="M5736" i="18"/>
  <c r="N5735" i="18"/>
  <c r="M5735" i="18"/>
  <c r="N5734" i="18"/>
  <c r="M5734" i="18"/>
  <c r="N5733" i="18"/>
  <c r="M5733" i="18"/>
  <c r="N5732" i="18"/>
  <c r="M5732" i="18"/>
  <c r="N5731" i="18"/>
  <c r="M5731" i="18"/>
  <c r="N5730" i="18"/>
  <c r="M5730" i="18"/>
  <c r="N5729" i="18"/>
  <c r="M5729" i="18"/>
  <c r="N5728" i="18"/>
  <c r="M5728" i="18"/>
  <c r="N5727" i="18"/>
  <c r="M5727" i="18"/>
  <c r="N5726" i="18"/>
  <c r="M5726" i="18"/>
  <c r="N5725" i="18"/>
  <c r="M5725" i="18"/>
  <c r="N5724" i="18"/>
  <c r="M5724" i="18"/>
  <c r="N5723" i="18"/>
  <c r="M5723" i="18"/>
  <c r="N5722" i="18"/>
  <c r="M5722" i="18"/>
  <c r="N5721" i="18"/>
  <c r="M5721" i="18"/>
  <c r="N5720" i="18"/>
  <c r="M5720" i="18"/>
  <c r="N5719" i="18"/>
  <c r="M5719" i="18"/>
  <c r="N5718" i="18"/>
  <c r="M5718" i="18"/>
  <c r="N5717" i="18"/>
  <c r="M5717" i="18"/>
  <c r="N5716" i="18"/>
  <c r="M5716" i="18"/>
  <c r="N5715" i="18"/>
  <c r="M5715" i="18"/>
  <c r="N5714" i="18"/>
  <c r="M5714" i="18"/>
  <c r="N5713" i="18"/>
  <c r="M5713" i="18"/>
  <c r="N5712" i="18"/>
  <c r="M5712" i="18"/>
  <c r="N5711" i="18"/>
  <c r="M5711" i="18"/>
  <c r="N5710" i="18"/>
  <c r="M5710" i="18"/>
  <c r="N5709" i="18"/>
  <c r="M5709" i="18"/>
  <c r="N5708" i="18"/>
  <c r="M5708" i="18"/>
  <c r="N5707" i="18"/>
  <c r="M5707" i="18"/>
  <c r="N5706" i="18"/>
  <c r="M5706" i="18"/>
  <c r="N5705" i="18"/>
  <c r="M5705" i="18"/>
  <c r="N5704" i="18"/>
  <c r="M5704" i="18"/>
  <c r="N5703" i="18"/>
  <c r="M5703" i="18"/>
  <c r="N5702" i="18"/>
  <c r="M5702" i="18"/>
  <c r="N5701" i="18"/>
  <c r="M5701" i="18"/>
  <c r="N5700" i="18"/>
  <c r="M5700" i="18"/>
  <c r="N5699" i="18"/>
  <c r="M5699" i="18"/>
  <c r="N5698" i="18"/>
  <c r="M5698" i="18"/>
  <c r="N5697" i="18"/>
  <c r="M5697" i="18"/>
  <c r="N5696" i="18"/>
  <c r="M5696" i="18"/>
  <c r="N5695" i="18"/>
  <c r="M5695" i="18"/>
  <c r="N5694" i="18"/>
  <c r="M5694" i="18"/>
  <c r="N5693" i="18"/>
  <c r="M5693" i="18"/>
  <c r="N5692" i="18"/>
  <c r="M5692" i="18"/>
  <c r="N5691" i="18"/>
  <c r="M5691" i="18"/>
  <c r="N5690" i="18"/>
  <c r="M5690" i="18"/>
  <c r="N5689" i="18"/>
  <c r="M5689" i="18"/>
  <c r="N5688" i="18"/>
  <c r="M5688" i="18"/>
  <c r="N5687" i="18"/>
  <c r="M5687" i="18"/>
  <c r="N5686" i="18"/>
  <c r="M5686" i="18"/>
  <c r="N5685" i="18"/>
  <c r="M5685" i="18"/>
  <c r="N5684" i="18"/>
  <c r="M5684" i="18"/>
  <c r="N5683" i="18"/>
  <c r="M5683" i="18"/>
  <c r="N5682" i="18"/>
  <c r="M5682" i="18"/>
  <c r="N5681" i="18"/>
  <c r="M5681" i="18"/>
  <c r="N5680" i="18"/>
  <c r="M5680" i="18"/>
  <c r="N5679" i="18"/>
  <c r="M5679" i="18"/>
  <c r="N5678" i="18"/>
  <c r="M5678" i="18"/>
  <c r="N5677" i="18"/>
  <c r="M5677" i="18"/>
  <c r="N5676" i="18"/>
  <c r="M5676" i="18"/>
  <c r="N5675" i="18"/>
  <c r="M5675" i="18"/>
  <c r="N5674" i="18"/>
  <c r="M5674" i="18"/>
  <c r="N5673" i="18"/>
  <c r="M5673" i="18"/>
  <c r="N5672" i="18"/>
  <c r="M5672" i="18"/>
  <c r="N5671" i="18"/>
  <c r="M5671" i="18"/>
  <c r="N5670" i="18"/>
  <c r="M5670" i="18"/>
  <c r="N5669" i="18"/>
  <c r="M5669" i="18"/>
  <c r="N5668" i="18"/>
  <c r="M5668" i="18"/>
  <c r="N5667" i="18"/>
  <c r="M5667" i="18"/>
  <c r="N5666" i="18"/>
  <c r="M5666" i="18"/>
  <c r="N5665" i="18"/>
  <c r="M5665" i="18"/>
  <c r="N5664" i="18"/>
  <c r="M5664" i="18"/>
  <c r="N5663" i="18"/>
  <c r="M5663" i="18"/>
  <c r="N5662" i="18"/>
  <c r="M5662" i="18"/>
  <c r="N5661" i="18"/>
  <c r="M5661" i="18"/>
  <c r="N5660" i="18"/>
  <c r="M5660" i="18"/>
  <c r="N5659" i="18"/>
  <c r="M5659" i="18"/>
  <c r="N5658" i="18"/>
  <c r="M5658" i="18"/>
  <c r="N5657" i="18"/>
  <c r="M5657" i="18"/>
  <c r="N5656" i="18"/>
  <c r="M5656" i="18"/>
  <c r="N5655" i="18"/>
  <c r="M5655" i="18"/>
  <c r="N5654" i="18"/>
  <c r="M5654" i="18"/>
  <c r="N5653" i="18"/>
  <c r="M5653" i="18"/>
  <c r="N5652" i="18"/>
  <c r="M5652" i="18"/>
  <c r="N5651" i="18"/>
  <c r="M5651" i="18"/>
  <c r="N5650" i="18"/>
  <c r="M5650" i="18"/>
  <c r="N5649" i="18"/>
  <c r="M5649" i="18"/>
  <c r="N5648" i="18"/>
  <c r="M5648" i="18"/>
  <c r="N5647" i="18"/>
  <c r="M5647" i="18"/>
  <c r="N5646" i="18"/>
  <c r="M5646" i="18"/>
  <c r="N5645" i="18"/>
  <c r="M5645" i="18"/>
  <c r="N5644" i="18"/>
  <c r="M5644" i="18"/>
  <c r="N5643" i="18"/>
  <c r="M5643" i="18"/>
  <c r="N5642" i="18"/>
  <c r="M5642" i="18"/>
  <c r="N5641" i="18"/>
  <c r="M5641" i="18"/>
  <c r="N5640" i="18"/>
  <c r="M5640" i="18"/>
  <c r="N5639" i="18"/>
  <c r="M5639" i="18"/>
  <c r="N5638" i="18"/>
  <c r="M5638" i="18"/>
  <c r="N5637" i="18"/>
  <c r="M5637" i="18"/>
  <c r="N5636" i="18"/>
  <c r="M5636" i="18"/>
  <c r="N5635" i="18"/>
  <c r="M5635" i="18"/>
  <c r="N5634" i="18"/>
  <c r="M5634" i="18"/>
  <c r="N5633" i="18"/>
  <c r="M5633" i="18"/>
  <c r="N5632" i="18"/>
  <c r="M5632" i="18"/>
  <c r="N5631" i="18"/>
  <c r="M5631" i="18"/>
  <c r="N5630" i="18"/>
  <c r="M5630" i="18"/>
  <c r="N5629" i="18"/>
  <c r="M5629" i="18"/>
  <c r="N5628" i="18"/>
  <c r="M5628" i="18"/>
  <c r="N5627" i="18"/>
  <c r="M5627" i="18"/>
  <c r="N5626" i="18"/>
  <c r="M5626" i="18"/>
  <c r="N5625" i="18"/>
  <c r="M5625" i="18"/>
  <c r="N5624" i="18"/>
  <c r="M5624" i="18"/>
  <c r="N5623" i="18"/>
  <c r="M5623" i="18"/>
  <c r="N5622" i="18"/>
  <c r="M5622" i="18"/>
  <c r="N5621" i="18"/>
  <c r="M5621" i="18"/>
  <c r="N5620" i="18"/>
  <c r="M5620" i="18"/>
  <c r="N5619" i="18"/>
  <c r="M5619" i="18"/>
  <c r="N5618" i="18"/>
  <c r="M5618" i="18"/>
  <c r="N5617" i="18"/>
  <c r="M5617" i="18"/>
  <c r="N5616" i="18"/>
  <c r="M5616" i="18"/>
  <c r="N5615" i="18"/>
  <c r="M5615" i="18"/>
  <c r="N5614" i="18"/>
  <c r="M5614" i="18"/>
  <c r="N5613" i="18"/>
  <c r="M5613" i="18"/>
  <c r="N5612" i="18"/>
  <c r="M5612" i="18"/>
  <c r="N5611" i="18"/>
  <c r="M5611" i="18"/>
  <c r="N5610" i="18"/>
  <c r="M5610" i="18"/>
  <c r="N5609" i="18"/>
  <c r="M5609" i="18"/>
  <c r="N5608" i="18"/>
  <c r="M5608" i="18"/>
  <c r="N5607" i="18"/>
  <c r="M5607" i="18"/>
  <c r="N5606" i="18"/>
  <c r="M5606" i="18"/>
  <c r="N5605" i="18"/>
  <c r="M5605" i="18"/>
  <c r="N5604" i="18"/>
  <c r="M5604" i="18"/>
  <c r="N5603" i="18"/>
  <c r="M5603" i="18"/>
  <c r="N5602" i="18"/>
  <c r="M5602" i="18"/>
  <c r="N5601" i="18"/>
  <c r="M5601" i="18"/>
  <c r="N5600" i="18"/>
  <c r="M5600" i="18"/>
  <c r="N5599" i="18"/>
  <c r="M5599" i="18"/>
  <c r="N5598" i="18"/>
  <c r="M5598" i="18"/>
  <c r="N5597" i="18"/>
  <c r="M5597" i="18"/>
  <c r="N5596" i="18"/>
  <c r="M5596" i="18"/>
  <c r="N5595" i="18"/>
  <c r="M5595" i="18"/>
  <c r="N5594" i="18"/>
  <c r="M5594" i="18"/>
  <c r="N5593" i="18"/>
  <c r="M5593" i="18"/>
  <c r="N5592" i="18"/>
  <c r="M5592" i="18"/>
  <c r="N5591" i="18"/>
  <c r="M5591" i="18"/>
  <c r="N5590" i="18"/>
  <c r="M5590" i="18"/>
  <c r="N5589" i="18"/>
  <c r="M5589" i="18"/>
  <c r="N5588" i="18"/>
  <c r="M5588" i="18"/>
  <c r="N5587" i="18"/>
  <c r="M5587" i="18"/>
  <c r="N5586" i="18"/>
  <c r="M5586" i="18"/>
  <c r="N5585" i="18"/>
  <c r="M5585" i="18"/>
  <c r="N5584" i="18"/>
  <c r="M5584" i="18"/>
  <c r="N5583" i="18"/>
  <c r="M5583" i="18"/>
  <c r="N5582" i="18"/>
  <c r="M5582" i="18"/>
  <c r="N5581" i="18"/>
  <c r="M5581" i="18"/>
  <c r="N5580" i="18"/>
  <c r="M5580" i="18"/>
  <c r="N5579" i="18"/>
  <c r="M5579" i="18"/>
  <c r="N5578" i="18"/>
  <c r="M5578" i="18"/>
  <c r="N5577" i="18"/>
  <c r="M5577" i="18"/>
  <c r="N5576" i="18"/>
  <c r="M5576" i="18"/>
  <c r="N5575" i="18"/>
  <c r="M5575" i="18"/>
  <c r="N5574" i="18"/>
  <c r="M5574" i="18"/>
  <c r="N5573" i="18"/>
  <c r="M5573" i="18"/>
  <c r="N5572" i="18"/>
  <c r="M5572" i="18"/>
  <c r="N5571" i="18"/>
  <c r="M5571" i="18"/>
  <c r="N5570" i="18"/>
  <c r="M5570" i="18"/>
  <c r="N5569" i="18"/>
  <c r="M5569" i="18"/>
  <c r="N5568" i="18"/>
  <c r="M5568" i="18"/>
  <c r="N5567" i="18"/>
  <c r="M5567" i="18"/>
  <c r="N5566" i="18"/>
  <c r="M5566" i="18"/>
  <c r="N5565" i="18"/>
  <c r="M5565" i="18"/>
  <c r="N5564" i="18"/>
  <c r="M5564" i="18"/>
  <c r="N5563" i="18"/>
  <c r="M5563" i="18"/>
  <c r="N5562" i="18"/>
  <c r="M5562" i="18"/>
  <c r="N5561" i="18"/>
  <c r="M5561" i="18"/>
  <c r="N5560" i="18"/>
  <c r="M5560" i="18"/>
  <c r="N5559" i="18"/>
  <c r="M5559" i="18"/>
  <c r="N5558" i="18"/>
  <c r="M5558" i="18"/>
  <c r="N5557" i="18"/>
  <c r="M5557" i="18"/>
  <c r="N5556" i="18"/>
  <c r="M5556" i="18"/>
  <c r="N5555" i="18"/>
  <c r="M5555" i="18"/>
  <c r="N5554" i="18"/>
  <c r="M5554" i="18"/>
  <c r="N5553" i="18"/>
  <c r="M5553" i="18"/>
  <c r="N5552" i="18"/>
  <c r="M5552" i="18"/>
  <c r="N5551" i="18"/>
  <c r="M5551" i="18"/>
  <c r="N5550" i="18"/>
  <c r="M5550" i="18"/>
  <c r="N5549" i="18"/>
  <c r="M5549" i="18"/>
  <c r="N5548" i="18"/>
  <c r="M5548" i="18"/>
  <c r="N5547" i="18"/>
  <c r="M5547" i="18"/>
  <c r="N5546" i="18"/>
  <c r="M5546" i="18"/>
  <c r="N5545" i="18"/>
  <c r="M5545" i="18"/>
  <c r="N5544" i="18"/>
  <c r="M5544" i="18"/>
  <c r="N5543" i="18"/>
  <c r="M5543" i="18"/>
  <c r="N5542" i="18"/>
  <c r="M5542" i="18"/>
  <c r="N5541" i="18"/>
  <c r="M5541" i="18"/>
  <c r="N5540" i="18"/>
  <c r="M5540" i="18"/>
  <c r="N5539" i="18"/>
  <c r="M5539" i="18"/>
  <c r="N5538" i="18"/>
  <c r="M5538" i="18"/>
  <c r="N5537" i="18"/>
  <c r="M5537" i="18"/>
  <c r="N5536" i="18"/>
  <c r="M5536" i="18"/>
  <c r="N5535" i="18"/>
  <c r="M5535" i="18"/>
  <c r="N5534" i="18"/>
  <c r="M5534" i="18"/>
  <c r="N5533" i="18"/>
  <c r="M5533" i="18"/>
  <c r="N5532" i="18"/>
  <c r="M5532" i="18"/>
  <c r="N5531" i="18"/>
  <c r="M5531" i="18"/>
  <c r="N5530" i="18"/>
  <c r="M5530" i="18"/>
  <c r="N5529" i="18"/>
  <c r="M5529" i="18"/>
  <c r="N5528" i="18"/>
  <c r="M5528" i="18"/>
  <c r="N5527" i="18"/>
  <c r="M5527" i="18"/>
  <c r="N5526" i="18"/>
  <c r="M5526" i="18"/>
  <c r="N5525" i="18"/>
  <c r="M5525" i="18"/>
  <c r="N5524" i="18"/>
  <c r="M5524" i="18"/>
  <c r="N5523" i="18"/>
  <c r="M5523" i="18"/>
  <c r="N5522" i="18"/>
  <c r="M5522" i="18"/>
  <c r="N5521" i="18"/>
  <c r="M5521" i="18"/>
  <c r="N5520" i="18"/>
  <c r="M5520" i="18"/>
  <c r="N5519" i="18"/>
  <c r="M5519" i="18"/>
  <c r="N5518" i="18"/>
  <c r="M5518" i="18"/>
  <c r="N5517" i="18"/>
  <c r="M5517" i="18"/>
  <c r="N5516" i="18"/>
  <c r="M5516" i="18"/>
  <c r="N5515" i="18"/>
  <c r="M5515" i="18"/>
  <c r="N5514" i="18"/>
  <c r="M5514" i="18"/>
  <c r="N5513" i="18"/>
  <c r="M5513" i="18"/>
  <c r="N5512" i="18"/>
  <c r="M5512" i="18"/>
  <c r="N5511" i="18"/>
  <c r="M5511" i="18"/>
  <c r="N5510" i="18"/>
  <c r="M5510" i="18"/>
  <c r="N5509" i="18"/>
  <c r="M5509" i="18"/>
  <c r="N5508" i="18"/>
  <c r="M5508" i="18"/>
  <c r="N5507" i="18"/>
  <c r="M5507" i="18"/>
  <c r="N5506" i="18"/>
  <c r="M5506" i="18"/>
  <c r="N5505" i="18"/>
  <c r="M5505" i="18"/>
  <c r="N5504" i="18"/>
  <c r="M5504" i="18"/>
  <c r="N5503" i="18"/>
  <c r="M5503" i="18"/>
  <c r="N5502" i="18"/>
  <c r="M5502" i="18"/>
  <c r="N5501" i="18"/>
  <c r="M5501" i="18"/>
  <c r="N5500" i="18"/>
  <c r="M5500" i="18"/>
  <c r="N5499" i="18"/>
  <c r="M5499" i="18"/>
  <c r="N5498" i="18"/>
  <c r="M5498" i="18"/>
  <c r="N5497" i="18"/>
  <c r="M5497" i="18"/>
  <c r="N5496" i="18"/>
  <c r="M5496" i="18"/>
  <c r="N5495" i="18"/>
  <c r="M5495" i="18"/>
  <c r="N5494" i="18"/>
  <c r="M5494" i="18"/>
  <c r="N5493" i="18"/>
  <c r="M5493" i="18"/>
  <c r="N5492" i="18"/>
  <c r="M5492" i="18"/>
  <c r="N5491" i="18"/>
  <c r="M5491" i="18"/>
  <c r="N5490" i="18"/>
  <c r="M5490" i="18"/>
  <c r="N5489" i="18"/>
  <c r="M5489" i="18"/>
  <c r="N5488" i="18"/>
  <c r="M5488" i="18"/>
  <c r="N5487" i="18"/>
  <c r="M5487" i="18"/>
  <c r="N5486" i="18"/>
  <c r="M5486" i="18"/>
  <c r="N5485" i="18"/>
  <c r="M5485" i="18"/>
  <c r="N5484" i="18"/>
  <c r="M5484" i="18"/>
  <c r="N5483" i="18"/>
  <c r="M5483" i="18"/>
  <c r="N5482" i="18"/>
  <c r="M5482" i="18"/>
  <c r="N5481" i="18"/>
  <c r="M5481" i="18"/>
  <c r="N5480" i="18"/>
  <c r="M5480" i="18"/>
  <c r="N5479" i="18"/>
  <c r="M5479" i="18"/>
  <c r="N5478" i="18"/>
  <c r="M5478" i="18"/>
  <c r="N5477" i="18"/>
  <c r="M5477" i="18"/>
  <c r="N5476" i="18"/>
  <c r="M5476" i="18"/>
  <c r="N5475" i="18"/>
  <c r="M5475" i="18"/>
  <c r="N5474" i="18"/>
  <c r="M5474" i="18"/>
  <c r="N5473" i="18"/>
  <c r="M5473" i="18"/>
  <c r="N5472" i="18"/>
  <c r="M5472" i="18"/>
  <c r="N5471" i="18"/>
  <c r="M5471" i="18"/>
  <c r="N5470" i="18"/>
  <c r="M5470" i="18"/>
  <c r="N5469" i="18"/>
  <c r="M5469" i="18"/>
  <c r="N5468" i="18"/>
  <c r="M5468" i="18"/>
  <c r="N5467" i="18"/>
  <c r="M5467" i="18"/>
  <c r="N5466" i="18"/>
  <c r="M5466" i="18"/>
  <c r="N5465" i="18"/>
  <c r="M5465" i="18"/>
  <c r="N5464" i="18"/>
  <c r="M5464" i="18"/>
  <c r="N5463" i="18"/>
  <c r="M5463" i="18"/>
  <c r="N5462" i="18"/>
  <c r="M5462" i="18"/>
  <c r="N5461" i="18"/>
  <c r="M5461" i="18"/>
  <c r="N5460" i="18"/>
  <c r="M5460" i="18"/>
  <c r="N5459" i="18"/>
  <c r="M5459" i="18"/>
  <c r="N5458" i="18"/>
  <c r="M5458" i="18"/>
  <c r="N5457" i="18"/>
  <c r="M5457" i="18"/>
  <c r="N5456" i="18"/>
  <c r="M5456" i="18"/>
  <c r="N5455" i="18"/>
  <c r="M5455" i="18"/>
  <c r="N5454" i="18"/>
  <c r="M5454" i="18"/>
  <c r="N5453" i="18"/>
  <c r="M5453" i="18"/>
  <c r="N5452" i="18"/>
  <c r="M5452" i="18"/>
  <c r="N5451" i="18"/>
  <c r="M5451" i="18"/>
  <c r="N5450" i="18"/>
  <c r="M5450" i="18"/>
  <c r="N5449" i="18"/>
  <c r="M5449" i="18"/>
  <c r="N5448" i="18"/>
  <c r="M5448" i="18"/>
  <c r="N5447" i="18"/>
  <c r="M5447" i="18"/>
  <c r="N5446" i="18"/>
  <c r="M5446" i="18"/>
  <c r="N5445" i="18"/>
  <c r="M5445" i="18"/>
  <c r="N5444" i="18"/>
  <c r="M5444" i="18"/>
  <c r="N5443" i="18"/>
  <c r="M5443" i="18"/>
  <c r="N5442" i="18"/>
  <c r="M5442" i="18"/>
  <c r="N5441" i="18"/>
  <c r="M5441" i="18"/>
  <c r="N5440" i="18"/>
  <c r="M5440" i="18"/>
  <c r="N5439" i="18"/>
  <c r="M5439" i="18"/>
  <c r="N5438" i="18"/>
  <c r="M5438" i="18"/>
  <c r="N5437" i="18"/>
  <c r="M5437" i="18"/>
  <c r="N5436" i="18"/>
  <c r="M5436" i="18"/>
  <c r="N5435" i="18"/>
  <c r="M5435" i="18"/>
  <c r="N5434" i="18"/>
  <c r="M5434" i="18"/>
  <c r="N5433" i="18"/>
  <c r="M5433" i="18"/>
  <c r="N5432" i="18"/>
  <c r="M5432" i="18"/>
  <c r="N5431" i="18"/>
  <c r="M5431" i="18"/>
  <c r="N5430" i="18"/>
  <c r="M5430" i="18"/>
  <c r="N5429" i="18"/>
  <c r="M5429" i="18"/>
  <c r="N5428" i="18"/>
  <c r="M5428" i="18"/>
  <c r="N5427" i="18"/>
  <c r="M5427" i="18"/>
  <c r="N5426" i="18"/>
  <c r="M5426" i="18"/>
  <c r="N5425" i="18"/>
  <c r="M5425" i="18"/>
  <c r="N5424" i="18"/>
  <c r="M5424" i="18"/>
  <c r="N5423" i="18"/>
  <c r="M5423" i="18"/>
  <c r="N5422" i="18"/>
  <c r="M5422" i="18"/>
  <c r="N5421" i="18"/>
  <c r="M5421" i="18"/>
  <c r="N5420" i="18"/>
  <c r="M5420" i="18"/>
  <c r="N5419" i="18"/>
  <c r="M5419" i="18"/>
  <c r="N5418" i="18"/>
  <c r="M5418" i="18"/>
  <c r="N5417" i="18"/>
  <c r="M5417" i="18"/>
  <c r="N5416" i="18"/>
  <c r="M5416" i="18"/>
  <c r="N5415" i="18"/>
  <c r="M5415" i="18"/>
  <c r="N5414" i="18"/>
  <c r="M5414" i="18"/>
  <c r="N5413" i="18"/>
  <c r="M5413" i="18"/>
  <c r="N5412" i="18"/>
  <c r="M5412" i="18"/>
  <c r="N5411" i="18"/>
  <c r="M5411" i="18"/>
  <c r="N5410" i="18"/>
  <c r="M5410" i="18"/>
  <c r="N5409" i="18"/>
  <c r="M5409" i="18"/>
  <c r="N5408" i="18"/>
  <c r="M5408" i="18"/>
  <c r="N5407" i="18"/>
  <c r="M5407" i="18"/>
  <c r="N5406" i="18"/>
  <c r="M5406" i="18"/>
  <c r="N5405" i="18"/>
  <c r="M5405" i="18"/>
  <c r="N5404" i="18"/>
  <c r="M5404" i="18"/>
  <c r="N5403" i="18"/>
  <c r="M5403" i="18"/>
  <c r="N5402" i="18"/>
  <c r="M5402" i="18"/>
  <c r="N5401" i="18"/>
  <c r="M5401" i="18"/>
  <c r="N5400" i="18"/>
  <c r="M5400" i="18"/>
  <c r="N5399" i="18"/>
  <c r="M5399" i="18"/>
  <c r="N5398" i="18"/>
  <c r="M5398" i="18"/>
  <c r="N5397" i="18"/>
  <c r="M5397" i="18"/>
  <c r="N5396" i="18"/>
  <c r="M5396" i="18"/>
  <c r="N5395" i="18"/>
  <c r="M5395" i="18"/>
  <c r="N5394" i="18"/>
  <c r="M5394" i="18"/>
  <c r="N5393" i="18"/>
  <c r="M5393" i="18"/>
  <c r="N5392" i="18"/>
  <c r="M5392" i="18"/>
  <c r="N5391" i="18"/>
  <c r="M5391" i="18"/>
  <c r="N5390" i="18"/>
  <c r="M5390" i="18"/>
  <c r="N5389" i="18"/>
  <c r="M5389" i="18"/>
  <c r="N5388" i="18"/>
  <c r="M5388" i="18"/>
  <c r="N5387" i="18"/>
  <c r="M5387" i="18"/>
  <c r="N5386" i="18"/>
  <c r="M5386" i="18"/>
  <c r="N5385" i="18"/>
  <c r="M5385" i="18"/>
  <c r="N5384" i="18"/>
  <c r="M5384" i="18"/>
  <c r="N5383" i="18"/>
  <c r="M5383" i="18"/>
  <c r="N5382" i="18"/>
  <c r="M5382" i="18"/>
  <c r="N5381" i="18"/>
  <c r="M5381" i="18"/>
  <c r="N5380" i="18"/>
  <c r="M5380" i="18"/>
  <c r="N5379" i="18"/>
  <c r="M5379" i="18"/>
  <c r="N5378" i="18"/>
  <c r="M5378" i="18"/>
  <c r="N5377" i="18"/>
  <c r="M5377" i="18"/>
  <c r="N5376" i="18"/>
  <c r="M5376" i="18"/>
  <c r="N5375" i="18"/>
  <c r="M5375" i="18"/>
  <c r="N5374" i="18"/>
  <c r="M5374" i="18"/>
  <c r="N5373" i="18"/>
  <c r="M5373" i="18"/>
  <c r="N5372" i="18"/>
  <c r="M5372" i="18"/>
  <c r="N5371" i="18"/>
  <c r="M5371" i="18"/>
  <c r="N5370" i="18"/>
  <c r="M5370" i="18"/>
  <c r="N5369" i="18"/>
  <c r="M5369" i="18"/>
  <c r="N5368" i="18"/>
  <c r="M5368" i="18"/>
  <c r="N5367" i="18"/>
  <c r="M5367" i="18"/>
  <c r="N5366" i="18"/>
  <c r="M5366" i="18"/>
  <c r="N5365" i="18"/>
  <c r="M5365" i="18"/>
  <c r="N5364" i="18"/>
  <c r="M5364" i="18"/>
  <c r="N5363" i="18"/>
  <c r="M5363" i="18"/>
  <c r="N5362" i="18"/>
  <c r="M5362" i="18"/>
  <c r="N5361" i="18"/>
  <c r="M5361" i="18"/>
  <c r="N5360" i="18"/>
  <c r="M5360" i="18"/>
  <c r="N5359" i="18"/>
  <c r="M5359" i="18"/>
  <c r="N5358" i="18"/>
  <c r="M5358" i="18"/>
  <c r="N5357" i="18"/>
  <c r="M5357" i="18"/>
  <c r="N5356" i="18"/>
  <c r="M5356" i="18"/>
  <c r="N5355" i="18"/>
  <c r="M5355" i="18"/>
  <c r="N5354" i="18"/>
  <c r="M5354" i="18"/>
  <c r="N5353" i="18"/>
  <c r="M5353" i="18"/>
  <c r="N5352" i="18"/>
  <c r="M5352" i="18"/>
  <c r="N5351" i="18"/>
  <c r="M5351" i="18"/>
  <c r="N5350" i="18"/>
  <c r="M5350" i="18"/>
  <c r="N5349" i="18"/>
  <c r="M5349" i="18"/>
  <c r="N5348" i="18"/>
  <c r="M5348" i="18"/>
  <c r="N5347" i="18"/>
  <c r="M5347" i="18"/>
  <c r="N5346" i="18"/>
  <c r="M5346" i="18"/>
  <c r="N5345" i="18"/>
  <c r="M5345" i="18"/>
  <c r="N5344" i="18"/>
  <c r="M5344" i="18"/>
  <c r="N5343" i="18"/>
  <c r="M5343" i="18"/>
  <c r="N5342" i="18"/>
  <c r="M5342" i="18"/>
  <c r="N5341" i="18"/>
  <c r="M5341" i="18"/>
  <c r="N5340" i="18"/>
  <c r="M5340" i="18"/>
  <c r="N5339" i="18"/>
  <c r="M5339" i="18"/>
  <c r="N5338" i="18"/>
  <c r="M5338" i="18"/>
  <c r="N5337" i="18"/>
  <c r="M5337" i="18"/>
  <c r="N5336" i="18"/>
  <c r="M5336" i="18"/>
  <c r="N5335" i="18"/>
  <c r="M5335" i="18"/>
  <c r="N5334" i="18"/>
  <c r="M5334" i="18"/>
  <c r="N5333" i="18"/>
  <c r="M5333" i="18"/>
  <c r="N5332" i="18"/>
  <c r="M5332" i="18"/>
  <c r="N5331" i="18"/>
  <c r="M5331" i="18"/>
  <c r="N5330" i="18"/>
  <c r="M5330" i="18"/>
  <c r="N5329" i="18"/>
  <c r="M5329" i="18"/>
  <c r="N5328" i="18"/>
  <c r="M5328" i="18"/>
  <c r="N5327" i="18"/>
  <c r="M5327" i="18"/>
  <c r="N5326" i="18"/>
  <c r="M5326" i="18"/>
  <c r="N5325" i="18"/>
  <c r="M5325" i="18"/>
  <c r="N5324" i="18"/>
  <c r="M5324" i="18"/>
  <c r="N5323" i="18"/>
  <c r="M5323" i="18"/>
  <c r="N5322" i="18"/>
  <c r="M5322" i="18"/>
  <c r="N5321" i="18"/>
  <c r="M5321" i="18"/>
  <c r="N5320" i="18"/>
  <c r="M5320" i="18"/>
  <c r="N5319" i="18"/>
  <c r="M5319" i="18"/>
  <c r="N5318" i="18"/>
  <c r="M5318" i="18"/>
  <c r="N5317" i="18"/>
  <c r="M5317" i="18"/>
  <c r="N5316" i="18"/>
  <c r="M5316" i="18"/>
  <c r="N5315" i="18"/>
  <c r="M5315" i="18"/>
  <c r="N5314" i="18"/>
  <c r="M5314" i="18"/>
  <c r="N5313" i="18"/>
  <c r="M5313" i="18"/>
  <c r="N5312" i="18"/>
  <c r="M5312" i="18"/>
  <c r="N5311" i="18"/>
  <c r="M5311" i="18"/>
  <c r="N5310" i="18"/>
  <c r="M5310" i="18"/>
  <c r="N5309" i="18"/>
  <c r="M5309" i="18"/>
  <c r="N5308" i="18"/>
  <c r="M5308" i="18"/>
  <c r="N5307" i="18"/>
  <c r="M5307" i="18"/>
  <c r="N5306" i="18"/>
  <c r="M5306" i="18"/>
  <c r="N5305" i="18"/>
  <c r="M5305" i="18"/>
  <c r="N5304" i="18"/>
  <c r="M5304" i="18"/>
  <c r="N5303" i="18"/>
  <c r="M5303" i="18"/>
  <c r="N5302" i="18"/>
  <c r="M5302" i="18"/>
  <c r="N5301" i="18"/>
  <c r="M5301" i="18"/>
  <c r="N5300" i="18"/>
  <c r="M5300" i="18"/>
  <c r="N5299" i="18"/>
  <c r="M5299" i="18"/>
  <c r="N5298" i="18"/>
  <c r="M5298" i="18"/>
  <c r="N5297" i="18"/>
  <c r="M5297" i="18"/>
  <c r="N5296" i="18"/>
  <c r="M5296" i="18"/>
  <c r="N5295" i="18"/>
  <c r="M5295" i="18"/>
  <c r="N5294" i="18"/>
  <c r="M5294" i="18"/>
  <c r="N5293" i="18"/>
  <c r="M5293" i="18"/>
  <c r="N5292" i="18"/>
  <c r="M5292" i="18"/>
  <c r="N5291" i="18"/>
  <c r="M5291" i="18"/>
  <c r="N5290" i="18"/>
  <c r="M5290" i="18"/>
  <c r="N5289" i="18"/>
  <c r="M5289" i="18"/>
  <c r="N5288" i="18"/>
  <c r="M5288" i="18"/>
  <c r="N5287" i="18"/>
  <c r="M5287" i="18"/>
  <c r="N5286" i="18"/>
  <c r="M5286" i="18"/>
  <c r="N5285" i="18"/>
  <c r="M5285" i="18"/>
  <c r="N5284" i="18"/>
  <c r="M5284" i="18"/>
  <c r="N5283" i="18"/>
  <c r="M5283" i="18"/>
  <c r="N5282" i="18"/>
  <c r="M5282" i="18"/>
  <c r="N5281" i="18"/>
  <c r="M5281" i="18"/>
  <c r="N5280" i="18"/>
  <c r="M5280" i="18"/>
  <c r="N5279" i="18"/>
  <c r="M5279" i="18"/>
  <c r="N5278" i="18"/>
  <c r="M5278" i="18"/>
  <c r="N5277" i="18"/>
  <c r="M5277" i="18"/>
  <c r="N5276" i="18"/>
  <c r="M5276" i="18"/>
  <c r="N5275" i="18"/>
  <c r="M5275" i="18"/>
  <c r="N5274" i="18"/>
  <c r="M5274" i="18"/>
  <c r="N5273" i="18"/>
  <c r="M5273" i="18"/>
  <c r="N5272" i="18"/>
  <c r="M5272" i="18"/>
  <c r="N5271" i="18"/>
  <c r="M5271" i="18"/>
  <c r="N5270" i="18"/>
  <c r="M5270" i="18"/>
  <c r="N5269" i="18"/>
  <c r="M5269" i="18"/>
  <c r="N5268" i="18"/>
  <c r="M5268" i="18"/>
  <c r="N5267" i="18"/>
  <c r="M5267" i="18"/>
  <c r="N5266" i="18"/>
  <c r="M5266" i="18"/>
  <c r="N5265" i="18"/>
  <c r="M5265" i="18"/>
  <c r="N5264" i="18"/>
  <c r="M5264" i="18"/>
  <c r="N5263" i="18"/>
  <c r="M5263" i="18"/>
  <c r="N5262" i="18"/>
  <c r="M5262" i="18"/>
  <c r="N5261" i="18"/>
  <c r="M5261" i="18"/>
  <c r="N5260" i="18"/>
  <c r="M5260" i="18"/>
  <c r="N5259" i="18"/>
  <c r="M5259" i="18"/>
  <c r="N5258" i="18"/>
  <c r="M5258" i="18"/>
  <c r="N5257" i="18"/>
  <c r="M5257" i="18"/>
  <c r="N5256" i="18"/>
  <c r="M5256" i="18"/>
  <c r="N5255" i="18"/>
  <c r="M5255" i="18"/>
  <c r="N5254" i="18"/>
  <c r="M5254" i="18"/>
  <c r="N5253" i="18"/>
  <c r="M5253" i="18"/>
  <c r="N5252" i="18"/>
  <c r="M5252" i="18"/>
  <c r="N5251" i="18"/>
  <c r="M5251" i="18"/>
  <c r="N5250" i="18"/>
  <c r="M5250" i="18"/>
  <c r="N5249" i="18"/>
  <c r="M5249" i="18"/>
  <c r="N5248" i="18"/>
  <c r="M5248" i="18"/>
  <c r="N5247" i="18"/>
  <c r="M5247" i="18"/>
  <c r="N5246" i="18"/>
  <c r="M5246" i="18"/>
  <c r="N5245" i="18"/>
  <c r="M5245" i="18"/>
  <c r="N5244" i="18"/>
  <c r="M5244" i="18"/>
  <c r="N5243" i="18"/>
  <c r="M5243" i="18"/>
  <c r="N5242" i="18"/>
  <c r="M5242" i="18"/>
  <c r="N5241" i="18"/>
  <c r="M5241" i="18"/>
  <c r="N5240" i="18"/>
  <c r="M5240" i="18"/>
  <c r="N5239" i="18"/>
  <c r="M5239" i="18"/>
  <c r="N5238" i="18"/>
  <c r="M5238" i="18"/>
  <c r="N5237" i="18"/>
  <c r="M5237" i="18"/>
  <c r="N5236" i="18"/>
  <c r="M5236" i="18"/>
  <c r="N5235" i="18"/>
  <c r="M5235" i="18"/>
  <c r="N5234" i="18"/>
  <c r="M5234" i="18"/>
  <c r="N5233" i="18"/>
  <c r="M5233" i="18"/>
  <c r="N5232" i="18"/>
  <c r="M5232" i="18"/>
  <c r="N5231" i="18"/>
  <c r="M5231" i="18"/>
  <c r="N5230" i="18"/>
  <c r="M5230" i="18"/>
  <c r="N5229" i="18"/>
  <c r="M5229" i="18"/>
  <c r="N5228" i="18"/>
  <c r="M5228" i="18"/>
  <c r="N5227" i="18"/>
  <c r="M5227" i="18"/>
  <c r="N5226" i="18"/>
  <c r="M5226" i="18"/>
  <c r="N5225" i="18"/>
  <c r="M5225" i="18"/>
  <c r="N5224" i="18"/>
  <c r="M5224" i="18"/>
  <c r="N5223" i="18"/>
  <c r="M5223" i="18"/>
  <c r="N5222" i="18"/>
  <c r="M5222" i="18"/>
  <c r="N5221" i="18"/>
  <c r="M5221" i="18"/>
  <c r="N5220" i="18"/>
  <c r="M5220" i="18"/>
  <c r="N5219" i="18"/>
  <c r="M5219" i="18"/>
  <c r="N5218" i="18"/>
  <c r="M5218" i="18"/>
  <c r="N5217" i="18"/>
  <c r="M5217" i="18"/>
  <c r="N5216" i="18"/>
  <c r="M5216" i="18"/>
  <c r="N5215" i="18"/>
  <c r="M5215" i="18"/>
  <c r="N5214" i="18"/>
  <c r="M5214" i="18"/>
  <c r="N5213" i="18"/>
  <c r="M5213" i="18"/>
  <c r="N5212" i="18"/>
  <c r="M5212" i="18"/>
  <c r="N5211" i="18"/>
  <c r="M5211" i="18"/>
  <c r="N5210" i="18"/>
  <c r="M5210" i="18"/>
  <c r="N5209" i="18"/>
  <c r="M5209" i="18"/>
  <c r="N5208" i="18"/>
  <c r="M5208" i="18"/>
  <c r="N5207" i="18"/>
  <c r="M5207" i="18"/>
  <c r="N5206" i="18"/>
  <c r="M5206" i="18"/>
  <c r="N5205" i="18"/>
  <c r="M5205" i="18"/>
  <c r="N5204" i="18"/>
  <c r="M5204" i="18"/>
  <c r="N5203" i="18"/>
  <c r="M5203" i="18"/>
  <c r="N5202" i="18"/>
  <c r="M5202" i="18"/>
  <c r="N5201" i="18"/>
  <c r="M5201" i="18"/>
  <c r="N5200" i="18"/>
  <c r="M5200" i="18"/>
  <c r="N5199" i="18"/>
  <c r="M5199" i="18"/>
  <c r="N5198" i="18"/>
  <c r="M5198" i="18"/>
  <c r="N5197" i="18"/>
  <c r="M5197" i="18"/>
  <c r="N5196" i="18"/>
  <c r="M5196" i="18"/>
  <c r="N5195" i="18"/>
  <c r="M5195" i="18"/>
  <c r="N5194" i="18"/>
  <c r="M5194" i="18"/>
  <c r="N5193" i="18"/>
  <c r="M5193" i="18"/>
  <c r="N5192" i="18"/>
  <c r="M5192" i="18"/>
  <c r="N5191" i="18"/>
  <c r="M5191" i="18"/>
  <c r="N5190" i="18"/>
  <c r="M5190" i="18"/>
  <c r="N5189" i="18"/>
  <c r="M5189" i="18"/>
  <c r="N5188" i="18"/>
  <c r="M5188" i="18"/>
  <c r="N5187" i="18"/>
  <c r="M5187" i="18"/>
  <c r="N5186" i="18"/>
  <c r="M5186" i="18"/>
  <c r="N5185" i="18"/>
  <c r="M5185" i="18"/>
  <c r="N5184" i="18"/>
  <c r="M5184" i="18"/>
  <c r="N5183" i="18"/>
  <c r="M5183" i="18"/>
  <c r="N5182" i="18"/>
  <c r="M5182" i="18"/>
  <c r="N5181" i="18"/>
  <c r="M5181" i="18"/>
  <c r="N5180" i="18"/>
  <c r="M5180" i="18"/>
  <c r="N5179" i="18"/>
  <c r="M5179" i="18"/>
  <c r="N5178" i="18"/>
  <c r="M5178" i="18"/>
  <c r="N5177" i="18"/>
  <c r="M5177" i="18"/>
  <c r="N5176" i="18"/>
  <c r="M5176" i="18"/>
  <c r="N5175" i="18"/>
  <c r="M5175" i="18"/>
  <c r="N5174" i="18"/>
  <c r="M5174" i="18"/>
  <c r="N5173" i="18"/>
  <c r="M5173" i="18"/>
  <c r="N5172" i="18"/>
  <c r="M5172" i="18"/>
  <c r="N5171" i="18"/>
  <c r="M5171" i="18"/>
  <c r="N5170" i="18"/>
  <c r="M5170" i="18"/>
  <c r="N5169" i="18"/>
  <c r="M5169" i="18"/>
  <c r="N5168" i="18"/>
  <c r="M5168" i="18"/>
  <c r="N5167" i="18"/>
  <c r="M5167" i="18"/>
  <c r="N5166" i="18"/>
  <c r="M5166" i="18"/>
  <c r="N5165" i="18"/>
  <c r="M5165" i="18"/>
  <c r="N5164" i="18"/>
  <c r="M5164" i="18"/>
  <c r="N5163" i="18"/>
  <c r="M5163" i="18"/>
  <c r="N5162" i="18"/>
  <c r="M5162" i="18"/>
  <c r="N5161" i="18"/>
  <c r="M5161" i="18"/>
  <c r="N5160" i="18"/>
  <c r="M5160" i="18"/>
  <c r="N5159" i="18"/>
  <c r="M5159" i="18"/>
  <c r="N5158" i="18"/>
  <c r="M5158" i="18"/>
  <c r="N5157" i="18"/>
  <c r="M5157" i="18"/>
  <c r="N5156" i="18"/>
  <c r="M5156" i="18"/>
  <c r="N5155" i="18"/>
  <c r="M5155" i="18"/>
  <c r="N5154" i="18"/>
  <c r="M5154" i="18"/>
  <c r="N5153" i="18"/>
  <c r="M5153" i="18"/>
  <c r="N5152" i="18"/>
  <c r="M5152" i="18"/>
  <c r="N5151" i="18"/>
  <c r="M5151" i="18"/>
  <c r="N5150" i="18"/>
  <c r="M5150" i="18"/>
  <c r="N5149" i="18"/>
  <c r="M5149" i="18"/>
  <c r="N5148" i="18"/>
  <c r="M5148" i="18"/>
  <c r="N5147" i="18"/>
  <c r="M5147" i="18"/>
  <c r="N5146" i="18"/>
  <c r="M5146" i="18"/>
  <c r="N5145" i="18"/>
  <c r="M5145" i="18"/>
  <c r="N5144" i="18"/>
  <c r="M5144" i="18"/>
  <c r="N5143" i="18"/>
  <c r="M5143" i="18"/>
  <c r="N5142" i="18"/>
  <c r="M5142" i="18"/>
  <c r="N5141" i="18"/>
  <c r="M5141" i="18"/>
  <c r="N5140" i="18"/>
  <c r="M5140" i="18"/>
  <c r="N5139" i="18"/>
  <c r="M5139" i="18"/>
  <c r="N5138" i="18"/>
  <c r="M5138" i="18"/>
  <c r="N5137" i="18"/>
  <c r="M5137" i="18"/>
  <c r="N5136" i="18"/>
  <c r="M5136" i="18"/>
  <c r="N5135" i="18"/>
  <c r="M5135" i="18"/>
  <c r="N5134" i="18"/>
  <c r="M5134" i="18"/>
  <c r="N5133" i="18"/>
  <c r="M5133" i="18"/>
  <c r="N5132" i="18"/>
  <c r="M5132" i="18"/>
  <c r="N5131" i="18"/>
  <c r="M5131" i="18"/>
  <c r="N5130" i="18"/>
  <c r="M5130" i="18"/>
  <c r="N5129" i="18"/>
  <c r="M5129" i="18"/>
  <c r="N5128" i="18"/>
  <c r="M5128" i="18"/>
  <c r="N5127" i="18"/>
  <c r="M5127" i="18"/>
  <c r="N5126" i="18"/>
  <c r="M5126" i="18"/>
  <c r="N5125" i="18"/>
  <c r="M5125" i="18"/>
  <c r="N5124" i="18"/>
  <c r="M5124" i="18"/>
  <c r="N5123" i="18"/>
  <c r="M5123" i="18"/>
  <c r="N5122" i="18"/>
  <c r="M5122" i="18"/>
  <c r="N5121" i="18"/>
  <c r="M5121" i="18"/>
  <c r="N5120" i="18"/>
  <c r="M5120" i="18"/>
  <c r="N5119" i="18"/>
  <c r="M5119" i="18"/>
  <c r="N5118" i="18"/>
  <c r="M5118" i="18"/>
  <c r="N5117" i="18"/>
  <c r="M5117" i="18"/>
  <c r="N5116" i="18"/>
  <c r="M5116" i="18"/>
  <c r="N5115" i="18"/>
  <c r="M5115" i="18"/>
  <c r="N5114" i="18"/>
  <c r="M5114" i="18"/>
  <c r="N5113" i="18"/>
  <c r="M5113" i="18"/>
  <c r="N5112" i="18"/>
  <c r="M5112" i="18"/>
  <c r="N5111" i="18"/>
  <c r="M5111" i="18"/>
  <c r="N5110" i="18"/>
  <c r="M5110" i="18"/>
  <c r="N5109" i="18"/>
  <c r="M5109" i="18"/>
  <c r="N5108" i="18"/>
  <c r="M5108" i="18"/>
  <c r="N5107" i="18"/>
  <c r="M5107" i="18"/>
  <c r="N5106" i="18"/>
  <c r="M5106" i="18"/>
  <c r="N5105" i="18"/>
  <c r="M5105" i="18"/>
  <c r="N5104" i="18"/>
  <c r="M5104" i="18"/>
  <c r="N5103" i="18"/>
  <c r="M5103" i="18"/>
  <c r="N5102" i="18"/>
  <c r="M5102" i="18"/>
  <c r="N5101" i="18"/>
  <c r="M5101" i="18"/>
  <c r="N5100" i="18"/>
  <c r="M5100" i="18"/>
  <c r="N5099" i="18"/>
  <c r="M5099" i="18"/>
  <c r="N5098" i="18"/>
  <c r="M5098" i="18"/>
  <c r="N5097" i="18"/>
  <c r="M5097" i="18"/>
  <c r="N5096" i="18"/>
  <c r="M5096" i="18"/>
  <c r="N5095" i="18"/>
  <c r="M5095" i="18"/>
  <c r="N5094" i="18"/>
  <c r="M5094" i="18"/>
  <c r="N5093" i="18"/>
  <c r="M5093" i="18"/>
  <c r="N5092" i="18"/>
  <c r="M5092" i="18"/>
  <c r="N5091" i="18"/>
  <c r="M5091" i="18"/>
  <c r="N5090" i="18"/>
  <c r="M5090" i="18"/>
  <c r="N5089" i="18"/>
  <c r="M5089" i="18"/>
  <c r="N5088" i="18"/>
  <c r="M5088" i="18"/>
  <c r="N5087" i="18"/>
  <c r="M5087" i="18"/>
  <c r="N5086" i="18"/>
  <c r="M5086" i="18"/>
  <c r="N5085" i="18"/>
  <c r="M5085" i="18"/>
  <c r="N5084" i="18"/>
  <c r="M5084" i="18"/>
  <c r="N5083" i="18"/>
  <c r="M5083" i="18"/>
  <c r="N5082" i="18"/>
  <c r="M5082" i="18"/>
  <c r="N5081" i="18"/>
  <c r="M5081" i="18"/>
  <c r="N5080" i="18"/>
  <c r="M5080" i="18"/>
  <c r="N5079" i="18"/>
  <c r="M5079" i="18"/>
  <c r="N5078" i="18"/>
  <c r="M5078" i="18"/>
  <c r="N5077" i="18"/>
  <c r="M5077" i="18"/>
  <c r="N5076" i="18"/>
  <c r="M5076" i="18"/>
  <c r="N5075" i="18"/>
  <c r="M5075" i="18"/>
  <c r="N5074" i="18"/>
  <c r="M5074" i="18"/>
  <c r="N5073" i="18"/>
  <c r="M5073" i="18"/>
  <c r="N5072" i="18"/>
  <c r="M5072" i="18"/>
  <c r="N5071" i="18"/>
  <c r="M5071" i="18"/>
  <c r="N5070" i="18"/>
  <c r="M5070" i="18"/>
  <c r="N5069" i="18"/>
  <c r="M5069" i="18"/>
  <c r="N5068" i="18"/>
  <c r="M5068" i="18"/>
  <c r="N5067" i="18"/>
  <c r="M5067" i="18"/>
  <c r="N5066" i="18"/>
  <c r="M5066" i="18"/>
  <c r="N5065" i="18"/>
  <c r="M5065" i="18"/>
  <c r="N5064" i="18"/>
  <c r="M5064" i="18"/>
  <c r="N5063" i="18"/>
  <c r="M5063" i="18"/>
  <c r="N5062" i="18"/>
  <c r="M5062" i="18"/>
  <c r="N5061" i="18"/>
  <c r="M5061" i="18"/>
  <c r="N5060" i="18"/>
  <c r="M5060" i="18"/>
  <c r="N5059" i="18"/>
  <c r="M5059" i="18"/>
  <c r="N5058" i="18"/>
  <c r="M5058" i="18"/>
  <c r="N5057" i="18"/>
  <c r="M5057" i="18"/>
  <c r="N5056" i="18"/>
  <c r="M5056" i="18"/>
  <c r="N5055" i="18"/>
  <c r="M5055" i="18"/>
  <c r="N5054" i="18"/>
  <c r="M5054" i="18"/>
  <c r="N5053" i="18"/>
  <c r="M5053" i="18"/>
  <c r="N5052" i="18"/>
  <c r="M5052" i="18"/>
  <c r="N5051" i="18"/>
  <c r="M5051" i="18"/>
  <c r="N5050" i="18"/>
  <c r="M5050" i="18"/>
  <c r="N5049" i="18"/>
  <c r="M5049" i="18"/>
  <c r="N5048" i="18"/>
  <c r="M5048" i="18"/>
  <c r="N5047" i="18"/>
  <c r="M5047" i="18"/>
  <c r="N5046" i="18"/>
  <c r="M5046" i="18"/>
  <c r="N5045" i="18"/>
  <c r="M5045" i="18"/>
  <c r="N5044" i="18"/>
  <c r="M5044" i="18"/>
  <c r="N5043" i="18"/>
  <c r="M5043" i="18"/>
  <c r="N5042" i="18"/>
  <c r="M5042" i="18"/>
  <c r="N5041" i="18"/>
  <c r="M5041" i="18"/>
  <c r="N5040" i="18"/>
  <c r="M5040" i="18"/>
  <c r="N5039" i="18"/>
  <c r="M5039" i="18"/>
  <c r="N5038" i="18"/>
  <c r="M5038" i="18"/>
  <c r="N5037" i="18"/>
  <c r="M5037" i="18"/>
  <c r="N5036" i="18"/>
  <c r="M5036" i="18"/>
  <c r="N5035" i="18"/>
  <c r="M5035" i="18"/>
  <c r="N5034" i="18"/>
  <c r="M5034" i="18"/>
  <c r="N5033" i="18"/>
  <c r="M5033" i="18"/>
  <c r="N5032" i="18"/>
  <c r="M5032" i="18"/>
  <c r="N5031" i="18"/>
  <c r="M5031" i="18"/>
  <c r="N5030" i="18"/>
  <c r="M5030" i="18"/>
  <c r="N5029" i="18"/>
  <c r="M5029" i="18"/>
  <c r="N5028" i="18"/>
  <c r="M5028" i="18"/>
  <c r="N5027" i="18"/>
  <c r="M5027" i="18"/>
  <c r="N5026" i="18"/>
  <c r="M5026" i="18"/>
  <c r="N5025" i="18"/>
  <c r="M5025" i="18"/>
  <c r="N5024" i="18"/>
  <c r="M5024" i="18"/>
  <c r="N5023" i="18"/>
  <c r="M5023" i="18"/>
  <c r="N5022" i="18"/>
  <c r="M5022" i="18"/>
  <c r="N5021" i="18"/>
  <c r="M5021" i="18"/>
  <c r="N5020" i="18"/>
  <c r="M5020" i="18"/>
  <c r="N5019" i="18"/>
  <c r="M5019" i="18"/>
  <c r="N5018" i="18"/>
  <c r="M5018" i="18"/>
  <c r="N5017" i="18"/>
  <c r="M5017" i="18"/>
  <c r="N5016" i="18"/>
  <c r="M5016" i="18"/>
  <c r="N5015" i="18"/>
  <c r="M5015" i="18"/>
  <c r="N5014" i="18"/>
  <c r="M5014" i="18"/>
  <c r="N5013" i="18"/>
  <c r="M5013" i="18"/>
  <c r="N5012" i="18"/>
  <c r="M5012" i="18"/>
  <c r="N5011" i="18"/>
  <c r="M5011" i="18"/>
  <c r="N5010" i="18"/>
  <c r="M5010" i="18"/>
  <c r="N5009" i="18"/>
  <c r="M5009" i="18"/>
  <c r="N5008" i="18"/>
  <c r="M5008" i="18"/>
  <c r="N5007" i="18"/>
  <c r="M5007" i="18"/>
  <c r="N5006" i="18"/>
  <c r="M5006" i="18"/>
  <c r="N5005" i="18"/>
  <c r="M5005" i="18"/>
  <c r="N5004" i="18"/>
  <c r="M5004" i="18"/>
  <c r="N5003" i="18"/>
  <c r="M5003" i="18"/>
  <c r="N5002" i="18"/>
  <c r="M5002" i="18"/>
  <c r="N5001" i="18"/>
  <c r="M5001" i="18"/>
  <c r="N5000" i="18"/>
  <c r="M5000" i="18"/>
  <c r="N4999" i="18"/>
  <c r="M4999" i="18"/>
  <c r="N4998" i="18"/>
  <c r="M4998" i="18"/>
  <c r="N4997" i="18"/>
  <c r="M4997" i="18"/>
  <c r="N4996" i="18"/>
  <c r="M4996" i="18"/>
  <c r="N4995" i="18"/>
  <c r="M4995" i="18"/>
  <c r="N4994" i="18"/>
  <c r="M4994" i="18"/>
  <c r="N4993" i="18"/>
  <c r="M4993" i="18"/>
  <c r="N4992" i="18"/>
  <c r="M4992" i="18"/>
  <c r="N4991" i="18"/>
  <c r="M4991" i="18"/>
  <c r="N4990" i="18"/>
  <c r="M4990" i="18"/>
  <c r="N4989" i="18"/>
  <c r="M4989" i="18"/>
  <c r="N4988" i="18"/>
  <c r="M4988" i="18"/>
  <c r="N4987" i="18"/>
  <c r="M4987" i="18"/>
  <c r="N4986" i="18"/>
  <c r="M4986" i="18"/>
  <c r="N4985" i="18"/>
  <c r="M4985" i="18"/>
  <c r="N4984" i="18"/>
  <c r="M4984" i="18"/>
  <c r="N4983" i="18"/>
  <c r="M4983" i="18"/>
  <c r="N4982" i="18"/>
  <c r="M4982" i="18"/>
  <c r="N4981" i="18"/>
  <c r="M4981" i="18"/>
  <c r="N4980" i="18"/>
  <c r="M4980" i="18"/>
  <c r="N4979" i="18"/>
  <c r="M4979" i="18"/>
  <c r="N4978" i="18"/>
  <c r="M4978" i="18"/>
  <c r="N4977" i="18"/>
  <c r="M4977" i="18"/>
  <c r="N4976" i="18"/>
  <c r="M4976" i="18"/>
  <c r="N4975" i="18"/>
  <c r="M4975" i="18"/>
  <c r="N4974" i="18"/>
  <c r="M4974" i="18"/>
  <c r="N4973" i="18"/>
  <c r="M4973" i="18"/>
  <c r="N4972" i="18"/>
  <c r="M4972" i="18"/>
  <c r="N4971" i="18"/>
  <c r="M4971" i="18"/>
  <c r="N4970" i="18"/>
  <c r="M4970" i="18"/>
  <c r="N4969" i="18"/>
  <c r="M4969" i="18"/>
  <c r="N4968" i="18"/>
  <c r="M4968" i="18"/>
  <c r="N4967" i="18"/>
  <c r="M4967" i="18"/>
  <c r="N4966" i="18"/>
  <c r="M4966" i="18"/>
  <c r="N4965" i="18"/>
  <c r="M4965" i="18"/>
  <c r="N4964" i="18"/>
  <c r="M4964" i="18"/>
  <c r="N4963" i="18"/>
  <c r="M4963" i="18"/>
  <c r="N4962" i="18"/>
  <c r="M4962" i="18"/>
  <c r="N4961" i="18"/>
  <c r="M4961" i="18"/>
  <c r="N4960" i="18"/>
  <c r="M4960" i="18"/>
  <c r="N4959" i="18"/>
  <c r="M4959" i="18"/>
  <c r="N4958" i="18"/>
  <c r="M4958" i="18"/>
  <c r="N4957" i="18"/>
  <c r="M4957" i="18"/>
  <c r="N4956" i="18"/>
  <c r="M4956" i="18"/>
  <c r="N4955" i="18"/>
  <c r="M4955" i="18"/>
  <c r="N4954" i="18"/>
  <c r="M4954" i="18"/>
  <c r="N4953" i="18"/>
  <c r="M4953" i="18"/>
  <c r="N4952" i="18"/>
  <c r="M4952" i="18"/>
  <c r="N4951" i="18"/>
  <c r="M4951" i="18"/>
  <c r="N4950" i="18"/>
  <c r="M4950" i="18"/>
  <c r="N4949" i="18"/>
  <c r="M4949" i="18"/>
  <c r="N4948" i="18"/>
  <c r="M4948" i="18"/>
  <c r="N4947" i="18"/>
  <c r="M4947" i="18"/>
  <c r="N4946" i="18"/>
  <c r="M4946" i="18"/>
  <c r="N4945" i="18"/>
  <c r="M4945" i="18"/>
  <c r="N4944" i="18"/>
  <c r="M4944" i="18"/>
  <c r="N4943" i="18"/>
  <c r="M4943" i="18"/>
  <c r="N4942" i="18"/>
  <c r="M4942" i="18"/>
  <c r="N4941" i="18"/>
  <c r="M4941" i="18"/>
  <c r="N4940" i="18"/>
  <c r="M4940" i="18"/>
  <c r="N4939" i="18"/>
  <c r="M4939" i="18"/>
  <c r="N4938" i="18"/>
  <c r="M4938" i="18"/>
  <c r="N4937" i="18"/>
  <c r="M4937" i="18"/>
  <c r="N4936" i="18"/>
  <c r="M4936" i="18"/>
  <c r="N4935" i="18"/>
  <c r="M4935" i="18"/>
  <c r="N4934" i="18"/>
  <c r="M4934" i="18"/>
  <c r="N4933" i="18"/>
  <c r="M4933" i="18"/>
  <c r="N4932" i="18"/>
  <c r="M4932" i="18"/>
  <c r="N4931" i="18"/>
  <c r="M4931" i="18"/>
  <c r="N4930" i="18"/>
  <c r="M4930" i="18"/>
  <c r="N4929" i="18"/>
  <c r="M4929" i="18"/>
  <c r="N4928" i="18"/>
  <c r="M4928" i="18"/>
  <c r="N4927" i="18"/>
  <c r="M4927" i="18"/>
  <c r="N4926" i="18"/>
  <c r="M4926" i="18"/>
  <c r="N4925" i="18"/>
  <c r="M4925" i="18"/>
  <c r="N4924" i="18"/>
  <c r="M4924" i="18"/>
  <c r="N4923" i="18"/>
  <c r="M4923" i="18"/>
  <c r="N4922" i="18"/>
  <c r="M4922" i="18"/>
  <c r="N4921" i="18"/>
  <c r="M4921" i="18"/>
  <c r="N4920" i="18"/>
  <c r="M4920" i="18"/>
  <c r="N4919" i="18"/>
  <c r="M4919" i="18"/>
  <c r="N4918" i="18"/>
  <c r="M4918" i="18"/>
  <c r="N4917" i="18"/>
  <c r="M4917" i="18"/>
  <c r="N4916" i="18"/>
  <c r="M4916" i="18"/>
  <c r="N4915" i="18"/>
  <c r="M4915" i="18"/>
  <c r="N4914" i="18"/>
  <c r="M4914" i="18"/>
  <c r="N4913" i="18"/>
  <c r="M4913" i="18"/>
  <c r="N4912" i="18"/>
  <c r="M4912" i="18"/>
  <c r="N4911" i="18"/>
  <c r="M4911" i="18"/>
  <c r="N4910" i="18"/>
  <c r="M4910" i="18"/>
  <c r="N4909" i="18"/>
  <c r="M4909" i="18"/>
  <c r="N4908" i="18"/>
  <c r="M4908" i="18"/>
  <c r="N4907" i="18"/>
  <c r="M4907" i="18"/>
  <c r="N4906" i="18"/>
  <c r="M4906" i="18"/>
  <c r="N4905" i="18"/>
  <c r="M4905" i="18"/>
  <c r="N4904" i="18"/>
  <c r="M4904" i="18"/>
  <c r="N4903" i="18"/>
  <c r="M4903" i="18"/>
  <c r="N4902" i="18"/>
  <c r="M4902" i="18"/>
  <c r="N4901" i="18"/>
  <c r="M4901" i="18"/>
  <c r="N4900" i="18"/>
  <c r="M4900" i="18"/>
  <c r="N4899" i="18"/>
  <c r="M4899" i="18"/>
  <c r="N4898" i="18"/>
  <c r="M4898" i="18"/>
  <c r="N4897" i="18"/>
  <c r="M4897" i="18"/>
  <c r="N4896" i="18"/>
  <c r="M4896" i="18"/>
  <c r="N4895" i="18"/>
  <c r="M4895" i="18"/>
  <c r="N4894" i="18"/>
  <c r="M4894" i="18"/>
  <c r="N4893" i="18"/>
  <c r="M4893" i="18"/>
  <c r="N4892" i="18"/>
  <c r="M4892" i="18"/>
  <c r="N4891" i="18"/>
  <c r="M4891" i="18"/>
  <c r="N4890" i="18"/>
  <c r="M4890" i="18"/>
  <c r="N4889" i="18"/>
  <c r="M4889" i="18"/>
  <c r="N4888" i="18"/>
  <c r="M4888" i="18"/>
  <c r="N4887" i="18"/>
  <c r="M4887" i="18"/>
  <c r="N4886" i="18"/>
  <c r="M4886" i="18"/>
  <c r="N4885" i="18"/>
  <c r="M4885" i="18"/>
  <c r="N4884" i="18"/>
  <c r="M4884" i="18"/>
  <c r="N4883" i="18"/>
  <c r="M4883" i="18"/>
  <c r="N4882" i="18"/>
  <c r="M4882" i="18"/>
  <c r="N4881" i="18"/>
  <c r="M4881" i="18"/>
  <c r="N4880" i="18"/>
  <c r="M4880" i="18"/>
  <c r="N4879" i="18"/>
  <c r="M4879" i="18"/>
  <c r="N4878" i="18"/>
  <c r="M4878" i="18"/>
  <c r="N4877" i="18"/>
  <c r="M4877" i="18"/>
  <c r="N4876" i="18"/>
  <c r="M4876" i="18"/>
  <c r="N4875" i="18"/>
  <c r="M4875" i="18"/>
  <c r="N4874" i="18"/>
  <c r="M4874" i="18"/>
  <c r="N4873" i="18"/>
  <c r="M4873" i="18"/>
  <c r="N4872" i="18"/>
  <c r="M4872" i="18"/>
  <c r="N4871" i="18"/>
  <c r="M4871" i="18"/>
  <c r="N4870" i="18"/>
  <c r="M4870" i="18"/>
  <c r="N4869" i="18"/>
  <c r="M4869" i="18"/>
  <c r="N4868" i="18"/>
  <c r="M4868" i="18"/>
  <c r="N4867" i="18"/>
  <c r="M4867" i="18"/>
  <c r="N4866" i="18"/>
  <c r="M4866" i="18"/>
  <c r="N4865" i="18"/>
  <c r="M4865" i="18"/>
  <c r="N4864" i="18"/>
  <c r="M4864" i="18"/>
  <c r="N4863" i="18"/>
  <c r="M4863" i="18"/>
  <c r="N4862" i="18"/>
  <c r="M4862" i="18"/>
  <c r="N4861" i="18"/>
  <c r="M4861" i="18"/>
  <c r="N4860" i="18"/>
  <c r="M4860" i="18"/>
  <c r="N4859" i="18"/>
  <c r="M4859" i="18"/>
  <c r="N4858" i="18"/>
  <c r="M4858" i="18"/>
  <c r="N4857" i="18"/>
  <c r="M4857" i="18"/>
  <c r="N4856" i="18"/>
  <c r="M4856" i="18"/>
  <c r="N4855" i="18"/>
  <c r="M4855" i="18"/>
  <c r="N4854" i="18"/>
  <c r="M4854" i="18"/>
  <c r="N4853" i="18"/>
  <c r="M4853" i="18"/>
  <c r="N4852" i="18"/>
  <c r="M4852" i="18"/>
  <c r="N4851" i="18"/>
  <c r="M4851" i="18"/>
  <c r="N4850" i="18"/>
  <c r="M4850" i="18"/>
  <c r="N4849" i="18"/>
  <c r="M4849" i="18"/>
  <c r="N4848" i="18"/>
  <c r="M4848" i="18"/>
  <c r="N4847" i="18"/>
  <c r="M4847" i="18"/>
  <c r="N4846" i="18"/>
  <c r="M4846" i="18"/>
  <c r="N4845" i="18"/>
  <c r="M4845" i="18"/>
  <c r="N4844" i="18"/>
  <c r="M4844" i="18"/>
  <c r="N4843" i="18"/>
  <c r="M4843" i="18"/>
  <c r="N4842" i="18"/>
  <c r="M4842" i="18"/>
  <c r="N4841" i="18"/>
  <c r="M4841" i="18"/>
  <c r="N4840" i="18"/>
  <c r="M4840" i="18"/>
  <c r="N4839" i="18"/>
  <c r="M4839" i="18"/>
  <c r="N4838" i="18"/>
  <c r="M4838" i="18"/>
  <c r="N4837" i="18"/>
  <c r="M4837" i="18"/>
  <c r="N4836" i="18"/>
  <c r="M4836" i="18"/>
  <c r="N4835" i="18"/>
  <c r="M4835" i="18"/>
  <c r="N4834" i="18"/>
  <c r="M4834" i="18"/>
  <c r="N4833" i="18"/>
  <c r="M4833" i="18"/>
  <c r="N4832" i="18"/>
  <c r="M4832" i="18"/>
  <c r="N4831" i="18"/>
  <c r="M4831" i="18"/>
  <c r="N4830" i="18"/>
  <c r="M4830" i="18"/>
  <c r="N4829" i="18"/>
  <c r="M4829" i="18"/>
  <c r="N4828" i="18"/>
  <c r="M4828" i="18"/>
  <c r="N4827" i="18"/>
  <c r="M4827" i="18"/>
  <c r="N4826" i="18"/>
  <c r="M4826" i="18"/>
  <c r="N4825" i="18"/>
  <c r="M4825" i="18"/>
  <c r="N4824" i="18"/>
  <c r="M4824" i="18"/>
  <c r="N4823" i="18"/>
  <c r="M4823" i="18"/>
  <c r="N4822" i="18"/>
  <c r="M4822" i="18"/>
  <c r="N4821" i="18"/>
  <c r="M4821" i="18"/>
  <c r="N4820" i="18"/>
  <c r="M4820" i="18"/>
  <c r="N4819" i="18"/>
  <c r="M4819" i="18"/>
  <c r="N4818" i="18"/>
  <c r="M4818" i="18"/>
  <c r="N4817" i="18"/>
  <c r="M4817" i="18"/>
  <c r="N4816" i="18"/>
  <c r="M4816" i="18"/>
  <c r="N4815" i="18"/>
  <c r="M4815" i="18"/>
  <c r="N4814" i="18"/>
  <c r="M4814" i="18"/>
  <c r="N4813" i="18"/>
  <c r="M4813" i="18"/>
  <c r="N4812" i="18"/>
  <c r="M4812" i="18"/>
  <c r="N4811" i="18"/>
  <c r="M4811" i="18"/>
  <c r="N4810" i="18"/>
  <c r="M4810" i="18"/>
  <c r="N4809" i="18"/>
  <c r="M4809" i="18"/>
  <c r="N4808" i="18"/>
  <c r="M4808" i="18"/>
  <c r="N4807" i="18"/>
  <c r="M4807" i="18"/>
  <c r="N4806" i="18"/>
  <c r="M4806" i="18"/>
  <c r="N4805" i="18"/>
  <c r="M4805" i="18"/>
  <c r="N4804" i="18"/>
  <c r="M4804" i="18"/>
  <c r="N4803" i="18"/>
  <c r="M4803" i="18"/>
  <c r="N4802" i="18"/>
  <c r="M4802" i="18"/>
  <c r="N4801" i="18"/>
  <c r="M4801" i="18"/>
  <c r="N4800" i="18"/>
  <c r="M4800" i="18"/>
  <c r="N4799" i="18"/>
  <c r="M4799" i="18"/>
  <c r="N4798" i="18"/>
  <c r="M4798" i="18"/>
  <c r="N4797" i="18"/>
  <c r="M4797" i="18"/>
  <c r="N4796" i="18"/>
  <c r="M4796" i="18"/>
  <c r="N4795" i="18"/>
  <c r="M4795" i="18"/>
  <c r="N4794" i="18"/>
  <c r="M4794" i="18"/>
  <c r="N4793" i="18"/>
  <c r="M4793" i="18"/>
  <c r="N4792" i="18"/>
  <c r="M4792" i="18"/>
  <c r="N4791" i="18"/>
  <c r="M4791" i="18"/>
  <c r="N4790" i="18"/>
  <c r="M4790" i="18"/>
  <c r="N4789" i="18"/>
  <c r="M4789" i="18"/>
  <c r="N4788" i="18"/>
  <c r="M4788" i="18"/>
  <c r="N4787" i="18"/>
  <c r="M4787" i="18"/>
  <c r="N4786" i="18"/>
  <c r="M4786" i="18"/>
  <c r="N4785" i="18"/>
  <c r="M4785" i="18"/>
  <c r="N4784" i="18"/>
  <c r="M4784" i="18"/>
  <c r="N4783" i="18"/>
  <c r="M4783" i="18"/>
  <c r="N4782" i="18"/>
  <c r="M4782" i="18"/>
  <c r="N4781" i="18"/>
  <c r="M4781" i="18"/>
  <c r="N4780" i="18"/>
  <c r="M4780" i="18"/>
  <c r="N4779" i="18"/>
  <c r="M4779" i="18"/>
  <c r="N4778" i="18"/>
  <c r="M4778" i="18"/>
  <c r="N4777" i="18"/>
  <c r="M4777" i="18"/>
  <c r="N4776" i="18"/>
  <c r="M4776" i="18"/>
  <c r="N4775" i="18"/>
  <c r="M4775" i="18"/>
  <c r="N4774" i="18"/>
  <c r="M4774" i="18"/>
  <c r="N4773" i="18"/>
  <c r="M4773" i="18"/>
  <c r="N4772" i="18"/>
  <c r="M4772" i="18"/>
  <c r="N4771" i="18"/>
  <c r="M4771" i="18"/>
  <c r="N4770" i="18"/>
  <c r="M4770" i="18"/>
  <c r="N4769" i="18"/>
  <c r="M4769" i="18"/>
  <c r="N4768" i="18"/>
  <c r="M4768" i="18"/>
  <c r="N4767" i="18"/>
  <c r="M4767" i="18"/>
  <c r="N4766" i="18"/>
  <c r="M4766" i="18"/>
  <c r="N4765" i="18"/>
  <c r="M4765" i="18"/>
  <c r="N4764" i="18"/>
  <c r="M4764" i="18"/>
  <c r="N4763" i="18"/>
  <c r="M4763" i="18"/>
  <c r="N4762" i="18"/>
  <c r="M4762" i="18"/>
  <c r="N4761" i="18"/>
  <c r="M4761" i="18"/>
  <c r="N4760" i="18"/>
  <c r="M4760" i="18"/>
  <c r="N4759" i="18"/>
  <c r="M4759" i="18"/>
  <c r="N4758" i="18"/>
  <c r="M4758" i="18"/>
  <c r="N4757" i="18"/>
  <c r="M4757" i="18"/>
  <c r="N4756" i="18"/>
  <c r="M4756" i="18"/>
  <c r="N4755" i="18"/>
  <c r="M4755" i="18"/>
  <c r="N4754" i="18"/>
  <c r="M4754" i="18"/>
  <c r="N4753" i="18"/>
  <c r="M4753" i="18"/>
  <c r="N4752" i="18"/>
  <c r="M4752" i="18"/>
  <c r="N4751" i="18"/>
  <c r="M4751" i="18"/>
  <c r="N4750" i="18"/>
  <c r="M4750" i="18"/>
  <c r="N4749" i="18"/>
  <c r="M4749" i="18"/>
  <c r="N4748" i="18"/>
  <c r="M4748" i="18"/>
  <c r="N4747" i="18"/>
  <c r="M4747" i="18"/>
  <c r="N4746" i="18"/>
  <c r="M4746" i="18"/>
  <c r="N4745" i="18"/>
  <c r="M4745" i="18"/>
  <c r="N4744" i="18"/>
  <c r="M4744" i="18"/>
  <c r="N4743" i="18"/>
  <c r="M4743" i="18"/>
  <c r="N4742" i="18"/>
  <c r="M4742" i="18"/>
  <c r="N4741" i="18"/>
  <c r="M4741" i="18"/>
  <c r="N4740" i="18"/>
  <c r="M4740" i="18"/>
  <c r="N4739" i="18"/>
  <c r="M4739" i="18"/>
  <c r="N4738" i="18"/>
  <c r="M4738" i="18"/>
  <c r="N4737" i="18"/>
  <c r="M4737" i="18"/>
  <c r="N4736" i="18"/>
  <c r="M4736" i="18"/>
  <c r="N4735" i="18"/>
  <c r="M4735" i="18"/>
  <c r="N4734" i="18"/>
  <c r="M4734" i="18"/>
  <c r="N4733" i="18"/>
  <c r="M4733" i="18"/>
  <c r="N4732" i="18"/>
  <c r="M4732" i="18"/>
  <c r="N4731" i="18"/>
  <c r="M4731" i="18"/>
  <c r="N4730" i="18"/>
  <c r="M4730" i="18"/>
  <c r="N4729" i="18"/>
  <c r="M4729" i="18"/>
  <c r="N4728" i="18"/>
  <c r="M4728" i="18"/>
  <c r="N4727" i="18"/>
  <c r="M4727" i="18"/>
  <c r="N4726" i="18"/>
  <c r="M4726" i="18"/>
  <c r="N4725" i="18"/>
  <c r="M4725" i="18"/>
  <c r="N4724" i="18"/>
  <c r="M4724" i="18"/>
  <c r="N4723" i="18"/>
  <c r="M4723" i="18"/>
  <c r="N4722" i="18"/>
  <c r="M4722" i="18"/>
  <c r="N4721" i="18"/>
  <c r="M4721" i="18"/>
  <c r="N4720" i="18"/>
  <c r="M4720" i="18"/>
  <c r="N4719" i="18"/>
  <c r="M4719" i="18"/>
  <c r="N4718" i="18"/>
  <c r="M4718" i="18"/>
  <c r="N4717" i="18"/>
  <c r="M4717" i="18"/>
  <c r="N4716" i="18"/>
  <c r="M4716" i="18"/>
  <c r="N4715" i="18"/>
  <c r="M4715" i="18"/>
  <c r="N4714" i="18"/>
  <c r="M4714" i="18"/>
  <c r="N4713" i="18"/>
  <c r="M4713" i="18"/>
  <c r="N4712" i="18"/>
  <c r="M4712" i="18"/>
  <c r="N4711" i="18"/>
  <c r="M4711" i="18"/>
  <c r="N4710" i="18"/>
  <c r="M4710" i="18"/>
  <c r="N4709" i="18"/>
  <c r="M4709" i="18"/>
  <c r="N4708" i="18"/>
  <c r="M4708" i="18"/>
  <c r="N4707" i="18"/>
  <c r="M4707" i="18"/>
  <c r="N4706" i="18"/>
  <c r="M4706" i="18"/>
  <c r="N4705" i="18"/>
  <c r="M4705" i="18"/>
  <c r="N4704" i="18"/>
  <c r="M4704" i="18"/>
  <c r="N4703" i="18"/>
  <c r="M4703" i="18"/>
  <c r="N4702" i="18"/>
  <c r="M4702" i="18"/>
  <c r="N4701" i="18"/>
  <c r="M4701" i="18"/>
  <c r="N4700" i="18"/>
  <c r="M4700" i="18"/>
  <c r="N4699" i="18"/>
  <c r="M4699" i="18"/>
  <c r="N4698" i="18"/>
  <c r="M4698" i="18"/>
  <c r="N4697" i="18"/>
  <c r="M4697" i="18"/>
  <c r="N4696" i="18"/>
  <c r="M4696" i="18"/>
  <c r="N4695" i="18"/>
  <c r="M4695" i="18"/>
  <c r="N4694" i="18"/>
  <c r="M4694" i="18"/>
  <c r="N4693" i="18"/>
  <c r="M4693" i="18"/>
  <c r="N4692" i="18"/>
  <c r="M4692" i="18"/>
  <c r="N4691" i="18"/>
  <c r="M4691" i="18"/>
  <c r="N4690" i="18"/>
  <c r="M4690" i="18"/>
  <c r="N4689" i="18"/>
  <c r="M4689" i="18"/>
  <c r="N4688" i="18"/>
  <c r="M4688" i="18"/>
  <c r="N4687" i="18"/>
  <c r="M4687" i="18"/>
  <c r="N4686" i="18"/>
  <c r="M4686" i="18"/>
  <c r="N4685" i="18"/>
  <c r="M4685" i="18"/>
  <c r="N4684" i="18"/>
  <c r="M4684" i="18"/>
  <c r="N4683" i="18"/>
  <c r="M4683" i="18"/>
  <c r="N4682" i="18"/>
  <c r="M4682" i="18"/>
  <c r="N4681" i="18"/>
  <c r="M4681" i="18"/>
  <c r="N4680" i="18"/>
  <c r="M4680" i="18"/>
  <c r="N4679" i="18"/>
  <c r="M4679" i="18"/>
  <c r="N4678" i="18"/>
  <c r="M4678" i="18"/>
  <c r="N4677" i="18"/>
  <c r="M4677" i="18"/>
  <c r="N4676" i="18"/>
  <c r="M4676" i="18"/>
  <c r="N4675" i="18"/>
  <c r="M4675" i="18"/>
  <c r="N4674" i="18"/>
  <c r="M4674" i="18"/>
  <c r="N4673" i="18"/>
  <c r="M4673" i="18"/>
  <c r="N4672" i="18"/>
  <c r="M4672" i="18"/>
  <c r="N4671" i="18"/>
  <c r="M4671" i="18"/>
  <c r="N4670" i="18"/>
  <c r="M4670" i="18"/>
  <c r="N4669" i="18"/>
  <c r="M4669" i="18"/>
  <c r="N4668" i="18"/>
  <c r="M4668" i="18"/>
  <c r="N4667" i="18"/>
  <c r="M4667" i="18"/>
  <c r="N4666" i="18"/>
  <c r="M4666" i="18"/>
  <c r="N4665" i="18"/>
  <c r="M4665" i="18"/>
  <c r="N4664" i="18"/>
  <c r="M4664" i="18"/>
  <c r="N4663" i="18"/>
  <c r="M4663" i="18"/>
  <c r="N4662" i="18"/>
  <c r="M4662" i="18"/>
  <c r="N4661" i="18"/>
  <c r="M4661" i="18"/>
  <c r="N4660" i="18"/>
  <c r="M4660" i="18"/>
  <c r="N4659" i="18"/>
  <c r="M4659" i="18"/>
  <c r="N4658" i="18"/>
  <c r="M4658" i="18"/>
  <c r="N4657" i="18"/>
  <c r="M4657" i="18"/>
  <c r="N4656" i="18"/>
  <c r="M4656" i="18"/>
  <c r="N4655" i="18"/>
  <c r="M4655" i="18"/>
  <c r="N4654" i="18"/>
  <c r="M4654" i="18"/>
  <c r="N4653" i="18"/>
  <c r="M4653" i="18"/>
  <c r="N4652" i="18"/>
  <c r="M4652" i="18"/>
  <c r="N4651" i="18"/>
  <c r="M4651" i="18"/>
  <c r="N4650" i="18"/>
  <c r="M4650" i="18"/>
  <c r="N4649" i="18"/>
  <c r="M4649" i="18"/>
  <c r="N4648" i="18"/>
  <c r="M4648" i="18"/>
  <c r="N4647" i="18"/>
  <c r="M4647" i="18"/>
  <c r="N4646" i="18"/>
  <c r="M4646" i="18"/>
  <c r="N4645" i="18"/>
  <c r="M4645" i="18"/>
  <c r="N4644" i="18"/>
  <c r="M4644" i="18"/>
  <c r="N4643" i="18"/>
  <c r="M4643" i="18"/>
  <c r="N4642" i="18"/>
  <c r="M4642" i="18"/>
  <c r="N4641" i="18"/>
  <c r="M4641" i="18"/>
  <c r="N4640" i="18"/>
  <c r="M4640" i="18"/>
  <c r="N4639" i="18"/>
  <c r="M4639" i="18"/>
  <c r="N4638" i="18"/>
  <c r="M4638" i="18"/>
  <c r="N4637" i="18"/>
  <c r="M4637" i="18"/>
  <c r="N4636" i="18"/>
  <c r="M4636" i="18"/>
  <c r="N4635" i="18"/>
  <c r="M4635" i="18"/>
  <c r="N4634" i="18"/>
  <c r="M4634" i="18"/>
  <c r="N4633" i="18"/>
  <c r="M4633" i="18"/>
  <c r="N4632" i="18"/>
  <c r="M4632" i="18"/>
  <c r="N4631" i="18"/>
  <c r="M4631" i="18"/>
  <c r="N4630" i="18"/>
  <c r="M4630" i="18"/>
  <c r="N4629" i="18"/>
  <c r="M4629" i="18"/>
  <c r="N4628" i="18"/>
  <c r="M4628" i="18"/>
  <c r="N4627" i="18"/>
  <c r="M4627" i="18"/>
  <c r="N4626" i="18"/>
  <c r="M4626" i="18"/>
  <c r="N4625" i="18"/>
  <c r="M4625" i="18"/>
  <c r="N4624" i="18"/>
  <c r="M4624" i="18"/>
  <c r="N4623" i="18"/>
  <c r="M4623" i="18"/>
  <c r="N4622" i="18"/>
  <c r="M4622" i="18"/>
  <c r="N4621" i="18"/>
  <c r="M4621" i="18"/>
  <c r="N4620" i="18"/>
  <c r="M4620" i="18"/>
  <c r="N4619" i="18"/>
  <c r="M4619" i="18"/>
  <c r="N4618" i="18"/>
  <c r="M4618" i="18"/>
  <c r="N4617" i="18"/>
  <c r="M4617" i="18"/>
  <c r="N4616" i="18"/>
  <c r="M4616" i="18"/>
  <c r="N4615" i="18"/>
  <c r="M4615" i="18"/>
  <c r="N4614" i="18"/>
  <c r="M4614" i="18"/>
  <c r="N4613" i="18"/>
  <c r="M4613" i="18"/>
  <c r="N4612" i="18"/>
  <c r="M4612" i="18"/>
  <c r="N4611" i="18"/>
  <c r="M4611" i="18"/>
  <c r="N4610" i="18"/>
  <c r="M4610" i="18"/>
  <c r="N4609" i="18"/>
  <c r="M4609" i="18"/>
  <c r="N4608" i="18"/>
  <c r="M4608" i="18"/>
  <c r="N4607" i="18"/>
  <c r="M4607" i="18"/>
  <c r="N4606" i="18"/>
  <c r="M4606" i="18"/>
  <c r="N4605" i="18"/>
  <c r="M4605" i="18"/>
  <c r="N4604" i="18"/>
  <c r="M4604" i="18"/>
  <c r="N4603" i="18"/>
  <c r="M4603" i="18"/>
  <c r="N4602" i="18"/>
  <c r="M4602" i="18"/>
  <c r="N4601" i="18"/>
  <c r="M4601" i="18"/>
  <c r="N4600" i="18"/>
  <c r="M4600" i="18"/>
  <c r="N4599" i="18"/>
  <c r="M4599" i="18"/>
  <c r="N4598" i="18"/>
  <c r="M4598" i="18"/>
  <c r="N4597" i="18"/>
  <c r="M4597" i="18"/>
  <c r="N4596" i="18"/>
  <c r="M4596" i="18"/>
  <c r="N4595" i="18"/>
  <c r="M4595" i="18"/>
  <c r="N4594" i="18"/>
  <c r="M4594" i="18"/>
  <c r="N4593" i="18"/>
  <c r="M4593" i="18"/>
  <c r="N4592" i="18"/>
  <c r="M4592" i="18"/>
  <c r="N4591" i="18"/>
  <c r="M4591" i="18"/>
  <c r="N4590" i="18"/>
  <c r="M4590" i="18"/>
  <c r="N4589" i="18"/>
  <c r="M4589" i="18"/>
  <c r="N4588" i="18"/>
  <c r="M4588" i="18"/>
  <c r="N4587" i="18"/>
  <c r="M4587" i="18"/>
  <c r="N4586" i="18"/>
  <c r="M4586" i="18"/>
  <c r="N4585" i="18"/>
  <c r="M4585" i="18"/>
  <c r="N4584" i="18"/>
  <c r="M4584" i="18"/>
  <c r="N4583" i="18"/>
  <c r="M4583" i="18"/>
  <c r="N4582" i="18"/>
  <c r="M4582" i="18"/>
  <c r="N4581" i="18"/>
  <c r="M4581" i="18"/>
  <c r="N4580" i="18"/>
  <c r="M4580" i="18"/>
  <c r="N4579" i="18"/>
  <c r="M4579" i="18"/>
  <c r="N4578" i="18"/>
  <c r="M4578" i="18"/>
  <c r="N4577" i="18"/>
  <c r="M4577" i="18"/>
  <c r="N4576" i="18"/>
  <c r="M4576" i="18"/>
  <c r="N4575" i="18"/>
  <c r="M4575" i="18"/>
  <c r="N4574" i="18"/>
  <c r="M4574" i="18"/>
  <c r="N4573" i="18"/>
  <c r="M4573" i="18"/>
  <c r="N4572" i="18"/>
  <c r="M4572" i="18"/>
  <c r="N4571" i="18"/>
  <c r="M4571" i="18"/>
  <c r="N4570" i="18"/>
  <c r="M4570" i="18"/>
  <c r="N4569" i="18"/>
  <c r="M4569" i="18"/>
  <c r="N4568" i="18"/>
  <c r="M4568" i="18"/>
  <c r="N4567" i="18"/>
  <c r="M4567" i="18"/>
  <c r="N4566" i="18"/>
  <c r="M4566" i="18"/>
  <c r="N4565" i="18"/>
  <c r="M4565" i="18"/>
  <c r="N4564" i="18"/>
  <c r="M4564" i="18"/>
  <c r="N4563" i="18"/>
  <c r="M4563" i="18"/>
  <c r="N4562" i="18"/>
  <c r="M4562" i="18"/>
  <c r="N4561" i="18"/>
  <c r="M4561" i="18"/>
  <c r="N4560" i="18"/>
  <c r="M4560" i="18"/>
  <c r="N4559" i="18"/>
  <c r="M4559" i="18"/>
  <c r="N4558" i="18"/>
  <c r="M4558" i="18"/>
  <c r="N4557" i="18"/>
  <c r="M4557" i="18"/>
  <c r="N4556" i="18"/>
  <c r="M4556" i="18"/>
  <c r="N4555" i="18"/>
  <c r="M4555" i="18"/>
  <c r="N4554" i="18"/>
  <c r="M4554" i="18"/>
  <c r="N4553" i="18"/>
  <c r="M4553" i="18"/>
  <c r="N4552" i="18"/>
  <c r="M4552" i="18"/>
  <c r="N4551" i="18"/>
  <c r="M4551" i="18"/>
  <c r="N4550" i="18"/>
  <c r="M4550" i="18"/>
  <c r="N4549" i="18"/>
  <c r="M4549" i="18"/>
  <c r="N4548" i="18"/>
  <c r="M4548" i="18"/>
  <c r="N4547" i="18"/>
  <c r="M4547" i="18"/>
  <c r="N4546" i="18"/>
  <c r="M4546" i="18"/>
  <c r="N4545" i="18"/>
  <c r="M4545" i="18"/>
  <c r="N4544" i="18"/>
  <c r="M4544" i="18"/>
  <c r="N4543" i="18"/>
  <c r="M4543" i="18"/>
  <c r="N4542" i="18"/>
  <c r="M4542" i="18"/>
  <c r="N4541" i="18"/>
  <c r="M4541" i="18"/>
  <c r="N4540" i="18"/>
  <c r="M4540" i="18"/>
  <c r="N4539" i="18"/>
  <c r="M4539" i="18"/>
  <c r="N4538" i="18"/>
  <c r="M4538" i="18"/>
  <c r="N4537" i="18"/>
  <c r="M4537" i="18"/>
  <c r="N4536" i="18"/>
  <c r="M4536" i="18"/>
  <c r="N4535" i="18"/>
  <c r="M4535" i="18"/>
  <c r="N4534" i="18"/>
  <c r="M4534" i="18"/>
  <c r="N4533" i="18"/>
  <c r="M4533" i="18"/>
  <c r="N4532" i="18"/>
  <c r="M4532" i="18"/>
  <c r="N4531" i="18"/>
  <c r="M4531" i="18"/>
  <c r="N4530" i="18"/>
  <c r="M4530" i="18"/>
  <c r="N4529" i="18"/>
  <c r="M4529" i="18"/>
  <c r="N4528" i="18"/>
  <c r="M4528" i="18"/>
  <c r="N4527" i="18"/>
  <c r="M4527" i="18"/>
  <c r="N4526" i="18"/>
  <c r="M4526" i="18"/>
  <c r="N4525" i="18"/>
  <c r="M4525" i="18"/>
  <c r="N4524" i="18"/>
  <c r="M4524" i="18"/>
  <c r="N4523" i="18"/>
  <c r="M4523" i="18"/>
  <c r="N4522" i="18"/>
  <c r="M4522" i="18"/>
  <c r="N4521" i="18"/>
  <c r="M4521" i="18"/>
  <c r="N4520" i="18"/>
  <c r="M4520" i="18"/>
  <c r="N4519" i="18"/>
  <c r="M4519" i="18"/>
  <c r="N4518" i="18"/>
  <c r="M4518" i="18"/>
  <c r="N4517" i="18"/>
  <c r="M4517" i="18"/>
  <c r="N4516" i="18"/>
  <c r="M4516" i="18"/>
  <c r="N4515" i="18"/>
  <c r="M4515" i="18"/>
  <c r="N4514" i="18"/>
  <c r="M4514" i="18"/>
  <c r="N4513" i="18"/>
  <c r="M4513" i="18"/>
  <c r="N4512" i="18"/>
  <c r="M4512" i="18"/>
  <c r="N4511" i="18"/>
  <c r="M4511" i="18"/>
  <c r="N4510" i="18"/>
  <c r="M4510" i="18"/>
  <c r="N4509" i="18"/>
  <c r="M4509" i="18"/>
  <c r="N4508" i="18"/>
  <c r="M4508" i="18"/>
  <c r="N4507" i="18"/>
  <c r="M4507" i="18"/>
  <c r="N4506" i="18"/>
  <c r="M4506" i="18"/>
  <c r="N4505" i="18"/>
  <c r="M4505" i="18"/>
  <c r="N4504" i="18"/>
  <c r="M4504" i="18"/>
  <c r="N4503" i="18"/>
  <c r="M4503" i="18"/>
  <c r="N4502" i="18"/>
  <c r="M4502" i="18"/>
  <c r="N4501" i="18"/>
  <c r="M4501" i="18"/>
  <c r="N4500" i="18"/>
  <c r="M4500" i="18"/>
  <c r="N4499" i="18"/>
  <c r="M4499" i="18"/>
  <c r="N4498" i="18"/>
  <c r="M4498" i="18"/>
  <c r="N4497" i="18"/>
  <c r="M4497" i="18"/>
  <c r="N4496" i="18"/>
  <c r="M4496" i="18"/>
  <c r="N4495" i="18"/>
  <c r="M4495" i="18"/>
  <c r="N4494" i="18"/>
  <c r="M4494" i="18"/>
  <c r="N4493" i="18"/>
  <c r="M4493" i="18"/>
  <c r="N4492" i="18"/>
  <c r="M4492" i="18"/>
  <c r="N4491" i="18"/>
  <c r="M4491" i="18"/>
  <c r="N4490" i="18"/>
  <c r="M4490" i="18"/>
  <c r="N4489" i="18"/>
  <c r="M4489" i="18"/>
  <c r="N4488" i="18"/>
  <c r="M4488" i="18"/>
  <c r="N4487" i="18"/>
  <c r="M4487" i="18"/>
  <c r="N4486" i="18"/>
  <c r="M4486" i="18"/>
  <c r="N4485" i="18"/>
  <c r="M4485" i="18"/>
  <c r="N4484" i="18"/>
  <c r="M4484" i="18"/>
  <c r="N4483" i="18"/>
  <c r="M4483" i="18"/>
  <c r="N4482" i="18"/>
  <c r="M4482" i="18"/>
  <c r="N4481" i="18"/>
  <c r="M4481" i="18"/>
  <c r="N4480" i="18"/>
  <c r="M4480" i="18"/>
  <c r="N4479" i="18"/>
  <c r="M4479" i="18"/>
  <c r="N4478" i="18"/>
  <c r="M4478" i="18"/>
  <c r="N4477" i="18"/>
  <c r="M4477" i="18"/>
  <c r="N4476" i="18"/>
  <c r="M4476" i="18"/>
  <c r="N4475" i="18"/>
  <c r="M4475" i="18"/>
  <c r="N4474" i="18"/>
  <c r="M4474" i="18"/>
  <c r="N4473" i="18"/>
  <c r="M4473" i="18"/>
  <c r="N4472" i="18"/>
  <c r="M4472" i="18"/>
  <c r="N4471" i="18"/>
  <c r="M4471" i="18"/>
  <c r="N4470" i="18"/>
  <c r="M4470" i="18"/>
  <c r="N4469" i="18"/>
  <c r="M4469" i="18"/>
  <c r="N4468" i="18"/>
  <c r="M4468" i="18"/>
  <c r="N4467" i="18"/>
  <c r="M4467" i="18"/>
  <c r="N4466" i="18"/>
  <c r="M4466" i="18"/>
  <c r="N4465" i="18"/>
  <c r="M4465" i="18"/>
  <c r="N4464" i="18"/>
  <c r="M4464" i="18"/>
  <c r="N4463" i="18"/>
  <c r="M4463" i="18"/>
  <c r="N4462" i="18"/>
  <c r="M4462" i="18"/>
  <c r="N4461" i="18"/>
  <c r="M4461" i="18"/>
  <c r="N4460" i="18"/>
  <c r="M4460" i="18"/>
  <c r="N4459" i="18"/>
  <c r="M4459" i="18"/>
  <c r="N4458" i="18"/>
  <c r="M4458" i="18"/>
  <c r="N4457" i="18"/>
  <c r="M4457" i="18"/>
  <c r="N4456" i="18"/>
  <c r="M4456" i="18"/>
  <c r="N4455" i="18"/>
  <c r="M4455" i="18"/>
  <c r="N4454" i="18"/>
  <c r="M4454" i="18"/>
  <c r="N4453" i="18"/>
  <c r="M4453" i="18"/>
  <c r="N4452" i="18"/>
  <c r="M4452" i="18"/>
  <c r="N4451" i="18"/>
  <c r="M4451" i="18"/>
  <c r="N4450" i="18"/>
  <c r="M4450" i="18"/>
  <c r="N4449" i="18"/>
  <c r="M4449" i="18"/>
  <c r="N4448" i="18"/>
  <c r="M4448" i="18"/>
  <c r="N4447" i="18"/>
  <c r="M4447" i="18"/>
  <c r="N4446" i="18"/>
  <c r="M4446" i="18"/>
  <c r="N4445" i="18"/>
  <c r="M4445" i="18"/>
  <c r="N4444" i="18"/>
  <c r="M4444" i="18"/>
  <c r="N4443" i="18"/>
  <c r="M4443" i="18"/>
  <c r="N4442" i="18"/>
  <c r="M4442" i="18"/>
  <c r="N4441" i="18"/>
  <c r="M4441" i="18"/>
  <c r="N4440" i="18"/>
  <c r="M4440" i="18"/>
  <c r="N4439" i="18"/>
  <c r="M4439" i="18"/>
  <c r="N4438" i="18"/>
  <c r="M4438" i="18"/>
  <c r="N4437" i="18"/>
  <c r="M4437" i="18"/>
  <c r="N4436" i="18"/>
  <c r="M4436" i="18"/>
  <c r="N4435" i="18"/>
  <c r="M4435" i="18"/>
  <c r="N4434" i="18"/>
  <c r="M4434" i="18"/>
  <c r="N4433" i="18"/>
  <c r="M4433" i="18"/>
  <c r="N4432" i="18"/>
  <c r="M4432" i="18"/>
  <c r="N4431" i="18"/>
  <c r="M4431" i="18"/>
  <c r="N4430" i="18"/>
  <c r="M4430" i="18"/>
  <c r="N4429" i="18"/>
  <c r="M4429" i="18"/>
  <c r="N4428" i="18"/>
  <c r="M4428" i="18"/>
  <c r="N4427" i="18"/>
  <c r="M4427" i="18"/>
  <c r="N4426" i="18"/>
  <c r="M4426" i="18"/>
  <c r="N4425" i="18"/>
  <c r="M4425" i="18"/>
  <c r="N4424" i="18"/>
  <c r="M4424" i="18"/>
  <c r="N4423" i="18"/>
  <c r="M4423" i="18"/>
  <c r="N4422" i="18"/>
  <c r="M4422" i="18"/>
  <c r="N4421" i="18"/>
  <c r="M4421" i="18"/>
  <c r="N4420" i="18"/>
  <c r="M4420" i="18"/>
  <c r="N4419" i="18"/>
  <c r="M4419" i="18"/>
  <c r="N4418" i="18"/>
  <c r="M4418" i="18"/>
  <c r="N4417" i="18"/>
  <c r="M4417" i="18"/>
  <c r="N4416" i="18"/>
  <c r="M4416" i="18"/>
  <c r="N4415" i="18"/>
  <c r="M4415" i="18"/>
  <c r="N4414" i="18"/>
  <c r="M4414" i="18"/>
  <c r="N4413" i="18"/>
  <c r="M4413" i="18"/>
  <c r="N4412" i="18"/>
  <c r="M4412" i="18"/>
  <c r="N4411" i="18"/>
  <c r="M4411" i="18"/>
  <c r="N4410" i="18"/>
  <c r="M4410" i="18"/>
  <c r="N4409" i="18"/>
  <c r="M4409" i="18"/>
  <c r="N4408" i="18"/>
  <c r="M4408" i="18"/>
  <c r="N4407" i="18"/>
  <c r="M4407" i="18"/>
  <c r="N4406" i="18"/>
  <c r="M4406" i="18"/>
  <c r="N4405" i="18"/>
  <c r="M4405" i="18"/>
  <c r="N4404" i="18"/>
  <c r="M4404" i="18"/>
  <c r="N4403" i="18"/>
  <c r="M4403" i="18"/>
  <c r="N4402" i="18"/>
  <c r="M4402" i="18"/>
  <c r="N4401" i="18"/>
  <c r="M4401" i="18"/>
  <c r="N4400" i="18"/>
  <c r="M4400" i="18"/>
  <c r="N4399" i="18"/>
  <c r="M4399" i="18"/>
  <c r="N4398" i="18"/>
  <c r="M4398" i="18"/>
  <c r="N4397" i="18"/>
  <c r="M4397" i="18"/>
  <c r="N4396" i="18"/>
  <c r="M4396" i="18"/>
  <c r="N4395" i="18"/>
  <c r="M4395" i="18"/>
  <c r="N4394" i="18"/>
  <c r="M4394" i="18"/>
  <c r="N4393" i="18"/>
  <c r="M4393" i="18"/>
  <c r="N4392" i="18"/>
  <c r="M4392" i="18"/>
  <c r="N4391" i="18"/>
  <c r="M4391" i="18"/>
  <c r="N4390" i="18"/>
  <c r="M4390" i="18"/>
  <c r="N4389" i="18"/>
  <c r="M4389" i="18"/>
  <c r="N4388" i="18"/>
  <c r="M4388" i="18"/>
  <c r="N4387" i="18"/>
  <c r="M4387" i="18"/>
  <c r="N4386" i="18"/>
  <c r="M4386" i="18"/>
  <c r="N4385" i="18"/>
  <c r="M4385" i="18"/>
  <c r="N4384" i="18"/>
  <c r="M4384" i="18"/>
  <c r="N4383" i="18"/>
  <c r="M4383" i="18"/>
  <c r="N4382" i="18"/>
  <c r="M4382" i="18"/>
  <c r="N4381" i="18"/>
  <c r="M4381" i="18"/>
  <c r="N4380" i="18"/>
  <c r="M4380" i="18"/>
  <c r="N4379" i="18"/>
  <c r="M4379" i="18"/>
  <c r="N4378" i="18"/>
  <c r="M4378" i="18"/>
  <c r="N4377" i="18"/>
  <c r="M4377" i="18"/>
  <c r="N4376" i="18"/>
  <c r="M4376" i="18"/>
  <c r="N4375" i="18"/>
  <c r="M4375" i="18"/>
  <c r="N4374" i="18"/>
  <c r="M4374" i="18"/>
  <c r="N4373" i="18"/>
  <c r="M4373" i="18"/>
  <c r="N4372" i="18"/>
  <c r="M4372" i="18"/>
  <c r="N4371" i="18"/>
  <c r="M4371" i="18"/>
  <c r="N4370" i="18"/>
  <c r="M4370" i="18"/>
  <c r="N4369" i="18"/>
  <c r="M4369" i="18"/>
  <c r="N4368" i="18"/>
  <c r="M4368" i="18"/>
  <c r="N4367" i="18"/>
  <c r="M4367" i="18"/>
  <c r="N4366" i="18"/>
  <c r="M4366" i="18"/>
  <c r="N4365" i="18"/>
  <c r="M4365" i="18"/>
  <c r="N4364" i="18"/>
  <c r="M4364" i="18"/>
  <c r="N4363" i="18"/>
  <c r="M4363" i="18"/>
  <c r="N4362" i="18"/>
  <c r="M4362" i="18"/>
  <c r="N4361" i="18"/>
  <c r="M4361" i="18"/>
  <c r="N4360" i="18"/>
  <c r="M4360" i="18"/>
  <c r="N4359" i="18"/>
  <c r="M4359" i="18"/>
  <c r="N4358" i="18"/>
  <c r="M4358" i="18"/>
  <c r="N4357" i="18"/>
  <c r="M4357" i="18"/>
  <c r="N4356" i="18"/>
  <c r="M4356" i="18"/>
  <c r="N4355" i="18"/>
  <c r="M4355" i="18"/>
  <c r="N4354" i="18"/>
  <c r="M4354" i="18"/>
  <c r="N4353" i="18"/>
  <c r="M4353" i="18"/>
  <c r="N4352" i="18"/>
  <c r="M4352" i="18"/>
  <c r="N4351" i="18"/>
  <c r="M4351" i="18"/>
  <c r="N4350" i="18"/>
  <c r="M4350" i="18"/>
  <c r="N4349" i="18"/>
  <c r="M4349" i="18"/>
  <c r="N4348" i="18"/>
  <c r="M4348" i="18"/>
  <c r="N4347" i="18"/>
  <c r="M4347" i="18"/>
  <c r="N4346" i="18"/>
  <c r="M4346" i="18"/>
  <c r="N4345" i="18"/>
  <c r="M4345" i="18"/>
  <c r="N4344" i="18"/>
  <c r="M4344" i="18"/>
  <c r="N4343" i="18"/>
  <c r="M4343" i="18"/>
  <c r="N4342" i="18"/>
  <c r="M4342" i="18"/>
  <c r="N4341" i="18"/>
  <c r="M4341" i="18"/>
  <c r="N4340" i="18"/>
  <c r="M4340" i="18"/>
  <c r="N4339" i="18"/>
  <c r="M4339" i="18"/>
  <c r="N4338" i="18"/>
  <c r="M4338" i="18"/>
  <c r="N4337" i="18"/>
  <c r="M4337" i="18"/>
  <c r="N4336" i="18"/>
  <c r="M4336" i="18"/>
  <c r="N4335" i="18"/>
  <c r="M4335" i="18"/>
  <c r="N4334" i="18"/>
  <c r="M4334" i="18"/>
  <c r="N4333" i="18"/>
  <c r="M4333" i="18"/>
  <c r="N4332" i="18"/>
  <c r="M4332" i="18"/>
  <c r="N4331" i="18"/>
  <c r="M4331" i="18"/>
  <c r="N4330" i="18"/>
  <c r="M4330" i="18"/>
  <c r="N4329" i="18"/>
  <c r="M4329" i="18"/>
  <c r="N4328" i="18"/>
  <c r="M4328" i="18"/>
  <c r="N4327" i="18"/>
  <c r="M4327" i="18"/>
  <c r="N4326" i="18"/>
  <c r="M4326" i="18"/>
  <c r="N4325" i="18"/>
  <c r="M4325" i="18"/>
  <c r="N4324" i="18"/>
  <c r="M4324" i="18"/>
  <c r="N4323" i="18"/>
  <c r="M4323" i="18"/>
  <c r="N4322" i="18"/>
  <c r="M4322" i="18"/>
  <c r="N4321" i="18"/>
  <c r="M4321" i="18"/>
  <c r="N4320" i="18"/>
  <c r="M4320" i="18"/>
  <c r="N4319" i="18"/>
  <c r="M4319" i="18"/>
  <c r="N4318" i="18"/>
  <c r="M4318" i="18"/>
  <c r="N4317" i="18"/>
  <c r="M4317" i="18"/>
  <c r="N4316" i="18"/>
  <c r="M4316" i="18"/>
  <c r="N4315" i="18"/>
  <c r="M4315" i="18"/>
  <c r="N4314" i="18"/>
  <c r="M4314" i="18"/>
  <c r="N4313" i="18"/>
  <c r="M4313" i="18"/>
  <c r="N4312" i="18"/>
  <c r="M4312" i="18"/>
  <c r="N4311" i="18"/>
  <c r="M4311" i="18"/>
  <c r="N4310" i="18"/>
  <c r="M4310" i="18"/>
  <c r="N4309" i="18"/>
  <c r="M4309" i="18"/>
  <c r="N4308" i="18"/>
  <c r="M4308" i="18"/>
  <c r="N4307" i="18"/>
  <c r="M4307" i="18"/>
  <c r="N4306" i="18"/>
  <c r="M4306" i="18"/>
  <c r="N4305" i="18"/>
  <c r="M4305" i="18"/>
  <c r="N4304" i="18"/>
  <c r="M4304" i="18"/>
  <c r="N4303" i="18"/>
  <c r="M4303" i="18"/>
  <c r="N4302" i="18"/>
  <c r="M4302" i="18"/>
  <c r="N4301" i="18"/>
  <c r="M4301" i="18"/>
  <c r="N4300" i="18"/>
  <c r="M4300" i="18"/>
  <c r="N4299" i="18"/>
  <c r="M4299" i="18"/>
  <c r="N4298" i="18"/>
  <c r="M4298" i="18"/>
  <c r="N4297" i="18"/>
  <c r="M4297" i="18"/>
  <c r="N4296" i="18"/>
  <c r="M4296" i="18"/>
  <c r="N4295" i="18"/>
  <c r="M4295" i="18"/>
  <c r="N4294" i="18"/>
  <c r="M4294" i="18"/>
  <c r="N4293" i="18"/>
  <c r="M4293" i="18"/>
  <c r="N4292" i="18"/>
  <c r="M4292" i="18"/>
  <c r="N4291" i="18"/>
  <c r="M4291" i="18"/>
  <c r="N4290" i="18"/>
  <c r="M4290" i="18"/>
  <c r="N4289" i="18"/>
  <c r="M4289" i="18"/>
  <c r="N4288" i="18"/>
  <c r="M4288" i="18"/>
  <c r="N4287" i="18"/>
  <c r="M4287" i="18"/>
  <c r="N4286" i="18"/>
  <c r="M4286" i="18"/>
  <c r="N4285" i="18"/>
  <c r="M4285" i="18"/>
  <c r="N4284" i="18"/>
  <c r="M4284" i="18"/>
  <c r="N4283" i="18"/>
  <c r="M4283" i="18"/>
  <c r="N4282" i="18"/>
  <c r="M4282" i="18"/>
  <c r="N4281" i="18"/>
  <c r="M4281" i="18"/>
  <c r="N4280" i="18"/>
  <c r="M4280" i="18"/>
  <c r="N4279" i="18"/>
  <c r="M4279" i="18"/>
  <c r="N4278" i="18"/>
  <c r="M4278" i="18"/>
  <c r="N4277" i="18"/>
  <c r="M4277" i="18"/>
  <c r="N4276" i="18"/>
  <c r="M4276" i="18"/>
  <c r="N4275" i="18"/>
  <c r="M4275" i="18"/>
  <c r="N4274" i="18"/>
  <c r="M4274" i="18"/>
  <c r="N4273" i="18"/>
  <c r="M4273" i="18"/>
  <c r="N4272" i="18"/>
  <c r="M4272" i="18"/>
  <c r="N4271" i="18"/>
  <c r="M4271" i="18"/>
  <c r="N4270" i="18"/>
  <c r="M4270" i="18"/>
  <c r="N4269" i="18"/>
  <c r="M4269" i="18"/>
  <c r="N4268" i="18"/>
  <c r="M4268" i="18"/>
  <c r="N4267" i="18"/>
  <c r="M4267" i="18"/>
  <c r="N4266" i="18"/>
  <c r="M4266" i="18"/>
  <c r="N4265" i="18"/>
  <c r="M4265" i="18"/>
  <c r="N4264" i="18"/>
  <c r="M4264" i="18"/>
  <c r="N4263" i="18"/>
  <c r="M4263" i="18"/>
  <c r="N4262" i="18"/>
  <c r="M4262" i="18"/>
  <c r="N4261" i="18"/>
  <c r="M4261" i="18"/>
  <c r="N4260" i="18"/>
  <c r="M4260" i="18"/>
  <c r="N4259" i="18"/>
  <c r="M4259" i="18"/>
  <c r="N4258" i="18"/>
  <c r="M4258" i="18"/>
  <c r="N4257" i="18"/>
  <c r="M4257" i="18"/>
  <c r="N4256" i="18"/>
  <c r="M4256" i="18"/>
  <c r="N4255" i="18"/>
  <c r="M4255" i="18"/>
  <c r="N4254" i="18"/>
  <c r="M4254" i="18"/>
  <c r="N4253" i="18"/>
  <c r="M4253" i="18"/>
  <c r="N4252" i="18"/>
  <c r="M4252" i="18"/>
  <c r="N4251" i="18"/>
  <c r="M4251" i="18"/>
  <c r="N4250" i="18"/>
  <c r="M4250" i="18"/>
  <c r="N4249" i="18"/>
  <c r="M4249" i="18"/>
  <c r="N4248" i="18"/>
  <c r="M4248" i="18"/>
  <c r="N4247" i="18"/>
  <c r="M4247" i="18"/>
  <c r="N4246" i="18"/>
  <c r="M4246" i="18"/>
  <c r="N4245" i="18"/>
  <c r="M4245" i="18"/>
  <c r="N4244" i="18"/>
  <c r="M4244" i="18"/>
  <c r="N4243" i="18"/>
  <c r="M4243" i="18"/>
  <c r="N4242" i="18"/>
  <c r="M4242" i="18"/>
  <c r="N4241" i="18"/>
  <c r="M4241" i="18"/>
  <c r="N4240" i="18"/>
  <c r="M4240" i="18"/>
  <c r="N4239" i="18"/>
  <c r="M4239" i="18"/>
  <c r="N4238" i="18"/>
  <c r="M4238" i="18"/>
  <c r="N4237" i="18"/>
  <c r="M4237" i="18"/>
  <c r="N4236" i="18"/>
  <c r="M4236" i="18"/>
  <c r="N4235" i="18"/>
  <c r="M4235" i="18"/>
  <c r="N4234" i="18"/>
  <c r="M4234" i="18"/>
  <c r="N4233" i="18"/>
  <c r="M4233" i="18"/>
  <c r="N4232" i="18"/>
  <c r="M4232" i="18"/>
  <c r="N4231" i="18"/>
  <c r="M4231" i="18"/>
  <c r="N4230" i="18"/>
  <c r="M4230" i="18"/>
  <c r="N4229" i="18"/>
  <c r="M4229" i="18"/>
  <c r="N4228" i="18"/>
  <c r="M4228" i="18"/>
  <c r="N4227" i="18"/>
  <c r="M4227" i="18"/>
  <c r="N4226" i="18"/>
  <c r="M4226" i="18"/>
  <c r="N4225" i="18"/>
  <c r="M4225" i="18"/>
  <c r="N4224" i="18"/>
  <c r="M4224" i="18"/>
  <c r="N4223" i="18"/>
  <c r="M4223" i="18"/>
  <c r="N4222" i="18"/>
  <c r="M4222" i="18"/>
  <c r="N4221" i="18"/>
  <c r="M4221" i="18"/>
  <c r="N4220" i="18"/>
  <c r="M4220" i="18"/>
  <c r="N4219" i="18"/>
  <c r="M4219" i="18"/>
  <c r="N4218" i="18"/>
  <c r="M4218" i="18"/>
  <c r="N4217" i="18"/>
  <c r="M4217" i="18"/>
  <c r="N4216" i="18"/>
  <c r="M4216" i="18"/>
  <c r="N4215" i="18"/>
  <c r="M4215" i="18"/>
  <c r="N4214" i="18"/>
  <c r="M4214" i="18"/>
  <c r="N4213" i="18"/>
  <c r="M4213" i="18"/>
  <c r="N4212" i="18"/>
  <c r="M4212" i="18"/>
  <c r="N4211" i="18"/>
  <c r="M4211" i="18"/>
  <c r="N4210" i="18"/>
  <c r="M4210" i="18"/>
  <c r="N4209" i="18"/>
  <c r="M4209" i="18"/>
  <c r="N4208" i="18"/>
  <c r="M4208" i="18"/>
  <c r="N4207" i="18"/>
  <c r="M4207" i="18"/>
  <c r="N4206" i="18"/>
  <c r="M4206" i="18"/>
  <c r="N4205" i="18"/>
  <c r="M4205" i="18"/>
  <c r="N4204" i="18"/>
  <c r="M4204" i="18"/>
  <c r="N4203" i="18"/>
  <c r="M4203" i="18"/>
  <c r="N4202" i="18"/>
  <c r="M4202" i="18"/>
  <c r="N4201" i="18"/>
  <c r="M4201" i="18"/>
  <c r="N4200" i="18"/>
  <c r="M4200" i="18"/>
  <c r="N4199" i="18"/>
  <c r="M4199" i="18"/>
  <c r="N4198" i="18"/>
  <c r="M4198" i="18"/>
  <c r="N4197" i="18"/>
  <c r="M4197" i="18"/>
  <c r="N4196" i="18"/>
  <c r="M4196" i="18"/>
  <c r="N4195" i="18"/>
  <c r="M4195" i="18"/>
  <c r="N4194" i="18"/>
  <c r="M4194" i="18"/>
  <c r="N4193" i="18"/>
  <c r="M4193" i="18"/>
  <c r="N4192" i="18"/>
  <c r="M4192" i="18"/>
  <c r="N4191" i="18"/>
  <c r="M4191" i="18"/>
  <c r="N4190" i="18"/>
  <c r="M4190" i="18"/>
  <c r="N4189" i="18"/>
  <c r="M4189" i="18"/>
  <c r="N4188" i="18"/>
  <c r="M4188" i="18"/>
  <c r="N4187" i="18"/>
  <c r="M4187" i="18"/>
  <c r="N4186" i="18"/>
  <c r="M4186" i="18"/>
  <c r="N4185" i="18"/>
  <c r="M4185" i="18"/>
  <c r="N4184" i="18"/>
  <c r="M4184" i="18"/>
  <c r="N4183" i="18"/>
  <c r="M4183" i="18"/>
  <c r="N4182" i="18"/>
  <c r="M4182" i="18"/>
  <c r="N4181" i="18"/>
  <c r="M4181" i="18"/>
  <c r="N4180" i="18"/>
  <c r="M4180" i="18"/>
  <c r="N4179" i="18"/>
  <c r="M4179" i="18"/>
  <c r="N4178" i="18"/>
  <c r="M4178" i="18"/>
  <c r="N4177" i="18"/>
  <c r="M4177" i="18"/>
  <c r="N4176" i="18"/>
  <c r="M4176" i="18"/>
  <c r="N4175" i="18"/>
  <c r="M4175" i="18"/>
  <c r="N4174" i="18"/>
  <c r="M4174" i="18"/>
  <c r="N4173" i="18"/>
  <c r="M4173" i="18"/>
  <c r="N4172" i="18"/>
  <c r="M4172" i="18"/>
  <c r="N4171" i="18"/>
  <c r="M4171" i="18"/>
  <c r="N4170" i="18"/>
  <c r="M4170" i="18"/>
  <c r="N4169" i="18"/>
  <c r="M4169" i="18"/>
  <c r="N4168" i="18"/>
  <c r="M4168" i="18"/>
  <c r="N4167" i="18"/>
  <c r="M4167" i="18"/>
  <c r="N4166" i="18"/>
  <c r="M4166" i="18"/>
  <c r="N4165" i="18"/>
  <c r="M4165" i="18"/>
  <c r="N4164" i="18"/>
  <c r="M4164" i="18"/>
  <c r="N4163" i="18"/>
  <c r="M4163" i="18"/>
  <c r="N4162" i="18"/>
  <c r="M4162" i="18"/>
  <c r="N4161" i="18"/>
  <c r="M4161" i="18"/>
  <c r="N4160" i="18"/>
  <c r="M4160" i="18"/>
  <c r="N4159" i="18"/>
  <c r="M4159" i="18"/>
  <c r="N4158" i="18"/>
  <c r="M4158" i="18"/>
  <c r="N4157" i="18"/>
  <c r="M4157" i="18"/>
  <c r="N4156" i="18"/>
  <c r="M4156" i="18"/>
  <c r="N4155" i="18"/>
  <c r="M4155" i="18"/>
  <c r="N4154" i="18"/>
  <c r="M4154" i="18"/>
  <c r="N4153" i="18"/>
  <c r="M4153" i="18"/>
  <c r="N4152" i="18"/>
  <c r="M4152" i="18"/>
  <c r="N4151" i="18"/>
  <c r="M4151" i="18"/>
  <c r="N4150" i="18"/>
  <c r="M4150" i="18"/>
  <c r="N4149" i="18"/>
  <c r="M4149" i="18"/>
  <c r="N4148" i="18"/>
  <c r="M4148" i="18"/>
  <c r="N4147" i="18"/>
  <c r="M4147" i="18"/>
  <c r="N4146" i="18"/>
  <c r="M4146" i="18"/>
  <c r="N4145" i="18"/>
  <c r="M4145" i="18"/>
  <c r="N4144" i="18"/>
  <c r="M4144" i="18"/>
  <c r="N4143" i="18"/>
  <c r="M4143" i="18"/>
  <c r="N4142" i="18"/>
  <c r="M4142" i="18"/>
  <c r="N4141" i="18"/>
  <c r="M4141" i="18"/>
  <c r="N4140" i="18"/>
  <c r="M4140" i="18"/>
  <c r="N4139" i="18"/>
  <c r="M4139" i="18"/>
  <c r="N4138" i="18"/>
  <c r="M4138" i="18"/>
  <c r="N4137" i="18"/>
  <c r="M4137" i="18"/>
  <c r="N4136" i="18"/>
  <c r="M4136" i="18"/>
  <c r="N4135" i="18"/>
  <c r="M4135" i="18"/>
  <c r="N4134" i="18"/>
  <c r="M4134" i="18"/>
  <c r="N4133" i="18"/>
  <c r="M4133" i="18"/>
  <c r="N4132" i="18"/>
  <c r="M4132" i="18"/>
  <c r="N4131" i="18"/>
  <c r="M4131" i="18"/>
  <c r="N4130" i="18"/>
  <c r="M4130" i="18"/>
  <c r="N4129" i="18"/>
  <c r="M4129" i="18"/>
  <c r="N4128" i="18"/>
  <c r="M4128" i="18"/>
  <c r="N4127" i="18"/>
  <c r="M4127" i="18"/>
  <c r="N4126" i="18"/>
  <c r="M4126" i="18"/>
  <c r="N4125" i="18"/>
  <c r="M4125" i="18"/>
  <c r="N4124" i="18"/>
  <c r="M4124" i="18"/>
  <c r="N4123" i="18"/>
  <c r="M4123" i="18"/>
  <c r="N4122" i="18"/>
  <c r="M4122" i="18"/>
  <c r="N4121" i="18"/>
  <c r="M4121" i="18"/>
  <c r="N4120" i="18"/>
  <c r="M4120" i="18"/>
  <c r="N4119" i="18"/>
  <c r="M4119" i="18"/>
  <c r="N4118" i="18"/>
  <c r="M4118" i="18"/>
  <c r="N4117" i="18"/>
  <c r="M4117" i="18"/>
  <c r="N4116" i="18"/>
  <c r="M4116" i="18"/>
  <c r="N4115" i="18"/>
  <c r="M4115" i="18"/>
  <c r="N4114" i="18"/>
  <c r="M4114" i="18"/>
  <c r="N4113" i="18"/>
  <c r="M4113" i="18"/>
  <c r="N4112" i="18"/>
  <c r="M4112" i="18"/>
  <c r="N4111" i="18"/>
  <c r="M4111" i="18"/>
  <c r="N4110" i="18"/>
  <c r="M4110" i="18"/>
  <c r="N4109" i="18"/>
  <c r="M4109" i="18"/>
  <c r="N4108" i="18"/>
  <c r="M4108" i="18"/>
  <c r="N4107" i="18"/>
  <c r="M4107" i="18"/>
  <c r="N4106" i="18"/>
  <c r="M4106" i="18"/>
  <c r="N4105" i="18"/>
  <c r="M4105" i="18"/>
  <c r="N4104" i="18"/>
  <c r="M4104" i="18"/>
  <c r="N4103" i="18"/>
  <c r="M4103" i="18"/>
  <c r="N4102" i="18"/>
  <c r="M4102" i="18"/>
  <c r="N4101" i="18"/>
  <c r="M4101" i="18"/>
  <c r="N4100" i="18"/>
  <c r="M4100" i="18"/>
  <c r="N4099" i="18"/>
  <c r="M4099" i="18"/>
  <c r="N4098" i="18"/>
  <c r="M4098" i="18"/>
  <c r="N4097" i="18"/>
  <c r="M4097" i="18"/>
  <c r="N4096" i="18"/>
  <c r="M4096" i="18"/>
  <c r="N4095" i="18"/>
  <c r="M4095" i="18"/>
  <c r="N4094" i="18"/>
  <c r="M4094" i="18"/>
  <c r="N4093" i="18"/>
  <c r="M4093" i="18"/>
  <c r="N4092" i="18"/>
  <c r="M4092" i="18"/>
  <c r="N4091" i="18"/>
  <c r="M4091" i="18"/>
  <c r="N4090" i="18"/>
  <c r="M4090" i="18"/>
  <c r="N4089" i="18"/>
  <c r="M4089" i="18"/>
  <c r="N4088" i="18"/>
  <c r="M4088" i="18"/>
  <c r="N4087" i="18"/>
  <c r="M4087" i="18"/>
  <c r="N4086" i="18"/>
  <c r="M4086" i="18"/>
  <c r="N4085" i="18"/>
  <c r="M4085" i="18"/>
  <c r="N4084" i="18"/>
  <c r="M4084" i="18"/>
  <c r="N4083" i="18"/>
  <c r="M4083" i="18"/>
  <c r="N4082" i="18"/>
  <c r="M4082" i="18"/>
  <c r="N4081" i="18"/>
  <c r="M4081" i="18"/>
  <c r="N4080" i="18"/>
  <c r="M4080" i="18"/>
  <c r="N4079" i="18"/>
  <c r="M4079" i="18"/>
  <c r="N4078" i="18"/>
  <c r="M4078" i="18"/>
  <c r="N4077" i="18"/>
  <c r="M4077" i="18"/>
  <c r="N4076" i="18"/>
  <c r="M4076" i="18"/>
  <c r="N4075" i="18"/>
  <c r="M4075" i="18"/>
  <c r="N4074" i="18"/>
  <c r="M4074" i="18"/>
  <c r="N4073" i="18"/>
  <c r="M4073" i="18"/>
  <c r="N4072" i="18"/>
  <c r="M4072" i="18"/>
  <c r="N4071" i="18"/>
  <c r="M4071" i="18"/>
  <c r="N4070" i="18"/>
  <c r="M4070" i="18"/>
  <c r="N4069" i="18"/>
  <c r="M4069" i="18"/>
  <c r="N4068" i="18"/>
  <c r="M4068" i="18"/>
  <c r="N4067" i="18"/>
  <c r="M4067" i="18"/>
  <c r="N4066" i="18"/>
  <c r="M4066" i="18"/>
  <c r="N4065" i="18"/>
  <c r="M4065" i="18"/>
  <c r="N4064" i="18"/>
  <c r="M4064" i="18"/>
  <c r="N4063" i="18"/>
  <c r="M4063" i="18"/>
  <c r="N4062" i="18"/>
  <c r="M4062" i="18"/>
  <c r="N4061" i="18"/>
  <c r="M4061" i="18"/>
  <c r="N4060" i="18"/>
  <c r="M4060" i="18"/>
  <c r="N4059" i="18"/>
  <c r="M4059" i="18"/>
  <c r="N4058" i="18"/>
  <c r="M4058" i="18"/>
  <c r="N4057" i="18"/>
  <c r="M4057" i="18"/>
  <c r="N4056" i="18"/>
  <c r="M4056" i="18"/>
  <c r="N4055" i="18"/>
  <c r="M4055" i="18"/>
  <c r="N4054" i="18"/>
  <c r="M4054" i="18"/>
  <c r="N4053" i="18"/>
  <c r="M4053" i="18"/>
  <c r="N4052" i="18"/>
  <c r="M4052" i="18"/>
  <c r="N4051" i="18"/>
  <c r="M4051" i="18"/>
  <c r="N4050" i="18"/>
  <c r="M4050" i="18"/>
  <c r="N4049" i="18"/>
  <c r="M4049" i="18"/>
  <c r="N4048" i="18"/>
  <c r="M4048" i="18"/>
  <c r="N4047" i="18"/>
  <c r="M4047" i="18"/>
  <c r="N4046" i="18"/>
  <c r="M4046" i="18"/>
  <c r="N4045" i="18"/>
  <c r="M4045" i="18"/>
  <c r="N4044" i="18"/>
  <c r="M4044" i="18"/>
  <c r="N4043" i="18"/>
  <c r="M4043" i="18"/>
  <c r="N4042" i="18"/>
  <c r="M4042" i="18"/>
  <c r="N4041" i="18"/>
  <c r="M4041" i="18"/>
  <c r="N4040" i="18"/>
  <c r="M4040" i="18"/>
  <c r="N4039" i="18"/>
  <c r="M4039" i="18"/>
  <c r="N4038" i="18"/>
  <c r="M4038" i="18"/>
  <c r="N4037" i="18"/>
  <c r="M4037" i="18"/>
  <c r="N4036" i="18"/>
  <c r="M4036" i="18"/>
  <c r="N4035" i="18"/>
  <c r="M4035" i="18"/>
  <c r="N4034" i="18"/>
  <c r="M4034" i="18"/>
  <c r="N4033" i="18"/>
  <c r="M4033" i="18"/>
  <c r="N4032" i="18"/>
  <c r="M4032" i="18"/>
  <c r="N4031" i="18"/>
  <c r="M4031" i="18"/>
  <c r="N4030" i="18"/>
  <c r="M4030" i="18"/>
  <c r="N4029" i="18"/>
  <c r="M4029" i="18"/>
  <c r="N4028" i="18"/>
  <c r="M4028" i="18"/>
  <c r="N4027" i="18"/>
  <c r="M4027" i="18"/>
  <c r="N4026" i="18"/>
  <c r="M4026" i="18"/>
  <c r="N4025" i="18"/>
  <c r="M4025" i="18"/>
  <c r="N4024" i="18"/>
  <c r="M4024" i="18"/>
  <c r="N4023" i="18"/>
  <c r="M4023" i="18"/>
  <c r="N4022" i="18"/>
  <c r="M4022" i="18"/>
  <c r="N4021" i="18"/>
  <c r="M4021" i="18"/>
  <c r="N4020" i="18"/>
  <c r="M4020" i="18"/>
  <c r="N4019" i="18"/>
  <c r="M4019" i="18"/>
  <c r="N4018" i="18"/>
  <c r="M4018" i="18"/>
  <c r="N4017" i="18"/>
  <c r="M4017" i="18"/>
  <c r="N4016" i="18"/>
  <c r="M4016" i="18"/>
  <c r="N4015" i="18"/>
  <c r="M4015" i="18"/>
  <c r="N4014" i="18"/>
  <c r="M4014" i="18"/>
  <c r="N4013" i="18"/>
  <c r="M4013" i="18"/>
  <c r="N4012" i="18"/>
  <c r="M4012" i="18"/>
  <c r="N4011" i="18"/>
  <c r="M4011" i="18"/>
  <c r="N4010" i="18"/>
  <c r="M4010" i="18"/>
  <c r="N4009" i="18"/>
  <c r="M4009" i="18"/>
  <c r="N4008" i="18"/>
  <c r="M4008" i="18"/>
  <c r="N4007" i="18"/>
  <c r="M4007" i="18"/>
  <c r="N4006" i="18"/>
  <c r="M4006" i="18"/>
  <c r="N4005" i="18"/>
  <c r="M4005" i="18"/>
  <c r="N4004" i="18"/>
  <c r="M4004" i="18"/>
  <c r="N4003" i="18"/>
  <c r="M4003" i="18"/>
  <c r="N4002" i="18"/>
  <c r="M4002" i="18"/>
  <c r="N4001" i="18"/>
  <c r="M4001" i="18"/>
  <c r="N4000" i="18"/>
  <c r="M4000" i="18"/>
  <c r="N3999" i="18"/>
  <c r="M3999" i="18"/>
  <c r="N3998" i="18"/>
  <c r="M3998" i="18"/>
  <c r="N3997" i="18"/>
  <c r="M3997" i="18"/>
  <c r="N3996" i="18"/>
  <c r="M3996" i="18"/>
  <c r="N3995" i="18"/>
  <c r="M3995" i="18"/>
  <c r="N3994" i="18"/>
  <c r="M3994" i="18"/>
  <c r="N3993" i="18"/>
  <c r="M3993" i="18"/>
  <c r="N3992" i="18"/>
  <c r="M3992" i="18"/>
  <c r="N3991" i="18"/>
  <c r="M3991" i="18"/>
  <c r="N3990" i="18"/>
  <c r="M3990" i="18"/>
  <c r="N3989" i="18"/>
  <c r="M3989" i="18"/>
  <c r="N3988" i="18"/>
  <c r="M3988" i="18"/>
  <c r="N3987" i="18"/>
  <c r="M3987" i="18"/>
  <c r="N3986" i="18"/>
  <c r="M3986" i="18"/>
  <c r="N3985" i="18"/>
  <c r="M3985" i="18"/>
  <c r="N3984" i="18"/>
  <c r="M3984" i="18"/>
  <c r="N3983" i="18"/>
  <c r="M3983" i="18"/>
  <c r="N3982" i="18"/>
  <c r="M3982" i="18"/>
  <c r="N3981" i="18"/>
  <c r="M3981" i="18"/>
  <c r="N3980" i="18"/>
  <c r="M3980" i="18"/>
  <c r="N3979" i="18"/>
  <c r="M3979" i="18"/>
  <c r="N3978" i="18"/>
  <c r="M3978" i="18"/>
  <c r="N3977" i="18"/>
  <c r="M3977" i="18"/>
  <c r="N3976" i="18"/>
  <c r="M3976" i="18"/>
  <c r="N3975" i="18"/>
  <c r="M3975" i="18"/>
  <c r="N3974" i="18"/>
  <c r="M3974" i="18"/>
  <c r="N3973" i="18"/>
  <c r="M3973" i="18"/>
  <c r="N3972" i="18"/>
  <c r="M3972" i="18"/>
  <c r="N3971" i="18"/>
  <c r="M3971" i="18"/>
  <c r="N3970" i="18"/>
  <c r="M3970" i="18"/>
  <c r="N3969" i="18"/>
  <c r="M3969" i="18"/>
  <c r="N3968" i="18"/>
  <c r="M3968" i="18"/>
  <c r="N3967" i="18"/>
  <c r="M3967" i="18"/>
  <c r="N3966" i="18"/>
  <c r="M3966" i="18"/>
  <c r="N3965" i="18"/>
  <c r="M3965" i="18"/>
  <c r="N3964" i="18"/>
  <c r="M3964" i="18"/>
  <c r="N3963" i="18"/>
  <c r="M3963" i="18"/>
  <c r="N3962" i="18"/>
  <c r="M3962" i="18"/>
  <c r="N3961" i="18"/>
  <c r="M3961" i="18"/>
  <c r="N3960" i="18"/>
  <c r="M3960" i="18"/>
  <c r="N3959" i="18"/>
  <c r="M3959" i="18"/>
  <c r="N3958" i="18"/>
  <c r="M3958" i="18"/>
  <c r="N3957" i="18"/>
  <c r="M3957" i="18"/>
  <c r="N3956" i="18"/>
  <c r="M3956" i="18"/>
  <c r="N3955" i="18"/>
  <c r="M3955" i="18"/>
  <c r="N3954" i="18"/>
  <c r="M3954" i="18"/>
  <c r="N3953" i="18"/>
  <c r="M3953" i="18"/>
  <c r="N3952" i="18"/>
  <c r="M3952" i="18"/>
  <c r="N3951" i="18"/>
  <c r="M3951" i="18"/>
  <c r="N3950" i="18"/>
  <c r="M3950" i="18"/>
  <c r="N3949" i="18"/>
  <c r="M3949" i="18"/>
  <c r="N3948" i="18"/>
  <c r="M3948" i="18"/>
  <c r="N3947" i="18"/>
  <c r="M3947" i="18"/>
  <c r="N3946" i="18"/>
  <c r="M3946" i="18"/>
  <c r="N3945" i="18"/>
  <c r="M3945" i="18"/>
  <c r="N3944" i="18"/>
  <c r="M3944" i="18"/>
  <c r="N3943" i="18"/>
  <c r="M3943" i="18"/>
  <c r="N3942" i="18"/>
  <c r="M3942" i="18"/>
  <c r="N3941" i="18"/>
  <c r="M3941" i="18"/>
  <c r="N3940" i="18"/>
  <c r="M3940" i="18"/>
  <c r="N3939" i="18"/>
  <c r="M3939" i="18"/>
  <c r="N3938" i="18"/>
  <c r="M3938" i="18"/>
  <c r="N3937" i="18"/>
  <c r="M3937" i="18"/>
  <c r="N3936" i="18"/>
  <c r="M3936" i="18"/>
  <c r="N3935" i="18"/>
  <c r="M3935" i="18"/>
  <c r="N3934" i="18"/>
  <c r="M3934" i="18"/>
  <c r="N3933" i="18"/>
  <c r="M3933" i="18"/>
  <c r="N3932" i="18"/>
  <c r="M3932" i="18"/>
  <c r="N3931" i="18"/>
  <c r="M3931" i="18"/>
  <c r="N3930" i="18"/>
  <c r="M3930" i="18"/>
  <c r="N3929" i="18"/>
  <c r="M3929" i="18"/>
  <c r="N3928" i="18"/>
  <c r="M3928" i="18"/>
  <c r="N3927" i="18"/>
  <c r="M3927" i="18"/>
  <c r="N3926" i="18"/>
  <c r="M3926" i="18"/>
  <c r="N3925" i="18"/>
  <c r="M3925" i="18"/>
  <c r="N3924" i="18"/>
  <c r="M3924" i="18"/>
  <c r="N3923" i="18"/>
  <c r="M3923" i="18"/>
  <c r="N3922" i="18"/>
  <c r="M3922" i="18"/>
  <c r="N3921" i="18"/>
  <c r="M3921" i="18"/>
  <c r="N3920" i="18"/>
  <c r="M3920" i="18"/>
  <c r="N3919" i="18"/>
  <c r="M3919" i="18"/>
  <c r="N3918" i="18"/>
  <c r="M3918" i="18"/>
  <c r="N3917" i="18"/>
  <c r="M3917" i="18"/>
  <c r="N3916" i="18"/>
  <c r="M3916" i="18"/>
  <c r="N3915" i="18"/>
  <c r="M3915" i="18"/>
  <c r="N3914" i="18"/>
  <c r="M3914" i="18"/>
  <c r="N3913" i="18"/>
  <c r="M3913" i="18"/>
  <c r="N3912" i="18"/>
  <c r="M3912" i="18"/>
  <c r="N3911" i="18"/>
  <c r="M3911" i="18"/>
  <c r="N3910" i="18"/>
  <c r="M3910" i="18"/>
  <c r="N3909" i="18"/>
  <c r="M3909" i="18"/>
  <c r="N3908" i="18"/>
  <c r="M3908" i="18"/>
  <c r="N3907" i="18"/>
  <c r="M3907" i="18"/>
  <c r="N3906" i="18"/>
  <c r="M3906" i="18"/>
  <c r="N3905" i="18"/>
  <c r="M3905" i="18"/>
  <c r="N3904" i="18"/>
  <c r="M3904" i="18"/>
  <c r="N3903" i="18"/>
  <c r="M3903" i="18"/>
  <c r="N3902" i="18"/>
  <c r="M3902" i="18"/>
  <c r="N3901" i="18"/>
  <c r="M3901" i="18"/>
  <c r="N3900" i="18"/>
  <c r="M3900" i="18"/>
  <c r="N3899" i="18"/>
  <c r="M3899" i="18"/>
  <c r="N3898" i="18"/>
  <c r="M3898" i="18"/>
  <c r="N3897" i="18"/>
  <c r="M3897" i="18"/>
  <c r="N3896" i="18"/>
  <c r="M3896" i="18"/>
  <c r="N3895" i="18"/>
  <c r="M3895" i="18"/>
  <c r="N3894" i="18"/>
  <c r="M3894" i="18"/>
  <c r="N3893" i="18"/>
  <c r="M3893" i="18"/>
  <c r="N3892" i="18"/>
  <c r="M3892" i="18"/>
  <c r="N3891" i="18"/>
  <c r="M3891" i="18"/>
  <c r="N3890" i="18"/>
  <c r="M3890" i="18"/>
  <c r="N3889" i="18"/>
  <c r="M3889" i="18"/>
  <c r="N3888" i="18"/>
  <c r="M3888" i="18"/>
  <c r="N3887" i="18"/>
  <c r="M3887" i="18"/>
  <c r="N3886" i="18"/>
  <c r="M3886" i="18"/>
  <c r="N3885" i="18"/>
  <c r="M3885" i="18"/>
  <c r="N3884" i="18"/>
  <c r="M3884" i="18"/>
  <c r="N3883" i="18"/>
  <c r="M3883" i="18"/>
  <c r="N3882" i="18"/>
  <c r="M3882" i="18"/>
  <c r="N3881" i="18"/>
  <c r="M3881" i="18"/>
  <c r="N3880" i="18"/>
  <c r="M3880" i="18"/>
  <c r="N3879" i="18"/>
  <c r="M3879" i="18"/>
  <c r="N3878" i="18"/>
  <c r="M3878" i="18"/>
  <c r="N3877" i="18"/>
  <c r="M3877" i="18"/>
  <c r="N3876" i="18"/>
  <c r="M3876" i="18"/>
  <c r="N3875" i="18"/>
  <c r="M3875" i="18"/>
  <c r="N3874" i="18"/>
  <c r="M3874" i="18"/>
  <c r="N3873" i="18"/>
  <c r="M3873" i="18"/>
  <c r="N3872" i="18"/>
  <c r="M3872" i="18"/>
  <c r="N3871" i="18"/>
  <c r="M3871" i="18"/>
  <c r="N3870" i="18"/>
  <c r="M3870" i="18"/>
  <c r="N3869" i="18"/>
  <c r="M3869" i="18"/>
  <c r="N3868" i="18"/>
  <c r="M3868" i="18"/>
  <c r="N3867" i="18"/>
  <c r="M3867" i="18"/>
  <c r="N3866" i="18"/>
  <c r="M3866" i="18"/>
  <c r="N3865" i="18"/>
  <c r="M3865" i="18"/>
  <c r="N3864" i="18"/>
  <c r="M3864" i="18"/>
  <c r="N3863" i="18"/>
  <c r="M3863" i="18"/>
  <c r="N3862" i="18"/>
  <c r="M3862" i="18"/>
  <c r="N3861" i="18"/>
  <c r="M3861" i="18"/>
  <c r="N3860" i="18"/>
  <c r="M3860" i="18"/>
  <c r="N3859" i="18"/>
  <c r="M3859" i="18"/>
  <c r="N3858" i="18"/>
  <c r="M3858" i="18"/>
  <c r="N3857" i="18"/>
  <c r="M3857" i="18"/>
  <c r="N3856" i="18"/>
  <c r="M3856" i="18"/>
  <c r="N3855" i="18"/>
  <c r="M3855" i="18"/>
  <c r="N3854" i="18"/>
  <c r="M3854" i="18"/>
  <c r="N3853" i="18"/>
  <c r="M3853" i="18"/>
  <c r="N3852" i="18"/>
  <c r="M3852" i="18"/>
  <c r="N3851" i="18"/>
  <c r="M3851" i="18"/>
  <c r="N3850" i="18"/>
  <c r="M3850" i="18"/>
  <c r="N3849" i="18"/>
  <c r="M3849" i="18"/>
  <c r="N3848" i="18"/>
  <c r="M3848" i="18"/>
  <c r="N3847" i="18"/>
  <c r="M3847" i="18"/>
  <c r="N3846" i="18"/>
  <c r="M3846" i="18"/>
  <c r="N3845" i="18"/>
  <c r="M3845" i="18"/>
  <c r="N3844" i="18"/>
  <c r="M3844" i="18"/>
  <c r="N3843" i="18"/>
  <c r="M3843" i="18"/>
  <c r="N3842" i="18"/>
  <c r="M3842" i="18"/>
  <c r="N3841" i="18"/>
  <c r="M3841" i="18"/>
  <c r="N3840" i="18"/>
  <c r="M3840" i="18"/>
  <c r="N3839" i="18"/>
  <c r="M3839" i="18"/>
  <c r="N3838" i="18"/>
  <c r="M3838" i="18"/>
  <c r="N3837" i="18"/>
  <c r="M3837" i="18"/>
  <c r="N3836" i="18"/>
  <c r="M3836" i="18"/>
  <c r="N3835" i="18"/>
  <c r="M3835" i="18"/>
  <c r="N3834" i="18"/>
  <c r="M3834" i="18"/>
  <c r="N3833" i="18"/>
  <c r="M3833" i="18"/>
  <c r="N3832" i="18"/>
  <c r="M3832" i="18"/>
  <c r="N3831" i="18"/>
  <c r="M3831" i="18"/>
  <c r="N3830" i="18"/>
  <c r="M3830" i="18"/>
  <c r="N3829" i="18"/>
  <c r="M3829" i="18"/>
  <c r="N3828" i="18"/>
  <c r="M3828" i="18"/>
  <c r="N3827" i="18"/>
  <c r="M3827" i="18"/>
  <c r="N3826" i="18"/>
  <c r="M3826" i="18"/>
  <c r="N3825" i="18"/>
  <c r="M3825" i="18"/>
  <c r="N3824" i="18"/>
  <c r="M3824" i="18"/>
  <c r="N3823" i="18"/>
  <c r="M3823" i="18"/>
  <c r="N3822" i="18"/>
  <c r="M3822" i="18"/>
  <c r="N3821" i="18"/>
  <c r="M3821" i="18"/>
  <c r="N3820" i="18"/>
  <c r="M3820" i="18"/>
  <c r="N3819" i="18"/>
  <c r="M3819" i="18"/>
  <c r="N3818" i="18"/>
  <c r="M3818" i="18"/>
  <c r="N3817" i="18"/>
  <c r="M3817" i="18"/>
  <c r="N3816" i="18"/>
  <c r="M3816" i="18"/>
  <c r="N3815" i="18"/>
  <c r="M3815" i="18"/>
  <c r="N3814" i="18"/>
  <c r="M3814" i="18"/>
  <c r="N3813" i="18"/>
  <c r="M3813" i="18"/>
  <c r="N3812" i="18"/>
  <c r="M3812" i="18"/>
  <c r="N3811" i="18"/>
  <c r="M3811" i="18"/>
  <c r="N3810" i="18"/>
  <c r="M3810" i="18"/>
  <c r="N3809" i="18"/>
  <c r="M3809" i="18"/>
  <c r="N3808" i="18"/>
  <c r="M3808" i="18"/>
  <c r="N3807" i="18"/>
  <c r="M3807" i="18"/>
  <c r="N3806" i="18"/>
  <c r="M3806" i="18"/>
  <c r="N3805" i="18"/>
  <c r="M3805" i="18"/>
  <c r="N3804" i="18"/>
  <c r="M3804" i="18"/>
  <c r="N3803" i="18"/>
  <c r="M3803" i="18"/>
  <c r="N3802" i="18"/>
  <c r="M3802" i="18"/>
  <c r="N3801" i="18"/>
  <c r="M3801" i="18"/>
  <c r="N3800" i="18"/>
  <c r="M3800" i="18"/>
  <c r="N3799" i="18"/>
  <c r="M3799" i="18"/>
  <c r="N3798" i="18"/>
  <c r="M3798" i="18"/>
  <c r="N3797" i="18"/>
  <c r="M3797" i="18"/>
  <c r="N3796" i="18"/>
  <c r="M3796" i="18"/>
  <c r="N3795" i="18"/>
  <c r="M3795" i="18"/>
  <c r="N3794" i="18"/>
  <c r="M3794" i="18"/>
  <c r="N3793" i="18"/>
  <c r="M3793" i="18"/>
  <c r="N3792" i="18"/>
  <c r="M3792" i="18"/>
  <c r="N3791" i="18"/>
  <c r="M3791" i="18"/>
  <c r="N3790" i="18"/>
  <c r="M3790" i="18"/>
  <c r="N3789" i="18"/>
  <c r="M3789" i="18"/>
  <c r="N3788" i="18"/>
  <c r="M3788" i="18"/>
  <c r="N3787" i="18"/>
  <c r="M3787" i="18"/>
  <c r="N3786" i="18"/>
  <c r="M3786" i="18"/>
  <c r="N3785" i="18"/>
  <c r="M3785" i="18"/>
  <c r="N3784" i="18"/>
  <c r="M3784" i="18"/>
  <c r="N3783" i="18"/>
  <c r="M3783" i="18"/>
  <c r="N3782" i="18"/>
  <c r="M3782" i="18"/>
  <c r="N3781" i="18"/>
  <c r="M3781" i="18"/>
  <c r="N3780" i="18"/>
  <c r="M3780" i="18"/>
  <c r="N3779" i="18"/>
  <c r="M3779" i="18"/>
  <c r="N3778" i="18"/>
  <c r="M3778" i="18"/>
  <c r="N3777" i="18"/>
  <c r="M3777" i="18"/>
  <c r="N3776" i="18"/>
  <c r="M3776" i="18"/>
  <c r="N3775" i="18"/>
  <c r="M3775" i="18"/>
  <c r="N3774" i="18"/>
  <c r="M3774" i="18"/>
  <c r="N3773" i="18"/>
  <c r="M3773" i="18"/>
  <c r="N3772" i="18"/>
  <c r="M3772" i="18"/>
  <c r="N3771" i="18"/>
  <c r="M3771" i="18"/>
  <c r="N3770" i="18"/>
  <c r="M3770" i="18"/>
  <c r="N3769" i="18"/>
  <c r="M3769" i="18"/>
  <c r="N3768" i="18"/>
  <c r="M3768" i="18"/>
  <c r="N3767" i="18"/>
  <c r="M3767" i="18"/>
  <c r="N3766" i="18"/>
  <c r="M3766" i="18"/>
  <c r="N3765" i="18"/>
  <c r="M3765" i="18"/>
  <c r="N3764" i="18"/>
  <c r="M3764" i="18"/>
  <c r="N3763" i="18"/>
  <c r="M3763" i="18"/>
  <c r="N3762" i="18"/>
  <c r="M3762" i="18"/>
  <c r="N3761" i="18"/>
  <c r="M3761" i="18"/>
  <c r="N3760" i="18"/>
  <c r="M3760" i="18"/>
  <c r="N3759" i="18"/>
  <c r="M3759" i="18"/>
  <c r="N3758" i="18"/>
  <c r="M3758" i="18"/>
  <c r="N3757" i="18"/>
  <c r="M3757" i="18"/>
  <c r="N3756" i="18"/>
  <c r="M3756" i="18"/>
  <c r="N3755" i="18"/>
  <c r="M3755" i="18"/>
  <c r="N3754" i="18"/>
  <c r="M3754" i="18"/>
  <c r="N3753" i="18"/>
  <c r="M3753" i="18"/>
  <c r="N3752" i="18"/>
  <c r="M3752" i="18"/>
  <c r="N3751" i="18"/>
  <c r="M3751" i="18"/>
  <c r="N3750" i="18"/>
  <c r="M3750" i="18"/>
  <c r="N3749" i="18"/>
  <c r="M3749" i="18"/>
  <c r="N3748" i="18"/>
  <c r="M3748" i="18"/>
  <c r="N3747" i="18"/>
  <c r="M3747" i="18"/>
  <c r="N3746" i="18"/>
  <c r="M3746" i="18"/>
  <c r="N3745" i="18"/>
  <c r="M3745" i="18"/>
  <c r="N3744" i="18"/>
  <c r="M3744" i="18"/>
  <c r="N3743" i="18"/>
  <c r="M3743" i="18"/>
  <c r="N3742" i="18"/>
  <c r="M3742" i="18"/>
  <c r="N3741" i="18"/>
  <c r="M3741" i="18"/>
  <c r="N3740" i="18"/>
  <c r="M3740" i="18"/>
  <c r="N3739" i="18"/>
  <c r="M3739" i="18"/>
  <c r="N3738" i="18"/>
  <c r="M3738" i="18"/>
  <c r="N3737" i="18"/>
  <c r="M3737" i="18"/>
  <c r="N3736" i="18"/>
  <c r="M3736" i="18"/>
  <c r="N3735" i="18"/>
  <c r="M3735" i="18"/>
  <c r="N3734" i="18"/>
  <c r="M3734" i="18"/>
  <c r="N3733" i="18"/>
  <c r="M3733" i="18"/>
  <c r="N3732" i="18"/>
  <c r="M3732" i="18"/>
  <c r="N3731" i="18"/>
  <c r="M3731" i="18"/>
  <c r="N3730" i="18"/>
  <c r="M3730" i="18"/>
  <c r="N3729" i="18"/>
  <c r="M3729" i="18"/>
  <c r="N3728" i="18"/>
  <c r="M3728" i="18"/>
  <c r="N3727" i="18"/>
  <c r="M3727" i="18"/>
  <c r="N3726" i="18"/>
  <c r="M3726" i="18"/>
  <c r="N3725" i="18"/>
  <c r="M3725" i="18"/>
  <c r="N3724" i="18"/>
  <c r="M3724" i="18"/>
  <c r="N3723" i="18"/>
  <c r="M3723" i="18"/>
  <c r="N3722" i="18"/>
  <c r="M3722" i="18"/>
  <c r="N3721" i="18"/>
  <c r="M3721" i="18"/>
  <c r="N3720" i="18"/>
  <c r="M3720" i="18"/>
  <c r="N3719" i="18"/>
  <c r="M3719" i="18"/>
  <c r="N3718" i="18"/>
  <c r="M3718" i="18"/>
  <c r="N3717" i="18"/>
  <c r="M3717" i="18"/>
  <c r="N3716" i="18"/>
  <c r="M3716" i="18"/>
  <c r="N3715" i="18"/>
  <c r="M3715" i="18"/>
  <c r="N3714" i="18"/>
  <c r="M3714" i="18"/>
  <c r="N3713" i="18"/>
  <c r="M3713" i="18"/>
  <c r="N3712" i="18"/>
  <c r="M3712" i="18"/>
  <c r="N3711" i="18"/>
  <c r="M3711" i="18"/>
  <c r="N3710" i="18"/>
  <c r="M3710" i="18"/>
  <c r="N3709" i="18"/>
  <c r="M3709" i="18"/>
  <c r="N3708" i="18"/>
  <c r="M3708" i="18"/>
  <c r="N3707" i="18"/>
  <c r="M3707" i="18"/>
  <c r="N3706" i="18"/>
  <c r="M3706" i="18"/>
  <c r="N3705" i="18"/>
  <c r="M3705" i="18"/>
  <c r="N3704" i="18"/>
  <c r="M3704" i="18"/>
  <c r="N3703" i="18"/>
  <c r="M3703" i="18"/>
  <c r="N3702" i="18"/>
  <c r="M3702" i="18"/>
  <c r="N3701" i="18"/>
  <c r="M3701" i="18"/>
  <c r="N3700" i="18"/>
  <c r="M3700" i="18"/>
  <c r="N3699" i="18"/>
  <c r="M3699" i="18"/>
  <c r="N3698" i="18"/>
  <c r="M3698" i="18"/>
  <c r="N3697" i="18"/>
  <c r="M3697" i="18"/>
  <c r="N3696" i="18"/>
  <c r="M3696" i="18"/>
  <c r="N3695" i="18"/>
  <c r="M3695" i="18"/>
  <c r="N3694" i="18"/>
  <c r="M3694" i="18"/>
  <c r="N3693" i="18"/>
  <c r="M3693" i="18"/>
  <c r="N3692" i="18"/>
  <c r="M3692" i="18"/>
  <c r="N3691" i="18"/>
  <c r="M3691" i="18"/>
  <c r="N3690" i="18"/>
  <c r="M3690" i="18"/>
  <c r="N3689" i="18"/>
  <c r="M3689" i="18"/>
  <c r="N3688" i="18"/>
  <c r="M3688" i="18"/>
  <c r="N3687" i="18"/>
  <c r="M3687" i="18"/>
  <c r="N3686" i="18"/>
  <c r="M3686" i="18"/>
  <c r="N3685" i="18"/>
  <c r="M3685" i="18"/>
  <c r="N3684" i="18"/>
  <c r="M3684" i="18"/>
  <c r="N3683" i="18"/>
  <c r="M3683" i="18"/>
  <c r="N3682" i="18"/>
  <c r="M3682" i="18"/>
  <c r="N3681" i="18"/>
  <c r="M3681" i="18"/>
  <c r="N3680" i="18"/>
  <c r="M3680" i="18"/>
  <c r="N3679" i="18"/>
  <c r="M3679" i="18"/>
  <c r="N3678" i="18"/>
  <c r="M3678" i="18"/>
  <c r="N3677" i="18"/>
  <c r="M3677" i="18"/>
  <c r="N3676" i="18"/>
  <c r="M3676" i="18"/>
  <c r="N3675" i="18"/>
  <c r="M3675" i="18"/>
  <c r="N3674" i="18"/>
  <c r="M3674" i="18"/>
  <c r="N3673" i="18"/>
  <c r="M3673" i="18"/>
  <c r="N3672" i="18"/>
  <c r="M3672" i="18"/>
  <c r="N3671" i="18"/>
  <c r="M3671" i="18"/>
  <c r="N3670" i="18"/>
  <c r="M3670" i="18"/>
  <c r="N3669" i="18"/>
  <c r="M3669" i="18"/>
  <c r="N3668" i="18"/>
  <c r="M3668" i="18"/>
  <c r="N3667" i="18"/>
  <c r="M3667" i="18"/>
  <c r="N3666" i="18"/>
  <c r="M3666" i="18"/>
  <c r="N3665" i="18"/>
  <c r="M3665" i="18"/>
  <c r="N3664" i="18"/>
  <c r="M3664" i="18"/>
  <c r="N3663" i="18"/>
  <c r="M3663" i="18"/>
  <c r="N3662" i="18"/>
  <c r="M3662" i="18"/>
  <c r="N3661" i="18"/>
  <c r="M3661" i="18"/>
  <c r="N3660" i="18"/>
  <c r="M3660" i="18"/>
  <c r="N3659" i="18"/>
  <c r="M3659" i="18"/>
  <c r="N3658" i="18"/>
  <c r="M3658" i="18"/>
  <c r="N3657" i="18"/>
  <c r="M3657" i="18"/>
  <c r="N3656" i="18"/>
  <c r="M3656" i="18"/>
  <c r="N3655" i="18"/>
  <c r="M3655" i="18"/>
  <c r="N3654" i="18"/>
  <c r="M3654" i="18"/>
  <c r="N3653" i="18"/>
  <c r="M3653" i="18"/>
  <c r="N3652" i="18"/>
  <c r="M3652" i="18"/>
  <c r="N3651" i="18"/>
  <c r="M3651" i="18"/>
  <c r="N3650" i="18"/>
  <c r="M3650" i="18"/>
  <c r="N3649" i="18"/>
  <c r="M3649" i="18"/>
  <c r="N3648" i="18"/>
  <c r="M3648" i="18"/>
  <c r="N3647" i="18"/>
  <c r="M3647" i="18"/>
  <c r="N3646" i="18"/>
  <c r="M3646" i="18"/>
  <c r="N3645" i="18"/>
  <c r="M3645" i="18"/>
  <c r="N3644" i="18"/>
  <c r="M3644" i="18"/>
  <c r="N3643" i="18"/>
  <c r="M3643" i="18"/>
  <c r="N3642" i="18"/>
  <c r="M3642" i="18"/>
  <c r="N3641" i="18"/>
  <c r="M3641" i="18"/>
  <c r="N3640" i="18"/>
  <c r="M3640" i="18"/>
  <c r="N3639" i="18"/>
  <c r="M3639" i="18"/>
  <c r="N3638" i="18"/>
  <c r="M3638" i="18"/>
  <c r="N3637" i="18"/>
  <c r="M3637" i="18"/>
  <c r="N3636" i="18"/>
  <c r="M3636" i="18"/>
  <c r="N3635" i="18"/>
  <c r="M3635" i="18"/>
  <c r="N3634" i="18"/>
  <c r="M3634" i="18"/>
  <c r="N3633" i="18"/>
  <c r="M3633" i="18"/>
  <c r="N3632" i="18"/>
  <c r="M3632" i="18"/>
  <c r="N3631" i="18"/>
  <c r="M3631" i="18"/>
  <c r="N3630" i="18"/>
  <c r="M3630" i="18"/>
  <c r="N3629" i="18"/>
  <c r="M3629" i="18"/>
  <c r="N3628" i="18"/>
  <c r="M3628" i="18"/>
  <c r="N3627" i="18"/>
  <c r="M3627" i="18"/>
  <c r="N3626" i="18"/>
  <c r="M3626" i="18"/>
  <c r="N3625" i="18"/>
  <c r="M3625" i="18"/>
  <c r="N3624" i="18"/>
  <c r="M3624" i="18"/>
  <c r="N3623" i="18"/>
  <c r="M3623" i="18"/>
  <c r="N3622" i="18"/>
  <c r="M3622" i="18"/>
  <c r="N3621" i="18"/>
  <c r="M3621" i="18"/>
  <c r="N3620" i="18"/>
  <c r="M3620" i="18"/>
  <c r="N3619" i="18"/>
  <c r="M3619" i="18"/>
  <c r="N3618" i="18"/>
  <c r="M3618" i="18"/>
  <c r="N3617" i="18"/>
  <c r="M3617" i="18"/>
  <c r="N3616" i="18"/>
  <c r="M3616" i="18"/>
  <c r="N3615" i="18"/>
  <c r="M3615" i="18"/>
  <c r="N3614" i="18"/>
  <c r="M3614" i="18"/>
  <c r="N3613" i="18"/>
  <c r="M3613" i="18"/>
  <c r="N3612" i="18"/>
  <c r="M3612" i="18"/>
  <c r="N3611" i="18"/>
  <c r="M3611" i="18"/>
  <c r="N3610" i="18"/>
  <c r="M3610" i="18"/>
  <c r="N3609" i="18"/>
  <c r="M3609" i="18"/>
  <c r="N3608" i="18"/>
  <c r="M3608" i="18"/>
  <c r="N3607" i="18"/>
  <c r="M3607" i="18"/>
  <c r="N3606" i="18"/>
  <c r="M3606" i="18"/>
  <c r="N3605" i="18"/>
  <c r="M3605" i="18"/>
  <c r="N3604" i="18"/>
  <c r="M3604" i="18"/>
  <c r="N3603" i="18"/>
  <c r="M3603" i="18"/>
  <c r="N3602" i="18"/>
  <c r="M3602" i="18"/>
  <c r="N3601" i="18"/>
  <c r="M3601" i="18"/>
  <c r="N3600" i="18"/>
  <c r="M3600" i="18"/>
  <c r="N3599" i="18"/>
  <c r="M3599" i="18"/>
  <c r="N3598" i="18"/>
  <c r="M3598" i="18"/>
  <c r="N3597" i="18"/>
  <c r="M3597" i="18"/>
  <c r="N3596" i="18"/>
  <c r="M3596" i="18"/>
  <c r="N3595" i="18"/>
  <c r="M3595" i="18"/>
  <c r="N3594" i="18"/>
  <c r="M3594" i="18"/>
  <c r="N3593" i="18"/>
  <c r="M3593" i="18"/>
  <c r="N3592" i="18"/>
  <c r="M3592" i="18"/>
  <c r="N3591" i="18"/>
  <c r="M3591" i="18"/>
  <c r="N3590" i="18"/>
  <c r="M3590" i="18"/>
  <c r="N3589" i="18"/>
  <c r="M3589" i="18"/>
  <c r="N3588" i="18"/>
  <c r="M3588" i="18"/>
  <c r="N3587" i="18"/>
  <c r="M3587" i="18"/>
  <c r="N3586" i="18"/>
  <c r="M3586" i="18"/>
  <c r="N3585" i="18"/>
  <c r="M3585" i="18"/>
  <c r="N3584" i="18"/>
  <c r="M3584" i="18"/>
  <c r="N3583" i="18"/>
  <c r="M3583" i="18"/>
  <c r="N3582" i="18"/>
  <c r="M3582" i="18"/>
  <c r="N3581" i="18"/>
  <c r="M3581" i="18"/>
  <c r="N3580" i="18"/>
  <c r="M3580" i="18"/>
  <c r="N3579" i="18"/>
  <c r="M3579" i="18"/>
  <c r="N3578" i="18"/>
  <c r="M3578" i="18"/>
  <c r="N3577" i="18"/>
  <c r="M3577" i="18"/>
  <c r="N3576" i="18"/>
  <c r="M3576" i="18"/>
  <c r="N3575" i="18"/>
  <c r="M3575" i="18"/>
  <c r="N3574" i="18"/>
  <c r="M3574" i="18"/>
  <c r="N3573" i="18"/>
  <c r="M3573" i="18"/>
  <c r="N3572" i="18"/>
  <c r="M3572" i="18"/>
  <c r="N3571" i="18"/>
  <c r="M3571" i="18"/>
  <c r="N3570" i="18"/>
  <c r="M3570" i="18"/>
  <c r="N3569" i="18"/>
  <c r="M3569" i="18"/>
  <c r="N3568" i="18"/>
  <c r="M3568" i="18"/>
  <c r="N3567" i="18"/>
  <c r="M3567" i="18"/>
  <c r="N3566" i="18"/>
  <c r="M3566" i="18"/>
  <c r="N3565" i="18"/>
  <c r="M3565" i="18"/>
  <c r="N3564" i="18"/>
  <c r="M3564" i="18"/>
  <c r="N3563" i="18"/>
  <c r="M3563" i="18"/>
  <c r="N3562" i="18"/>
  <c r="M3562" i="18"/>
  <c r="N3561" i="18"/>
  <c r="M3561" i="18"/>
  <c r="N3560" i="18"/>
  <c r="M3560" i="18"/>
  <c r="N3559" i="18"/>
  <c r="M3559" i="18"/>
  <c r="N3558" i="18"/>
  <c r="M3558" i="18"/>
  <c r="N3557" i="18"/>
  <c r="M3557" i="18"/>
  <c r="N3556" i="18"/>
  <c r="M3556" i="18"/>
  <c r="N3555" i="18"/>
  <c r="M3555" i="18"/>
  <c r="N3554" i="18"/>
  <c r="M3554" i="18"/>
  <c r="N3553" i="18"/>
  <c r="M3553" i="18"/>
  <c r="N3552" i="18"/>
  <c r="M3552" i="18"/>
  <c r="N3551" i="18"/>
  <c r="M3551" i="18"/>
  <c r="N3550" i="18"/>
  <c r="M3550" i="18"/>
  <c r="N3549" i="18"/>
  <c r="M3549" i="18"/>
  <c r="N3548" i="18"/>
  <c r="M3548" i="18"/>
  <c r="N3547" i="18"/>
  <c r="M3547" i="18"/>
  <c r="N3546" i="18"/>
  <c r="M3546" i="18"/>
  <c r="N3545" i="18"/>
  <c r="M3545" i="18"/>
  <c r="N3544" i="18"/>
  <c r="M3544" i="18"/>
  <c r="N3543" i="18"/>
  <c r="M3543" i="18"/>
  <c r="N3542" i="18"/>
  <c r="M3542" i="18"/>
  <c r="N3541" i="18"/>
  <c r="M3541" i="18"/>
  <c r="N3540" i="18"/>
  <c r="M3540" i="18"/>
  <c r="N3539" i="18"/>
  <c r="M3539" i="18"/>
  <c r="N3538" i="18"/>
  <c r="M3538" i="18"/>
  <c r="N3537" i="18"/>
  <c r="M3537" i="18"/>
  <c r="N3536" i="18"/>
  <c r="M3536" i="18"/>
  <c r="N3535" i="18"/>
  <c r="M3535" i="18"/>
  <c r="N3534" i="18"/>
  <c r="M3534" i="18"/>
  <c r="N3533" i="18"/>
  <c r="M3533" i="18"/>
  <c r="N3532" i="18"/>
  <c r="M3532" i="18"/>
  <c r="N3531" i="18"/>
  <c r="M3531" i="18"/>
  <c r="N3530" i="18"/>
  <c r="M3530" i="18"/>
  <c r="N3529" i="18"/>
  <c r="M3529" i="18"/>
  <c r="N3528" i="18"/>
  <c r="M3528" i="18"/>
  <c r="N3527" i="18"/>
  <c r="M3527" i="18"/>
  <c r="N3526" i="18"/>
  <c r="M3526" i="18"/>
  <c r="N3525" i="18"/>
  <c r="M3525" i="18"/>
  <c r="N3524" i="18"/>
  <c r="M3524" i="18"/>
  <c r="N3523" i="18"/>
  <c r="M3523" i="18"/>
  <c r="N3522" i="18"/>
  <c r="M3522" i="18"/>
  <c r="N3521" i="18"/>
  <c r="M3521" i="18"/>
  <c r="N3520" i="18"/>
  <c r="M3520" i="18"/>
  <c r="N3519" i="18"/>
  <c r="M3519" i="18"/>
  <c r="N3518" i="18"/>
  <c r="M3518" i="18"/>
  <c r="N3517" i="18"/>
  <c r="M3517" i="18"/>
  <c r="N3516" i="18"/>
  <c r="M3516" i="18"/>
  <c r="N3515" i="18"/>
  <c r="M3515" i="18"/>
  <c r="N3514" i="18"/>
  <c r="M3514" i="18"/>
  <c r="N3513" i="18"/>
  <c r="M3513" i="18"/>
  <c r="N3512" i="18"/>
  <c r="M3512" i="18"/>
  <c r="N3511" i="18"/>
  <c r="M3511" i="18"/>
  <c r="N3510" i="18"/>
  <c r="M3510" i="18"/>
  <c r="N3509" i="18"/>
  <c r="M3509" i="18"/>
  <c r="N3508" i="18"/>
  <c r="M3508" i="18"/>
  <c r="N3507" i="18"/>
  <c r="M3507" i="18"/>
  <c r="N3506" i="18"/>
  <c r="M3506" i="18"/>
  <c r="N3505" i="18"/>
  <c r="M3505" i="18"/>
  <c r="N3504" i="18"/>
  <c r="M3504" i="18"/>
  <c r="N3503" i="18"/>
  <c r="M3503" i="18"/>
  <c r="N3502" i="18"/>
  <c r="M3502" i="18"/>
  <c r="N3501" i="18"/>
  <c r="M3501" i="18"/>
  <c r="N3500" i="18"/>
  <c r="M3500" i="18"/>
  <c r="N3499" i="18"/>
  <c r="M3499" i="18"/>
  <c r="N3498" i="18"/>
  <c r="M3498" i="18"/>
  <c r="N3497" i="18"/>
  <c r="M3497" i="18"/>
  <c r="N3496" i="18"/>
  <c r="M3496" i="18"/>
  <c r="N3495" i="18"/>
  <c r="M3495" i="18"/>
  <c r="N3494" i="18"/>
  <c r="M3494" i="18"/>
  <c r="N3493" i="18"/>
  <c r="M3493" i="18"/>
  <c r="N3492" i="18"/>
  <c r="M3492" i="18"/>
  <c r="N3491" i="18"/>
  <c r="M3491" i="18"/>
  <c r="N3490" i="18"/>
  <c r="M3490" i="18"/>
  <c r="N3489" i="18"/>
  <c r="M3489" i="18"/>
  <c r="N3488" i="18"/>
  <c r="M3488" i="18"/>
  <c r="N3487" i="18"/>
  <c r="M3487" i="18"/>
  <c r="N3486" i="18"/>
  <c r="M3486" i="18"/>
  <c r="N3485" i="18"/>
  <c r="M3485" i="18"/>
  <c r="N3484" i="18"/>
  <c r="M3484" i="18"/>
  <c r="N3483" i="18"/>
  <c r="M3483" i="18"/>
  <c r="N3482" i="18"/>
  <c r="M3482" i="18"/>
  <c r="N3481" i="18"/>
  <c r="M3481" i="18"/>
  <c r="N3480" i="18"/>
  <c r="M3480" i="18"/>
  <c r="N3479" i="18"/>
  <c r="M3479" i="18"/>
  <c r="N3478" i="18"/>
  <c r="M3478" i="18"/>
  <c r="N3477" i="18"/>
  <c r="M3477" i="18"/>
  <c r="N3476" i="18"/>
  <c r="M3476" i="18"/>
  <c r="N3475" i="18"/>
  <c r="M3475" i="18"/>
  <c r="N3474" i="18"/>
  <c r="M3474" i="18"/>
  <c r="N3473" i="18"/>
  <c r="M3473" i="18"/>
  <c r="N3472" i="18"/>
  <c r="M3472" i="18"/>
  <c r="N3471" i="18"/>
  <c r="M3471" i="18"/>
  <c r="N3470" i="18"/>
  <c r="M3470" i="18"/>
  <c r="N3469" i="18"/>
  <c r="M3469" i="18"/>
  <c r="N3468" i="18"/>
  <c r="M3468" i="18"/>
  <c r="N3467" i="18"/>
  <c r="M3467" i="18"/>
  <c r="N3466" i="18"/>
  <c r="M3466" i="18"/>
  <c r="N3465" i="18"/>
  <c r="M3465" i="18"/>
  <c r="N3464" i="18"/>
  <c r="M3464" i="18"/>
  <c r="N3463" i="18"/>
  <c r="M3463" i="18"/>
  <c r="N3462" i="18"/>
  <c r="M3462" i="18"/>
  <c r="N3461" i="18"/>
  <c r="M3461" i="18"/>
  <c r="N3460" i="18"/>
  <c r="M3460" i="18"/>
  <c r="N3459" i="18"/>
  <c r="M3459" i="18"/>
  <c r="N3458" i="18"/>
  <c r="M3458" i="18"/>
  <c r="N3457" i="18"/>
  <c r="M3457" i="18"/>
  <c r="N3456" i="18"/>
  <c r="M3456" i="18"/>
  <c r="N3455" i="18"/>
  <c r="M3455" i="18"/>
  <c r="N3454" i="18"/>
  <c r="M3454" i="18"/>
  <c r="N3453" i="18"/>
  <c r="M3453" i="18"/>
  <c r="N3452" i="18"/>
  <c r="M3452" i="18"/>
  <c r="N3451" i="18"/>
  <c r="M3451" i="18"/>
  <c r="N3450" i="18"/>
  <c r="M3450" i="18"/>
  <c r="N3449" i="18"/>
  <c r="M3449" i="18"/>
  <c r="N3448" i="18"/>
  <c r="M3448" i="18"/>
  <c r="N3447" i="18"/>
  <c r="M3447" i="18"/>
  <c r="N3446" i="18"/>
  <c r="M3446" i="18"/>
  <c r="N3445" i="18"/>
  <c r="M3445" i="18"/>
  <c r="N3444" i="18"/>
  <c r="M3444" i="18"/>
  <c r="N3443" i="18"/>
  <c r="M3443" i="18"/>
  <c r="N3442" i="18"/>
  <c r="M3442" i="18"/>
  <c r="N3441" i="18"/>
  <c r="M3441" i="18"/>
  <c r="N3440" i="18"/>
  <c r="M3440" i="18"/>
  <c r="N3439" i="18"/>
  <c r="M3439" i="18"/>
  <c r="N3438" i="18"/>
  <c r="M3438" i="18"/>
  <c r="N3437" i="18"/>
  <c r="M3437" i="18"/>
  <c r="N3436" i="18"/>
  <c r="M3436" i="18"/>
  <c r="N3435" i="18"/>
  <c r="M3435" i="18"/>
  <c r="N3434" i="18"/>
  <c r="M3434" i="18"/>
  <c r="N3433" i="18"/>
  <c r="M3433" i="18"/>
  <c r="N3432" i="18"/>
  <c r="M3432" i="18"/>
  <c r="N3431" i="18"/>
  <c r="M3431" i="18"/>
  <c r="N3430" i="18"/>
  <c r="M3430" i="18"/>
  <c r="N3429" i="18"/>
  <c r="M3429" i="18"/>
  <c r="N3428" i="18"/>
  <c r="M3428" i="18"/>
  <c r="N3427" i="18"/>
  <c r="M3427" i="18"/>
  <c r="N3426" i="18"/>
  <c r="M3426" i="18"/>
  <c r="N3425" i="18"/>
  <c r="M3425" i="18"/>
  <c r="N3424" i="18"/>
  <c r="M3424" i="18"/>
  <c r="N3423" i="18"/>
  <c r="M3423" i="18"/>
  <c r="N3422" i="18"/>
  <c r="M3422" i="18"/>
  <c r="N3421" i="18"/>
  <c r="M3421" i="18"/>
  <c r="N3420" i="18"/>
  <c r="M3420" i="18"/>
  <c r="N3419" i="18"/>
  <c r="M3419" i="18"/>
  <c r="N3418" i="18"/>
  <c r="M3418" i="18"/>
  <c r="N3417" i="18"/>
  <c r="M3417" i="18"/>
  <c r="N3416" i="18"/>
  <c r="M3416" i="18"/>
  <c r="N3415" i="18"/>
  <c r="M3415" i="18"/>
  <c r="N3414" i="18"/>
  <c r="M3414" i="18"/>
  <c r="N3413" i="18"/>
  <c r="M3413" i="18"/>
  <c r="N3412" i="18"/>
  <c r="M3412" i="18"/>
  <c r="N3411" i="18"/>
  <c r="M3411" i="18"/>
  <c r="N3410" i="18"/>
  <c r="M3410" i="18"/>
  <c r="N3409" i="18"/>
  <c r="M3409" i="18"/>
  <c r="N3408" i="18"/>
  <c r="M3408" i="18"/>
  <c r="N3407" i="18"/>
  <c r="M3407" i="18"/>
  <c r="N3406" i="18"/>
  <c r="M3406" i="18"/>
  <c r="N3405" i="18"/>
  <c r="M3405" i="18"/>
  <c r="N3404" i="18"/>
  <c r="M3404" i="18"/>
  <c r="N3403" i="18"/>
  <c r="M3403" i="18"/>
  <c r="N3402" i="18"/>
  <c r="M3402" i="18"/>
  <c r="N3401" i="18"/>
  <c r="M3401" i="18"/>
  <c r="N3400" i="18"/>
  <c r="M3400" i="18"/>
  <c r="N3399" i="18"/>
  <c r="M3399" i="18"/>
  <c r="N3398" i="18"/>
  <c r="M3398" i="18"/>
  <c r="N3397" i="18"/>
  <c r="M3397" i="18"/>
  <c r="N3396" i="18"/>
  <c r="M3396" i="18"/>
  <c r="N3395" i="18"/>
  <c r="M3395" i="18"/>
  <c r="N3394" i="18"/>
  <c r="M3394" i="18"/>
  <c r="N3393" i="18"/>
  <c r="M3393" i="18"/>
  <c r="N3392" i="18"/>
  <c r="M3392" i="18"/>
  <c r="N3391" i="18"/>
  <c r="M3391" i="18"/>
  <c r="N3390" i="18"/>
  <c r="M3390" i="18"/>
  <c r="N3389" i="18"/>
  <c r="M3389" i="18"/>
  <c r="N3388" i="18"/>
  <c r="M3388" i="18"/>
  <c r="N3387" i="18"/>
  <c r="M3387" i="18"/>
  <c r="N3386" i="18"/>
  <c r="M3386" i="18"/>
  <c r="N3385" i="18"/>
  <c r="M3385" i="18"/>
  <c r="N3384" i="18"/>
  <c r="M3384" i="18"/>
  <c r="N3383" i="18"/>
  <c r="M3383" i="18"/>
  <c r="N3382" i="18"/>
  <c r="M3382" i="18"/>
  <c r="N3381" i="18"/>
  <c r="M3381" i="18"/>
  <c r="N3380" i="18"/>
  <c r="M3380" i="18"/>
  <c r="N3379" i="18"/>
  <c r="M3379" i="18"/>
  <c r="N3378" i="18"/>
  <c r="M3378" i="18"/>
  <c r="N3377" i="18"/>
  <c r="M3377" i="18"/>
  <c r="N3376" i="18"/>
  <c r="M3376" i="18"/>
  <c r="N3375" i="18"/>
  <c r="M3375" i="18"/>
  <c r="N3374" i="18"/>
  <c r="M3374" i="18"/>
  <c r="N3373" i="18"/>
  <c r="M3373" i="18"/>
  <c r="N3372" i="18"/>
  <c r="M3372" i="18"/>
  <c r="N3371" i="18"/>
  <c r="M3371" i="18"/>
  <c r="N3370" i="18"/>
  <c r="M3370" i="18"/>
  <c r="N3369" i="18"/>
  <c r="M3369" i="18"/>
  <c r="N3368" i="18"/>
  <c r="M3368" i="18"/>
  <c r="N3367" i="18"/>
  <c r="M3367" i="18"/>
  <c r="N3366" i="18"/>
  <c r="M3366" i="18"/>
  <c r="N3365" i="18"/>
  <c r="M3365" i="18"/>
  <c r="N3364" i="18"/>
  <c r="M3364" i="18"/>
  <c r="N3363" i="18"/>
  <c r="M3363" i="18"/>
  <c r="N3362" i="18"/>
  <c r="M3362" i="18"/>
  <c r="N3361" i="18"/>
  <c r="M3361" i="18"/>
  <c r="N3360" i="18"/>
  <c r="M3360" i="18"/>
  <c r="N3359" i="18"/>
  <c r="M3359" i="18"/>
  <c r="N3358" i="18"/>
  <c r="M3358" i="18"/>
  <c r="N3357" i="18"/>
  <c r="M3357" i="18"/>
  <c r="N3356" i="18"/>
  <c r="M3356" i="18"/>
  <c r="N3355" i="18"/>
  <c r="M3355" i="18"/>
  <c r="N3354" i="18"/>
  <c r="M3354" i="18"/>
  <c r="N3353" i="18"/>
  <c r="M3353" i="18"/>
  <c r="N3352" i="18"/>
  <c r="M3352" i="18"/>
  <c r="N3351" i="18"/>
  <c r="M3351" i="18"/>
  <c r="N3350" i="18"/>
  <c r="M3350" i="18"/>
  <c r="N3349" i="18"/>
  <c r="M3349" i="18"/>
  <c r="N3348" i="18"/>
  <c r="M3348" i="18"/>
  <c r="N3347" i="18"/>
  <c r="M3347" i="18"/>
  <c r="N3346" i="18"/>
  <c r="M3346" i="18"/>
  <c r="N3345" i="18"/>
  <c r="M3345" i="18"/>
  <c r="N3344" i="18"/>
  <c r="M3344" i="18"/>
  <c r="N3343" i="18"/>
  <c r="M3343" i="18"/>
  <c r="N3342" i="18"/>
  <c r="M3342" i="18"/>
  <c r="N3341" i="18"/>
  <c r="M3341" i="18"/>
  <c r="N3340" i="18"/>
  <c r="M3340" i="18"/>
  <c r="N3339" i="18"/>
  <c r="M3339" i="18"/>
  <c r="N3338" i="18"/>
  <c r="M3338" i="18"/>
  <c r="N3337" i="18"/>
  <c r="M3337" i="18"/>
  <c r="N3336" i="18"/>
  <c r="M3336" i="18"/>
  <c r="N3335" i="18"/>
  <c r="M3335" i="18"/>
  <c r="N3334" i="18"/>
  <c r="M3334" i="18"/>
  <c r="N3333" i="18"/>
  <c r="M3333" i="18"/>
  <c r="N3332" i="18"/>
  <c r="M3332" i="18"/>
  <c r="N3331" i="18"/>
  <c r="M3331" i="18"/>
  <c r="N3330" i="18"/>
  <c r="M3330" i="18"/>
  <c r="N3329" i="18"/>
  <c r="M3329" i="18"/>
  <c r="N3328" i="18"/>
  <c r="M3328" i="18"/>
  <c r="N3327" i="18"/>
  <c r="M3327" i="18"/>
  <c r="N3326" i="18"/>
  <c r="M3326" i="18"/>
  <c r="N3325" i="18"/>
  <c r="M3325" i="18"/>
  <c r="N3324" i="18"/>
  <c r="M3324" i="18"/>
  <c r="N3323" i="18"/>
  <c r="M3323" i="18"/>
  <c r="N3322" i="18"/>
  <c r="M3322" i="18"/>
  <c r="N3321" i="18"/>
  <c r="M3321" i="18"/>
  <c r="N3320" i="18"/>
  <c r="M3320" i="18"/>
  <c r="N3319" i="18"/>
  <c r="M3319" i="18"/>
  <c r="N3318" i="18"/>
  <c r="M3318" i="18"/>
  <c r="N3317" i="18"/>
  <c r="M3317" i="18"/>
  <c r="N3316" i="18"/>
  <c r="M3316" i="18"/>
  <c r="N3315" i="18"/>
  <c r="M3315" i="18"/>
  <c r="N3314" i="18"/>
  <c r="M3314" i="18"/>
  <c r="N3313" i="18"/>
  <c r="M3313" i="18"/>
  <c r="N3312" i="18"/>
  <c r="M3312" i="18"/>
  <c r="N3311" i="18"/>
  <c r="M3311" i="18"/>
  <c r="N3310" i="18"/>
  <c r="M3310" i="18"/>
  <c r="N3309" i="18"/>
  <c r="M3309" i="18"/>
  <c r="N3308" i="18"/>
  <c r="M3308" i="18"/>
  <c r="N3307" i="18"/>
  <c r="M3307" i="18"/>
  <c r="N3306" i="18"/>
  <c r="M3306" i="18"/>
  <c r="N3305" i="18"/>
  <c r="M3305" i="18"/>
  <c r="N3304" i="18"/>
  <c r="M3304" i="18"/>
  <c r="N3303" i="18"/>
  <c r="M3303" i="18"/>
  <c r="N3302" i="18"/>
  <c r="M3302" i="18"/>
  <c r="N3301" i="18"/>
  <c r="M3301" i="18"/>
  <c r="N3300" i="18"/>
  <c r="M3300" i="18"/>
  <c r="N3299" i="18"/>
  <c r="M3299" i="18"/>
  <c r="N3298" i="18"/>
  <c r="M3298" i="18"/>
  <c r="N3297" i="18"/>
  <c r="M3297" i="18"/>
  <c r="N3296" i="18"/>
  <c r="M3296" i="18"/>
  <c r="N3295" i="18"/>
  <c r="M3295" i="18"/>
  <c r="N3294" i="18"/>
  <c r="M3294" i="18"/>
  <c r="N3293" i="18"/>
  <c r="M3293" i="18"/>
  <c r="N3292" i="18"/>
  <c r="M3292" i="18"/>
  <c r="N3291" i="18"/>
  <c r="M3291" i="18"/>
  <c r="N3290" i="18"/>
  <c r="M3290" i="18"/>
  <c r="N3289" i="18"/>
  <c r="M3289" i="18"/>
  <c r="N3288" i="18"/>
  <c r="M3288" i="18"/>
  <c r="N3287" i="18"/>
  <c r="M3287" i="18"/>
  <c r="N3286" i="18"/>
  <c r="M3286" i="18"/>
  <c r="N3285" i="18"/>
  <c r="M3285" i="18"/>
  <c r="N3284" i="18"/>
  <c r="M3284" i="18"/>
  <c r="N3283" i="18"/>
  <c r="M3283" i="18"/>
  <c r="N3282" i="18"/>
  <c r="M3282" i="18"/>
  <c r="N3281" i="18"/>
  <c r="M3281" i="18"/>
  <c r="N3280" i="18"/>
  <c r="M3280" i="18"/>
  <c r="N3279" i="18"/>
  <c r="M3279" i="18"/>
  <c r="N3278" i="18"/>
  <c r="M3278" i="18"/>
  <c r="N3277" i="18"/>
  <c r="M3277" i="18"/>
  <c r="N3276" i="18"/>
  <c r="M3276" i="18"/>
  <c r="N3275" i="18"/>
  <c r="M3275" i="18"/>
  <c r="N3274" i="18"/>
  <c r="M3274" i="18"/>
  <c r="N3273" i="18"/>
  <c r="M3273" i="18"/>
  <c r="N3272" i="18"/>
  <c r="M3272" i="18"/>
  <c r="N3271" i="18"/>
  <c r="M3271" i="18"/>
  <c r="N3270" i="18"/>
  <c r="M3270" i="18"/>
  <c r="N3269" i="18"/>
  <c r="M3269" i="18"/>
  <c r="N3268" i="18"/>
  <c r="M3268" i="18"/>
  <c r="N3267" i="18"/>
  <c r="M3267" i="18"/>
  <c r="N3266" i="18"/>
  <c r="M3266" i="18"/>
  <c r="N3265" i="18"/>
  <c r="M3265" i="18"/>
  <c r="N3264" i="18"/>
  <c r="M3264" i="18"/>
  <c r="N3263" i="18"/>
  <c r="M3263" i="18"/>
  <c r="N3262" i="18"/>
  <c r="M3262" i="18"/>
  <c r="N3261" i="18"/>
  <c r="M3261" i="18"/>
  <c r="N3260" i="18"/>
  <c r="M3260" i="18"/>
  <c r="N3259" i="18"/>
  <c r="M3259" i="18"/>
  <c r="N3258" i="18"/>
  <c r="M3258" i="18"/>
  <c r="N3257" i="18"/>
  <c r="M3257" i="18"/>
  <c r="N3256" i="18"/>
  <c r="M3256" i="18"/>
  <c r="N3255" i="18"/>
  <c r="M3255" i="18"/>
  <c r="N3254" i="18"/>
  <c r="M3254" i="18"/>
  <c r="N3253" i="18"/>
  <c r="M3253" i="18"/>
  <c r="N3252" i="18"/>
  <c r="M3252" i="18"/>
  <c r="N3251" i="18"/>
  <c r="M3251" i="18"/>
  <c r="N3250" i="18"/>
  <c r="M3250" i="18"/>
  <c r="N3249" i="18"/>
  <c r="M3249" i="18"/>
  <c r="N3248" i="18"/>
  <c r="M3248" i="18"/>
  <c r="N3247" i="18"/>
  <c r="M3247" i="18"/>
  <c r="N3246" i="18"/>
  <c r="M3246" i="18"/>
  <c r="N3245" i="18"/>
  <c r="M3245" i="18"/>
  <c r="N3244" i="18"/>
  <c r="M3244" i="18"/>
  <c r="N3243" i="18"/>
  <c r="M3243" i="18"/>
  <c r="N3242" i="18"/>
  <c r="M3242" i="18"/>
  <c r="N3241" i="18"/>
  <c r="M3241" i="18"/>
  <c r="N3240" i="18"/>
  <c r="M3240" i="18"/>
  <c r="N3239" i="18"/>
  <c r="M3239" i="18"/>
  <c r="N3238" i="18"/>
  <c r="M3238" i="18"/>
  <c r="N3237" i="18"/>
  <c r="M3237" i="18"/>
  <c r="N3236" i="18"/>
  <c r="M3236" i="18"/>
  <c r="N3235" i="18"/>
  <c r="M3235" i="18"/>
  <c r="N3234" i="18"/>
  <c r="M3234" i="18"/>
  <c r="N3233" i="18"/>
  <c r="M3233" i="18"/>
  <c r="N3232" i="18"/>
  <c r="M3232" i="18"/>
  <c r="N3231" i="18"/>
  <c r="M3231" i="18"/>
  <c r="N3230" i="18"/>
  <c r="M3230" i="18"/>
  <c r="N3229" i="18"/>
  <c r="M3229" i="18"/>
  <c r="N3228" i="18"/>
  <c r="M3228" i="18"/>
  <c r="N3227" i="18"/>
  <c r="M3227" i="18"/>
  <c r="N3226" i="18"/>
  <c r="M3226" i="18"/>
  <c r="N3225" i="18"/>
  <c r="M3225" i="18"/>
  <c r="N3224" i="18"/>
  <c r="M3224" i="18"/>
  <c r="N3223" i="18"/>
  <c r="M3223" i="18"/>
  <c r="N3222" i="18"/>
  <c r="M3222" i="18"/>
  <c r="N3221" i="18"/>
  <c r="M3221" i="18"/>
  <c r="N3220" i="18"/>
  <c r="M3220" i="18"/>
  <c r="N3219" i="18"/>
  <c r="M3219" i="18"/>
  <c r="N3218" i="18"/>
  <c r="M3218" i="18"/>
  <c r="N3217" i="18"/>
  <c r="M3217" i="18"/>
  <c r="N3216" i="18"/>
  <c r="M3216" i="18"/>
  <c r="N3215" i="18"/>
  <c r="M3215" i="18"/>
  <c r="N3214" i="18"/>
  <c r="M3214" i="18"/>
  <c r="N3213" i="18"/>
  <c r="M3213" i="18"/>
  <c r="N3212" i="18"/>
  <c r="M3212" i="18"/>
  <c r="N3211" i="18"/>
  <c r="M3211" i="18"/>
  <c r="N3210" i="18"/>
  <c r="M3210" i="18"/>
  <c r="N3209" i="18"/>
  <c r="M3209" i="18"/>
  <c r="N3208" i="18"/>
  <c r="M3208" i="18"/>
  <c r="N3207" i="18"/>
  <c r="M3207" i="18"/>
  <c r="N3206" i="18"/>
  <c r="M3206" i="18"/>
  <c r="N3205" i="18"/>
  <c r="M3205" i="18"/>
  <c r="N3204" i="18"/>
  <c r="M3204" i="18"/>
  <c r="N3203" i="18"/>
  <c r="M3203" i="18"/>
  <c r="N3202" i="18"/>
  <c r="M3202" i="18"/>
  <c r="N3201" i="18"/>
  <c r="M3201" i="18"/>
  <c r="N3200" i="18"/>
  <c r="M3200" i="18"/>
  <c r="N3199" i="18"/>
  <c r="M3199" i="18"/>
  <c r="N3198" i="18"/>
  <c r="M3198" i="18"/>
  <c r="N3197" i="18"/>
  <c r="M3197" i="18"/>
  <c r="N3196" i="18"/>
  <c r="M3196" i="18"/>
  <c r="N3195" i="18"/>
  <c r="M3195" i="18"/>
  <c r="N3194" i="18"/>
  <c r="M3194" i="18"/>
  <c r="N3193" i="18"/>
  <c r="M3193" i="18"/>
  <c r="N3192" i="18"/>
  <c r="M3192" i="18"/>
  <c r="N3191" i="18"/>
  <c r="M3191" i="18"/>
  <c r="N3190" i="18"/>
  <c r="M3190" i="18"/>
  <c r="N3189" i="18"/>
  <c r="M3189" i="18"/>
  <c r="N3188" i="18"/>
  <c r="M3188" i="18"/>
  <c r="N3187" i="18"/>
  <c r="M3187" i="18"/>
  <c r="N3186" i="18"/>
  <c r="M3186" i="18"/>
  <c r="N3185" i="18"/>
  <c r="M3185" i="18"/>
  <c r="N3184" i="18"/>
  <c r="M3184" i="18"/>
  <c r="N3183" i="18"/>
  <c r="M3183" i="18"/>
  <c r="N3182" i="18"/>
  <c r="M3182" i="18"/>
  <c r="N3181" i="18"/>
  <c r="M3181" i="18"/>
  <c r="N3180" i="18"/>
  <c r="M3180" i="18"/>
  <c r="N3179" i="18"/>
  <c r="M3179" i="18"/>
  <c r="N3178" i="18"/>
  <c r="M3178" i="18"/>
  <c r="N3177" i="18"/>
  <c r="M3177" i="18"/>
  <c r="N3176" i="18"/>
  <c r="M3176" i="18"/>
  <c r="N3175" i="18"/>
  <c r="M3175" i="18"/>
  <c r="N3174" i="18"/>
  <c r="M3174" i="18"/>
  <c r="N3173" i="18"/>
  <c r="M3173" i="18"/>
  <c r="N3172" i="18"/>
  <c r="M3172" i="18"/>
  <c r="N3171" i="18"/>
  <c r="M3171" i="18"/>
  <c r="N3170" i="18"/>
  <c r="M3170" i="18"/>
  <c r="N3169" i="18"/>
  <c r="M3169" i="18"/>
  <c r="N3168" i="18"/>
  <c r="M3168" i="18"/>
  <c r="N3167" i="18"/>
  <c r="M3167" i="18"/>
  <c r="N3166" i="18"/>
  <c r="M3166" i="18"/>
  <c r="N3165" i="18"/>
  <c r="M3165" i="18"/>
  <c r="N3164" i="18"/>
  <c r="M3164" i="18"/>
  <c r="N3163" i="18"/>
  <c r="M3163" i="18"/>
  <c r="N3162" i="18"/>
  <c r="M3162" i="18"/>
  <c r="N3161" i="18"/>
  <c r="M3161" i="18"/>
  <c r="N3160" i="18"/>
  <c r="M3160" i="18"/>
  <c r="N3159" i="18"/>
  <c r="M3159" i="18"/>
  <c r="N3158" i="18"/>
  <c r="M3158" i="18"/>
  <c r="N3157" i="18"/>
  <c r="M3157" i="18"/>
  <c r="N3156" i="18"/>
  <c r="M3156" i="18"/>
  <c r="N3155" i="18"/>
  <c r="M3155" i="18"/>
  <c r="N3154" i="18"/>
  <c r="M3154" i="18"/>
  <c r="N3153" i="18"/>
  <c r="M3153" i="18"/>
  <c r="N3152" i="18"/>
  <c r="M3152" i="18"/>
  <c r="N3151" i="18"/>
  <c r="M3151" i="18"/>
  <c r="N3150" i="18"/>
  <c r="M3150" i="18"/>
  <c r="N3149" i="18"/>
  <c r="M3149" i="18"/>
  <c r="N3148" i="18"/>
  <c r="M3148" i="18"/>
  <c r="N3147" i="18"/>
  <c r="M3147" i="18"/>
  <c r="N3146" i="18"/>
  <c r="M3146" i="18"/>
  <c r="N3145" i="18"/>
  <c r="M3145" i="18"/>
  <c r="N3144" i="18"/>
  <c r="M3144" i="18"/>
  <c r="N3143" i="18"/>
  <c r="M3143" i="18"/>
  <c r="N3142" i="18"/>
  <c r="M3142" i="18"/>
  <c r="N3141" i="18"/>
  <c r="M3141" i="18"/>
  <c r="N3140" i="18"/>
  <c r="M3140" i="18"/>
  <c r="N3139" i="18"/>
  <c r="M3139" i="18"/>
  <c r="N3138" i="18"/>
  <c r="M3138" i="18"/>
  <c r="N3137" i="18"/>
  <c r="M3137" i="18"/>
  <c r="N3136" i="18"/>
  <c r="M3136" i="18"/>
  <c r="N3135" i="18"/>
  <c r="M3135" i="18"/>
  <c r="N3134" i="18"/>
  <c r="M3134" i="18"/>
  <c r="N3133" i="18"/>
  <c r="M3133" i="18"/>
  <c r="N3132" i="18"/>
  <c r="M3132" i="18"/>
  <c r="N3131" i="18"/>
  <c r="M3131" i="18"/>
  <c r="N3130" i="18"/>
  <c r="M3130" i="18"/>
  <c r="N3129" i="18"/>
  <c r="M3129" i="18"/>
  <c r="N3128" i="18"/>
  <c r="M3128" i="18"/>
  <c r="N3127" i="18"/>
  <c r="M3127" i="18"/>
  <c r="N3126" i="18"/>
  <c r="M3126" i="18"/>
  <c r="N3125" i="18"/>
  <c r="M3125" i="18"/>
  <c r="N3124" i="18"/>
  <c r="M3124" i="18"/>
  <c r="N3123" i="18"/>
  <c r="M3123" i="18"/>
  <c r="N3122" i="18"/>
  <c r="M3122" i="18"/>
  <c r="N3121" i="18"/>
  <c r="M3121" i="18"/>
  <c r="N3120" i="18"/>
  <c r="M3120" i="18"/>
  <c r="N3119" i="18"/>
  <c r="M3119" i="18"/>
  <c r="N3118" i="18"/>
  <c r="M3118" i="18"/>
  <c r="N3117" i="18"/>
  <c r="M3117" i="18"/>
  <c r="N3116" i="18"/>
  <c r="M3116" i="18"/>
  <c r="N3115" i="18"/>
  <c r="M3115" i="18"/>
  <c r="N3114" i="18"/>
  <c r="M3114" i="18"/>
  <c r="N3113" i="18"/>
  <c r="M3113" i="18"/>
  <c r="N3112" i="18"/>
  <c r="M3112" i="18"/>
  <c r="N3111" i="18"/>
  <c r="M3111" i="18"/>
  <c r="N3110" i="18"/>
  <c r="M3110" i="18"/>
  <c r="N3109" i="18"/>
  <c r="M3109" i="18"/>
  <c r="N3108" i="18"/>
  <c r="M3108" i="18"/>
  <c r="N3107" i="18"/>
  <c r="M3107" i="18"/>
  <c r="N3106" i="18"/>
  <c r="M3106" i="18"/>
  <c r="N3105" i="18"/>
  <c r="M3105" i="18"/>
  <c r="N3104" i="18"/>
  <c r="M3104" i="18"/>
  <c r="N3103" i="18"/>
  <c r="M3103" i="18"/>
  <c r="N3102" i="18"/>
  <c r="M3102" i="18"/>
  <c r="N3101" i="18"/>
  <c r="M3101" i="18"/>
  <c r="N3100" i="18"/>
  <c r="M3100" i="18"/>
  <c r="N3099" i="18"/>
  <c r="M3099" i="18"/>
  <c r="N3098" i="18"/>
  <c r="M3098" i="18"/>
  <c r="N3097" i="18"/>
  <c r="M3097" i="18"/>
  <c r="N3096" i="18"/>
  <c r="M3096" i="18"/>
  <c r="N3095" i="18"/>
  <c r="M3095" i="18"/>
  <c r="N3094" i="18"/>
  <c r="M3094" i="18"/>
  <c r="N3093" i="18"/>
  <c r="M3093" i="18"/>
  <c r="N3092" i="18"/>
  <c r="M3092" i="18"/>
  <c r="N3091" i="18"/>
  <c r="M3091" i="18"/>
  <c r="N3090" i="18"/>
  <c r="M3090" i="18"/>
  <c r="N3089" i="18"/>
  <c r="M3089" i="18"/>
  <c r="N3088" i="18"/>
  <c r="M3088" i="18"/>
  <c r="N3087" i="18"/>
  <c r="M3087" i="18"/>
  <c r="N3086" i="18"/>
  <c r="M3086" i="18"/>
  <c r="N3085" i="18"/>
  <c r="M3085" i="18"/>
  <c r="N3084" i="18"/>
  <c r="M3084" i="18"/>
  <c r="N3083" i="18"/>
  <c r="M3083" i="18"/>
  <c r="N3082" i="18"/>
  <c r="M3082" i="18"/>
  <c r="N3081" i="18"/>
  <c r="M3081" i="18"/>
  <c r="N3080" i="18"/>
  <c r="M3080" i="18"/>
  <c r="N3079" i="18"/>
  <c r="M3079" i="18"/>
  <c r="N3078" i="18"/>
  <c r="M3078" i="18"/>
  <c r="N3077" i="18"/>
  <c r="M3077" i="18"/>
  <c r="N3076" i="18"/>
  <c r="M3076" i="18"/>
  <c r="N3075" i="18"/>
  <c r="M3075" i="18"/>
  <c r="N3074" i="18"/>
  <c r="M3074" i="18"/>
  <c r="N3073" i="18"/>
  <c r="M3073" i="18"/>
  <c r="N3072" i="18"/>
  <c r="M3072" i="18"/>
  <c r="N3071" i="18"/>
  <c r="M3071" i="18"/>
  <c r="N3070" i="18"/>
  <c r="M3070" i="18"/>
  <c r="N3069" i="18"/>
  <c r="M3069" i="18"/>
  <c r="N3068" i="18"/>
  <c r="M3068" i="18"/>
  <c r="N3067" i="18"/>
  <c r="M3067" i="18"/>
  <c r="N3066" i="18"/>
  <c r="M3066" i="18"/>
  <c r="N3065" i="18"/>
  <c r="M3065" i="18"/>
  <c r="N3064" i="18"/>
  <c r="M3064" i="18"/>
  <c r="N3063" i="18"/>
  <c r="M3063" i="18"/>
  <c r="N3062" i="18"/>
  <c r="M3062" i="18"/>
  <c r="N3061" i="18"/>
  <c r="M3061" i="18"/>
  <c r="N3060" i="18"/>
  <c r="M3060" i="18"/>
  <c r="N3059" i="18"/>
  <c r="M3059" i="18"/>
  <c r="N3058" i="18"/>
  <c r="M3058" i="18"/>
  <c r="N3057" i="18"/>
  <c r="M3057" i="18"/>
  <c r="N3056" i="18"/>
  <c r="M3056" i="18"/>
  <c r="N3055" i="18"/>
  <c r="M3055" i="18"/>
  <c r="N3054" i="18"/>
  <c r="M3054" i="18"/>
  <c r="N3053" i="18"/>
  <c r="M3053" i="18"/>
  <c r="N3052" i="18"/>
  <c r="M3052" i="18"/>
  <c r="N3051" i="18"/>
  <c r="M3051" i="18"/>
  <c r="N3050" i="18"/>
  <c r="M3050" i="18"/>
  <c r="N3049" i="18"/>
  <c r="M3049" i="18"/>
  <c r="N3048" i="18"/>
  <c r="M3048" i="18"/>
  <c r="N3047" i="18"/>
  <c r="M3047" i="18"/>
  <c r="N3046" i="18"/>
  <c r="M3046" i="18"/>
  <c r="N3045" i="18"/>
  <c r="M3045" i="18"/>
  <c r="N3044" i="18"/>
  <c r="M3044" i="18"/>
  <c r="N3043" i="18"/>
  <c r="M3043" i="18"/>
  <c r="N3042" i="18"/>
  <c r="M3042" i="18"/>
  <c r="N3041" i="18"/>
  <c r="M3041" i="18"/>
  <c r="N3040" i="18"/>
  <c r="M3040" i="18"/>
  <c r="N3039" i="18"/>
  <c r="M3039" i="18"/>
  <c r="N3038" i="18"/>
  <c r="M3038" i="18"/>
  <c r="N3037" i="18"/>
  <c r="M3037" i="18"/>
  <c r="N3036" i="18"/>
  <c r="M3036" i="18"/>
  <c r="N3035" i="18"/>
  <c r="M3035" i="18"/>
  <c r="N3034" i="18"/>
  <c r="M3034" i="18"/>
  <c r="N3033" i="18"/>
  <c r="M3033" i="18"/>
  <c r="N3032" i="18"/>
  <c r="M3032" i="18"/>
  <c r="N3031" i="18"/>
  <c r="M3031" i="18"/>
  <c r="N3030" i="18"/>
  <c r="M3030" i="18"/>
  <c r="N3029" i="18"/>
  <c r="M3029" i="18"/>
  <c r="N3028" i="18"/>
  <c r="M3028" i="18"/>
  <c r="N3027" i="18"/>
  <c r="M3027" i="18"/>
  <c r="N3026" i="18"/>
  <c r="M3026" i="18"/>
  <c r="N3025" i="18"/>
  <c r="M3025" i="18"/>
  <c r="N3024" i="18"/>
  <c r="M3024" i="18"/>
  <c r="N3023" i="18"/>
  <c r="M3023" i="18"/>
  <c r="N3022" i="18"/>
  <c r="M3022" i="18"/>
  <c r="N3021" i="18"/>
  <c r="M3021" i="18"/>
  <c r="N3020" i="18"/>
  <c r="M3020" i="18"/>
  <c r="N3019" i="18"/>
  <c r="M3019" i="18"/>
  <c r="N3018" i="18"/>
  <c r="M3018" i="18"/>
  <c r="N3017" i="18"/>
  <c r="M3017" i="18"/>
  <c r="N3016" i="18"/>
  <c r="M3016" i="18"/>
  <c r="N3015" i="18"/>
  <c r="M3015" i="18"/>
  <c r="N3014" i="18"/>
  <c r="M3014" i="18"/>
  <c r="N3013" i="18"/>
  <c r="M3013" i="18"/>
  <c r="N3012" i="18"/>
  <c r="M3012" i="18"/>
  <c r="N3011" i="18"/>
  <c r="M3011" i="18"/>
  <c r="N3010" i="18"/>
  <c r="M3010" i="18"/>
  <c r="N3009" i="18"/>
  <c r="M3009" i="18"/>
  <c r="N3008" i="18"/>
  <c r="M3008" i="18"/>
  <c r="N3007" i="18"/>
  <c r="M3007" i="18"/>
  <c r="N3006" i="18"/>
  <c r="M3006" i="18"/>
  <c r="N3005" i="18"/>
  <c r="M3005" i="18"/>
  <c r="N3004" i="18"/>
  <c r="M3004" i="18"/>
  <c r="N3003" i="18"/>
  <c r="M3003" i="18"/>
  <c r="N3002" i="18"/>
  <c r="M3002" i="18"/>
  <c r="N3001" i="18"/>
  <c r="M3001" i="18"/>
  <c r="N3000" i="18"/>
  <c r="M3000" i="18"/>
  <c r="N2999" i="18"/>
  <c r="M2999" i="18"/>
  <c r="N2998" i="18"/>
  <c r="M2998" i="18"/>
  <c r="N2997" i="18"/>
  <c r="M2997" i="18"/>
  <c r="N2996" i="18"/>
  <c r="M2996" i="18"/>
  <c r="N2995" i="18"/>
  <c r="M2995" i="18"/>
  <c r="N2994" i="18"/>
  <c r="M2994" i="18"/>
  <c r="N2993" i="18"/>
  <c r="M2993" i="18"/>
  <c r="N2992" i="18"/>
  <c r="M2992" i="18"/>
  <c r="N2991" i="18"/>
  <c r="M2991" i="18"/>
  <c r="N2990" i="18"/>
  <c r="M2990" i="18"/>
  <c r="N2989" i="18"/>
  <c r="M2989" i="18"/>
  <c r="N2988" i="18"/>
  <c r="M2988" i="18"/>
  <c r="N2987" i="18"/>
  <c r="M2987" i="18"/>
  <c r="N2986" i="18"/>
  <c r="M2986" i="18"/>
  <c r="N2985" i="18"/>
  <c r="M2985" i="18"/>
  <c r="N2984" i="18"/>
  <c r="M2984" i="18"/>
  <c r="N2983" i="18"/>
  <c r="M2983" i="18"/>
  <c r="N2982" i="18"/>
  <c r="M2982" i="18"/>
  <c r="N2981" i="18"/>
  <c r="M2981" i="18"/>
  <c r="N2980" i="18"/>
  <c r="M2980" i="18"/>
  <c r="N2979" i="18"/>
  <c r="M2979" i="18"/>
  <c r="N2978" i="18"/>
  <c r="M2978" i="18"/>
  <c r="N2977" i="18"/>
  <c r="M2977" i="18"/>
  <c r="N2976" i="18"/>
  <c r="M2976" i="18"/>
  <c r="N2975" i="18"/>
  <c r="M2975" i="18"/>
  <c r="N2974" i="18"/>
  <c r="M2974" i="18"/>
  <c r="N2973" i="18"/>
  <c r="M2973" i="18"/>
  <c r="N2972" i="18"/>
  <c r="M2972" i="18"/>
  <c r="N2971" i="18"/>
  <c r="M2971" i="18"/>
  <c r="N2970" i="18"/>
  <c r="M2970" i="18"/>
  <c r="N2969" i="18"/>
  <c r="M2969" i="18"/>
  <c r="N2968" i="18"/>
  <c r="M2968" i="18"/>
  <c r="N2967" i="18"/>
  <c r="M2967" i="18"/>
  <c r="N2966" i="18"/>
  <c r="M2966" i="18"/>
  <c r="N2965" i="18"/>
  <c r="M2965" i="18"/>
  <c r="N2964" i="18"/>
  <c r="M2964" i="18"/>
  <c r="N2963" i="18"/>
  <c r="M2963" i="18"/>
  <c r="N2962" i="18"/>
  <c r="M2962" i="18"/>
  <c r="N2961" i="18"/>
  <c r="M2961" i="18"/>
  <c r="N2960" i="18"/>
  <c r="M2960" i="18"/>
  <c r="N2959" i="18"/>
  <c r="M2959" i="18"/>
  <c r="N2958" i="18"/>
  <c r="M2958" i="18"/>
  <c r="N2957" i="18"/>
  <c r="M2957" i="18"/>
  <c r="N2956" i="18"/>
  <c r="M2956" i="18"/>
  <c r="N2955" i="18"/>
  <c r="M2955" i="18"/>
  <c r="N2954" i="18"/>
  <c r="M2954" i="18"/>
  <c r="N2953" i="18"/>
  <c r="M2953" i="18"/>
  <c r="N2952" i="18"/>
  <c r="M2952" i="18"/>
  <c r="N2951" i="18"/>
  <c r="M2951" i="18"/>
  <c r="N2950" i="18"/>
  <c r="M2950" i="18"/>
  <c r="N2949" i="18"/>
  <c r="M2949" i="18"/>
  <c r="N2948" i="18"/>
  <c r="M2948" i="18"/>
  <c r="N2947" i="18"/>
  <c r="M2947" i="18"/>
  <c r="N2946" i="18"/>
  <c r="M2946" i="18"/>
  <c r="N2945" i="18"/>
  <c r="M2945" i="18"/>
  <c r="N2944" i="18"/>
  <c r="M2944" i="18"/>
  <c r="N2943" i="18"/>
  <c r="M2943" i="18"/>
  <c r="N2942" i="18"/>
  <c r="M2942" i="18"/>
  <c r="N2941" i="18"/>
  <c r="M2941" i="18"/>
  <c r="N2940" i="18"/>
  <c r="M2940" i="18"/>
  <c r="N2939" i="18"/>
  <c r="M2939" i="18"/>
  <c r="N2938" i="18"/>
  <c r="M2938" i="18"/>
  <c r="N2937" i="18"/>
  <c r="M2937" i="18"/>
  <c r="N2936" i="18"/>
  <c r="M2936" i="18"/>
  <c r="N2935" i="18"/>
  <c r="M2935" i="18"/>
  <c r="N2934" i="18"/>
  <c r="M2934" i="18"/>
  <c r="N2933" i="18"/>
  <c r="M2933" i="18"/>
  <c r="N2932" i="18"/>
  <c r="M2932" i="18"/>
  <c r="N2931" i="18"/>
  <c r="M2931" i="18"/>
  <c r="N2930" i="18"/>
  <c r="M2930" i="18"/>
  <c r="N2929" i="18"/>
  <c r="M2929" i="18"/>
  <c r="N2928" i="18"/>
  <c r="M2928" i="18"/>
  <c r="N2927" i="18"/>
  <c r="M2927" i="18"/>
  <c r="N2926" i="18"/>
  <c r="M2926" i="18"/>
  <c r="N2925" i="18"/>
  <c r="M2925" i="18"/>
  <c r="N2924" i="18"/>
  <c r="M2924" i="18"/>
  <c r="N2923" i="18"/>
  <c r="M2923" i="18"/>
  <c r="N2922" i="18"/>
  <c r="M2922" i="18"/>
  <c r="N2921" i="18"/>
  <c r="M2921" i="18"/>
  <c r="N2920" i="18"/>
  <c r="M2920" i="18"/>
  <c r="N2919" i="18"/>
  <c r="M2919" i="18"/>
  <c r="N2918" i="18"/>
  <c r="M2918" i="18"/>
  <c r="N2917" i="18"/>
  <c r="M2917" i="18"/>
  <c r="N2916" i="18"/>
  <c r="M2916" i="18"/>
  <c r="N2915" i="18"/>
  <c r="M2915" i="18"/>
  <c r="N2914" i="18"/>
  <c r="M2914" i="18"/>
  <c r="N2913" i="18"/>
  <c r="M2913" i="18"/>
  <c r="N2912" i="18"/>
  <c r="M2912" i="18"/>
  <c r="N2911" i="18"/>
  <c r="M2911" i="18"/>
  <c r="N2910" i="18"/>
  <c r="M2910" i="18"/>
  <c r="N2909" i="18"/>
  <c r="M2909" i="18"/>
  <c r="N2908" i="18"/>
  <c r="M2908" i="18"/>
  <c r="N2907" i="18"/>
  <c r="M2907" i="18"/>
  <c r="N2906" i="18"/>
  <c r="M2906" i="18"/>
  <c r="N2905" i="18"/>
  <c r="M2905" i="18"/>
  <c r="N2904" i="18"/>
  <c r="M2904" i="18"/>
  <c r="N2903" i="18"/>
  <c r="M2903" i="18"/>
  <c r="N2902" i="18"/>
  <c r="M2902" i="18"/>
  <c r="N2901" i="18"/>
  <c r="M2901" i="18"/>
  <c r="N2900" i="18"/>
  <c r="M2900" i="18"/>
  <c r="N2899" i="18"/>
  <c r="M2899" i="18"/>
  <c r="N2898" i="18"/>
  <c r="M2898" i="18"/>
  <c r="N2897" i="18"/>
  <c r="M2897" i="18"/>
  <c r="N2896" i="18"/>
  <c r="M2896" i="18"/>
  <c r="N2895" i="18"/>
  <c r="M2895" i="18"/>
  <c r="N2894" i="18"/>
  <c r="M2894" i="18"/>
  <c r="N2893" i="18"/>
  <c r="M2893" i="18"/>
  <c r="N2892" i="18"/>
  <c r="M2892" i="18"/>
  <c r="N2891" i="18"/>
  <c r="M2891" i="18"/>
  <c r="N2890" i="18"/>
  <c r="M2890" i="18"/>
  <c r="N2889" i="18"/>
  <c r="M2889" i="18"/>
  <c r="N2888" i="18"/>
  <c r="M2888" i="18"/>
  <c r="N2887" i="18"/>
  <c r="M2887" i="18"/>
  <c r="N2886" i="18"/>
  <c r="M2886" i="18"/>
  <c r="N2885" i="18"/>
  <c r="M2885" i="18"/>
  <c r="N2884" i="18"/>
  <c r="M2884" i="18"/>
  <c r="N2883" i="18"/>
  <c r="M2883" i="18"/>
  <c r="N2882" i="18"/>
  <c r="M2882" i="18"/>
  <c r="N2881" i="18"/>
  <c r="M2881" i="18"/>
  <c r="N2880" i="18"/>
  <c r="M2880" i="18"/>
  <c r="N2879" i="18"/>
  <c r="M2879" i="18"/>
  <c r="N2878" i="18"/>
  <c r="M2878" i="18"/>
  <c r="N2877" i="18"/>
  <c r="M2877" i="18"/>
  <c r="N2876" i="18"/>
  <c r="M2876" i="18"/>
  <c r="N2875" i="18"/>
  <c r="M2875" i="18"/>
  <c r="N2874" i="18"/>
  <c r="M2874" i="18"/>
  <c r="N2873" i="18"/>
  <c r="M2873" i="18"/>
  <c r="N2872" i="18"/>
  <c r="M2872" i="18"/>
  <c r="N2871" i="18"/>
  <c r="M2871" i="18"/>
  <c r="N2870" i="18"/>
  <c r="M2870" i="18"/>
  <c r="N2869" i="18"/>
  <c r="M2869" i="18"/>
  <c r="N2868" i="18"/>
  <c r="M2868" i="18"/>
  <c r="N2867" i="18"/>
  <c r="M2867" i="18"/>
  <c r="N2866" i="18"/>
  <c r="M2866" i="18"/>
  <c r="N2865" i="18"/>
  <c r="M2865" i="18"/>
  <c r="N2864" i="18"/>
  <c r="M2864" i="18"/>
  <c r="N2863" i="18"/>
  <c r="M2863" i="18"/>
  <c r="N2862" i="18"/>
  <c r="M2862" i="18"/>
  <c r="N2861" i="18"/>
  <c r="M2861" i="18"/>
  <c r="N2860" i="18"/>
  <c r="M2860" i="18"/>
  <c r="N2859" i="18"/>
  <c r="M2859" i="18"/>
  <c r="N2858" i="18"/>
  <c r="M2858" i="18"/>
  <c r="N2857" i="18"/>
  <c r="M2857" i="18"/>
  <c r="N2856" i="18"/>
  <c r="M2856" i="18"/>
  <c r="N2855" i="18"/>
  <c r="M2855" i="18"/>
  <c r="N2854" i="18"/>
  <c r="M2854" i="18"/>
  <c r="N2853" i="18"/>
  <c r="M2853" i="18"/>
  <c r="N2852" i="18"/>
  <c r="M2852" i="18"/>
  <c r="N2851" i="18"/>
  <c r="M2851" i="18"/>
  <c r="N2850" i="18"/>
  <c r="M2850" i="18"/>
  <c r="N2849" i="18"/>
  <c r="M2849" i="18"/>
  <c r="N2848" i="18"/>
  <c r="M2848" i="18"/>
  <c r="N2847" i="18"/>
  <c r="M2847" i="18"/>
  <c r="N2846" i="18"/>
  <c r="M2846" i="18"/>
  <c r="N2845" i="18"/>
  <c r="M2845" i="18"/>
  <c r="N2844" i="18"/>
  <c r="M2844" i="18"/>
  <c r="N2843" i="18"/>
  <c r="M2843" i="18"/>
  <c r="N2842" i="18"/>
  <c r="M2842" i="18"/>
  <c r="N2841" i="18"/>
  <c r="M2841" i="18"/>
  <c r="N2840" i="18"/>
  <c r="M2840" i="18"/>
  <c r="N2839" i="18"/>
  <c r="M2839" i="18"/>
  <c r="N2838" i="18"/>
  <c r="M2838" i="18"/>
  <c r="N2837" i="18"/>
  <c r="M2837" i="18"/>
  <c r="N2836" i="18"/>
  <c r="M2836" i="18"/>
  <c r="N2835" i="18"/>
  <c r="M2835" i="18"/>
  <c r="N2834" i="18"/>
  <c r="M2834" i="18"/>
  <c r="N2833" i="18"/>
  <c r="M2833" i="18"/>
  <c r="N2832" i="18"/>
  <c r="M2832" i="18"/>
  <c r="N2831" i="18"/>
  <c r="M2831" i="18"/>
  <c r="N2830" i="18"/>
  <c r="M2830" i="18"/>
  <c r="N2829" i="18"/>
  <c r="M2829" i="18"/>
  <c r="N2828" i="18"/>
  <c r="M2828" i="18"/>
  <c r="N2827" i="18"/>
  <c r="M2827" i="18"/>
  <c r="N2826" i="18"/>
  <c r="M2826" i="18"/>
  <c r="N2825" i="18"/>
  <c r="M2825" i="18"/>
  <c r="N2824" i="18"/>
  <c r="M2824" i="18"/>
  <c r="N2823" i="18"/>
  <c r="M2823" i="18"/>
  <c r="N2822" i="18"/>
  <c r="M2822" i="18"/>
  <c r="N2821" i="18"/>
  <c r="M2821" i="18"/>
  <c r="N2820" i="18"/>
  <c r="M2820" i="18"/>
  <c r="N2819" i="18"/>
  <c r="M2819" i="18"/>
  <c r="N2818" i="18"/>
  <c r="M2818" i="18"/>
  <c r="N2817" i="18"/>
  <c r="M2817" i="18"/>
  <c r="N2816" i="18"/>
  <c r="M2816" i="18"/>
  <c r="N2815" i="18"/>
  <c r="M2815" i="18"/>
  <c r="N2814" i="18"/>
  <c r="M2814" i="18"/>
  <c r="N2813" i="18"/>
  <c r="M2813" i="18"/>
  <c r="N2812" i="18"/>
  <c r="M2812" i="18"/>
  <c r="N2811" i="18"/>
  <c r="M2811" i="18"/>
  <c r="N2810" i="18"/>
  <c r="M2810" i="18"/>
  <c r="N2809" i="18"/>
  <c r="M2809" i="18"/>
  <c r="N2808" i="18"/>
  <c r="M2808" i="18"/>
  <c r="N2807" i="18"/>
  <c r="M2807" i="18"/>
  <c r="N2806" i="18"/>
  <c r="M2806" i="18"/>
  <c r="N2805" i="18"/>
  <c r="M2805" i="18"/>
  <c r="N2804" i="18"/>
  <c r="M2804" i="18"/>
  <c r="N2803" i="18"/>
  <c r="M2803" i="18"/>
  <c r="N2802" i="18"/>
  <c r="M2802" i="18"/>
  <c r="N2801" i="18"/>
  <c r="M2801" i="18"/>
  <c r="N2800" i="18"/>
  <c r="M2800" i="18"/>
  <c r="N2799" i="18"/>
  <c r="M2799" i="18"/>
  <c r="N2798" i="18"/>
  <c r="M2798" i="18"/>
  <c r="N2797" i="18"/>
  <c r="M2797" i="18"/>
  <c r="N2796" i="18"/>
  <c r="M2796" i="18"/>
  <c r="N2795" i="18"/>
  <c r="M2795" i="18"/>
  <c r="N2794" i="18"/>
  <c r="M2794" i="18"/>
  <c r="N2793" i="18"/>
  <c r="M2793" i="18"/>
  <c r="N2792" i="18"/>
  <c r="M2792" i="18"/>
  <c r="N2791" i="18"/>
  <c r="M2791" i="18"/>
  <c r="N2790" i="18"/>
  <c r="M2790" i="18"/>
  <c r="N2789" i="18"/>
  <c r="M2789" i="18"/>
  <c r="N2788" i="18"/>
  <c r="M2788" i="18"/>
  <c r="N2787" i="18"/>
  <c r="M2787" i="18"/>
  <c r="N2786" i="18"/>
  <c r="M2786" i="18"/>
  <c r="N2785" i="18"/>
  <c r="M2785" i="18"/>
  <c r="N2784" i="18"/>
  <c r="M2784" i="18"/>
  <c r="N2783" i="18"/>
  <c r="M2783" i="18"/>
  <c r="N2782" i="18"/>
  <c r="M2782" i="18"/>
  <c r="N2781" i="18"/>
  <c r="M2781" i="18"/>
  <c r="N2780" i="18"/>
  <c r="M2780" i="18"/>
  <c r="N2779" i="18"/>
  <c r="M2779" i="18"/>
  <c r="N2778" i="18"/>
  <c r="M2778" i="18"/>
  <c r="N2777" i="18"/>
  <c r="M2777" i="18"/>
  <c r="N2776" i="18"/>
  <c r="M2776" i="18"/>
  <c r="N2775" i="18"/>
  <c r="M2775" i="18"/>
  <c r="N2774" i="18"/>
  <c r="M2774" i="18"/>
  <c r="N2773" i="18"/>
  <c r="M2773" i="18"/>
  <c r="N2772" i="18"/>
  <c r="M2772" i="18"/>
  <c r="N2771" i="18"/>
  <c r="M2771" i="18"/>
  <c r="N2770" i="18"/>
  <c r="M2770" i="18"/>
  <c r="N2769" i="18"/>
  <c r="M2769" i="18"/>
  <c r="N2768" i="18"/>
  <c r="M2768" i="18"/>
  <c r="N2767" i="18"/>
  <c r="M2767" i="18"/>
  <c r="N2766" i="18"/>
  <c r="M2766" i="18"/>
  <c r="N2765" i="18"/>
  <c r="M2765" i="18"/>
  <c r="N2764" i="18"/>
  <c r="M2764" i="18"/>
  <c r="N2763" i="18"/>
  <c r="M2763" i="18"/>
  <c r="N2762" i="18"/>
  <c r="M2762" i="18"/>
  <c r="N2761" i="18"/>
  <c r="M2761" i="18"/>
  <c r="N2760" i="18"/>
  <c r="M2760" i="18"/>
  <c r="N2759" i="18"/>
  <c r="M2759" i="18"/>
  <c r="N2758" i="18"/>
  <c r="M2758" i="18"/>
  <c r="N2757" i="18"/>
  <c r="M2757" i="18"/>
  <c r="N2756" i="18"/>
  <c r="M2756" i="18"/>
  <c r="N2755" i="18"/>
  <c r="M2755" i="18"/>
  <c r="N2754" i="18"/>
  <c r="M2754" i="18"/>
  <c r="N2753" i="18"/>
  <c r="M2753" i="18"/>
  <c r="N2752" i="18"/>
  <c r="M2752" i="18"/>
  <c r="N2751" i="18"/>
  <c r="M2751" i="18"/>
  <c r="N2750" i="18"/>
  <c r="M2750" i="18"/>
  <c r="N2749" i="18"/>
  <c r="M2749" i="18"/>
  <c r="N2748" i="18"/>
  <c r="M2748" i="18"/>
  <c r="N2747" i="18"/>
  <c r="M2747" i="18"/>
  <c r="N2746" i="18"/>
  <c r="M2746" i="18"/>
  <c r="N2745" i="18"/>
  <c r="M2745" i="18"/>
  <c r="N2744" i="18"/>
  <c r="M2744" i="18"/>
  <c r="N2743" i="18"/>
  <c r="M2743" i="18"/>
  <c r="N2742" i="18"/>
  <c r="M2742" i="18"/>
  <c r="N2741" i="18"/>
  <c r="M2741" i="18"/>
  <c r="N2740" i="18"/>
  <c r="M2740" i="18"/>
  <c r="N2739" i="18"/>
  <c r="M2739" i="18"/>
  <c r="N2738" i="18"/>
  <c r="M2738" i="18"/>
  <c r="N2737" i="18"/>
  <c r="M2737" i="18"/>
  <c r="N2736" i="18"/>
  <c r="M2736" i="18"/>
  <c r="N2735" i="18"/>
  <c r="M2735" i="18"/>
  <c r="N2734" i="18"/>
  <c r="M2734" i="18"/>
  <c r="N2733" i="18"/>
  <c r="M2733" i="18"/>
  <c r="N2732" i="18"/>
  <c r="M2732" i="18"/>
  <c r="N2731" i="18"/>
  <c r="M2731" i="18"/>
  <c r="N2730" i="18"/>
  <c r="M2730" i="18"/>
  <c r="N2729" i="18"/>
  <c r="M2729" i="18"/>
  <c r="N2728" i="18"/>
  <c r="M2728" i="18"/>
  <c r="N2727" i="18"/>
  <c r="M2727" i="18"/>
  <c r="N2726" i="18"/>
  <c r="M2726" i="18"/>
  <c r="N2725" i="18"/>
  <c r="M2725" i="18"/>
  <c r="N2724" i="18"/>
  <c r="M2724" i="18"/>
  <c r="N2723" i="18"/>
  <c r="M2723" i="18"/>
  <c r="N2722" i="18"/>
  <c r="M2722" i="18"/>
  <c r="N2721" i="18"/>
  <c r="M2721" i="18"/>
  <c r="N2720" i="18"/>
  <c r="M2720" i="18"/>
  <c r="N2719" i="18"/>
  <c r="M2719" i="18"/>
  <c r="N2718" i="18"/>
  <c r="M2718" i="18"/>
  <c r="N2717" i="18"/>
  <c r="M2717" i="18"/>
  <c r="N2716" i="18"/>
  <c r="M2716" i="18"/>
  <c r="N2715" i="18"/>
  <c r="M2715" i="18"/>
  <c r="N2714" i="18"/>
  <c r="M2714" i="18"/>
  <c r="N2713" i="18"/>
  <c r="M2713" i="18"/>
  <c r="N2712" i="18"/>
  <c r="M2712" i="18"/>
  <c r="N2711" i="18"/>
  <c r="M2711" i="18"/>
  <c r="N2710" i="18"/>
  <c r="M2710" i="18"/>
  <c r="N2709" i="18"/>
  <c r="M2709" i="18"/>
  <c r="N2708" i="18"/>
  <c r="M2708" i="18"/>
  <c r="N2707" i="18"/>
  <c r="M2707" i="18"/>
  <c r="N2706" i="18"/>
  <c r="M2706" i="18"/>
  <c r="N2705" i="18"/>
  <c r="M2705" i="18"/>
  <c r="N2704" i="18"/>
  <c r="M2704" i="18"/>
  <c r="N2703" i="18"/>
  <c r="M2703" i="18"/>
  <c r="N2702" i="18"/>
  <c r="M2702" i="18"/>
  <c r="N2701" i="18"/>
  <c r="M2701" i="18"/>
  <c r="N2700" i="18"/>
  <c r="M2700" i="18"/>
  <c r="N2699" i="18"/>
  <c r="M2699" i="18"/>
  <c r="N2698" i="18"/>
  <c r="M2698" i="18"/>
  <c r="N2697" i="18"/>
  <c r="M2697" i="18"/>
  <c r="N2696" i="18"/>
  <c r="M2696" i="18"/>
  <c r="N2695" i="18"/>
  <c r="M2695" i="18"/>
  <c r="N2694" i="18"/>
  <c r="M2694" i="18"/>
  <c r="N2693" i="18"/>
  <c r="M2693" i="18"/>
  <c r="N2692" i="18"/>
  <c r="M2692" i="18"/>
  <c r="N2691" i="18"/>
  <c r="M2691" i="18"/>
  <c r="N2690" i="18"/>
  <c r="M2690" i="18"/>
  <c r="N2689" i="18"/>
  <c r="M2689" i="18"/>
  <c r="N2688" i="18"/>
  <c r="M2688" i="18"/>
  <c r="N2687" i="18"/>
  <c r="M2687" i="18"/>
  <c r="N2686" i="18"/>
  <c r="M2686" i="18"/>
  <c r="N2685" i="18"/>
  <c r="M2685" i="18"/>
  <c r="N2684" i="18"/>
  <c r="M2684" i="18"/>
  <c r="N2683" i="18"/>
  <c r="M2683" i="18"/>
  <c r="N2682" i="18"/>
  <c r="M2682" i="18"/>
  <c r="N2681" i="18"/>
  <c r="M2681" i="18"/>
  <c r="N2680" i="18"/>
  <c r="M2680" i="18"/>
  <c r="N2679" i="18"/>
  <c r="M2679" i="18"/>
  <c r="N2678" i="18"/>
  <c r="M2678" i="18"/>
  <c r="N2677" i="18"/>
  <c r="M2677" i="18"/>
  <c r="N2676" i="18"/>
  <c r="M2676" i="18"/>
  <c r="N2675" i="18"/>
  <c r="M2675" i="18"/>
  <c r="N2674" i="18"/>
  <c r="M2674" i="18"/>
  <c r="N2673" i="18"/>
  <c r="M2673" i="18"/>
  <c r="N2672" i="18"/>
  <c r="M2672" i="18"/>
  <c r="N2671" i="18"/>
  <c r="M2671" i="18"/>
  <c r="N2670" i="18"/>
  <c r="M2670" i="18"/>
  <c r="N2669" i="18"/>
  <c r="M2669" i="18"/>
  <c r="N2668" i="18"/>
  <c r="M2668" i="18"/>
  <c r="N2667" i="18"/>
  <c r="M2667" i="18"/>
  <c r="N2666" i="18"/>
  <c r="M2666" i="18"/>
  <c r="N2665" i="18"/>
  <c r="M2665" i="18"/>
  <c r="N2664" i="18"/>
  <c r="M2664" i="18"/>
  <c r="N2663" i="18"/>
  <c r="M2663" i="18"/>
  <c r="N2662" i="18"/>
  <c r="M2662" i="18"/>
  <c r="N2661" i="18"/>
  <c r="M2661" i="18"/>
  <c r="N2660" i="18"/>
  <c r="M2660" i="18"/>
  <c r="N2659" i="18"/>
  <c r="M2659" i="18"/>
  <c r="N2658" i="18"/>
  <c r="M2658" i="18"/>
  <c r="N2657" i="18"/>
  <c r="M2657" i="18"/>
  <c r="N2656" i="18"/>
  <c r="M2656" i="18"/>
  <c r="N2655" i="18"/>
  <c r="M2655" i="18"/>
  <c r="N2654" i="18"/>
  <c r="M2654" i="18"/>
  <c r="N2653" i="18"/>
  <c r="M2653" i="18"/>
  <c r="N2652" i="18"/>
  <c r="M2652" i="18"/>
  <c r="N2651" i="18"/>
  <c r="M2651" i="18"/>
  <c r="N2650" i="18"/>
  <c r="M2650" i="18"/>
  <c r="N2649" i="18"/>
  <c r="M2649" i="18"/>
  <c r="N2648" i="18"/>
  <c r="M2648" i="18"/>
  <c r="N2647" i="18"/>
  <c r="M2647" i="18"/>
  <c r="N2646" i="18"/>
  <c r="M2646" i="18"/>
  <c r="N2645" i="18"/>
  <c r="M2645" i="18"/>
  <c r="N2644" i="18"/>
  <c r="M2644" i="18"/>
  <c r="N2643" i="18"/>
  <c r="M2643" i="18"/>
  <c r="N2642" i="18"/>
  <c r="M2642" i="18"/>
  <c r="N2641" i="18"/>
  <c r="M2641" i="18"/>
  <c r="N2640" i="18"/>
  <c r="M2640" i="18"/>
  <c r="N2639" i="18"/>
  <c r="M2639" i="18"/>
  <c r="N2638" i="18"/>
  <c r="M2638" i="18"/>
  <c r="N2637" i="18"/>
  <c r="M2637" i="18"/>
  <c r="N2636" i="18"/>
  <c r="M2636" i="18"/>
  <c r="N2635" i="18"/>
  <c r="M2635" i="18"/>
  <c r="N2634" i="18"/>
  <c r="M2634" i="18"/>
  <c r="N2633" i="18"/>
  <c r="M2633" i="18"/>
  <c r="N2632" i="18"/>
  <c r="M2632" i="18"/>
  <c r="N2631" i="18"/>
  <c r="M2631" i="18"/>
  <c r="N2630" i="18"/>
  <c r="M2630" i="18"/>
  <c r="N2629" i="18"/>
  <c r="M2629" i="18"/>
  <c r="N2628" i="18"/>
  <c r="M2628" i="18"/>
  <c r="N2627" i="18"/>
  <c r="M2627" i="18"/>
  <c r="N2626" i="18"/>
  <c r="M2626" i="18"/>
  <c r="N2625" i="18"/>
  <c r="M2625" i="18"/>
  <c r="N2624" i="18"/>
  <c r="M2624" i="18"/>
  <c r="N2623" i="18"/>
  <c r="M2623" i="18"/>
  <c r="N2622" i="18"/>
  <c r="M2622" i="18"/>
  <c r="N2621" i="18"/>
  <c r="M2621" i="18"/>
  <c r="N2620" i="18"/>
  <c r="M2620" i="18"/>
  <c r="N2619" i="18"/>
  <c r="M2619" i="18"/>
  <c r="N2618" i="18"/>
  <c r="M2618" i="18"/>
  <c r="N2617" i="18"/>
  <c r="M2617" i="18"/>
  <c r="N2616" i="18"/>
  <c r="M2616" i="18"/>
  <c r="N2615" i="18"/>
  <c r="M2615" i="18"/>
  <c r="N2614" i="18"/>
  <c r="M2614" i="18"/>
  <c r="N2613" i="18"/>
  <c r="M2613" i="18"/>
  <c r="N2612" i="18"/>
  <c r="M2612" i="18"/>
  <c r="N2611" i="18"/>
  <c r="M2611" i="18"/>
  <c r="N2610" i="18"/>
  <c r="M2610" i="18"/>
  <c r="N2609" i="18"/>
  <c r="M2609" i="18"/>
  <c r="N2608" i="18"/>
  <c r="M2608" i="18"/>
  <c r="N2607" i="18"/>
  <c r="M2607" i="18"/>
  <c r="N2606" i="18"/>
  <c r="M2606" i="18"/>
  <c r="N2605" i="18"/>
  <c r="M2605" i="18"/>
  <c r="N2604" i="18"/>
  <c r="M2604" i="18"/>
  <c r="N2603" i="18"/>
  <c r="M2603" i="18"/>
  <c r="N2602" i="18"/>
  <c r="M2602" i="18"/>
  <c r="N2601" i="18"/>
  <c r="M2601" i="18"/>
  <c r="N2600" i="18"/>
  <c r="M2600" i="18"/>
  <c r="N2599" i="18"/>
  <c r="M2599" i="18"/>
  <c r="N2598" i="18"/>
  <c r="M2598" i="18"/>
  <c r="N2597" i="18"/>
  <c r="M2597" i="18"/>
  <c r="N2596" i="18"/>
  <c r="M2596" i="18"/>
  <c r="N2595" i="18"/>
  <c r="M2595" i="18"/>
  <c r="N2594" i="18"/>
  <c r="M2594" i="18"/>
  <c r="N2593" i="18"/>
  <c r="M2593" i="18"/>
  <c r="N2592" i="18"/>
  <c r="M2592" i="18"/>
  <c r="N2591" i="18"/>
  <c r="M2591" i="18"/>
  <c r="N2590" i="18"/>
  <c r="M2590" i="18"/>
  <c r="N2589" i="18"/>
  <c r="M2589" i="18"/>
  <c r="N2588" i="18"/>
  <c r="M2588" i="18"/>
  <c r="N2587" i="18"/>
  <c r="M2587" i="18"/>
  <c r="N2586" i="18"/>
  <c r="M2586" i="18"/>
  <c r="N2585" i="18"/>
  <c r="M2585" i="18"/>
  <c r="N2584" i="18"/>
  <c r="M2584" i="18"/>
  <c r="N2583" i="18"/>
  <c r="M2583" i="18"/>
  <c r="N2582" i="18"/>
  <c r="M2582" i="18"/>
  <c r="N2581" i="18"/>
  <c r="M2581" i="18"/>
  <c r="N2580" i="18"/>
  <c r="M2580" i="18"/>
  <c r="N2579" i="18"/>
  <c r="M2579" i="18"/>
  <c r="N2578" i="18"/>
  <c r="M2578" i="18"/>
  <c r="N2577" i="18"/>
  <c r="M2577" i="18"/>
  <c r="N2576" i="18"/>
  <c r="M2576" i="18"/>
  <c r="N2575" i="18"/>
  <c r="M2575" i="18"/>
  <c r="N2574" i="18"/>
  <c r="M2574" i="18"/>
  <c r="N2573" i="18"/>
  <c r="M2573" i="18"/>
  <c r="N2572" i="18"/>
  <c r="M2572" i="18"/>
  <c r="N2571" i="18"/>
  <c r="M2571" i="18"/>
  <c r="N2570" i="18"/>
  <c r="M2570" i="18"/>
  <c r="N2569" i="18"/>
  <c r="M2569" i="18"/>
  <c r="N2568" i="18"/>
  <c r="M2568" i="18"/>
  <c r="N2567" i="18"/>
  <c r="M2567" i="18"/>
  <c r="N2566" i="18"/>
  <c r="M2566" i="18"/>
  <c r="N2565" i="18"/>
  <c r="M2565" i="18"/>
  <c r="N2564" i="18"/>
  <c r="M2564" i="18"/>
  <c r="N2563" i="18"/>
  <c r="M2563" i="18"/>
  <c r="N2562" i="18"/>
  <c r="M2562" i="18"/>
  <c r="N2561" i="18"/>
  <c r="M2561" i="18"/>
  <c r="N2560" i="18"/>
  <c r="M2560" i="18"/>
  <c r="N2559" i="18"/>
  <c r="M2559" i="18"/>
  <c r="N2558" i="18"/>
  <c r="M2558" i="18"/>
  <c r="N2557" i="18"/>
  <c r="M2557" i="18"/>
  <c r="N2556" i="18"/>
  <c r="M2556" i="18"/>
  <c r="N2555" i="18"/>
  <c r="M2555" i="18"/>
  <c r="N2554" i="18"/>
  <c r="M2554" i="18"/>
  <c r="N2553" i="18"/>
  <c r="M2553" i="18"/>
  <c r="N2552" i="18"/>
  <c r="M2552" i="18"/>
  <c r="N2551" i="18"/>
  <c r="M2551" i="18"/>
  <c r="N2550" i="18"/>
  <c r="M2550" i="18"/>
  <c r="N2549" i="18"/>
  <c r="M2549" i="18"/>
  <c r="N2548" i="18"/>
  <c r="M2548" i="18"/>
  <c r="N2547" i="18"/>
  <c r="M2547" i="18"/>
  <c r="N2546" i="18"/>
  <c r="M2546" i="18"/>
  <c r="N2545" i="18"/>
  <c r="M2545" i="18"/>
  <c r="N2544" i="18"/>
  <c r="M2544" i="18"/>
  <c r="N2543" i="18"/>
  <c r="M2543" i="18"/>
  <c r="N2542" i="18"/>
  <c r="M2542" i="18"/>
  <c r="N2541" i="18"/>
  <c r="M2541" i="18"/>
  <c r="N2540" i="18"/>
  <c r="M2540" i="18"/>
  <c r="N2539" i="18"/>
  <c r="M2539" i="18"/>
  <c r="N2538" i="18"/>
  <c r="M2538" i="18"/>
  <c r="N2537" i="18"/>
  <c r="M2537" i="18"/>
  <c r="N2536" i="18"/>
  <c r="M2536" i="18"/>
  <c r="N2535" i="18"/>
  <c r="M2535" i="18"/>
  <c r="N2534" i="18"/>
  <c r="M2534" i="18"/>
  <c r="N2533" i="18"/>
  <c r="M2533" i="18"/>
  <c r="N2532" i="18"/>
  <c r="M2532" i="18"/>
  <c r="N2531" i="18"/>
  <c r="M2531" i="18"/>
  <c r="N2530" i="18"/>
  <c r="M2530" i="18"/>
  <c r="N2529" i="18"/>
  <c r="M2529" i="18"/>
  <c r="N2528" i="18"/>
  <c r="M2528" i="18"/>
  <c r="N2527" i="18"/>
  <c r="M2527" i="18"/>
  <c r="N2526" i="18"/>
  <c r="M2526" i="18"/>
  <c r="N2525" i="18"/>
  <c r="M2525" i="18"/>
  <c r="N2524" i="18"/>
  <c r="M2524" i="18"/>
  <c r="N2523" i="18"/>
  <c r="M2523" i="18"/>
  <c r="N2522" i="18"/>
  <c r="M2522" i="18"/>
  <c r="N2521" i="18"/>
  <c r="M2521" i="18"/>
  <c r="N2520" i="18"/>
  <c r="M2520" i="18"/>
  <c r="N2519" i="18"/>
  <c r="M2519" i="18"/>
  <c r="N2518" i="18"/>
  <c r="M2518" i="18"/>
  <c r="N2517" i="18"/>
  <c r="M2517" i="18"/>
  <c r="N2516" i="18"/>
  <c r="M2516" i="18"/>
  <c r="N2515" i="18"/>
  <c r="M2515" i="18"/>
  <c r="N2514" i="18"/>
  <c r="M2514" i="18"/>
  <c r="N2513" i="18"/>
  <c r="M2513" i="18"/>
  <c r="N2512" i="18"/>
  <c r="M2512" i="18"/>
  <c r="N2511" i="18"/>
  <c r="M2511" i="18"/>
  <c r="N2510" i="18"/>
  <c r="M2510" i="18"/>
  <c r="N2509" i="18"/>
  <c r="M2509" i="18"/>
  <c r="N2508" i="18"/>
  <c r="M2508" i="18"/>
  <c r="N2507" i="18"/>
  <c r="M2507" i="18"/>
  <c r="N2506" i="18"/>
  <c r="M2506" i="18"/>
  <c r="N2505" i="18"/>
  <c r="M2505" i="18"/>
  <c r="N2504" i="18"/>
  <c r="M2504" i="18"/>
  <c r="N2503" i="18"/>
  <c r="M2503" i="18"/>
  <c r="N2502" i="18"/>
  <c r="M2502" i="18"/>
  <c r="N2501" i="18"/>
  <c r="M2501" i="18"/>
  <c r="N2500" i="18"/>
  <c r="M2500" i="18"/>
  <c r="N2499" i="18"/>
  <c r="M2499" i="18"/>
  <c r="N2498" i="18"/>
  <c r="M2498" i="18"/>
  <c r="N2497" i="18"/>
  <c r="M2497" i="18"/>
  <c r="N2496" i="18"/>
  <c r="M2496" i="18"/>
  <c r="N2495" i="18"/>
  <c r="M2495" i="18"/>
  <c r="N2494" i="18"/>
  <c r="M2494" i="18"/>
  <c r="N2493" i="18"/>
  <c r="M2493" i="18"/>
  <c r="N2492" i="18"/>
  <c r="M2492" i="18"/>
  <c r="N2491" i="18"/>
  <c r="M2491" i="18"/>
  <c r="N2490" i="18"/>
  <c r="M2490" i="18"/>
  <c r="N2489" i="18"/>
  <c r="M2489" i="18"/>
  <c r="N2488" i="18"/>
  <c r="M2488" i="18"/>
  <c r="N2487" i="18"/>
  <c r="M2487" i="18"/>
  <c r="N2486" i="18"/>
  <c r="M2486" i="18"/>
  <c r="N2485" i="18"/>
  <c r="M2485" i="18"/>
  <c r="N2484" i="18"/>
  <c r="M2484" i="18"/>
  <c r="N2483" i="18"/>
  <c r="M2483" i="18"/>
  <c r="N2482" i="18"/>
  <c r="M2482" i="18"/>
  <c r="N2481" i="18"/>
  <c r="M2481" i="18"/>
  <c r="N2480" i="18"/>
  <c r="M2480" i="18"/>
  <c r="N2479" i="18"/>
  <c r="M2479" i="18"/>
  <c r="N2478" i="18"/>
  <c r="M2478" i="18"/>
  <c r="N2477" i="18"/>
  <c r="M2477" i="18"/>
  <c r="N2476" i="18"/>
  <c r="M2476" i="18"/>
  <c r="N2475" i="18"/>
  <c r="M2475" i="18"/>
  <c r="N2474" i="18"/>
  <c r="M2474" i="18"/>
  <c r="N2473" i="18"/>
  <c r="M2473" i="18"/>
  <c r="N2472" i="18"/>
  <c r="M2472" i="18"/>
  <c r="N2471" i="18"/>
  <c r="M2471" i="18"/>
  <c r="N2470" i="18"/>
  <c r="M2470" i="18"/>
  <c r="N2469" i="18"/>
  <c r="M2469" i="18"/>
  <c r="N2468" i="18"/>
  <c r="M2468" i="18"/>
  <c r="N2467" i="18"/>
  <c r="M2467" i="18"/>
  <c r="N2466" i="18"/>
  <c r="M2466" i="18"/>
  <c r="N2465" i="18"/>
  <c r="M2465" i="18"/>
  <c r="N2464" i="18"/>
  <c r="M2464" i="18"/>
  <c r="N2463" i="18"/>
  <c r="M2463" i="18"/>
  <c r="N2462" i="18"/>
  <c r="M2462" i="18"/>
  <c r="N2461" i="18"/>
  <c r="M2461" i="18"/>
  <c r="N2460" i="18"/>
  <c r="M2460" i="18"/>
  <c r="N2459" i="18"/>
  <c r="M2459" i="18"/>
  <c r="N2458" i="18"/>
  <c r="M2458" i="18"/>
  <c r="N2457" i="18"/>
  <c r="M2457" i="18"/>
  <c r="N2456" i="18"/>
  <c r="M2456" i="18"/>
  <c r="N2455" i="18"/>
  <c r="M2455" i="18"/>
  <c r="N2454" i="18"/>
  <c r="M2454" i="18"/>
  <c r="N2453" i="18"/>
  <c r="M2453" i="18"/>
  <c r="N2452" i="18"/>
  <c r="M2452" i="18"/>
  <c r="N2451" i="18"/>
  <c r="M2451" i="18"/>
  <c r="N2450" i="18"/>
  <c r="M2450" i="18"/>
  <c r="N2449" i="18"/>
  <c r="M2449" i="18"/>
  <c r="N2448" i="18"/>
  <c r="M2448" i="18"/>
  <c r="N2447" i="18"/>
  <c r="M2447" i="18"/>
  <c r="N2446" i="18"/>
  <c r="M2446" i="18"/>
  <c r="N2445" i="18"/>
  <c r="M2445" i="18"/>
  <c r="N2444" i="18"/>
  <c r="M2444" i="18"/>
  <c r="N2443" i="18"/>
  <c r="M2443" i="18"/>
  <c r="N2442" i="18"/>
  <c r="M2442" i="18"/>
  <c r="N2441" i="18"/>
  <c r="M2441" i="18"/>
  <c r="N2440" i="18"/>
  <c r="M2440" i="18"/>
  <c r="N2439" i="18"/>
  <c r="M2439" i="18"/>
  <c r="N2438" i="18"/>
  <c r="M2438" i="18"/>
  <c r="N2437" i="18"/>
  <c r="M2437" i="18"/>
  <c r="N2436" i="18"/>
  <c r="M2436" i="18"/>
  <c r="N2435" i="18"/>
  <c r="M2435" i="18"/>
  <c r="N2434" i="18"/>
  <c r="M2434" i="18"/>
  <c r="N2433" i="18"/>
  <c r="M2433" i="18"/>
  <c r="N2432" i="18"/>
  <c r="M2432" i="18"/>
  <c r="N2431" i="18"/>
  <c r="M2431" i="18"/>
  <c r="N2430" i="18"/>
  <c r="M2430" i="18"/>
  <c r="N2429" i="18"/>
  <c r="M2429" i="18"/>
  <c r="N2428" i="18"/>
  <c r="M2428" i="18"/>
  <c r="N2427" i="18"/>
  <c r="M2427" i="18"/>
  <c r="N2426" i="18"/>
  <c r="M2426" i="18"/>
  <c r="N2425" i="18"/>
  <c r="M2425" i="18"/>
  <c r="N2424" i="18"/>
  <c r="M2424" i="18"/>
  <c r="N2423" i="18"/>
  <c r="M2423" i="18"/>
  <c r="N2422" i="18"/>
  <c r="M2422" i="18"/>
  <c r="N2421" i="18"/>
  <c r="M2421" i="18"/>
  <c r="N2420" i="18"/>
  <c r="M2420" i="18"/>
  <c r="N2419" i="18"/>
  <c r="M2419" i="18"/>
  <c r="N2418" i="18"/>
  <c r="M2418" i="18"/>
  <c r="N2417" i="18"/>
  <c r="M2417" i="18"/>
  <c r="N2416" i="18"/>
  <c r="M2416" i="18"/>
  <c r="N2415" i="18"/>
  <c r="M2415" i="18"/>
  <c r="N2414" i="18"/>
  <c r="M2414" i="18"/>
  <c r="N2413" i="18"/>
  <c r="M2413" i="18"/>
  <c r="N2412" i="18"/>
  <c r="M2412" i="18"/>
  <c r="N2411" i="18"/>
  <c r="M2411" i="18"/>
  <c r="N2410" i="18"/>
  <c r="M2410" i="18"/>
  <c r="N2409" i="18"/>
  <c r="M2409" i="18"/>
  <c r="N2408" i="18"/>
  <c r="M2408" i="18"/>
  <c r="N2407" i="18"/>
  <c r="M2407" i="18"/>
  <c r="N2406" i="18"/>
  <c r="M2406" i="18"/>
  <c r="N2405" i="18"/>
  <c r="M2405" i="18"/>
  <c r="N2404" i="18"/>
  <c r="M2404" i="18"/>
  <c r="N2403" i="18"/>
  <c r="M2403" i="18"/>
  <c r="N2402" i="18"/>
  <c r="M2402" i="18"/>
  <c r="N2401" i="18"/>
  <c r="M2401" i="18"/>
  <c r="N2400" i="18"/>
  <c r="M2400" i="18"/>
  <c r="N2399" i="18"/>
  <c r="M2399" i="18"/>
  <c r="N2398" i="18"/>
  <c r="M2398" i="18"/>
  <c r="N2397" i="18"/>
  <c r="M2397" i="18"/>
  <c r="N2396" i="18"/>
  <c r="M2396" i="18"/>
  <c r="N2395" i="18"/>
  <c r="M2395" i="18"/>
  <c r="N2394" i="18"/>
  <c r="M2394" i="18"/>
  <c r="N2393" i="18"/>
  <c r="M2393" i="18"/>
  <c r="N2392" i="18"/>
  <c r="M2392" i="18"/>
  <c r="N2391" i="18"/>
  <c r="M2391" i="18"/>
  <c r="N2390" i="18"/>
  <c r="M2390" i="18"/>
  <c r="N2389" i="18"/>
  <c r="M2389" i="18"/>
  <c r="N2388" i="18"/>
  <c r="M2388" i="18"/>
  <c r="N2387" i="18"/>
  <c r="M2387" i="18"/>
  <c r="N2386" i="18"/>
  <c r="M2386" i="18"/>
  <c r="N2385" i="18"/>
  <c r="M2385" i="18"/>
  <c r="N2384" i="18"/>
  <c r="M2384" i="18"/>
  <c r="N2383" i="18"/>
  <c r="M2383" i="18"/>
  <c r="N2382" i="18"/>
  <c r="M2382" i="18"/>
  <c r="N2381" i="18"/>
  <c r="M2381" i="18"/>
  <c r="N2380" i="18"/>
  <c r="M2380" i="18"/>
  <c r="N2379" i="18"/>
  <c r="M2379" i="18"/>
  <c r="N2378" i="18"/>
  <c r="M2378" i="18"/>
  <c r="N2377" i="18"/>
  <c r="M2377" i="18"/>
  <c r="N2376" i="18"/>
  <c r="M2376" i="18"/>
  <c r="N2375" i="18"/>
  <c r="M2375" i="18"/>
  <c r="N2374" i="18"/>
  <c r="M2374" i="18"/>
  <c r="N2373" i="18"/>
  <c r="M2373" i="18"/>
  <c r="N2372" i="18"/>
  <c r="M2372" i="18"/>
  <c r="N2371" i="18"/>
  <c r="M2371" i="18"/>
  <c r="N2370" i="18"/>
  <c r="M2370" i="18"/>
  <c r="N2369" i="18"/>
  <c r="M2369" i="18"/>
  <c r="N2368" i="18"/>
  <c r="M2368" i="18"/>
  <c r="N2367" i="18"/>
  <c r="M2367" i="18"/>
  <c r="N2366" i="18"/>
  <c r="M2366" i="18"/>
  <c r="N2365" i="18"/>
  <c r="M2365" i="18"/>
  <c r="N2364" i="18"/>
  <c r="M2364" i="18"/>
  <c r="N2363" i="18"/>
  <c r="M2363" i="18"/>
  <c r="N2362" i="18"/>
  <c r="M2362" i="18"/>
  <c r="N2361" i="18"/>
  <c r="M2361" i="18"/>
  <c r="N2360" i="18"/>
  <c r="M2360" i="18"/>
  <c r="N2359" i="18"/>
  <c r="M2359" i="18"/>
  <c r="N2358" i="18"/>
  <c r="M2358" i="18"/>
  <c r="N2357" i="18"/>
  <c r="M2357" i="18"/>
  <c r="N2356" i="18"/>
  <c r="M2356" i="18"/>
  <c r="N2355" i="18"/>
  <c r="M2355" i="18"/>
  <c r="N2354" i="18"/>
  <c r="M2354" i="18"/>
  <c r="N2353" i="18"/>
  <c r="M2353" i="18"/>
  <c r="N2352" i="18"/>
  <c r="M2352" i="18"/>
  <c r="N2351" i="18"/>
  <c r="M2351" i="18"/>
  <c r="N2350" i="18"/>
  <c r="M2350" i="18"/>
  <c r="N2349" i="18"/>
  <c r="M2349" i="18"/>
  <c r="N2348" i="18"/>
  <c r="M2348" i="18"/>
  <c r="N2347" i="18"/>
  <c r="M2347" i="18"/>
  <c r="N2346" i="18"/>
  <c r="M2346" i="18"/>
  <c r="N2345" i="18"/>
  <c r="M2345" i="18"/>
  <c r="N2344" i="18"/>
  <c r="M2344" i="18"/>
  <c r="N2343" i="18"/>
  <c r="M2343" i="18"/>
  <c r="N2342" i="18"/>
  <c r="M2342" i="18"/>
  <c r="N2341" i="18"/>
  <c r="M2341" i="18"/>
  <c r="N2340" i="18"/>
  <c r="M2340" i="18"/>
  <c r="N2339" i="18"/>
  <c r="M2339" i="18"/>
  <c r="N2338" i="18"/>
  <c r="M2338" i="18"/>
  <c r="N2337" i="18"/>
  <c r="M2337" i="18"/>
  <c r="N2336" i="18"/>
  <c r="M2336" i="18"/>
  <c r="N2335" i="18"/>
  <c r="M2335" i="18"/>
  <c r="N2334" i="18"/>
  <c r="M2334" i="18"/>
  <c r="N2333" i="18"/>
  <c r="M2333" i="18"/>
  <c r="N2332" i="18"/>
  <c r="M2332" i="18"/>
  <c r="N2331" i="18"/>
  <c r="M2331" i="18"/>
  <c r="N2330" i="18"/>
  <c r="M2330" i="18"/>
  <c r="N2329" i="18"/>
  <c r="M2329" i="18"/>
  <c r="N2328" i="18"/>
  <c r="M2328" i="18"/>
  <c r="N2327" i="18"/>
  <c r="M2327" i="18"/>
  <c r="N2326" i="18"/>
  <c r="M2326" i="18"/>
  <c r="N2325" i="18"/>
  <c r="M2325" i="18"/>
  <c r="N2324" i="18"/>
  <c r="M2324" i="18"/>
  <c r="N2323" i="18"/>
  <c r="M2323" i="18"/>
  <c r="N2322" i="18"/>
  <c r="M2322" i="18"/>
  <c r="N2321" i="18"/>
  <c r="M2321" i="18"/>
  <c r="N2320" i="18"/>
  <c r="M2320" i="18"/>
  <c r="N2319" i="18"/>
  <c r="M2319" i="18"/>
  <c r="N2318" i="18"/>
  <c r="M2318" i="18"/>
  <c r="N2317" i="18"/>
  <c r="M2317" i="18"/>
  <c r="N2316" i="18"/>
  <c r="M2316" i="18"/>
  <c r="N2315" i="18"/>
  <c r="M2315" i="18"/>
  <c r="N2314" i="18"/>
  <c r="M2314" i="18"/>
  <c r="N2313" i="18"/>
  <c r="M2313" i="18"/>
  <c r="N2312" i="18"/>
  <c r="M2312" i="18"/>
  <c r="N2311" i="18"/>
  <c r="M2311" i="18"/>
  <c r="N2310" i="18"/>
  <c r="M2310" i="18"/>
  <c r="N2309" i="18"/>
  <c r="M2309" i="18"/>
  <c r="N2308" i="18"/>
  <c r="M2308" i="18"/>
  <c r="N2307" i="18"/>
  <c r="M2307" i="18"/>
  <c r="N2306" i="18"/>
  <c r="M2306" i="18"/>
  <c r="N2305" i="18"/>
  <c r="M2305" i="18"/>
  <c r="N2304" i="18"/>
  <c r="M2304" i="18"/>
  <c r="N2303" i="18"/>
  <c r="M2303" i="18"/>
  <c r="N2302" i="18"/>
  <c r="M2302" i="18"/>
  <c r="N2301" i="18"/>
  <c r="M2301" i="18"/>
  <c r="N2300" i="18"/>
  <c r="M2300" i="18"/>
  <c r="N2299" i="18"/>
  <c r="M2299" i="18"/>
  <c r="N2298" i="18"/>
  <c r="M2298" i="18"/>
  <c r="N2297" i="18"/>
  <c r="M2297" i="18"/>
  <c r="N2296" i="18"/>
  <c r="M2296" i="18"/>
  <c r="N2295" i="18"/>
  <c r="M2295" i="18"/>
  <c r="N2294" i="18"/>
  <c r="M2294" i="18"/>
  <c r="N2293" i="18"/>
  <c r="M2293" i="18"/>
  <c r="N2292" i="18"/>
  <c r="M2292" i="18"/>
  <c r="N2291" i="18"/>
  <c r="M2291" i="18"/>
  <c r="N2290" i="18"/>
  <c r="M2290" i="18"/>
  <c r="N2289" i="18"/>
  <c r="M2289" i="18"/>
  <c r="N2288" i="18"/>
  <c r="M2288" i="18"/>
  <c r="N2287" i="18"/>
  <c r="M2287" i="18"/>
  <c r="N2286" i="18"/>
  <c r="M2286" i="18"/>
  <c r="N2285" i="18"/>
  <c r="M2285" i="18"/>
  <c r="N2284" i="18"/>
  <c r="M2284" i="18"/>
  <c r="N2283" i="18"/>
  <c r="M2283" i="18"/>
  <c r="N2282" i="18"/>
  <c r="M2282" i="18"/>
  <c r="N2281" i="18"/>
  <c r="M2281" i="18"/>
  <c r="N2280" i="18"/>
  <c r="M2280" i="18"/>
  <c r="N2279" i="18"/>
  <c r="M2279" i="18"/>
  <c r="N2278" i="18"/>
  <c r="M2278" i="18"/>
  <c r="N2277" i="18"/>
  <c r="M2277" i="18"/>
  <c r="N2276" i="18"/>
  <c r="M2276" i="18"/>
  <c r="N2275" i="18"/>
  <c r="M2275" i="18"/>
  <c r="N2274" i="18"/>
  <c r="M2274" i="18"/>
  <c r="N2273" i="18"/>
  <c r="M2273" i="18"/>
  <c r="N2272" i="18"/>
  <c r="M2272" i="18"/>
  <c r="N2271" i="18"/>
  <c r="M2271" i="18"/>
  <c r="N2270" i="18"/>
  <c r="M2270" i="18"/>
  <c r="N2269" i="18"/>
  <c r="M2269" i="18"/>
  <c r="N2268" i="18"/>
  <c r="M2268" i="18"/>
  <c r="N2267" i="18"/>
  <c r="M2267" i="18"/>
  <c r="N2266" i="18"/>
  <c r="M2266" i="18"/>
  <c r="N2265" i="18"/>
  <c r="M2265" i="18"/>
  <c r="N2264" i="18"/>
  <c r="M2264" i="18"/>
  <c r="N2263" i="18"/>
  <c r="M2263" i="18"/>
  <c r="N2262" i="18"/>
  <c r="M2262" i="18"/>
  <c r="N2261" i="18"/>
  <c r="M2261" i="18"/>
  <c r="N2260" i="18"/>
  <c r="M2260" i="18"/>
  <c r="N2259" i="18"/>
  <c r="M2259" i="18"/>
  <c r="N2258" i="18"/>
  <c r="M2258" i="18"/>
  <c r="N2257" i="18"/>
  <c r="M2257" i="18"/>
  <c r="N2256" i="18"/>
  <c r="M2256" i="18"/>
  <c r="N2255" i="18"/>
  <c r="M2255" i="18"/>
  <c r="N2254" i="18"/>
  <c r="M2254" i="18"/>
  <c r="N2253" i="18"/>
  <c r="M2253" i="18"/>
  <c r="N2252" i="18"/>
  <c r="M2252" i="18"/>
  <c r="N2251" i="18"/>
  <c r="M2251" i="18"/>
  <c r="N2250" i="18"/>
  <c r="M2250" i="18"/>
  <c r="N2249" i="18"/>
  <c r="M2249" i="18"/>
  <c r="N2248" i="18"/>
  <c r="M2248" i="18"/>
  <c r="N2247" i="18"/>
  <c r="M2247" i="18"/>
  <c r="N2246" i="18"/>
  <c r="M2246" i="18"/>
  <c r="N2245" i="18"/>
  <c r="M2245" i="18"/>
  <c r="N2244" i="18"/>
  <c r="M2244" i="18"/>
  <c r="N2243" i="18"/>
  <c r="M2243" i="18"/>
  <c r="N2242" i="18"/>
  <c r="M2242" i="18"/>
  <c r="N2241" i="18"/>
  <c r="M2241" i="18"/>
  <c r="N2240" i="18"/>
  <c r="M2240" i="18"/>
  <c r="N2239" i="18"/>
  <c r="M2239" i="18"/>
  <c r="N2238" i="18"/>
  <c r="M2238" i="18"/>
  <c r="N2237" i="18"/>
  <c r="M2237" i="18"/>
  <c r="N2236" i="18"/>
  <c r="M2236" i="18"/>
  <c r="N2235" i="18"/>
  <c r="M2235" i="18"/>
  <c r="N2234" i="18"/>
  <c r="M2234" i="18"/>
  <c r="N2233" i="18"/>
  <c r="M2233" i="18"/>
  <c r="N2232" i="18"/>
  <c r="M2232" i="18"/>
  <c r="N2231" i="18"/>
  <c r="M2231" i="18"/>
  <c r="N2230" i="18"/>
  <c r="M2230" i="18"/>
  <c r="N2229" i="18"/>
  <c r="M2229" i="18"/>
  <c r="N2228" i="18"/>
  <c r="M2228" i="18"/>
  <c r="N2227" i="18"/>
  <c r="M2227" i="18"/>
  <c r="N2226" i="18"/>
  <c r="M2226" i="18"/>
  <c r="N2225" i="18"/>
  <c r="M2225" i="18"/>
  <c r="N2224" i="18"/>
  <c r="M2224" i="18"/>
  <c r="N2223" i="18"/>
  <c r="M2223" i="18"/>
  <c r="N2222" i="18"/>
  <c r="M2222" i="18"/>
  <c r="N2221" i="18"/>
  <c r="M2221" i="18"/>
  <c r="N2220" i="18"/>
  <c r="M2220" i="18"/>
  <c r="N2219" i="18"/>
  <c r="M2219" i="18"/>
  <c r="N2218" i="18"/>
  <c r="M2218" i="18"/>
  <c r="N2217" i="18"/>
  <c r="M2217" i="18"/>
  <c r="N2216" i="18"/>
  <c r="M2216" i="18"/>
  <c r="N2215" i="18"/>
  <c r="M2215" i="18"/>
  <c r="N2214" i="18"/>
  <c r="M2214" i="18"/>
  <c r="N2213" i="18"/>
  <c r="M2213" i="18"/>
  <c r="N2212" i="18"/>
  <c r="M2212" i="18"/>
  <c r="N2211" i="18"/>
  <c r="M2211" i="18"/>
  <c r="N2210" i="18"/>
  <c r="M2210" i="18"/>
  <c r="N2209" i="18"/>
  <c r="M2209" i="18"/>
  <c r="N2208" i="18"/>
  <c r="M2208" i="18"/>
  <c r="N2207" i="18"/>
  <c r="M2207" i="18"/>
  <c r="N2206" i="18"/>
  <c r="M2206" i="18"/>
  <c r="N2205" i="18"/>
  <c r="M2205" i="18"/>
  <c r="N2204" i="18"/>
  <c r="M2204" i="18"/>
  <c r="N2203" i="18"/>
  <c r="M2203" i="18"/>
  <c r="N2202" i="18"/>
  <c r="M2202" i="18"/>
  <c r="N2201" i="18"/>
  <c r="M2201" i="18"/>
  <c r="N2200" i="18"/>
  <c r="M2200" i="18"/>
  <c r="N2199" i="18"/>
  <c r="M2199" i="18"/>
  <c r="N2198" i="18"/>
  <c r="M2198" i="18"/>
  <c r="N2197" i="18"/>
  <c r="M2197" i="18"/>
  <c r="N2196" i="18"/>
  <c r="M2196" i="18"/>
  <c r="N2195" i="18"/>
  <c r="M2195" i="18"/>
  <c r="N2194" i="18"/>
  <c r="M2194" i="18"/>
  <c r="N2193" i="18"/>
  <c r="M2193" i="18"/>
  <c r="N2192" i="18"/>
  <c r="M2192" i="18"/>
  <c r="N2191" i="18"/>
  <c r="M2191" i="18"/>
  <c r="N2190" i="18"/>
  <c r="M2190" i="18"/>
  <c r="N2189" i="18"/>
  <c r="M2189" i="18"/>
  <c r="N2188" i="18"/>
  <c r="M2188" i="18"/>
  <c r="N2187" i="18"/>
  <c r="M2187" i="18"/>
  <c r="N2186" i="18"/>
  <c r="M2186" i="18"/>
  <c r="N2185" i="18"/>
  <c r="M2185" i="18"/>
  <c r="N2184" i="18"/>
  <c r="M2184" i="18"/>
  <c r="N2183" i="18"/>
  <c r="M2183" i="18"/>
  <c r="N2182" i="18"/>
  <c r="M2182" i="18"/>
  <c r="N2181" i="18"/>
  <c r="M2181" i="18"/>
  <c r="N2180" i="18"/>
  <c r="M2180" i="18"/>
  <c r="N2179" i="18"/>
  <c r="M2179" i="18"/>
  <c r="N2178" i="18"/>
  <c r="M2178" i="18"/>
  <c r="N2177" i="18"/>
  <c r="M2177" i="18"/>
  <c r="N2176" i="18"/>
  <c r="M2176" i="18"/>
  <c r="N2175" i="18"/>
  <c r="M2175" i="18"/>
  <c r="N2174" i="18"/>
  <c r="M2174" i="18"/>
  <c r="N2173" i="18"/>
  <c r="M2173" i="18"/>
  <c r="N2172" i="18"/>
  <c r="M2172" i="18"/>
  <c r="N2171" i="18"/>
  <c r="M2171" i="18"/>
  <c r="N2170" i="18"/>
  <c r="M2170" i="18"/>
  <c r="N2169" i="18"/>
  <c r="M2169" i="18"/>
  <c r="N2168" i="18"/>
  <c r="M2168" i="18"/>
  <c r="N2167" i="18"/>
  <c r="M2167" i="18"/>
  <c r="N2166" i="18"/>
  <c r="M2166" i="18"/>
  <c r="N2165" i="18"/>
  <c r="M2165" i="18"/>
  <c r="N2164" i="18"/>
  <c r="M2164" i="18"/>
  <c r="N2163" i="18"/>
  <c r="M2163" i="18"/>
  <c r="N2162" i="18"/>
  <c r="M2162" i="18"/>
  <c r="N2161" i="18"/>
  <c r="M2161" i="18"/>
  <c r="N2160" i="18"/>
  <c r="M2160" i="18"/>
  <c r="N2159" i="18"/>
  <c r="M2159" i="18"/>
  <c r="N2158" i="18"/>
  <c r="M2158" i="18"/>
  <c r="N2157" i="18"/>
  <c r="M2157" i="18"/>
  <c r="N2156" i="18"/>
  <c r="M2156" i="18"/>
  <c r="N2155" i="18"/>
  <c r="M2155" i="18"/>
  <c r="N2154" i="18"/>
  <c r="M2154" i="18"/>
  <c r="N2153" i="18"/>
  <c r="M2153" i="18"/>
  <c r="N2152" i="18"/>
  <c r="M2152" i="18"/>
  <c r="N2151" i="18"/>
  <c r="M2151" i="18"/>
  <c r="N2150" i="18"/>
  <c r="M2150" i="18"/>
  <c r="N2149" i="18"/>
  <c r="M2149" i="18"/>
  <c r="N2148" i="18"/>
  <c r="M2148" i="18"/>
  <c r="N2147" i="18"/>
  <c r="M2147" i="18"/>
  <c r="N2146" i="18"/>
  <c r="M2146" i="18"/>
  <c r="N2145" i="18"/>
  <c r="M2145" i="18"/>
  <c r="N2144" i="18"/>
  <c r="M2144" i="18"/>
  <c r="N2143" i="18"/>
  <c r="M2143" i="18"/>
  <c r="N2142" i="18"/>
  <c r="M2142" i="18"/>
  <c r="N2141" i="18"/>
  <c r="M2141" i="18"/>
  <c r="N2140" i="18"/>
  <c r="M2140" i="18"/>
  <c r="N2139" i="18"/>
  <c r="M2139" i="18"/>
  <c r="N2138" i="18"/>
  <c r="M2138" i="18"/>
  <c r="N2137" i="18"/>
  <c r="M2137" i="18"/>
  <c r="N2136" i="18"/>
  <c r="M2136" i="18"/>
  <c r="N2135" i="18"/>
  <c r="M2135" i="18"/>
  <c r="N2134" i="18"/>
  <c r="M2134" i="18"/>
  <c r="N2133" i="18"/>
  <c r="M2133" i="18"/>
  <c r="N2132" i="18"/>
  <c r="M2132" i="18"/>
  <c r="N2131" i="18"/>
  <c r="M2131" i="18"/>
  <c r="N2130" i="18"/>
  <c r="M2130" i="18"/>
  <c r="N2129" i="18"/>
  <c r="M2129" i="18"/>
  <c r="N2128" i="18"/>
  <c r="M2128" i="18"/>
  <c r="N2127" i="18"/>
  <c r="M2127" i="18"/>
  <c r="N2126" i="18"/>
  <c r="M2126" i="18"/>
  <c r="N2125" i="18"/>
  <c r="M2125" i="18"/>
  <c r="N2124" i="18"/>
  <c r="M2124" i="18"/>
  <c r="N2123" i="18"/>
  <c r="M2123" i="18"/>
  <c r="N2122" i="18"/>
  <c r="M2122" i="18"/>
  <c r="N2121" i="18"/>
  <c r="M2121" i="18"/>
  <c r="N2120" i="18"/>
  <c r="M2120" i="18"/>
  <c r="N2119" i="18"/>
  <c r="M2119" i="18"/>
  <c r="N2118" i="18"/>
  <c r="M2118" i="18"/>
  <c r="N2117" i="18"/>
  <c r="M2117" i="18"/>
  <c r="N2116" i="18"/>
  <c r="M2116" i="18"/>
  <c r="N2115" i="18"/>
  <c r="M2115" i="18"/>
  <c r="N2114" i="18"/>
  <c r="M2114" i="18"/>
  <c r="N2113" i="18"/>
  <c r="M2113" i="18"/>
  <c r="N2112" i="18"/>
  <c r="M2112" i="18"/>
  <c r="N2111" i="18"/>
  <c r="M2111" i="18"/>
  <c r="N2110" i="18"/>
  <c r="M2110" i="18"/>
  <c r="N2109" i="18"/>
  <c r="M2109" i="18"/>
  <c r="N2108" i="18"/>
  <c r="M2108" i="18"/>
  <c r="N2107" i="18"/>
  <c r="M2107" i="18"/>
  <c r="N2106" i="18"/>
  <c r="M2106" i="18"/>
  <c r="N2105" i="18"/>
  <c r="M2105" i="18"/>
  <c r="N2104" i="18"/>
  <c r="M2104" i="18"/>
  <c r="N2103" i="18"/>
  <c r="M2103" i="18"/>
  <c r="N2102" i="18"/>
  <c r="M2102" i="18"/>
  <c r="N2101" i="18"/>
  <c r="M2101" i="18"/>
  <c r="N2100" i="18"/>
  <c r="M2100" i="18"/>
  <c r="N2099" i="18"/>
  <c r="M2099" i="18"/>
  <c r="N2098" i="18"/>
  <c r="M2098" i="18"/>
  <c r="N2097" i="18"/>
  <c r="M2097" i="18"/>
  <c r="N2096" i="18"/>
  <c r="M2096" i="18"/>
  <c r="N2095" i="18"/>
  <c r="M2095" i="18"/>
  <c r="N2094" i="18"/>
  <c r="M2094" i="18"/>
  <c r="N2093" i="18"/>
  <c r="M2093" i="18"/>
  <c r="N2092" i="18"/>
  <c r="M2092" i="18"/>
  <c r="N2091" i="18"/>
  <c r="M2091" i="18"/>
  <c r="N2090" i="18"/>
  <c r="M2090" i="18"/>
  <c r="N2089" i="18"/>
  <c r="M2089" i="18"/>
  <c r="N2088" i="18"/>
  <c r="M2088" i="18"/>
  <c r="N2087" i="18"/>
  <c r="M2087" i="18"/>
  <c r="N2086" i="18"/>
  <c r="M2086" i="18"/>
  <c r="N2085" i="18"/>
  <c r="M2085" i="18"/>
  <c r="N2084" i="18"/>
  <c r="M2084" i="18"/>
  <c r="N2083" i="18"/>
  <c r="M2083" i="18"/>
  <c r="N2082" i="18"/>
  <c r="M2082" i="18"/>
  <c r="N2081" i="18"/>
  <c r="M2081" i="18"/>
  <c r="N2080" i="18"/>
  <c r="M2080" i="18"/>
  <c r="N2079" i="18"/>
  <c r="M2079" i="18"/>
  <c r="N2078" i="18"/>
  <c r="M2078" i="18"/>
  <c r="N2077" i="18"/>
  <c r="M2077" i="18"/>
  <c r="N2076" i="18"/>
  <c r="M2076" i="18"/>
  <c r="N2075" i="18"/>
  <c r="M2075" i="18"/>
  <c r="N2074" i="18"/>
  <c r="M2074" i="18"/>
  <c r="N2073" i="18"/>
  <c r="M2073" i="18"/>
  <c r="N2072" i="18"/>
  <c r="M2072" i="18"/>
  <c r="N2071" i="18"/>
  <c r="M2071" i="18"/>
  <c r="N2070" i="18"/>
  <c r="M2070" i="18"/>
  <c r="N2069" i="18"/>
  <c r="M2069" i="18"/>
  <c r="N2068" i="18"/>
  <c r="M2068" i="18"/>
  <c r="N2067" i="18"/>
  <c r="M2067" i="18"/>
  <c r="N2066" i="18"/>
  <c r="M2066" i="18"/>
  <c r="N2065" i="18"/>
  <c r="M2065" i="18"/>
  <c r="N2064" i="18"/>
  <c r="M2064" i="18"/>
  <c r="N2063" i="18"/>
  <c r="M2063" i="18"/>
  <c r="N2062" i="18"/>
  <c r="M2062" i="18"/>
  <c r="N2061" i="18"/>
  <c r="M2061" i="18"/>
  <c r="N2060" i="18"/>
  <c r="M2060" i="18"/>
  <c r="N2059" i="18"/>
  <c r="M2059" i="18"/>
  <c r="N2058" i="18"/>
  <c r="M2058" i="18"/>
  <c r="N2057" i="18"/>
  <c r="M2057" i="18"/>
  <c r="N2056" i="18"/>
  <c r="M2056" i="18"/>
  <c r="N2055" i="18"/>
  <c r="M2055" i="18"/>
  <c r="N2054" i="18"/>
  <c r="M2054" i="18"/>
  <c r="N2053" i="18"/>
  <c r="M2053" i="18"/>
  <c r="N2052" i="18"/>
  <c r="M2052" i="18"/>
  <c r="N2051" i="18"/>
  <c r="M2051" i="18"/>
  <c r="N2050" i="18"/>
  <c r="M2050" i="18"/>
  <c r="N2049" i="18"/>
  <c r="M2049" i="18"/>
  <c r="N2048" i="18"/>
  <c r="M2048" i="18"/>
  <c r="N2047" i="18"/>
  <c r="M2047" i="18"/>
  <c r="N2046" i="18"/>
  <c r="M2046" i="18"/>
  <c r="N2045" i="18"/>
  <c r="M2045" i="18"/>
  <c r="N2044" i="18"/>
  <c r="M2044" i="18"/>
  <c r="N2043" i="18"/>
  <c r="M2043" i="18"/>
  <c r="N2042" i="18"/>
  <c r="M2042" i="18"/>
  <c r="N2041" i="18"/>
  <c r="M2041" i="18"/>
  <c r="N2040" i="18"/>
  <c r="M2040" i="18"/>
  <c r="N2039" i="18"/>
  <c r="M2039" i="18"/>
  <c r="N2038" i="18"/>
  <c r="M2038" i="18"/>
  <c r="N2037" i="18"/>
  <c r="M2037" i="18"/>
  <c r="N2036" i="18"/>
  <c r="M2036" i="18"/>
  <c r="N2035" i="18"/>
  <c r="M2035" i="18"/>
  <c r="N2034" i="18"/>
  <c r="M2034" i="18"/>
  <c r="N2033" i="18"/>
  <c r="M2033" i="18"/>
  <c r="N2032" i="18"/>
  <c r="M2032" i="18"/>
  <c r="N2031" i="18"/>
  <c r="M2031" i="18"/>
  <c r="N2030" i="18"/>
  <c r="M2030" i="18"/>
  <c r="N2029" i="18"/>
  <c r="M2029" i="18"/>
  <c r="N2028" i="18"/>
  <c r="M2028" i="18"/>
  <c r="N2027" i="18"/>
  <c r="M2027" i="18"/>
  <c r="N2026" i="18"/>
  <c r="M2026" i="18"/>
  <c r="N2025" i="18"/>
  <c r="M2025" i="18"/>
  <c r="N2024" i="18"/>
  <c r="M2024" i="18"/>
  <c r="N2023" i="18"/>
  <c r="M2023" i="18"/>
  <c r="N2022" i="18"/>
  <c r="M2022" i="18"/>
  <c r="N2021" i="18"/>
  <c r="M2021" i="18"/>
  <c r="N2020" i="18"/>
  <c r="M2020" i="18"/>
  <c r="N2019" i="18"/>
  <c r="M2019" i="18"/>
  <c r="N2018" i="18"/>
  <c r="M2018" i="18"/>
  <c r="N2017" i="18"/>
  <c r="M2017" i="18"/>
  <c r="N2016" i="18"/>
  <c r="M2016" i="18"/>
  <c r="N2015" i="18"/>
  <c r="M2015" i="18"/>
  <c r="N2014" i="18"/>
  <c r="M2014" i="18"/>
  <c r="N2013" i="18"/>
  <c r="M2013" i="18"/>
  <c r="N2012" i="18"/>
  <c r="M2012" i="18"/>
  <c r="N2011" i="18"/>
  <c r="M2011" i="18"/>
  <c r="N2010" i="18"/>
  <c r="M2010" i="18"/>
  <c r="N2009" i="18"/>
  <c r="M2009" i="18"/>
  <c r="N2008" i="18"/>
  <c r="M2008" i="18"/>
  <c r="N2007" i="18"/>
  <c r="M2007" i="18"/>
  <c r="N2006" i="18"/>
  <c r="M2006" i="18"/>
  <c r="N2005" i="18"/>
  <c r="M2005" i="18"/>
  <c r="N2004" i="18"/>
  <c r="M2004" i="18"/>
  <c r="N2003" i="18"/>
  <c r="M2003" i="18"/>
  <c r="N2002" i="18"/>
  <c r="M2002" i="18"/>
  <c r="N2001" i="18"/>
  <c r="M2001" i="18"/>
  <c r="N2000" i="18"/>
  <c r="M2000" i="18"/>
  <c r="N1999" i="18"/>
  <c r="M1999" i="18"/>
  <c r="N1998" i="18"/>
  <c r="M1998" i="18"/>
  <c r="N1997" i="18"/>
  <c r="M1997" i="18"/>
  <c r="N1996" i="18"/>
  <c r="M1996" i="18"/>
  <c r="N1995" i="18"/>
  <c r="M1995" i="18"/>
  <c r="N1994" i="18"/>
  <c r="M1994" i="18"/>
  <c r="N1993" i="18"/>
  <c r="M1993" i="18"/>
  <c r="N1992" i="18"/>
  <c r="M1992" i="18"/>
  <c r="N1991" i="18"/>
  <c r="M1991" i="18"/>
  <c r="N1990" i="18"/>
  <c r="M1990" i="18"/>
  <c r="N1989" i="18"/>
  <c r="M1989" i="18"/>
  <c r="N1988" i="18"/>
  <c r="M1988" i="18"/>
  <c r="N1987" i="18"/>
  <c r="M1987" i="18"/>
  <c r="N1986" i="18"/>
  <c r="M1986" i="18"/>
  <c r="N1985" i="18"/>
  <c r="M1985" i="18"/>
  <c r="N1984" i="18"/>
  <c r="M1984" i="18"/>
  <c r="N1983" i="18"/>
  <c r="M1983" i="18"/>
  <c r="N1982" i="18"/>
  <c r="M1982" i="18"/>
  <c r="N1981" i="18"/>
  <c r="M1981" i="18"/>
  <c r="N1980" i="18"/>
  <c r="M1980" i="18"/>
  <c r="N1979" i="18"/>
  <c r="M1979" i="18"/>
  <c r="N1978" i="18"/>
  <c r="M1978" i="18"/>
  <c r="N1977" i="18"/>
  <c r="M1977" i="18"/>
  <c r="N1976" i="18"/>
  <c r="M1976" i="18"/>
  <c r="N1975" i="18"/>
  <c r="M1975" i="18"/>
  <c r="N1974" i="18"/>
  <c r="M1974" i="18"/>
  <c r="N1973" i="18"/>
  <c r="M1973" i="18"/>
  <c r="N1972" i="18"/>
  <c r="M1972" i="18"/>
  <c r="N1971" i="18"/>
  <c r="M1971" i="18"/>
  <c r="N1970" i="18"/>
  <c r="M1970" i="18"/>
  <c r="N1969" i="18"/>
  <c r="M1969" i="18"/>
  <c r="N1968" i="18"/>
  <c r="M1968" i="18"/>
  <c r="N1967" i="18"/>
  <c r="M1967" i="18"/>
  <c r="N1966" i="18"/>
  <c r="M1966" i="18"/>
  <c r="N1965" i="18"/>
  <c r="M1965" i="18"/>
  <c r="N1964" i="18"/>
  <c r="M1964" i="18"/>
  <c r="N1963" i="18"/>
  <c r="M1963" i="18"/>
  <c r="N1962" i="18"/>
  <c r="M1962" i="18"/>
  <c r="N1961" i="18"/>
  <c r="M1961" i="18"/>
  <c r="N1960" i="18"/>
  <c r="M1960" i="18"/>
  <c r="N1959" i="18"/>
  <c r="M1959" i="18"/>
  <c r="N1958" i="18"/>
  <c r="M1958" i="18"/>
  <c r="N1957" i="18"/>
  <c r="M1957" i="18"/>
  <c r="N1956" i="18"/>
  <c r="M1956" i="18"/>
  <c r="N1955" i="18"/>
  <c r="M1955" i="18"/>
  <c r="N1954" i="18"/>
  <c r="M1954" i="18"/>
  <c r="N1953" i="18"/>
  <c r="M1953" i="18"/>
  <c r="N1952" i="18"/>
  <c r="M1952" i="18"/>
  <c r="N1951" i="18"/>
  <c r="M1951" i="18"/>
  <c r="N1950" i="18"/>
  <c r="M1950" i="18"/>
  <c r="N1949" i="18"/>
  <c r="M1949" i="18"/>
  <c r="N1948" i="18"/>
  <c r="M1948" i="18"/>
  <c r="N1947" i="18"/>
  <c r="M1947" i="18"/>
  <c r="N1946" i="18"/>
  <c r="M1946" i="18"/>
  <c r="N1945" i="18"/>
  <c r="M1945" i="18"/>
  <c r="N1944" i="18"/>
  <c r="M1944" i="18"/>
  <c r="N1943" i="18"/>
  <c r="M1943" i="18"/>
  <c r="N1942" i="18"/>
  <c r="M1942" i="18"/>
  <c r="N1941" i="18"/>
  <c r="M1941" i="18"/>
  <c r="N1940" i="18"/>
  <c r="M1940" i="18"/>
  <c r="N1939" i="18"/>
  <c r="M1939" i="18"/>
  <c r="N1938" i="18"/>
  <c r="M1938" i="18"/>
  <c r="N1937" i="18"/>
  <c r="M1937" i="18"/>
  <c r="N1936" i="18"/>
  <c r="M1936" i="18"/>
  <c r="N1935" i="18"/>
  <c r="M1935" i="18"/>
  <c r="N1934" i="18"/>
  <c r="M1934" i="18"/>
  <c r="N1933" i="18"/>
  <c r="M1933" i="18"/>
  <c r="N1932" i="18"/>
  <c r="M1932" i="18"/>
  <c r="N1931" i="18"/>
  <c r="M1931" i="18"/>
  <c r="N1930" i="18"/>
  <c r="M1930" i="18"/>
  <c r="N1929" i="18"/>
  <c r="M1929" i="18"/>
  <c r="N1928" i="18"/>
  <c r="M1928" i="18"/>
  <c r="N1927" i="18"/>
  <c r="M1927" i="18"/>
  <c r="N1926" i="18"/>
  <c r="M1926" i="18"/>
  <c r="N1925" i="18"/>
  <c r="M1925" i="18"/>
  <c r="N1924" i="18"/>
  <c r="M1924" i="18"/>
  <c r="N1923" i="18"/>
  <c r="M1923" i="18"/>
  <c r="N1922" i="18"/>
  <c r="M1922" i="18"/>
  <c r="N1921" i="18"/>
  <c r="M1921" i="18"/>
  <c r="N1920" i="18"/>
  <c r="M1920" i="18"/>
  <c r="N1919" i="18"/>
  <c r="M1919" i="18"/>
  <c r="N1918" i="18"/>
  <c r="M1918" i="18"/>
  <c r="N1917" i="18"/>
  <c r="M1917" i="18"/>
  <c r="N1916" i="18"/>
  <c r="M1916" i="18"/>
  <c r="N1915" i="18"/>
  <c r="M1915" i="18"/>
  <c r="N1914" i="18"/>
  <c r="M1914" i="18"/>
  <c r="N1913" i="18"/>
  <c r="M1913" i="18"/>
  <c r="N1912" i="18"/>
  <c r="M1912" i="18"/>
  <c r="N1911" i="18"/>
  <c r="M1911" i="18"/>
  <c r="N1910" i="18"/>
  <c r="M1910" i="18"/>
  <c r="N1909" i="18"/>
  <c r="M1909" i="18"/>
  <c r="N1908" i="18"/>
  <c r="M1908" i="18"/>
  <c r="N1907" i="18"/>
  <c r="M1907" i="18"/>
  <c r="N1906" i="18"/>
  <c r="M1906" i="18"/>
  <c r="N1905" i="18"/>
  <c r="M1905" i="18"/>
  <c r="N1904" i="18"/>
  <c r="M1904" i="18"/>
  <c r="N1903" i="18"/>
  <c r="M1903" i="18"/>
  <c r="N1902" i="18"/>
  <c r="M1902" i="18"/>
  <c r="N1901" i="18"/>
  <c r="M1901" i="18"/>
  <c r="N1900" i="18"/>
  <c r="M1900" i="18"/>
  <c r="N1899" i="18"/>
  <c r="M1899" i="18"/>
  <c r="N1898" i="18"/>
  <c r="M1898" i="18"/>
  <c r="N1897" i="18"/>
  <c r="M1897" i="18"/>
  <c r="N1896" i="18"/>
  <c r="M1896" i="18"/>
  <c r="N1895" i="18"/>
  <c r="M1895" i="18"/>
  <c r="N1894" i="18"/>
  <c r="M1894" i="18"/>
  <c r="N1893" i="18"/>
  <c r="M1893" i="18"/>
  <c r="N1892" i="18"/>
  <c r="M1892" i="18"/>
  <c r="N1891" i="18"/>
  <c r="M1891" i="18"/>
  <c r="N1890" i="18"/>
  <c r="M1890" i="18"/>
  <c r="N1889" i="18"/>
  <c r="M1889" i="18"/>
  <c r="N1888" i="18"/>
  <c r="M1888" i="18"/>
  <c r="N1887" i="18"/>
  <c r="M1887" i="18"/>
  <c r="N1886" i="18"/>
  <c r="M1886" i="18"/>
  <c r="N1885" i="18"/>
  <c r="M1885" i="18"/>
  <c r="N1884" i="18"/>
  <c r="M1884" i="18"/>
  <c r="N1883" i="18"/>
  <c r="M1883" i="18"/>
  <c r="N1882" i="18"/>
  <c r="M1882" i="18"/>
  <c r="N1881" i="18"/>
  <c r="M1881" i="18"/>
  <c r="N1880" i="18"/>
  <c r="M1880" i="18"/>
  <c r="N1879" i="18"/>
  <c r="M1879" i="18"/>
  <c r="N1878" i="18"/>
  <c r="M1878" i="18"/>
  <c r="N1877" i="18"/>
  <c r="M1877" i="18"/>
  <c r="N1876" i="18"/>
  <c r="M1876" i="18"/>
  <c r="N1875" i="18"/>
  <c r="M1875" i="18"/>
  <c r="N1874" i="18"/>
  <c r="M1874" i="18"/>
  <c r="N1873" i="18"/>
  <c r="M1873" i="18"/>
  <c r="N1872" i="18"/>
  <c r="M1872" i="18"/>
  <c r="N1871" i="18"/>
  <c r="M1871" i="18"/>
  <c r="N1870" i="18"/>
  <c r="M1870" i="18"/>
  <c r="N1869" i="18"/>
  <c r="M1869" i="18"/>
  <c r="N1868" i="18"/>
  <c r="M1868" i="18"/>
  <c r="N1867" i="18"/>
  <c r="M1867" i="18"/>
  <c r="N1866" i="18"/>
  <c r="M1866" i="18"/>
  <c r="N1865" i="18"/>
  <c r="M1865" i="18"/>
  <c r="N1864" i="18"/>
  <c r="M1864" i="18"/>
  <c r="N1863" i="18"/>
  <c r="M1863" i="18"/>
  <c r="N1862" i="18"/>
  <c r="M1862" i="18"/>
  <c r="N1861" i="18"/>
  <c r="M1861" i="18"/>
  <c r="N1860" i="18"/>
  <c r="M1860" i="18"/>
  <c r="N1859" i="18"/>
  <c r="M1859" i="18"/>
  <c r="N1858" i="18"/>
  <c r="M1858" i="18"/>
  <c r="N1857" i="18"/>
  <c r="M1857" i="18"/>
  <c r="N1856" i="18"/>
  <c r="M1856" i="18"/>
  <c r="N1855" i="18"/>
  <c r="M1855" i="18"/>
  <c r="N1854" i="18"/>
  <c r="M1854" i="18"/>
  <c r="N1853" i="18"/>
  <c r="M1853" i="18"/>
  <c r="N1852" i="18"/>
  <c r="M1852" i="18"/>
  <c r="N1851" i="18"/>
  <c r="M1851" i="18"/>
  <c r="N1850" i="18"/>
  <c r="M1850" i="18"/>
  <c r="N1849" i="18"/>
  <c r="M1849" i="18"/>
  <c r="N1848" i="18"/>
  <c r="M1848" i="18"/>
  <c r="N1847" i="18"/>
  <c r="M1847" i="18"/>
  <c r="N1846" i="18"/>
  <c r="M1846" i="18"/>
  <c r="N1845" i="18"/>
  <c r="M1845" i="18"/>
  <c r="N1844" i="18"/>
  <c r="M1844" i="18"/>
  <c r="N1843" i="18"/>
  <c r="M1843" i="18"/>
  <c r="N1842" i="18"/>
  <c r="M1842" i="18"/>
  <c r="N1841" i="18"/>
  <c r="M1841" i="18"/>
  <c r="N1840" i="18"/>
  <c r="M1840" i="18"/>
  <c r="N1839" i="18"/>
  <c r="M1839" i="18"/>
  <c r="N1838" i="18"/>
  <c r="M1838" i="18"/>
  <c r="N1837" i="18"/>
  <c r="M1837" i="18"/>
  <c r="N1836" i="18"/>
  <c r="M1836" i="18"/>
  <c r="N1835" i="18"/>
  <c r="M1835" i="18"/>
  <c r="N1834" i="18"/>
  <c r="M1834" i="18"/>
  <c r="N1833" i="18"/>
  <c r="M1833" i="18"/>
  <c r="N1832" i="18"/>
  <c r="M1832" i="18"/>
  <c r="N1831" i="18"/>
  <c r="M1831" i="18"/>
  <c r="N1830" i="18"/>
  <c r="M1830" i="18"/>
  <c r="N1829" i="18"/>
  <c r="M1829" i="18"/>
  <c r="N1828" i="18"/>
  <c r="M1828" i="18"/>
  <c r="N1827" i="18"/>
  <c r="M1827" i="18"/>
  <c r="N1826" i="18"/>
  <c r="M1826" i="18"/>
  <c r="N1825" i="18"/>
  <c r="M1825" i="18"/>
  <c r="N1824" i="18"/>
  <c r="M1824" i="18"/>
  <c r="N1823" i="18"/>
  <c r="M1823" i="18"/>
  <c r="N1822" i="18"/>
  <c r="M1822" i="18"/>
  <c r="N1821" i="18"/>
  <c r="M1821" i="18"/>
  <c r="N1820" i="18"/>
  <c r="M1820" i="18"/>
  <c r="N1819" i="18"/>
  <c r="M1819" i="18"/>
  <c r="N1818" i="18"/>
  <c r="M1818" i="18"/>
  <c r="N1817" i="18"/>
  <c r="M1817" i="18"/>
  <c r="N1816" i="18"/>
  <c r="M1816" i="18"/>
  <c r="N1815" i="18"/>
  <c r="M1815" i="18"/>
  <c r="N1814" i="18"/>
  <c r="M1814" i="18"/>
  <c r="N1813" i="18"/>
  <c r="M1813" i="18"/>
  <c r="N1812" i="18"/>
  <c r="M1812" i="18"/>
  <c r="N1811" i="18"/>
  <c r="M1811" i="18"/>
  <c r="N1810" i="18"/>
  <c r="M1810" i="18"/>
  <c r="N1809" i="18"/>
  <c r="M1809" i="18"/>
  <c r="N1808" i="18"/>
  <c r="M1808" i="18"/>
  <c r="N1807" i="18"/>
  <c r="M1807" i="18"/>
  <c r="N1806" i="18"/>
  <c r="M1806" i="18"/>
  <c r="N1805" i="18"/>
  <c r="M1805" i="18"/>
  <c r="N1804" i="18"/>
  <c r="M1804" i="18"/>
  <c r="N1803" i="18"/>
  <c r="M1803" i="18"/>
  <c r="N1802" i="18"/>
  <c r="M1802" i="18"/>
  <c r="N1801" i="18"/>
  <c r="M1801" i="18"/>
  <c r="N1800" i="18"/>
  <c r="M1800" i="18"/>
  <c r="N1799" i="18"/>
  <c r="M1799" i="18"/>
  <c r="N1798" i="18"/>
  <c r="M1798" i="18"/>
  <c r="N1797" i="18"/>
  <c r="M1797" i="18"/>
  <c r="N1796" i="18"/>
  <c r="M1796" i="18"/>
  <c r="N1795" i="18"/>
  <c r="M1795" i="18"/>
  <c r="N1794" i="18"/>
  <c r="M1794" i="18"/>
  <c r="N1793" i="18"/>
  <c r="M1793" i="18"/>
  <c r="N1792" i="18"/>
  <c r="M1792" i="18"/>
  <c r="N1791" i="18"/>
  <c r="M1791" i="18"/>
  <c r="N1790" i="18"/>
  <c r="M1790" i="18"/>
  <c r="N1789" i="18"/>
  <c r="M1789" i="18"/>
  <c r="N1788" i="18"/>
  <c r="M1788" i="18"/>
  <c r="N1787" i="18"/>
  <c r="M1787" i="18"/>
  <c r="N1786" i="18"/>
  <c r="M1786" i="18"/>
  <c r="N1785" i="18"/>
  <c r="M1785" i="18"/>
  <c r="N1784" i="18"/>
  <c r="M1784" i="18"/>
  <c r="N1783" i="18"/>
  <c r="M1783" i="18"/>
  <c r="N1782" i="18"/>
  <c r="M1782" i="18"/>
  <c r="N1781" i="18"/>
  <c r="M1781" i="18"/>
  <c r="N1780" i="18"/>
  <c r="M1780" i="18"/>
  <c r="N1779" i="18"/>
  <c r="M1779" i="18"/>
  <c r="N1778" i="18"/>
  <c r="M1778" i="18"/>
  <c r="N1777" i="18"/>
  <c r="M1777" i="18"/>
  <c r="N1776" i="18"/>
  <c r="M1776" i="18"/>
  <c r="N1775" i="18"/>
  <c r="M1775" i="18"/>
  <c r="N1774" i="18"/>
  <c r="M1774" i="18"/>
  <c r="N1773" i="18"/>
  <c r="M1773" i="18"/>
  <c r="N1772" i="18"/>
  <c r="M1772" i="18"/>
  <c r="N1771" i="18"/>
  <c r="M1771" i="18"/>
  <c r="N1770" i="18"/>
  <c r="M1770" i="18"/>
  <c r="N1769" i="18"/>
  <c r="M1769" i="18"/>
  <c r="N1768" i="18"/>
  <c r="M1768" i="18"/>
  <c r="N1767" i="18"/>
  <c r="M1767" i="18"/>
  <c r="N1766" i="18"/>
  <c r="M1766" i="18"/>
  <c r="N1765" i="18"/>
  <c r="M1765" i="18"/>
  <c r="N1764" i="18"/>
  <c r="M1764" i="18"/>
  <c r="N1763" i="18"/>
  <c r="M1763" i="18"/>
  <c r="N1762" i="18"/>
  <c r="M1762" i="18"/>
  <c r="N1761" i="18"/>
  <c r="M1761" i="18"/>
  <c r="N1760" i="18"/>
  <c r="M1760" i="18"/>
  <c r="N1759" i="18"/>
  <c r="M1759" i="18"/>
  <c r="N1758" i="18"/>
  <c r="M1758" i="18"/>
  <c r="N1757" i="18"/>
  <c r="M1757" i="18"/>
  <c r="N1756" i="18"/>
  <c r="M1756" i="18"/>
  <c r="N1755" i="18"/>
  <c r="M1755" i="18"/>
  <c r="N1754" i="18"/>
  <c r="M1754" i="18"/>
  <c r="N1753" i="18"/>
  <c r="M1753" i="18"/>
  <c r="N1752" i="18"/>
  <c r="M1752" i="18"/>
  <c r="N1751" i="18"/>
  <c r="M1751" i="18"/>
  <c r="N1750" i="18"/>
  <c r="M1750" i="18"/>
  <c r="N1749" i="18"/>
  <c r="M1749" i="18"/>
  <c r="N1748" i="18"/>
  <c r="M1748" i="18"/>
  <c r="N1747" i="18"/>
  <c r="M1747" i="18"/>
  <c r="N1746" i="18"/>
  <c r="M1746" i="18"/>
  <c r="N1745" i="18"/>
  <c r="M1745" i="18"/>
  <c r="N1744" i="18"/>
  <c r="M1744" i="18"/>
  <c r="N1743" i="18"/>
  <c r="M1743" i="18"/>
  <c r="N1742" i="18"/>
  <c r="M1742" i="18"/>
  <c r="N1741" i="18"/>
  <c r="M1741" i="18"/>
  <c r="N1740" i="18"/>
  <c r="M1740" i="18"/>
  <c r="N1739" i="18"/>
  <c r="M1739" i="18"/>
  <c r="N1738" i="18"/>
  <c r="M1738" i="18"/>
  <c r="N1737" i="18"/>
  <c r="M1737" i="18"/>
  <c r="N1736" i="18"/>
  <c r="M1736" i="18"/>
  <c r="N1735" i="18"/>
  <c r="M1735" i="18"/>
  <c r="N1734" i="18"/>
  <c r="M1734" i="18"/>
  <c r="N1733" i="18"/>
  <c r="M1733" i="18"/>
  <c r="N1732" i="18"/>
  <c r="M1732" i="18"/>
  <c r="N1731" i="18"/>
  <c r="M1731" i="18"/>
  <c r="N1730" i="18"/>
  <c r="M1730" i="18"/>
  <c r="N1729" i="18"/>
  <c r="M1729" i="18"/>
  <c r="N1728" i="18"/>
  <c r="M1728" i="18"/>
  <c r="N1727" i="18"/>
  <c r="M1727" i="18"/>
  <c r="N1726" i="18"/>
  <c r="M1726" i="18"/>
  <c r="N1725" i="18"/>
  <c r="M1725" i="18"/>
  <c r="N1724" i="18"/>
  <c r="M1724" i="18"/>
  <c r="N1723" i="18"/>
  <c r="M1723" i="18"/>
  <c r="N1722" i="18"/>
  <c r="M1722" i="18"/>
  <c r="N1721" i="18"/>
  <c r="M1721" i="18"/>
  <c r="N1720" i="18"/>
  <c r="M1720" i="18"/>
  <c r="N1719" i="18"/>
  <c r="M1719" i="18"/>
  <c r="N1718" i="18"/>
  <c r="M1718" i="18"/>
  <c r="N1717" i="18"/>
  <c r="M1717" i="18"/>
  <c r="N1716" i="18"/>
  <c r="M1716" i="18"/>
  <c r="N1715" i="18"/>
  <c r="M1715" i="18"/>
  <c r="N1714" i="18"/>
  <c r="M1714" i="18"/>
  <c r="N1713" i="18"/>
  <c r="M1713" i="18"/>
  <c r="N1712" i="18"/>
  <c r="M1712" i="18"/>
  <c r="N1711" i="18"/>
  <c r="M1711" i="18"/>
  <c r="N1710" i="18"/>
  <c r="M1710" i="18"/>
  <c r="N1709" i="18"/>
  <c r="M1709" i="18"/>
  <c r="N1708" i="18"/>
  <c r="M1708" i="18"/>
  <c r="N1707" i="18"/>
  <c r="M1707" i="18"/>
  <c r="N1706" i="18"/>
  <c r="M1706" i="18"/>
  <c r="N1705" i="18"/>
  <c r="M1705" i="18"/>
  <c r="N1704" i="18"/>
  <c r="M1704" i="18"/>
  <c r="N1703" i="18"/>
  <c r="M1703" i="18"/>
  <c r="N1702" i="18"/>
  <c r="M1702" i="18"/>
  <c r="N1701" i="18"/>
  <c r="M1701" i="18"/>
  <c r="N1700" i="18"/>
  <c r="M1700" i="18"/>
  <c r="N1699" i="18"/>
  <c r="M1699" i="18"/>
  <c r="N1698" i="18"/>
  <c r="M1698" i="18"/>
  <c r="N1697" i="18"/>
  <c r="M1697" i="18"/>
  <c r="N1696" i="18"/>
  <c r="M1696" i="18"/>
  <c r="N1695" i="18"/>
  <c r="M1695" i="18"/>
  <c r="N1694" i="18"/>
  <c r="M1694" i="18"/>
  <c r="N1693" i="18"/>
  <c r="M1693" i="18"/>
  <c r="N1692" i="18"/>
  <c r="M1692" i="18"/>
  <c r="N1691" i="18"/>
  <c r="M1691" i="18"/>
  <c r="N1690" i="18"/>
  <c r="M1690" i="18"/>
  <c r="N1689" i="18"/>
  <c r="M1689" i="18"/>
  <c r="N1688" i="18"/>
  <c r="M1688" i="18"/>
  <c r="N1687" i="18"/>
  <c r="M1687" i="18"/>
  <c r="N1686" i="18"/>
  <c r="M1686" i="18"/>
  <c r="N1685" i="18"/>
  <c r="M1685" i="18"/>
  <c r="N1684" i="18"/>
  <c r="M1684" i="18"/>
  <c r="N1683" i="18"/>
  <c r="M1683" i="18"/>
  <c r="N1682" i="18"/>
  <c r="M1682" i="18"/>
  <c r="N1681" i="18"/>
  <c r="M1681" i="18"/>
  <c r="N1680" i="18"/>
  <c r="M1680" i="18"/>
  <c r="N1679" i="18"/>
  <c r="M1679" i="18"/>
  <c r="N1678" i="18"/>
  <c r="M1678" i="18"/>
  <c r="N1677" i="18"/>
  <c r="M1677" i="18"/>
  <c r="N1676" i="18"/>
  <c r="M1676" i="18"/>
  <c r="N1675" i="18"/>
  <c r="M1675" i="18"/>
  <c r="N1674" i="18"/>
  <c r="M1674" i="18"/>
  <c r="N1673" i="18"/>
  <c r="M1673" i="18"/>
  <c r="N1672" i="18"/>
  <c r="M1672" i="18"/>
  <c r="N1671" i="18"/>
  <c r="M1671" i="18"/>
  <c r="N1670" i="18"/>
  <c r="M1670" i="18"/>
  <c r="N1669" i="18"/>
  <c r="M1669" i="18"/>
  <c r="N1668" i="18"/>
  <c r="M1668" i="18"/>
  <c r="N1667" i="18"/>
  <c r="M1667" i="18"/>
  <c r="N1666" i="18"/>
  <c r="M1666" i="18"/>
  <c r="N1665" i="18"/>
  <c r="M1665" i="18"/>
  <c r="N1664" i="18"/>
  <c r="M1664" i="18"/>
  <c r="N1663" i="18"/>
  <c r="M1663" i="18"/>
  <c r="N1662" i="18"/>
  <c r="M1662" i="18"/>
  <c r="N1661" i="18"/>
  <c r="M1661" i="18"/>
  <c r="N1660" i="18"/>
  <c r="M1660" i="18"/>
  <c r="N1659" i="18"/>
  <c r="M1659" i="18"/>
  <c r="N1658" i="18"/>
  <c r="M1658" i="18"/>
  <c r="N1657" i="18"/>
  <c r="M1657" i="18"/>
  <c r="N1656" i="18"/>
  <c r="M1656" i="18"/>
  <c r="N1655" i="18"/>
  <c r="M1655" i="18"/>
  <c r="N1654" i="18"/>
  <c r="M1654" i="18"/>
  <c r="N1653" i="18"/>
  <c r="M1653" i="18"/>
  <c r="N1652" i="18"/>
  <c r="M1652" i="18"/>
  <c r="N1651" i="18"/>
  <c r="M1651" i="18"/>
  <c r="N1650" i="18"/>
  <c r="M1650" i="18"/>
  <c r="N1649" i="18"/>
  <c r="M1649" i="18"/>
  <c r="N1648" i="18"/>
  <c r="M1648" i="18"/>
  <c r="N1647" i="18"/>
  <c r="M1647" i="18"/>
  <c r="N1646" i="18"/>
  <c r="M1646" i="18"/>
  <c r="N1645" i="18"/>
  <c r="M1645" i="18"/>
  <c r="N1644" i="18"/>
  <c r="M1644" i="18"/>
  <c r="N1643" i="18"/>
  <c r="M1643" i="18"/>
  <c r="N1642" i="18"/>
  <c r="M1642" i="18"/>
  <c r="N1641" i="18"/>
  <c r="M1641" i="18"/>
  <c r="N1640" i="18"/>
  <c r="M1640" i="18"/>
  <c r="N1639" i="18"/>
  <c r="M1639" i="18"/>
  <c r="N1638" i="18"/>
  <c r="M1638" i="18"/>
  <c r="N1637" i="18"/>
  <c r="M1637" i="18"/>
  <c r="N1636" i="18"/>
  <c r="M1636" i="18"/>
  <c r="N1635" i="18"/>
  <c r="M1635" i="18"/>
  <c r="N1634" i="18"/>
  <c r="M1634" i="18"/>
  <c r="N1633" i="18"/>
  <c r="M1633" i="18"/>
  <c r="N1632" i="18"/>
  <c r="M1632" i="18"/>
  <c r="N1631" i="18"/>
  <c r="M1631" i="18"/>
  <c r="N1630" i="18"/>
  <c r="M1630" i="18"/>
  <c r="N1629" i="18"/>
  <c r="M1629" i="18"/>
  <c r="N1628" i="18"/>
  <c r="M1628" i="18"/>
  <c r="N1627" i="18"/>
  <c r="M1627" i="18"/>
  <c r="N1626" i="18"/>
  <c r="M1626" i="18"/>
  <c r="N1625" i="18"/>
  <c r="M1625" i="18"/>
  <c r="N1624" i="18"/>
  <c r="M1624" i="18"/>
  <c r="N1623" i="18"/>
  <c r="M1623" i="18"/>
  <c r="N1622" i="18"/>
  <c r="M1622" i="18"/>
  <c r="N1621" i="18"/>
  <c r="M1621" i="18"/>
  <c r="N1620" i="18"/>
  <c r="M1620" i="18"/>
  <c r="N1619" i="18"/>
  <c r="M1619" i="18"/>
  <c r="N1618" i="18"/>
  <c r="M1618" i="18"/>
  <c r="N1617" i="18"/>
  <c r="M1617" i="18"/>
  <c r="N1616" i="18"/>
  <c r="M1616" i="18"/>
  <c r="N1615" i="18"/>
  <c r="M1615" i="18"/>
  <c r="N1614" i="18"/>
  <c r="M1614" i="18"/>
  <c r="N1613" i="18"/>
  <c r="M1613" i="18"/>
  <c r="N1612" i="18"/>
  <c r="M1612" i="18"/>
  <c r="N1611" i="18"/>
  <c r="M1611" i="18"/>
  <c r="N1610" i="18"/>
  <c r="M1610" i="18"/>
  <c r="N1609" i="18"/>
  <c r="M1609" i="18"/>
  <c r="N1608" i="18"/>
  <c r="M1608" i="18"/>
  <c r="N1607" i="18"/>
  <c r="M1607" i="18"/>
  <c r="N1606" i="18"/>
  <c r="M1606" i="18"/>
  <c r="N1605" i="18"/>
  <c r="M1605" i="18"/>
  <c r="N1604" i="18"/>
  <c r="M1604" i="18"/>
  <c r="N1603" i="18"/>
  <c r="M1603" i="18"/>
  <c r="N1602" i="18"/>
  <c r="M1602" i="18"/>
  <c r="N1601" i="18"/>
  <c r="M1601" i="18"/>
  <c r="N1600" i="18"/>
  <c r="M1600" i="18"/>
  <c r="N1599" i="18"/>
  <c r="M1599" i="18"/>
  <c r="N1598" i="18"/>
  <c r="M1598" i="18"/>
  <c r="N1597" i="18"/>
  <c r="M1597" i="18"/>
  <c r="N1596" i="18"/>
  <c r="M1596" i="18"/>
  <c r="N1595" i="18"/>
  <c r="M1595" i="18"/>
  <c r="N1594" i="18"/>
  <c r="M1594" i="18"/>
  <c r="N1593" i="18"/>
  <c r="M1593" i="18"/>
  <c r="N1592" i="18"/>
  <c r="M1592" i="18"/>
  <c r="N1591" i="18"/>
  <c r="M1591" i="18"/>
  <c r="N1590" i="18"/>
  <c r="M1590" i="18"/>
  <c r="N1589" i="18"/>
  <c r="M1589" i="18"/>
  <c r="N1588" i="18"/>
  <c r="M1588" i="18"/>
  <c r="N1587" i="18"/>
  <c r="M1587" i="18"/>
  <c r="N1586" i="18"/>
  <c r="M1586" i="18"/>
  <c r="N1585" i="18"/>
  <c r="M1585" i="18"/>
  <c r="N1584" i="18"/>
  <c r="M1584" i="18"/>
  <c r="N1583" i="18"/>
  <c r="M1583" i="18"/>
  <c r="N1582" i="18"/>
  <c r="M1582" i="18"/>
  <c r="N1581" i="18"/>
  <c r="M1581" i="18"/>
  <c r="N1580" i="18"/>
  <c r="M1580" i="18"/>
  <c r="N1579" i="18"/>
  <c r="M1579" i="18"/>
  <c r="N1578" i="18"/>
  <c r="M1578" i="18"/>
  <c r="N1577" i="18"/>
  <c r="M1577" i="18"/>
  <c r="N1576" i="18"/>
  <c r="M1576" i="18"/>
  <c r="N1575" i="18"/>
  <c r="M1575" i="18"/>
  <c r="N1574" i="18"/>
  <c r="M1574" i="18"/>
  <c r="N1573" i="18"/>
  <c r="M1573" i="18"/>
  <c r="N1572" i="18"/>
  <c r="M1572" i="18"/>
  <c r="N1571" i="18"/>
  <c r="M1571" i="18"/>
  <c r="N1570" i="18"/>
  <c r="M1570" i="18"/>
  <c r="N1569" i="18"/>
  <c r="M1569" i="18"/>
  <c r="N1568" i="18"/>
  <c r="M1568" i="18"/>
  <c r="N1567" i="18"/>
  <c r="M1567" i="18"/>
  <c r="N1566" i="18"/>
  <c r="M1566" i="18"/>
  <c r="N1565" i="18"/>
  <c r="M1565" i="18"/>
  <c r="N1564" i="18"/>
  <c r="M1564" i="18"/>
  <c r="N1563" i="18"/>
  <c r="M1563" i="18"/>
  <c r="N1562" i="18"/>
  <c r="M1562" i="18"/>
  <c r="N1561" i="18"/>
  <c r="M1561" i="18"/>
  <c r="N1560" i="18"/>
  <c r="M1560" i="18"/>
  <c r="N1559" i="18"/>
  <c r="M1559" i="18"/>
  <c r="N1558" i="18"/>
  <c r="M1558" i="18"/>
  <c r="N1557" i="18"/>
  <c r="M1557" i="18"/>
  <c r="N1556" i="18"/>
  <c r="M1556" i="18"/>
  <c r="N1555" i="18"/>
  <c r="M1555" i="18"/>
  <c r="N1554" i="18"/>
  <c r="M1554" i="18"/>
  <c r="N1553" i="18"/>
  <c r="M1553" i="18"/>
  <c r="N1552" i="18"/>
  <c r="M1552" i="18"/>
  <c r="N1551" i="18"/>
  <c r="M1551" i="18"/>
  <c r="N1550" i="18"/>
  <c r="M1550" i="18"/>
  <c r="N1549" i="18"/>
  <c r="M1549" i="18"/>
  <c r="N1548" i="18"/>
  <c r="M1548" i="18"/>
  <c r="N1547" i="18"/>
  <c r="M1547" i="18"/>
  <c r="N1546" i="18"/>
  <c r="M1546" i="18"/>
  <c r="N1545" i="18"/>
  <c r="M1545" i="18"/>
  <c r="N1544" i="18"/>
  <c r="M1544" i="18"/>
  <c r="N1543" i="18"/>
  <c r="M1543" i="18"/>
  <c r="N1542" i="18"/>
  <c r="M1542" i="18"/>
  <c r="N1541" i="18"/>
  <c r="M1541" i="18"/>
  <c r="N1540" i="18"/>
  <c r="M1540" i="18"/>
  <c r="N1539" i="18"/>
  <c r="M1539" i="18"/>
  <c r="N1538" i="18"/>
  <c r="M1538" i="18"/>
  <c r="N1537" i="18"/>
  <c r="M1537" i="18"/>
  <c r="N1536" i="18"/>
  <c r="M1536" i="18"/>
  <c r="N1535" i="18"/>
  <c r="M1535" i="18"/>
  <c r="N1534" i="18"/>
  <c r="M1534" i="18"/>
  <c r="N1533" i="18"/>
  <c r="M1533" i="18"/>
  <c r="N1532" i="18"/>
  <c r="M1532" i="18"/>
  <c r="N1531" i="18"/>
  <c r="M1531" i="18"/>
  <c r="N1530" i="18"/>
  <c r="M1530" i="18"/>
  <c r="N1529" i="18"/>
  <c r="M1529" i="18"/>
  <c r="N1528" i="18"/>
  <c r="M1528" i="18"/>
  <c r="N1527" i="18"/>
  <c r="M1527" i="18"/>
  <c r="N1526" i="18"/>
  <c r="M1526" i="18"/>
  <c r="N1525" i="18"/>
  <c r="M1525" i="18"/>
  <c r="N1524" i="18"/>
  <c r="M1524" i="18"/>
  <c r="N1523" i="18"/>
  <c r="M1523" i="18"/>
  <c r="N1522" i="18"/>
  <c r="M1522" i="18"/>
  <c r="N1521" i="18"/>
  <c r="M1521" i="18"/>
  <c r="N1520" i="18"/>
  <c r="M1520" i="18"/>
  <c r="N1519" i="18"/>
  <c r="M1519" i="18"/>
  <c r="N1518" i="18"/>
  <c r="M1518" i="18"/>
  <c r="N1517" i="18"/>
  <c r="M1517" i="18"/>
  <c r="N1516" i="18"/>
  <c r="M1516" i="18"/>
  <c r="N1515" i="18"/>
  <c r="M1515" i="18"/>
  <c r="N1514" i="18"/>
  <c r="M1514" i="18"/>
  <c r="N1513" i="18"/>
  <c r="M1513" i="18"/>
  <c r="N1512" i="18"/>
  <c r="M1512" i="18"/>
  <c r="N1511" i="18"/>
  <c r="M1511" i="18"/>
  <c r="N1510" i="18"/>
  <c r="M1510" i="18"/>
  <c r="N1509" i="18"/>
  <c r="M1509" i="18"/>
  <c r="N1508" i="18"/>
  <c r="M1508" i="18"/>
  <c r="N1507" i="18"/>
  <c r="M1507" i="18"/>
  <c r="N1506" i="18"/>
  <c r="M1506" i="18"/>
  <c r="N1505" i="18"/>
  <c r="M1505" i="18"/>
  <c r="N1504" i="18"/>
  <c r="M1504" i="18"/>
  <c r="N1503" i="18"/>
  <c r="M1503" i="18"/>
  <c r="N1502" i="18"/>
  <c r="M1502" i="18"/>
  <c r="N1501" i="18"/>
  <c r="M1501" i="18"/>
  <c r="N1500" i="18"/>
  <c r="M1500" i="18"/>
  <c r="N1499" i="18"/>
  <c r="M1499" i="18"/>
  <c r="N1498" i="18"/>
  <c r="M1498" i="18"/>
  <c r="N1497" i="18"/>
  <c r="M1497" i="18"/>
  <c r="N1496" i="18"/>
  <c r="M1496" i="18"/>
  <c r="N1495" i="18"/>
  <c r="M1495" i="18"/>
  <c r="N1494" i="18"/>
  <c r="M1494" i="18"/>
  <c r="N1493" i="18"/>
  <c r="M1493" i="18"/>
  <c r="N1492" i="18"/>
  <c r="M1492" i="18"/>
  <c r="N1491" i="18"/>
  <c r="M1491" i="18"/>
  <c r="N1490" i="18"/>
  <c r="M1490" i="18"/>
  <c r="N1489" i="18"/>
  <c r="M1489" i="18"/>
  <c r="N1488" i="18"/>
  <c r="M1488" i="18"/>
  <c r="N1487" i="18"/>
  <c r="M1487" i="18"/>
  <c r="N1486" i="18"/>
  <c r="M1486" i="18"/>
  <c r="N1485" i="18"/>
  <c r="M1485" i="18"/>
  <c r="N1484" i="18"/>
  <c r="M1484" i="18"/>
  <c r="N1483" i="18"/>
  <c r="M1483" i="18"/>
  <c r="N1482" i="18"/>
  <c r="M1482" i="18"/>
  <c r="N1481" i="18"/>
  <c r="M1481" i="18"/>
  <c r="N1480" i="18"/>
  <c r="M1480" i="18"/>
  <c r="N1479" i="18"/>
  <c r="M1479" i="18"/>
  <c r="N1478" i="18"/>
  <c r="M1478" i="18"/>
  <c r="N1477" i="18"/>
  <c r="M1477" i="18"/>
  <c r="N1476" i="18"/>
  <c r="M1476" i="18"/>
  <c r="N1475" i="18"/>
  <c r="M1475" i="18"/>
  <c r="N1474" i="18"/>
  <c r="M1474" i="18"/>
  <c r="N1473" i="18"/>
  <c r="M1473" i="18"/>
  <c r="N1472" i="18"/>
  <c r="M1472" i="18"/>
  <c r="N1471" i="18"/>
  <c r="M1471" i="18"/>
  <c r="N1470" i="18"/>
  <c r="M1470" i="18"/>
  <c r="N1469" i="18"/>
  <c r="M1469" i="18"/>
  <c r="N1468" i="18"/>
  <c r="M1468" i="18"/>
  <c r="N1467" i="18"/>
  <c r="M1467" i="18"/>
  <c r="N1466" i="18"/>
  <c r="M1466" i="18"/>
  <c r="N1465" i="18"/>
  <c r="M1465" i="18"/>
  <c r="N1464" i="18"/>
  <c r="M1464" i="18"/>
  <c r="N1463" i="18"/>
  <c r="M1463" i="18"/>
  <c r="N1462" i="18"/>
  <c r="M1462" i="18"/>
  <c r="N1461" i="18"/>
  <c r="M1461" i="18"/>
  <c r="N1460" i="18"/>
  <c r="M1460" i="18"/>
  <c r="N1459" i="18"/>
  <c r="M1459" i="18"/>
  <c r="N1458" i="18"/>
  <c r="M1458" i="18"/>
  <c r="N1457" i="18"/>
  <c r="M1457" i="18"/>
  <c r="N1456" i="18"/>
  <c r="M1456" i="18"/>
  <c r="N1455" i="18"/>
  <c r="M1455" i="18"/>
  <c r="N1454" i="18"/>
  <c r="M1454" i="18"/>
  <c r="N1453" i="18"/>
  <c r="M1453" i="18"/>
  <c r="N1452" i="18"/>
  <c r="M1452" i="18"/>
  <c r="N1451" i="18"/>
  <c r="M1451" i="18"/>
  <c r="N1450" i="18"/>
  <c r="M1450" i="18"/>
  <c r="N1449" i="18"/>
  <c r="M1449" i="18"/>
  <c r="N1448" i="18"/>
  <c r="M1448" i="18"/>
  <c r="N1447" i="18"/>
  <c r="M1447" i="18"/>
  <c r="N1446" i="18"/>
  <c r="M1446" i="18"/>
  <c r="N1445" i="18"/>
  <c r="M1445" i="18"/>
  <c r="N1444" i="18"/>
  <c r="M1444" i="18"/>
  <c r="N1443" i="18"/>
  <c r="M1443" i="18"/>
  <c r="N1442" i="18"/>
  <c r="M1442" i="18"/>
  <c r="N1441" i="18"/>
  <c r="M1441" i="18"/>
  <c r="N1440" i="18"/>
  <c r="M1440" i="18"/>
  <c r="N1439" i="18"/>
  <c r="M1439" i="18"/>
  <c r="N1438" i="18"/>
  <c r="M1438" i="18"/>
  <c r="N1437" i="18"/>
  <c r="M1437" i="18"/>
  <c r="N1436" i="18"/>
  <c r="M1436" i="18"/>
  <c r="N1435" i="18"/>
  <c r="M1435" i="18"/>
  <c r="N1434" i="18"/>
  <c r="M1434" i="18"/>
  <c r="N1433" i="18"/>
  <c r="M1433" i="18"/>
  <c r="N1432" i="18"/>
  <c r="M1432" i="18"/>
  <c r="N1431" i="18"/>
  <c r="M1431" i="18"/>
  <c r="N1430" i="18"/>
  <c r="M1430" i="18"/>
  <c r="N1429" i="18"/>
  <c r="M1429" i="18"/>
  <c r="N1428" i="18"/>
  <c r="M1428" i="18"/>
  <c r="N1427" i="18"/>
  <c r="M1427" i="18"/>
  <c r="N1426" i="18"/>
  <c r="M1426" i="18"/>
  <c r="N1425" i="18"/>
  <c r="M1425" i="18"/>
  <c r="N1424" i="18"/>
  <c r="M1424" i="18"/>
  <c r="N1423" i="18"/>
  <c r="M1423" i="18"/>
  <c r="N1422" i="18"/>
  <c r="M1422" i="18"/>
  <c r="N1421" i="18"/>
  <c r="M1421" i="18"/>
  <c r="N1420" i="18"/>
  <c r="M1420" i="18"/>
  <c r="N1419" i="18"/>
  <c r="M1419" i="18"/>
  <c r="N1418" i="18"/>
  <c r="M1418" i="18"/>
  <c r="N1417" i="18"/>
  <c r="M1417" i="18"/>
  <c r="N1416" i="18"/>
  <c r="M1416" i="18"/>
  <c r="N1415" i="18"/>
  <c r="M1415" i="18"/>
  <c r="N1414" i="18"/>
  <c r="M1414" i="18"/>
  <c r="N1413" i="18"/>
  <c r="M1413" i="18"/>
  <c r="N1412" i="18"/>
  <c r="M1412" i="18"/>
  <c r="N1411" i="18"/>
  <c r="M1411" i="18"/>
  <c r="N1410" i="18"/>
  <c r="M1410" i="18"/>
  <c r="N1409" i="18"/>
  <c r="M1409" i="18"/>
  <c r="N1408" i="18"/>
  <c r="M1408" i="18"/>
  <c r="N1407" i="18"/>
  <c r="M1407" i="18"/>
  <c r="N1406" i="18"/>
  <c r="M1406" i="18"/>
  <c r="N1405" i="18"/>
  <c r="M1405" i="18"/>
  <c r="N1404" i="18"/>
  <c r="M1404" i="18"/>
  <c r="N1403" i="18"/>
  <c r="M1403" i="18"/>
  <c r="N1402" i="18"/>
  <c r="M1402" i="18"/>
  <c r="N1401" i="18"/>
  <c r="M1401" i="18"/>
  <c r="N1400" i="18"/>
  <c r="M1400" i="18"/>
  <c r="N1399" i="18"/>
  <c r="M1399" i="18"/>
  <c r="N1398" i="18"/>
  <c r="M1398" i="18"/>
  <c r="N1397" i="18"/>
  <c r="M1397" i="18"/>
  <c r="N1396" i="18"/>
  <c r="M1396" i="18"/>
  <c r="N1395" i="18"/>
  <c r="M1395" i="18"/>
  <c r="N1394" i="18"/>
  <c r="M1394" i="18"/>
  <c r="N1393" i="18"/>
  <c r="M1393" i="18"/>
  <c r="N1392" i="18"/>
  <c r="M1392" i="18"/>
  <c r="N1391" i="18"/>
  <c r="M1391" i="18"/>
  <c r="N1390" i="18"/>
  <c r="M1390" i="18"/>
  <c r="N1389" i="18"/>
  <c r="M1389" i="18"/>
  <c r="N1388" i="18"/>
  <c r="M1388" i="18"/>
  <c r="N1387" i="18"/>
  <c r="M1387" i="18"/>
  <c r="N1386" i="18"/>
  <c r="M1386" i="18"/>
  <c r="N1385" i="18"/>
  <c r="M1385" i="18"/>
  <c r="N1384" i="18"/>
  <c r="M1384" i="18"/>
  <c r="N1383" i="18"/>
  <c r="M1383" i="18"/>
  <c r="N1382" i="18"/>
  <c r="M1382" i="18"/>
  <c r="N1381" i="18"/>
  <c r="M1381" i="18"/>
  <c r="N1380" i="18"/>
  <c r="M1380" i="18"/>
  <c r="N1379" i="18"/>
  <c r="M1379" i="18"/>
  <c r="N1378" i="18"/>
  <c r="M1378" i="18"/>
  <c r="N1377" i="18"/>
  <c r="M1377" i="18"/>
  <c r="N1376" i="18"/>
  <c r="M1376" i="18"/>
  <c r="N1375" i="18"/>
  <c r="M1375" i="18"/>
  <c r="N1374" i="18"/>
  <c r="M1374" i="18"/>
  <c r="N1373" i="18"/>
  <c r="M1373" i="18"/>
  <c r="N1372" i="18"/>
  <c r="M1372" i="18"/>
  <c r="N1371" i="18"/>
  <c r="M1371" i="18"/>
  <c r="N1370" i="18"/>
  <c r="M1370" i="18"/>
  <c r="N1369" i="18"/>
  <c r="M1369" i="18"/>
  <c r="N1368" i="18"/>
  <c r="M1368" i="18"/>
  <c r="N1367" i="18"/>
  <c r="M1367" i="18"/>
  <c r="N1366" i="18"/>
  <c r="M1366" i="18"/>
  <c r="N1365" i="18"/>
  <c r="M1365" i="18"/>
  <c r="N1364" i="18"/>
  <c r="M1364" i="18"/>
  <c r="N1363" i="18"/>
  <c r="M1363" i="18"/>
  <c r="N1362" i="18"/>
  <c r="M1362" i="18"/>
  <c r="N1361" i="18"/>
  <c r="M1361" i="18"/>
  <c r="N1360" i="18"/>
  <c r="M1360" i="18"/>
  <c r="N1359" i="18"/>
  <c r="M1359" i="18"/>
  <c r="N1358" i="18"/>
  <c r="M1358" i="18"/>
  <c r="N1357" i="18"/>
  <c r="M1357" i="18"/>
  <c r="N1356" i="18"/>
  <c r="M1356" i="18"/>
  <c r="N1355" i="18"/>
  <c r="M1355" i="18"/>
  <c r="N1354" i="18"/>
  <c r="M1354" i="18"/>
  <c r="N1353" i="18"/>
  <c r="M1353" i="18"/>
  <c r="N1352" i="18"/>
  <c r="M1352" i="18"/>
  <c r="N1351" i="18"/>
  <c r="M1351" i="18"/>
  <c r="N1350" i="18"/>
  <c r="M1350" i="18"/>
  <c r="N1349" i="18"/>
  <c r="M1349" i="18"/>
  <c r="N1348" i="18"/>
  <c r="M1348" i="18"/>
  <c r="N1347" i="18"/>
  <c r="M1347" i="18"/>
  <c r="N1346" i="18"/>
  <c r="M1346" i="18"/>
  <c r="N1345" i="18"/>
  <c r="M1345" i="18"/>
  <c r="N1344" i="18"/>
  <c r="M1344" i="18"/>
  <c r="N1343" i="18"/>
  <c r="M1343" i="18"/>
  <c r="N1342" i="18"/>
  <c r="M1342" i="18"/>
  <c r="N1341" i="18"/>
  <c r="M1341" i="18"/>
  <c r="N1340" i="18"/>
  <c r="M1340" i="18"/>
  <c r="N1339" i="18"/>
  <c r="M1339" i="18"/>
  <c r="N1338" i="18"/>
  <c r="M1338" i="18"/>
  <c r="N1337" i="18"/>
  <c r="M1337" i="18"/>
  <c r="N1336" i="18"/>
  <c r="M1336" i="18"/>
  <c r="N1335" i="18"/>
  <c r="M1335" i="18"/>
  <c r="N1334" i="18"/>
  <c r="M1334" i="18"/>
  <c r="N1333" i="18"/>
  <c r="M1333" i="18"/>
  <c r="N1332" i="18"/>
  <c r="M1332" i="18"/>
  <c r="N1331" i="18"/>
  <c r="M1331" i="18"/>
  <c r="N1330" i="18"/>
  <c r="M1330" i="18"/>
  <c r="N1329" i="18"/>
  <c r="M1329" i="18"/>
  <c r="N1328" i="18"/>
  <c r="M1328" i="18"/>
  <c r="N1327" i="18"/>
  <c r="M1327" i="18"/>
  <c r="N1326" i="18"/>
  <c r="M1326" i="18"/>
  <c r="N1325" i="18"/>
  <c r="M1325" i="18"/>
  <c r="N1324" i="18"/>
  <c r="M1324" i="18"/>
  <c r="N1323" i="18"/>
  <c r="M1323" i="18"/>
  <c r="N1322" i="18"/>
  <c r="M1322" i="18"/>
  <c r="N1321" i="18"/>
  <c r="M1321" i="18"/>
  <c r="N1320" i="18"/>
  <c r="M1320" i="18"/>
  <c r="N1319" i="18"/>
  <c r="M1319" i="18"/>
  <c r="N1318" i="18"/>
  <c r="M1318" i="18"/>
  <c r="N1317" i="18"/>
  <c r="M1317" i="18"/>
  <c r="N1316" i="18"/>
  <c r="M1316" i="18"/>
  <c r="N1315" i="18"/>
  <c r="M1315" i="18"/>
  <c r="N1314" i="18"/>
  <c r="M1314" i="18"/>
  <c r="N1313" i="18"/>
  <c r="M1313" i="18"/>
  <c r="N1312" i="18"/>
  <c r="M1312" i="18"/>
  <c r="N1311" i="18"/>
  <c r="M1311" i="18"/>
  <c r="N1310" i="18"/>
  <c r="M1310" i="18"/>
  <c r="N1309" i="18"/>
  <c r="M1309" i="18"/>
  <c r="N1308" i="18"/>
  <c r="M1308" i="18"/>
  <c r="N1307" i="18"/>
  <c r="M1307" i="18"/>
  <c r="N1306" i="18"/>
  <c r="M1306" i="18"/>
  <c r="N1305" i="18"/>
  <c r="M1305" i="18"/>
  <c r="N1304" i="18"/>
  <c r="M1304" i="18"/>
  <c r="N1303" i="18"/>
  <c r="M1303" i="18"/>
  <c r="N1302" i="18"/>
  <c r="M1302" i="18"/>
  <c r="N1301" i="18"/>
  <c r="M1301" i="18"/>
  <c r="N1300" i="18"/>
  <c r="M1300" i="18"/>
  <c r="N1299" i="18"/>
  <c r="M1299" i="18"/>
  <c r="N1298" i="18"/>
  <c r="M1298" i="18"/>
  <c r="N1297" i="18"/>
  <c r="M1297" i="18"/>
  <c r="N1296" i="18"/>
  <c r="M1296" i="18"/>
  <c r="N1295" i="18"/>
  <c r="M1295" i="18"/>
  <c r="N1294" i="18"/>
  <c r="M1294" i="18"/>
  <c r="N1293" i="18"/>
  <c r="M1293" i="18"/>
  <c r="N1292" i="18"/>
  <c r="M1292" i="18"/>
  <c r="N1291" i="18"/>
  <c r="M1291" i="18"/>
  <c r="N1290" i="18"/>
  <c r="M1290" i="18"/>
  <c r="N1289" i="18"/>
  <c r="M1289" i="18"/>
  <c r="N1288" i="18"/>
  <c r="M1288" i="18"/>
  <c r="N1287" i="18"/>
  <c r="M1287" i="18"/>
  <c r="N1286" i="18"/>
  <c r="M1286" i="18"/>
  <c r="N1285" i="18"/>
  <c r="M1285" i="18"/>
  <c r="N1284" i="18"/>
  <c r="M1284" i="18"/>
  <c r="N1283" i="18"/>
  <c r="M1283" i="18"/>
  <c r="N1282" i="18"/>
  <c r="M1282" i="18"/>
  <c r="N1281" i="18"/>
  <c r="M1281" i="18"/>
  <c r="N1280" i="18"/>
  <c r="M1280" i="18"/>
  <c r="N1279" i="18"/>
  <c r="M1279" i="18"/>
  <c r="N1278" i="18"/>
  <c r="M1278" i="18"/>
  <c r="N1277" i="18"/>
  <c r="M1277" i="18"/>
  <c r="N1276" i="18"/>
  <c r="M1276" i="18"/>
  <c r="N1275" i="18"/>
  <c r="M1275" i="18"/>
  <c r="N1274" i="18"/>
  <c r="M1274" i="18"/>
  <c r="N1273" i="18"/>
  <c r="M1273" i="18"/>
  <c r="N1272" i="18"/>
  <c r="M1272" i="18"/>
  <c r="N1271" i="18"/>
  <c r="M1271" i="18"/>
  <c r="N1270" i="18"/>
  <c r="M1270" i="18"/>
  <c r="N1269" i="18"/>
  <c r="M1269" i="18"/>
  <c r="N1268" i="18"/>
  <c r="M1268" i="18"/>
  <c r="N1267" i="18"/>
  <c r="M1267" i="18"/>
  <c r="N1266" i="18"/>
  <c r="M1266" i="18"/>
  <c r="N1265" i="18"/>
  <c r="M1265" i="18"/>
  <c r="N1264" i="18"/>
  <c r="M1264" i="18"/>
  <c r="N1263" i="18"/>
  <c r="M1263" i="18"/>
  <c r="N1262" i="18"/>
  <c r="M1262" i="18"/>
  <c r="N1261" i="18"/>
  <c r="M1261" i="18"/>
  <c r="N1260" i="18"/>
  <c r="M1260" i="18"/>
  <c r="N1259" i="18"/>
  <c r="M1259" i="18"/>
  <c r="N1258" i="18"/>
  <c r="M1258" i="18"/>
  <c r="N1257" i="18"/>
  <c r="M1257" i="18"/>
  <c r="N1256" i="18"/>
  <c r="M1256" i="18"/>
  <c r="N1255" i="18"/>
  <c r="M1255" i="18"/>
  <c r="N1254" i="18"/>
  <c r="M1254" i="18"/>
  <c r="N1253" i="18"/>
  <c r="M1253" i="18"/>
  <c r="N1252" i="18"/>
  <c r="M1252" i="18"/>
  <c r="N1251" i="18"/>
  <c r="M1251" i="18"/>
  <c r="N1250" i="18"/>
  <c r="M1250" i="18"/>
  <c r="N1249" i="18"/>
  <c r="M1249" i="18"/>
  <c r="N1248" i="18"/>
  <c r="M1248" i="18"/>
  <c r="N1247" i="18"/>
  <c r="M1247" i="18"/>
  <c r="N1246" i="18"/>
  <c r="M1246" i="18"/>
  <c r="N1245" i="18"/>
  <c r="M1245" i="18"/>
  <c r="N1244" i="18"/>
  <c r="M1244" i="18"/>
  <c r="N1243" i="18"/>
  <c r="M1243" i="18"/>
  <c r="N1242" i="18"/>
  <c r="M1242" i="18"/>
  <c r="N1241" i="18"/>
  <c r="M1241" i="18"/>
  <c r="N1240" i="18"/>
  <c r="M1240" i="18"/>
  <c r="N1239" i="18"/>
  <c r="M1239" i="18"/>
  <c r="N1238" i="18"/>
  <c r="M1238" i="18"/>
  <c r="N1237" i="18"/>
  <c r="M1237" i="18"/>
  <c r="N1236" i="18"/>
  <c r="M1236" i="18"/>
  <c r="N1235" i="18"/>
  <c r="M1235" i="18"/>
  <c r="N1234" i="18"/>
  <c r="M1234" i="18"/>
  <c r="N1233" i="18"/>
  <c r="M1233" i="18"/>
  <c r="N1232" i="18"/>
  <c r="M1232" i="18"/>
  <c r="N1231" i="18"/>
  <c r="M1231" i="18"/>
  <c r="N1230" i="18"/>
  <c r="M1230" i="18"/>
  <c r="N1229" i="18"/>
  <c r="M1229" i="18"/>
  <c r="N1228" i="18"/>
  <c r="M1228" i="18"/>
  <c r="N1227" i="18"/>
  <c r="M1227" i="18"/>
  <c r="N1226" i="18"/>
  <c r="M1226" i="18"/>
  <c r="N1225" i="18"/>
  <c r="M1225" i="18"/>
  <c r="N1224" i="18"/>
  <c r="M1224" i="18"/>
  <c r="N1223" i="18"/>
  <c r="M1223" i="18"/>
  <c r="N1222" i="18"/>
  <c r="M1222" i="18"/>
  <c r="N1221" i="18"/>
  <c r="M1221" i="18"/>
  <c r="N1220" i="18"/>
  <c r="M1220" i="18"/>
  <c r="N1219" i="18"/>
  <c r="M1219" i="18"/>
  <c r="N1218" i="18"/>
  <c r="M1218" i="18"/>
  <c r="N1217" i="18"/>
  <c r="M1217" i="18"/>
  <c r="N1216" i="18"/>
  <c r="M1216" i="18"/>
  <c r="N1215" i="18"/>
  <c r="M1215" i="18"/>
  <c r="N1214" i="18"/>
  <c r="M1214" i="18"/>
  <c r="N1213" i="18"/>
  <c r="M1213" i="18"/>
  <c r="N1212" i="18"/>
  <c r="M1212" i="18"/>
  <c r="N1211" i="18"/>
  <c r="M1211" i="18"/>
  <c r="N1210" i="18"/>
  <c r="M1210" i="18"/>
  <c r="N1209" i="18"/>
  <c r="M1209" i="18"/>
  <c r="N1208" i="18"/>
  <c r="M1208" i="18"/>
  <c r="N1207" i="18"/>
  <c r="M1207" i="18"/>
  <c r="N1206" i="18"/>
  <c r="M1206" i="18"/>
  <c r="N1205" i="18"/>
  <c r="M1205" i="18"/>
  <c r="N1204" i="18"/>
  <c r="M1204" i="18"/>
  <c r="N1203" i="18"/>
  <c r="M1203" i="18"/>
  <c r="N1202" i="18"/>
  <c r="M1202" i="18"/>
  <c r="N1201" i="18"/>
  <c r="M1201" i="18"/>
  <c r="N1200" i="18"/>
  <c r="M1200" i="18"/>
  <c r="N1199" i="18"/>
  <c r="M1199" i="18"/>
  <c r="N1198" i="18"/>
  <c r="M1198" i="18"/>
  <c r="N1197" i="18"/>
  <c r="M1197" i="18"/>
  <c r="N1196" i="18"/>
  <c r="M1196" i="18"/>
  <c r="N1195" i="18"/>
  <c r="M1195" i="18"/>
  <c r="N1194" i="18"/>
  <c r="M1194" i="18"/>
  <c r="N1193" i="18"/>
  <c r="M1193" i="18"/>
  <c r="N1192" i="18"/>
  <c r="M1192" i="18"/>
  <c r="N1191" i="18"/>
  <c r="M1191" i="18"/>
  <c r="N1190" i="18"/>
  <c r="M1190" i="18"/>
  <c r="N1189" i="18"/>
  <c r="M1189" i="18"/>
  <c r="N1188" i="18"/>
  <c r="M1188" i="18"/>
  <c r="N1187" i="18"/>
  <c r="M1187" i="18"/>
  <c r="N1186" i="18"/>
  <c r="M1186" i="18"/>
  <c r="N1185" i="18"/>
  <c r="M1185" i="18"/>
  <c r="N1184" i="18"/>
  <c r="M1184" i="18"/>
  <c r="N1183" i="18"/>
  <c r="M1183" i="18"/>
  <c r="N1182" i="18"/>
  <c r="M1182" i="18"/>
  <c r="N1181" i="18"/>
  <c r="M1181" i="18"/>
  <c r="N1180" i="18"/>
  <c r="M1180" i="18"/>
  <c r="N1179" i="18"/>
  <c r="M1179" i="18"/>
  <c r="N1178" i="18"/>
  <c r="M1178" i="18"/>
  <c r="N1177" i="18"/>
  <c r="M1177" i="18"/>
  <c r="N1176" i="18"/>
  <c r="M1176" i="18"/>
  <c r="N1175" i="18"/>
  <c r="M1175" i="18"/>
  <c r="N1174" i="18"/>
  <c r="M1174" i="18"/>
  <c r="N1173" i="18"/>
  <c r="M1173" i="18"/>
  <c r="N1172" i="18"/>
  <c r="M1172" i="18"/>
  <c r="N1171" i="18"/>
  <c r="M1171" i="18"/>
  <c r="N1170" i="18"/>
  <c r="M1170" i="18"/>
  <c r="N1169" i="18"/>
  <c r="M1169" i="18"/>
  <c r="N1168" i="18"/>
  <c r="M1168" i="18"/>
  <c r="N1167" i="18"/>
  <c r="M1167" i="18"/>
  <c r="N1166" i="18"/>
  <c r="M1166" i="18"/>
  <c r="N1165" i="18"/>
  <c r="M1165" i="18"/>
  <c r="N1164" i="18"/>
  <c r="M1164" i="18"/>
  <c r="N1163" i="18"/>
  <c r="M1163" i="18"/>
  <c r="N1162" i="18"/>
  <c r="M1162" i="18"/>
  <c r="N1161" i="18"/>
  <c r="M1161" i="18"/>
  <c r="N1160" i="18"/>
  <c r="M1160" i="18"/>
  <c r="N1159" i="18"/>
  <c r="M1159" i="18"/>
  <c r="N1158" i="18"/>
  <c r="M1158" i="18"/>
  <c r="N1157" i="18"/>
  <c r="M1157" i="18"/>
  <c r="N1156" i="18"/>
  <c r="M1156" i="18"/>
  <c r="N1155" i="18"/>
  <c r="M1155" i="18"/>
  <c r="N1154" i="18"/>
  <c r="M1154" i="18"/>
  <c r="N1153" i="18"/>
  <c r="M1153" i="18"/>
  <c r="N1152" i="18"/>
  <c r="M1152" i="18"/>
  <c r="N1151" i="18"/>
  <c r="M1151" i="18"/>
  <c r="N1150" i="18"/>
  <c r="M1150" i="18"/>
  <c r="N1149" i="18"/>
  <c r="M1149" i="18"/>
  <c r="N1148" i="18"/>
  <c r="M1148" i="18"/>
  <c r="N1147" i="18"/>
  <c r="M1147" i="18"/>
  <c r="N1146" i="18"/>
  <c r="M1146" i="18"/>
  <c r="N1145" i="18"/>
  <c r="M1145" i="18"/>
  <c r="N1144" i="18"/>
  <c r="M1144" i="18"/>
  <c r="N1143" i="18"/>
  <c r="M1143" i="18"/>
  <c r="N1142" i="18"/>
  <c r="M1142" i="18"/>
  <c r="N1141" i="18"/>
  <c r="M1141" i="18"/>
  <c r="N1140" i="18"/>
  <c r="M1140" i="18"/>
  <c r="N1139" i="18"/>
  <c r="M1139" i="18"/>
  <c r="N1138" i="18"/>
  <c r="M1138" i="18"/>
  <c r="N1137" i="18"/>
  <c r="M1137" i="18"/>
  <c r="N1136" i="18"/>
  <c r="M1136" i="18"/>
  <c r="N1135" i="18"/>
  <c r="M1135" i="18"/>
  <c r="N1134" i="18"/>
  <c r="M1134" i="18"/>
  <c r="N1133" i="18"/>
  <c r="M1133" i="18"/>
  <c r="N1132" i="18"/>
  <c r="M1132" i="18"/>
  <c r="N1131" i="18"/>
  <c r="M1131" i="18"/>
  <c r="N1130" i="18"/>
  <c r="M1130" i="18"/>
  <c r="N1129" i="18"/>
  <c r="M1129" i="18"/>
  <c r="N1128" i="18"/>
  <c r="M1128" i="18"/>
  <c r="N1127" i="18"/>
  <c r="M1127" i="18"/>
  <c r="N1126" i="18"/>
  <c r="M1126" i="18"/>
  <c r="N1125" i="18"/>
  <c r="M1125" i="18"/>
  <c r="N1124" i="18"/>
  <c r="M1124" i="18"/>
  <c r="N1123" i="18"/>
  <c r="M1123" i="18"/>
  <c r="N1122" i="18"/>
  <c r="M1122" i="18"/>
  <c r="N1121" i="18"/>
  <c r="M1121" i="18"/>
  <c r="N1120" i="18"/>
  <c r="M1120" i="18"/>
  <c r="N1119" i="18"/>
  <c r="M1119" i="18"/>
  <c r="N1118" i="18"/>
  <c r="M1118" i="18"/>
  <c r="N1117" i="18"/>
  <c r="M1117" i="18"/>
  <c r="N1116" i="18"/>
  <c r="M1116" i="18"/>
  <c r="N1115" i="18"/>
  <c r="M1115" i="18"/>
  <c r="N1114" i="18"/>
  <c r="M1114" i="18"/>
  <c r="N1113" i="18"/>
  <c r="M1113" i="18"/>
  <c r="N1112" i="18"/>
  <c r="M1112" i="18"/>
  <c r="N1111" i="18"/>
  <c r="M1111" i="18"/>
  <c r="N1110" i="18"/>
  <c r="M1110" i="18"/>
  <c r="N1109" i="18"/>
  <c r="M1109" i="18"/>
  <c r="N1108" i="18"/>
  <c r="M1108" i="18"/>
  <c r="N1107" i="18"/>
  <c r="M1107" i="18"/>
  <c r="N1106" i="18"/>
  <c r="M1106" i="18"/>
  <c r="N1105" i="18"/>
  <c r="M1105" i="18"/>
  <c r="N1104" i="18"/>
  <c r="M1104" i="18"/>
  <c r="N1103" i="18"/>
  <c r="M1103" i="18"/>
  <c r="N1102" i="18"/>
  <c r="M1102" i="18"/>
  <c r="N1101" i="18"/>
  <c r="M1101" i="18"/>
  <c r="N1100" i="18"/>
  <c r="M1100" i="18"/>
  <c r="N1099" i="18"/>
  <c r="M1099" i="18"/>
  <c r="N1098" i="18"/>
  <c r="M1098" i="18"/>
  <c r="N1097" i="18"/>
  <c r="M1097" i="18"/>
  <c r="N1096" i="18"/>
  <c r="M1096" i="18"/>
  <c r="N1095" i="18"/>
  <c r="M1095" i="18"/>
  <c r="N1094" i="18"/>
  <c r="M1094" i="18"/>
  <c r="N1093" i="18"/>
  <c r="M1093" i="18"/>
  <c r="N1092" i="18"/>
  <c r="M1092" i="18"/>
  <c r="N1091" i="18"/>
  <c r="M1091" i="18"/>
  <c r="N1090" i="18"/>
  <c r="M1090" i="18"/>
  <c r="N1089" i="18"/>
  <c r="M1089" i="18"/>
  <c r="N1088" i="18"/>
  <c r="M1088" i="18"/>
  <c r="N1087" i="18"/>
  <c r="M1087" i="18"/>
  <c r="N1086" i="18"/>
  <c r="M1086" i="18"/>
  <c r="N1085" i="18"/>
  <c r="M1085" i="18"/>
  <c r="N1084" i="18"/>
  <c r="M1084" i="18"/>
  <c r="N1083" i="18"/>
  <c r="M1083" i="18"/>
  <c r="N1082" i="18"/>
  <c r="M1082" i="18"/>
  <c r="N1081" i="18"/>
  <c r="M1081" i="18"/>
  <c r="N1080" i="18"/>
  <c r="M1080" i="18"/>
  <c r="N1079" i="18"/>
  <c r="M1079" i="18"/>
  <c r="N1078" i="18"/>
  <c r="M1078" i="18"/>
  <c r="N1077" i="18"/>
  <c r="M1077" i="18"/>
  <c r="N1076" i="18"/>
  <c r="M1076" i="18"/>
  <c r="N1075" i="18"/>
  <c r="M1075" i="18"/>
  <c r="N1074" i="18"/>
  <c r="M1074" i="18"/>
  <c r="N1073" i="18"/>
  <c r="M1073" i="18"/>
  <c r="N1072" i="18"/>
  <c r="M1072" i="18"/>
  <c r="N1071" i="18"/>
  <c r="M1071" i="18"/>
  <c r="N1070" i="18"/>
  <c r="M1070" i="18"/>
  <c r="N1069" i="18"/>
  <c r="M1069" i="18"/>
  <c r="N1068" i="18"/>
  <c r="M1068" i="18"/>
  <c r="N1067" i="18"/>
  <c r="M1067" i="18"/>
  <c r="N1066" i="18"/>
  <c r="M1066" i="18"/>
  <c r="N1065" i="18"/>
  <c r="M1065" i="18"/>
  <c r="N1064" i="18"/>
  <c r="M1064" i="18"/>
  <c r="N1063" i="18"/>
  <c r="M1063" i="18"/>
  <c r="N1062" i="18"/>
  <c r="M1062" i="18"/>
  <c r="N1061" i="18"/>
  <c r="M1061" i="18"/>
  <c r="N1060" i="18"/>
  <c r="M1060" i="18"/>
  <c r="N1059" i="18"/>
  <c r="M1059" i="18"/>
  <c r="N1058" i="18"/>
  <c r="M1058" i="18"/>
  <c r="N1057" i="18"/>
  <c r="M1057" i="18"/>
  <c r="N1056" i="18"/>
  <c r="M1056" i="18"/>
  <c r="N1055" i="18"/>
  <c r="M1055" i="18"/>
  <c r="N1054" i="18"/>
  <c r="M1054" i="18"/>
  <c r="N1053" i="18"/>
  <c r="M1053" i="18"/>
  <c r="N1052" i="18"/>
  <c r="M1052" i="18"/>
  <c r="N1051" i="18"/>
  <c r="M1051" i="18"/>
  <c r="N1050" i="18"/>
  <c r="M1050" i="18"/>
  <c r="N1049" i="18"/>
  <c r="M1049" i="18"/>
  <c r="N1048" i="18"/>
  <c r="M1048" i="18"/>
  <c r="N1047" i="18"/>
  <c r="M1047" i="18"/>
  <c r="N1046" i="18"/>
  <c r="M1046" i="18"/>
  <c r="N1045" i="18"/>
  <c r="M1045" i="18"/>
  <c r="N1044" i="18"/>
  <c r="M1044" i="18"/>
  <c r="N1043" i="18"/>
  <c r="M1043" i="18"/>
  <c r="N1042" i="18"/>
  <c r="M1042" i="18"/>
  <c r="N1041" i="18"/>
  <c r="M1041" i="18"/>
  <c r="N1040" i="18"/>
  <c r="M1040" i="18"/>
  <c r="N1039" i="18"/>
  <c r="M1039" i="18"/>
  <c r="N1038" i="18"/>
  <c r="M1038" i="18"/>
  <c r="N1037" i="18"/>
  <c r="M1037" i="18"/>
  <c r="N1036" i="18"/>
  <c r="M1036" i="18"/>
  <c r="N1035" i="18"/>
  <c r="M1035" i="18"/>
  <c r="N1034" i="18"/>
  <c r="M1034" i="18"/>
  <c r="N1033" i="18"/>
  <c r="M1033" i="18"/>
  <c r="N1032" i="18"/>
  <c r="M1032" i="18"/>
  <c r="N1031" i="18"/>
  <c r="M1031" i="18"/>
  <c r="N1030" i="18"/>
  <c r="M1030" i="18"/>
  <c r="N1029" i="18"/>
  <c r="M1029" i="18"/>
  <c r="N1028" i="18"/>
  <c r="M1028" i="18"/>
  <c r="N1027" i="18"/>
  <c r="M1027" i="18"/>
  <c r="N1026" i="18"/>
  <c r="M1026" i="18"/>
  <c r="N1025" i="18"/>
  <c r="M1025" i="18"/>
  <c r="N1024" i="18"/>
  <c r="M1024" i="18"/>
  <c r="N1023" i="18"/>
  <c r="M1023" i="18"/>
  <c r="N1022" i="18"/>
  <c r="M1022" i="18"/>
  <c r="N1021" i="18"/>
  <c r="M1021" i="18"/>
  <c r="N1020" i="18"/>
  <c r="M1020" i="18"/>
  <c r="N1019" i="18"/>
  <c r="M1019" i="18"/>
  <c r="N1018" i="18"/>
  <c r="M1018" i="18"/>
  <c r="N1017" i="18"/>
  <c r="M1017" i="18"/>
  <c r="N1016" i="18"/>
  <c r="M1016" i="18"/>
  <c r="N1015" i="18"/>
  <c r="M1015" i="18"/>
  <c r="N1014" i="18"/>
  <c r="M1014" i="18"/>
  <c r="N1013" i="18"/>
  <c r="M1013" i="18"/>
  <c r="N1012" i="18"/>
  <c r="M1012" i="18"/>
  <c r="N1011" i="18"/>
  <c r="M1011" i="18"/>
  <c r="N1010" i="18"/>
  <c r="M1010" i="18"/>
  <c r="N1009" i="18"/>
  <c r="M1009" i="18"/>
  <c r="N1008" i="18"/>
  <c r="M1008" i="18"/>
  <c r="N1007" i="18"/>
  <c r="M1007" i="18"/>
  <c r="N1006" i="18"/>
  <c r="M1006" i="18"/>
  <c r="N1005" i="18"/>
  <c r="M1005" i="18"/>
  <c r="N1004" i="18"/>
  <c r="M1004" i="18"/>
  <c r="N1003" i="18"/>
  <c r="M1003" i="18"/>
  <c r="N1002" i="18"/>
  <c r="M1002" i="18"/>
  <c r="N1001" i="18"/>
  <c r="M1001" i="18"/>
  <c r="N1000" i="18"/>
  <c r="M1000" i="18"/>
  <c r="N999" i="18"/>
  <c r="M999" i="18"/>
  <c r="N998" i="18"/>
  <c r="M998" i="18"/>
  <c r="N997" i="18"/>
  <c r="M997" i="18"/>
  <c r="N996" i="18"/>
  <c r="M996" i="18"/>
  <c r="N995" i="18"/>
  <c r="M995" i="18"/>
  <c r="N994" i="18"/>
  <c r="M994" i="18"/>
  <c r="N993" i="18"/>
  <c r="M993" i="18"/>
  <c r="N992" i="18"/>
  <c r="M992" i="18"/>
  <c r="N991" i="18"/>
  <c r="M991" i="18"/>
  <c r="N990" i="18"/>
  <c r="M990" i="18"/>
  <c r="N989" i="18"/>
  <c r="M989" i="18"/>
  <c r="N988" i="18"/>
  <c r="M988" i="18"/>
  <c r="N987" i="18"/>
  <c r="M987" i="18"/>
  <c r="N986" i="18"/>
  <c r="M986" i="18"/>
  <c r="N985" i="18"/>
  <c r="M985" i="18"/>
  <c r="N984" i="18"/>
  <c r="M984" i="18"/>
  <c r="N983" i="18"/>
  <c r="M983" i="18"/>
  <c r="N982" i="18"/>
  <c r="M982" i="18"/>
  <c r="N981" i="18"/>
  <c r="M981" i="18"/>
  <c r="N980" i="18"/>
  <c r="M980" i="18"/>
  <c r="N979" i="18"/>
  <c r="M979" i="18"/>
  <c r="N978" i="18"/>
  <c r="M978" i="18"/>
  <c r="N977" i="18"/>
  <c r="M977" i="18"/>
  <c r="N976" i="18"/>
  <c r="M976" i="18"/>
  <c r="N975" i="18"/>
  <c r="M975" i="18"/>
  <c r="N974" i="18"/>
  <c r="M974" i="18"/>
  <c r="N973" i="18"/>
  <c r="M973" i="18"/>
  <c r="N972" i="18"/>
  <c r="M972" i="18"/>
  <c r="N971" i="18"/>
  <c r="M971" i="18"/>
  <c r="N970" i="18"/>
  <c r="M970" i="18"/>
  <c r="N969" i="18"/>
  <c r="M969" i="18"/>
  <c r="N968" i="18"/>
  <c r="M968" i="18"/>
  <c r="N967" i="18"/>
  <c r="M967" i="18"/>
  <c r="N966" i="18"/>
  <c r="M966" i="18"/>
  <c r="N965" i="18"/>
  <c r="M965" i="18"/>
  <c r="N964" i="18"/>
  <c r="M964" i="18"/>
  <c r="N963" i="18"/>
  <c r="M963" i="18"/>
  <c r="N962" i="18"/>
  <c r="M962" i="18"/>
  <c r="N961" i="18"/>
  <c r="M961" i="18"/>
  <c r="N960" i="18"/>
  <c r="M960" i="18"/>
  <c r="N959" i="18"/>
  <c r="M959" i="18"/>
  <c r="N958" i="18"/>
  <c r="M958" i="18"/>
  <c r="N957" i="18"/>
  <c r="M957" i="18"/>
  <c r="N956" i="18"/>
  <c r="M956" i="18"/>
  <c r="N955" i="18"/>
  <c r="M955" i="18"/>
  <c r="N954" i="18"/>
  <c r="M954" i="18"/>
  <c r="N953" i="18"/>
  <c r="M953" i="18"/>
  <c r="N952" i="18"/>
  <c r="M952" i="18"/>
  <c r="N951" i="18"/>
  <c r="M951" i="18"/>
  <c r="N950" i="18"/>
  <c r="M950" i="18"/>
  <c r="N949" i="18"/>
  <c r="M949" i="18"/>
  <c r="N948" i="18"/>
  <c r="M948" i="18"/>
  <c r="N947" i="18"/>
  <c r="M947" i="18"/>
  <c r="N946" i="18"/>
  <c r="M946" i="18"/>
  <c r="N945" i="18"/>
  <c r="M945" i="18"/>
  <c r="N944" i="18"/>
  <c r="M944" i="18"/>
  <c r="N943" i="18"/>
  <c r="M943" i="18"/>
  <c r="N942" i="18"/>
  <c r="M942" i="18"/>
  <c r="N941" i="18"/>
  <c r="M941" i="18"/>
  <c r="N940" i="18"/>
  <c r="M940" i="18"/>
  <c r="N939" i="18"/>
  <c r="M939" i="18"/>
  <c r="N938" i="18"/>
  <c r="M938" i="18"/>
  <c r="N937" i="18"/>
  <c r="M937" i="18"/>
  <c r="N936" i="18"/>
  <c r="M936" i="18"/>
  <c r="N935" i="18"/>
  <c r="M935" i="18"/>
  <c r="N934" i="18"/>
  <c r="M934" i="18"/>
  <c r="N933" i="18"/>
  <c r="M933" i="18"/>
  <c r="N932" i="18"/>
  <c r="M932" i="18"/>
  <c r="N931" i="18"/>
  <c r="M931" i="18"/>
  <c r="N930" i="18"/>
  <c r="M930" i="18"/>
  <c r="N929" i="18"/>
  <c r="M929" i="18"/>
  <c r="N928" i="18"/>
  <c r="M928" i="18"/>
  <c r="N927" i="18"/>
  <c r="M927" i="18"/>
  <c r="N926" i="18"/>
  <c r="M926" i="18"/>
  <c r="N925" i="18"/>
  <c r="M925" i="18"/>
  <c r="N924" i="18"/>
  <c r="M924" i="18"/>
  <c r="N923" i="18"/>
  <c r="M923" i="18"/>
  <c r="N922" i="18"/>
  <c r="M922" i="18"/>
  <c r="N921" i="18"/>
  <c r="M921" i="18"/>
  <c r="N920" i="18"/>
  <c r="M920" i="18"/>
  <c r="N919" i="18"/>
  <c r="M919" i="18"/>
  <c r="N918" i="18"/>
  <c r="M918" i="18"/>
  <c r="N917" i="18"/>
  <c r="M917" i="18"/>
  <c r="N916" i="18"/>
  <c r="M916" i="18"/>
  <c r="N915" i="18"/>
  <c r="M915" i="18"/>
  <c r="N914" i="18"/>
  <c r="M914" i="18"/>
  <c r="N913" i="18"/>
  <c r="M913" i="18"/>
  <c r="N912" i="18"/>
  <c r="M912" i="18"/>
  <c r="N911" i="18"/>
  <c r="M911" i="18"/>
  <c r="N910" i="18"/>
  <c r="M910" i="18"/>
  <c r="N909" i="18"/>
  <c r="M909" i="18"/>
  <c r="N908" i="18"/>
  <c r="M908" i="18"/>
  <c r="N907" i="18"/>
  <c r="M907" i="18"/>
  <c r="N906" i="18"/>
  <c r="M906" i="18"/>
  <c r="N905" i="18"/>
  <c r="M905" i="18"/>
  <c r="N904" i="18"/>
  <c r="M904" i="18"/>
  <c r="N903" i="18"/>
  <c r="M903" i="18"/>
  <c r="N902" i="18"/>
  <c r="M902" i="18"/>
  <c r="N901" i="18"/>
  <c r="M901" i="18"/>
  <c r="N900" i="18"/>
  <c r="M900" i="18"/>
  <c r="N899" i="18"/>
  <c r="M899" i="18"/>
  <c r="N898" i="18"/>
  <c r="M898" i="18"/>
  <c r="N897" i="18"/>
  <c r="M897" i="18"/>
  <c r="N896" i="18"/>
  <c r="M896" i="18"/>
  <c r="N895" i="18"/>
  <c r="M895" i="18"/>
  <c r="N894" i="18"/>
  <c r="M894" i="18"/>
  <c r="N893" i="18"/>
  <c r="M893" i="18"/>
  <c r="N892" i="18"/>
  <c r="M892" i="18"/>
  <c r="N891" i="18"/>
  <c r="M891" i="18"/>
  <c r="N890" i="18"/>
  <c r="M890" i="18"/>
  <c r="N889" i="18"/>
  <c r="M889" i="18"/>
  <c r="N888" i="18"/>
  <c r="M888" i="18"/>
  <c r="N887" i="18"/>
  <c r="M887" i="18"/>
  <c r="N886" i="18"/>
  <c r="M886" i="18"/>
  <c r="N885" i="18"/>
  <c r="M885" i="18"/>
  <c r="N884" i="18"/>
  <c r="M884" i="18"/>
  <c r="N883" i="18"/>
  <c r="M883" i="18"/>
  <c r="N882" i="18"/>
  <c r="M882" i="18"/>
  <c r="N881" i="18"/>
  <c r="M881" i="18"/>
  <c r="N880" i="18"/>
  <c r="M880" i="18"/>
  <c r="N879" i="18"/>
  <c r="M879" i="18"/>
  <c r="N878" i="18"/>
  <c r="M878" i="18"/>
  <c r="N877" i="18"/>
  <c r="M877" i="18"/>
  <c r="N876" i="18"/>
  <c r="M876" i="18"/>
  <c r="N875" i="18"/>
  <c r="M875" i="18"/>
  <c r="N874" i="18"/>
  <c r="M874" i="18"/>
  <c r="N873" i="18"/>
  <c r="M873" i="18"/>
  <c r="N872" i="18"/>
  <c r="M872" i="18"/>
  <c r="N871" i="18"/>
  <c r="M871" i="18"/>
  <c r="N870" i="18"/>
  <c r="M870" i="18"/>
  <c r="N869" i="18"/>
  <c r="M869" i="18"/>
  <c r="N868" i="18"/>
  <c r="M868" i="18"/>
  <c r="N867" i="18"/>
  <c r="M867" i="18"/>
  <c r="N866" i="18"/>
  <c r="M866" i="18"/>
  <c r="N865" i="18"/>
  <c r="M865" i="18"/>
  <c r="N864" i="18"/>
  <c r="M864" i="18"/>
  <c r="N863" i="18"/>
  <c r="M863" i="18"/>
  <c r="N862" i="18"/>
  <c r="M862" i="18"/>
  <c r="N861" i="18"/>
  <c r="M861" i="18"/>
  <c r="N860" i="18"/>
  <c r="M860" i="18"/>
  <c r="N859" i="18"/>
  <c r="M859" i="18"/>
  <c r="N858" i="18"/>
  <c r="M858" i="18"/>
  <c r="N857" i="18"/>
  <c r="M857" i="18"/>
  <c r="N856" i="18"/>
  <c r="M856" i="18"/>
  <c r="N855" i="18"/>
  <c r="M855" i="18"/>
  <c r="N854" i="18"/>
  <c r="M854" i="18"/>
  <c r="N853" i="18"/>
  <c r="M853" i="18"/>
  <c r="N852" i="18"/>
  <c r="M852" i="18"/>
  <c r="N851" i="18"/>
  <c r="M851" i="18"/>
  <c r="N850" i="18"/>
  <c r="M850" i="18"/>
  <c r="N849" i="18"/>
  <c r="M849" i="18"/>
  <c r="N848" i="18"/>
  <c r="M848" i="18"/>
  <c r="N847" i="18"/>
  <c r="M847" i="18"/>
  <c r="N846" i="18"/>
  <c r="M846" i="18"/>
  <c r="N845" i="18"/>
  <c r="M845" i="18"/>
  <c r="N844" i="18"/>
  <c r="M844" i="18"/>
  <c r="N843" i="18"/>
  <c r="M843" i="18"/>
  <c r="N842" i="18"/>
  <c r="M842" i="18"/>
  <c r="N841" i="18"/>
  <c r="M841" i="18"/>
  <c r="N840" i="18"/>
  <c r="M840" i="18"/>
  <c r="N839" i="18"/>
  <c r="M839" i="18"/>
  <c r="N838" i="18"/>
  <c r="M838" i="18"/>
  <c r="N837" i="18"/>
  <c r="M837" i="18"/>
  <c r="N836" i="18"/>
  <c r="M836" i="18"/>
  <c r="N835" i="18"/>
  <c r="M835" i="18"/>
  <c r="N834" i="18"/>
  <c r="M834" i="18"/>
  <c r="N833" i="18"/>
  <c r="M833" i="18"/>
  <c r="N832" i="18"/>
  <c r="M832" i="18"/>
  <c r="N831" i="18"/>
  <c r="M831" i="18"/>
  <c r="N830" i="18"/>
  <c r="M830" i="18"/>
  <c r="N829" i="18"/>
  <c r="M829" i="18"/>
  <c r="N828" i="18"/>
  <c r="M828" i="18"/>
  <c r="N827" i="18"/>
  <c r="M827" i="18"/>
  <c r="N826" i="18"/>
  <c r="M826" i="18"/>
  <c r="N825" i="18"/>
  <c r="M825" i="18"/>
  <c r="N824" i="18"/>
  <c r="M824" i="18"/>
  <c r="N823" i="18"/>
  <c r="M823" i="18"/>
  <c r="N822" i="18"/>
  <c r="M822" i="18"/>
  <c r="N821" i="18"/>
  <c r="M821" i="18"/>
  <c r="N820" i="18"/>
  <c r="M820" i="18"/>
  <c r="N819" i="18"/>
  <c r="M819" i="18"/>
  <c r="N818" i="18"/>
  <c r="M818" i="18"/>
  <c r="N817" i="18"/>
  <c r="M817" i="18"/>
  <c r="N816" i="18"/>
  <c r="M816" i="18"/>
  <c r="N815" i="18"/>
  <c r="M815" i="18"/>
  <c r="N814" i="18"/>
  <c r="M814" i="18"/>
  <c r="N813" i="18"/>
  <c r="M813" i="18"/>
  <c r="N812" i="18"/>
  <c r="M812" i="18"/>
  <c r="N811" i="18"/>
  <c r="M811" i="18"/>
  <c r="N810" i="18"/>
  <c r="M810" i="18"/>
  <c r="N809" i="18"/>
  <c r="M809" i="18"/>
  <c r="N808" i="18"/>
  <c r="M808" i="18"/>
  <c r="N807" i="18"/>
  <c r="M807" i="18"/>
  <c r="N806" i="18"/>
  <c r="M806" i="18"/>
  <c r="N805" i="18"/>
  <c r="M805" i="18"/>
  <c r="N804" i="18"/>
  <c r="M804" i="18"/>
  <c r="N803" i="18"/>
  <c r="M803" i="18"/>
  <c r="N802" i="18"/>
  <c r="M802" i="18"/>
  <c r="N801" i="18"/>
  <c r="M801" i="18"/>
  <c r="N800" i="18"/>
  <c r="M800" i="18"/>
  <c r="N799" i="18"/>
  <c r="M799" i="18"/>
  <c r="N798" i="18"/>
  <c r="M798" i="18"/>
  <c r="N797" i="18"/>
  <c r="M797" i="18"/>
  <c r="N796" i="18"/>
  <c r="M796" i="18"/>
  <c r="N795" i="18"/>
  <c r="M795" i="18"/>
  <c r="N794" i="18"/>
  <c r="M794" i="18"/>
  <c r="N793" i="18"/>
  <c r="M793" i="18"/>
  <c r="N792" i="18"/>
  <c r="M792" i="18"/>
  <c r="N791" i="18"/>
  <c r="M791" i="18"/>
  <c r="N790" i="18"/>
  <c r="M790" i="18"/>
  <c r="N789" i="18"/>
  <c r="M789" i="18"/>
  <c r="N788" i="18"/>
  <c r="M788" i="18"/>
  <c r="N787" i="18"/>
  <c r="M787" i="18"/>
  <c r="N786" i="18"/>
  <c r="M786" i="18"/>
  <c r="N785" i="18"/>
  <c r="M785" i="18"/>
  <c r="N784" i="18"/>
  <c r="M784" i="18"/>
  <c r="N783" i="18"/>
  <c r="M783" i="18"/>
  <c r="N782" i="18"/>
  <c r="M782" i="18"/>
  <c r="N781" i="18"/>
  <c r="M781" i="18"/>
  <c r="N780" i="18"/>
  <c r="M780" i="18"/>
  <c r="N779" i="18"/>
  <c r="M779" i="18"/>
  <c r="N778" i="18"/>
  <c r="M778" i="18"/>
  <c r="N777" i="18"/>
  <c r="M777" i="18"/>
  <c r="N776" i="18"/>
  <c r="M776" i="18"/>
  <c r="N775" i="18"/>
  <c r="M775" i="18"/>
  <c r="N774" i="18"/>
  <c r="M774" i="18"/>
  <c r="N773" i="18"/>
  <c r="M773" i="18"/>
  <c r="N772" i="18"/>
  <c r="M772" i="18"/>
  <c r="N771" i="18"/>
  <c r="M771" i="18"/>
  <c r="N770" i="18"/>
  <c r="M770" i="18"/>
  <c r="N769" i="18"/>
  <c r="M769" i="18"/>
  <c r="N768" i="18"/>
  <c r="M768" i="18"/>
  <c r="N767" i="18"/>
  <c r="M767" i="18"/>
  <c r="N766" i="18"/>
  <c r="M766" i="18"/>
  <c r="N765" i="18"/>
  <c r="M765" i="18"/>
  <c r="N764" i="18"/>
  <c r="M764" i="18"/>
  <c r="N763" i="18"/>
  <c r="M763" i="18"/>
  <c r="N762" i="18"/>
  <c r="M762" i="18"/>
  <c r="N761" i="18"/>
  <c r="M761" i="18"/>
  <c r="N760" i="18"/>
  <c r="M760" i="18"/>
  <c r="N759" i="18"/>
  <c r="M759" i="18"/>
  <c r="N758" i="18"/>
  <c r="M758" i="18"/>
  <c r="N757" i="18"/>
  <c r="M757" i="18"/>
  <c r="N756" i="18"/>
  <c r="M756" i="18"/>
  <c r="N755" i="18"/>
  <c r="M755" i="18"/>
  <c r="N754" i="18"/>
  <c r="M754" i="18"/>
  <c r="N753" i="18"/>
  <c r="M753" i="18"/>
  <c r="N752" i="18"/>
  <c r="M752" i="18"/>
  <c r="N751" i="18"/>
  <c r="M751" i="18"/>
  <c r="N750" i="18"/>
  <c r="M750" i="18"/>
  <c r="N749" i="18"/>
  <c r="M749" i="18"/>
  <c r="N748" i="18"/>
  <c r="M748" i="18"/>
  <c r="N747" i="18"/>
  <c r="M747" i="18"/>
  <c r="N746" i="18"/>
  <c r="M746" i="18"/>
  <c r="N745" i="18"/>
  <c r="M745" i="18"/>
  <c r="N744" i="18"/>
  <c r="M744" i="18"/>
  <c r="N743" i="18"/>
  <c r="M743" i="18"/>
  <c r="N742" i="18"/>
  <c r="M742" i="18"/>
  <c r="N741" i="18"/>
  <c r="M741" i="18"/>
  <c r="N740" i="18"/>
  <c r="M740" i="18"/>
  <c r="N739" i="18"/>
  <c r="M739" i="18"/>
  <c r="N738" i="18"/>
  <c r="M738" i="18"/>
  <c r="N737" i="18"/>
  <c r="M737" i="18"/>
  <c r="N736" i="18"/>
  <c r="M736" i="18"/>
  <c r="N735" i="18"/>
  <c r="M735" i="18"/>
  <c r="N734" i="18"/>
  <c r="M734" i="18"/>
  <c r="N733" i="18"/>
  <c r="M733" i="18"/>
  <c r="N732" i="18"/>
  <c r="M732" i="18"/>
  <c r="N731" i="18"/>
  <c r="M731" i="18"/>
  <c r="N730" i="18"/>
  <c r="M730" i="18"/>
  <c r="N729" i="18"/>
  <c r="M729" i="18"/>
  <c r="N728" i="18"/>
  <c r="M728" i="18"/>
  <c r="N727" i="18"/>
  <c r="M727" i="18"/>
  <c r="N726" i="18"/>
  <c r="M726" i="18"/>
  <c r="N725" i="18"/>
  <c r="M725" i="18"/>
  <c r="N724" i="18"/>
  <c r="M724" i="18"/>
  <c r="N723" i="18"/>
  <c r="M723" i="18"/>
  <c r="N722" i="18"/>
  <c r="M722" i="18"/>
  <c r="N721" i="18"/>
  <c r="M721" i="18"/>
  <c r="N720" i="18"/>
  <c r="M720" i="18"/>
  <c r="N719" i="18"/>
  <c r="M719" i="18"/>
  <c r="N718" i="18"/>
  <c r="M718" i="18"/>
  <c r="N717" i="18"/>
  <c r="M717" i="18"/>
  <c r="N716" i="18"/>
  <c r="M716" i="18"/>
  <c r="N715" i="18"/>
  <c r="M715" i="18"/>
  <c r="N714" i="18"/>
  <c r="M714" i="18"/>
  <c r="N713" i="18"/>
  <c r="M713" i="18"/>
  <c r="N712" i="18"/>
  <c r="M712" i="18"/>
  <c r="N711" i="18"/>
  <c r="M711" i="18"/>
  <c r="N710" i="18"/>
  <c r="M710" i="18"/>
  <c r="N709" i="18"/>
  <c r="M709" i="18"/>
  <c r="N708" i="18"/>
  <c r="M708" i="18"/>
  <c r="N707" i="18"/>
  <c r="M707" i="18"/>
  <c r="N706" i="18"/>
  <c r="M706" i="18"/>
  <c r="N705" i="18"/>
  <c r="M705" i="18"/>
  <c r="N704" i="18"/>
  <c r="M704" i="18"/>
  <c r="N703" i="18"/>
  <c r="M703" i="18"/>
  <c r="N702" i="18"/>
  <c r="M702" i="18"/>
  <c r="N701" i="18"/>
  <c r="M701" i="18"/>
  <c r="N700" i="18"/>
  <c r="M700" i="18"/>
  <c r="N699" i="18"/>
  <c r="M699" i="18"/>
  <c r="N698" i="18"/>
  <c r="M698" i="18"/>
  <c r="N697" i="18"/>
  <c r="M697" i="18"/>
  <c r="N696" i="18"/>
  <c r="M696" i="18"/>
  <c r="N695" i="18"/>
  <c r="M695" i="18"/>
  <c r="N694" i="18"/>
  <c r="M694" i="18"/>
  <c r="N693" i="18"/>
  <c r="M693" i="18"/>
  <c r="N692" i="18"/>
  <c r="M692" i="18"/>
  <c r="N691" i="18"/>
  <c r="M691" i="18"/>
  <c r="N690" i="18"/>
  <c r="M690" i="18"/>
  <c r="N689" i="18"/>
  <c r="M689" i="18"/>
  <c r="N688" i="18"/>
  <c r="M688" i="18"/>
  <c r="N687" i="18"/>
  <c r="M687" i="18"/>
  <c r="N686" i="18"/>
  <c r="M686" i="18"/>
  <c r="N685" i="18"/>
  <c r="M685" i="18"/>
  <c r="N684" i="18"/>
  <c r="M684" i="18"/>
  <c r="N683" i="18"/>
  <c r="M683" i="18"/>
  <c r="N682" i="18"/>
  <c r="M682" i="18"/>
  <c r="N681" i="18"/>
  <c r="M681" i="18"/>
  <c r="N680" i="18"/>
  <c r="M680" i="18"/>
  <c r="N679" i="18"/>
  <c r="M679" i="18"/>
  <c r="N678" i="18"/>
  <c r="M678" i="18"/>
  <c r="N677" i="18"/>
  <c r="M677" i="18"/>
  <c r="N676" i="18"/>
  <c r="M676" i="18"/>
  <c r="N675" i="18"/>
  <c r="M675" i="18"/>
  <c r="N674" i="18"/>
  <c r="M674" i="18"/>
  <c r="N673" i="18"/>
  <c r="M673" i="18"/>
  <c r="N672" i="18"/>
  <c r="M672" i="18"/>
  <c r="N671" i="18"/>
  <c r="M671" i="18"/>
  <c r="N670" i="18"/>
  <c r="M670" i="18"/>
  <c r="N669" i="18"/>
  <c r="M669" i="18"/>
  <c r="N668" i="18"/>
  <c r="M668" i="18"/>
  <c r="N667" i="18"/>
  <c r="M667" i="18"/>
  <c r="N666" i="18"/>
  <c r="M666" i="18"/>
  <c r="N665" i="18"/>
  <c r="M665" i="18"/>
  <c r="N664" i="18"/>
  <c r="M664" i="18"/>
  <c r="N663" i="18"/>
  <c r="M663" i="18"/>
  <c r="N662" i="18"/>
  <c r="M662" i="18"/>
  <c r="N661" i="18"/>
  <c r="M661" i="18"/>
  <c r="N660" i="18"/>
  <c r="M660" i="18"/>
  <c r="N659" i="18"/>
  <c r="M659" i="18"/>
  <c r="N658" i="18"/>
  <c r="M658" i="18"/>
  <c r="N657" i="18"/>
  <c r="M657" i="18"/>
  <c r="N656" i="18"/>
  <c r="M656" i="18"/>
  <c r="N655" i="18"/>
  <c r="M655" i="18"/>
  <c r="N654" i="18"/>
  <c r="M654" i="18"/>
  <c r="N653" i="18"/>
  <c r="M653" i="18"/>
  <c r="N652" i="18"/>
  <c r="M652" i="18"/>
  <c r="N651" i="18"/>
  <c r="M651" i="18"/>
  <c r="N650" i="18"/>
  <c r="M650" i="18"/>
  <c r="N649" i="18"/>
  <c r="M649" i="18"/>
  <c r="N648" i="18"/>
  <c r="M648" i="18"/>
  <c r="N647" i="18"/>
  <c r="M647" i="18"/>
  <c r="N646" i="18"/>
  <c r="M646" i="18"/>
  <c r="N645" i="18"/>
  <c r="M645" i="18"/>
  <c r="N644" i="18"/>
  <c r="M644" i="18"/>
  <c r="N643" i="18"/>
  <c r="M643" i="18"/>
  <c r="N642" i="18"/>
  <c r="M642" i="18"/>
  <c r="N641" i="18"/>
  <c r="M641" i="18"/>
  <c r="N640" i="18"/>
  <c r="M640" i="18"/>
  <c r="N639" i="18"/>
  <c r="M639" i="18"/>
  <c r="N638" i="18"/>
  <c r="M638" i="18"/>
  <c r="N637" i="18"/>
  <c r="M637" i="18"/>
  <c r="N636" i="18"/>
  <c r="M636" i="18"/>
  <c r="N635" i="18"/>
  <c r="M635" i="18"/>
  <c r="N634" i="18"/>
  <c r="M634" i="18"/>
  <c r="N633" i="18"/>
  <c r="M633" i="18"/>
  <c r="N632" i="18"/>
  <c r="M632" i="18"/>
  <c r="N631" i="18"/>
  <c r="M631" i="18"/>
  <c r="N630" i="18"/>
  <c r="M630" i="18"/>
  <c r="N629" i="18"/>
  <c r="M629" i="18"/>
  <c r="N628" i="18"/>
  <c r="M628" i="18"/>
  <c r="N627" i="18"/>
  <c r="M627" i="18"/>
  <c r="N626" i="18"/>
  <c r="M626" i="18"/>
  <c r="N625" i="18"/>
  <c r="M625" i="18"/>
  <c r="N624" i="18"/>
  <c r="M624" i="18"/>
  <c r="N623" i="18"/>
  <c r="M623" i="18"/>
  <c r="N622" i="18"/>
  <c r="M622" i="18"/>
  <c r="N621" i="18"/>
  <c r="M621" i="18"/>
  <c r="N620" i="18"/>
  <c r="M620" i="18"/>
  <c r="N619" i="18"/>
  <c r="M619" i="18"/>
  <c r="N618" i="18"/>
  <c r="M618" i="18"/>
  <c r="N617" i="18"/>
  <c r="M617" i="18"/>
  <c r="N616" i="18"/>
  <c r="M616" i="18"/>
  <c r="N615" i="18"/>
  <c r="M615" i="18"/>
  <c r="N614" i="18"/>
  <c r="M614" i="18"/>
  <c r="N613" i="18"/>
  <c r="M613" i="18"/>
  <c r="N612" i="18"/>
  <c r="M612" i="18"/>
  <c r="N611" i="18"/>
  <c r="M611" i="18"/>
  <c r="N610" i="18"/>
  <c r="M610" i="18"/>
  <c r="N609" i="18"/>
  <c r="M609" i="18"/>
  <c r="N608" i="18"/>
  <c r="M608" i="18"/>
  <c r="N607" i="18"/>
  <c r="M607" i="18"/>
  <c r="N606" i="18"/>
  <c r="M606" i="18"/>
  <c r="N605" i="18"/>
  <c r="M605" i="18"/>
  <c r="N604" i="18"/>
  <c r="M604" i="18"/>
  <c r="N603" i="18"/>
  <c r="M603" i="18"/>
  <c r="N602" i="18"/>
  <c r="M602" i="18"/>
  <c r="N601" i="18"/>
  <c r="M601" i="18"/>
  <c r="N600" i="18"/>
  <c r="M600" i="18"/>
  <c r="N599" i="18"/>
  <c r="M599" i="18"/>
  <c r="N598" i="18"/>
  <c r="M598" i="18"/>
  <c r="N597" i="18"/>
  <c r="M597" i="18"/>
  <c r="N596" i="18"/>
  <c r="M596" i="18"/>
  <c r="N595" i="18"/>
  <c r="M595" i="18"/>
  <c r="N594" i="18"/>
  <c r="M594" i="18"/>
  <c r="N593" i="18"/>
  <c r="M593" i="18"/>
  <c r="N592" i="18"/>
  <c r="M592" i="18"/>
  <c r="N591" i="18"/>
  <c r="M591" i="18"/>
  <c r="N590" i="18"/>
  <c r="M590" i="18"/>
  <c r="N589" i="18"/>
  <c r="M589" i="18"/>
  <c r="N588" i="18"/>
  <c r="M588" i="18"/>
  <c r="N587" i="18"/>
  <c r="M587" i="18"/>
  <c r="N586" i="18"/>
  <c r="M586" i="18"/>
  <c r="N585" i="18"/>
  <c r="M585" i="18"/>
  <c r="N584" i="18"/>
  <c r="M584" i="18"/>
  <c r="N583" i="18"/>
  <c r="M583" i="18"/>
  <c r="N582" i="18"/>
  <c r="M582" i="18"/>
  <c r="N581" i="18"/>
  <c r="M581" i="18"/>
  <c r="N580" i="18"/>
  <c r="M580" i="18"/>
  <c r="N579" i="18"/>
  <c r="M579" i="18"/>
  <c r="N578" i="18"/>
  <c r="M578" i="18"/>
  <c r="N577" i="18"/>
  <c r="M577" i="18"/>
  <c r="N576" i="18"/>
  <c r="M576" i="18"/>
  <c r="N575" i="18"/>
  <c r="M575" i="18"/>
  <c r="N574" i="18"/>
  <c r="M574" i="18"/>
  <c r="N573" i="18"/>
  <c r="M573" i="18"/>
  <c r="N572" i="18"/>
  <c r="M572" i="18"/>
  <c r="N571" i="18"/>
  <c r="M571" i="18"/>
  <c r="N570" i="18"/>
  <c r="M570" i="18"/>
  <c r="N569" i="18"/>
  <c r="M569" i="18"/>
  <c r="N568" i="18"/>
  <c r="M568" i="18"/>
  <c r="N567" i="18"/>
  <c r="M567" i="18"/>
  <c r="N566" i="18"/>
  <c r="M566" i="18"/>
  <c r="N565" i="18"/>
  <c r="M565" i="18"/>
  <c r="N564" i="18"/>
  <c r="M564" i="18"/>
  <c r="N563" i="18"/>
  <c r="M563" i="18"/>
  <c r="N562" i="18"/>
  <c r="M562" i="18"/>
  <c r="N561" i="18"/>
  <c r="M561" i="18"/>
  <c r="N560" i="18"/>
  <c r="M560" i="18"/>
  <c r="N559" i="18"/>
  <c r="M559" i="18"/>
  <c r="N558" i="18"/>
  <c r="M558" i="18"/>
  <c r="N557" i="18"/>
  <c r="M557" i="18"/>
  <c r="N556" i="18"/>
  <c r="M556" i="18"/>
  <c r="N555" i="18"/>
  <c r="M555" i="18"/>
  <c r="N554" i="18"/>
  <c r="M554" i="18"/>
  <c r="N553" i="18"/>
  <c r="M553" i="18"/>
  <c r="N552" i="18"/>
  <c r="M552" i="18"/>
  <c r="N551" i="18"/>
  <c r="M551" i="18"/>
  <c r="N550" i="18"/>
  <c r="M550" i="18"/>
  <c r="N549" i="18"/>
  <c r="M549" i="18"/>
  <c r="N548" i="18"/>
  <c r="M548" i="18"/>
  <c r="N547" i="18"/>
  <c r="M547" i="18"/>
  <c r="N546" i="18"/>
  <c r="M546" i="18"/>
  <c r="N545" i="18"/>
  <c r="M545" i="18"/>
  <c r="N544" i="18"/>
  <c r="M544" i="18"/>
  <c r="N543" i="18"/>
  <c r="M543" i="18"/>
  <c r="N542" i="18"/>
  <c r="M542" i="18"/>
  <c r="N541" i="18"/>
  <c r="M541" i="18"/>
  <c r="N540" i="18"/>
  <c r="M540" i="18"/>
  <c r="N539" i="18"/>
  <c r="M539" i="18"/>
  <c r="N538" i="18"/>
  <c r="M538" i="18"/>
  <c r="N537" i="18"/>
  <c r="M537" i="18"/>
  <c r="N536" i="18"/>
  <c r="M536" i="18"/>
  <c r="N535" i="18"/>
  <c r="M535" i="18"/>
  <c r="N534" i="18"/>
  <c r="M534" i="18"/>
  <c r="N533" i="18"/>
  <c r="M533" i="18"/>
  <c r="N532" i="18"/>
  <c r="M532" i="18"/>
  <c r="N531" i="18"/>
  <c r="M531" i="18"/>
  <c r="N530" i="18"/>
  <c r="M530" i="18"/>
  <c r="N529" i="18"/>
  <c r="M529" i="18"/>
  <c r="N528" i="18"/>
  <c r="M528" i="18"/>
  <c r="N527" i="18"/>
  <c r="M527" i="18"/>
  <c r="N526" i="18"/>
  <c r="M526" i="18"/>
  <c r="N525" i="18"/>
  <c r="M525" i="18"/>
  <c r="N524" i="18"/>
  <c r="M524" i="18"/>
  <c r="N523" i="18"/>
  <c r="M523" i="18"/>
  <c r="N522" i="18"/>
  <c r="M522" i="18"/>
  <c r="N521" i="18"/>
  <c r="M521" i="18"/>
  <c r="N520" i="18"/>
  <c r="M520" i="18"/>
  <c r="N519" i="18"/>
  <c r="M519" i="18"/>
  <c r="N518" i="18"/>
  <c r="M518" i="18"/>
  <c r="N517" i="18"/>
  <c r="M517" i="18"/>
  <c r="N516" i="18"/>
  <c r="M516" i="18"/>
  <c r="N515" i="18"/>
  <c r="M515" i="18"/>
  <c r="N514" i="18"/>
  <c r="M514" i="18"/>
  <c r="N513" i="18"/>
  <c r="M513" i="18"/>
  <c r="N512" i="18"/>
  <c r="M512" i="18"/>
  <c r="N511" i="18"/>
  <c r="M511" i="18"/>
  <c r="N510" i="18"/>
  <c r="M510" i="18"/>
  <c r="N509" i="18"/>
  <c r="M509" i="18"/>
  <c r="N508" i="18"/>
  <c r="M508" i="18"/>
  <c r="N507" i="18"/>
  <c r="M507" i="18"/>
  <c r="N506" i="18"/>
  <c r="M506" i="18"/>
  <c r="N505" i="18"/>
  <c r="M505" i="18"/>
  <c r="N504" i="18"/>
  <c r="M504" i="18"/>
  <c r="N503" i="18"/>
  <c r="M503" i="18"/>
  <c r="N502" i="18"/>
  <c r="M502" i="18"/>
  <c r="N501" i="18"/>
  <c r="M501" i="18"/>
  <c r="N500" i="18"/>
  <c r="M500" i="18"/>
  <c r="N499" i="18"/>
  <c r="M499" i="18"/>
  <c r="N498" i="18"/>
  <c r="M498" i="18"/>
  <c r="N497" i="18"/>
  <c r="M497" i="18"/>
  <c r="N496" i="18"/>
  <c r="M496" i="18"/>
  <c r="N495" i="18"/>
  <c r="M495" i="18"/>
  <c r="N494" i="18"/>
  <c r="M494" i="18"/>
  <c r="N493" i="18"/>
  <c r="M493" i="18"/>
  <c r="N492" i="18"/>
  <c r="M492" i="18"/>
  <c r="N491" i="18"/>
  <c r="M491" i="18"/>
  <c r="N490" i="18"/>
  <c r="M490" i="18"/>
  <c r="N489" i="18"/>
  <c r="M489" i="18"/>
  <c r="N488" i="18"/>
  <c r="M488" i="18"/>
  <c r="N487" i="18"/>
  <c r="M487" i="18"/>
  <c r="N486" i="18"/>
  <c r="M486" i="18"/>
  <c r="N485" i="18"/>
  <c r="M485" i="18"/>
  <c r="N484" i="18"/>
  <c r="M484" i="18"/>
  <c r="N483" i="18"/>
  <c r="M483" i="18"/>
  <c r="N482" i="18"/>
  <c r="M482" i="18"/>
  <c r="N481" i="18"/>
  <c r="M481" i="18"/>
  <c r="N480" i="18"/>
  <c r="M480" i="18"/>
  <c r="N479" i="18"/>
  <c r="M479" i="18"/>
  <c r="N478" i="18"/>
  <c r="M478" i="18"/>
  <c r="N477" i="18"/>
  <c r="M477" i="18"/>
  <c r="N476" i="18"/>
  <c r="M476" i="18"/>
  <c r="N475" i="18"/>
  <c r="M475" i="18"/>
  <c r="N474" i="18"/>
  <c r="M474" i="18"/>
  <c r="N473" i="18"/>
  <c r="M473" i="18"/>
  <c r="N472" i="18"/>
  <c r="M472" i="18"/>
  <c r="N471" i="18"/>
  <c r="M471" i="18"/>
  <c r="N470" i="18"/>
  <c r="M470" i="18"/>
  <c r="N469" i="18"/>
  <c r="M469" i="18"/>
  <c r="N468" i="18"/>
  <c r="M468" i="18"/>
  <c r="N467" i="18"/>
  <c r="M467" i="18"/>
  <c r="N466" i="18"/>
  <c r="M466" i="18"/>
  <c r="N465" i="18"/>
  <c r="M465" i="18"/>
  <c r="N464" i="18"/>
  <c r="M464" i="18"/>
  <c r="N463" i="18"/>
  <c r="M463" i="18"/>
  <c r="N462" i="18"/>
  <c r="M462" i="18"/>
  <c r="N461" i="18"/>
  <c r="M461" i="18"/>
  <c r="N460" i="18"/>
  <c r="M460" i="18"/>
  <c r="N459" i="18"/>
  <c r="M459" i="18"/>
  <c r="N458" i="18"/>
  <c r="M458" i="18"/>
  <c r="N457" i="18"/>
  <c r="M457" i="18"/>
  <c r="N456" i="18"/>
  <c r="M456" i="18"/>
  <c r="N455" i="18"/>
  <c r="M455" i="18"/>
  <c r="N454" i="18"/>
  <c r="M454" i="18"/>
  <c r="N453" i="18"/>
  <c r="M453" i="18"/>
  <c r="N452" i="18"/>
  <c r="M452" i="18"/>
  <c r="N451" i="18"/>
  <c r="M451" i="18"/>
  <c r="N450" i="18"/>
  <c r="M450" i="18"/>
  <c r="N449" i="18"/>
  <c r="M449" i="18"/>
  <c r="N448" i="18"/>
  <c r="M448" i="18"/>
  <c r="N447" i="18"/>
  <c r="M447" i="18"/>
  <c r="N446" i="18"/>
  <c r="M446" i="18"/>
  <c r="N445" i="18"/>
  <c r="M445" i="18"/>
  <c r="N444" i="18"/>
  <c r="M444" i="18"/>
  <c r="N443" i="18"/>
  <c r="M443" i="18"/>
  <c r="N442" i="18"/>
  <c r="M442" i="18"/>
  <c r="N441" i="18"/>
  <c r="M441" i="18"/>
  <c r="N440" i="18"/>
  <c r="M440" i="18"/>
  <c r="N439" i="18"/>
  <c r="M439" i="18"/>
  <c r="N438" i="18"/>
  <c r="M438" i="18"/>
  <c r="N437" i="18"/>
  <c r="M437" i="18"/>
  <c r="N436" i="18"/>
  <c r="M436" i="18"/>
  <c r="N435" i="18"/>
  <c r="M435" i="18"/>
  <c r="N434" i="18"/>
  <c r="M434" i="18"/>
  <c r="N433" i="18"/>
  <c r="M433" i="18"/>
  <c r="N432" i="18"/>
  <c r="M432" i="18"/>
  <c r="N431" i="18"/>
  <c r="M431" i="18"/>
  <c r="N430" i="18"/>
  <c r="M430" i="18"/>
  <c r="N429" i="18"/>
  <c r="M429" i="18"/>
  <c r="N428" i="18"/>
  <c r="M428" i="18"/>
  <c r="N427" i="18"/>
  <c r="M427" i="18"/>
  <c r="N426" i="18"/>
  <c r="M426" i="18"/>
  <c r="N425" i="18"/>
  <c r="M425" i="18"/>
  <c r="N424" i="18"/>
  <c r="M424" i="18"/>
  <c r="N423" i="18"/>
  <c r="M423" i="18"/>
  <c r="N422" i="18"/>
  <c r="M422" i="18"/>
  <c r="N421" i="18"/>
  <c r="M421" i="18"/>
  <c r="N420" i="18"/>
  <c r="M420" i="18"/>
  <c r="N419" i="18"/>
  <c r="M419" i="18"/>
  <c r="N418" i="18"/>
  <c r="M418" i="18"/>
  <c r="N417" i="18"/>
  <c r="M417" i="18"/>
  <c r="N416" i="18"/>
  <c r="M416" i="18"/>
  <c r="N415" i="18"/>
  <c r="M415" i="18"/>
  <c r="N414" i="18"/>
  <c r="M414" i="18"/>
  <c r="N413" i="18"/>
  <c r="M413" i="18"/>
  <c r="N412" i="18"/>
  <c r="M412" i="18"/>
  <c r="N411" i="18"/>
  <c r="M411" i="18"/>
  <c r="N410" i="18"/>
  <c r="M410" i="18"/>
  <c r="N409" i="18"/>
  <c r="M409" i="18"/>
  <c r="N408" i="18"/>
  <c r="M408" i="18"/>
  <c r="N407" i="18"/>
  <c r="M407" i="18"/>
  <c r="N406" i="18"/>
  <c r="M406" i="18"/>
  <c r="N405" i="18"/>
  <c r="M405" i="18"/>
  <c r="N404" i="18"/>
  <c r="M404" i="18"/>
  <c r="N403" i="18"/>
  <c r="M403" i="18"/>
  <c r="N402" i="18"/>
  <c r="M402" i="18"/>
  <c r="N401" i="18"/>
  <c r="M401" i="18"/>
  <c r="N400" i="18"/>
  <c r="M400" i="18"/>
  <c r="N399" i="18"/>
  <c r="M399" i="18"/>
  <c r="N398" i="18"/>
  <c r="M398" i="18"/>
  <c r="N397" i="18"/>
  <c r="M397" i="18"/>
  <c r="N396" i="18"/>
  <c r="M396" i="18"/>
  <c r="N395" i="18"/>
  <c r="M395" i="18"/>
  <c r="N394" i="18"/>
  <c r="M394" i="18"/>
  <c r="N393" i="18"/>
  <c r="M393" i="18"/>
  <c r="N392" i="18"/>
  <c r="M392" i="18"/>
  <c r="N391" i="18"/>
  <c r="M391" i="18"/>
  <c r="N390" i="18"/>
  <c r="M390" i="18"/>
  <c r="N389" i="18"/>
  <c r="M389" i="18"/>
  <c r="N388" i="18"/>
  <c r="M388" i="18"/>
  <c r="N387" i="18"/>
  <c r="M387" i="18"/>
  <c r="N386" i="18"/>
  <c r="M386" i="18"/>
  <c r="N385" i="18"/>
  <c r="M385" i="18"/>
  <c r="N384" i="18"/>
  <c r="M384" i="18"/>
  <c r="N383" i="18"/>
  <c r="M383" i="18"/>
  <c r="N382" i="18"/>
  <c r="M382" i="18"/>
  <c r="N381" i="18"/>
  <c r="M381" i="18"/>
  <c r="N380" i="18"/>
  <c r="M380" i="18"/>
  <c r="N379" i="18"/>
  <c r="M379" i="18"/>
  <c r="N378" i="18"/>
  <c r="M378" i="18"/>
  <c r="N377" i="18"/>
  <c r="M377" i="18"/>
  <c r="N376" i="18"/>
  <c r="M376" i="18"/>
  <c r="N375" i="18"/>
  <c r="M375" i="18"/>
  <c r="N374" i="18"/>
  <c r="M374" i="18"/>
  <c r="N373" i="18"/>
  <c r="M373" i="18"/>
  <c r="N372" i="18"/>
  <c r="M372" i="18"/>
  <c r="N371" i="18"/>
  <c r="M371" i="18"/>
  <c r="N370" i="18"/>
  <c r="M370" i="18"/>
  <c r="N369" i="18"/>
  <c r="M369" i="18"/>
  <c r="N368" i="18"/>
  <c r="M368" i="18"/>
  <c r="N367" i="18"/>
  <c r="M367" i="18"/>
  <c r="N366" i="18"/>
  <c r="M366" i="18"/>
  <c r="N365" i="18"/>
  <c r="M365" i="18"/>
  <c r="N364" i="18"/>
  <c r="M364" i="18"/>
  <c r="N363" i="18"/>
  <c r="M363" i="18"/>
  <c r="N362" i="18"/>
  <c r="M362" i="18"/>
  <c r="N361" i="18"/>
  <c r="M361" i="18"/>
  <c r="N360" i="18"/>
  <c r="M360" i="18"/>
  <c r="N359" i="18"/>
  <c r="M359" i="18"/>
  <c r="N358" i="18"/>
  <c r="M358" i="18"/>
  <c r="N357" i="18"/>
  <c r="M357" i="18"/>
  <c r="N356" i="18"/>
  <c r="M356" i="18"/>
  <c r="N355" i="18"/>
  <c r="M355" i="18"/>
  <c r="N354" i="18"/>
  <c r="M354" i="18"/>
  <c r="N353" i="18"/>
  <c r="M353" i="18"/>
  <c r="N352" i="18"/>
  <c r="M352" i="18"/>
  <c r="N351" i="18"/>
  <c r="M351" i="18"/>
  <c r="N350" i="18"/>
  <c r="M350" i="18"/>
  <c r="N349" i="18"/>
  <c r="M349" i="18"/>
  <c r="N348" i="18"/>
  <c r="M348" i="18"/>
  <c r="N347" i="18"/>
  <c r="M347" i="18"/>
  <c r="N346" i="18"/>
  <c r="M346" i="18"/>
  <c r="N345" i="18"/>
  <c r="M345" i="18"/>
  <c r="N344" i="18"/>
  <c r="M344" i="18"/>
  <c r="N343" i="18"/>
  <c r="M343" i="18"/>
  <c r="N342" i="18"/>
  <c r="M342" i="18"/>
  <c r="N341" i="18"/>
  <c r="M341" i="18"/>
  <c r="N340" i="18"/>
  <c r="M340" i="18"/>
  <c r="N339" i="18"/>
  <c r="M339" i="18"/>
  <c r="N338" i="18"/>
  <c r="M338" i="18"/>
  <c r="N337" i="18"/>
  <c r="M337" i="18"/>
  <c r="N336" i="18"/>
  <c r="M336" i="18"/>
  <c r="N335" i="18"/>
  <c r="M335" i="18"/>
  <c r="N334" i="18"/>
  <c r="M334" i="18"/>
  <c r="N333" i="18"/>
  <c r="M333" i="18"/>
  <c r="N332" i="18"/>
  <c r="M332" i="18"/>
  <c r="N331" i="18"/>
  <c r="M331" i="18"/>
  <c r="N330" i="18"/>
  <c r="M330" i="18"/>
  <c r="N329" i="18"/>
  <c r="M329" i="18"/>
  <c r="N328" i="18"/>
  <c r="M328" i="18"/>
  <c r="N327" i="18"/>
  <c r="M327" i="18"/>
  <c r="N326" i="18"/>
  <c r="M326" i="18"/>
  <c r="N325" i="18"/>
  <c r="M325" i="18"/>
  <c r="N324" i="18"/>
  <c r="M324" i="18"/>
  <c r="N323" i="18"/>
  <c r="M323" i="18"/>
  <c r="N322" i="18"/>
  <c r="M322" i="18"/>
  <c r="N321" i="18"/>
  <c r="M321" i="18"/>
  <c r="N320" i="18"/>
  <c r="M320" i="18"/>
  <c r="N319" i="18"/>
  <c r="M319" i="18"/>
  <c r="N318" i="18"/>
  <c r="M318" i="18"/>
  <c r="N317" i="18"/>
  <c r="M317" i="18"/>
  <c r="N316" i="18"/>
  <c r="M316" i="18"/>
  <c r="N315" i="18"/>
  <c r="M315" i="18"/>
  <c r="N314" i="18"/>
  <c r="M314" i="18"/>
  <c r="N313" i="18"/>
  <c r="M313" i="18"/>
  <c r="N312" i="18"/>
  <c r="M312" i="18"/>
  <c r="N311" i="18"/>
  <c r="M311" i="18"/>
  <c r="N310" i="18"/>
  <c r="M310" i="18"/>
  <c r="N309" i="18"/>
  <c r="M309" i="18"/>
  <c r="N308" i="18"/>
  <c r="M308" i="18"/>
  <c r="N307" i="18"/>
  <c r="M307" i="18"/>
  <c r="N306" i="18"/>
  <c r="M306" i="18"/>
  <c r="N305" i="18"/>
  <c r="M305" i="18"/>
  <c r="N304" i="18"/>
  <c r="M304" i="18"/>
  <c r="N303" i="18"/>
  <c r="M303" i="18"/>
  <c r="N302" i="18"/>
  <c r="M302" i="18"/>
  <c r="N301" i="18"/>
  <c r="M301" i="18"/>
  <c r="N300" i="18"/>
  <c r="M300" i="18"/>
  <c r="N299" i="18"/>
  <c r="M299" i="18"/>
  <c r="N298" i="18"/>
  <c r="M298" i="18"/>
  <c r="N297" i="18"/>
  <c r="M297" i="18"/>
  <c r="N296" i="18"/>
  <c r="M296" i="18"/>
  <c r="N295" i="18"/>
  <c r="M295" i="18"/>
  <c r="N294" i="18"/>
  <c r="M294" i="18"/>
  <c r="N293" i="18"/>
  <c r="M293" i="18"/>
  <c r="N292" i="18"/>
  <c r="M292" i="18"/>
  <c r="N291" i="18"/>
  <c r="M291" i="18"/>
  <c r="N290" i="18"/>
  <c r="M290" i="18"/>
  <c r="N289" i="18"/>
  <c r="M289" i="18"/>
  <c r="N288" i="18"/>
  <c r="M288" i="18"/>
  <c r="N287" i="18"/>
  <c r="M287" i="18"/>
  <c r="N286" i="18"/>
  <c r="M286" i="18"/>
  <c r="N285" i="18"/>
  <c r="M285" i="18"/>
  <c r="N284" i="18"/>
  <c r="M284" i="18"/>
  <c r="N283" i="18"/>
  <c r="M283" i="18"/>
  <c r="N282" i="18"/>
  <c r="M282" i="18"/>
  <c r="N281" i="18"/>
  <c r="M281" i="18"/>
  <c r="N280" i="18"/>
  <c r="M280" i="18"/>
  <c r="N279" i="18"/>
  <c r="M279" i="18"/>
  <c r="N278" i="18"/>
  <c r="M278" i="18"/>
  <c r="N277" i="18"/>
  <c r="M277" i="18"/>
  <c r="N276" i="18"/>
  <c r="M276" i="18"/>
  <c r="N275" i="18"/>
  <c r="M275" i="18"/>
  <c r="N274" i="18"/>
  <c r="M274" i="18"/>
  <c r="N273" i="18"/>
  <c r="M273" i="18"/>
  <c r="N272" i="18"/>
  <c r="M272" i="18"/>
  <c r="N271" i="18"/>
  <c r="M271" i="18"/>
  <c r="N270" i="18"/>
  <c r="M270" i="18"/>
  <c r="N269" i="18"/>
  <c r="M269" i="18"/>
  <c r="N268" i="18"/>
  <c r="M268" i="18"/>
  <c r="N267" i="18"/>
  <c r="M267" i="18"/>
  <c r="N266" i="18"/>
  <c r="M266" i="18"/>
  <c r="N265" i="18"/>
  <c r="M265" i="18"/>
  <c r="N264" i="18"/>
  <c r="M264" i="18"/>
  <c r="N263" i="18"/>
  <c r="M263" i="18"/>
  <c r="N262" i="18"/>
  <c r="M262" i="18"/>
  <c r="N261" i="18"/>
  <c r="M261" i="18"/>
  <c r="N260" i="18"/>
  <c r="M260" i="18"/>
  <c r="N259" i="18"/>
  <c r="M259" i="18"/>
  <c r="N258" i="18"/>
  <c r="M258" i="18"/>
  <c r="N257" i="18"/>
  <c r="M257" i="18"/>
  <c r="N256" i="18"/>
  <c r="M256" i="18"/>
  <c r="N255" i="18"/>
  <c r="M255" i="18"/>
  <c r="N254" i="18"/>
  <c r="M254" i="18"/>
  <c r="N253" i="18"/>
  <c r="M253" i="18"/>
  <c r="N252" i="18"/>
  <c r="M252" i="18"/>
  <c r="N251" i="18"/>
  <c r="M251" i="18"/>
  <c r="N250" i="18"/>
  <c r="M250" i="18"/>
  <c r="N249" i="18"/>
  <c r="M249" i="18"/>
  <c r="N248" i="18"/>
  <c r="M248" i="18"/>
  <c r="N247" i="18"/>
  <c r="M247" i="18"/>
  <c r="N246" i="18"/>
  <c r="M246" i="18"/>
  <c r="N245" i="18"/>
  <c r="M245" i="18"/>
  <c r="N244" i="18"/>
  <c r="M244" i="18"/>
  <c r="N243" i="18"/>
  <c r="M243" i="18"/>
  <c r="N242" i="18"/>
  <c r="M242" i="18"/>
  <c r="N241" i="18"/>
  <c r="M241" i="18"/>
  <c r="N240" i="18"/>
  <c r="M240" i="18"/>
  <c r="N239" i="18"/>
  <c r="M239" i="18"/>
  <c r="N238" i="18"/>
  <c r="M238" i="18"/>
  <c r="N237" i="18"/>
  <c r="M237" i="18"/>
  <c r="N236" i="18"/>
  <c r="M236" i="18"/>
  <c r="N235" i="18"/>
  <c r="M235" i="18"/>
  <c r="N234" i="18"/>
  <c r="M234" i="18"/>
  <c r="N233" i="18"/>
  <c r="M233" i="18"/>
  <c r="N232" i="18"/>
  <c r="M232" i="18"/>
  <c r="N231" i="18"/>
  <c r="M231" i="18"/>
  <c r="N230" i="18"/>
  <c r="M230" i="18"/>
  <c r="N229" i="18"/>
  <c r="M229" i="18"/>
  <c r="N228" i="18"/>
  <c r="M228" i="18"/>
  <c r="N227" i="18"/>
  <c r="M227" i="18"/>
  <c r="N226" i="18"/>
  <c r="M226" i="18"/>
  <c r="N225" i="18"/>
  <c r="M225" i="18"/>
  <c r="N224" i="18"/>
  <c r="M224" i="18"/>
  <c r="N223" i="18"/>
  <c r="M223" i="18"/>
  <c r="N222" i="18"/>
  <c r="M222" i="18"/>
  <c r="N221" i="18"/>
  <c r="M221" i="18"/>
  <c r="N220" i="18"/>
  <c r="M220" i="18"/>
  <c r="N219" i="18"/>
  <c r="M219" i="18"/>
  <c r="N218" i="18"/>
  <c r="M218" i="18"/>
  <c r="N217" i="18"/>
  <c r="M217" i="18"/>
  <c r="N216" i="18"/>
  <c r="M216" i="18"/>
  <c r="N215" i="18"/>
  <c r="M215" i="18"/>
  <c r="N214" i="18"/>
  <c r="M214" i="18"/>
  <c r="N213" i="18"/>
  <c r="M213" i="18"/>
  <c r="N212" i="18"/>
  <c r="M212" i="18"/>
  <c r="N211" i="18"/>
  <c r="M211" i="18"/>
  <c r="N210" i="18"/>
  <c r="M210" i="18"/>
  <c r="N209" i="18"/>
  <c r="M209" i="18"/>
  <c r="N208" i="18"/>
  <c r="M208" i="18"/>
  <c r="N207" i="18"/>
  <c r="M207" i="18"/>
  <c r="N206" i="18"/>
  <c r="M206" i="18"/>
  <c r="N205" i="18"/>
  <c r="M205" i="18"/>
  <c r="N204" i="18"/>
  <c r="M204" i="18"/>
  <c r="N203" i="18"/>
  <c r="M203" i="18"/>
  <c r="N202" i="18"/>
  <c r="M202" i="18"/>
  <c r="N201" i="18"/>
  <c r="M201" i="18"/>
  <c r="N200" i="18"/>
  <c r="M200" i="18"/>
  <c r="N199" i="18"/>
  <c r="M199" i="18"/>
  <c r="N198" i="18"/>
  <c r="M198" i="18"/>
  <c r="N197" i="18"/>
  <c r="M197" i="18"/>
  <c r="N196" i="18"/>
  <c r="M196" i="18"/>
  <c r="N195" i="18"/>
  <c r="M195" i="18"/>
  <c r="N194" i="18"/>
  <c r="M194" i="18"/>
  <c r="N193" i="18"/>
  <c r="M193" i="18"/>
  <c r="N192" i="18"/>
  <c r="M192" i="18"/>
  <c r="N191" i="18"/>
  <c r="M191" i="18"/>
  <c r="N190" i="18"/>
  <c r="M190" i="18"/>
  <c r="N189" i="18"/>
  <c r="M189" i="18"/>
  <c r="N188" i="18"/>
  <c r="M188" i="18"/>
  <c r="N187" i="18"/>
  <c r="M187" i="18"/>
  <c r="N186" i="18"/>
  <c r="M186" i="18"/>
  <c r="N185" i="18"/>
  <c r="M185" i="18"/>
  <c r="N184" i="18"/>
  <c r="M184" i="18"/>
  <c r="N183" i="18"/>
  <c r="M183" i="18"/>
  <c r="N182" i="18"/>
  <c r="M182" i="18"/>
  <c r="N181" i="18"/>
  <c r="M181" i="18"/>
  <c r="N180" i="18"/>
  <c r="M180" i="18"/>
  <c r="N179" i="18"/>
  <c r="M179" i="18"/>
  <c r="N178" i="18"/>
  <c r="M178" i="18"/>
  <c r="N177" i="18"/>
  <c r="M177" i="18"/>
  <c r="N176" i="18"/>
  <c r="M176" i="18"/>
  <c r="N175" i="18"/>
  <c r="M175" i="18"/>
  <c r="N174" i="18"/>
  <c r="M174" i="18"/>
  <c r="N173" i="18"/>
  <c r="M173" i="18"/>
  <c r="N172" i="18"/>
  <c r="M172" i="18"/>
  <c r="N171" i="18"/>
  <c r="M171" i="18"/>
  <c r="N170" i="18"/>
  <c r="M170" i="18"/>
  <c r="N169" i="18"/>
  <c r="M169" i="18"/>
  <c r="N168" i="18"/>
  <c r="M168" i="18"/>
  <c r="N167" i="18"/>
  <c r="M167" i="18"/>
  <c r="N166" i="18"/>
  <c r="M166" i="18"/>
  <c r="N165" i="18"/>
  <c r="M165" i="18"/>
  <c r="N164" i="18"/>
  <c r="M164" i="18"/>
  <c r="N163" i="18"/>
  <c r="M163" i="18"/>
  <c r="N162" i="18"/>
  <c r="M162" i="18"/>
  <c r="N161" i="18"/>
  <c r="M161" i="18"/>
  <c r="N160" i="18"/>
  <c r="M160" i="18"/>
  <c r="N159" i="18"/>
  <c r="M159" i="18"/>
  <c r="N158" i="18"/>
  <c r="M158" i="18"/>
  <c r="N157" i="18"/>
  <c r="M157" i="18"/>
  <c r="N156" i="18"/>
  <c r="M156" i="18"/>
  <c r="N155" i="18"/>
  <c r="M155" i="18"/>
  <c r="N154" i="18"/>
  <c r="M154" i="18"/>
  <c r="N153" i="18"/>
  <c r="M153" i="18"/>
  <c r="N152" i="18"/>
  <c r="M152" i="18"/>
  <c r="N151" i="18"/>
  <c r="M151" i="18"/>
  <c r="N150" i="18"/>
  <c r="M150" i="18"/>
  <c r="N149" i="18"/>
  <c r="M149" i="18"/>
  <c r="N148" i="18"/>
  <c r="M148" i="18"/>
  <c r="N147" i="18"/>
  <c r="M147" i="18"/>
  <c r="N146" i="18"/>
  <c r="M146" i="18"/>
  <c r="N145" i="18"/>
  <c r="M145" i="18"/>
  <c r="N144" i="18"/>
  <c r="M144" i="18"/>
  <c r="N143" i="18"/>
  <c r="M143" i="18"/>
  <c r="N142" i="18"/>
  <c r="M142" i="18"/>
  <c r="N141" i="18"/>
  <c r="M141" i="18"/>
  <c r="N140" i="18"/>
  <c r="M140" i="18"/>
  <c r="N139" i="18"/>
  <c r="M139" i="18"/>
  <c r="N138" i="18"/>
  <c r="M138" i="18"/>
  <c r="N137" i="18"/>
  <c r="M137" i="18"/>
  <c r="N136" i="18"/>
  <c r="M136" i="18"/>
  <c r="N135" i="18"/>
  <c r="M135" i="18"/>
  <c r="N134" i="18"/>
  <c r="M134" i="18"/>
  <c r="N133" i="18"/>
  <c r="M133" i="18"/>
  <c r="N132" i="18"/>
  <c r="M132" i="18"/>
  <c r="N131" i="18"/>
  <c r="M131" i="18"/>
  <c r="N130" i="18"/>
  <c r="M130" i="18"/>
  <c r="N129" i="18"/>
  <c r="M129" i="18"/>
  <c r="N128" i="18"/>
  <c r="M128" i="18"/>
  <c r="N127" i="18"/>
  <c r="M127" i="18"/>
  <c r="N126" i="18"/>
  <c r="M126" i="18"/>
  <c r="N125" i="18"/>
  <c r="M125" i="18"/>
  <c r="N124" i="18"/>
  <c r="M124" i="18"/>
  <c r="N123" i="18"/>
  <c r="M123" i="18"/>
  <c r="N122" i="18"/>
  <c r="M122" i="18"/>
  <c r="N121" i="18"/>
  <c r="M121" i="18"/>
  <c r="N120" i="18"/>
  <c r="M120" i="18"/>
  <c r="N119" i="18"/>
  <c r="M119" i="18"/>
  <c r="N118" i="18"/>
  <c r="M118" i="18"/>
  <c r="N117" i="18"/>
  <c r="M117" i="18"/>
  <c r="N116" i="18"/>
  <c r="M116" i="18"/>
  <c r="N115" i="18"/>
  <c r="M115" i="18"/>
  <c r="N114" i="18"/>
  <c r="M114" i="18"/>
  <c r="N113" i="18"/>
  <c r="M113" i="18"/>
  <c r="N112" i="18"/>
  <c r="M112" i="18"/>
  <c r="N111" i="18"/>
  <c r="M111" i="18"/>
  <c r="N110" i="18"/>
  <c r="M110" i="18"/>
  <c r="N109" i="18"/>
  <c r="M109" i="18"/>
  <c r="N108" i="18"/>
  <c r="M108" i="18"/>
  <c r="N107" i="18"/>
  <c r="M107" i="18"/>
  <c r="N106" i="18"/>
  <c r="M106" i="18"/>
  <c r="N105" i="18"/>
  <c r="M105" i="18"/>
  <c r="N104" i="18"/>
  <c r="M104" i="18"/>
  <c r="N103" i="18"/>
  <c r="M103" i="18"/>
  <c r="N102" i="18"/>
  <c r="M102" i="18"/>
  <c r="N101" i="18"/>
  <c r="M101" i="18"/>
  <c r="N100" i="18"/>
  <c r="M100" i="18"/>
  <c r="N99" i="18"/>
  <c r="M99" i="18"/>
  <c r="N98" i="18"/>
  <c r="M98" i="18"/>
  <c r="N97" i="18"/>
  <c r="M97" i="18"/>
  <c r="N96" i="18"/>
  <c r="M96" i="18"/>
  <c r="N95" i="18"/>
  <c r="M95" i="18"/>
  <c r="N94" i="18"/>
  <c r="M94" i="18"/>
  <c r="N93" i="18"/>
  <c r="M93" i="18"/>
  <c r="N92" i="18"/>
  <c r="M92" i="18"/>
  <c r="N91" i="18"/>
  <c r="M91" i="18"/>
  <c r="N90" i="18"/>
  <c r="M90" i="18"/>
  <c r="N89" i="18"/>
  <c r="M89" i="18"/>
  <c r="N88" i="18"/>
  <c r="M88" i="18"/>
  <c r="N87" i="18"/>
  <c r="M87" i="18"/>
  <c r="N86" i="18"/>
  <c r="M86" i="18"/>
  <c r="N85" i="18"/>
  <c r="M85" i="18"/>
  <c r="N84" i="18"/>
  <c r="M84" i="18"/>
  <c r="N83" i="18"/>
  <c r="M83" i="18"/>
  <c r="N82" i="18"/>
  <c r="M82" i="18"/>
  <c r="N81" i="18"/>
  <c r="M81" i="18"/>
  <c r="N80" i="18"/>
  <c r="M80" i="18"/>
  <c r="N79" i="18"/>
  <c r="M79" i="18"/>
  <c r="N78" i="18"/>
  <c r="M78" i="18"/>
  <c r="N77" i="18"/>
  <c r="M77" i="18"/>
  <c r="N76" i="18"/>
  <c r="M76" i="18"/>
  <c r="N75" i="18"/>
  <c r="M75" i="18"/>
  <c r="N74" i="18"/>
  <c r="M74" i="18"/>
  <c r="N73" i="18"/>
  <c r="M73" i="18"/>
  <c r="N72" i="18"/>
  <c r="M72" i="18"/>
  <c r="N71" i="18"/>
  <c r="M71" i="18"/>
  <c r="N70" i="18"/>
  <c r="M70" i="18"/>
  <c r="N69" i="18"/>
  <c r="M69" i="18"/>
  <c r="N68" i="18"/>
  <c r="M68" i="18"/>
  <c r="N67" i="18"/>
  <c r="M67" i="18"/>
  <c r="N66" i="18"/>
  <c r="M66" i="18"/>
  <c r="N65" i="18"/>
  <c r="M65" i="18"/>
  <c r="N64" i="18"/>
  <c r="M64" i="18"/>
  <c r="N63" i="18"/>
  <c r="M63" i="18"/>
  <c r="N62" i="18"/>
  <c r="M62" i="18"/>
  <c r="N61" i="18"/>
  <c r="M61" i="18"/>
  <c r="N60" i="18"/>
  <c r="M60" i="18"/>
  <c r="N59" i="18"/>
  <c r="M59" i="18"/>
  <c r="N58" i="18"/>
  <c r="M58" i="18"/>
  <c r="N57" i="18"/>
  <c r="M57" i="18"/>
  <c r="N56" i="18"/>
  <c r="M56" i="18"/>
  <c r="N55" i="18"/>
  <c r="M55" i="18"/>
  <c r="N54" i="18"/>
  <c r="M54" i="18"/>
  <c r="N53" i="18"/>
  <c r="M53" i="18"/>
  <c r="N52" i="18"/>
  <c r="M52" i="18"/>
  <c r="N51" i="18"/>
  <c r="M51" i="18"/>
  <c r="N50" i="18"/>
  <c r="M50" i="18"/>
  <c r="N49" i="18"/>
  <c r="M49" i="18"/>
  <c r="N48" i="18"/>
  <c r="M48" i="18"/>
  <c r="N47" i="18"/>
  <c r="M47" i="18"/>
  <c r="N46" i="18"/>
  <c r="M46" i="18"/>
  <c r="N45" i="18"/>
  <c r="M45" i="18"/>
  <c r="N44" i="18"/>
  <c r="M44" i="18"/>
  <c r="N43" i="18"/>
  <c r="M43" i="18"/>
  <c r="N42" i="18"/>
  <c r="M42" i="18"/>
  <c r="N41" i="18"/>
  <c r="M41" i="18"/>
  <c r="N40" i="18"/>
  <c r="M40" i="18"/>
  <c r="N39" i="18"/>
  <c r="M39" i="18"/>
  <c r="N38" i="18"/>
  <c r="M38" i="18"/>
  <c r="N37" i="18"/>
  <c r="M37" i="18"/>
  <c r="N36" i="18"/>
  <c r="M36" i="18"/>
  <c r="N35" i="18"/>
  <c r="M35" i="18"/>
  <c r="N34" i="18"/>
  <c r="M34" i="18"/>
  <c r="N33" i="18"/>
  <c r="M33" i="18"/>
  <c r="N32" i="18"/>
  <c r="M32" i="18"/>
  <c r="N31" i="18"/>
  <c r="M31" i="18"/>
  <c r="N30" i="18"/>
  <c r="M30" i="18"/>
  <c r="N29" i="18"/>
  <c r="M29" i="18"/>
  <c r="N28" i="18"/>
  <c r="M28" i="18"/>
  <c r="N27" i="18"/>
  <c r="M27" i="18"/>
  <c r="N26" i="18"/>
  <c r="M26" i="18"/>
  <c r="N25" i="18"/>
  <c r="M25" i="18"/>
  <c r="N24" i="18"/>
  <c r="M24" i="18"/>
  <c r="N23" i="18"/>
  <c r="M23" i="18"/>
  <c r="N22" i="18"/>
  <c r="M22" i="18"/>
  <c r="N21" i="18"/>
  <c r="M21" i="18"/>
  <c r="N20" i="18"/>
  <c r="M20" i="18"/>
  <c r="N19" i="18"/>
  <c r="M19" i="18"/>
  <c r="N18" i="18"/>
  <c r="M18" i="18"/>
  <c r="N17" i="18"/>
  <c r="M17" i="18"/>
  <c r="N16" i="18"/>
  <c r="M16" i="18"/>
  <c r="N15" i="18"/>
  <c r="M15" i="18"/>
  <c r="N14" i="18"/>
  <c r="M14" i="18"/>
  <c r="N13" i="18"/>
  <c r="M13" i="18"/>
  <c r="N12" i="18"/>
  <c r="M12" i="18"/>
  <c r="N11" i="18"/>
  <c r="M11" i="18"/>
  <c r="N10" i="18"/>
  <c r="M10" i="18"/>
  <c r="N9" i="18"/>
  <c r="M9" i="18"/>
  <c r="N8" i="18"/>
  <c r="M8" i="18"/>
  <c r="N7" i="18"/>
  <c r="M7" i="18"/>
  <c r="N6" i="18"/>
  <c r="M6" i="18"/>
  <c r="N5" i="18"/>
  <c r="M5" i="18"/>
  <c r="N4" i="18"/>
  <c r="M4" i="18"/>
  <c r="N3" i="18"/>
  <c r="M3" i="18"/>
  <c r="N2" i="18"/>
  <c r="M2" i="18"/>
  <c r="E69" i="19" l="1"/>
  <c r="D19" i="7" s="1"/>
  <c r="C56" i="19"/>
  <c r="C70" i="19" s="1"/>
  <c r="C52" i="19"/>
  <c r="C66" i="19" s="1"/>
  <c r="C48" i="19"/>
  <c r="C62" i="19" s="1"/>
  <c r="H56" i="19"/>
  <c r="H70" i="19" s="1"/>
  <c r="G20" i="7" s="1"/>
  <c r="D56" i="19"/>
  <c r="D70" i="19" s="1"/>
  <c r="G55" i="19"/>
  <c r="G69" i="19" s="1"/>
  <c r="F19" i="7" s="1"/>
  <c r="J54" i="19"/>
  <c r="J68" i="19" s="1"/>
  <c r="I18" i="7" s="1"/>
  <c r="F54" i="19"/>
  <c r="F68" i="19" s="1"/>
  <c r="E18" i="7" s="1"/>
  <c r="I53" i="19"/>
  <c r="I67" i="19" s="1"/>
  <c r="H17" i="7" s="1"/>
  <c r="E53" i="19"/>
  <c r="E67" i="19" s="1"/>
  <c r="D17" i="7" s="1"/>
  <c r="H52" i="19"/>
  <c r="H66" i="19" s="1"/>
  <c r="G16" i="7" s="1"/>
  <c r="D52" i="19"/>
  <c r="D66" i="19" s="1"/>
  <c r="G51" i="19"/>
  <c r="G65" i="19" s="1"/>
  <c r="F15" i="7" s="1"/>
  <c r="J50" i="19"/>
  <c r="J64" i="19" s="1"/>
  <c r="I14" i="7" s="1"/>
  <c r="F50" i="19"/>
  <c r="F64" i="19" s="1"/>
  <c r="E14" i="7" s="1"/>
  <c r="E61" i="19"/>
  <c r="D11" i="7" s="1"/>
  <c r="C55" i="19"/>
  <c r="C69" i="19" s="1"/>
  <c r="C51" i="19"/>
  <c r="C65" i="19" s="1"/>
  <c r="C47" i="19"/>
  <c r="C61" i="19" s="1"/>
  <c r="G56" i="19"/>
  <c r="G70" i="19" s="1"/>
  <c r="F20" i="7" s="1"/>
  <c r="P20" i="7" s="1"/>
  <c r="J55" i="19"/>
  <c r="J69" i="19" s="1"/>
  <c r="I19" i="7" s="1"/>
  <c r="F55" i="19"/>
  <c r="F69" i="19" s="1"/>
  <c r="E19" i="7" s="1"/>
  <c r="I54" i="19"/>
  <c r="I68" i="19" s="1"/>
  <c r="H18" i="7" s="1"/>
  <c r="E54" i="19"/>
  <c r="E68" i="19" s="1"/>
  <c r="D18" i="7" s="1"/>
  <c r="H53" i="19"/>
  <c r="H67" i="19" s="1"/>
  <c r="G17" i="7" s="1"/>
  <c r="D53" i="19"/>
  <c r="D67" i="19" s="1"/>
  <c r="G52" i="19"/>
  <c r="G66" i="19" s="1"/>
  <c r="F16" i="7" s="1"/>
  <c r="J51" i="19"/>
  <c r="J65" i="19" s="1"/>
  <c r="I15" i="7" s="1"/>
  <c r="F51" i="19"/>
  <c r="F65" i="19" s="1"/>
  <c r="E15" i="7" s="1"/>
  <c r="I50" i="19"/>
  <c r="I64" i="19" s="1"/>
  <c r="H14" i="7" s="1"/>
  <c r="E50" i="19"/>
  <c r="E64" i="19" s="1"/>
  <c r="D14" i="7" s="1"/>
  <c r="F63" i="19"/>
  <c r="E13" i="7" s="1"/>
  <c r="H61" i="19"/>
  <c r="G11" i="7" s="1"/>
  <c r="J63" i="19"/>
  <c r="I13" i="7" s="1"/>
  <c r="E65" i="19"/>
  <c r="D15" i="7" s="1"/>
  <c r="P19" i="7" l="1"/>
  <c r="P15" i="7"/>
  <c r="P12" i="7"/>
  <c r="P16" i="7"/>
  <c r="B30" i="11" s="1"/>
  <c r="B32" i="11" s="1"/>
  <c r="P13" i="7"/>
  <c r="P17" i="7"/>
  <c r="P14" i="7"/>
  <c r="P18" i="7"/>
  <c r="A2" i="11" l="1"/>
  <c r="A1" i="11"/>
  <c r="K2" i="11" l="1"/>
  <c r="R2" i="7"/>
  <c r="F2" i="7"/>
  <c r="F1" i="7" l="1"/>
  <c r="R1" i="7" s="1"/>
  <c r="K1" i="11"/>
  <c r="B13" i="11" l="1"/>
  <c r="P35" i="7"/>
  <c r="C20" i="10" s="1"/>
  <c r="G7" i="7" l="1"/>
  <c r="G2" i="7"/>
  <c r="G1" i="7"/>
  <c r="A5" i="7"/>
  <c r="G5" i="7" s="1"/>
  <c r="A4" i="7"/>
  <c r="G4" i="7" s="1"/>
  <c r="B28" i="11"/>
  <c r="D21" i="11"/>
  <c r="P33" i="7"/>
  <c r="C18" i="10" s="1"/>
  <c r="A6" i="7" l="1"/>
  <c r="G6" i="7" s="1"/>
  <c r="D6" i="11"/>
  <c r="G18" i="10" l="1"/>
  <c r="E18" i="10" l="1"/>
  <c r="C39" i="10"/>
  <c r="G39" i="10" l="1"/>
  <c r="E39" i="10" l="1"/>
  <c r="P10" i="7" l="1"/>
  <c r="D21" i="7" l="1"/>
  <c r="C29" i="10"/>
  <c r="P36" i="7"/>
  <c r="C21" i="10" s="1"/>
  <c r="E29" i="10" l="1"/>
  <c r="F21" i="7"/>
  <c r="G21" i="7"/>
  <c r="H21" i="7"/>
  <c r="C31" i="10"/>
  <c r="E21" i="7"/>
  <c r="I21" i="7"/>
  <c r="C34" i="10"/>
  <c r="B23" i="11"/>
  <c r="C37" i="10"/>
  <c r="P26" i="7"/>
  <c r="C11" i="10" s="1"/>
  <c r="G21" i="10"/>
  <c r="C32" i="10"/>
  <c r="C35" i="10"/>
  <c r="D30" i="11"/>
  <c r="C33" i="10"/>
  <c r="C38" i="10"/>
  <c r="C36" i="10"/>
  <c r="P28" i="7"/>
  <c r="C13" i="10" s="1"/>
  <c r="P29" i="7"/>
  <c r="C14" i="10" s="1"/>
  <c r="P30" i="7"/>
  <c r="C15" i="10" s="1"/>
  <c r="P31" i="7"/>
  <c r="C16" i="10" s="1"/>
  <c r="P32" i="7"/>
  <c r="E21" i="10" l="1"/>
  <c r="G36" i="10"/>
  <c r="G33" i="10"/>
  <c r="G32" i="10"/>
  <c r="G34" i="10"/>
  <c r="G38" i="10"/>
  <c r="G31" i="10"/>
  <c r="B25" i="11"/>
  <c r="D23" i="11" s="1"/>
  <c r="B15" i="11"/>
  <c r="B17" i="11" s="1"/>
  <c r="D15" i="11" s="1"/>
  <c r="C17" i="10"/>
  <c r="G15" i="10"/>
  <c r="G13" i="10"/>
  <c r="P34" i="7"/>
  <c r="G20" i="10"/>
  <c r="G16" i="10"/>
  <c r="G14" i="10"/>
  <c r="D32" i="11"/>
  <c r="G35" i="10"/>
  <c r="G11" i="10"/>
  <c r="E16" i="10" l="1"/>
  <c r="E13" i="10"/>
  <c r="E11" i="10"/>
  <c r="E14" i="10"/>
  <c r="E20" i="10"/>
  <c r="E15" i="10"/>
  <c r="E33" i="10"/>
  <c r="E35" i="10"/>
  <c r="E34" i="10"/>
  <c r="E31" i="10"/>
  <c r="E38" i="10"/>
  <c r="E32" i="10"/>
  <c r="E36" i="10"/>
  <c r="D25" i="11"/>
  <c r="G37" i="10"/>
  <c r="B8" i="11"/>
  <c r="B10" i="11" s="1"/>
  <c r="C19" i="10"/>
  <c r="G17" i="10"/>
  <c r="D17" i="11"/>
  <c r="D8" i="11" l="1"/>
  <c r="G19" i="10" s="1"/>
  <c r="E17" i="10"/>
  <c r="E37" i="10"/>
  <c r="E19" i="10" l="1"/>
  <c r="D10" i="11"/>
  <c r="T19" i="19" l="1"/>
  <c r="P19" i="19"/>
  <c r="Z19" i="19"/>
  <c r="Y19" i="19"/>
  <c r="R19" i="19"/>
  <c r="Q19" i="19" l="1"/>
  <c r="V19" i="19"/>
  <c r="W19" i="19"/>
  <c r="X19" i="19"/>
  <c r="S19" i="19"/>
  <c r="T4" i="19" l="1"/>
  <c r="T47" i="19" s="1"/>
  <c r="R4" i="19"/>
  <c r="R47" i="19" s="1"/>
  <c r="Y4" i="19"/>
  <c r="Y47" i="19" s="1"/>
  <c r="U4" i="19"/>
  <c r="W4" i="19"/>
  <c r="W47" i="19" s="1"/>
  <c r="V4" i="19"/>
  <c r="V47" i="19" s="1"/>
  <c r="U19" i="19"/>
  <c r="S4" i="19"/>
  <c r="S47" i="19" s="1"/>
  <c r="U47" i="19" l="1"/>
  <c r="P4" i="19"/>
  <c r="P47" i="19" s="1"/>
  <c r="Q4" i="19"/>
  <c r="Q47" i="19" s="1"/>
  <c r="Z4" i="19"/>
  <c r="Z47" i="19" s="1"/>
  <c r="X4" i="19"/>
  <c r="X47" i="19" s="1"/>
  <c r="AI19" i="19" l="1"/>
  <c r="AK19" i="19"/>
  <c r="AD19" i="19"/>
  <c r="AG19" i="19"/>
  <c r="AH19" i="19"/>
  <c r="AE19" i="19"/>
  <c r="AJ19" i="19" l="1"/>
  <c r="AL19" i="19"/>
  <c r="AC19" i="19"/>
  <c r="AF19" i="19"/>
  <c r="AB19" i="19"/>
  <c r="K33" i="19" l="1"/>
  <c r="L33" i="19" l="1"/>
  <c r="M33" i="19" l="1"/>
  <c r="N33" i="19" l="1"/>
  <c r="O33" i="19" l="1"/>
  <c r="P33" i="19" l="1"/>
  <c r="P61" i="19" s="1"/>
  <c r="O11" i="7" s="1"/>
  <c r="O21" i="7" s="1"/>
  <c r="Q33" i="19" l="1"/>
  <c r="Q61" i="19" s="1"/>
  <c r="R33" i="19"/>
  <c r="R61" i="19" s="1"/>
  <c r="S33" i="19" l="1"/>
  <c r="S61" i="19" s="1"/>
  <c r="T33" i="19"/>
  <c r="T61" i="19" s="1"/>
  <c r="U33" i="19" l="1"/>
  <c r="U61" i="19" s="1"/>
  <c r="D27" i="7" s="1"/>
  <c r="D37" i="7" l="1"/>
  <c r="V33" i="19" l="1"/>
  <c r="V61" i="19" s="1"/>
  <c r="E27" i="7" s="1"/>
  <c r="W33" i="19"/>
  <c r="W61" i="19" s="1"/>
  <c r="F27" i="7" s="1"/>
  <c r="F37" i="7" s="1"/>
  <c r="E37" i="7" l="1"/>
  <c r="X33" i="19"/>
  <c r="X61" i="19" s="1"/>
  <c r="G27" i="7" s="1"/>
  <c r="G37" i="7" s="1"/>
  <c r="Y33" i="19" l="1"/>
  <c r="Y61" i="19" s="1"/>
  <c r="H27" i="7" s="1"/>
  <c r="H37" i="7" l="1"/>
  <c r="Z33" i="19" l="1"/>
  <c r="Z61" i="19" s="1"/>
  <c r="I27" i="7" s="1"/>
  <c r="I37" i="7" l="1"/>
  <c r="AA33" i="19"/>
  <c r="AB33" i="19"/>
  <c r="AD33" i="19" l="1"/>
  <c r="AC33" i="19"/>
  <c r="AE33" i="19" l="1"/>
  <c r="AF33" i="19" l="1"/>
  <c r="AG33" i="19"/>
  <c r="AH33" i="19" l="1"/>
  <c r="AI33" i="19" l="1"/>
  <c r="AJ33" i="19"/>
  <c r="AK33" i="19" l="1"/>
  <c r="AL33" i="19" l="1"/>
  <c r="AK4" i="19" l="1"/>
  <c r="AK47" i="19" s="1"/>
  <c r="AK61" i="19" s="1"/>
  <c r="AJ4" i="19"/>
  <c r="AJ47" i="19" s="1"/>
  <c r="AJ61" i="19" s="1"/>
  <c r="AD4" i="19"/>
  <c r="AD47" i="19" s="1"/>
  <c r="AD61" i="19" s="1"/>
  <c r="M27" i="7" s="1"/>
  <c r="M37" i="7" s="1"/>
  <c r="AI4" i="19"/>
  <c r="AI47" i="19" s="1"/>
  <c r="AI61" i="19" s="1"/>
  <c r="AH4" i="19"/>
  <c r="AH47" i="19" s="1"/>
  <c r="AH61" i="19" s="1"/>
  <c r="AB4" i="19" l="1"/>
  <c r="AB47" i="19" s="1"/>
  <c r="AB61" i="19" s="1"/>
  <c r="K27" i="7" s="1"/>
  <c r="K37" i="7" s="1"/>
  <c r="AC4" i="19"/>
  <c r="AC47" i="19" s="1"/>
  <c r="AC61" i="19" s="1"/>
  <c r="L27" i="7" s="1"/>
  <c r="L37" i="7" s="1"/>
  <c r="AG4" i="19"/>
  <c r="AG47" i="19" s="1"/>
  <c r="AG61" i="19" s="1"/>
  <c r="AE4" i="19"/>
  <c r="AE47" i="19" s="1"/>
  <c r="AE61" i="19" s="1"/>
  <c r="N27" i="7" s="1"/>
  <c r="N37" i="7" s="1"/>
  <c r="AF4" i="19"/>
  <c r="AF47" i="19" s="1"/>
  <c r="AF61" i="19" s="1"/>
  <c r="O27" i="7" s="1"/>
  <c r="O37" i="7" s="1"/>
  <c r="AL4" i="19"/>
  <c r="AL47" i="19" s="1"/>
  <c r="AL61" i="19" s="1"/>
  <c r="O19" i="19" l="1"/>
  <c r="AA19" i="19"/>
  <c r="L19" i="19" l="1"/>
  <c r="AA4" i="19"/>
  <c r="AA47" i="19" s="1"/>
  <c r="O4" i="19" l="1"/>
  <c r="O47" i="19" s="1"/>
  <c r="O61" i="19" s="1"/>
  <c r="N11" i="7" s="1"/>
  <c r="N21" i="7" s="1"/>
  <c r="AA61" i="19"/>
  <c r="J27" i="7" s="1"/>
  <c r="N19" i="19"/>
  <c r="K19" i="19"/>
  <c r="M19" i="19"/>
  <c r="J37" i="7" l="1"/>
  <c r="P27" i="7"/>
  <c r="C12" i="10" l="1"/>
  <c r="P37" i="7"/>
  <c r="L4" i="19"/>
  <c r="L47" i="19" s="1"/>
  <c r="L61" i="19" s="1"/>
  <c r="K11" i="7" s="1"/>
  <c r="K21" i="7" s="1"/>
  <c r="M4" i="19"/>
  <c r="M47" i="19" s="1"/>
  <c r="M61" i="19" s="1"/>
  <c r="L11" i="7" s="1"/>
  <c r="L21" i="7" s="1"/>
  <c r="N4" i="19"/>
  <c r="N47" i="19" s="1"/>
  <c r="N61" i="19" s="1"/>
  <c r="M11" i="7" s="1"/>
  <c r="M21" i="7" s="1"/>
  <c r="G12" i="10" l="1"/>
  <c r="C22" i="10"/>
  <c r="K4" i="19"/>
  <c r="K47" i="19" s="1"/>
  <c r="K61" i="19" l="1"/>
  <c r="J11" i="7" s="1"/>
  <c r="G22" i="10"/>
  <c r="E12" i="10"/>
  <c r="E22" i="10" l="1"/>
  <c r="P11" i="7"/>
  <c r="J21" i="7"/>
  <c r="C30" i="10" l="1"/>
  <c r="P21" i="7"/>
  <c r="C40" i="10" l="1"/>
  <c r="G30" i="10"/>
  <c r="G40" i="10" l="1"/>
  <c r="E30" i="10"/>
  <c r="E40" i="10" s="1"/>
  <c r="Q35" i="7" l="1"/>
  <c r="R35" i="7" s="1"/>
  <c r="Q33" i="7" l="1"/>
  <c r="R33" i="7" s="1"/>
  <c r="Q20" i="7" l="1"/>
  <c r="R20" i="7" s="1"/>
  <c r="Q10" i="7" l="1"/>
  <c r="Q18" i="7" l="1"/>
  <c r="R18" i="7" s="1"/>
  <c r="Q36" i="7"/>
  <c r="R36" i="7" s="1"/>
  <c r="Q16" i="7"/>
  <c r="R16" i="7" s="1"/>
  <c r="Q13" i="7"/>
  <c r="R13" i="7" s="1"/>
  <c r="Q15" i="7"/>
  <c r="R15" i="7" s="1"/>
  <c r="Q17" i="7"/>
  <c r="R17" i="7" s="1"/>
  <c r="Q12" i="7"/>
  <c r="R12" i="7" s="1"/>
  <c r="Q19" i="7"/>
  <c r="R19" i="7" s="1"/>
  <c r="Q14" i="7"/>
  <c r="R14" i="7" s="1"/>
  <c r="R10" i="7"/>
  <c r="Q26" i="7"/>
  <c r="Q30" i="7" l="1"/>
  <c r="R30" i="7" s="1"/>
  <c r="Q29" i="7"/>
  <c r="R29" i="7" s="1"/>
  <c r="Q31" i="7"/>
  <c r="R31" i="7" s="1"/>
  <c r="R26" i="7"/>
  <c r="Q28" i="7"/>
  <c r="R28" i="7" s="1"/>
  <c r="Q32" i="7" l="1"/>
  <c r="R32" i="7" s="1"/>
  <c r="Q34" i="7" l="1"/>
  <c r="R34" i="7" s="1"/>
  <c r="Q27" i="7" l="1"/>
  <c r="R27" i="7" l="1"/>
  <c r="R37" i="7" s="1"/>
  <c r="Q37" i="7"/>
  <c r="Q11" i="7" l="1"/>
  <c r="R11" i="7" l="1"/>
  <c r="R21" i="7" s="1"/>
  <c r="Q21" i="7"/>
</calcChain>
</file>

<file path=xl/sharedStrings.xml><?xml version="1.0" encoding="utf-8"?>
<sst xmlns="http://schemas.openxmlformats.org/spreadsheetml/2006/main" count="59713" uniqueCount="3705">
  <si>
    <t>Total</t>
  </si>
  <si>
    <t>Base Period</t>
  </si>
  <si>
    <t>Other Water Revenue</t>
  </si>
  <si>
    <t>OthRev-Late Pymt Fee</t>
  </si>
  <si>
    <t>OthRev-Rent</t>
  </si>
  <si>
    <t>OthRev-Rent I/C</t>
  </si>
  <si>
    <t>OthRev-CFO</t>
  </si>
  <si>
    <t>OthRev-NSF Ck Chrg</t>
  </si>
  <si>
    <t>OthRev-Appl/InitFee</t>
  </si>
  <si>
    <t>OthRev-Usage Data</t>
  </si>
  <si>
    <t>OthRev-Reconnct Fee</t>
  </si>
  <si>
    <t>OthRev-Misc Svc</t>
  </si>
  <si>
    <t>OthRev WW-Misc Svc</t>
  </si>
  <si>
    <t>Base</t>
  </si>
  <si>
    <t>Variance</t>
  </si>
  <si>
    <t>Forecast Test Period</t>
  </si>
  <si>
    <t>SAP Account</t>
  </si>
  <si>
    <t>Forecast</t>
  </si>
  <si>
    <t>Other Revenue</t>
  </si>
  <si>
    <t>Reconnect Fee</t>
  </si>
  <si>
    <t>Current Rate</t>
  </si>
  <si>
    <t>Proposed Rate</t>
  </si>
  <si>
    <t>Present Rates</t>
  </si>
  <si>
    <t># of Reconnects</t>
  </si>
  <si>
    <t>Activation Fee</t>
  </si>
  <si>
    <t># of Activations</t>
  </si>
  <si>
    <t>Adjustments</t>
  </si>
  <si>
    <t>Proposed Rates</t>
  </si>
  <si>
    <t>Forecast Year</t>
  </si>
  <si>
    <t>Base Year</t>
  </si>
  <si>
    <t>Base Period Revenue</t>
  </si>
  <si>
    <t>Forecast Year Revenue</t>
  </si>
  <si>
    <t>Workpaper #:</t>
  </si>
  <si>
    <t>Excel Reference</t>
  </si>
  <si>
    <t>2017</t>
  </si>
  <si>
    <t>2018</t>
  </si>
  <si>
    <t>Sum of General ledger amount</t>
  </si>
  <si>
    <t>Posting period</t>
  </si>
  <si>
    <t>G/L Account</t>
  </si>
  <si>
    <t>Desc</t>
  </si>
  <si>
    <t>Profit Center</t>
  </si>
  <si>
    <t>ProfitCenterDesc</t>
  </si>
  <si>
    <t>Fiscal Year</t>
  </si>
  <si>
    <t>1</t>
  </si>
  <si>
    <t>2</t>
  </si>
  <si>
    <t>3</t>
  </si>
  <si>
    <t>4</t>
  </si>
  <si>
    <t>5</t>
  </si>
  <si>
    <t>6</t>
  </si>
  <si>
    <t>7</t>
  </si>
  <si>
    <t>8</t>
  </si>
  <si>
    <t>9</t>
  </si>
  <si>
    <t>10</t>
  </si>
  <si>
    <t>11</t>
  </si>
  <si>
    <t>12</t>
  </si>
  <si>
    <t>Grand Total</t>
  </si>
  <si>
    <t>40310100</t>
  </si>
  <si>
    <t>Other revenue - late payment charge</t>
  </si>
  <si>
    <t>1201</t>
  </si>
  <si>
    <t>KY-CORPORATE</t>
  </si>
  <si>
    <t>1202</t>
  </si>
  <si>
    <t>KY-CENTRAL</t>
  </si>
  <si>
    <t>1203</t>
  </si>
  <si>
    <t>KY- E ROCKCASTE WTR</t>
  </si>
  <si>
    <t>1230</t>
  </si>
  <si>
    <t>KY-NORTH</t>
  </si>
  <si>
    <t>1233</t>
  </si>
  <si>
    <t>KY-OWENTON WW</t>
  </si>
  <si>
    <t>1270</t>
  </si>
  <si>
    <t>KY - RIDGEWOOD WW</t>
  </si>
  <si>
    <t>40310200</t>
  </si>
  <si>
    <t>Other Revenue - Rent</t>
  </si>
  <si>
    <t>40310250</t>
  </si>
  <si>
    <t>Other Revenue - Rent Interco</t>
  </si>
  <si>
    <t>40310400</t>
  </si>
  <si>
    <t>Other Revenue - NSF Check Charge</t>
  </si>
  <si>
    <t>40310500</t>
  </si>
  <si>
    <t>Other Revenue - Application/Initiation Fee</t>
  </si>
  <si>
    <t>40310600</t>
  </si>
  <si>
    <t>Other Revenue - Usage Data</t>
  </si>
  <si>
    <t>40310700</t>
  </si>
  <si>
    <t>Other Revenue - Reconnection Fee</t>
  </si>
  <si>
    <t>AWTR</t>
  </si>
  <si>
    <t>KY-CAP GROWTH BUDGET</t>
  </si>
  <si>
    <t>KY-ROCKWELL WW</t>
  </si>
  <si>
    <t>KY-MILLERSBURG WW</t>
  </si>
  <si>
    <t>KY CONV EXCEPTIONS</t>
  </si>
  <si>
    <t>Company Code</t>
  </si>
  <si>
    <t>Ledger</t>
  </si>
  <si>
    <t>Posting Date</t>
  </si>
  <si>
    <t>Document Type</t>
  </si>
  <si>
    <t>Document Number</t>
  </si>
  <si>
    <t>Posting Key</t>
  </si>
  <si>
    <t>General ledger amount</t>
  </si>
  <si>
    <t>Text</t>
  </si>
  <si>
    <t>1012</t>
  </si>
  <si>
    <t>0L</t>
  </si>
  <si>
    <t>DR</t>
  </si>
  <si>
    <t>4000128039</t>
  </si>
  <si>
    <t>50</t>
  </si>
  <si>
    <t/>
  </si>
  <si>
    <t>4000128040</t>
  </si>
  <si>
    <t>4000130009</t>
  </si>
  <si>
    <t>4000130010</t>
  </si>
  <si>
    <t>4000132263</t>
  </si>
  <si>
    <t>4000132264</t>
  </si>
  <si>
    <t>4000134117</t>
  </si>
  <si>
    <t>4000134118</t>
  </si>
  <si>
    <t>4000136119</t>
  </si>
  <si>
    <t>4000136120</t>
  </si>
  <si>
    <t>4000137797</t>
  </si>
  <si>
    <t>4000137798</t>
  </si>
  <si>
    <t>4000139736</t>
  </si>
  <si>
    <t>4000139737</t>
  </si>
  <si>
    <t>4000141661</t>
  </si>
  <si>
    <t>4000141662</t>
  </si>
  <si>
    <t>4000143664</t>
  </si>
  <si>
    <t>4000143665</t>
  </si>
  <si>
    <t>4000146644</t>
  </si>
  <si>
    <t>4000146765</t>
  </si>
  <si>
    <t>4000146766</t>
  </si>
  <si>
    <t>4000148926</t>
  </si>
  <si>
    <t>4000148927</t>
  </si>
  <si>
    <t>4000150841</t>
  </si>
  <si>
    <t>4000150843</t>
  </si>
  <si>
    <t>4000128038</t>
  </si>
  <si>
    <t>4000128041</t>
  </si>
  <si>
    <t>4000128042</t>
  </si>
  <si>
    <t>4000128043</t>
  </si>
  <si>
    <t>4000128044</t>
  </si>
  <si>
    <t>4000128045</t>
  </si>
  <si>
    <t>4000130008</t>
  </si>
  <si>
    <t>4000130011</t>
  </si>
  <si>
    <t>4000130012</t>
  </si>
  <si>
    <t>4000130013</t>
  </si>
  <si>
    <t>4000130014</t>
  </si>
  <si>
    <t>4000130015</t>
  </si>
  <si>
    <t>4000132261</t>
  </si>
  <si>
    <t>4000132266</t>
  </si>
  <si>
    <t>4000132268</t>
  </si>
  <si>
    <t>4000132269</t>
  </si>
  <si>
    <t>4000132271</t>
  </si>
  <si>
    <t>4000132272</t>
  </si>
  <si>
    <t>4000134116</t>
  </si>
  <si>
    <t>4000134119</t>
  </si>
  <si>
    <t>4000134120</t>
  </si>
  <si>
    <t>4000134121</t>
  </si>
  <si>
    <t>4000134122</t>
  </si>
  <si>
    <t>4000134124</t>
  </si>
  <si>
    <t>4000136118</t>
  </si>
  <si>
    <t>4000136121</t>
  </si>
  <si>
    <t>4000136122</t>
  </si>
  <si>
    <t>4000136123</t>
  </si>
  <si>
    <t>4000136124</t>
  </si>
  <si>
    <t>4000136125</t>
  </si>
  <si>
    <t>4000137796</t>
  </si>
  <si>
    <t>4000137799</t>
  </si>
  <si>
    <t>4000137800</t>
  </si>
  <si>
    <t>4000137801</t>
  </si>
  <si>
    <t>4000137802</t>
  </si>
  <si>
    <t>4000137803</t>
  </si>
  <si>
    <t>4000139735</t>
  </si>
  <si>
    <t>4000139738</t>
  </si>
  <si>
    <t>4000139739</t>
  </si>
  <si>
    <t>4000139740</t>
  </si>
  <si>
    <t>4000139741</t>
  </si>
  <si>
    <t>4000139742</t>
  </si>
  <si>
    <t>4000141660</t>
  </si>
  <si>
    <t>4000141663</t>
  </si>
  <si>
    <t>4000141664</t>
  </si>
  <si>
    <t>4000141665</t>
  </si>
  <si>
    <t>4000141666</t>
  </si>
  <si>
    <t>4000141667</t>
  </si>
  <si>
    <t>4000143663</t>
  </si>
  <si>
    <t>4000143666</t>
  </si>
  <si>
    <t>4000143667</t>
  </si>
  <si>
    <t>4000143668</t>
  </si>
  <si>
    <t>4000143669</t>
  </si>
  <si>
    <t>4000143670</t>
  </si>
  <si>
    <t>4000146764</t>
  </si>
  <si>
    <t>4000146767</t>
  </si>
  <si>
    <t>4000146768</t>
  </si>
  <si>
    <t>4000146769</t>
  </si>
  <si>
    <t>4000146770</t>
  </si>
  <si>
    <t>4000146771</t>
  </si>
  <si>
    <t>4000148925</t>
  </si>
  <si>
    <t>4000148929</t>
  </si>
  <si>
    <t>4000148930</t>
  </si>
  <si>
    <t>4000148931</t>
  </si>
  <si>
    <t>4000148932</t>
  </si>
  <si>
    <t>4000148933</t>
  </si>
  <si>
    <t>4000150840</t>
  </si>
  <si>
    <t>4000150846</t>
  </si>
  <si>
    <t>4000150849</t>
  </si>
  <si>
    <t>4000150850</t>
  </si>
  <si>
    <t>4000150854</t>
  </si>
  <si>
    <t>4000150858</t>
  </si>
  <si>
    <t>4000128034</t>
  </si>
  <si>
    <t>4000130004</t>
  </si>
  <si>
    <t>4000130851</t>
  </si>
  <si>
    <t>4000130852</t>
  </si>
  <si>
    <t>4000130853</t>
  </si>
  <si>
    <t>4000130854</t>
  </si>
  <si>
    <t>4000130856</t>
  </si>
  <si>
    <t>4000130857</t>
  </si>
  <si>
    <t>4000132254</t>
  </si>
  <si>
    <t>4000133853</t>
  </si>
  <si>
    <t>4000134109</t>
  </si>
  <si>
    <t>4000135359</t>
  </si>
  <si>
    <t>4000136114</t>
  </si>
  <si>
    <t>4000137792</t>
  </si>
  <si>
    <t>4000138421</t>
  </si>
  <si>
    <t>4000139731</t>
  </si>
  <si>
    <t>4000140739</t>
  </si>
  <si>
    <t>4000140884</t>
  </si>
  <si>
    <t>4000141656</t>
  </si>
  <si>
    <t>4000142254</t>
  </si>
  <si>
    <t>4000142665</t>
  </si>
  <si>
    <t>4000143659</t>
  </si>
  <si>
    <t>4000144439</t>
  </si>
  <si>
    <t>4000144440</t>
  </si>
  <si>
    <t>4000146760</t>
  </si>
  <si>
    <t>4000147428</t>
  </si>
  <si>
    <t>4000147429</t>
  </si>
  <si>
    <t>4000148915</t>
  </si>
  <si>
    <t>4000149499</t>
  </si>
  <si>
    <t>4000149500</t>
  </si>
  <si>
    <t>4000151499</t>
  </si>
  <si>
    <t>4000151500</t>
  </si>
  <si>
    <t>SA</t>
  </si>
  <si>
    <t>100091868</t>
  </si>
  <si>
    <t>Interco Rent</t>
  </si>
  <si>
    <t>100093048</t>
  </si>
  <si>
    <t>100095363</t>
  </si>
  <si>
    <t>100097212</t>
  </si>
  <si>
    <t>100099734</t>
  </si>
  <si>
    <t>100101451</t>
  </si>
  <si>
    <t>100102160</t>
  </si>
  <si>
    <t>100104503</t>
  </si>
  <si>
    <t>100106316</t>
  </si>
  <si>
    <t>100108070</t>
  </si>
  <si>
    <t>100109789</t>
  </si>
  <si>
    <t>SG</t>
  </si>
  <si>
    <t>100105311</t>
  </si>
  <si>
    <t>40</t>
  </si>
  <si>
    <t>Adjust April Revenues</t>
  </si>
  <si>
    <t>100111460</t>
  </si>
  <si>
    <t>Adjust July Revenues</t>
  </si>
  <si>
    <t>100089633</t>
  </si>
  <si>
    <t>Accrue MI Bills for Data Usage</t>
  </si>
  <si>
    <t>100091010</t>
  </si>
  <si>
    <t>100093161</t>
  </si>
  <si>
    <t>100095291</t>
  </si>
  <si>
    <t>100097167</t>
  </si>
  <si>
    <t>100098756</t>
  </si>
  <si>
    <t>100101518</t>
  </si>
  <si>
    <t>100102575</t>
  </si>
  <si>
    <t>100105256</t>
  </si>
  <si>
    <t>100106083</t>
  </si>
  <si>
    <t>100108371</t>
  </si>
  <si>
    <t>100110328</t>
  </si>
  <si>
    <t>SV</t>
  </si>
  <si>
    <t>100105266</t>
  </si>
  <si>
    <t>100111434</t>
  </si>
  <si>
    <t>100090969</t>
  </si>
  <si>
    <t>100093155</t>
  </si>
  <si>
    <t>100095278</t>
  </si>
  <si>
    <t>100097164</t>
  </si>
  <si>
    <t>100098741</t>
  </si>
  <si>
    <t>100101464</t>
  </si>
  <si>
    <t>100102571</t>
  </si>
  <si>
    <t>100105129</t>
  </si>
  <si>
    <t>100106082</t>
  </si>
  <si>
    <t>100108350</t>
  </si>
  <si>
    <t>100110314</t>
  </si>
  <si>
    <t>ZJ</t>
  </si>
  <si>
    <t>9200084774</t>
  </si>
  <si>
    <t>9200084806</t>
  </si>
  <si>
    <t>9200084818</t>
  </si>
  <si>
    <t>9200084823</t>
  </si>
  <si>
    <t>9200084830</t>
  </si>
  <si>
    <t>9200084847</t>
  </si>
  <si>
    <t>9200084848</t>
  </si>
  <si>
    <t>9200084873</t>
  </si>
  <si>
    <t>9200084907</t>
  </si>
  <si>
    <t>9200084909</t>
  </si>
  <si>
    <t>9200084910</t>
  </si>
  <si>
    <t>9200084911</t>
  </si>
  <si>
    <t>9200084912</t>
  </si>
  <si>
    <t>9200084916</t>
  </si>
  <si>
    <t>9200084917</t>
  </si>
  <si>
    <t>9200084919</t>
  </si>
  <si>
    <t>9200084920</t>
  </si>
  <si>
    <t>9200084948</t>
  </si>
  <si>
    <t>9200084949</t>
  </si>
  <si>
    <t>9200084950</t>
  </si>
  <si>
    <t>9200084951</t>
  </si>
  <si>
    <t>9200084952</t>
  </si>
  <si>
    <t>9200084955</t>
  </si>
  <si>
    <t>9200084963</t>
  </si>
  <si>
    <t>9200084964</t>
  </si>
  <si>
    <t>9200084972</t>
  </si>
  <si>
    <t>9200084973</t>
  </si>
  <si>
    <t>9200084984</t>
  </si>
  <si>
    <t>9200084985</t>
  </si>
  <si>
    <t>9200084990</t>
  </si>
  <si>
    <t>9200085003</t>
  </si>
  <si>
    <t>9200085004</t>
  </si>
  <si>
    <t>9200085015</t>
  </si>
  <si>
    <t>9200085016</t>
  </si>
  <si>
    <t>9200085017</t>
  </si>
  <si>
    <t>9200085033</t>
  </si>
  <si>
    <t>9200085065</t>
  </si>
  <si>
    <t>9200085067</t>
  </si>
  <si>
    <t>9200085069</t>
  </si>
  <si>
    <t>9200085070</t>
  </si>
  <si>
    <t>9200085071</t>
  </si>
  <si>
    <t>9200085072</t>
  </si>
  <si>
    <t>9200085077</t>
  </si>
  <si>
    <t>9200085078</t>
  </si>
  <si>
    <t>9200085079</t>
  </si>
  <si>
    <t>9200085085</t>
  </si>
  <si>
    <t>9200085086</t>
  </si>
  <si>
    <t>9200085100</t>
  </si>
  <si>
    <t>9200085109</t>
  </si>
  <si>
    <t>9200085112</t>
  </si>
  <si>
    <t>9200085122</t>
  </si>
  <si>
    <t>9200085139</t>
  </si>
  <si>
    <t>9200085140</t>
  </si>
  <si>
    <t>9200085155</t>
  </si>
  <si>
    <t>9200085163</t>
  </si>
  <si>
    <t>9200085165</t>
  </si>
  <si>
    <t>9200085169</t>
  </si>
  <si>
    <t>9200085171</t>
  </si>
  <si>
    <t>9200085183</t>
  </si>
  <si>
    <t>9200085184</t>
  </si>
  <si>
    <t>9200085203</t>
  </si>
  <si>
    <t>9200085204</t>
  </si>
  <si>
    <t>9200085206</t>
  </si>
  <si>
    <t>9200085213</t>
  </si>
  <si>
    <t>9200085225</t>
  </si>
  <si>
    <t>9200085226</t>
  </si>
  <si>
    <t>9200085227</t>
  </si>
  <si>
    <t>9200085230</t>
  </si>
  <si>
    <t>9200085251</t>
  </si>
  <si>
    <t>9200085278</t>
  </si>
  <si>
    <t>9200085300</t>
  </si>
  <si>
    <t>9200085304</t>
  </si>
  <si>
    <t>9200085305</t>
  </si>
  <si>
    <t>9200085307</t>
  </si>
  <si>
    <t>9200085309</t>
  </si>
  <si>
    <t>9200085310</t>
  </si>
  <si>
    <t>9200085317</t>
  </si>
  <si>
    <t>9200085329</t>
  </si>
  <si>
    <t>9200085330</t>
  </si>
  <si>
    <t>9200085338</t>
  </si>
  <si>
    <t>9200085340</t>
  </si>
  <si>
    <t>9200085368</t>
  </si>
  <si>
    <t>9200085375</t>
  </si>
  <si>
    <t>9200085387</t>
  </si>
  <si>
    <t>9200085388</t>
  </si>
  <si>
    <t>9200085389</t>
  </si>
  <si>
    <t>9200085398</t>
  </si>
  <si>
    <t>9200085399</t>
  </si>
  <si>
    <t>9200085400</t>
  </si>
  <si>
    <t>9200085423</t>
  </si>
  <si>
    <t>9200085426</t>
  </si>
  <si>
    <t>9200085429</t>
  </si>
  <si>
    <t>9200085432</t>
  </si>
  <si>
    <t>9200085442</t>
  </si>
  <si>
    <t>9200085444</t>
  </si>
  <si>
    <t>9200085456</t>
  </si>
  <si>
    <t>9200085457</t>
  </si>
  <si>
    <t>9200085458</t>
  </si>
  <si>
    <t>9200085486</t>
  </si>
  <si>
    <t>9200085491</t>
  </si>
  <si>
    <t>9200085492</t>
  </si>
  <si>
    <t>9200085500</t>
  </si>
  <si>
    <t>9200085509</t>
  </si>
  <si>
    <t>9200085510</t>
  </si>
  <si>
    <t>9200085511</t>
  </si>
  <si>
    <t>9200085526</t>
  </si>
  <si>
    <t>9200085527</t>
  </si>
  <si>
    <t>9200085540</t>
  </si>
  <si>
    <t>9200085541</t>
  </si>
  <si>
    <t>9200085550</t>
  </si>
  <si>
    <t>9200085587</t>
  </si>
  <si>
    <t>9200085589</t>
  </si>
  <si>
    <t>9200085597</t>
  </si>
  <si>
    <t>9200085598</t>
  </si>
  <si>
    <t>9200085599</t>
  </si>
  <si>
    <t>9200085600</t>
  </si>
  <si>
    <t>9200085604</t>
  </si>
  <si>
    <t>9200085605</t>
  </si>
  <si>
    <t>9200085608</t>
  </si>
  <si>
    <t>9200085609</t>
  </si>
  <si>
    <t>9200085620</t>
  </si>
  <si>
    <t>9200085621</t>
  </si>
  <si>
    <t>9200085649</t>
  </si>
  <si>
    <t>9200085655</t>
  </si>
  <si>
    <t>9200085656</t>
  </si>
  <si>
    <t>9200085657</t>
  </si>
  <si>
    <t>9200085658</t>
  </si>
  <si>
    <t>9200085667</t>
  </si>
  <si>
    <t>9200085681</t>
  </si>
  <si>
    <t>9200085682</t>
  </si>
  <si>
    <t>9200085703</t>
  </si>
  <si>
    <t>9200085706</t>
  </si>
  <si>
    <t>9200085715</t>
  </si>
  <si>
    <t>9200085717</t>
  </si>
  <si>
    <t>9200085718</t>
  </si>
  <si>
    <t>9200085730</t>
  </si>
  <si>
    <t>9200085731</t>
  </si>
  <si>
    <t>9200085732</t>
  </si>
  <si>
    <t>9200085760</t>
  </si>
  <si>
    <t>9200085764</t>
  </si>
  <si>
    <t>9200085779</t>
  </si>
  <si>
    <t>9200085795</t>
  </si>
  <si>
    <t>9200085797</t>
  </si>
  <si>
    <t>9200085822</t>
  </si>
  <si>
    <t>9200085860</t>
  </si>
  <si>
    <t>9200085862</t>
  </si>
  <si>
    <t>9200085864</t>
  </si>
  <si>
    <t>9200085870</t>
  </si>
  <si>
    <t>9200085874</t>
  </si>
  <si>
    <t>9200085878</t>
  </si>
  <si>
    <t>9200085879</t>
  </si>
  <si>
    <t>9200085882</t>
  </si>
  <si>
    <t>9200085884</t>
  </si>
  <si>
    <t>9200085930</t>
  </si>
  <si>
    <t>9200085932</t>
  </si>
  <si>
    <t>9200085933</t>
  </si>
  <si>
    <t>9200085943</t>
  </si>
  <si>
    <t>9200085945</t>
  </si>
  <si>
    <t>9200085954</t>
  </si>
  <si>
    <t>9200085955</t>
  </si>
  <si>
    <t>9200085982</t>
  </si>
  <si>
    <t>9200085983</t>
  </si>
  <si>
    <t>9200085995</t>
  </si>
  <si>
    <t>9200086000</t>
  </si>
  <si>
    <t>9200086001</t>
  </si>
  <si>
    <t>9200086025</t>
  </si>
  <si>
    <t>9200086027</t>
  </si>
  <si>
    <t>9200086033</t>
  </si>
  <si>
    <t>9200086057</t>
  </si>
  <si>
    <t>9200086059</t>
  </si>
  <si>
    <t>9200086075</t>
  </si>
  <si>
    <t>9200086104</t>
  </si>
  <si>
    <t>9200086113</t>
  </si>
  <si>
    <t>9200086114</t>
  </si>
  <si>
    <t>9200086117</t>
  </si>
  <si>
    <t>9200086118</t>
  </si>
  <si>
    <t>9200086121</t>
  </si>
  <si>
    <t>9200086123</t>
  </si>
  <si>
    <t>9200086126</t>
  </si>
  <si>
    <t>9200086171</t>
  </si>
  <si>
    <t>9200086173</t>
  </si>
  <si>
    <t>9200086175</t>
  </si>
  <si>
    <t>9200086182</t>
  </si>
  <si>
    <t>9200086183</t>
  </si>
  <si>
    <t>9200086193</t>
  </si>
  <si>
    <t>9200086208</t>
  </si>
  <si>
    <t>9200086209</t>
  </si>
  <si>
    <t>9200086248</t>
  </si>
  <si>
    <t>9200086257</t>
  </si>
  <si>
    <t>9200086259</t>
  </si>
  <si>
    <t>9200086260</t>
  </si>
  <si>
    <t>9200086263</t>
  </si>
  <si>
    <t>9200086271</t>
  </si>
  <si>
    <t>9200086272</t>
  </si>
  <si>
    <t>9200086273</t>
  </si>
  <si>
    <t>9200086274</t>
  </si>
  <si>
    <t>9200086279</t>
  </si>
  <si>
    <t>9200086281</t>
  </si>
  <si>
    <t>9200087258</t>
  </si>
  <si>
    <t>9200087259</t>
  </si>
  <si>
    <t>9200087260</t>
  </si>
  <si>
    <t>9200087268</t>
  </si>
  <si>
    <t>9200086306</t>
  </si>
  <si>
    <t>9200086307</t>
  </si>
  <si>
    <t>9200086310</t>
  </si>
  <si>
    <t>9200086325</t>
  </si>
  <si>
    <t>9200086331</t>
  </si>
  <si>
    <t>9200086332</t>
  </si>
  <si>
    <t>9200086333</t>
  </si>
  <si>
    <t>9200086354</t>
  </si>
  <si>
    <t>9200086396</t>
  </si>
  <si>
    <t>9200086399</t>
  </si>
  <si>
    <t>9200086402</t>
  </si>
  <si>
    <t>9200086405</t>
  </si>
  <si>
    <t>9200086410</t>
  </si>
  <si>
    <t>9200086412</t>
  </si>
  <si>
    <t>9200086413</t>
  </si>
  <si>
    <t>9200086421</t>
  </si>
  <si>
    <t>9200086423</t>
  </si>
  <si>
    <t>9200086431</t>
  </si>
  <si>
    <t>9200086433</t>
  </si>
  <si>
    <t>9200086436</t>
  </si>
  <si>
    <t>9200086437</t>
  </si>
  <si>
    <t>9200086475</t>
  </si>
  <si>
    <t>9200086476</t>
  </si>
  <si>
    <t>9200086477</t>
  </si>
  <si>
    <t>9200086478</t>
  </si>
  <si>
    <t>9200086488</t>
  </si>
  <si>
    <t>9200086489</t>
  </si>
  <si>
    <t>9200086505</t>
  </si>
  <si>
    <t>9200086507</t>
  </si>
  <si>
    <t>9200086531</t>
  </si>
  <si>
    <t>9200086540</t>
  </si>
  <si>
    <t>9200086541</t>
  </si>
  <si>
    <t>9200086547</t>
  </si>
  <si>
    <t>9200086553</t>
  </si>
  <si>
    <t>9200086554</t>
  </si>
  <si>
    <t>9200086565</t>
  </si>
  <si>
    <t>9200086566</t>
  </si>
  <si>
    <t>9200086593</t>
  </si>
  <si>
    <t>9200086595</t>
  </si>
  <si>
    <t>9200086599</t>
  </si>
  <si>
    <t>9200086603</t>
  </si>
  <si>
    <t>9200086604</t>
  </si>
  <si>
    <t>9200086622</t>
  </si>
  <si>
    <t>9200086623</t>
  </si>
  <si>
    <t>9200086624</t>
  </si>
  <si>
    <t>9200086651</t>
  </si>
  <si>
    <t>9200086704</t>
  </si>
  <si>
    <t>9200086697</t>
  </si>
  <si>
    <t>9200086699</t>
  </si>
  <si>
    <t>9200086703</t>
  </si>
  <si>
    <t>9200086710</t>
  </si>
  <si>
    <t>9200086714</t>
  </si>
  <si>
    <t>9200086716</t>
  </si>
  <si>
    <t>9200086719</t>
  </si>
  <si>
    <t>9200086721</t>
  </si>
  <si>
    <t>9200086722</t>
  </si>
  <si>
    <t>9200086723</t>
  </si>
  <si>
    <t>9200086725</t>
  </si>
  <si>
    <t>9200086728</t>
  </si>
  <si>
    <t>9200086747</t>
  </si>
  <si>
    <t>9200086755</t>
  </si>
  <si>
    <t>9200086756</t>
  </si>
  <si>
    <t>9200086777</t>
  </si>
  <si>
    <t>9200086790</t>
  </si>
  <si>
    <t>9200086795</t>
  </si>
  <si>
    <t>9200086805</t>
  </si>
  <si>
    <t>9200086806</t>
  </si>
  <si>
    <t>9200086807</t>
  </si>
  <si>
    <t>9200086813</t>
  </si>
  <si>
    <t>9200086814</t>
  </si>
  <si>
    <t>9200086841</t>
  </si>
  <si>
    <t>9200086849</t>
  </si>
  <si>
    <t>9200086851</t>
  </si>
  <si>
    <t>9200086853</t>
  </si>
  <si>
    <t>9200086856</t>
  </si>
  <si>
    <t>9200086857</t>
  </si>
  <si>
    <t>9200086858</t>
  </si>
  <si>
    <t>9200086859</t>
  </si>
  <si>
    <t>9200086865</t>
  </si>
  <si>
    <t>9200086867</t>
  </si>
  <si>
    <t>9200086868</t>
  </si>
  <si>
    <t>9200086890</t>
  </si>
  <si>
    <t>9200086892</t>
  </si>
  <si>
    <t>9200086893</t>
  </si>
  <si>
    <t>9200086908</t>
  </si>
  <si>
    <t>9200086910</t>
  </si>
  <si>
    <t>9200086913</t>
  </si>
  <si>
    <t>9200086914</t>
  </si>
  <si>
    <t>9200086915</t>
  </si>
  <si>
    <t>9200086920</t>
  </si>
  <si>
    <t>9200086922</t>
  </si>
  <si>
    <t>9200086957</t>
  </si>
  <si>
    <t>9200086991</t>
  </si>
  <si>
    <t>9200086994</t>
  </si>
  <si>
    <t>9200086995</t>
  </si>
  <si>
    <t>9200086997</t>
  </si>
  <si>
    <t>9200087003</t>
  </si>
  <si>
    <t>9200087005</t>
  </si>
  <si>
    <t>9200087006</t>
  </si>
  <si>
    <t>9200087007</t>
  </si>
  <si>
    <t>9200087008</t>
  </si>
  <si>
    <t>9200087026</t>
  </si>
  <si>
    <t>9200087035</t>
  </si>
  <si>
    <t>9200087041</t>
  </si>
  <si>
    <t>9200087057</t>
  </si>
  <si>
    <t>9200087059</t>
  </si>
  <si>
    <t>9200087074</t>
  </si>
  <si>
    <t>9200087075</t>
  </si>
  <si>
    <t>9200087099</t>
  </si>
  <si>
    <t>9200087104</t>
  </si>
  <si>
    <t>9200087108</t>
  </si>
  <si>
    <t>9200087125</t>
  </si>
  <si>
    <t>9200087126</t>
  </si>
  <si>
    <t>9200087158</t>
  </si>
  <si>
    <t>9200087170</t>
  </si>
  <si>
    <t>9200087174</t>
  </si>
  <si>
    <t>9200087177</t>
  </si>
  <si>
    <t>9200087191</t>
  </si>
  <si>
    <t>9200087192</t>
  </si>
  <si>
    <t>9200087212</t>
  </si>
  <si>
    <t>9200087220</t>
  </si>
  <si>
    <t>9200087229</t>
  </si>
  <si>
    <t>9200087239</t>
  </si>
  <si>
    <t>9200087241</t>
  </si>
  <si>
    <t>9200087282</t>
  </si>
  <si>
    <t>9200087283</t>
  </si>
  <si>
    <t>9200087332</t>
  </si>
  <si>
    <t>9200087335</t>
  </si>
  <si>
    <t>9200087341</t>
  </si>
  <si>
    <t>9200087346</t>
  </si>
  <si>
    <t>9200087347</t>
  </si>
  <si>
    <t>9200087351</t>
  </si>
  <si>
    <t>9200087352</t>
  </si>
  <si>
    <t>9200087356</t>
  </si>
  <si>
    <t>9200087365</t>
  </si>
  <si>
    <t>9200087366</t>
  </si>
  <si>
    <t>9200087369</t>
  </si>
  <si>
    <t>9200087370</t>
  </si>
  <si>
    <t>9200087408</t>
  </si>
  <si>
    <t>9200087411</t>
  </si>
  <si>
    <t>9200087418</t>
  </si>
  <si>
    <t>9200087420</t>
  </si>
  <si>
    <t>9200087427</t>
  </si>
  <si>
    <t>9200087428</t>
  </si>
  <si>
    <t>9200087459</t>
  </si>
  <si>
    <t>9200087460</t>
  </si>
  <si>
    <t>9200087471</t>
  </si>
  <si>
    <t>9200087474</t>
  </si>
  <si>
    <t>9200087489</t>
  </si>
  <si>
    <t>9200087490</t>
  </si>
  <si>
    <t>9200087517</t>
  </si>
  <si>
    <t>9200087518</t>
  </si>
  <si>
    <t>9200087519</t>
  </si>
  <si>
    <t>9200087531</t>
  </si>
  <si>
    <t>9200087533</t>
  </si>
  <si>
    <t>9200087537</t>
  </si>
  <si>
    <t>9200087538</t>
  </si>
  <si>
    <t>9200087583</t>
  </si>
  <si>
    <t>9200087602</t>
  </si>
  <si>
    <t>9200087621</t>
  </si>
  <si>
    <t>9200087622</t>
  </si>
  <si>
    <t>9200087625</t>
  </si>
  <si>
    <t>9200087626</t>
  </si>
  <si>
    <t>9200087629</t>
  </si>
  <si>
    <t>9200087639</t>
  </si>
  <si>
    <t>9200087640</t>
  </si>
  <si>
    <t>9200087644</t>
  </si>
  <si>
    <t>9200087649</t>
  </si>
  <si>
    <t>9200087655</t>
  </si>
  <si>
    <t>9200087657</t>
  </si>
  <si>
    <t>9200087691</t>
  </si>
  <si>
    <t>9200087703</t>
  </si>
  <si>
    <t>9200087704</t>
  </si>
  <si>
    <t>9200087714</t>
  </si>
  <si>
    <t>9200087715</t>
  </si>
  <si>
    <t>9200087716</t>
  </si>
  <si>
    <t>9200087747</t>
  </si>
  <si>
    <t>9200087749</t>
  </si>
  <si>
    <t>9200087753</t>
  </si>
  <si>
    <t>9200087754</t>
  </si>
  <si>
    <t>9200087772</t>
  </si>
  <si>
    <t>9200087773</t>
  </si>
  <si>
    <t>9200087774</t>
  </si>
  <si>
    <t>9200087789</t>
  </si>
  <si>
    <t>9200087795</t>
  </si>
  <si>
    <t>9200087797</t>
  </si>
  <si>
    <t>9200087798</t>
  </si>
  <si>
    <t>9200087799</t>
  </si>
  <si>
    <t>9200087800</t>
  </si>
  <si>
    <t>9200087801</t>
  </si>
  <si>
    <t>9200087809</t>
  </si>
  <si>
    <t>9200087824</t>
  </si>
  <si>
    <t>9200087825</t>
  </si>
  <si>
    <t>9200087857</t>
  </si>
  <si>
    <t>9200087879</t>
  </si>
  <si>
    <t>9200087880</t>
  </si>
  <si>
    <t>9200087882</t>
  </si>
  <si>
    <t>9200087883</t>
  </si>
  <si>
    <t>9200087884</t>
  </si>
  <si>
    <t>9200087905</t>
  </si>
  <si>
    <t>9200087908</t>
  </si>
  <si>
    <t>9200087913</t>
  </si>
  <si>
    <t>9200087919</t>
  </si>
  <si>
    <t>9200087929</t>
  </si>
  <si>
    <t>9200087930</t>
  </si>
  <si>
    <t>9200087962</t>
  </si>
  <si>
    <t>9200087964</t>
  </si>
  <si>
    <t>9200087969</t>
  </si>
  <si>
    <t>9200087971</t>
  </si>
  <si>
    <t>9200087977</t>
  </si>
  <si>
    <t>9200087979</t>
  </si>
  <si>
    <t>9200087980</t>
  </si>
  <si>
    <t>9200087998</t>
  </si>
  <si>
    <t>9200088004</t>
  </si>
  <si>
    <t>9200088006</t>
  </si>
  <si>
    <t>9200088009</t>
  </si>
  <si>
    <t>9200088010</t>
  </si>
  <si>
    <t>9200088030</t>
  </si>
  <si>
    <t>9200088054</t>
  </si>
  <si>
    <t>9200088117</t>
  </si>
  <si>
    <t>9200088126</t>
  </si>
  <si>
    <t>9200088132</t>
  </si>
  <si>
    <t>9200088134</t>
  </si>
  <si>
    <t>9200088136</t>
  </si>
  <si>
    <t>9200088137</t>
  </si>
  <si>
    <t>9200088138</t>
  </si>
  <si>
    <t>9200088139</t>
  </si>
  <si>
    <t>9200088141</t>
  </si>
  <si>
    <t>9200088143</t>
  </si>
  <si>
    <t>9200088147</t>
  </si>
  <si>
    <t>9200088148</t>
  </si>
  <si>
    <t>9200088151</t>
  </si>
  <si>
    <t>9200088152</t>
  </si>
  <si>
    <t>9200088153</t>
  </si>
  <si>
    <t>9200088154</t>
  </si>
  <si>
    <t>9200088165</t>
  </si>
  <si>
    <t>9200088166</t>
  </si>
  <si>
    <t>9200088192</t>
  </si>
  <si>
    <t>9200088195</t>
  </si>
  <si>
    <t>9200088208</t>
  </si>
  <si>
    <t>9200088210</t>
  </si>
  <si>
    <t>9200088225</t>
  </si>
  <si>
    <t>9200088228</t>
  </si>
  <si>
    <t>9200088229</t>
  </si>
  <si>
    <t>9200088256</t>
  </si>
  <si>
    <t>9200088257</t>
  </si>
  <si>
    <t>9200088259</t>
  </si>
  <si>
    <t>9200088263</t>
  </si>
  <si>
    <t>9200088265</t>
  </si>
  <si>
    <t>9200088279</t>
  </si>
  <si>
    <t>9200088289</t>
  </si>
  <si>
    <t>9200088291</t>
  </si>
  <si>
    <t>9200088297</t>
  </si>
  <si>
    <t>9200088323</t>
  </si>
  <si>
    <t>9200088328</t>
  </si>
  <si>
    <t>9200088329</t>
  </si>
  <si>
    <t>9200088337</t>
  </si>
  <si>
    <t>9200088345</t>
  </si>
  <si>
    <t>9200088346</t>
  </si>
  <si>
    <t>9200088347</t>
  </si>
  <si>
    <t>9200088348</t>
  </si>
  <si>
    <t>9200088384</t>
  </si>
  <si>
    <t>9200088433</t>
  </si>
  <si>
    <t>9200088436</t>
  </si>
  <si>
    <t>9200088441</t>
  </si>
  <si>
    <t>9200088444</t>
  </si>
  <si>
    <t>9200088446</t>
  </si>
  <si>
    <t>9200088447</t>
  </si>
  <si>
    <t>9200088450</t>
  </si>
  <si>
    <t>9200088453</t>
  </si>
  <si>
    <t>9200088473</t>
  </si>
  <si>
    <t>9200088523</t>
  </si>
  <si>
    <t>9200088527</t>
  </si>
  <si>
    <t>9200088536</t>
  </si>
  <si>
    <t>9200088556</t>
  </si>
  <si>
    <t>9200088558</t>
  </si>
  <si>
    <t>9200088559</t>
  </si>
  <si>
    <t>9200088576</t>
  </si>
  <si>
    <t>9200088578</t>
  </si>
  <si>
    <t>9200088580</t>
  </si>
  <si>
    <t>9200088590</t>
  </si>
  <si>
    <t>9200088595</t>
  </si>
  <si>
    <t>9200088596</t>
  </si>
  <si>
    <t>9200088625</t>
  </si>
  <si>
    <t>9200088631</t>
  </si>
  <si>
    <t>9200088637</t>
  </si>
  <si>
    <t>9200088638</t>
  </si>
  <si>
    <t>9200088649</t>
  </si>
  <si>
    <t>9200088686</t>
  </si>
  <si>
    <t>9200088687</t>
  </si>
  <si>
    <t>9200088730</t>
  </si>
  <si>
    <t>9200088735</t>
  </si>
  <si>
    <t>9200088740</t>
  </si>
  <si>
    <t>9200088746</t>
  </si>
  <si>
    <t>9200088756</t>
  </si>
  <si>
    <t>9200088757</t>
  </si>
  <si>
    <t>9200088758</t>
  </si>
  <si>
    <t>9200088812</t>
  </si>
  <si>
    <t>9200088813</t>
  </si>
  <si>
    <t>9200088814</t>
  </si>
  <si>
    <t>9200088817</t>
  </si>
  <si>
    <t>9200088828</t>
  </si>
  <si>
    <t>9200088829</t>
  </si>
  <si>
    <t>9200088957</t>
  </si>
  <si>
    <t>9200088958</t>
  </si>
  <si>
    <t>9200088857</t>
  </si>
  <si>
    <t>9200088869</t>
  </si>
  <si>
    <t>9200088870</t>
  </si>
  <si>
    <t>9200088871</t>
  </si>
  <si>
    <t>9200088880</t>
  </si>
  <si>
    <t>9200088882</t>
  </si>
  <si>
    <t>9200088891</t>
  </si>
  <si>
    <t>9200088959</t>
  </si>
  <si>
    <t>9200088910</t>
  </si>
  <si>
    <t>9200088915</t>
  </si>
  <si>
    <t>9200088916</t>
  </si>
  <si>
    <t>9200088917</t>
  </si>
  <si>
    <t>9200088937</t>
  </si>
  <si>
    <t>9200088938</t>
  </si>
  <si>
    <t>9200088965</t>
  </si>
  <si>
    <t>9200088970</t>
  </si>
  <si>
    <t>9200088973</t>
  </si>
  <si>
    <t>9200088987</t>
  </si>
  <si>
    <t>9200089023</t>
  </si>
  <si>
    <t>9200089025</t>
  </si>
  <si>
    <t>9200089027</t>
  </si>
  <si>
    <t>9200089028</t>
  </si>
  <si>
    <t>9200089029</t>
  </si>
  <si>
    <t>9200089033</t>
  </si>
  <si>
    <t>9200089034</t>
  </si>
  <si>
    <t>9200089039</t>
  </si>
  <si>
    <t>9200089044</t>
  </si>
  <si>
    <t>9200089048</t>
  </si>
  <si>
    <t>9200089062</t>
  </si>
  <si>
    <t>9200089067</t>
  </si>
  <si>
    <t>9200089068</t>
  </si>
  <si>
    <t>9200089073</t>
  </si>
  <si>
    <t>9200089075</t>
  </si>
  <si>
    <t>9200089117</t>
  </si>
  <si>
    <t>9200089123</t>
  </si>
  <si>
    <t>9200089135</t>
  </si>
  <si>
    <t>9200089136</t>
  </si>
  <si>
    <t>9200089137</t>
  </si>
  <si>
    <t>9200089148</t>
  </si>
  <si>
    <t>9200089150</t>
  </si>
  <si>
    <t>9200089151</t>
  </si>
  <si>
    <t>9200089180</t>
  </si>
  <si>
    <t>9200089186</t>
  </si>
  <si>
    <t>9200089188</t>
  </si>
  <si>
    <t>9200089193</t>
  </si>
  <si>
    <t>9200089197</t>
  </si>
  <si>
    <t>9200089199</t>
  </si>
  <si>
    <t>9200089200</t>
  </si>
  <si>
    <t>9200089201</t>
  </si>
  <si>
    <t>9200089212</t>
  </si>
  <si>
    <t>9200089213</t>
  </si>
  <si>
    <t>9200089214</t>
  </si>
  <si>
    <t>9200089232</t>
  </si>
  <si>
    <t>9200089247</t>
  </si>
  <si>
    <t>9200089248</t>
  </si>
  <si>
    <t>9200089255</t>
  </si>
  <si>
    <t>9200089256</t>
  </si>
  <si>
    <t>9200089258</t>
  </si>
  <si>
    <t>9200089307</t>
  </si>
  <si>
    <t>9200089340</t>
  </si>
  <si>
    <t>9200089351</t>
  </si>
  <si>
    <t>9200089353</t>
  </si>
  <si>
    <t>9200089354</t>
  </si>
  <si>
    <t>9200089359</t>
  </si>
  <si>
    <t>9200089362</t>
  </si>
  <si>
    <t>9200089367</t>
  </si>
  <si>
    <t>9200089368</t>
  </si>
  <si>
    <t>9200089374</t>
  </si>
  <si>
    <t>9200089381</t>
  </si>
  <si>
    <t>9200089383</t>
  </si>
  <si>
    <t>9200089411</t>
  </si>
  <si>
    <t>9200089413</t>
  </si>
  <si>
    <t>9200089414</t>
  </si>
  <si>
    <t>9200089415</t>
  </si>
  <si>
    <t>9200089416</t>
  </si>
  <si>
    <t>9200089419</t>
  </si>
  <si>
    <t>9200089431</t>
  </si>
  <si>
    <t>9200089432</t>
  </si>
  <si>
    <t>9200089450</t>
  </si>
  <si>
    <t>9200089451</t>
  </si>
  <si>
    <t>9200089471</t>
  </si>
  <si>
    <t>9200089473</t>
  </si>
  <si>
    <t>9200089474</t>
  </si>
  <si>
    <t>9200089486</t>
  </si>
  <si>
    <t>9200089488</t>
  </si>
  <si>
    <t>9200089489</t>
  </si>
  <si>
    <t>9200089515</t>
  </si>
  <si>
    <t>9200089517</t>
  </si>
  <si>
    <t>9200089518</t>
  </si>
  <si>
    <t>9200089520</t>
  </si>
  <si>
    <t>9200089550</t>
  </si>
  <si>
    <t>9200089588</t>
  </si>
  <si>
    <t>9200089594</t>
  </si>
  <si>
    <t>9200089596</t>
  </si>
  <si>
    <t>9200089601</t>
  </si>
  <si>
    <t>9200089602</t>
  </si>
  <si>
    <t>9200089603</t>
  </si>
  <si>
    <t>9200089604</t>
  </si>
  <si>
    <t>9200089614</t>
  </si>
  <si>
    <t>9200089644</t>
  </si>
  <si>
    <t>9200089648</t>
  </si>
  <si>
    <t>9200089659</t>
  </si>
  <si>
    <t>9200089661</t>
  </si>
  <si>
    <t>9200089672</t>
  </si>
  <si>
    <t>9200089673</t>
  </si>
  <si>
    <t>9200089707</t>
  </si>
  <si>
    <t>9200089708</t>
  </si>
  <si>
    <t>9200089713</t>
  </si>
  <si>
    <t>9200089715</t>
  </si>
  <si>
    <t>9200089726</t>
  </si>
  <si>
    <t>9200089728</t>
  </si>
  <si>
    <t>9200089729</t>
  </si>
  <si>
    <t>9200089770</t>
  </si>
  <si>
    <t>9200089807</t>
  </si>
  <si>
    <t>9200089808</t>
  </si>
  <si>
    <t>9200089819</t>
  </si>
  <si>
    <t>9200089820</t>
  </si>
  <si>
    <t>9200089821</t>
  </si>
  <si>
    <t>9200089825</t>
  </si>
  <si>
    <t>9200089827</t>
  </si>
  <si>
    <t>9200089834</t>
  </si>
  <si>
    <t>9200089847</t>
  </si>
  <si>
    <t>9200089871</t>
  </si>
  <si>
    <t>9200089875</t>
  </si>
  <si>
    <t>9200089876</t>
  </si>
  <si>
    <t>9200089878</t>
  </si>
  <si>
    <t>9200089879</t>
  </si>
  <si>
    <t>9200089890</t>
  </si>
  <si>
    <t>9200089891</t>
  </si>
  <si>
    <t>9200089930</t>
  </si>
  <si>
    <t>9200089938</t>
  </si>
  <si>
    <t>9200089939</t>
  </si>
  <si>
    <t>9200089944</t>
  </si>
  <si>
    <t>9200089951</t>
  </si>
  <si>
    <t>9200089953</t>
  </si>
  <si>
    <t>9200089999</t>
  </si>
  <si>
    <t>9200090002</t>
  </si>
  <si>
    <t>9200090003</t>
  </si>
  <si>
    <t>9200090005</t>
  </si>
  <si>
    <t>9200090009</t>
  </si>
  <si>
    <t>9200090024</t>
  </si>
  <si>
    <t>9200090025</t>
  </si>
  <si>
    <t>9200090027</t>
  </si>
  <si>
    <t>9200090049</t>
  </si>
  <si>
    <t>9200090082</t>
  </si>
  <si>
    <t>9200090085</t>
  </si>
  <si>
    <t>9200090087</t>
  </si>
  <si>
    <t>9200090098</t>
  </si>
  <si>
    <t>9200090100</t>
  </si>
  <si>
    <t>9200090104</t>
  </si>
  <si>
    <t>9200090110</t>
  </si>
  <si>
    <t>9200090111</t>
  </si>
  <si>
    <t>9200090123</t>
  </si>
  <si>
    <t>9200090124</t>
  </si>
  <si>
    <t>9200090156</t>
  </si>
  <si>
    <t>9200090167</t>
  </si>
  <si>
    <t>9200090168</t>
  </si>
  <si>
    <t>9200090169</t>
  </si>
  <si>
    <t>9200090170</t>
  </si>
  <si>
    <t>9200090172</t>
  </si>
  <si>
    <t>9200090173</t>
  </si>
  <si>
    <t>9200090174</t>
  </si>
  <si>
    <t>9200090180</t>
  </si>
  <si>
    <t>9200090210</t>
  </si>
  <si>
    <t>9200090215</t>
  </si>
  <si>
    <t>9200090217</t>
  </si>
  <si>
    <t>9200090218</t>
  </si>
  <si>
    <t>9200090219</t>
  </si>
  <si>
    <t>9200090223</t>
  </si>
  <si>
    <t>9200090224</t>
  </si>
  <si>
    <t>9200090233</t>
  </si>
  <si>
    <t>9200090234</t>
  </si>
  <si>
    <t>9200090269</t>
  </si>
  <si>
    <t>9200090274</t>
  </si>
  <si>
    <t>9200090275</t>
  </si>
  <si>
    <t>9200090277</t>
  </si>
  <si>
    <t>9200090278</t>
  </si>
  <si>
    <t>9200090282</t>
  </si>
  <si>
    <t>9200090283</t>
  </si>
  <si>
    <t>9200090284</t>
  </si>
  <si>
    <t>9200090300</t>
  </si>
  <si>
    <t>9200090301</t>
  </si>
  <si>
    <t>9200090302</t>
  </si>
  <si>
    <t>9200090342</t>
  </si>
  <si>
    <t>9200090387</t>
  </si>
  <si>
    <t>9200090394</t>
  </si>
  <si>
    <t>9200090396</t>
  </si>
  <si>
    <t>9200090398</t>
  </si>
  <si>
    <t>9200090400</t>
  </si>
  <si>
    <t>9200090405</t>
  </si>
  <si>
    <t>9200090406</t>
  </si>
  <si>
    <t>9200090409</t>
  </si>
  <si>
    <t>9200090414</t>
  </si>
  <si>
    <t>9200090415</t>
  </si>
  <si>
    <t>9200090416</t>
  </si>
  <si>
    <t>9200090427</t>
  </si>
  <si>
    <t>9200090454</t>
  </si>
  <si>
    <t>9200090461</t>
  </si>
  <si>
    <t>9200090463</t>
  </si>
  <si>
    <t>9200090466</t>
  </si>
  <si>
    <t>9200090467</t>
  </si>
  <si>
    <t>9200090471</t>
  </si>
  <si>
    <t>9200090473</t>
  </si>
  <si>
    <t>9200090483</t>
  </si>
  <si>
    <t>9200090484</t>
  </si>
  <si>
    <t>9200090485</t>
  </si>
  <si>
    <t>9200090512</t>
  </si>
  <si>
    <t>9200090517</t>
  </si>
  <si>
    <t>9200090522</t>
  </si>
  <si>
    <t>9200090529</t>
  </si>
  <si>
    <t>9200090530</t>
  </si>
  <si>
    <t>9200090533</t>
  </si>
  <si>
    <t>9200090534</t>
  </si>
  <si>
    <t>9200090535</t>
  </si>
  <si>
    <t>9200090544</t>
  </si>
  <si>
    <t>9200090566</t>
  </si>
  <si>
    <t>9200090569</t>
  </si>
  <si>
    <t>9200090574</t>
  </si>
  <si>
    <t>9200090583</t>
  </si>
  <si>
    <t>9200090585</t>
  </si>
  <si>
    <t>9200090600</t>
  </si>
  <si>
    <t>9200090601</t>
  </si>
  <si>
    <t>9200090635</t>
  </si>
  <si>
    <t>9200090637</t>
  </si>
  <si>
    <t>9200090638</t>
  </si>
  <si>
    <t>9200090667</t>
  </si>
  <si>
    <t>9200090669</t>
  </si>
  <si>
    <t>9200090670</t>
  </si>
  <si>
    <t>9200090674</t>
  </si>
  <si>
    <t>9200090681</t>
  </si>
  <si>
    <t>9200090682</t>
  </si>
  <si>
    <t>9200090684</t>
  </si>
  <si>
    <t>9200090690</t>
  </si>
  <si>
    <t>9200090694</t>
  </si>
  <si>
    <t>9200090696</t>
  </si>
  <si>
    <t>9200090740</t>
  </si>
  <si>
    <t>9200090748</t>
  </si>
  <si>
    <t>9200090757</t>
  </si>
  <si>
    <t>9200090758</t>
  </si>
  <si>
    <t>9200090773</t>
  </si>
  <si>
    <t>9200090774</t>
  </si>
  <si>
    <t>9200090795</t>
  </si>
  <si>
    <t>9200090801</t>
  </si>
  <si>
    <t>9200090805</t>
  </si>
  <si>
    <t>9200090802</t>
  </si>
  <si>
    <t>9200090827</t>
  </si>
  <si>
    <t>9200090828</t>
  </si>
  <si>
    <t>9200090847</t>
  </si>
  <si>
    <t>9200090851</t>
  </si>
  <si>
    <t>9200090852</t>
  </si>
  <si>
    <t>9200090864</t>
  </si>
  <si>
    <t>9200090865</t>
  </si>
  <si>
    <t>9200090874</t>
  </si>
  <si>
    <t>9200090875</t>
  </si>
  <si>
    <t>9200090886</t>
  </si>
  <si>
    <t>9200090907</t>
  </si>
  <si>
    <t>9200090914</t>
  </si>
  <si>
    <t>9200090954</t>
  </si>
  <si>
    <t>9200090955</t>
  </si>
  <si>
    <t>9200090960</t>
  </si>
  <si>
    <t>9200090961</t>
  </si>
  <si>
    <t>9200090966</t>
  </si>
  <si>
    <t>9200090971</t>
  </si>
  <si>
    <t>9200090968</t>
  </si>
  <si>
    <t>9200090975</t>
  </si>
  <si>
    <t>9200090977</t>
  </si>
  <si>
    <t>9200090978</t>
  </si>
  <si>
    <t>9200090983</t>
  </si>
  <si>
    <t>9200091022</t>
  </si>
  <si>
    <t>9200091024</t>
  </si>
  <si>
    <t>9200091026</t>
  </si>
  <si>
    <t>9200091032</t>
  </si>
  <si>
    <t>9200091033</t>
  </si>
  <si>
    <t>9200091034</t>
  </si>
  <si>
    <t>9200091039</t>
  </si>
  <si>
    <t>9200091040</t>
  </si>
  <si>
    <t>9200091041</t>
  </si>
  <si>
    <t>9200091047</t>
  </si>
  <si>
    <t>9200091063</t>
  </si>
  <si>
    <t>9200091070</t>
  </si>
  <si>
    <t>9200091076</t>
  </si>
  <si>
    <t>9200091078</t>
  </si>
  <si>
    <t>9200091084</t>
  </si>
  <si>
    <t>9200091111</t>
  </si>
  <si>
    <t>9200091115</t>
  </si>
  <si>
    <t>9200091118</t>
  </si>
  <si>
    <t>9200091132</t>
  </si>
  <si>
    <t>9200091134</t>
  </si>
  <si>
    <t>9200091141</t>
  </si>
  <si>
    <t>9200091142</t>
  </si>
  <si>
    <t>9200091143</t>
  </si>
  <si>
    <t>9200091168</t>
  </si>
  <si>
    <t>9200091299</t>
  </si>
  <si>
    <t>9200091301</t>
  </si>
  <si>
    <t>9200091304</t>
  </si>
  <si>
    <t>9200091309</t>
  </si>
  <si>
    <t>9200091313</t>
  </si>
  <si>
    <t>9200091317</t>
  </si>
  <si>
    <t>9200091318</t>
  </si>
  <si>
    <t>9200091320</t>
  </si>
  <si>
    <t>9200091321</t>
  </si>
  <si>
    <t>9200091387</t>
  </si>
  <si>
    <t>9200091414</t>
  </si>
  <si>
    <t>9200091422</t>
  </si>
  <si>
    <t>9200091423</t>
  </si>
  <si>
    <t>9200091424</t>
  </si>
  <si>
    <t>9200091430</t>
  </si>
  <si>
    <t>9200091436</t>
  </si>
  <si>
    <t>9200091437</t>
  </si>
  <si>
    <t>9200091438</t>
  </si>
  <si>
    <t>9200091619</t>
  </si>
  <si>
    <t>9200091623</t>
  </si>
  <si>
    <t>9200091627</t>
  </si>
  <si>
    <t>9200091628</t>
  </si>
  <si>
    <t>9200091629</t>
  </si>
  <si>
    <t>9200091645</t>
  </si>
  <si>
    <t>9200091646</t>
  </si>
  <si>
    <t>9200091647</t>
  </si>
  <si>
    <t>9200091669</t>
  </si>
  <si>
    <t>9200091671</t>
  </si>
  <si>
    <t>9200091679</t>
  </si>
  <si>
    <t>9200091699</t>
  </si>
  <si>
    <t>9200091700</t>
  </si>
  <si>
    <t>9200091720</t>
  </si>
  <si>
    <t>9200091744</t>
  </si>
  <si>
    <t>9200091750</t>
  </si>
  <si>
    <t>9200091753</t>
  </si>
  <si>
    <t>9200091755</t>
  </si>
  <si>
    <t>9200091756</t>
  </si>
  <si>
    <t>9200091757</t>
  </si>
  <si>
    <t>9200091758</t>
  </si>
  <si>
    <t>9200091760</t>
  </si>
  <si>
    <t>9200091767</t>
  </si>
  <si>
    <t>9200091768</t>
  </si>
  <si>
    <t>9200091769</t>
  </si>
  <si>
    <t>9200091806</t>
  </si>
  <si>
    <t>9200091811</t>
  </si>
  <si>
    <t>9200091812</t>
  </si>
  <si>
    <t>9200091813</t>
  </si>
  <si>
    <t>9200091816</t>
  </si>
  <si>
    <t>9200091820</t>
  </si>
  <si>
    <t>9200091821</t>
  </si>
  <si>
    <t>9200091822</t>
  </si>
  <si>
    <t>9200091823</t>
  </si>
  <si>
    <t>9200091837</t>
  </si>
  <si>
    <t>9200091839</t>
  </si>
  <si>
    <t>9200091870</t>
  </si>
  <si>
    <t>9200091877</t>
  </si>
  <si>
    <t>9200091880</t>
  </si>
  <si>
    <t>9200091881</t>
  </si>
  <si>
    <t>9200091883</t>
  </si>
  <si>
    <t>9200091885</t>
  </si>
  <si>
    <t>9200091886</t>
  </si>
  <si>
    <t>9200091895</t>
  </si>
  <si>
    <t>9200091897</t>
  </si>
  <si>
    <t>9200091902</t>
  </si>
  <si>
    <t>9200091904</t>
  </si>
  <si>
    <t>9200091928</t>
  </si>
  <si>
    <t>9200091944</t>
  </si>
  <si>
    <t>9200091956</t>
  </si>
  <si>
    <t>9200091957</t>
  </si>
  <si>
    <t>9200091982</t>
  </si>
  <si>
    <t>9200092023</t>
  </si>
  <si>
    <t>9200092030</t>
  </si>
  <si>
    <t>9200092033</t>
  </si>
  <si>
    <t>9200092037</t>
  </si>
  <si>
    <t>9200092038</t>
  </si>
  <si>
    <t>9200092041</t>
  </si>
  <si>
    <t>9200092047</t>
  </si>
  <si>
    <t>9200092054</t>
  </si>
  <si>
    <t>9200092055</t>
  </si>
  <si>
    <t>9200092060</t>
  </si>
  <si>
    <t>9200092062</t>
  </si>
  <si>
    <t>9200092071</t>
  </si>
  <si>
    <t>9200092106</t>
  </si>
  <si>
    <t>9200092111</t>
  </si>
  <si>
    <t>9200092116</t>
  </si>
  <si>
    <t>9200092124</t>
  </si>
  <si>
    <t>9200092126</t>
  </si>
  <si>
    <t>9200092137</t>
  </si>
  <si>
    <t>9200092138</t>
  </si>
  <si>
    <t>9200092169</t>
  </si>
  <si>
    <t>9200092171</t>
  </si>
  <si>
    <t>9200092170</t>
  </si>
  <si>
    <t>9200092177</t>
  </si>
  <si>
    <t>9200092179</t>
  </si>
  <si>
    <t>9200092181</t>
  </si>
  <si>
    <t>9200092191</t>
  </si>
  <si>
    <t>9200092218</t>
  </si>
  <si>
    <t>9200092220</t>
  </si>
  <si>
    <t>9200092225</t>
  </si>
  <si>
    <t>9200092236</t>
  </si>
  <si>
    <t>9200092237</t>
  </si>
  <si>
    <t>9200092238</t>
  </si>
  <si>
    <t>9200092271</t>
  </si>
  <si>
    <t>9200092310</t>
  </si>
  <si>
    <t>9200092313</t>
  </si>
  <si>
    <t>9200092314</t>
  </si>
  <si>
    <t>9200092316</t>
  </si>
  <si>
    <t>9200092320</t>
  </si>
  <si>
    <t>9200092332</t>
  </si>
  <si>
    <t>9200092333</t>
  </si>
  <si>
    <t>9200092335</t>
  </si>
  <si>
    <t>9200092339</t>
  </si>
  <si>
    <t>9200092340</t>
  </si>
  <si>
    <t>9200092344</t>
  </si>
  <si>
    <t>9200092384</t>
  </si>
  <si>
    <t>9200092395</t>
  </si>
  <si>
    <t>9200092399</t>
  </si>
  <si>
    <t>9200092406</t>
  </si>
  <si>
    <t>9200092408</t>
  </si>
  <si>
    <t>9200092417</t>
  </si>
  <si>
    <t>9200092435</t>
  </si>
  <si>
    <t>9200092446</t>
  </si>
  <si>
    <t>9200092450</t>
  </si>
  <si>
    <t>9200092453</t>
  </si>
  <si>
    <t>9200092465</t>
  </si>
  <si>
    <t>9200092466</t>
  </si>
  <si>
    <t>9200092467</t>
  </si>
  <si>
    <t>9200092468</t>
  </si>
  <si>
    <t>9200092490</t>
  </si>
  <si>
    <t>9200092495</t>
  </si>
  <si>
    <t>9200092496</t>
  </si>
  <si>
    <t>9200092497</t>
  </si>
  <si>
    <t>9200092498</t>
  </si>
  <si>
    <t>9200092503</t>
  </si>
  <si>
    <t>9200092505</t>
  </si>
  <si>
    <t>9200092513</t>
  </si>
  <si>
    <t>9200092515</t>
  </si>
  <si>
    <t>9200092546</t>
  </si>
  <si>
    <t>9200092580</t>
  </si>
  <si>
    <t>9200092583</t>
  </si>
  <si>
    <t>9200092585</t>
  </si>
  <si>
    <t>9200092588</t>
  </si>
  <si>
    <t>9200092590</t>
  </si>
  <si>
    <t>9200092593</t>
  </si>
  <si>
    <t>9200092594</t>
  </si>
  <si>
    <t>9200092597</t>
  </si>
  <si>
    <t>9200092599</t>
  </si>
  <si>
    <t>9200092601</t>
  </si>
  <si>
    <t>9200092602</t>
  </si>
  <si>
    <t>9200092603</t>
  </si>
  <si>
    <t>9200092617</t>
  </si>
  <si>
    <t>9200092654</t>
  </si>
  <si>
    <t>9200092657</t>
  </si>
  <si>
    <t>9200092673</t>
  </si>
  <si>
    <t>9200092674</t>
  </si>
  <si>
    <t>9200092675</t>
  </si>
  <si>
    <t>9200092677</t>
  </si>
  <si>
    <t>9200092681</t>
  </si>
  <si>
    <t>9200092682</t>
  </si>
  <si>
    <t>9200092702</t>
  </si>
  <si>
    <t>9200092703</t>
  </si>
  <si>
    <t>9200092704</t>
  </si>
  <si>
    <t>9200092705</t>
  </si>
  <si>
    <t>9200092716</t>
  </si>
  <si>
    <t>9200092717</t>
  </si>
  <si>
    <t>9200092718</t>
  </si>
  <si>
    <t>9200092729</t>
  </si>
  <si>
    <t>9200092756</t>
  </si>
  <si>
    <t>9200092758</t>
  </si>
  <si>
    <t>9200092759</t>
  </si>
  <si>
    <t>9200092761</t>
  </si>
  <si>
    <t>9200092762</t>
  </si>
  <si>
    <t>9200092763</t>
  </si>
  <si>
    <t>9200092764</t>
  </si>
  <si>
    <t>9200092773</t>
  </si>
  <si>
    <t>9200092774</t>
  </si>
  <si>
    <t>9200092775</t>
  </si>
  <si>
    <t>9200092784</t>
  </si>
  <si>
    <t>9200092785</t>
  </si>
  <si>
    <t>9200092786</t>
  </si>
  <si>
    <t>9200092813</t>
  </si>
  <si>
    <t>9200092819</t>
  </si>
  <si>
    <t>9200092821</t>
  </si>
  <si>
    <t>9200092848</t>
  </si>
  <si>
    <t>9200092851</t>
  </si>
  <si>
    <t>9200092865</t>
  </si>
  <si>
    <t>9200092867</t>
  </si>
  <si>
    <t>9200092872</t>
  </si>
  <si>
    <t>9200092873</t>
  </si>
  <si>
    <t>9200092875</t>
  </si>
  <si>
    <t>9200092880</t>
  </si>
  <si>
    <t>9200092916</t>
  </si>
  <si>
    <t>9200092919</t>
  </si>
  <si>
    <t>9200092920</t>
  </si>
  <si>
    <t>9200092922</t>
  </si>
  <si>
    <t>9200092925</t>
  </si>
  <si>
    <t>9200092937</t>
  </si>
  <si>
    <t>9200092946</t>
  </si>
  <si>
    <t>9200092959</t>
  </si>
  <si>
    <t>9200092963</t>
  </si>
  <si>
    <t>9200092964</t>
  </si>
  <si>
    <t>9200092970</t>
  </si>
  <si>
    <t>9200092971</t>
  </si>
  <si>
    <t>9200092987</t>
  </si>
  <si>
    <t>9200092988</t>
  </si>
  <si>
    <t>9200093018</t>
  </si>
  <si>
    <t>9200093019</t>
  </si>
  <si>
    <t>9200093024</t>
  </si>
  <si>
    <t>9200093021</t>
  </si>
  <si>
    <t>9200093022</t>
  </si>
  <si>
    <t>9200093027</t>
  </si>
  <si>
    <t>9200093032</t>
  </si>
  <si>
    <t>9200093029</t>
  </si>
  <si>
    <t>9200093041</t>
  </si>
  <si>
    <t>9200093042</t>
  </si>
  <si>
    <t>9200093044</t>
  </si>
  <si>
    <t>9200093045</t>
  </si>
  <si>
    <t>9200093079</t>
  </si>
  <si>
    <t>9200093087</t>
  </si>
  <si>
    <t>9200093103</t>
  </si>
  <si>
    <t>9200093105</t>
  </si>
  <si>
    <t>9200093108</t>
  </si>
  <si>
    <t>9200093111</t>
  </si>
  <si>
    <t>9200093114</t>
  </si>
  <si>
    <t>9200093116</t>
  </si>
  <si>
    <t>9200093117</t>
  </si>
  <si>
    <t>9200093118</t>
  </si>
  <si>
    <t>9200093126</t>
  </si>
  <si>
    <t>9200093133</t>
  </si>
  <si>
    <t>9200093136</t>
  </si>
  <si>
    <t>9200093144</t>
  </si>
  <si>
    <t>9200093185</t>
  </si>
  <si>
    <t>9200093194</t>
  </si>
  <si>
    <t>9200093195</t>
  </si>
  <si>
    <t>9200093198</t>
  </si>
  <si>
    <t>9200093199</t>
  </si>
  <si>
    <t>9200093203</t>
  </si>
  <si>
    <t>9200093205</t>
  </si>
  <si>
    <t>9200093218</t>
  </si>
  <si>
    <t>9200093219</t>
  </si>
  <si>
    <t>9200093251</t>
  </si>
  <si>
    <t>9200093253</t>
  </si>
  <si>
    <t>9200093258</t>
  </si>
  <si>
    <t>9200093265</t>
  </si>
  <si>
    <t>9200093268</t>
  </si>
  <si>
    <t>9200093276</t>
  </si>
  <si>
    <t>9200093279</t>
  </si>
  <si>
    <t>9200093280</t>
  </si>
  <si>
    <t>9200093281</t>
  </si>
  <si>
    <t>9200093308</t>
  </si>
  <si>
    <t>9200093314</t>
  </si>
  <si>
    <t>9200093332</t>
  </si>
  <si>
    <t>9200093337</t>
  </si>
  <si>
    <t>9200093338</t>
  </si>
  <si>
    <t>9200093339</t>
  </si>
  <si>
    <t>9200093341</t>
  </si>
  <si>
    <t>9200093410</t>
  </si>
  <si>
    <t>9200093412</t>
  </si>
  <si>
    <t>9200093418</t>
  </si>
  <si>
    <t>9200093419</t>
  </si>
  <si>
    <t>9200093425</t>
  </si>
  <si>
    <t>9200093434</t>
  </si>
  <si>
    <t>9200093430</t>
  </si>
  <si>
    <t>9200093435</t>
  </si>
  <si>
    <t>9200093436</t>
  </si>
  <si>
    <t>9200093464</t>
  </si>
  <si>
    <t>9200093473</t>
  </si>
  <si>
    <t>9200093478</t>
  </si>
  <si>
    <t>9200093482</t>
  </si>
  <si>
    <t>9200093483</t>
  </si>
  <si>
    <t>9200093484</t>
  </si>
  <si>
    <t>9200093521</t>
  </si>
  <si>
    <t>9200093524</t>
  </si>
  <si>
    <t>9200093527</t>
  </si>
  <si>
    <t>9200093528</t>
  </si>
  <si>
    <t>9200093537</t>
  </si>
  <si>
    <t>9200093538</t>
  </si>
  <si>
    <t>9200093539</t>
  </si>
  <si>
    <t>9200093566</t>
  </si>
  <si>
    <t>9200093569</t>
  </si>
  <si>
    <t>9200093575</t>
  </si>
  <si>
    <t>9200093576</t>
  </si>
  <si>
    <t>9200093592</t>
  </si>
  <si>
    <t>9200093593</t>
  </si>
  <si>
    <t>9200093594</t>
  </si>
  <si>
    <t>9200093621</t>
  </si>
  <si>
    <t>9200093629</t>
  </si>
  <si>
    <t>9200093655</t>
  </si>
  <si>
    <t>9200093659</t>
  </si>
  <si>
    <t>9200093660</t>
  </si>
  <si>
    <t>9200093664</t>
  </si>
  <si>
    <t>9200093665</t>
  </si>
  <si>
    <t>9200093666</t>
  </si>
  <si>
    <t>9200093667</t>
  </si>
  <si>
    <t>9200093668</t>
  </si>
  <si>
    <t>9200093671</t>
  </si>
  <si>
    <t>9200093672</t>
  </si>
  <si>
    <t>9200093673</t>
  </si>
  <si>
    <t>9200093680</t>
  </si>
  <si>
    <t>9200093689</t>
  </si>
  <si>
    <t>9200093687</t>
  </si>
  <si>
    <t>9200093693</t>
  </si>
  <si>
    <t>9200093681</t>
  </si>
  <si>
    <t>9200093682</t>
  </si>
  <si>
    <t>9200093699</t>
  </si>
  <si>
    <t>9200093700</t>
  </si>
  <si>
    <t>9200093701</t>
  </si>
  <si>
    <t>9200093743</t>
  </si>
  <si>
    <t>9200093751</t>
  </si>
  <si>
    <t>9200093752</t>
  </si>
  <si>
    <t>9200093755</t>
  </si>
  <si>
    <t>9200093756</t>
  </si>
  <si>
    <t>9200093768</t>
  </si>
  <si>
    <t>9200093769</t>
  </si>
  <si>
    <t>9200093795</t>
  </si>
  <si>
    <t>9200093803</t>
  </si>
  <si>
    <t>9200093805</t>
  </si>
  <si>
    <t>9200093806</t>
  </si>
  <si>
    <t>9200093812</t>
  </si>
  <si>
    <t>9200093820</t>
  </si>
  <si>
    <t>9200093821</t>
  </si>
  <si>
    <t>9200093822</t>
  </si>
  <si>
    <t>9200093855</t>
  </si>
  <si>
    <t>9200093857</t>
  </si>
  <si>
    <t>9200093858</t>
  </si>
  <si>
    <t>9200093859</t>
  </si>
  <si>
    <t>9200093865</t>
  </si>
  <si>
    <t>9200093878</t>
  </si>
  <si>
    <t>9200093880</t>
  </si>
  <si>
    <t>9200093912</t>
  </si>
  <si>
    <t>9200093921</t>
  </si>
  <si>
    <t>9200093959</t>
  </si>
  <si>
    <t>9200093963</t>
  </si>
  <si>
    <t>9200093968</t>
  </si>
  <si>
    <t>9200093969</t>
  </si>
  <si>
    <t>9200093974</t>
  </si>
  <si>
    <t>9200093975</t>
  </si>
  <si>
    <t>9200093980</t>
  </si>
  <si>
    <t>9200093982</t>
  </si>
  <si>
    <t>9200093983</t>
  </si>
  <si>
    <t>9200093986</t>
  </si>
  <si>
    <t>9200093987</t>
  </si>
  <si>
    <t>9200093990</t>
  </si>
  <si>
    <t>9200094023</t>
  </si>
  <si>
    <t>9200094031</t>
  </si>
  <si>
    <t>9200094033</t>
  </si>
  <si>
    <t>9200094038</t>
  </si>
  <si>
    <t>9200094046</t>
  </si>
  <si>
    <t>9200094047</t>
  </si>
  <si>
    <t>9200094078</t>
  </si>
  <si>
    <t>9200094087</t>
  </si>
  <si>
    <t>9200094089</t>
  </si>
  <si>
    <t>9200094091</t>
  </si>
  <si>
    <t>9200094096</t>
  </si>
  <si>
    <t>9200094103</t>
  </si>
  <si>
    <t>9200094097</t>
  </si>
  <si>
    <t>9200094109</t>
  </si>
  <si>
    <t>9200094110</t>
  </si>
  <si>
    <t>9200094111</t>
  </si>
  <si>
    <t>9200094136</t>
  </si>
  <si>
    <t>9200094139</t>
  </si>
  <si>
    <t>9200094156</t>
  </si>
  <si>
    <t>9200094157</t>
  </si>
  <si>
    <t>9200094161</t>
  </si>
  <si>
    <t>9200094158</t>
  </si>
  <si>
    <t>9200094159</t>
  </si>
  <si>
    <t>9200094169</t>
  </si>
  <si>
    <t>9200094197</t>
  </si>
  <si>
    <t>9200094232</t>
  </si>
  <si>
    <t>9200094237</t>
  </si>
  <si>
    <t>9200094238</t>
  </si>
  <si>
    <t>9200094245</t>
  </si>
  <si>
    <t>9200094249</t>
  </si>
  <si>
    <t>9200094250</t>
  </si>
  <si>
    <t>9200094252</t>
  </si>
  <si>
    <t>9200094253</t>
  </si>
  <si>
    <t>9200094256</t>
  </si>
  <si>
    <t>9200094257</t>
  </si>
  <si>
    <t>9200094260</t>
  </si>
  <si>
    <t>9200094266</t>
  </si>
  <si>
    <t>9200094269</t>
  </si>
  <si>
    <t>9200094311</t>
  </si>
  <si>
    <t>9200094313</t>
  </si>
  <si>
    <t>9200094314</t>
  </si>
  <si>
    <t>9200094318</t>
  </si>
  <si>
    <t>9200094319</t>
  </si>
  <si>
    <t>9200094320</t>
  </si>
  <si>
    <t>9200094330</t>
  </si>
  <si>
    <t>9200094331</t>
  </si>
  <si>
    <t>9200094337</t>
  </si>
  <si>
    <t>9200094340</t>
  </si>
  <si>
    <t>9200094348</t>
  </si>
  <si>
    <t>9200094350</t>
  </si>
  <si>
    <t>9200094373</t>
  </si>
  <si>
    <t>9200094375</t>
  </si>
  <si>
    <t>9200094377</t>
  </si>
  <si>
    <t>9200094379</t>
  </si>
  <si>
    <t>9200094380</t>
  </si>
  <si>
    <t>9200094392</t>
  </si>
  <si>
    <t>9200094395</t>
  </si>
  <si>
    <t>9200094397</t>
  </si>
  <si>
    <t>9200094400</t>
  </si>
  <si>
    <t>9200094407</t>
  </si>
  <si>
    <t>9200094409</t>
  </si>
  <si>
    <t>9200094437</t>
  </si>
  <si>
    <t>9200094442</t>
  </si>
  <si>
    <t>9200094446</t>
  </si>
  <si>
    <t>9200094447</t>
  </si>
  <si>
    <t>9200094452</t>
  </si>
  <si>
    <t>9200094453</t>
  </si>
  <si>
    <t>9200094466</t>
  </si>
  <si>
    <t>9200094468</t>
  </si>
  <si>
    <t>9200094470</t>
  </si>
  <si>
    <t>9200094492</t>
  </si>
  <si>
    <t>9200094525</t>
  </si>
  <si>
    <t>9200094527</t>
  </si>
  <si>
    <t>9200094528</t>
  </si>
  <si>
    <t>9200094530</t>
  </si>
  <si>
    <t>9200094544</t>
  </si>
  <si>
    <t>9200094550</t>
  </si>
  <si>
    <t>9200094560</t>
  </si>
  <si>
    <t>9200094564</t>
  </si>
  <si>
    <t>9200094561</t>
  </si>
  <si>
    <t>9200094563</t>
  </si>
  <si>
    <t>9200094567</t>
  </si>
  <si>
    <t>9200094573</t>
  </si>
  <si>
    <t>9200094575</t>
  </si>
  <si>
    <t>9200094614</t>
  </si>
  <si>
    <t>9200094619</t>
  </si>
  <si>
    <t>9200094621</t>
  </si>
  <si>
    <t>9200094630</t>
  </si>
  <si>
    <t>9200094632</t>
  </si>
  <si>
    <t>9200094658</t>
  </si>
  <si>
    <t>9200094664</t>
  </si>
  <si>
    <t>9200094666</t>
  </si>
  <si>
    <t>9200094668</t>
  </si>
  <si>
    <t>9200094674</t>
  </si>
  <si>
    <t>9200094695</t>
  </si>
  <si>
    <t>9200094706</t>
  </si>
  <si>
    <t>9200094709</t>
  </si>
  <si>
    <t>9200094712</t>
  </si>
  <si>
    <t>9200094713</t>
  </si>
  <si>
    <t>9200094715</t>
  </si>
  <si>
    <t>9200094721</t>
  </si>
  <si>
    <t>9200094751</t>
  </si>
  <si>
    <t>9200094752</t>
  </si>
  <si>
    <t>9200094792</t>
  </si>
  <si>
    <t>9200094793</t>
  </si>
  <si>
    <t>9200094795</t>
  </si>
  <si>
    <t>9200094796</t>
  </si>
  <si>
    <t>9200094801</t>
  </si>
  <si>
    <t>9200094803</t>
  </si>
  <si>
    <t>9200094804</t>
  </si>
  <si>
    <t>9200094810</t>
  </si>
  <si>
    <t>9200094812</t>
  </si>
  <si>
    <t>9200094814</t>
  </si>
  <si>
    <t>9200094820</t>
  </si>
  <si>
    <t>9200094822</t>
  </si>
  <si>
    <t>9200094824</t>
  </si>
  <si>
    <t>9200094830</t>
  </si>
  <si>
    <t>9200094832</t>
  </si>
  <si>
    <t>9200094833</t>
  </si>
  <si>
    <t>9200094842</t>
  </si>
  <si>
    <t>9200094843</t>
  </si>
  <si>
    <t>9200094876</t>
  </si>
  <si>
    <t>9200094877</t>
  </si>
  <si>
    <t>9200094883</t>
  </si>
  <si>
    <t>9200094888</t>
  </si>
  <si>
    <t>9200094891</t>
  </si>
  <si>
    <t>9200094892</t>
  </si>
  <si>
    <t>9200094893</t>
  </si>
  <si>
    <t>9200094903</t>
  </si>
  <si>
    <t>9200094905</t>
  </si>
  <si>
    <t>9200095074</t>
  </si>
  <si>
    <t>9200094933</t>
  </si>
  <si>
    <t>9200094934</t>
  </si>
  <si>
    <t>9200094936</t>
  </si>
  <si>
    <t>9200094938</t>
  </si>
  <si>
    <t>9200094944</t>
  </si>
  <si>
    <t>9200094945</t>
  </si>
  <si>
    <t>9200094947</t>
  </si>
  <si>
    <t>9200094953</t>
  </si>
  <si>
    <t>9200094955</t>
  </si>
  <si>
    <t>9200094960</t>
  </si>
  <si>
    <t>9200094961</t>
  </si>
  <si>
    <t>9200094962</t>
  </si>
  <si>
    <t>9200094963</t>
  </si>
  <si>
    <t>9200094964</t>
  </si>
  <si>
    <t>9200094968</t>
  </si>
  <si>
    <t>9200094971</t>
  </si>
  <si>
    <t>9200094998</t>
  </si>
  <si>
    <t>9200094999</t>
  </si>
  <si>
    <t>9200095002</t>
  </si>
  <si>
    <t>9200095005</t>
  </si>
  <si>
    <t>9200095007</t>
  </si>
  <si>
    <t>9200095013</t>
  </si>
  <si>
    <t>9200095016</t>
  </si>
  <si>
    <t>9200095017</t>
  </si>
  <si>
    <t>9200095025</t>
  </si>
  <si>
    <t>9200095028</t>
  </si>
  <si>
    <t>9200095027</t>
  </si>
  <si>
    <t>9200095032</t>
  </si>
  <si>
    <t>9200095033</t>
  </si>
  <si>
    <t>9200095034</t>
  </si>
  <si>
    <t>9200095035</t>
  </si>
  <si>
    <t>9200095041</t>
  </si>
  <si>
    <t>9200095044</t>
  </si>
  <si>
    <t>9200095047</t>
  </si>
  <si>
    <t>9200095049</t>
  </si>
  <si>
    <t>9200095113</t>
  </si>
  <si>
    <t>9200095122</t>
  </si>
  <si>
    <t>9200095126</t>
  </si>
  <si>
    <t>9200095128</t>
  </si>
  <si>
    <t>9200095132</t>
  </si>
  <si>
    <t>9200095134</t>
  </si>
  <si>
    <t>9200095144</t>
  </si>
  <si>
    <t>9200095157</t>
  </si>
  <si>
    <t>9200095158</t>
  </si>
  <si>
    <t>9200095159</t>
  </si>
  <si>
    <t>9200095188</t>
  </si>
  <si>
    <t>9200095206</t>
  </si>
  <si>
    <t>9200095219</t>
  </si>
  <si>
    <t>9200095222</t>
  </si>
  <si>
    <t>9200095225</t>
  </si>
  <si>
    <t>9200095254</t>
  </si>
  <si>
    <t>9200095255</t>
  </si>
  <si>
    <t>9200095257</t>
  </si>
  <si>
    <t>9200095263</t>
  </si>
  <si>
    <t>9200095265</t>
  </si>
  <si>
    <t>9200095266</t>
  </si>
  <si>
    <t>9200095267</t>
  </si>
  <si>
    <t>9200095283</t>
  </si>
  <si>
    <t>9200095285</t>
  </si>
  <si>
    <t>9200095304</t>
  </si>
  <si>
    <t>9200095305</t>
  </si>
  <si>
    <t>9200095306</t>
  </si>
  <si>
    <t>9200095309</t>
  </si>
  <si>
    <t>9200095316</t>
  </si>
  <si>
    <t>9200095321</t>
  </si>
  <si>
    <t>9200095322</t>
  </si>
  <si>
    <t>9200095323</t>
  </si>
  <si>
    <t>9200095337</t>
  </si>
  <si>
    <t>9200095338</t>
  </si>
  <si>
    <t>9200095364</t>
  </si>
  <si>
    <t>9200095366</t>
  </si>
  <si>
    <t>9200095367</t>
  </si>
  <si>
    <t>9200095369</t>
  </si>
  <si>
    <t>9200095375</t>
  </si>
  <si>
    <t>9200095376</t>
  </si>
  <si>
    <t>9200095381</t>
  </si>
  <si>
    <t>9200095382</t>
  </si>
  <si>
    <t>9200095390</t>
  </si>
  <si>
    <t>9200095391</t>
  </si>
  <si>
    <t>9200095411</t>
  </si>
  <si>
    <t>9200095413</t>
  </si>
  <si>
    <t>9200095414</t>
  </si>
  <si>
    <t>9200095415</t>
  </si>
  <si>
    <t>9200095419</t>
  </si>
  <si>
    <t>9200095427</t>
  </si>
  <si>
    <t>9200095422</t>
  </si>
  <si>
    <t>9200095433</t>
  </si>
  <si>
    <t>9200095435</t>
  </si>
  <si>
    <t>9200095437</t>
  </si>
  <si>
    <t>9200095451</t>
  </si>
  <si>
    <t>9200095454</t>
  </si>
  <si>
    <t>9200095503</t>
  </si>
  <si>
    <t>9200095504</t>
  </si>
  <si>
    <t>9200095506</t>
  </si>
  <si>
    <t>9200095508</t>
  </si>
  <si>
    <t>9200095509</t>
  </si>
  <si>
    <t>9200095513</t>
  </si>
  <si>
    <t>9200095527</t>
  </si>
  <si>
    <t>9200095529</t>
  </si>
  <si>
    <t>9200095551</t>
  </si>
  <si>
    <t>9200095555</t>
  </si>
  <si>
    <t>9200095556</t>
  </si>
  <si>
    <t>9200095558</t>
  </si>
  <si>
    <t>9200095599</t>
  </si>
  <si>
    <t>9200095605</t>
  </si>
  <si>
    <t>9200095606</t>
  </si>
  <si>
    <t>9200095608</t>
  </si>
  <si>
    <t>9200095613</t>
  </si>
  <si>
    <t>9200095625</t>
  </si>
  <si>
    <t>9200095626</t>
  </si>
  <si>
    <t>9200095627</t>
  </si>
  <si>
    <t>9200095628</t>
  </si>
  <si>
    <t>9200095633</t>
  </si>
  <si>
    <t>9200095635</t>
  </si>
  <si>
    <t>9200095637</t>
  </si>
  <si>
    <t>9200095675</t>
  </si>
  <si>
    <t>9200095707</t>
  </si>
  <si>
    <t>9200095708</t>
  </si>
  <si>
    <t>9200095709</t>
  </si>
  <si>
    <t>9200095710</t>
  </si>
  <si>
    <t>9200095712</t>
  </si>
  <si>
    <t>9200095714</t>
  </si>
  <si>
    <t>9200095719</t>
  </si>
  <si>
    <t>9200095728</t>
  </si>
  <si>
    <t>9200095735</t>
  </si>
  <si>
    <t>9200095737</t>
  </si>
  <si>
    <t>9200095740</t>
  </si>
  <si>
    <t>9200095743</t>
  </si>
  <si>
    <t>9200095746</t>
  </si>
  <si>
    <t>9200095747</t>
  </si>
  <si>
    <t>9200095748</t>
  </si>
  <si>
    <t>9200095763</t>
  </si>
  <si>
    <t>9200095766</t>
  </si>
  <si>
    <t>9200095767</t>
  </si>
  <si>
    <t>9200095774</t>
  </si>
  <si>
    <t>9200095796</t>
  </si>
  <si>
    <t>9200095801</t>
  </si>
  <si>
    <t>9200095811</t>
  </si>
  <si>
    <t>9200095820</t>
  </si>
  <si>
    <t>9200095822</t>
  </si>
  <si>
    <t>9200095823</t>
  </si>
  <si>
    <t>9200095825</t>
  </si>
  <si>
    <t>9200095847</t>
  </si>
  <si>
    <t>9200095860</t>
  </si>
  <si>
    <t>9200095871</t>
  </si>
  <si>
    <t>9200095872</t>
  </si>
  <si>
    <t>9200095875</t>
  </si>
  <si>
    <t>9200095879</t>
  </si>
  <si>
    <t>9200095880</t>
  </si>
  <si>
    <t>9200095884</t>
  </si>
  <si>
    <t>9200095928</t>
  </si>
  <si>
    <t>9200095959</t>
  </si>
  <si>
    <t>9200095963</t>
  </si>
  <si>
    <t>9200095966</t>
  </si>
  <si>
    <t>9200095967</t>
  </si>
  <si>
    <t>9200095968</t>
  </si>
  <si>
    <t>9200095975</t>
  </si>
  <si>
    <t>9200095978</t>
  </si>
  <si>
    <t>9200095979</t>
  </si>
  <si>
    <t>9200095980</t>
  </si>
  <si>
    <t>9200095981</t>
  </si>
  <si>
    <t>9200095982</t>
  </si>
  <si>
    <t>9200095995</t>
  </si>
  <si>
    <t>9200095996</t>
  </si>
  <si>
    <t>9200096031</t>
  </si>
  <si>
    <t>9200096036</t>
  </si>
  <si>
    <t>9200096041</t>
  </si>
  <si>
    <t>9200096044</t>
  </si>
  <si>
    <t>9200096048</t>
  </si>
  <si>
    <t>9200096049</t>
  </si>
  <si>
    <t>9200096081</t>
  </si>
  <si>
    <t>9200096083</t>
  </si>
  <si>
    <t>9200096084</t>
  </si>
  <si>
    <t>9200096090</t>
  </si>
  <si>
    <t>9200096101</t>
  </si>
  <si>
    <t>9200096102</t>
  </si>
  <si>
    <t>9200096114</t>
  </si>
  <si>
    <t>9200096116</t>
  </si>
  <si>
    <t>9200096135</t>
  </si>
  <si>
    <t>9200096141</t>
  </si>
  <si>
    <t>9200096139</t>
  </si>
  <si>
    <t>9200096148</t>
  </si>
  <si>
    <t>9200096150</t>
  </si>
  <si>
    <t>9200096154</t>
  </si>
  <si>
    <t>9200096152</t>
  </si>
  <si>
    <t>9200096178</t>
  </si>
  <si>
    <t>9200096181</t>
  </si>
  <si>
    <t>9200096182</t>
  </si>
  <si>
    <t>9200096184</t>
  </si>
  <si>
    <t>9200096185</t>
  </si>
  <si>
    <t>9200096215</t>
  </si>
  <si>
    <t>9200096258</t>
  </si>
  <si>
    <t>9200096261</t>
  </si>
  <si>
    <t>9200096266</t>
  </si>
  <si>
    <t>9200096272</t>
  </si>
  <si>
    <t>9200096273</t>
  </si>
  <si>
    <t>9200096274</t>
  </si>
  <si>
    <t>9200096277</t>
  </si>
  <si>
    <t>9200096278</t>
  </si>
  <si>
    <t>9200096279</t>
  </si>
  <si>
    <t>9200096281</t>
  </si>
  <si>
    <t>9200096283</t>
  </si>
  <si>
    <t>9200096297</t>
  </si>
  <si>
    <t>9200096299</t>
  </si>
  <si>
    <t>9200096332</t>
  </si>
  <si>
    <t>9200096333</t>
  </si>
  <si>
    <t>9200096335</t>
  </si>
  <si>
    <t>9200096336</t>
  </si>
  <si>
    <t>9200096341</t>
  </si>
  <si>
    <t>9200096344</t>
  </si>
  <si>
    <t>9200096362</t>
  </si>
  <si>
    <t>9200097276</t>
  </si>
  <si>
    <t>9200097278</t>
  </si>
  <si>
    <t>9200097282</t>
  </si>
  <si>
    <t>9200097284</t>
  </si>
  <si>
    <t>9200097285</t>
  </si>
  <si>
    <t>9200096390</t>
  </si>
  <si>
    <t>9200096391</t>
  </si>
  <si>
    <t>9200096394</t>
  </si>
  <si>
    <t>9200096399</t>
  </si>
  <si>
    <t>9200096400</t>
  </si>
  <si>
    <t>9200096402</t>
  </si>
  <si>
    <t>9200096403</t>
  </si>
  <si>
    <t>9200096404</t>
  </si>
  <si>
    <t>9200096417</t>
  </si>
  <si>
    <t>9200096419</t>
  </si>
  <si>
    <t>9200097307</t>
  </si>
  <si>
    <t>9200097308</t>
  </si>
  <si>
    <t>9200097309</t>
  </si>
  <si>
    <t>9200096446</t>
  </si>
  <si>
    <t>9200096449</t>
  </si>
  <si>
    <t>9200096453</t>
  </si>
  <si>
    <t>9200096454</t>
  </si>
  <si>
    <t>9200096455</t>
  </si>
  <si>
    <t>9200096458</t>
  </si>
  <si>
    <t>9200096459</t>
  </si>
  <si>
    <t>9200096477</t>
  </si>
  <si>
    <t>9200096479</t>
  </si>
  <si>
    <t>9200096480</t>
  </si>
  <si>
    <t>9200096523</t>
  </si>
  <si>
    <t>9200096524</t>
  </si>
  <si>
    <t>9200096555</t>
  </si>
  <si>
    <t>9200096557</t>
  </si>
  <si>
    <t>9200096563</t>
  </si>
  <si>
    <t>9200096565</t>
  </si>
  <si>
    <t>9200096568</t>
  </si>
  <si>
    <t>9200096572</t>
  </si>
  <si>
    <t>9200096579</t>
  </si>
  <si>
    <t>9200096584</t>
  </si>
  <si>
    <t>9200096585</t>
  </si>
  <si>
    <t>9200096586</t>
  </si>
  <si>
    <t>9200096596</t>
  </si>
  <si>
    <t>9200096602</t>
  </si>
  <si>
    <t>9200096604</t>
  </si>
  <si>
    <t>9200096635</t>
  </si>
  <si>
    <t>9200096640</t>
  </si>
  <si>
    <t>9200096646</t>
  </si>
  <si>
    <t>9200096649</t>
  </si>
  <si>
    <t>9200096650</t>
  </si>
  <si>
    <t>9200096667</t>
  </si>
  <si>
    <t>9200096668</t>
  </si>
  <si>
    <t>9200096669</t>
  </si>
  <si>
    <t>9200096691</t>
  </si>
  <si>
    <t>9200096692</t>
  </si>
  <si>
    <t>9200096698</t>
  </si>
  <si>
    <t>9200096702</t>
  </si>
  <si>
    <t>9200096703</t>
  </si>
  <si>
    <t>9200096708</t>
  </si>
  <si>
    <t>9200096706</t>
  </si>
  <si>
    <t>9200096711</t>
  </si>
  <si>
    <t>9200096712</t>
  </si>
  <si>
    <t>9200096713</t>
  </si>
  <si>
    <t>9200096717</t>
  </si>
  <si>
    <t>9200096715</t>
  </si>
  <si>
    <t>9200096723</t>
  </si>
  <si>
    <t>9200096727</t>
  </si>
  <si>
    <t>9200096730</t>
  </si>
  <si>
    <t>9200096749</t>
  </si>
  <si>
    <t>9200096751</t>
  </si>
  <si>
    <t>9200096753</t>
  </si>
  <si>
    <t>9200096760</t>
  </si>
  <si>
    <t>9200096761</t>
  </si>
  <si>
    <t>9200096778</t>
  </si>
  <si>
    <t>9200096780</t>
  </si>
  <si>
    <t>9200096793</t>
  </si>
  <si>
    <t>9200096795</t>
  </si>
  <si>
    <t>9200096808</t>
  </si>
  <si>
    <t>9200096824</t>
  </si>
  <si>
    <t>9200096842</t>
  </si>
  <si>
    <t>9200096846</t>
  </si>
  <si>
    <t>9200096847</t>
  </si>
  <si>
    <t>9200096849</t>
  </si>
  <si>
    <t>9200096850</t>
  </si>
  <si>
    <t>9200096854</t>
  </si>
  <si>
    <t>9200096860</t>
  </si>
  <si>
    <t>9200096864</t>
  </si>
  <si>
    <t>9200096867</t>
  </si>
  <si>
    <t>9200096869</t>
  </si>
  <si>
    <t>9200096871</t>
  </si>
  <si>
    <t>9200096872</t>
  </si>
  <si>
    <t>9200096878</t>
  </si>
  <si>
    <t>9200096880</t>
  </si>
  <si>
    <t>9200096881</t>
  </si>
  <si>
    <t>9200096882</t>
  </si>
  <si>
    <t>9200096884</t>
  </si>
  <si>
    <t>9200096886</t>
  </si>
  <si>
    <t>9200096950</t>
  </si>
  <si>
    <t>9200096954</t>
  </si>
  <si>
    <t>9200096965</t>
  </si>
  <si>
    <t>9200096958</t>
  </si>
  <si>
    <t>9200096970</t>
  </si>
  <si>
    <t>9200096972</t>
  </si>
  <si>
    <t>9200097003</t>
  </si>
  <si>
    <t>9200097005</t>
  </si>
  <si>
    <t>9200097013</t>
  </si>
  <si>
    <t>9200097016</t>
  </si>
  <si>
    <t>9200097028</t>
  </si>
  <si>
    <t>9200097030</t>
  </si>
  <si>
    <t>9200097052</t>
  </si>
  <si>
    <t>9200097057</t>
  </si>
  <si>
    <t>9200097062</t>
  </si>
  <si>
    <t>9200097064</t>
  </si>
  <si>
    <t>9200097079</t>
  </si>
  <si>
    <t>9200097081</t>
  </si>
  <si>
    <t>9200097115</t>
  </si>
  <si>
    <t>9200097150</t>
  </si>
  <si>
    <t>9200097151</t>
  </si>
  <si>
    <t>9200097160</t>
  </si>
  <si>
    <t>9200097161</t>
  </si>
  <si>
    <t>9200097163</t>
  </si>
  <si>
    <t>9200097157</t>
  </si>
  <si>
    <t>9200097165</t>
  </si>
  <si>
    <t>9200097166</t>
  </si>
  <si>
    <t>9200097167</t>
  </si>
  <si>
    <t>9200097169</t>
  </si>
  <si>
    <t>9200097184</t>
  </si>
  <si>
    <t>9200097188</t>
  </si>
  <si>
    <t>9200097190</t>
  </si>
  <si>
    <t>9200097192</t>
  </si>
  <si>
    <t>9200097193</t>
  </si>
  <si>
    <t>9200097194</t>
  </si>
  <si>
    <t>9200097227</t>
  </si>
  <si>
    <t>9200097229</t>
  </si>
  <si>
    <t>9200097235</t>
  </si>
  <si>
    <t>9200097244</t>
  </si>
  <si>
    <t>9200097245</t>
  </si>
  <si>
    <t>9200097249</t>
  </si>
  <si>
    <t>9200097251</t>
  </si>
  <si>
    <t>9200097332</t>
  </si>
  <si>
    <t>9200097333</t>
  </si>
  <si>
    <t>9200097380</t>
  </si>
  <si>
    <t>9200097383</t>
  </si>
  <si>
    <t>9200097384</t>
  </si>
  <si>
    <t>9200097385</t>
  </si>
  <si>
    <t>9200097396</t>
  </si>
  <si>
    <t>9200097398</t>
  </si>
  <si>
    <t>9200097399</t>
  </si>
  <si>
    <t>9200097400</t>
  </si>
  <si>
    <t>9200097403</t>
  </si>
  <si>
    <t>9200097407</t>
  </si>
  <si>
    <t>9200097426</t>
  </si>
  <si>
    <t>9200097427</t>
  </si>
  <si>
    <t>9200097453</t>
  </si>
  <si>
    <t>9200097454</t>
  </si>
  <si>
    <t>9200097455</t>
  </si>
  <si>
    <t>9200097458</t>
  </si>
  <si>
    <t>9200097467</t>
  </si>
  <si>
    <t>9200097468</t>
  </si>
  <si>
    <t>9200097474</t>
  </si>
  <si>
    <t>9200097476</t>
  </si>
  <si>
    <t>9200097502</t>
  </si>
  <si>
    <t>9200097507</t>
  </si>
  <si>
    <t>9200097508</t>
  </si>
  <si>
    <t>9200097513</t>
  </si>
  <si>
    <t>9200097515</t>
  </si>
  <si>
    <t>9200097531</t>
  </si>
  <si>
    <t>9200097532</t>
  </si>
  <si>
    <t>9200097556</t>
  </si>
  <si>
    <t>9200097565</t>
  </si>
  <si>
    <t>9200097571</t>
  </si>
  <si>
    <t>9200097572</t>
  </si>
  <si>
    <t>9200097573</t>
  </si>
  <si>
    <t>9200097575</t>
  </si>
  <si>
    <t>9200097601</t>
  </si>
  <si>
    <t>9200097627</t>
  </si>
  <si>
    <t>9200097833</t>
  </si>
  <si>
    <t>9200097663</t>
  </si>
  <si>
    <t>9200097666</t>
  </si>
  <si>
    <t>9200097667</t>
  </si>
  <si>
    <t>9200097669</t>
  </si>
  <si>
    <t>9200097677</t>
  </si>
  <si>
    <t>9200097682</t>
  </si>
  <si>
    <t>9200097684</t>
  </si>
  <si>
    <t>9200097688</t>
  </si>
  <si>
    <t>9200097692</t>
  </si>
  <si>
    <t>9200097693</t>
  </si>
  <si>
    <t>9200097710</t>
  </si>
  <si>
    <t>9200097711</t>
  </si>
  <si>
    <t>9200097746</t>
  </si>
  <si>
    <t>9200097750</t>
  </si>
  <si>
    <t>9200097752</t>
  </si>
  <si>
    <t>9200097763</t>
  </si>
  <si>
    <t>9200097838</t>
  </si>
  <si>
    <t>9200097787</t>
  </si>
  <si>
    <t>9200097797</t>
  </si>
  <si>
    <t>9200097798</t>
  </si>
  <si>
    <t>9200097799</t>
  </si>
  <si>
    <t>9200097810</t>
  </si>
  <si>
    <t>9200097811</t>
  </si>
  <si>
    <t>9200097815</t>
  </si>
  <si>
    <t>9200097816</t>
  </si>
  <si>
    <t>9200097845</t>
  </si>
  <si>
    <t>9200097846</t>
  </si>
  <si>
    <t>9200097860</t>
  </si>
  <si>
    <t>9200097861</t>
  </si>
  <si>
    <t>9200097864</t>
  </si>
  <si>
    <t>9200097888</t>
  </si>
  <si>
    <t>9200097889</t>
  </si>
  <si>
    <t>9200097927</t>
  </si>
  <si>
    <t>9200097932</t>
  </si>
  <si>
    <t>9200097933</t>
  </si>
  <si>
    <t>9200097938</t>
  </si>
  <si>
    <t>9200097939</t>
  </si>
  <si>
    <t>9200097944</t>
  </si>
  <si>
    <t>9200097946</t>
  </si>
  <si>
    <t>9200097947</t>
  </si>
  <si>
    <t>9200097948</t>
  </si>
  <si>
    <t>9200097950</t>
  </si>
  <si>
    <t>9200097954</t>
  </si>
  <si>
    <t>9200097956</t>
  </si>
  <si>
    <t>9200097995</t>
  </si>
  <si>
    <t>9200097997</t>
  </si>
  <si>
    <t>9200098002</t>
  </si>
  <si>
    <t>9200098011</t>
  </si>
  <si>
    <t>9200098013</t>
  </si>
  <si>
    <t>9200098024</t>
  </si>
  <si>
    <t>9200098025</t>
  </si>
  <si>
    <t>9200098052</t>
  </si>
  <si>
    <t>9200098062</t>
  </si>
  <si>
    <t>9200098063</t>
  </si>
  <si>
    <t>9200098075</t>
  </si>
  <si>
    <t>9200098093</t>
  </si>
  <si>
    <t>9200098095</t>
  </si>
  <si>
    <t>9200098097</t>
  </si>
  <si>
    <t>9200098118</t>
  </si>
  <si>
    <t>9200098119</t>
  </si>
  <si>
    <t>9200098120</t>
  </si>
  <si>
    <t>9200098121</t>
  </si>
  <si>
    <t>9200098139</t>
  </si>
  <si>
    <t>9200098184</t>
  </si>
  <si>
    <t>9200098187</t>
  </si>
  <si>
    <t>9200098188</t>
  </si>
  <si>
    <t>9200098196</t>
  </si>
  <si>
    <t>9200098197</t>
  </si>
  <si>
    <t>9200098198</t>
  </si>
  <si>
    <t>9200098202</t>
  </si>
  <si>
    <t>9200098203</t>
  </si>
  <si>
    <t>9200098205</t>
  </si>
  <si>
    <t>9200098206</t>
  </si>
  <si>
    <t>9200098221</t>
  </si>
  <si>
    <t>9200098222</t>
  </si>
  <si>
    <t>9200098224</t>
  </si>
  <si>
    <t>9200098268</t>
  </si>
  <si>
    <t>9200098269</t>
  </si>
  <si>
    <t>9200098270</t>
  </si>
  <si>
    <t>9200098285</t>
  </si>
  <si>
    <t>9200098286</t>
  </si>
  <si>
    <t>9200098307</t>
  </si>
  <si>
    <t>9200098311</t>
  </si>
  <si>
    <t>9200098316</t>
  </si>
  <si>
    <t>9200098314</t>
  </si>
  <si>
    <t>9200098330</t>
  </si>
  <si>
    <t>9200098333</t>
  </si>
  <si>
    <t>9200098336</t>
  </si>
  <si>
    <t>9200098337</t>
  </si>
  <si>
    <t>9200098351</t>
  </si>
  <si>
    <t>9200098353</t>
  </si>
  <si>
    <t>9200098639</t>
  </si>
  <si>
    <t>9200098640</t>
  </si>
  <si>
    <t>9200098644</t>
  </si>
  <si>
    <t>9200098647</t>
  </si>
  <si>
    <t>9200098648</t>
  </si>
  <si>
    <t>9200098653</t>
  </si>
  <si>
    <t>9200098372</t>
  </si>
  <si>
    <t>9200098373</t>
  </si>
  <si>
    <t>9200098375</t>
  </si>
  <si>
    <t>9200098376</t>
  </si>
  <si>
    <t>9200098378</t>
  </si>
  <si>
    <t>9200098405</t>
  </si>
  <si>
    <t>9200098406</t>
  </si>
  <si>
    <t>9200098407</t>
  </si>
  <si>
    <t>9200098409</t>
  </si>
  <si>
    <t>9200098410</t>
  </si>
  <si>
    <t>9200098427</t>
  </si>
  <si>
    <t>9200098666</t>
  </si>
  <si>
    <t>9200098667</t>
  </si>
  <si>
    <t>9200098668</t>
  </si>
  <si>
    <t>9200098670</t>
  </si>
  <si>
    <t>9200098437</t>
  </si>
  <si>
    <t>9200098463</t>
  </si>
  <si>
    <t>9200098466</t>
  </si>
  <si>
    <t>9200098469</t>
  </si>
  <si>
    <t>9200098473</t>
  </si>
  <si>
    <t>9200098474</t>
  </si>
  <si>
    <t>9200098477</t>
  </si>
  <si>
    <t>9200098475</t>
  </si>
  <si>
    <t>9200098479</t>
  </si>
  <si>
    <t>9200098480</t>
  </si>
  <si>
    <t>9200098482</t>
  </si>
  <si>
    <t>9200098487</t>
  </si>
  <si>
    <t>9200098489</t>
  </si>
  <si>
    <t>9200098490</t>
  </si>
  <si>
    <t>9200098505</t>
  </si>
  <si>
    <t>9200098506</t>
  </si>
  <si>
    <t>9200098541</t>
  </si>
  <si>
    <t>9200098546</t>
  </si>
  <si>
    <t>9200098547</t>
  </si>
  <si>
    <t>9200098550</t>
  </si>
  <si>
    <t>9200098551</t>
  </si>
  <si>
    <t>9200098552</t>
  </si>
  <si>
    <t>9200098560</t>
  </si>
  <si>
    <t>9200098562</t>
  </si>
  <si>
    <t>9200098587</t>
  </si>
  <si>
    <t>9200098594</t>
  </si>
  <si>
    <t>9200098603</t>
  </si>
  <si>
    <t>9200098605</t>
  </si>
  <si>
    <t>9200098609</t>
  </si>
  <si>
    <t>9200098695</t>
  </si>
  <si>
    <t>9200098735</t>
  </si>
  <si>
    <t>9200098740</t>
  </si>
  <si>
    <t>9200098747</t>
  </si>
  <si>
    <t>9200098754</t>
  </si>
  <si>
    <t>9200098756</t>
  </si>
  <si>
    <t>9200098759</t>
  </si>
  <si>
    <t>9200098760</t>
  </si>
  <si>
    <t>9200098761</t>
  </si>
  <si>
    <t>9200098762</t>
  </si>
  <si>
    <t>9200098770</t>
  </si>
  <si>
    <t>9200098778</t>
  </si>
  <si>
    <t>9200098780</t>
  </si>
  <si>
    <t>9200098808</t>
  </si>
  <si>
    <t>9200098809</t>
  </si>
  <si>
    <t>9200098813</t>
  </si>
  <si>
    <t>9200098814</t>
  </si>
  <si>
    <t>9200098817</t>
  </si>
  <si>
    <t>9200098820</t>
  </si>
  <si>
    <t>9200098832</t>
  </si>
  <si>
    <t>9200098835</t>
  </si>
  <si>
    <t>9200098868</t>
  </si>
  <si>
    <t>9200098872</t>
  </si>
  <si>
    <t>9200098879</t>
  </si>
  <si>
    <t>9200098881</t>
  </si>
  <si>
    <t>9200098882</t>
  </si>
  <si>
    <t>9200098883</t>
  </si>
  <si>
    <t>9200098893</t>
  </si>
  <si>
    <t>9200098894</t>
  </si>
  <si>
    <t>9200098895</t>
  </si>
  <si>
    <t>9200098929</t>
  </si>
  <si>
    <t>9200098933</t>
  </si>
  <si>
    <t>9200098941</t>
  </si>
  <si>
    <t>9200098961</t>
  </si>
  <si>
    <t>9200098962</t>
  </si>
  <si>
    <t>9200098963</t>
  </si>
  <si>
    <t>9200098984</t>
  </si>
  <si>
    <t>9200098985</t>
  </si>
  <si>
    <t>9200099026</t>
  </si>
  <si>
    <t>9200099027</t>
  </si>
  <si>
    <t>9200099029</t>
  </si>
  <si>
    <t>9200099030</t>
  </si>
  <si>
    <t>9200099034</t>
  </si>
  <si>
    <t>9200099036</t>
  </si>
  <si>
    <t>9200099043</t>
  </si>
  <si>
    <t>9200099039</t>
  </si>
  <si>
    <t>9200099049</t>
  </si>
  <si>
    <t>9200099050</t>
  </si>
  <si>
    <t>9200099051</t>
  </si>
  <si>
    <t>9200099054</t>
  </si>
  <si>
    <t>9200099067</t>
  </si>
  <si>
    <t>9200099060</t>
  </si>
  <si>
    <t>9200099061</t>
  </si>
  <si>
    <t>9200099065</t>
  </si>
  <si>
    <t>9200099069</t>
  </si>
  <si>
    <t>9200099070</t>
  </si>
  <si>
    <t>9200099072</t>
  </si>
  <si>
    <t>9200099082</t>
  </si>
  <si>
    <t>9200099083</t>
  </si>
  <si>
    <t>9200099093</t>
  </si>
  <si>
    <t>9200099095</t>
  </si>
  <si>
    <t>9200099087</t>
  </si>
  <si>
    <t>9200099128</t>
  </si>
  <si>
    <t>9200099135</t>
  </si>
  <si>
    <t>9200099141</t>
  </si>
  <si>
    <t>9200099142</t>
  </si>
  <si>
    <t>9200099152</t>
  </si>
  <si>
    <t>9200099154</t>
  </si>
  <si>
    <t>9200099144</t>
  </si>
  <si>
    <t>9200099145</t>
  </si>
  <si>
    <t>9200099164</t>
  </si>
  <si>
    <t>9200099168</t>
  </si>
  <si>
    <t>9200099200</t>
  </si>
  <si>
    <t>9200099207</t>
  </si>
  <si>
    <t>9200099213</t>
  </si>
  <si>
    <t>9200099217</t>
  </si>
  <si>
    <t>9200099219</t>
  </si>
  <si>
    <t>9200099220</t>
  </si>
  <si>
    <t>9200099223</t>
  </si>
  <si>
    <t>9200099224</t>
  </si>
  <si>
    <t>9200099227</t>
  </si>
  <si>
    <t>9200099228</t>
  </si>
  <si>
    <t>9200099229</t>
  </si>
  <si>
    <t>9200099238</t>
  </si>
  <si>
    <t>9200099241</t>
  </si>
  <si>
    <t>9200099260</t>
  </si>
  <si>
    <t>9200099264</t>
  </si>
  <si>
    <t>9200099276</t>
  </si>
  <si>
    <t>9200099277</t>
  </si>
  <si>
    <t>9200099279</t>
  </si>
  <si>
    <t>9200099280</t>
  </si>
  <si>
    <t>9200099281</t>
  </si>
  <si>
    <t>9200099284</t>
  </si>
  <si>
    <t>9200099286</t>
  </si>
  <si>
    <t>9200099301</t>
  </si>
  <si>
    <t>9200099302</t>
  </si>
  <si>
    <t>9200099304</t>
  </si>
  <si>
    <t>9200099306</t>
  </si>
  <si>
    <t>9200099338</t>
  </si>
  <si>
    <t>9200099340</t>
  </si>
  <si>
    <t>9200099373</t>
  </si>
  <si>
    <t>9200099375</t>
  </si>
  <si>
    <t>9200099377</t>
  </si>
  <si>
    <t>9200099384</t>
  </si>
  <si>
    <t>9200099386</t>
  </si>
  <si>
    <t>9200099388</t>
  </si>
  <si>
    <t>9200099396</t>
  </si>
  <si>
    <t>9200099400</t>
  </si>
  <si>
    <t>9200099401</t>
  </si>
  <si>
    <t>9200099404</t>
  </si>
  <si>
    <t>9200099406</t>
  </si>
  <si>
    <t>9200099407</t>
  </si>
  <si>
    <t>9200099411</t>
  </si>
  <si>
    <t>9200099420</t>
  </si>
  <si>
    <t>9200099421</t>
  </si>
  <si>
    <t>9200099423</t>
  </si>
  <si>
    <t>9200099429</t>
  </si>
  <si>
    <t>9200099432</t>
  </si>
  <si>
    <t>9200099433</t>
  </si>
  <si>
    <t>9200099435</t>
  </si>
  <si>
    <t>9200099443</t>
  </si>
  <si>
    <t>9200099444</t>
  </si>
  <si>
    <t>9200099447</t>
  </si>
  <si>
    <t>9200099450</t>
  </si>
  <si>
    <t>9200099489</t>
  </si>
  <si>
    <t>9200099497</t>
  </si>
  <si>
    <t>9200099498</t>
  </si>
  <si>
    <t>9200099499</t>
  </si>
  <si>
    <t>9200099500</t>
  </si>
  <si>
    <t>9200099501</t>
  </si>
  <si>
    <t>9200099503</t>
  </si>
  <si>
    <t>9200099509</t>
  </si>
  <si>
    <t>9200099516</t>
  </si>
  <si>
    <t>9200099518</t>
  </si>
  <si>
    <t>9200099520</t>
  </si>
  <si>
    <t>9200099526</t>
  </si>
  <si>
    <t>9200099527</t>
  </si>
  <si>
    <t>9200099528</t>
  </si>
  <si>
    <t>9200099529</t>
  </si>
  <si>
    <t>9200099568</t>
  </si>
  <si>
    <t>9200099570</t>
  </si>
  <si>
    <t>9200099574</t>
  </si>
  <si>
    <t>9200099588</t>
  </si>
  <si>
    <t>9200099596</t>
  </si>
  <si>
    <t>9200099606</t>
  </si>
  <si>
    <t>9200099607</t>
  </si>
  <si>
    <t>9200099628</t>
  </si>
  <si>
    <t>9200099629</t>
  </si>
  <si>
    <t>9200099642</t>
  </si>
  <si>
    <t>9200084819</t>
  </si>
  <si>
    <t>9200084826</t>
  </si>
  <si>
    <t>9200084836</t>
  </si>
  <si>
    <t>9200084885</t>
  </si>
  <si>
    <t>9200084886</t>
  </si>
  <si>
    <t>9200084888</t>
  </si>
  <si>
    <t>9200084913</t>
  </si>
  <si>
    <t>9200084922</t>
  </si>
  <si>
    <t>9200084926</t>
  </si>
  <si>
    <t>9200084930</t>
  </si>
  <si>
    <t>9200084962</t>
  </si>
  <si>
    <t>9200084971</t>
  </si>
  <si>
    <t>9200085005</t>
  </si>
  <si>
    <t>9200085006</t>
  </si>
  <si>
    <t>9200085011</t>
  </si>
  <si>
    <t>9200085043</t>
  </si>
  <si>
    <t>9200085051</t>
  </si>
  <si>
    <t>9200085052</t>
  </si>
  <si>
    <t>9200085074</t>
  </si>
  <si>
    <t>9200085090</t>
  </si>
  <si>
    <t>9200085093</t>
  </si>
  <si>
    <t>9200085098</t>
  </si>
  <si>
    <t>9200085116</t>
  </si>
  <si>
    <t>9200085117</t>
  </si>
  <si>
    <t>9200085125</t>
  </si>
  <si>
    <t>9200085166</t>
  </si>
  <si>
    <t>9200085176</t>
  </si>
  <si>
    <t>9200085177</t>
  </si>
  <si>
    <t>9200085182</t>
  </si>
  <si>
    <t>9200085235</t>
  </si>
  <si>
    <t>9200085259</t>
  </si>
  <si>
    <t>9200085262</t>
  </si>
  <si>
    <t>9200085267</t>
  </si>
  <si>
    <t>9200085271</t>
  </si>
  <si>
    <t>9200085272</t>
  </si>
  <si>
    <t>9200085273</t>
  </si>
  <si>
    <t>9200085276</t>
  </si>
  <si>
    <t>9200085314</t>
  </si>
  <si>
    <t>9200085321</t>
  </si>
  <si>
    <t>9200085381</t>
  </si>
  <si>
    <t>9200085382</t>
  </si>
  <si>
    <t>9200085390</t>
  </si>
  <si>
    <t>9200085440</t>
  </si>
  <si>
    <t>9200085448</t>
  </si>
  <si>
    <t>9200085449</t>
  </si>
  <si>
    <t>9200085496</t>
  </si>
  <si>
    <t>9200085501</t>
  </si>
  <si>
    <t>9200085503</t>
  </si>
  <si>
    <t>9200085544</t>
  </si>
  <si>
    <t>9200085546</t>
  </si>
  <si>
    <t>9200085568</t>
  </si>
  <si>
    <t>9200085611</t>
  </si>
  <si>
    <t>9200085612</t>
  </si>
  <si>
    <t>9200085648</t>
  </si>
  <si>
    <t>9200085664</t>
  </si>
  <si>
    <t>9200085674</t>
  </si>
  <si>
    <t>9200085675</t>
  </si>
  <si>
    <t>9200085676</t>
  </si>
  <si>
    <t>9200085709</t>
  </si>
  <si>
    <t>9200085720</t>
  </si>
  <si>
    <t>9200085770</t>
  </si>
  <si>
    <t>9200085772</t>
  </si>
  <si>
    <t>9200085773</t>
  </si>
  <si>
    <t>9200085782</t>
  </si>
  <si>
    <t>9200085783</t>
  </si>
  <si>
    <t>9200085784</t>
  </si>
  <si>
    <t>9200085785</t>
  </si>
  <si>
    <t>9200085786</t>
  </si>
  <si>
    <t>9200085787</t>
  </si>
  <si>
    <t>9200085788</t>
  </si>
  <si>
    <t>9200085836</t>
  </si>
  <si>
    <t>9200085866</t>
  </si>
  <si>
    <t>9200085868</t>
  </si>
  <si>
    <t>9200085873</t>
  </si>
  <si>
    <t>9200085886</t>
  </si>
  <si>
    <t>9200085942</t>
  </si>
  <si>
    <t>9200085951</t>
  </si>
  <si>
    <t>9200086003</t>
  </si>
  <si>
    <t>9200086040</t>
  </si>
  <si>
    <t>9200086042</t>
  </si>
  <si>
    <t>9200086043</t>
  </si>
  <si>
    <t>9200086044</t>
  </si>
  <si>
    <t>9200086045</t>
  </si>
  <si>
    <t>9200086055</t>
  </si>
  <si>
    <t>9200086060</t>
  </si>
  <si>
    <t>9200086080</t>
  </si>
  <si>
    <t>9200086081</t>
  </si>
  <si>
    <t>9200086083</t>
  </si>
  <si>
    <t>9200086084</t>
  </si>
  <si>
    <t>9200086088</t>
  </si>
  <si>
    <t>9200086188</t>
  </si>
  <si>
    <t>9200086189</t>
  </si>
  <si>
    <t>9200086199</t>
  </si>
  <si>
    <t>9200086256</t>
  </si>
  <si>
    <t>9200086278</t>
  </si>
  <si>
    <t>9200086318</t>
  </si>
  <si>
    <t>9200086345</t>
  </si>
  <si>
    <t>9200086364</t>
  </si>
  <si>
    <t>9200086365</t>
  </si>
  <si>
    <t>9200086366</t>
  </si>
  <si>
    <t>9200086368</t>
  </si>
  <si>
    <t>9200086371</t>
  </si>
  <si>
    <t>9200086427</t>
  </si>
  <si>
    <t>9200086428</t>
  </si>
  <si>
    <t>9200086429</t>
  </si>
  <si>
    <t>9200086430</t>
  </si>
  <si>
    <t>9200086481</t>
  </si>
  <si>
    <t>9200086492</t>
  </si>
  <si>
    <t>9200086500</t>
  </si>
  <si>
    <t>9200086555</t>
  </si>
  <si>
    <t>9200086557</t>
  </si>
  <si>
    <t>9200086602</t>
  </si>
  <si>
    <t>9200086605</t>
  </si>
  <si>
    <t>9200086614</t>
  </si>
  <si>
    <t>9200087270</t>
  </si>
  <si>
    <t>9200086665</t>
  </si>
  <si>
    <t>9200086688</t>
  </si>
  <si>
    <t>9200086689</t>
  </si>
  <si>
    <t>9200086690</t>
  </si>
  <si>
    <t>9200086691</t>
  </si>
  <si>
    <t>9200086730</t>
  </si>
  <si>
    <t>9200086731</t>
  </si>
  <si>
    <t>9200086736</t>
  </si>
  <si>
    <t>9200086739</t>
  </si>
  <si>
    <t>9200086742</t>
  </si>
  <si>
    <t>9200086746</t>
  </si>
  <si>
    <t>9200086778</t>
  </si>
  <si>
    <t>9200086779</t>
  </si>
  <si>
    <t>9200086781</t>
  </si>
  <si>
    <t>9200086782</t>
  </si>
  <si>
    <t>9200086786</t>
  </si>
  <si>
    <t>9200086796</t>
  </si>
  <si>
    <t>9200086802</t>
  </si>
  <si>
    <t>9200086860</t>
  </si>
  <si>
    <t>9200086899</t>
  </si>
  <si>
    <t>9200086919</t>
  </si>
  <si>
    <t>9200086972</t>
  </si>
  <si>
    <t>9200086975</t>
  </si>
  <si>
    <t>9200086976</t>
  </si>
  <si>
    <t>9200086979</t>
  </si>
  <si>
    <t>9200086981</t>
  </si>
  <si>
    <t>9200086983</t>
  </si>
  <si>
    <t>9200086985</t>
  </si>
  <si>
    <t>9200087025</t>
  </si>
  <si>
    <t>9200087065</t>
  </si>
  <si>
    <t>9200087070</t>
  </si>
  <si>
    <t>9200087072</t>
  </si>
  <si>
    <t>9200087103</t>
  </si>
  <si>
    <t>9200087110</t>
  </si>
  <si>
    <t>9200087111</t>
  </si>
  <si>
    <t>9200087114</t>
  </si>
  <si>
    <t>9200087157</t>
  </si>
  <si>
    <t>9200087159</t>
  </si>
  <si>
    <t>9200087161</t>
  </si>
  <si>
    <t>9200087164</t>
  </si>
  <si>
    <t>9200087187</t>
  </si>
  <si>
    <t>9200087190</t>
  </si>
  <si>
    <t>9200087193</t>
  </si>
  <si>
    <t>9200087214</t>
  </si>
  <si>
    <t>9200087224</t>
  </si>
  <si>
    <t>9200087226</t>
  </si>
  <si>
    <t>9200087227</t>
  </si>
  <si>
    <t>9200087233</t>
  </si>
  <si>
    <t>9200087293</t>
  </si>
  <si>
    <t>9200087297</t>
  </si>
  <si>
    <t>9200087358</t>
  </si>
  <si>
    <t>9200087363</t>
  </si>
  <si>
    <t>9200087417</t>
  </si>
  <si>
    <t>9200087425</t>
  </si>
  <si>
    <t>9200087472</t>
  </si>
  <si>
    <t>9200087473</t>
  </si>
  <si>
    <t>9200087477</t>
  </si>
  <si>
    <t>9200087478</t>
  </si>
  <si>
    <t>9200087484</t>
  </si>
  <si>
    <t>9200087485</t>
  </si>
  <si>
    <t>9200087527</t>
  </si>
  <si>
    <t>9200087536</t>
  </si>
  <si>
    <t>9200087540</t>
  </si>
  <si>
    <t>9200087568</t>
  </si>
  <si>
    <t>9200087599</t>
  </si>
  <si>
    <t>9200087600</t>
  </si>
  <si>
    <t>9200087603</t>
  </si>
  <si>
    <t>9200087635</t>
  </si>
  <si>
    <t>9200087647</t>
  </si>
  <si>
    <t>9200087651</t>
  </si>
  <si>
    <t>9200087662</t>
  </si>
  <si>
    <t>9200087664</t>
  </si>
  <si>
    <t>9200087708</t>
  </si>
  <si>
    <t>9200087710</t>
  </si>
  <si>
    <t>9200087757</t>
  </si>
  <si>
    <t>9200087758</t>
  </si>
  <si>
    <t>9200087762</t>
  </si>
  <si>
    <t>9200087763</t>
  </si>
  <si>
    <t>9200087766</t>
  </si>
  <si>
    <t>9200087811</t>
  </si>
  <si>
    <t>9200087815</t>
  </si>
  <si>
    <t>9200087856</t>
  </si>
  <si>
    <t>9200087860</t>
  </si>
  <si>
    <t>9200087862</t>
  </si>
  <si>
    <t>9200087864</t>
  </si>
  <si>
    <t>9200087865</t>
  </si>
  <si>
    <t>9200087872</t>
  </si>
  <si>
    <t>9200087912</t>
  </si>
  <si>
    <t>9200087924</t>
  </si>
  <si>
    <t>9200087925</t>
  </si>
  <si>
    <t>9200087926</t>
  </si>
  <si>
    <t>9200087927</t>
  </si>
  <si>
    <t>9200087982</t>
  </si>
  <si>
    <t>9200087986</t>
  </si>
  <si>
    <t>9200088072</t>
  </si>
  <si>
    <t>9200088073</t>
  </si>
  <si>
    <t>9200088078</t>
  </si>
  <si>
    <t>9200088086</t>
  </si>
  <si>
    <t>9200088088</t>
  </si>
  <si>
    <t>9200088089</t>
  </si>
  <si>
    <t>9200088090</t>
  </si>
  <si>
    <t>9200088114</t>
  </si>
  <si>
    <t>9200088116</t>
  </si>
  <si>
    <t>9200088155</t>
  </si>
  <si>
    <t>9200088156</t>
  </si>
  <si>
    <t>9200088157</t>
  </si>
  <si>
    <t>9200088206</t>
  </si>
  <si>
    <t>9200088207</t>
  </si>
  <si>
    <t>9200088214</t>
  </si>
  <si>
    <t>9200088283</t>
  </si>
  <si>
    <t>9200088285</t>
  </si>
  <si>
    <t>9200088324</t>
  </si>
  <si>
    <t>9200088331</t>
  </si>
  <si>
    <t>9200088333</t>
  </si>
  <si>
    <t>9200088394</t>
  </si>
  <si>
    <t>9200088397</t>
  </si>
  <si>
    <t>9200088398</t>
  </si>
  <si>
    <t>9200088399</t>
  </si>
  <si>
    <t>9200088428</t>
  </si>
  <si>
    <t>9200088434</t>
  </si>
  <si>
    <t>9200088456</t>
  </si>
  <si>
    <t>9200088458</t>
  </si>
  <si>
    <t>9200088462</t>
  </si>
  <si>
    <t>9200088463</t>
  </si>
  <si>
    <t>9200088464</t>
  </si>
  <si>
    <t>9200088465</t>
  </si>
  <si>
    <t>9200088542</t>
  </si>
  <si>
    <t>9200088544</t>
  </si>
  <si>
    <t>9200088545</t>
  </si>
  <si>
    <t>9200088587</t>
  </si>
  <si>
    <t>9200088591</t>
  </si>
  <si>
    <t>9200088635</t>
  </si>
  <si>
    <t>9200088642</t>
  </si>
  <si>
    <t>9200088698</t>
  </si>
  <si>
    <t>9200088700</t>
  </si>
  <si>
    <t>9200088701</t>
  </si>
  <si>
    <t>9200088754</t>
  </si>
  <si>
    <t>9200088760</t>
  </si>
  <si>
    <t>9200088761</t>
  </si>
  <si>
    <t>9200088802</t>
  </si>
  <si>
    <t>9200088808</t>
  </si>
  <si>
    <t>9200088819</t>
  </si>
  <si>
    <t>9200088820</t>
  </si>
  <si>
    <t>9200088858</t>
  </si>
  <si>
    <t>9200088867</t>
  </si>
  <si>
    <t>9200088873</t>
  </si>
  <si>
    <t>9200088875</t>
  </si>
  <si>
    <t>9200088927</t>
  </si>
  <si>
    <t>9200088930</t>
  </si>
  <si>
    <t>9200088933</t>
  </si>
  <si>
    <t>9200088974</t>
  </si>
  <si>
    <t>9200088980</t>
  </si>
  <si>
    <t>9200088984</t>
  </si>
  <si>
    <t>9200089049</t>
  </si>
  <si>
    <t>9200089055</t>
  </si>
  <si>
    <t>9200089056</t>
  </si>
  <si>
    <t>9200089057</t>
  </si>
  <si>
    <t>9200089058</t>
  </si>
  <si>
    <t>9200089119</t>
  </si>
  <si>
    <t>9200089120</t>
  </si>
  <si>
    <t>9200089125</t>
  </si>
  <si>
    <t>9200089126</t>
  </si>
  <si>
    <t>9200089202</t>
  </si>
  <si>
    <t>9200089207</t>
  </si>
  <si>
    <t>9200089244</t>
  </si>
  <si>
    <t>9200089245</t>
  </si>
  <si>
    <t>9200089252</t>
  </si>
  <si>
    <t>9200089311</t>
  </si>
  <si>
    <t>9200089314</t>
  </si>
  <si>
    <t>9200089316</t>
  </si>
  <si>
    <t>9200089364</t>
  </si>
  <si>
    <t>9200089380</t>
  </si>
  <si>
    <t>9200089410</t>
  </si>
  <si>
    <t>9200089435</t>
  </si>
  <si>
    <t>9200089440</t>
  </si>
  <si>
    <t>9200089441</t>
  </si>
  <si>
    <t>9200089442</t>
  </si>
  <si>
    <t>9200089482</t>
  </si>
  <si>
    <t>9200089491</t>
  </si>
  <si>
    <t>9200089495</t>
  </si>
  <si>
    <t>9200089497</t>
  </si>
  <si>
    <t>9200089498</t>
  </si>
  <si>
    <t>9200089503</t>
  </si>
  <si>
    <t>9200089505</t>
  </si>
  <si>
    <t>9200089508</t>
  </si>
  <si>
    <t>9200089555</t>
  </si>
  <si>
    <t>9200089556</t>
  </si>
  <si>
    <t>9200089557</t>
  </si>
  <si>
    <t>9200089558</t>
  </si>
  <si>
    <t>9200089560</t>
  </si>
  <si>
    <t>9200089569</t>
  </si>
  <si>
    <t>9200089573</t>
  </si>
  <si>
    <t>9200089605</t>
  </si>
  <si>
    <t>9200089609</t>
  </si>
  <si>
    <t>9200089656</t>
  </si>
  <si>
    <t>9200089663</t>
  </si>
  <si>
    <t>9200089668</t>
  </si>
  <si>
    <t>9200089722</t>
  </si>
  <si>
    <t>9200089730</t>
  </si>
  <si>
    <t>9200089731</t>
  </si>
  <si>
    <t>9200089733</t>
  </si>
  <si>
    <t>9200089766</t>
  </si>
  <si>
    <t>9200089768</t>
  </si>
  <si>
    <t>9200089781</t>
  </si>
  <si>
    <t>9200089782</t>
  </si>
  <si>
    <t>9200089783</t>
  </si>
  <si>
    <t>9200089785</t>
  </si>
  <si>
    <t>9200089786</t>
  </si>
  <si>
    <t>9200089816</t>
  </si>
  <si>
    <t>9200089868</t>
  </si>
  <si>
    <t>9200089872</t>
  </si>
  <si>
    <t>9200089887</t>
  </si>
  <si>
    <t>9200089889</t>
  </si>
  <si>
    <t>9200089942</t>
  </si>
  <si>
    <t>9200089948</t>
  </si>
  <si>
    <t>9200090015</t>
  </si>
  <si>
    <t>9200090016</t>
  </si>
  <si>
    <t>9200090018</t>
  </si>
  <si>
    <t>9200090022</t>
  </si>
  <si>
    <t>9200090054</t>
  </si>
  <si>
    <t>9200090056</t>
  </si>
  <si>
    <t>9200090059</t>
  </si>
  <si>
    <t>9200090062</t>
  </si>
  <si>
    <t>9200090097</t>
  </si>
  <si>
    <t>9200090107</t>
  </si>
  <si>
    <t>9200090108</t>
  </si>
  <si>
    <t>9200090171</t>
  </si>
  <si>
    <t>9200090175</t>
  </si>
  <si>
    <t>9200090177</t>
  </si>
  <si>
    <t>9200090230</t>
  </si>
  <si>
    <t>9200090235</t>
  </si>
  <si>
    <t>9200090236</t>
  </si>
  <si>
    <t>9200090280</t>
  </si>
  <si>
    <t>9200090289</t>
  </si>
  <si>
    <t>9200090337</t>
  </si>
  <si>
    <t>9200090346</t>
  </si>
  <si>
    <t>9200090354</t>
  </si>
  <si>
    <t>9200090358</t>
  </si>
  <si>
    <t>9200090359</t>
  </si>
  <si>
    <t>9200090360</t>
  </si>
  <si>
    <t>9200090389</t>
  </si>
  <si>
    <t>9200090407</t>
  </si>
  <si>
    <t>9200090417</t>
  </si>
  <si>
    <t>9200090477</t>
  </si>
  <si>
    <t>9200090478</t>
  </si>
  <si>
    <t>9200090520</t>
  </si>
  <si>
    <t>9200090532</t>
  </si>
  <si>
    <t>9200090536</t>
  </si>
  <si>
    <t>9200090573</t>
  </si>
  <si>
    <t>9200090591</t>
  </si>
  <si>
    <t>9200090594</t>
  </si>
  <si>
    <t>9200090597</t>
  </si>
  <si>
    <t>9200090646</t>
  </si>
  <si>
    <t>9200090648</t>
  </si>
  <si>
    <t>9200090650</t>
  </si>
  <si>
    <t>9200090691</t>
  </si>
  <si>
    <t>9200090697</t>
  </si>
  <si>
    <t>9200090698</t>
  </si>
  <si>
    <t>9200090743</t>
  </si>
  <si>
    <t>9200090755</t>
  </si>
  <si>
    <t>9200090760</t>
  </si>
  <si>
    <t>9200090808</t>
  </si>
  <si>
    <t>9200090812</t>
  </si>
  <si>
    <t>9200090813</t>
  </si>
  <si>
    <t>9200090832</t>
  </si>
  <si>
    <t>9200090833</t>
  </si>
  <si>
    <t>9200090855</t>
  </si>
  <si>
    <t>9200090867</t>
  </si>
  <si>
    <t>9200090868</t>
  </si>
  <si>
    <t>9200090869</t>
  </si>
  <si>
    <t>9200090910</t>
  </si>
  <si>
    <t>9200090911</t>
  </si>
  <si>
    <t>9200090912</t>
  </si>
  <si>
    <t>9200090916</t>
  </si>
  <si>
    <t>9200090921</t>
  </si>
  <si>
    <t>9200090926</t>
  </si>
  <si>
    <t>9200090962</t>
  </si>
  <si>
    <t>9200090970</t>
  </si>
  <si>
    <t>9200090980</t>
  </si>
  <si>
    <t>9200091028</t>
  </si>
  <si>
    <t>9200091029</t>
  </si>
  <si>
    <t>9200091073</t>
  </si>
  <si>
    <t>9200091080</t>
  </si>
  <si>
    <t>9200091088</t>
  </si>
  <si>
    <t>9200091108</t>
  </si>
  <si>
    <t>9200091120</t>
  </si>
  <si>
    <t>9200091137</t>
  </si>
  <si>
    <t>9200091162</t>
  </si>
  <si>
    <t>9200091170</t>
  </si>
  <si>
    <t>9200091191</t>
  </si>
  <si>
    <t>9200091213</t>
  </si>
  <si>
    <t>9200091275</t>
  </si>
  <si>
    <t>9200091323</t>
  </si>
  <si>
    <t>9200091383</t>
  </si>
  <si>
    <t>9200091433</t>
  </si>
  <si>
    <t>9200091612</t>
  </si>
  <si>
    <t>9200091613</t>
  </si>
  <si>
    <t>9200091632</t>
  </si>
  <si>
    <t>9200091633</t>
  </si>
  <si>
    <t>9200091638</t>
  </si>
  <si>
    <t>9200091683</t>
  </si>
  <si>
    <t>9200091688</t>
  </si>
  <si>
    <t>9200091690</t>
  </si>
  <si>
    <t>9200091722</t>
  </si>
  <si>
    <t>9200091723</t>
  </si>
  <si>
    <t>9200091725</t>
  </si>
  <si>
    <t>9200091825</t>
  </si>
  <si>
    <t>9200091826</t>
  </si>
  <si>
    <t>9200091830</t>
  </si>
  <si>
    <t>9200091887</t>
  </si>
  <si>
    <t>9200091888</t>
  </si>
  <si>
    <t>9200091893</t>
  </si>
  <si>
    <t>9200091899</t>
  </si>
  <si>
    <t>9200091901</t>
  </si>
  <si>
    <t>9200091906</t>
  </si>
  <si>
    <t>9200091909</t>
  </si>
  <si>
    <t>9200091938</t>
  </si>
  <si>
    <t>9200091943</t>
  </si>
  <si>
    <t>9200091946</t>
  </si>
  <si>
    <t>9200091952</t>
  </si>
  <si>
    <t>9200091989</t>
  </si>
  <si>
    <t>9200091991</t>
  </si>
  <si>
    <t>9200091998</t>
  </si>
  <si>
    <t>9200091999</t>
  </si>
  <si>
    <t>9200092057</t>
  </si>
  <si>
    <t>9200092058</t>
  </si>
  <si>
    <t>9200092064</t>
  </si>
  <si>
    <t>9200092065</t>
  </si>
  <si>
    <t>9200092109</t>
  </si>
  <si>
    <t>9200092127</t>
  </si>
  <si>
    <t>9200092129</t>
  </si>
  <si>
    <t>9200092164</t>
  </si>
  <si>
    <t>9200092167</t>
  </si>
  <si>
    <t>9200092172</t>
  </si>
  <si>
    <t>9200092182</t>
  </si>
  <si>
    <t>9200092187</t>
  </si>
  <si>
    <t>9200092188</t>
  </si>
  <si>
    <t>9200092217</t>
  </si>
  <si>
    <t>9200092219</t>
  </si>
  <si>
    <t>9200092222</t>
  </si>
  <si>
    <t>9200092223</t>
  </si>
  <si>
    <t>9200092277</t>
  </si>
  <si>
    <t>9200092280</t>
  </si>
  <si>
    <t>9200092311</t>
  </si>
  <si>
    <t>9200092318</t>
  </si>
  <si>
    <t>9200092329</t>
  </si>
  <si>
    <t>9200092330</t>
  </si>
  <si>
    <t>9200092383</t>
  </si>
  <si>
    <t>9200092397</t>
  </si>
  <si>
    <t>9200092402</t>
  </si>
  <si>
    <t>9200092403</t>
  </si>
  <si>
    <t>9200092411</t>
  </si>
  <si>
    <t>9200092444</t>
  </si>
  <si>
    <t>9200092455</t>
  </si>
  <si>
    <t>9200092486</t>
  </si>
  <si>
    <t>9200092507</t>
  </si>
  <si>
    <t>9200092508</t>
  </si>
  <si>
    <t>9200092510</t>
  </si>
  <si>
    <t>9200092533</t>
  </si>
  <si>
    <t>9200092544</t>
  </si>
  <si>
    <t>9200092550</t>
  </si>
  <si>
    <t>9200092553</t>
  </si>
  <si>
    <t>9200092605</t>
  </si>
  <si>
    <t>9200092665</t>
  </si>
  <si>
    <t>9200092711</t>
  </si>
  <si>
    <t>9200092720</t>
  </si>
  <si>
    <t>9200092721</t>
  </si>
  <si>
    <t>9200092722</t>
  </si>
  <si>
    <t>9200092724</t>
  </si>
  <si>
    <t>9200092725</t>
  </si>
  <si>
    <t>9200092726</t>
  </si>
  <si>
    <t>9200092757</t>
  </si>
  <si>
    <t>9200092787</t>
  </si>
  <si>
    <t>9200092811</t>
  </si>
  <si>
    <t>9200092822</t>
  </si>
  <si>
    <t>9200092826</t>
  </si>
  <si>
    <t>9200092829</t>
  </si>
  <si>
    <t>9200092830</t>
  </si>
  <si>
    <t>9200092859</t>
  </si>
  <si>
    <t>9200092869</t>
  </si>
  <si>
    <t>9200092879</t>
  </si>
  <si>
    <t>9200092927</t>
  </si>
  <si>
    <t>9200092928</t>
  </si>
  <si>
    <t>9200092934</t>
  </si>
  <si>
    <t>9200092967</t>
  </si>
  <si>
    <t>9200092969</t>
  </si>
  <si>
    <t>9200092973</t>
  </si>
  <si>
    <t>9200093025</t>
  </si>
  <si>
    <t>9200093034</t>
  </si>
  <si>
    <t>9200093038</t>
  </si>
  <si>
    <t>9200093083</t>
  </si>
  <si>
    <t>9200093091</t>
  </si>
  <si>
    <t>9200093131</t>
  </si>
  <si>
    <t>9200093132</t>
  </si>
  <si>
    <t>9200093142</t>
  </si>
  <si>
    <t>9200093146</t>
  </si>
  <si>
    <t>9200093153</t>
  </si>
  <si>
    <t>9200093154</t>
  </si>
  <si>
    <t>9200093156</t>
  </si>
  <si>
    <t>9200093215</t>
  </si>
  <si>
    <t>9200093216</t>
  </si>
  <si>
    <t>9200093275</t>
  </si>
  <si>
    <t>9200093283</t>
  </si>
  <si>
    <t>9200093316</t>
  </si>
  <si>
    <t>9200093321</t>
  </si>
  <si>
    <t>9200093325</t>
  </si>
  <si>
    <t>9200093361</t>
  </si>
  <si>
    <t>9200093378</t>
  </si>
  <si>
    <t>9200093383</t>
  </si>
  <si>
    <t>9200093414</t>
  </si>
  <si>
    <t>9200093420</t>
  </si>
  <si>
    <t>9200093426</t>
  </si>
  <si>
    <t>9200093427</t>
  </si>
  <si>
    <t>9200093479</t>
  </si>
  <si>
    <t>9200093486</t>
  </si>
  <si>
    <t>9200093488</t>
  </si>
  <si>
    <t>9200093532</t>
  </si>
  <si>
    <t>9200093534</t>
  </si>
  <si>
    <t>9200093536</t>
  </si>
  <si>
    <t>9200093565</t>
  </si>
  <si>
    <t>9200093570</t>
  </si>
  <si>
    <t>9200093582</t>
  </si>
  <si>
    <t>9200093584</t>
  </si>
  <si>
    <t>9200093631</t>
  </si>
  <si>
    <t>9200093662</t>
  </si>
  <si>
    <t>9200093677</t>
  </si>
  <si>
    <t>9200093690</t>
  </si>
  <si>
    <t>9200093745</t>
  </si>
  <si>
    <t>9200093748</t>
  </si>
  <si>
    <t>9200093760</t>
  </si>
  <si>
    <t>9200093761</t>
  </si>
  <si>
    <t>9200093799</t>
  </si>
  <si>
    <t>9200093814</t>
  </si>
  <si>
    <t>9200093868</t>
  </si>
  <si>
    <t>9200093871</t>
  </si>
  <si>
    <t>9200093874</t>
  </si>
  <si>
    <t>9200093881</t>
  </si>
  <si>
    <t>9200093926</t>
  </si>
  <si>
    <t>9200093934</t>
  </si>
  <si>
    <t>9200093939</t>
  </si>
  <si>
    <t>9200093981</t>
  </si>
  <si>
    <t>9200094035</t>
  </si>
  <si>
    <t>9200094040</t>
  </si>
  <si>
    <t>9200094048</t>
  </si>
  <si>
    <t>9200094085</t>
  </si>
  <si>
    <t>9200094086</t>
  </si>
  <si>
    <t>9200094100</t>
  </si>
  <si>
    <t>9200094133</t>
  </si>
  <si>
    <t>9200094143</t>
  </si>
  <si>
    <t>9200094150</t>
  </si>
  <si>
    <t>9200094154</t>
  </si>
  <si>
    <t>9200094155</t>
  </si>
  <si>
    <t>9200094165</t>
  </si>
  <si>
    <t>9200094205</t>
  </si>
  <si>
    <t>9200094211</t>
  </si>
  <si>
    <t>9200094212</t>
  </si>
  <si>
    <t>9200094264</t>
  </si>
  <si>
    <t>9200094271</t>
  </si>
  <si>
    <t>9200094273</t>
  </si>
  <si>
    <t>9200094325</t>
  </si>
  <si>
    <t>9200094336</t>
  </si>
  <si>
    <t>9200094396</t>
  </si>
  <si>
    <t>9200094402</t>
  </si>
  <si>
    <t>9200094403</t>
  </si>
  <si>
    <t>9200094454</t>
  </si>
  <si>
    <t>9200094457</t>
  </si>
  <si>
    <t>9200094460</t>
  </si>
  <si>
    <t>9200094463</t>
  </si>
  <si>
    <t>9200094491</t>
  </si>
  <si>
    <t>9200094496</t>
  </si>
  <si>
    <t>9200094498</t>
  </si>
  <si>
    <t>9200094501</t>
  </si>
  <si>
    <t>9200094565</t>
  </si>
  <si>
    <t>9200094570</t>
  </si>
  <si>
    <t>9200094613</t>
  </si>
  <si>
    <t>9200094617</t>
  </si>
  <si>
    <t>9200094657</t>
  </si>
  <si>
    <t>9200094663</t>
  </si>
  <si>
    <t>9200094701</t>
  </si>
  <si>
    <t>9200094704</t>
  </si>
  <si>
    <t>9200094710</t>
  </si>
  <si>
    <t>9200094717</t>
  </si>
  <si>
    <t>9200094740</t>
  </si>
  <si>
    <t>9200094758</t>
  </si>
  <si>
    <t>9200094762</t>
  </si>
  <si>
    <t>9200094818</t>
  </si>
  <si>
    <t>9200094827</t>
  </si>
  <si>
    <t>9200094829</t>
  </si>
  <si>
    <t>9200094878</t>
  </si>
  <si>
    <t>9200094895</t>
  </si>
  <si>
    <t>9200094901</t>
  </si>
  <si>
    <t>9200095082</t>
  </si>
  <si>
    <t>9200095089</t>
  </si>
  <si>
    <t>9200094930</t>
  </si>
  <si>
    <t>9200094940</t>
  </si>
  <si>
    <t>9200094948</t>
  </si>
  <si>
    <t>9200094951</t>
  </si>
  <si>
    <t>9200094956</t>
  </si>
  <si>
    <t>9200094958</t>
  </si>
  <si>
    <t>9200095022</t>
  </si>
  <si>
    <t>9200095024</t>
  </si>
  <si>
    <t>9200095123</t>
  </si>
  <si>
    <t>9200095136</t>
  </si>
  <si>
    <t>9200095141</t>
  </si>
  <si>
    <t>9200095187</t>
  </si>
  <si>
    <t>9200095190</t>
  </si>
  <si>
    <t>9200095208</t>
  </si>
  <si>
    <t>9200095212</t>
  </si>
  <si>
    <t>9200095252</t>
  </si>
  <si>
    <t>9200095260</t>
  </si>
  <si>
    <t>9200095279</t>
  </si>
  <si>
    <t>9200095327</t>
  </si>
  <si>
    <t>9200095329</t>
  </si>
  <si>
    <t>9200095330</t>
  </si>
  <si>
    <t>9200095332</t>
  </si>
  <si>
    <t>9200095353</t>
  </si>
  <si>
    <t>9200095372</t>
  </si>
  <si>
    <t>9200095383</t>
  </si>
  <si>
    <t>9200095387</t>
  </si>
  <si>
    <t>9200095389</t>
  </si>
  <si>
    <t>9200095392</t>
  </si>
  <si>
    <t>9200095434</t>
  </si>
  <si>
    <t>9200095439</t>
  </si>
  <si>
    <t>9200095442</t>
  </si>
  <si>
    <t>9200095520</t>
  </si>
  <si>
    <t>9200095522</t>
  </si>
  <si>
    <t>9200095554</t>
  </si>
  <si>
    <t>9200095561</t>
  </si>
  <si>
    <t>9200095564</t>
  </si>
  <si>
    <t>9200095566</t>
  </si>
  <si>
    <t>9200095575</t>
  </si>
  <si>
    <t>9200095577</t>
  </si>
  <si>
    <t>9200095620</t>
  </si>
  <si>
    <t>9200095632</t>
  </si>
  <si>
    <t>9200095676</t>
  </si>
  <si>
    <t>9200095684</t>
  </si>
  <si>
    <t>9200095685</t>
  </si>
  <si>
    <t>9200095687</t>
  </si>
  <si>
    <t>9200095689</t>
  </si>
  <si>
    <t>9200095722</t>
  </si>
  <si>
    <t>9200095730</t>
  </si>
  <si>
    <t>9200095731</t>
  </si>
  <si>
    <t>9200095739</t>
  </si>
  <si>
    <t>9200095751</t>
  </si>
  <si>
    <t>9200095753</t>
  </si>
  <si>
    <t>9200095806</t>
  </si>
  <si>
    <t>9200095807</t>
  </si>
  <si>
    <t>9200095813</t>
  </si>
  <si>
    <t>9200095817</t>
  </si>
  <si>
    <t>9200095818</t>
  </si>
  <si>
    <t>9200095819</t>
  </si>
  <si>
    <t>9200095850</t>
  </si>
  <si>
    <t>9200095855</t>
  </si>
  <si>
    <t>9200095857</t>
  </si>
  <si>
    <t>9200095921</t>
  </si>
  <si>
    <t>9200095923</t>
  </si>
  <si>
    <t>9200095971</t>
  </si>
  <si>
    <t>9200095974</t>
  </si>
  <si>
    <t>9200096028</t>
  </si>
  <si>
    <t>9200096030</t>
  </si>
  <si>
    <t>9200096039</t>
  </si>
  <si>
    <t>9200096045</t>
  </si>
  <si>
    <t>9200096051</t>
  </si>
  <si>
    <t>9200096052</t>
  </si>
  <si>
    <t>9200096092</t>
  </si>
  <si>
    <t>9200096106</t>
  </si>
  <si>
    <t>9200096111</t>
  </si>
  <si>
    <t>9200096142</t>
  </si>
  <si>
    <t>9200096145</t>
  </si>
  <si>
    <t>9200096156</t>
  </si>
  <si>
    <t>9200096159</t>
  </si>
  <si>
    <t>9200096165</t>
  </si>
  <si>
    <t>9200096167</t>
  </si>
  <si>
    <t>9200096170</t>
  </si>
  <si>
    <t>9200096171</t>
  </si>
  <si>
    <t>9200096174</t>
  </si>
  <si>
    <t>9200096222</t>
  </si>
  <si>
    <t>9200096224</t>
  </si>
  <si>
    <t>9200096225</t>
  </si>
  <si>
    <t>9200096231</t>
  </si>
  <si>
    <t>9200096232</t>
  </si>
  <si>
    <t>9200096270</t>
  </si>
  <si>
    <t>9200096284</t>
  </si>
  <si>
    <t>9200096339</t>
  </si>
  <si>
    <t>9200096347</t>
  </si>
  <si>
    <t>9200096351</t>
  </si>
  <si>
    <t>9200097279</t>
  </si>
  <si>
    <t>9200097288</t>
  </si>
  <si>
    <t>9200097289</t>
  </si>
  <si>
    <t>9200096389</t>
  </si>
  <si>
    <t>9200096398</t>
  </si>
  <si>
    <t>9200096414</t>
  </si>
  <si>
    <t>9200097297</t>
  </si>
  <si>
    <t>9200096466</t>
  </si>
  <si>
    <t>9200096470</t>
  </si>
  <si>
    <t>9200096473</t>
  </si>
  <si>
    <t>9200096519</t>
  </si>
  <si>
    <t>9200096532</t>
  </si>
  <si>
    <t>9200096533</t>
  </si>
  <si>
    <t>9200096534</t>
  </si>
  <si>
    <t>9200096535</t>
  </si>
  <si>
    <t>9200096536</t>
  </si>
  <si>
    <t>9200096537</t>
  </si>
  <si>
    <t>9200096538</t>
  </si>
  <si>
    <t>9200096581</t>
  </si>
  <si>
    <t>9200096590</t>
  </si>
  <si>
    <t>9200096658</t>
  </si>
  <si>
    <t>9200096663</t>
  </si>
  <si>
    <t>9200096665</t>
  </si>
  <si>
    <t>9200096694</t>
  </si>
  <si>
    <t>9200096696</t>
  </si>
  <si>
    <t>9200096699</t>
  </si>
  <si>
    <t>9200096720</t>
  </si>
  <si>
    <t>9200096757</t>
  </si>
  <si>
    <t>9200096769</t>
  </si>
  <si>
    <t>9200096770</t>
  </si>
  <si>
    <t>9200096771</t>
  </si>
  <si>
    <t>9200096812</t>
  </si>
  <si>
    <t>9200096814</t>
  </si>
  <si>
    <t>9200096828</t>
  </si>
  <si>
    <t>9200096875</t>
  </si>
  <si>
    <t>9200096889</t>
  </si>
  <si>
    <t>9200096895</t>
  </si>
  <si>
    <t>9200096897</t>
  </si>
  <si>
    <t>9200096899</t>
  </si>
  <si>
    <t>9200096901</t>
  </si>
  <si>
    <t>9200096948</t>
  </si>
  <si>
    <t>9200096959</t>
  </si>
  <si>
    <t>9200096963</t>
  </si>
  <si>
    <t>9200096967</t>
  </si>
  <si>
    <t>9200097008</t>
  </si>
  <si>
    <t>9200097019</t>
  </si>
  <si>
    <t>9200097058</t>
  </si>
  <si>
    <t>9200097066</t>
  </si>
  <si>
    <t>9200097070</t>
  </si>
  <si>
    <t>9200097072</t>
  </si>
  <si>
    <t>9200097075</t>
  </si>
  <si>
    <t>9200097110</t>
  </si>
  <si>
    <t>9200097113</t>
  </si>
  <si>
    <t>9200097124</t>
  </si>
  <si>
    <t>9200097164</t>
  </si>
  <si>
    <t>9200097174</t>
  </si>
  <si>
    <t>9200097223</t>
  </si>
  <si>
    <t>9200097224</t>
  </si>
  <si>
    <t>9200097234</t>
  </si>
  <si>
    <t>9200097331</t>
  </si>
  <si>
    <t>9200097338</t>
  </si>
  <si>
    <t>9200097342</t>
  </si>
  <si>
    <t>9200097343</t>
  </si>
  <si>
    <t>9200097375</t>
  </si>
  <si>
    <t>9200097387</t>
  </si>
  <si>
    <t>9200097388</t>
  </si>
  <si>
    <t>9200097391</t>
  </si>
  <si>
    <t>9200097393</t>
  </si>
  <si>
    <t>9200097404</t>
  </si>
  <si>
    <t>9200097405</t>
  </si>
  <si>
    <t>9200097409</t>
  </si>
  <si>
    <t>9200097418</t>
  </si>
  <si>
    <t>9200097422</t>
  </si>
  <si>
    <t>9200097463</t>
  </si>
  <si>
    <t>9200097465</t>
  </si>
  <si>
    <t>9200097471</t>
  </si>
  <si>
    <t>9200097472</t>
  </si>
  <si>
    <t>9200097512</t>
  </si>
  <si>
    <t>9200097516</t>
  </si>
  <si>
    <t>9200097518</t>
  </si>
  <si>
    <t>9200097519</t>
  </si>
  <si>
    <t>9200097579</t>
  </si>
  <si>
    <t>9200097586</t>
  </si>
  <si>
    <t>9200097635</t>
  </si>
  <si>
    <t>9200097637</t>
  </si>
  <si>
    <t>9200097658</t>
  </si>
  <si>
    <t>9200097659</t>
  </si>
  <si>
    <t>9200097695</t>
  </si>
  <si>
    <t>9200097701</t>
  </si>
  <si>
    <t>9200097753</t>
  </si>
  <si>
    <t>9200097756</t>
  </si>
  <si>
    <t>9200097759</t>
  </si>
  <si>
    <t>9200097760</t>
  </si>
  <si>
    <t>9200097786</t>
  </si>
  <si>
    <t>9200097788</t>
  </si>
  <si>
    <t>9200097795</t>
  </si>
  <si>
    <t>9200097804</t>
  </si>
  <si>
    <t>9200097807</t>
  </si>
  <si>
    <t>9200097848</t>
  </si>
  <si>
    <t>9200097849</t>
  </si>
  <si>
    <t>9200097851</t>
  </si>
  <si>
    <t>9200097854</t>
  </si>
  <si>
    <t>9200097895</t>
  </si>
  <si>
    <t>9200097898</t>
  </si>
  <si>
    <t>9200097952</t>
  </si>
  <si>
    <t>9200097953</t>
  </si>
  <si>
    <t>9200097957</t>
  </si>
  <si>
    <t>9200098008</t>
  </si>
  <si>
    <t>9200098015</t>
  </si>
  <si>
    <t>9200098016</t>
  </si>
  <si>
    <t>9200098017</t>
  </si>
  <si>
    <t>9200098057</t>
  </si>
  <si>
    <t>9200098058</t>
  </si>
  <si>
    <t>9200098068</t>
  </si>
  <si>
    <t>9200098106</t>
  </si>
  <si>
    <t>9200098107</t>
  </si>
  <si>
    <t>9200098144</t>
  </si>
  <si>
    <t>9200098146</t>
  </si>
  <si>
    <t>9200098147</t>
  </si>
  <si>
    <t>9200098150</t>
  </si>
  <si>
    <t>9200098151</t>
  </si>
  <si>
    <t>9200098152</t>
  </si>
  <si>
    <t>9200098153</t>
  </si>
  <si>
    <t>9200098156</t>
  </si>
  <si>
    <t>9200098158</t>
  </si>
  <si>
    <t>9200098159</t>
  </si>
  <si>
    <t>9200098190</t>
  </si>
  <si>
    <t>9200098209</t>
  </si>
  <si>
    <t>9200098214</t>
  </si>
  <si>
    <t>9200098264</t>
  </si>
  <si>
    <t>9200098265</t>
  </si>
  <si>
    <t>9200098274</t>
  </si>
  <si>
    <t>9200098275</t>
  </si>
  <si>
    <t>9200098276</t>
  </si>
  <si>
    <t>9200098636</t>
  </si>
  <si>
    <t>9200098319</t>
  </si>
  <si>
    <t>9200098321</t>
  </si>
  <si>
    <t>9200098322</t>
  </si>
  <si>
    <t>9200098646</t>
  </si>
  <si>
    <t>9200098660</t>
  </si>
  <si>
    <t>9200098370</t>
  </si>
  <si>
    <t>9200098385</t>
  </si>
  <si>
    <t>9200098398</t>
  </si>
  <si>
    <t>9200098399</t>
  </si>
  <si>
    <t>9200098404</t>
  </si>
  <si>
    <t>9200098446</t>
  </si>
  <si>
    <t>9200098449</t>
  </si>
  <si>
    <t>9200098498</t>
  </si>
  <si>
    <t>9200098499</t>
  </si>
  <si>
    <t>9200098504</t>
  </si>
  <si>
    <t>9200098543</t>
  </si>
  <si>
    <t>9200098556</t>
  </si>
  <si>
    <t>9200098566</t>
  </si>
  <si>
    <t>9200098601</t>
  </si>
  <si>
    <t>9200098602</t>
  </si>
  <si>
    <t>9200098607</t>
  </si>
  <si>
    <t>9200098699</t>
  </si>
  <si>
    <t>9200098706</t>
  </si>
  <si>
    <t>9200098707</t>
  </si>
  <si>
    <t>9200098708</t>
  </si>
  <si>
    <t>9200098746</t>
  </si>
  <si>
    <t>9200098765</t>
  </si>
  <si>
    <t>9200098784</t>
  </si>
  <si>
    <t>9200098823</t>
  </si>
  <si>
    <t>9200098828</t>
  </si>
  <si>
    <t>9200098829</t>
  </si>
  <si>
    <t>9200098876</t>
  </si>
  <si>
    <t>9200098884</t>
  </si>
  <si>
    <t>9200098886</t>
  </si>
  <si>
    <t>9200098887</t>
  </si>
  <si>
    <t>9200098946</t>
  </si>
  <si>
    <t>9200098949</t>
  </si>
  <si>
    <t>9200098951</t>
  </si>
  <si>
    <t>9200098952</t>
  </si>
  <si>
    <t>9200098957</t>
  </si>
  <si>
    <t>9200098991</t>
  </si>
  <si>
    <t>9200098994</t>
  </si>
  <si>
    <t>9200098997</t>
  </si>
  <si>
    <t>9200099032</t>
  </si>
  <si>
    <t>9200099033</t>
  </si>
  <si>
    <t>9200099068</t>
  </si>
  <si>
    <t>9200099079</t>
  </si>
  <si>
    <t>9200099126</t>
  </si>
  <si>
    <t>9200099161</t>
  </si>
  <si>
    <t>9200099163</t>
  </si>
  <si>
    <t>9200099234</t>
  </si>
  <si>
    <t>9200099236</t>
  </si>
  <si>
    <t>9200099237</t>
  </si>
  <si>
    <t>9200099290</t>
  </si>
  <si>
    <t>9200099298</t>
  </si>
  <si>
    <t>9200099342</t>
  </si>
  <si>
    <t>9200099347</t>
  </si>
  <si>
    <t>9200099440</t>
  </si>
  <si>
    <t>9200099490</t>
  </si>
  <si>
    <t>9200099491</t>
  </si>
  <si>
    <t>9200099525</t>
  </si>
  <si>
    <t>9200099557</t>
  </si>
  <si>
    <t>9200099558</t>
  </si>
  <si>
    <t>9200099590</t>
  </si>
  <si>
    <t>9200099593</t>
  </si>
  <si>
    <t>9200099594</t>
  </si>
  <si>
    <t>9200099603</t>
  </si>
  <si>
    <t>9200088945</t>
  </si>
  <si>
    <t>9200087248</t>
  </si>
  <si>
    <t>9200084809</t>
  </si>
  <si>
    <t>9200084827</t>
  </si>
  <si>
    <t>9200084850</t>
  </si>
  <si>
    <t>9200084855</t>
  </si>
  <si>
    <t>9200084856</t>
  </si>
  <si>
    <t>9200084908</t>
  </si>
  <si>
    <t>9200084918</t>
  </si>
  <si>
    <t>9200084925</t>
  </si>
  <si>
    <t>9200084954</t>
  </si>
  <si>
    <t>9200084988</t>
  </si>
  <si>
    <t>9200085018</t>
  </si>
  <si>
    <t>9200085025</t>
  </si>
  <si>
    <t>9200085026</t>
  </si>
  <si>
    <t>9200085032</t>
  </si>
  <si>
    <t>9200085066</t>
  </si>
  <si>
    <t>9200085075</t>
  </si>
  <si>
    <t>9200085102</t>
  </si>
  <si>
    <t>9200085132</t>
  </si>
  <si>
    <t>9200085175</t>
  </si>
  <si>
    <t>9200085201</t>
  </si>
  <si>
    <t>9200085202</t>
  </si>
  <si>
    <t>9200085255</t>
  </si>
  <si>
    <t>9200085254</t>
  </si>
  <si>
    <t>9200085281</t>
  </si>
  <si>
    <t>9200085324</t>
  </si>
  <si>
    <t>9200085342</t>
  </si>
  <si>
    <t>9200085374</t>
  </si>
  <si>
    <t>9200085386</t>
  </si>
  <si>
    <t>9200085433</t>
  </si>
  <si>
    <t>9200085506</t>
  </si>
  <si>
    <t>9200085514</t>
  </si>
  <si>
    <t>9200085515</t>
  </si>
  <si>
    <t>9200085524</t>
  </si>
  <si>
    <t>9200085525</t>
  </si>
  <si>
    <t>9200085538</t>
  </si>
  <si>
    <t>9200085586</t>
  </si>
  <si>
    <t>9200085610</t>
  </si>
  <si>
    <t>9200085624</t>
  </si>
  <si>
    <t>9200085680</t>
  </si>
  <si>
    <t>9200085704</t>
  </si>
  <si>
    <t>9200085713</t>
  </si>
  <si>
    <t>9200085781</t>
  </si>
  <si>
    <t>9200085799</t>
  </si>
  <si>
    <t>9200085804</t>
  </si>
  <si>
    <t>9200085805</t>
  </si>
  <si>
    <t>9200085861</t>
  </si>
  <si>
    <t>9200085863</t>
  </si>
  <si>
    <t>9200085898</t>
  </si>
  <si>
    <t>9200085934</t>
  </si>
  <si>
    <t>9200085957</t>
  </si>
  <si>
    <t>9200085997</t>
  </si>
  <si>
    <t>9200086028</t>
  </si>
  <si>
    <t>9200086063</t>
  </si>
  <si>
    <t>9200086068</t>
  </si>
  <si>
    <t>9200086069</t>
  </si>
  <si>
    <t>9200086103</t>
  </si>
  <si>
    <t>9200086125</t>
  </si>
  <si>
    <t>9200086131</t>
  </si>
  <si>
    <t>9200086168</t>
  </si>
  <si>
    <t>9200086176</t>
  </si>
  <si>
    <t>9200086195</t>
  </si>
  <si>
    <t>9200086211</t>
  </si>
  <si>
    <t>9200086262</t>
  </si>
  <si>
    <t>9200086309</t>
  </si>
  <si>
    <t>9200086334</t>
  </si>
  <si>
    <t>9200086340</t>
  </si>
  <si>
    <t>9200086415</t>
  </si>
  <si>
    <t>9200086426</t>
  </si>
  <si>
    <t>9200086443</t>
  </si>
  <si>
    <t>9200086486</t>
  </si>
  <si>
    <t>9200086508</t>
  </si>
  <si>
    <t>9200086533</t>
  </si>
  <si>
    <t>9200086597</t>
  </si>
  <si>
    <t>9200086626</t>
  </si>
  <si>
    <t>9200086631</t>
  </si>
  <si>
    <t>9200086717</t>
  </si>
  <si>
    <t>9200086738</t>
  </si>
  <si>
    <t>9200086752</t>
  </si>
  <si>
    <t>9200086804</t>
  </si>
  <si>
    <t>9200086820</t>
  </si>
  <si>
    <t>9200086822</t>
  </si>
  <si>
    <t>9200086862</t>
  </si>
  <si>
    <t>9200086876</t>
  </si>
  <si>
    <t>9200086911</t>
  </si>
  <si>
    <t>9200086929</t>
  </si>
  <si>
    <t>9200086935</t>
  </si>
  <si>
    <t>9200086936</t>
  </si>
  <si>
    <t>9200086990</t>
  </si>
  <si>
    <t>9200087042</t>
  </si>
  <si>
    <t>9200087067</t>
  </si>
  <si>
    <t>9200087079</t>
  </si>
  <si>
    <t>9200087834</t>
  </si>
  <si>
    <t>9200087097</t>
  </si>
  <si>
    <t>9200087179</t>
  </si>
  <si>
    <t>9200087231</t>
  </si>
  <si>
    <t>9200087243</t>
  </si>
  <si>
    <t>9200087245</t>
  </si>
  <si>
    <t>9200087329</t>
  </si>
  <si>
    <t>9200087361</t>
  </si>
  <si>
    <t>9200087376</t>
  </si>
  <si>
    <t>9200087416</t>
  </si>
  <si>
    <t>9200087463</t>
  </si>
  <si>
    <t>9200087535</t>
  </si>
  <si>
    <t>9200087547</t>
  </si>
  <si>
    <t>9200087555</t>
  </si>
  <si>
    <t>9200087556</t>
  </si>
  <si>
    <t>9200087617</t>
  </si>
  <si>
    <t>9200087627</t>
  </si>
  <si>
    <t>9200087654</t>
  </si>
  <si>
    <t>9200087671</t>
  </si>
  <si>
    <t>9200087700</t>
  </si>
  <si>
    <t>9200087725</t>
  </si>
  <si>
    <t>9200087764</t>
  </si>
  <si>
    <t>9200087796</t>
  </si>
  <si>
    <t>9200087807</t>
  </si>
  <si>
    <t>9200087828</t>
  </si>
  <si>
    <t>9200087830</t>
  </si>
  <si>
    <t>9200087910</t>
  </si>
  <si>
    <t>9200087937</t>
  </si>
  <si>
    <t>9200087943</t>
  </si>
  <si>
    <t>9200087989</t>
  </si>
  <si>
    <t>9200088024</t>
  </si>
  <si>
    <t>9200088025</t>
  </si>
  <si>
    <t>9200088028</t>
  </si>
  <si>
    <t>9200088053</t>
  </si>
  <si>
    <t>9200088125</t>
  </si>
  <si>
    <t>9200088149</t>
  </si>
  <si>
    <t>9200088213</t>
  </si>
  <si>
    <t>9200088264</t>
  </si>
  <si>
    <t>9200088268</t>
  </si>
  <si>
    <t>9200088335</t>
  </si>
  <si>
    <t>9200088350</t>
  </si>
  <si>
    <t>9200088358</t>
  </si>
  <si>
    <t>9200088359</t>
  </si>
  <si>
    <t>9200088383</t>
  </si>
  <si>
    <t>9200088435</t>
  </si>
  <si>
    <t>9200088442</t>
  </si>
  <si>
    <t>9200088443</t>
  </si>
  <si>
    <t>9200088476</t>
  </si>
  <si>
    <t>9200088543</t>
  </si>
  <si>
    <t>9200088593</t>
  </si>
  <si>
    <t>9200088640</t>
  </si>
  <si>
    <t>9200088652</t>
  </si>
  <si>
    <t>9200088658</t>
  </si>
  <si>
    <t>9200088659</t>
  </si>
  <si>
    <t>9200088736</t>
  </si>
  <si>
    <t>9200088763</t>
  </si>
  <si>
    <t>9200088775</t>
  </si>
  <si>
    <t>9200088815</t>
  </si>
  <si>
    <t>9200088865</t>
  </si>
  <si>
    <t>9200088879</t>
  </si>
  <si>
    <t>9200088893</t>
  </si>
  <si>
    <t>9200088922</t>
  </si>
  <si>
    <t>9200088940</t>
  </si>
  <si>
    <t>9200089019</t>
  </si>
  <si>
    <t>9200089024</t>
  </si>
  <si>
    <t>9200089080</t>
  </si>
  <si>
    <t>9200089139</t>
  </si>
  <si>
    <t>9200089204</t>
  </si>
  <si>
    <t>9200089240</t>
  </si>
  <si>
    <t>9200089249</t>
  </si>
  <si>
    <t>9200089264</t>
  </si>
  <si>
    <t>9200089269</t>
  </si>
  <si>
    <t>9200089339</t>
  </si>
  <si>
    <t>9200089356</t>
  </si>
  <si>
    <t>9200089350</t>
  </si>
  <si>
    <t>9200089375</t>
  </si>
  <si>
    <t>9200089389</t>
  </si>
  <si>
    <t>9200089423</t>
  </si>
  <si>
    <t>9200089523</t>
  </si>
  <si>
    <t>9200089531</t>
  </si>
  <si>
    <t>9200089532</t>
  </si>
  <si>
    <t>9200089606</t>
  </si>
  <si>
    <t>9200089610</t>
  </si>
  <si>
    <t>9200089621</t>
  </si>
  <si>
    <t>9200089625</t>
  </si>
  <si>
    <t>9200089658</t>
  </si>
  <si>
    <t>9200089710</t>
  </si>
  <si>
    <t>9200089744</t>
  </si>
  <si>
    <t>9200089745</t>
  </si>
  <si>
    <t>9200089765</t>
  </si>
  <si>
    <t>9200089830</t>
  </si>
  <si>
    <t>9200089839</t>
  </si>
  <si>
    <t>9200089845</t>
  </si>
  <si>
    <t>9200089874</t>
  </si>
  <si>
    <t>9200089946</t>
  </si>
  <si>
    <t>9200090001</t>
  </si>
  <si>
    <t>9200090004</t>
  </si>
  <si>
    <t>9200090029</t>
  </si>
  <si>
    <t>9200090035</t>
  </si>
  <si>
    <t>9200090036</t>
  </si>
  <si>
    <t>9200093603</t>
  </si>
  <si>
    <t>9200090091</t>
  </si>
  <si>
    <t>9200090117</t>
  </si>
  <si>
    <t>9200090128</t>
  </si>
  <si>
    <t>9200090155</t>
  </si>
  <si>
    <t>9200090159</t>
  </si>
  <si>
    <t>9200090225</t>
  </si>
  <si>
    <t>9200090290</t>
  </si>
  <si>
    <t>9200090307</t>
  </si>
  <si>
    <t>9200090316</t>
  </si>
  <si>
    <t>9200090386</t>
  </si>
  <si>
    <t>9200090388</t>
  </si>
  <si>
    <t>9200090413</t>
  </si>
  <si>
    <t>9200090433</t>
  </si>
  <si>
    <t>9200090468</t>
  </si>
  <si>
    <t>9200090540</t>
  </si>
  <si>
    <t>9200090575</t>
  </si>
  <si>
    <t>9200090603</t>
  </si>
  <si>
    <t>9200090608</t>
  </si>
  <si>
    <t>9200090686</t>
  </si>
  <si>
    <t>9200090687</t>
  </si>
  <si>
    <t>9200090711</t>
  </si>
  <si>
    <t>9200090754</t>
  </si>
  <si>
    <t>9200090752</t>
  </si>
  <si>
    <t>9200090777</t>
  </si>
  <si>
    <t>9200090792</t>
  </si>
  <si>
    <t>9200090793</t>
  </si>
  <si>
    <t>9200090797</t>
  </si>
  <si>
    <t>9200090830</t>
  </si>
  <si>
    <t>9200090856</t>
  </si>
  <si>
    <t>9200090879</t>
  </si>
  <si>
    <t>9200090885</t>
  </si>
  <si>
    <t>9200090906</t>
  </si>
  <si>
    <t>9200090959</t>
  </si>
  <si>
    <t>9200090963</t>
  </si>
  <si>
    <t>9200090990</t>
  </si>
  <si>
    <t>9200091019</t>
  </si>
  <si>
    <t>9200091071</t>
  </si>
  <si>
    <t>9200091119</t>
  </si>
  <si>
    <t>9200091144</t>
  </si>
  <si>
    <t>9200091148</t>
  </si>
  <si>
    <t>9200091149</t>
  </si>
  <si>
    <t>9200093063</t>
  </si>
  <si>
    <t>9200093604</t>
  </si>
  <si>
    <t>9200091303</t>
  </si>
  <si>
    <t>9200091311</t>
  </si>
  <si>
    <t>9200091312</t>
  </si>
  <si>
    <t>9200091396</t>
  </si>
  <si>
    <t>9200091426</t>
  </si>
  <si>
    <t>9200091622</t>
  </si>
  <si>
    <t>9200091621</t>
  </si>
  <si>
    <t>9200091677</t>
  </si>
  <si>
    <t>9200091682</t>
  </si>
  <si>
    <t>9200091703</t>
  </si>
  <si>
    <t>9200091708</t>
  </si>
  <si>
    <t>9200091718</t>
  </si>
  <si>
    <t>9200091751</t>
  </si>
  <si>
    <t>9200091770</t>
  </si>
  <si>
    <t>9200091777</t>
  </si>
  <si>
    <t>9200091780</t>
  </si>
  <si>
    <t>9200091817</t>
  </si>
  <si>
    <t>9200091814</t>
  </si>
  <si>
    <t>9200091815</t>
  </si>
  <si>
    <t>9200091890</t>
  </si>
  <si>
    <t>9200093064</t>
  </si>
  <si>
    <t>9200091935</t>
  </si>
  <si>
    <t>9200091936</t>
  </si>
  <si>
    <t>9200091940</t>
  </si>
  <si>
    <t>9200091962</t>
  </si>
  <si>
    <t>9200092049</t>
  </si>
  <si>
    <t>9200092066</t>
  </si>
  <si>
    <t>9200092080</t>
  </si>
  <si>
    <t>9200092128</t>
  </si>
  <si>
    <t>9200092142</t>
  </si>
  <si>
    <t>9200092165</t>
  </si>
  <si>
    <t>9200092197</t>
  </si>
  <si>
    <t>9200092232</t>
  </si>
  <si>
    <t>9200092244</t>
  </si>
  <si>
    <t>9200092247</t>
  </si>
  <si>
    <t>9200092250</t>
  </si>
  <si>
    <t>9200092251</t>
  </si>
  <si>
    <t>9200092321</t>
  </si>
  <si>
    <t>9200092322</t>
  </si>
  <si>
    <t>9200092353</t>
  </si>
  <si>
    <t>9200092401</t>
  </si>
  <si>
    <t>9200092404</t>
  </si>
  <si>
    <t>9200092447</t>
  </si>
  <si>
    <t>9200092491</t>
  </si>
  <si>
    <t>9200092517</t>
  </si>
  <si>
    <t>9200092527</t>
  </si>
  <si>
    <t>9200092528</t>
  </si>
  <si>
    <t>9200092591</t>
  </si>
  <si>
    <t>9200092658</t>
  </si>
  <si>
    <t>9200092670</t>
  </si>
  <si>
    <t>9200092685</t>
  </si>
  <si>
    <t>9200092712</t>
  </si>
  <si>
    <t>9200092765</t>
  </si>
  <si>
    <t>9200092790</t>
  </si>
  <si>
    <t>9200092802</t>
  </si>
  <si>
    <t>9200092803</t>
  </si>
  <si>
    <t>9200093899</t>
  </si>
  <si>
    <t>9200092855</t>
  </si>
  <si>
    <t>9200092856</t>
  </si>
  <si>
    <t>9200092857</t>
  </si>
  <si>
    <t>9200092892</t>
  </si>
  <si>
    <t>9200093900</t>
  </si>
  <si>
    <t>9200092926</t>
  </si>
  <si>
    <t>9200092941</t>
  </si>
  <si>
    <t>9200092965</t>
  </si>
  <si>
    <t>9200092968</t>
  </si>
  <si>
    <t>9200093023</t>
  </si>
  <si>
    <t>9200093047</t>
  </si>
  <si>
    <t>9200093104</t>
  </si>
  <si>
    <t>9200093121</t>
  </si>
  <si>
    <t>9200093122</t>
  </si>
  <si>
    <t>9200093162</t>
  </si>
  <si>
    <t>9200093206</t>
  </si>
  <si>
    <t>9200093263</t>
  </si>
  <si>
    <t>9200093291</t>
  </si>
  <si>
    <t>9200093305</t>
  </si>
  <si>
    <t>9200093329</t>
  </si>
  <si>
    <t>9200093331</t>
  </si>
  <si>
    <t>9200093345</t>
  </si>
  <si>
    <t>9200093354</t>
  </si>
  <si>
    <t>9200093355</t>
  </si>
  <si>
    <t>9200094185</t>
  </si>
  <si>
    <t>9200095062</t>
  </si>
  <si>
    <t>9200095063</t>
  </si>
  <si>
    <t>9200093413</t>
  </si>
  <si>
    <t>9200093422</t>
  </si>
  <si>
    <t>9200093467</t>
  </si>
  <si>
    <t>9200093516</t>
  </si>
  <si>
    <t>9200093567</t>
  </si>
  <si>
    <t>9200093595</t>
  </si>
  <si>
    <t>9200093652</t>
  </si>
  <si>
    <t>9200093691</t>
  </si>
  <si>
    <t>9200093715</t>
  </si>
  <si>
    <t>9200094481</t>
  </si>
  <si>
    <t>9200093740</t>
  </si>
  <si>
    <t>9200093773</t>
  </si>
  <si>
    <t>9200093792</t>
  </si>
  <si>
    <t>9200094186</t>
  </si>
  <si>
    <t>9200093854</t>
  </si>
  <si>
    <t>9200093867</t>
  </si>
  <si>
    <t>9200093888</t>
  </si>
  <si>
    <t>9200093970</t>
  </si>
  <si>
    <t>9200093972</t>
  </si>
  <si>
    <t>9200094000</t>
  </si>
  <si>
    <t>9200094036</t>
  </si>
  <si>
    <t>9200094075</t>
  </si>
  <si>
    <t>9200094130</t>
  </si>
  <si>
    <t>9200094153</t>
  </si>
  <si>
    <t>9200094164</t>
  </si>
  <si>
    <t>9200094171</t>
  </si>
  <si>
    <t>9200094236</t>
  </si>
  <si>
    <t>9200094265</t>
  </si>
  <si>
    <t>9200094284</t>
  </si>
  <si>
    <t>9200094324</t>
  </si>
  <si>
    <t>9200094374</t>
  </si>
  <si>
    <t>9200094436</t>
  </si>
  <si>
    <t>9200094471</t>
  </si>
  <si>
    <t>9200094520</t>
  </si>
  <si>
    <t>9200094549</t>
  </si>
  <si>
    <t>9200094581</t>
  </si>
  <si>
    <t>9200094612</t>
  </si>
  <si>
    <t>9200094636</t>
  </si>
  <si>
    <t>9200094655</t>
  </si>
  <si>
    <t>9200094697</t>
  </si>
  <si>
    <t>9200094726</t>
  </si>
  <si>
    <t>9200094748</t>
  </si>
  <si>
    <t>9200094808</t>
  </si>
  <si>
    <t>9200094828</t>
  </si>
  <si>
    <t>9200094846</t>
  </si>
  <si>
    <t>9200094847</t>
  </si>
  <si>
    <t>9200094875</t>
  </si>
  <si>
    <t>9200094931</t>
  </si>
  <si>
    <t>9200095011</t>
  </si>
  <si>
    <t>9200095012</t>
  </si>
  <si>
    <t>9200095023</t>
  </si>
  <si>
    <t>9200095018</t>
  </si>
  <si>
    <t>9200095051</t>
  </si>
  <si>
    <t>9200095108</t>
  </si>
  <si>
    <t>9200095109</t>
  </si>
  <si>
    <t>9200095110</t>
  </si>
  <si>
    <t>9200095115</t>
  </si>
  <si>
    <t>9200095193</t>
  </si>
  <si>
    <t>9200095195</t>
  </si>
  <si>
    <t>9200095261</t>
  </si>
  <si>
    <t>9200095652</t>
  </si>
  <si>
    <t>9200095653</t>
  </si>
  <si>
    <t>9200095312</t>
  </si>
  <si>
    <t>9200095340</t>
  </si>
  <si>
    <t>9200095350</t>
  </si>
  <si>
    <t>9200095408</t>
  </si>
  <si>
    <t>9200095429</t>
  </si>
  <si>
    <t>9200095441</t>
  </si>
  <si>
    <t>9200095468</t>
  </si>
  <si>
    <t>9200095514</t>
  </si>
  <si>
    <t>9200095560</t>
  </si>
  <si>
    <t>9200095602</t>
  </si>
  <si>
    <t>9200095611</t>
  </si>
  <si>
    <t>9200095640</t>
  </si>
  <si>
    <t>9200095723</t>
  </si>
  <si>
    <t>9200095732</t>
  </si>
  <si>
    <t>9200095755</t>
  </si>
  <si>
    <t>9200095771</t>
  </si>
  <si>
    <t>9200095803</t>
  </si>
  <si>
    <t>9200095848</t>
  </si>
  <si>
    <t>9200095877</t>
  </si>
  <si>
    <t>9200095894</t>
  </si>
  <si>
    <t>9200095895</t>
  </si>
  <si>
    <t>9200096497</t>
  </si>
  <si>
    <t>9200096498</t>
  </si>
  <si>
    <t>9200095954</t>
  </si>
  <si>
    <t>9200095956</t>
  </si>
  <si>
    <t>9200095960</t>
  </si>
  <si>
    <t>9200096001</t>
  </si>
  <si>
    <t>9200096035</t>
  </si>
  <si>
    <t>9200096037</t>
  </si>
  <si>
    <t>9200096038</t>
  </si>
  <si>
    <t>9200096065</t>
  </si>
  <si>
    <t>9200096087</t>
  </si>
  <si>
    <t>9200096143</t>
  </si>
  <si>
    <t>9200096140</t>
  </si>
  <si>
    <t>9200096186</t>
  </si>
  <si>
    <t>9200096199</t>
  </si>
  <si>
    <t>9200096200</t>
  </si>
  <si>
    <t>9200096257</t>
  </si>
  <si>
    <t>9200096269</t>
  </si>
  <si>
    <t>9200096271</t>
  </si>
  <si>
    <t>9200096306</t>
  </si>
  <si>
    <t>9200096346</t>
  </si>
  <si>
    <t>9200097280</t>
  </si>
  <si>
    <t>9200096396</t>
  </si>
  <si>
    <t>9200097311</t>
  </si>
  <si>
    <t>9200096451</t>
  </si>
  <si>
    <t>9200096482</t>
  </si>
  <si>
    <t>9200096515</t>
  </si>
  <si>
    <t>9200096562</t>
  </si>
  <si>
    <t>9200096574</t>
  </si>
  <si>
    <t>9200096575</t>
  </si>
  <si>
    <t>9200096610</t>
  </si>
  <si>
    <t>9200096645</t>
  </si>
  <si>
    <t>9200096644</t>
  </si>
  <si>
    <t>9200097321</t>
  </si>
  <si>
    <t>9200097322</t>
  </si>
  <si>
    <t>9200096707</t>
  </si>
  <si>
    <t>9200096734</t>
  </si>
  <si>
    <t>9200096755</t>
  </si>
  <si>
    <t>9200096754</t>
  </si>
  <si>
    <t>9200096782</t>
  </si>
  <si>
    <t>9200096883</t>
  </si>
  <si>
    <t>9200096903</t>
  </si>
  <si>
    <t>9200096906</t>
  </si>
  <si>
    <t>9200096944</t>
  </si>
  <si>
    <t>9200096976</t>
  </si>
  <si>
    <t>9200096999</t>
  </si>
  <si>
    <t>9200097093</t>
  </si>
  <si>
    <t>9200097051</t>
  </si>
  <si>
    <t>9200097054</t>
  </si>
  <si>
    <t>9200097086</t>
  </si>
  <si>
    <t>9200097147</t>
  </si>
  <si>
    <t>9200097176</t>
  </si>
  <si>
    <t>9200097199</t>
  </si>
  <si>
    <t>9200097220</t>
  </si>
  <si>
    <t>9200098619</t>
  </si>
  <si>
    <t>9200097374</t>
  </si>
  <si>
    <t>9200097386</t>
  </si>
  <si>
    <t>9200097433</t>
  </si>
  <si>
    <t>9200097464</t>
  </si>
  <si>
    <t>9200097510</t>
  </si>
  <si>
    <t>9200097567</t>
  </si>
  <si>
    <t>9200097603</t>
  </si>
  <si>
    <t>9200097606</t>
  </si>
  <si>
    <t>9200097612</t>
  </si>
  <si>
    <t>9200097613</t>
  </si>
  <si>
    <t>9200097671</t>
  </si>
  <si>
    <t>9200097678</t>
  </si>
  <si>
    <t>9200097676</t>
  </si>
  <si>
    <t>9200097716</t>
  </si>
  <si>
    <t>9200097766</t>
  </si>
  <si>
    <t>9200097839</t>
  </si>
  <si>
    <t>9200097791</t>
  </si>
  <si>
    <t>9200097796</t>
  </si>
  <si>
    <t>9200097818</t>
  </si>
  <si>
    <t>9200097842</t>
  </si>
  <si>
    <t>9200097865</t>
  </si>
  <si>
    <t>9200097876</t>
  </si>
  <si>
    <t>9200097935</t>
  </si>
  <si>
    <t>9200097942</t>
  </si>
  <si>
    <t>9200097959</t>
  </si>
  <si>
    <t>9200097977</t>
  </si>
  <si>
    <t>9200098009</t>
  </si>
  <si>
    <t>9200098028</t>
  </si>
  <si>
    <t>9200098065</t>
  </si>
  <si>
    <t>9200098103</t>
  </si>
  <si>
    <t>9200098105</t>
  </si>
  <si>
    <t>9200098122</t>
  </si>
  <si>
    <t>9200098132</t>
  </si>
  <si>
    <t>9200098195</t>
  </si>
  <si>
    <t>9200098212</t>
  </si>
  <si>
    <t>9200098232</t>
  </si>
  <si>
    <t>9200098266</t>
  </si>
  <si>
    <t>9200098289</t>
  </si>
  <si>
    <t>9200098317</t>
  </si>
  <si>
    <t>9200098340</t>
  </si>
  <si>
    <t>9200098645</t>
  </si>
  <si>
    <t>9200098367</t>
  </si>
  <si>
    <t>9200098369</t>
  </si>
  <si>
    <t>9200098412</t>
  </si>
  <si>
    <t>9200098425</t>
  </si>
  <si>
    <t>9200098426</t>
  </si>
  <si>
    <t>9200098673</t>
  </si>
  <si>
    <t>9200098485</t>
  </si>
  <si>
    <t>9200098497</t>
  </si>
  <si>
    <t>9200098517</t>
  </si>
  <si>
    <t>9200098545</t>
  </si>
  <si>
    <t>9200098553</t>
  </si>
  <si>
    <t>9200098591</t>
  </si>
  <si>
    <t>9200098686</t>
  </si>
  <si>
    <t>9200098749</t>
  </si>
  <si>
    <t>9200098775</t>
  </si>
  <si>
    <t>9200098793</t>
  </si>
  <si>
    <t>9200098822</t>
  </si>
  <si>
    <t>9200098869</t>
  </si>
  <si>
    <t>9200098902</t>
  </si>
  <si>
    <t>9200098935</t>
  </si>
  <si>
    <t>9200098944</t>
  </si>
  <si>
    <t>9200098964</t>
  </si>
  <si>
    <t>9200098973</t>
  </si>
  <si>
    <t>9200098974</t>
  </si>
  <si>
    <t>9200098981</t>
  </si>
  <si>
    <t>9200099031</t>
  </si>
  <si>
    <t>9200099042</t>
  </si>
  <si>
    <t>9200099077</t>
  </si>
  <si>
    <t>9200099104</t>
  </si>
  <si>
    <t>9200099124</t>
  </si>
  <si>
    <t>9200099155</t>
  </si>
  <si>
    <t>9200099198</t>
  </si>
  <si>
    <t>9200099222</t>
  </si>
  <si>
    <t>9200099230</t>
  </si>
  <si>
    <t>9200099266</t>
  </si>
  <si>
    <t>9200099265</t>
  </si>
  <si>
    <t>9200099309</t>
  </si>
  <si>
    <t>9200099327</t>
  </si>
  <si>
    <t>9200099389</t>
  </si>
  <si>
    <t>9200099426</t>
  </si>
  <si>
    <t>9200099462</t>
  </si>
  <si>
    <t>9200099504</t>
  </si>
  <si>
    <t>9200099564</t>
  </si>
  <si>
    <t>9200089268</t>
  </si>
  <si>
    <t>9200090315</t>
  </si>
  <si>
    <t>9200090607</t>
  </si>
  <si>
    <t>9200091966</t>
  </si>
  <si>
    <t>9200094480</t>
  </si>
  <si>
    <t>9200094735</t>
  </si>
  <si>
    <t>9200096189</t>
  </si>
  <si>
    <t>9200095773</t>
  </si>
  <si>
    <t>9200098131</t>
  </si>
  <si>
    <t>GL Desc</t>
  </si>
  <si>
    <t>GL</t>
  </si>
  <si>
    <t xml:space="preserve">Central </t>
  </si>
  <si>
    <t>Northern</t>
  </si>
  <si>
    <t>East Rockcastle</t>
  </si>
  <si>
    <t>Total Ex East Rockcastle</t>
  </si>
  <si>
    <t>Total w East Rockcastle</t>
  </si>
  <si>
    <t>Central</t>
  </si>
  <si>
    <t xml:space="preserve"> </t>
  </si>
  <si>
    <t>40189900</t>
  </si>
  <si>
    <t>100106050</t>
  </si>
  <si>
    <t>Revenue Reserve for TCJA</t>
  </si>
  <si>
    <t>100107224</t>
  </si>
  <si>
    <t>100109417</t>
  </si>
  <si>
    <t>100109423</t>
  </si>
  <si>
    <t>Revenue Reserve for KITR</t>
  </si>
  <si>
    <t>100111543</t>
  </si>
  <si>
    <t>100111542</t>
  </si>
  <si>
    <t>100114590</t>
  </si>
  <si>
    <t>100105402</t>
  </si>
  <si>
    <t>100105394</t>
  </si>
  <si>
    <t xml:space="preserve">Link In </t>
  </si>
  <si>
    <t>Base revenues - Central</t>
  </si>
  <si>
    <t>Base revenues - Northern</t>
  </si>
  <si>
    <t>Base revenues - East Rockcastle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</si>
</sst>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0_);\(#,##0\)"/>
    <numFmt numFmtId="166" formatCode="#,##0.0_);\(#,##0.0\)"/>
    <numFmt numFmtId="167" formatCode="_-[$€-2]* #,##0.00_-;\-[$€-2]* #,##0.00_-;_-[$€-2]* &quot;-&quot;??_-"/>
    <numFmt numFmtId="168" formatCode="#,##0.00_ ;[Red]\-#,##0.00;\-"/>
    <numFmt numFmtId="169" formatCode="_-* #,##0_-;\-* #,##0_-;_-* &quot;-&quot;_-;_-@_-"/>
    <numFmt numFmtId="170" formatCode="\£\ #,##0_);[Red]\(\£\ #,##0\)"/>
    <numFmt numFmtId="171" formatCode="\ \ _•\–\ \ \ \ @"/>
    <numFmt numFmtId="172" formatCode="0.00_)"/>
    <numFmt numFmtId="173" formatCode="0.000_)"/>
    <numFmt numFmtId="174" formatCode="_-&quot;S/.&quot;* #,##0_-;\-&quot;S/.&quot;* #,##0_-;_-&quot;S/.&quot;* &quot;-&quot;_-;_-@_-"/>
    <numFmt numFmtId="175" formatCode="_-&quot;S/.&quot;* #,##0.00_-;\-&quot;S/.&quot;* #,##0.00_-;_-&quot;S/.&quot;* &quot;-&quot;??_-;_-@_-"/>
    <numFmt numFmtId="176" formatCode="_-* #,##0\ _P_t_s_-;\-* #,##0\ _P_t_s_-;_-* &quot;-&quot;\ _P_t_s_-;_-@_-"/>
    <numFmt numFmtId="177" formatCode="_-* #,##0.00\ _P_t_s_-;\-* #,##0.00\ _P_t_s_-;_-* &quot;-&quot;??\ _P_t_s_-;_-@_-"/>
    <numFmt numFmtId="178" formatCode="###,000"/>
    <numFmt numFmtId="179" formatCode="&quot;$&quot;#,##0.00;\(&quot;$&quot;#,##0.00\)"/>
    <numFmt numFmtId="180" formatCode="#,##0;\-#,##0;&quot;-&quot;"/>
    <numFmt numFmtId="181" formatCode="mmmm\ d\,\ yyyy"/>
    <numFmt numFmtId="182" formatCode="0.0%;[Red]\(0.0%\);&quot;- &quot;"/>
    <numFmt numFmtId="183" formatCode="mm/dd/yy"/>
  </numFmts>
  <fonts count="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u val="singleAccounting"/>
      <sz val="10"/>
      <color indexed="18"/>
      <name val="Arial"/>
      <family val="2"/>
    </font>
    <font>
      <sz val="12"/>
      <name val="Times New Roman"/>
      <family val="1"/>
    </font>
    <font>
      <sz val="11"/>
      <color indexed="9"/>
      <name val="Calibri"/>
      <family val="2"/>
    </font>
    <font>
      <sz val="11"/>
      <color indexed="20"/>
      <name val="Calibri"/>
      <family val="2"/>
    </font>
    <font>
      <sz val="8"/>
      <color indexed="12"/>
      <name val="Tms Rmn"/>
    </font>
    <font>
      <b/>
      <sz val="12"/>
      <name val="Times New Roman"/>
      <family val="1"/>
    </font>
    <font>
      <b/>
      <sz val="10"/>
      <color indexed="8"/>
      <name val="Times New Roman"/>
      <family val="1"/>
    </font>
    <font>
      <b/>
      <sz val="11"/>
      <color indexed="52"/>
      <name val="Calibri"/>
      <family val="2"/>
    </font>
    <font>
      <b/>
      <sz val="11"/>
      <color indexed="9"/>
      <name val="Calibri"/>
      <family val="2"/>
    </font>
    <font>
      <sz val="11"/>
      <name val="Tms Rmn"/>
      <family val="1"/>
    </font>
    <font>
      <sz val="10"/>
      <name val="Arial"/>
      <family val="2"/>
    </font>
    <font>
      <sz val="11"/>
      <color indexed="12"/>
      <name val="Book Antiqua"/>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0"/>
      <color indexed="12"/>
      <name val="Times New Roman"/>
      <family val="1"/>
    </font>
    <font>
      <sz val="11"/>
      <color indexed="52"/>
      <name val="Calibri"/>
      <family val="2"/>
    </font>
    <font>
      <sz val="10"/>
      <name val="Times New Roman"/>
      <family val="1"/>
    </font>
    <font>
      <sz val="11"/>
      <color indexed="60"/>
      <name val="Calibri"/>
      <family val="2"/>
    </font>
    <font>
      <b/>
      <i/>
      <sz val="16"/>
      <name val="Helv"/>
    </font>
    <font>
      <sz val="14"/>
      <name val="–¾’©"/>
    </font>
    <font>
      <b/>
      <sz val="11"/>
      <color indexed="63"/>
      <name val="Calibri"/>
      <family val="2"/>
    </font>
    <font>
      <sz val="10"/>
      <name val="Palatino"/>
      <family val="1"/>
    </font>
    <font>
      <sz val="8"/>
      <name val="Times New Roman"/>
      <family val="1"/>
    </font>
    <font>
      <sz val="10"/>
      <color indexed="8"/>
      <name val="Times New Roman"/>
      <family val="1"/>
    </font>
    <font>
      <sz val="10"/>
      <color indexed="8"/>
      <name val="Arial"/>
      <family val="2"/>
    </font>
    <font>
      <b/>
      <sz val="18"/>
      <color indexed="56"/>
      <name val="Cambria"/>
      <family val="2"/>
    </font>
    <font>
      <b/>
      <sz val="11"/>
      <color indexed="8"/>
      <name val="Calibri"/>
      <family val="2"/>
    </font>
    <font>
      <sz val="11"/>
      <color indexed="10"/>
      <name val="Calibri"/>
      <family val="2"/>
    </font>
    <font>
      <sz val="10"/>
      <name val="Arial"/>
      <family val="2"/>
    </font>
    <font>
      <sz val="10"/>
      <name val="Calibri"/>
      <family val="2"/>
      <scheme val="minor"/>
    </font>
    <font>
      <sz val="10"/>
      <color rgb="FF000000"/>
      <name val="Arial"/>
      <family val="2"/>
    </font>
    <font>
      <sz val="10"/>
      <color rgb="FF000000"/>
      <name val="Arial"/>
      <family val="2"/>
    </font>
    <font>
      <sz val="12"/>
      <name val="Arial"/>
      <family val="2"/>
    </font>
    <font>
      <sz val="8"/>
      <color theme="1"/>
      <name val="Verdana"/>
      <family val="2"/>
    </font>
    <font>
      <b/>
      <sz val="8"/>
      <color theme="1"/>
      <name val="Verdana"/>
      <family val="2"/>
    </font>
    <font>
      <i/>
      <sz val="8"/>
      <color rgb="FF000000"/>
      <name val="Verdana"/>
      <family val="2"/>
    </font>
    <font>
      <sz val="8"/>
      <color rgb="FF000000"/>
      <name val="Verdana"/>
      <family val="2"/>
    </font>
    <font>
      <b/>
      <sz val="10"/>
      <color theme="1"/>
      <name val="Calibri"/>
      <family val="2"/>
      <scheme val="minor"/>
    </font>
    <font>
      <sz val="10"/>
      <name val="Helv"/>
      <charset val="204"/>
    </font>
    <font>
      <sz val="10"/>
      <name val="Helv"/>
      <family val="2"/>
    </font>
    <font>
      <sz val="11"/>
      <color rgb="FF9C0006"/>
      <name val="Calibri"/>
      <family val="2"/>
      <scheme val="minor"/>
    </font>
    <font>
      <b/>
      <sz val="18"/>
      <name val="Times"/>
      <family val="1"/>
    </font>
    <font>
      <sz val="10"/>
      <name val="Helv"/>
    </font>
    <font>
      <sz val="10"/>
      <name val="MS Serif"/>
      <family val="1"/>
    </font>
    <font>
      <sz val="10"/>
      <color indexed="16"/>
      <name val="MS Serif"/>
      <family val="1"/>
    </font>
    <font>
      <sz val="11"/>
      <color rgb="FF006100"/>
      <name val="Calibri"/>
      <family val="2"/>
      <scheme val="minor"/>
    </font>
    <font>
      <b/>
      <sz val="12"/>
      <name val="Arial"/>
      <family val="2"/>
    </font>
    <font>
      <b/>
      <sz val="14"/>
      <name val="Arial"/>
      <family val="2"/>
    </font>
    <font>
      <b/>
      <i/>
      <sz val="12"/>
      <name val="Times New Roman"/>
      <family val="1"/>
    </font>
    <font>
      <i/>
      <sz val="12"/>
      <name val="Times New Roman"/>
      <family val="1"/>
    </font>
    <font>
      <u/>
      <sz val="10"/>
      <color indexed="12"/>
      <name val="Arial"/>
      <family val="2"/>
    </font>
    <font>
      <sz val="10"/>
      <name val="Geneva"/>
      <family val="2"/>
    </font>
    <font>
      <sz val="10"/>
      <name val="Geneva"/>
    </font>
    <font>
      <sz val="10"/>
      <name val="Palatino"/>
      <family val="1"/>
    </font>
    <font>
      <sz val="10"/>
      <name val="MS Sans Serif"/>
      <family val="2"/>
    </font>
    <font>
      <b/>
      <sz val="10"/>
      <name val="MS Sans Serif"/>
      <family val="2"/>
    </font>
    <font>
      <sz val="8"/>
      <name val="Helv"/>
    </font>
    <font>
      <sz val="10"/>
      <color indexed="8"/>
      <name val="HLV"/>
    </font>
    <font>
      <b/>
      <sz val="8"/>
      <color indexed="8"/>
      <name val="Helv"/>
    </font>
    <font>
      <b/>
      <sz val="11"/>
      <color indexed="12"/>
      <name val="MS Sans Serif"/>
      <family val="2"/>
    </font>
    <font>
      <b/>
      <sz val="14"/>
      <name val="Times"/>
      <family val="1"/>
    </font>
    <font>
      <sz val="11"/>
      <color rgb="FF000000"/>
      <name val="Calibri"/>
      <family val="2"/>
      <scheme val="minor"/>
    </font>
    <font>
      <b/>
      <sz val="11"/>
      <color indexed="8"/>
      <name val="Calibri"/>
      <family val="2"/>
      <scheme val="minor"/>
    </font>
    <font>
      <sz val="11"/>
      <name val="Calibri"/>
      <family val="2"/>
      <scheme val="minor"/>
    </font>
    <font>
      <b/>
      <sz val="11"/>
      <name val="Calibri"/>
      <family val="2"/>
      <scheme val="minor"/>
    </font>
  </fonts>
  <fills count="3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CC"/>
      </patternFill>
    </fill>
    <fill>
      <patternFill patternType="solid">
        <fgColor rgb="FFFFFFFF"/>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FFFFFF"/>
        <bgColor rgb="FFFFFFFF"/>
      </patternFill>
    </fill>
    <fill>
      <patternFill patternType="solid">
        <fgColor rgb="FFFFC7CE"/>
      </patternFill>
    </fill>
    <fill>
      <patternFill patternType="solid">
        <fgColor indexed="43"/>
        <bgColor indexed="64"/>
      </patternFill>
    </fill>
    <fill>
      <patternFill patternType="solid">
        <fgColor rgb="FFC6EFCE"/>
      </patternFill>
    </fill>
    <fill>
      <patternFill patternType="mediumGray">
        <fgColor indexed="22"/>
      </patternFill>
    </fill>
    <fill>
      <patternFill patternType="solid">
        <fgColor indexed="9"/>
        <bgColor indexed="9"/>
      </patternFill>
    </fill>
  </fills>
  <borders count="25">
    <border>
      <left/>
      <right/>
      <top/>
      <bottom/>
      <diagonal/>
    </border>
    <border>
      <left/>
      <right/>
      <top/>
      <bottom style="hair">
        <color indexed="22"/>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right/>
      <top/>
      <bottom style="thin">
        <color indexed="8"/>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4"/>
      </left>
      <right style="medium">
        <color indexed="64"/>
      </right>
      <top style="medium">
        <color indexed="64"/>
      </top>
      <bottom/>
      <diagonal/>
    </border>
  </borders>
  <cellStyleXfs count="1691">
    <xf numFmtId="0" fontId="0" fillId="0" borderId="0"/>
    <xf numFmtId="0" fontId="7" fillId="2" borderId="0"/>
    <xf numFmtId="0" fontId="8" fillId="2" borderId="0"/>
    <xf numFmtId="0" fontId="9" fillId="2" borderId="0"/>
    <xf numFmtId="0" fontId="10" fillId="2" borderId="0"/>
    <xf numFmtId="0" fontId="11" fillId="2" borderId="0"/>
    <xf numFmtId="0" fontId="12" fillId="2" borderId="0"/>
    <xf numFmtId="0" fontId="13" fillId="2" borderId="0"/>
    <xf numFmtId="168" fontId="7" fillId="3" borderId="1"/>
    <xf numFmtId="169" fontId="7" fillId="3" borderId="1"/>
    <xf numFmtId="0" fontId="9" fillId="3" borderId="0"/>
    <xf numFmtId="0" fontId="7" fillId="2" borderId="0"/>
    <xf numFmtId="0" fontId="8" fillId="2" borderId="0"/>
    <xf numFmtId="0" fontId="9" fillId="2" borderId="0"/>
    <xf numFmtId="0" fontId="7" fillId="2" borderId="0"/>
    <xf numFmtId="0" fontId="11" fillId="2" borderId="0"/>
    <xf numFmtId="0" fontId="12" fillId="2" borderId="0"/>
    <xf numFmtId="0" fontId="13" fillId="2" borderId="0"/>
    <xf numFmtId="0" fontId="14" fillId="0" borderId="0" applyNumberFormat="0" applyFill="0" applyBorder="0" applyProtection="0">
      <alignment horizontal="centerContinuous"/>
    </xf>
    <xf numFmtId="0" fontId="7" fillId="0" borderId="0"/>
    <xf numFmtId="170" fontId="15" fillId="0" borderId="0" applyFont="0" applyFill="0" applyBorder="0" applyAlignment="0" applyProtection="0"/>
    <xf numFmtId="0" fontId="15" fillId="0" borderId="0" applyFont="0" applyFill="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16" fillId="14"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21" borderId="0" applyNumberFormat="0" applyBorder="0" applyAlignment="0" applyProtection="0"/>
    <xf numFmtId="0" fontId="17" fillId="5" borderId="0" applyNumberFormat="0" applyBorder="0" applyAlignment="0" applyProtection="0"/>
    <xf numFmtId="0" fontId="18" fillId="0" borderId="0" applyNumberFormat="0" applyFill="0" applyBorder="0" applyAlignment="0" applyProtection="0"/>
    <xf numFmtId="0" fontId="19" fillId="0" borderId="2" applyNumberFormat="0" applyFill="0" applyAlignment="0" applyProtection="0"/>
    <xf numFmtId="0" fontId="15"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22" borderId="3" applyNumberFormat="0" applyAlignment="0" applyProtection="0"/>
    <xf numFmtId="0" fontId="22" fillId="23" borderId="4" applyNumberFormat="0" applyAlignment="0" applyProtection="0"/>
    <xf numFmtId="43" fontId="46"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8" fontId="25" fillId="0" borderId="5">
      <protection locked="0"/>
    </xf>
    <xf numFmtId="171" fontId="15" fillId="0" borderId="0" applyFont="0" applyFill="0" applyBorder="0" applyAlignment="0" applyProtection="0"/>
    <xf numFmtId="167" fontId="7"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6"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0" applyNumberFormat="0" applyFill="0" applyBorder="0" applyAlignment="0" applyProtection="0"/>
    <xf numFmtId="0" fontId="31" fillId="9" borderId="3" applyNumberFormat="0" applyAlignment="0" applyProtection="0"/>
    <xf numFmtId="0" fontId="32" fillId="0" borderId="0" applyNumberFormat="0" applyFill="0" applyBorder="0" applyAlignment="0">
      <protection locked="0"/>
    </xf>
    <xf numFmtId="0" fontId="33" fillId="0" borderId="9" applyNumberFormat="0" applyFill="0" applyAlignment="0" applyProtection="0"/>
    <xf numFmtId="176" fontId="7" fillId="0" borderId="0" applyFont="0" applyFill="0" applyBorder="0" applyAlignment="0" applyProtection="0"/>
    <xf numFmtId="177" fontId="7" fillId="0" borderId="0" applyFont="0" applyFill="0" applyBorder="0" applyAlignment="0" applyProtection="0"/>
    <xf numFmtId="174" fontId="34" fillId="0" borderId="0" applyFont="0" applyFill="0" applyBorder="0" applyAlignment="0" applyProtection="0"/>
    <xf numFmtId="175" fontId="34" fillId="0" borderId="0" applyFont="0" applyFill="0" applyBorder="0" applyAlignment="0" applyProtection="0"/>
    <xf numFmtId="0" fontId="35" fillId="24" borderId="0" applyNumberFormat="0" applyBorder="0" applyAlignment="0" applyProtection="0"/>
    <xf numFmtId="172" fontId="36" fillId="0" borderId="0"/>
    <xf numFmtId="0" fontId="24" fillId="25" borderId="10" applyNumberFormat="0" applyFont="0" applyAlignment="0" applyProtection="0"/>
    <xf numFmtId="0" fontId="13" fillId="0" borderId="0" applyNumberFormat="0" applyFill="0" applyBorder="0" applyAlignment="0" applyProtection="0"/>
    <xf numFmtId="40" fontId="37" fillId="0" borderId="0" applyFont="0" applyFill="0" applyBorder="0" applyAlignment="0" applyProtection="0"/>
    <xf numFmtId="38" fontId="37" fillId="0" borderId="0" applyFont="0" applyFill="0" applyBorder="0" applyAlignment="0" applyProtection="0"/>
    <xf numFmtId="0" fontId="38" fillId="22" borderId="11" applyNumberFormat="0" applyAlignment="0" applyProtection="0"/>
    <xf numFmtId="7" fontId="39" fillId="0" borderId="0" applyFont="0" applyFill="0" applyBorder="0" applyAlignment="0" applyProtection="0"/>
    <xf numFmtId="0" fontId="40" fillId="0" borderId="12" applyNumberFormat="0" applyAlignment="0"/>
    <xf numFmtId="166" fontId="41" fillId="0" borderId="0"/>
    <xf numFmtId="0" fontId="41" fillId="0" borderId="13">
      <alignment horizontal="centerContinuous"/>
    </xf>
    <xf numFmtId="0" fontId="41" fillId="0" borderId="13">
      <protection locked="0"/>
    </xf>
    <xf numFmtId="0" fontId="41" fillId="0" borderId="13">
      <alignment horizontal="centerContinuous"/>
    </xf>
    <xf numFmtId="166" fontId="41" fillId="0" borderId="0"/>
    <xf numFmtId="0" fontId="41" fillId="0" borderId="13">
      <protection locked="0"/>
    </xf>
    <xf numFmtId="166" fontId="41" fillId="0" borderId="0"/>
    <xf numFmtId="0" fontId="41" fillId="0" borderId="13">
      <alignment horizontal="centerContinuous"/>
    </xf>
    <xf numFmtId="166" fontId="41" fillId="0" borderId="0"/>
    <xf numFmtId="0" fontId="41" fillId="0" borderId="13">
      <protection locked="0"/>
    </xf>
    <xf numFmtId="0" fontId="41" fillId="0" borderId="13">
      <alignment horizontal="centerContinuous"/>
    </xf>
    <xf numFmtId="0" fontId="41" fillId="0" borderId="13">
      <alignment horizontal="centerContinuous"/>
    </xf>
    <xf numFmtId="166" fontId="41" fillId="0" borderId="0"/>
    <xf numFmtId="0" fontId="41" fillId="0" borderId="13">
      <alignment horizontal="centerContinuous"/>
    </xf>
    <xf numFmtId="0" fontId="41" fillId="0" borderId="13">
      <protection locked="0"/>
    </xf>
    <xf numFmtId="166" fontId="41" fillId="0" borderId="0"/>
    <xf numFmtId="166" fontId="41" fillId="0" borderId="0"/>
    <xf numFmtId="0" fontId="41" fillId="0" borderId="13">
      <alignment horizontal="centerContinuous"/>
    </xf>
    <xf numFmtId="0" fontId="41" fillId="0" borderId="13">
      <protection locked="0"/>
    </xf>
    <xf numFmtId="166" fontId="41" fillId="0" borderId="0"/>
    <xf numFmtId="0" fontId="41" fillId="0" borderId="13">
      <alignment horizontal="centerContinuous"/>
    </xf>
    <xf numFmtId="0" fontId="41" fillId="0" borderId="13">
      <protection locked="0"/>
    </xf>
    <xf numFmtId="0" fontId="41" fillId="0" borderId="13">
      <alignment horizontal="centerContinuous"/>
    </xf>
    <xf numFmtId="0" fontId="41" fillId="0" borderId="13">
      <protection locked="0"/>
    </xf>
    <xf numFmtId="0" fontId="41" fillId="0" borderId="13">
      <protection locked="0"/>
    </xf>
    <xf numFmtId="166" fontId="41" fillId="0" borderId="0"/>
    <xf numFmtId="0" fontId="41" fillId="0" borderId="13">
      <protection locked="0"/>
    </xf>
    <xf numFmtId="0" fontId="41" fillId="0" borderId="13">
      <alignment horizontal="centerContinuous"/>
    </xf>
    <xf numFmtId="0" fontId="41" fillId="0" borderId="13">
      <alignment horizontal="centerContinuous"/>
    </xf>
    <xf numFmtId="0" fontId="41" fillId="0" borderId="13">
      <protection locked="0"/>
    </xf>
    <xf numFmtId="166" fontId="41" fillId="0" borderId="0"/>
    <xf numFmtId="0" fontId="41" fillId="0" borderId="13">
      <alignment horizontal="centerContinuous"/>
    </xf>
    <xf numFmtId="0" fontId="41" fillId="0" borderId="13">
      <alignment horizontal="centerContinuous"/>
    </xf>
    <xf numFmtId="166" fontId="41" fillId="0" borderId="0"/>
    <xf numFmtId="0" fontId="41" fillId="0" borderId="13">
      <alignment horizontal="centerContinuous"/>
    </xf>
    <xf numFmtId="166" fontId="41" fillId="0" borderId="0"/>
    <xf numFmtId="0" fontId="41" fillId="0" borderId="13">
      <alignment horizontal="centerContinuous"/>
    </xf>
    <xf numFmtId="166" fontId="41" fillId="0" borderId="0"/>
    <xf numFmtId="0" fontId="41" fillId="0" borderId="13">
      <protection locked="0"/>
    </xf>
    <xf numFmtId="0" fontId="41" fillId="0" borderId="13">
      <alignment horizontal="centerContinuous"/>
    </xf>
    <xf numFmtId="166" fontId="41" fillId="0" borderId="0"/>
    <xf numFmtId="0" fontId="34" fillId="0" borderId="0"/>
    <xf numFmtId="0" fontId="42" fillId="0" borderId="0" applyNumberFormat="0" applyBorder="0" applyAlignment="0"/>
    <xf numFmtId="0" fontId="41" fillId="0" borderId="0" applyNumberFormat="0" applyBorder="0" applyAlignment="0"/>
    <xf numFmtId="0" fontId="19" fillId="0" borderId="2">
      <alignment horizontal="center"/>
    </xf>
    <xf numFmtId="0" fontId="43" fillId="0" borderId="0" applyNumberFormat="0" applyFill="0" applyBorder="0" applyAlignment="0" applyProtection="0"/>
    <xf numFmtId="0" fontId="44" fillId="0" borderId="14" applyNumberFormat="0" applyFill="0" applyAlignment="0" applyProtection="0"/>
    <xf numFmtId="0" fontId="45" fillId="0" borderId="0" applyNumberFormat="0" applyFill="0" applyBorder="0" applyAlignment="0" applyProtection="0"/>
    <xf numFmtId="0" fontId="5" fillId="0" borderId="0"/>
    <xf numFmtId="0" fontId="4" fillId="0" borderId="0"/>
    <xf numFmtId="43" fontId="48" fillId="0" borderId="0" applyFont="0" applyFill="0" applyBorder="0" applyAlignment="0" applyProtection="0"/>
    <xf numFmtId="0" fontId="49" fillId="0" borderId="0"/>
    <xf numFmtId="43" fontId="7" fillId="0" borderId="0" applyFont="0" applyFill="0" applyBorder="0" applyAlignment="0" applyProtection="0"/>
    <xf numFmtId="43" fontId="7" fillId="0" borderId="0" applyFont="0" applyFill="0" applyBorder="0" applyAlignment="0" applyProtection="0"/>
    <xf numFmtId="44" fontId="50" fillId="0" borderId="0" applyFont="0" applyFill="0" applyBorder="0" applyAlignment="0" applyProtection="0"/>
    <xf numFmtId="44" fontId="4" fillId="0" borderId="0" applyFont="0" applyFill="0" applyBorder="0" applyAlignment="0" applyProtection="0"/>
    <xf numFmtId="3" fontId="50" fillId="0" borderId="0"/>
    <xf numFmtId="0" fontId="7" fillId="0" borderId="0"/>
    <xf numFmtId="0" fontId="4" fillId="26" borderId="15" applyNumberFormat="0" applyFont="0" applyAlignment="0" applyProtection="0"/>
    <xf numFmtId="178" fontId="51" fillId="0" borderId="16" applyNumberFormat="0" applyProtection="0">
      <alignment horizontal="right" vertical="center"/>
    </xf>
    <xf numFmtId="178" fontId="52" fillId="0" borderId="16" applyNumberFormat="0" applyProtection="0">
      <alignment horizontal="right" vertical="center"/>
    </xf>
    <xf numFmtId="0" fontId="52" fillId="27" borderId="17" applyNumberFormat="0" applyAlignment="0" applyProtection="0">
      <alignment horizontal="left" vertical="center" indent="1"/>
    </xf>
    <xf numFmtId="0" fontId="53" fillId="0" borderId="18" applyNumberFormat="0" applyFill="0" applyBorder="0" applyAlignment="0" applyProtection="0"/>
    <xf numFmtId="0" fontId="54" fillId="28" borderId="17" applyNumberFormat="0" applyAlignment="0" applyProtection="0">
      <alignment horizontal="left" vertical="center" indent="1"/>
    </xf>
    <xf numFmtId="0" fontId="54" fillId="29" borderId="17" applyNumberFormat="0" applyAlignment="0" applyProtection="0">
      <alignment horizontal="left" vertical="center" indent="1"/>
    </xf>
    <xf numFmtId="0" fontId="54" fillId="30" borderId="19" applyNumberFormat="0" applyAlignment="0" applyProtection="0">
      <alignment horizontal="left" vertical="center" indent="1"/>
    </xf>
    <xf numFmtId="178" fontId="51" fillId="31" borderId="17" applyNumberFormat="0" applyAlignment="0" applyProtection="0">
      <alignment horizontal="left" vertical="center" indent="1"/>
    </xf>
    <xf numFmtId="0" fontId="52" fillId="27" borderId="19" applyNumberFormat="0" applyAlignmen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2" borderId="0"/>
    <xf numFmtId="168" fontId="7" fillId="3" borderId="1"/>
    <xf numFmtId="168" fontId="7" fillId="3" borderId="1"/>
    <xf numFmtId="168" fontId="7" fillId="3" borderId="1"/>
    <xf numFmtId="168" fontId="7" fillId="3" borderId="1"/>
    <xf numFmtId="168" fontId="7" fillId="3" borderId="1"/>
    <xf numFmtId="168" fontId="7" fillId="3" borderId="1"/>
    <xf numFmtId="168" fontId="7" fillId="3" borderId="1"/>
    <xf numFmtId="168" fontId="7" fillId="3" borderId="1"/>
    <xf numFmtId="168" fontId="7" fillId="3" borderId="1"/>
    <xf numFmtId="168" fontId="7" fillId="3" borderId="1"/>
    <xf numFmtId="169" fontId="7" fillId="3" borderId="1"/>
    <xf numFmtId="168" fontId="7" fillId="3" borderId="1"/>
    <xf numFmtId="0" fontId="5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xf numFmtId="0" fontId="7" fillId="2" borderId="0"/>
    <xf numFmtId="0" fontId="13" fillId="2" borderId="0"/>
    <xf numFmtId="0" fontId="7" fillId="0" borderId="0"/>
    <xf numFmtId="0" fontId="7" fillId="0" borderId="0"/>
    <xf numFmtId="0" fontId="7" fillId="0" borderId="0"/>
    <xf numFmtId="0" fontId="7" fillId="0" borderId="0"/>
    <xf numFmtId="0" fontId="7" fillId="0" borderId="0"/>
    <xf numFmtId="0" fontId="7" fillId="0" borderId="0"/>
    <xf numFmtId="0" fontId="56" fillId="0" borderId="0"/>
    <xf numFmtId="0" fontId="57" fillId="0" borderId="0"/>
    <xf numFmtId="0" fontId="7" fillId="0" borderId="0"/>
    <xf numFmtId="0" fontId="7" fillId="0" borderId="0"/>
    <xf numFmtId="0" fontId="7"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16" fillId="14"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45" fillId="0" borderId="0" applyNumberFormat="0" applyFill="0" applyBorder="0" applyAlignment="0" applyProtection="0"/>
    <xf numFmtId="0" fontId="58" fillId="32" borderId="0" applyNumberFormat="0" applyBorder="0" applyAlignment="0" applyProtection="0"/>
    <xf numFmtId="179" fontId="20" fillId="0" borderId="2" applyNumberFormat="0" applyFill="0" applyBorder="0" applyAlignment="0" applyProtection="0">
      <alignment horizont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42" fillId="0" borderId="0" applyFill="0" applyBorder="0" applyAlignment="0"/>
    <xf numFmtId="180" fontId="42" fillId="0" borderId="0" applyFill="0" applyBorder="0" applyAlignment="0"/>
    <xf numFmtId="180" fontId="42" fillId="0" borderId="0" applyFill="0" applyBorder="0" applyAlignment="0"/>
    <xf numFmtId="0" fontId="21" fillId="22" borderId="3" applyNumberFormat="0" applyAlignment="0" applyProtection="0"/>
    <xf numFmtId="0" fontId="59" fillId="33" borderId="0">
      <alignment horizontal="centerContinuous" vertical="center"/>
    </xf>
    <xf numFmtId="0" fontId="33" fillId="0" borderId="9" applyNumberFormat="0" applyFill="0" applyAlignment="0" applyProtection="0"/>
    <xf numFmtId="0" fontId="8" fillId="2" borderId="20">
      <alignment horizontal="center" vertical="center" wrapText="1"/>
    </xf>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7" fontId="7" fillId="0" borderId="0" applyFill="0" applyBorder="0" applyAlignment="0" applyProtection="0"/>
    <xf numFmtId="0" fontId="60" fillId="0" borderId="0"/>
    <xf numFmtId="0" fontId="7" fillId="25" borderId="10" applyNumberFormat="0" applyFont="0" applyAlignment="0" applyProtection="0"/>
    <xf numFmtId="0" fontId="7" fillId="25" borderId="10" applyNumberFormat="0" applyFont="0" applyAlignment="0" applyProtection="0"/>
    <xf numFmtId="0" fontId="7" fillId="25" borderId="10" applyNumberFormat="0" applyFont="0" applyAlignment="0" applyProtection="0"/>
    <xf numFmtId="0" fontId="7" fillId="25" borderId="10" applyNumberFormat="0" applyFont="0" applyAlignment="0" applyProtection="0"/>
    <xf numFmtId="41" fontId="7" fillId="0" borderId="0" applyFont="0" applyFill="0" applyBorder="0" applyAlignment="0" applyProtection="0"/>
    <xf numFmtId="0" fontId="61" fillId="0" borderId="0" applyNumberFormat="0" applyAlignment="0">
      <alignment horizontal="left"/>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5" fontId="7" fillId="0" borderId="0" applyFill="0" applyBorder="0" applyAlignment="0" applyProtection="0"/>
    <xf numFmtId="42" fontId="7" fillId="0" borderId="0" applyFont="0" applyFill="0" applyBorder="0" applyAlignment="0" applyProtection="0"/>
    <xf numFmtId="181" fontId="7" fillId="0" borderId="0" applyFill="0" applyBorder="0" applyAlignment="0" applyProtection="0"/>
    <xf numFmtId="0" fontId="62" fillId="0" borderId="0" applyNumberFormat="0" applyAlignment="0">
      <alignment horizontal="left"/>
    </xf>
    <xf numFmtId="0" fontId="31" fillId="9" borderId="3"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2" fontId="7" fillId="0" borderId="0" applyFill="0" applyBorder="0" applyAlignment="0" applyProtection="0"/>
    <xf numFmtId="0" fontId="63" fillId="34"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0" fontId="64" fillId="0" borderId="21" applyNumberFormat="0" applyAlignment="0" applyProtection="0">
      <alignment horizontal="left" vertical="center"/>
    </xf>
    <xf numFmtId="0" fontId="64" fillId="0" borderId="22">
      <alignment horizontal="left" vertical="center"/>
    </xf>
    <xf numFmtId="37" fontId="65" fillId="0" borderId="0"/>
    <xf numFmtId="37" fontId="65" fillId="0" borderId="0"/>
    <xf numFmtId="37" fontId="65" fillId="0" borderId="0"/>
    <xf numFmtId="37" fontId="65" fillId="0" borderId="0"/>
    <xf numFmtId="37" fontId="65" fillId="0" borderId="0"/>
    <xf numFmtId="37" fontId="65" fillId="0" borderId="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37" fontId="65" fillId="0" borderId="0"/>
    <xf numFmtId="37" fontId="65" fillId="0" borderId="0"/>
    <xf numFmtId="37" fontId="65" fillId="0" borderId="0"/>
    <xf numFmtId="37" fontId="65" fillId="0" borderId="0"/>
    <xf numFmtId="37" fontId="64" fillId="0" borderId="0"/>
    <xf numFmtId="37" fontId="64" fillId="0" borderId="0"/>
    <xf numFmtId="37" fontId="64" fillId="0" borderId="0"/>
    <xf numFmtId="37" fontId="64" fillId="0" borderId="0"/>
    <xf numFmtId="37" fontId="64" fillId="0" borderId="0"/>
    <xf numFmtId="37" fontId="64" fillId="0" borderId="0"/>
    <xf numFmtId="0" fontId="29" fillId="0" borderId="7" applyNumberFormat="0" applyFill="0" applyAlignment="0" applyProtection="0"/>
    <xf numFmtId="0" fontId="29" fillId="0" borderId="7" applyNumberFormat="0" applyFill="0" applyAlignment="0" applyProtection="0"/>
    <xf numFmtId="0" fontId="29" fillId="0" borderId="7" applyNumberFormat="0" applyFill="0" applyAlignment="0" applyProtection="0"/>
    <xf numFmtId="0" fontId="29" fillId="0" borderId="7" applyNumberFormat="0" applyFill="0" applyAlignment="0" applyProtection="0"/>
    <xf numFmtId="37" fontId="64" fillId="0" borderId="0"/>
    <xf numFmtId="37" fontId="64" fillId="0" borderId="0"/>
    <xf numFmtId="37" fontId="64" fillId="0" borderId="0"/>
    <xf numFmtId="37" fontId="64" fillId="0" borderId="0"/>
    <xf numFmtId="37" fontId="66" fillId="0" borderId="0"/>
    <xf numFmtId="37" fontId="66" fillId="0" borderId="0"/>
    <xf numFmtId="37" fontId="66" fillId="0" borderId="0"/>
    <xf numFmtId="37" fontId="66" fillId="0" borderId="0"/>
    <xf numFmtId="37" fontId="66" fillId="0" borderId="0"/>
    <xf numFmtId="37" fontId="66" fillId="0" borderId="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37" fontId="66" fillId="0" borderId="0"/>
    <xf numFmtId="37" fontId="66" fillId="0" borderId="0"/>
    <xf numFmtId="37" fontId="66" fillId="0" borderId="0"/>
    <xf numFmtId="37" fontId="66" fillId="0" borderId="0"/>
    <xf numFmtId="37" fontId="67" fillId="0" borderId="0"/>
    <xf numFmtId="37" fontId="67" fillId="0" borderId="0"/>
    <xf numFmtId="37" fontId="67" fillId="0" borderId="0"/>
    <xf numFmtId="37" fontId="67" fillId="0" borderId="0"/>
    <xf numFmtId="37" fontId="67" fillId="0" borderId="0"/>
    <xf numFmtId="37" fontId="67"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37" fontId="67" fillId="0" borderId="0"/>
    <xf numFmtId="37" fontId="67" fillId="0" borderId="0"/>
    <xf numFmtId="37" fontId="67" fillId="0" borderId="0"/>
    <xf numFmtId="37" fontId="67" fillId="0" borderId="0"/>
    <xf numFmtId="0" fontId="68" fillId="0" borderId="0" applyNumberFormat="0" applyFill="0" applyBorder="0" applyAlignment="0" applyProtection="0">
      <alignment vertical="top"/>
      <protection locked="0"/>
    </xf>
    <xf numFmtId="10" fontId="13" fillId="3" borderId="20" applyNumberFormat="0" applyBorder="0" applyAlignment="0" applyProtection="0"/>
    <xf numFmtId="10" fontId="13" fillId="3" borderId="20" applyNumberFormat="0" applyBorder="0" applyAlignment="0" applyProtection="0"/>
    <xf numFmtId="10" fontId="13" fillId="3" borderId="20" applyNumberFormat="0" applyBorder="0" applyAlignment="0" applyProtection="0"/>
    <xf numFmtId="0" fontId="41" fillId="10" borderId="0" applyNumberFormat="0" applyFont="0" applyBorder="0" applyAlignment="0">
      <protection locked="0"/>
    </xf>
    <xf numFmtId="0" fontId="41" fillId="10" borderId="0" applyNumberFormat="0" applyFont="0" applyBorder="0" applyAlignment="0">
      <protection locked="0"/>
    </xf>
    <xf numFmtId="0" fontId="41" fillId="10" borderId="0" applyNumberFormat="0" applyFont="0" applyBorder="0" applyAlignment="0">
      <protection locked="0"/>
    </xf>
    <xf numFmtId="0" fontId="41" fillId="10" borderId="0" applyNumberFormat="0" applyFont="0" applyBorder="0" applyAlignment="0">
      <protection locked="0"/>
    </xf>
    <xf numFmtId="0" fontId="41" fillId="10" borderId="0" applyNumberFormat="0" applyFont="0" applyBorder="0" applyAlignment="0">
      <protection locked="0"/>
    </xf>
    <xf numFmtId="0" fontId="41" fillId="10" borderId="0" applyNumberFormat="0" applyFont="0" applyBorder="0" applyAlignment="0">
      <protection locked="0"/>
    </xf>
    <xf numFmtId="0" fontId="41" fillId="10" borderId="0" applyNumberFormat="0" applyFont="0" applyBorder="0" applyAlignment="0">
      <protection locked="0"/>
    </xf>
    <xf numFmtId="0" fontId="41" fillId="10" borderId="0" applyNumberFormat="0" applyFont="0" applyBorder="0" applyAlignment="0">
      <protection locked="0"/>
    </xf>
    <xf numFmtId="0" fontId="41" fillId="10" borderId="0" applyNumberFormat="0" applyFont="0" applyBorder="0" applyAlignment="0">
      <protection locked="0"/>
    </xf>
    <xf numFmtId="0" fontId="41" fillId="10" borderId="0" applyNumberFormat="0" applyFont="0" applyBorder="0" applyAlignment="0">
      <protection locked="0"/>
    </xf>
    <xf numFmtId="0" fontId="17" fillId="5" borderId="0" applyNumberFormat="0" applyBorder="0" applyAlignment="0" applyProtection="0"/>
    <xf numFmtId="0" fontId="7" fillId="0" borderId="0"/>
    <xf numFmtId="0" fontId="69" fillId="0" borderId="0"/>
    <xf numFmtId="0" fontId="69" fillId="0" borderId="0"/>
    <xf numFmtId="0" fontId="70" fillId="0" borderId="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182" fontId="69" fillId="0" borderId="0"/>
    <xf numFmtId="182" fontId="69" fillId="0" borderId="0"/>
    <xf numFmtId="182"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alignment vertical="top"/>
    </xf>
    <xf numFmtId="0" fontId="42" fillId="0" borderId="0">
      <alignment vertical="top"/>
    </xf>
    <xf numFmtId="0" fontId="7" fillId="0" borderId="0"/>
    <xf numFmtId="0" fontId="7" fillId="0" borderId="0"/>
    <xf numFmtId="0" fontId="42"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alignment vertical="top"/>
    </xf>
    <xf numFmtId="0" fontId="42"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7" fillId="0" borderId="0">
      <alignment wrapText="1"/>
    </xf>
    <xf numFmtId="0" fontId="7" fillId="0" borderId="0">
      <alignment wrapText="1"/>
    </xf>
    <xf numFmtId="0" fontId="7" fillId="0" borderId="0">
      <alignment wrapText="1"/>
    </xf>
    <xf numFmtId="0" fontId="42" fillId="0" borderId="0"/>
    <xf numFmtId="0" fontId="4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wrapText="1"/>
    </xf>
    <xf numFmtId="0" fontId="7" fillId="0" borderId="0">
      <alignment wrapText="1"/>
    </xf>
    <xf numFmtId="0" fontId="7" fillId="0" borderId="0">
      <alignmen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alignment vertical="top"/>
    </xf>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alignment vertical="top"/>
    </xf>
    <xf numFmtId="0" fontId="42" fillId="0" borderId="0">
      <alignment vertical="top"/>
    </xf>
    <xf numFmtId="0" fontId="7" fillId="0" borderId="0"/>
    <xf numFmtId="0" fontId="7" fillId="0" borderId="0"/>
    <xf numFmtId="0" fontId="42" fillId="0" borderId="0"/>
    <xf numFmtId="0" fontId="42" fillId="0" borderId="0"/>
    <xf numFmtId="0" fontId="42"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3" fillId="26" borderId="15" applyNumberFormat="0" applyFont="0" applyAlignment="0" applyProtection="0"/>
    <xf numFmtId="0" fontId="6" fillId="25" borderId="10" applyNumberFormat="0" applyFont="0" applyAlignment="0" applyProtection="0"/>
    <xf numFmtId="0" fontId="6" fillId="25" borderId="10" applyNumberFormat="0" applyFont="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0" fontId="73" fillId="0" borderId="23">
      <alignment horizontal="center"/>
    </xf>
    <xf numFmtId="3" fontId="72" fillId="0" borderId="0" applyFont="0" applyFill="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9" fillId="0" borderId="0"/>
    <xf numFmtId="183" fontId="74" fillId="0" borderId="0" applyNumberFormat="0" applyFill="0" applyBorder="0" applyAlignment="0" applyProtection="0">
      <alignment horizontal="left"/>
    </xf>
    <xf numFmtId="0" fontId="8" fillId="0" borderId="24">
      <alignment horizontal="center" vertical="center" wrapText="1"/>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166" fontId="41" fillId="0" borderId="0"/>
    <xf numFmtId="166" fontId="41" fillId="0" borderId="0"/>
    <xf numFmtId="0" fontId="27" fillId="6" borderId="0" applyNumberFormat="0" applyBorder="0" applyAlignment="0" applyProtection="0"/>
    <xf numFmtId="0" fontId="38" fillId="22" borderId="11" applyNumberFormat="0" applyAlignment="0" applyProtection="0"/>
    <xf numFmtId="0" fontId="7" fillId="0" borderId="0"/>
    <xf numFmtId="0" fontId="75" fillId="36" borderId="0"/>
    <xf numFmtId="0" fontId="75" fillId="36" borderId="0"/>
    <xf numFmtId="0" fontId="75" fillId="36" borderId="0"/>
    <xf numFmtId="0" fontId="75" fillId="36" borderId="0"/>
    <xf numFmtId="0" fontId="75" fillId="36" borderId="0"/>
    <xf numFmtId="0" fontId="75" fillId="36" borderId="0"/>
    <xf numFmtId="0" fontId="75" fillId="36" borderId="0"/>
    <xf numFmtId="0" fontId="75" fillId="36" borderId="0"/>
    <xf numFmtId="40" fontId="76" fillId="0" borderId="0" applyBorder="0">
      <alignment horizontal="right"/>
    </xf>
    <xf numFmtId="3" fontId="77" fillId="0" borderId="0">
      <alignment horizontal="right" vertical="center"/>
    </xf>
    <xf numFmtId="49" fontId="77" fillId="0" borderId="0">
      <alignment horizontal="right" vertic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26"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78" fillId="0" borderId="0"/>
    <xf numFmtId="0" fontId="43" fillId="0" borderId="0" applyNumberFormat="0" applyFill="0" applyBorder="0" applyAlignment="0" applyProtection="0"/>
    <xf numFmtId="0" fontId="28" fillId="0" borderId="6"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0" applyNumberFormat="0" applyFill="0" applyBorder="0" applyAlignment="0" applyProtection="0"/>
    <xf numFmtId="0" fontId="44" fillId="0" borderId="14" applyNumberFormat="0" applyFill="0" applyAlignment="0" applyProtection="0"/>
    <xf numFmtId="0" fontId="44" fillId="0" borderId="14" applyNumberFormat="0" applyFill="0" applyAlignment="0" applyProtection="0"/>
    <xf numFmtId="0" fontId="44" fillId="0" borderId="14" applyNumberFormat="0" applyFill="0" applyAlignment="0" applyProtection="0"/>
    <xf numFmtId="0" fontId="44" fillId="0" borderId="14" applyNumberFormat="0" applyFill="0" applyAlignment="0" applyProtection="0"/>
    <xf numFmtId="0" fontId="22" fillId="23" borderId="4" applyNumberFormat="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cellStyleXfs>
  <cellXfs count="53">
    <xf numFmtId="0" fontId="0" fillId="0" borderId="0" xfId="0"/>
    <xf numFmtId="0" fontId="47" fillId="0" borderId="0" xfId="0" applyFont="1"/>
    <xf numFmtId="164" fontId="47" fillId="0" borderId="0" xfId="0" applyNumberFormat="1" applyFont="1"/>
    <xf numFmtId="0" fontId="47" fillId="0" borderId="0" xfId="0" applyFont="1" applyFill="1"/>
    <xf numFmtId="164" fontId="47" fillId="0" borderId="0" xfId="0" applyNumberFormat="1" applyFont="1" applyFill="1"/>
    <xf numFmtId="0" fontId="55" fillId="0" borderId="0" xfId="0" applyFont="1" applyFill="1" applyAlignment="1"/>
    <xf numFmtId="0" fontId="55" fillId="0" borderId="0" xfId="0" applyFont="1"/>
    <xf numFmtId="164" fontId="8" fillId="0" borderId="0" xfId="0" applyNumberFormat="1" applyFont="1" applyFill="1" applyAlignment="1">
      <alignment horizontal="right"/>
    </xf>
    <xf numFmtId="0" fontId="47" fillId="0" borderId="0" xfId="0" applyFont="1" applyBorder="1"/>
    <xf numFmtId="41" fontId="0" fillId="0" borderId="0" xfId="0" applyNumberFormat="1" applyFill="1"/>
    <xf numFmtId="165" fontId="80" fillId="0" borderId="0" xfId="0" applyNumberFormat="1" applyFont="1" applyFill="1" applyProtection="1"/>
    <xf numFmtId="0" fontId="81" fillId="0" borderId="0" xfId="0" applyFont="1"/>
    <xf numFmtId="0" fontId="82" fillId="0" borderId="2" xfId="0" applyFont="1" applyBorder="1"/>
    <xf numFmtId="0" fontId="82" fillId="0" borderId="0" xfId="0" applyFont="1"/>
    <xf numFmtId="164" fontId="81" fillId="0" borderId="0" xfId="0" applyNumberFormat="1" applyFont="1"/>
    <xf numFmtId="164" fontId="81" fillId="0" borderId="0" xfId="66" applyNumberFormat="1" applyFont="1"/>
    <xf numFmtId="0" fontId="81" fillId="0" borderId="0" xfId="0" applyFont="1" applyBorder="1"/>
    <xf numFmtId="0" fontId="82" fillId="0" borderId="0" xfId="0" applyFont="1" applyAlignment="1">
      <alignment horizontal="center"/>
    </xf>
    <xf numFmtId="0" fontId="82" fillId="0" borderId="0" xfId="0" applyFont="1" applyBorder="1"/>
    <xf numFmtId="0" fontId="82" fillId="0" borderId="2" xfId="0" applyFont="1" applyBorder="1" applyAlignment="1">
      <alignment horizontal="center"/>
    </xf>
    <xf numFmtId="0" fontId="82" fillId="0" borderId="0" xfId="0" applyFont="1" applyBorder="1" applyAlignment="1">
      <alignment horizontal="center"/>
    </xf>
    <xf numFmtId="37" fontId="81" fillId="0" borderId="0" xfId="0" applyNumberFormat="1" applyFont="1" applyFill="1" applyBorder="1"/>
    <xf numFmtId="0" fontId="81" fillId="0" borderId="0" xfId="0" applyFont="1" applyFill="1" applyBorder="1"/>
    <xf numFmtId="0" fontId="81" fillId="0" borderId="2" xfId="0" applyFont="1" applyBorder="1"/>
    <xf numFmtId="164" fontId="81" fillId="0" borderId="2" xfId="66" applyNumberFormat="1" applyFont="1" applyBorder="1"/>
    <xf numFmtId="164" fontId="81" fillId="0" borderId="0" xfId="66" applyNumberFormat="1" applyFont="1" applyBorder="1"/>
    <xf numFmtId="164" fontId="81" fillId="0" borderId="2" xfId="0" applyNumberFormat="1" applyFont="1" applyBorder="1"/>
    <xf numFmtId="164" fontId="82" fillId="0" borderId="0" xfId="0" applyNumberFormat="1" applyFont="1"/>
    <xf numFmtId="0" fontId="81" fillId="0" borderId="0" xfId="0" applyFont="1" applyFill="1"/>
    <xf numFmtId="49" fontId="81" fillId="0" borderId="0" xfId="0" applyNumberFormat="1" applyFont="1" applyFill="1"/>
    <xf numFmtId="164" fontId="82" fillId="0" borderId="0" xfId="0" applyNumberFormat="1" applyFont="1" applyFill="1"/>
    <xf numFmtId="164" fontId="82" fillId="0" borderId="0" xfId="0" applyNumberFormat="1" applyFont="1" applyFill="1" applyAlignment="1">
      <alignment horizontal="right"/>
    </xf>
    <xf numFmtId="164" fontId="81" fillId="0" borderId="0" xfId="0" applyNumberFormat="1" applyFont="1" applyFill="1"/>
    <xf numFmtId="0" fontId="82" fillId="0" borderId="2" xfId="0" applyFont="1" applyFill="1" applyBorder="1"/>
    <xf numFmtId="17" fontId="80" fillId="0" borderId="2" xfId="0" applyNumberFormat="1" applyFont="1" applyFill="1" applyBorder="1" applyProtection="1"/>
    <xf numFmtId="0" fontId="80" fillId="0" borderId="2" xfId="0" applyNumberFormat="1" applyFont="1" applyFill="1" applyBorder="1" applyProtection="1"/>
    <xf numFmtId="42" fontId="2" fillId="0" borderId="0" xfId="148" applyNumberFormat="1" applyFont="1" applyFill="1" applyAlignment="1">
      <alignment horizontal="left" indent="1"/>
    </xf>
    <xf numFmtId="0" fontId="79" fillId="0" borderId="0" xfId="0" applyNumberFormat="1" applyFont="1" applyFill="1" applyAlignment="1">
      <alignment horizontal="center"/>
    </xf>
    <xf numFmtId="164" fontId="81" fillId="0" borderId="0" xfId="66" applyNumberFormat="1" applyFont="1" applyFill="1"/>
    <xf numFmtId="0" fontId="7" fillId="0" borderId="0" xfId="964" applyAlignment="1">
      <alignment vertical="top"/>
    </xf>
    <xf numFmtId="0" fontId="7" fillId="2" borderId="20" xfId="964" applyFill="1" applyBorder="1" applyAlignment="1">
      <alignment vertical="top"/>
    </xf>
    <xf numFmtId="0" fontId="7" fillId="2" borderId="20" xfId="964" applyFill="1" applyBorder="1" applyAlignment="1">
      <alignment vertical="top" wrapText="1"/>
    </xf>
    <xf numFmtId="0" fontId="7" fillId="0" borderId="0" xfId="964" applyFont="1" applyAlignment="1">
      <alignment vertical="top"/>
    </xf>
    <xf numFmtId="14" fontId="7" fillId="0" borderId="0" xfId="964" applyNumberFormat="1" applyAlignment="1">
      <alignment horizontal="right" vertical="top"/>
    </xf>
    <xf numFmtId="4" fontId="7" fillId="0" borderId="0" xfId="964" applyNumberFormat="1" applyAlignment="1">
      <alignment horizontal="right" vertical="top"/>
    </xf>
    <xf numFmtId="42" fontId="1" fillId="0" borderId="0" xfId="148" applyNumberFormat="1" applyFont="1" applyFill="1" applyAlignment="1">
      <alignment horizontal="left" indent="1"/>
    </xf>
    <xf numFmtId="0" fontId="81" fillId="0" borderId="0" xfId="0" applyFont="1" applyAlignment="1">
      <alignment horizontal="center"/>
    </xf>
    <xf numFmtId="17" fontId="81" fillId="0" borderId="0" xfId="0" applyNumberFormat="1" applyFont="1"/>
    <xf numFmtId="0" fontId="81" fillId="0" borderId="0" xfId="964" applyFont="1" applyAlignment="1">
      <alignment vertical="top"/>
    </xf>
    <xf numFmtId="0" fontId="81" fillId="0" borderId="0" xfId="0" pivotButton="1" applyFont="1"/>
    <xf numFmtId="0" fontId="7" fillId="0" borderId="0" xfId="964" quotePrefix="1" applyAlignment="1">
      <alignment vertical="top"/>
    </xf>
    <xf numFmtId="43" fontId="81" fillId="0" borderId="0" xfId="66" applyNumberFormat="1" applyFont="1"/>
    <xf numFmtId="0" fontId="82" fillId="0" borderId="0" xfId="0" applyFont="1" applyAlignment="1">
      <alignment horizontal="center"/>
    </xf>
  </cellXfs>
  <cellStyles count="1691">
    <cellStyle name="_x000d__x000a_JournalTemplate=C:\COMFO\CTALK\JOURSTD.TPL_x000d__x000a_LbStateAddress=3 3 0 251 1 89 2 311_x000d__x000a_LbStateJou" xfId="168"/>
    <cellStyle name="%" xfId="169"/>
    <cellStyle name="% 11" xfId="170"/>
    <cellStyle name="% 12" xfId="171"/>
    <cellStyle name="% 2" xfId="172"/>
    <cellStyle name="% 2 2" xfId="173"/>
    <cellStyle name="% 2 3" xfId="174"/>
    <cellStyle name="% 3" xfId="175"/>
    <cellStyle name="% 4" xfId="176"/>
    <cellStyle name="%_CO-TERM_CALC" xfId="177"/>
    <cellStyle name="%_CO-TERM_CALC 2" xfId="178"/>
    <cellStyle name="%_CO-TERM_CALC 3" xfId="179"/>
    <cellStyle name="%_TotalP2008-Lot1_ToIP-Priced PO et P1V2" xfId="180"/>
    <cellStyle name="%_TotalP2008-Lot1_ToIP-Priced PO et P1V2 2" xfId="181"/>
    <cellStyle name="%_TotalP2008-Lot1_ToIP-Priced PO et P1V2 3" xfId="182"/>
    <cellStyle name="%_Z2 - UCSS_QUOTES" xfId="183"/>
    <cellStyle name="_Column1" xfId="1"/>
    <cellStyle name="_Column2" xfId="2"/>
    <cellStyle name="_Column3" xfId="3"/>
    <cellStyle name="_Column4" xfId="4"/>
    <cellStyle name="_Column5" xfId="5"/>
    <cellStyle name="_Column6" xfId="6"/>
    <cellStyle name="_Column7" xfId="7"/>
    <cellStyle name="_Column7_Other Operating Rev Analytics" xfId="184"/>
    <cellStyle name="_Data" xfId="8"/>
    <cellStyle name="_Data 10" xfId="185"/>
    <cellStyle name="_Data 11" xfId="186"/>
    <cellStyle name="_Data 2" xfId="187"/>
    <cellStyle name="_Data 3" xfId="188"/>
    <cellStyle name="_Data 4" xfId="189"/>
    <cellStyle name="_Data 5" xfId="190"/>
    <cellStyle name="_Data 6" xfId="191"/>
    <cellStyle name="_Data 7" xfId="192"/>
    <cellStyle name="_Data 8" xfId="193"/>
    <cellStyle name="_Data 9" xfId="194"/>
    <cellStyle name="_Data_Cerberus" xfId="9"/>
    <cellStyle name="_Data_Cerberus_UPLOAD-Template_2012-06-22" xfId="195"/>
    <cellStyle name="_Data_Other Operating Rev Analytics" xfId="196"/>
    <cellStyle name="_Formula" xfId="197"/>
    <cellStyle name="_Header" xfId="10"/>
    <cellStyle name="_J - UCSS_QUOTES" xfId="198"/>
    <cellStyle name="_J - UCSS_QUOTES 2" xfId="199"/>
    <cellStyle name="_J - UCSS_QUOTES 3" xfId="200"/>
    <cellStyle name="_M2 - UCSS_QUOTES" xfId="201"/>
    <cellStyle name="_M2 - UCSS_QUOTES 2" xfId="202"/>
    <cellStyle name="_M2 - UCSS_QUOTES 3" xfId="203"/>
    <cellStyle name="_Part numbers--Single Page v7" xfId="204"/>
    <cellStyle name="_Part numbers--Single Page v7 2" xfId="205"/>
    <cellStyle name="_Part numbers--Single Page v7 3" xfId="206"/>
    <cellStyle name="_Row1" xfId="11"/>
    <cellStyle name="_Row1_UPLOAD-Template_2012-06-22" xfId="207"/>
    <cellStyle name="_Row2" xfId="12"/>
    <cellStyle name="_Row3" xfId="13"/>
    <cellStyle name="_Row4" xfId="14"/>
    <cellStyle name="_Row4_Other Operating Rev Analytics" xfId="208"/>
    <cellStyle name="_Row5" xfId="15"/>
    <cellStyle name="_Row6" xfId="16"/>
    <cellStyle name="_Row7" xfId="17"/>
    <cellStyle name="_Row7_Other Operating Rev Analytics" xfId="209"/>
    <cellStyle name="_Sheet1" xfId="210"/>
    <cellStyle name="_Sheet1 2" xfId="211"/>
    <cellStyle name="_Sheet1 3" xfId="212"/>
    <cellStyle name="_Subscription Summary" xfId="213"/>
    <cellStyle name="_Subscription Summary 2" xfId="214"/>
    <cellStyle name="_Subscription Summary 3" xfId="215"/>
    <cellStyle name="_TableSuperHead" xfId="18"/>
    <cellStyle name="_UCSS Quoting Tool" xfId="216"/>
    <cellStyle name="_UCSS Quoting Tool_1" xfId="217"/>
    <cellStyle name="£ BP" xfId="20"/>
    <cellStyle name="¥ JY" xfId="21"/>
    <cellStyle name="=C:\WINNT35\SYSTEM32\COMMAND.COM" xfId="19"/>
    <cellStyle name="0,0_x000d__x000a_NA_x000d__x000a_" xfId="218"/>
    <cellStyle name="0,0_x000d__x000a_NA_x000d__x000a_ 2" xfId="219"/>
    <cellStyle name="0,0_x000d__x000a_NA_x000d__x000a_ 3" xfId="220"/>
    <cellStyle name="20 % - Accent1" xfId="221"/>
    <cellStyle name="20 % - Accent2" xfId="222"/>
    <cellStyle name="20 % - Accent3" xfId="223"/>
    <cellStyle name="20 % - Accent4" xfId="224"/>
    <cellStyle name="20 % - Accent5" xfId="225"/>
    <cellStyle name="20 % - Accent6" xfId="226"/>
    <cellStyle name="20% - Accent1" xfId="22" builtinId="30" customBuiltin="1"/>
    <cellStyle name="20% - Accent2" xfId="23" builtinId="34" customBuiltin="1"/>
    <cellStyle name="20% - Accent3" xfId="24" builtinId="38" customBuiltin="1"/>
    <cellStyle name="20% - Accent3 10" xfId="227"/>
    <cellStyle name="20% - Accent3 11" xfId="228"/>
    <cellStyle name="20% - Accent3 12" xfId="229"/>
    <cellStyle name="20% - Accent3 2 10" xfId="230"/>
    <cellStyle name="20% - Accent3 2 11" xfId="231"/>
    <cellStyle name="20% - Accent3 2 12" xfId="232"/>
    <cellStyle name="20% - Accent3 2 13" xfId="233"/>
    <cellStyle name="20% - Accent3 2 14" xfId="234"/>
    <cellStyle name="20% - Accent3 2 15" xfId="235"/>
    <cellStyle name="20% - Accent3 2 16" xfId="236"/>
    <cellStyle name="20% - Accent3 2 17" xfId="237"/>
    <cellStyle name="20% - Accent3 2 18" xfId="238"/>
    <cellStyle name="20% - Accent3 2 19" xfId="239"/>
    <cellStyle name="20% - Accent3 2 2" xfId="240"/>
    <cellStyle name="20% - Accent3 2 20" xfId="241"/>
    <cellStyle name="20% - Accent3 2 3" xfId="242"/>
    <cellStyle name="20% - Accent3 2 4" xfId="243"/>
    <cellStyle name="20% - Accent3 2 5" xfId="244"/>
    <cellStyle name="20% - Accent3 2 6" xfId="245"/>
    <cellStyle name="20% - Accent3 2 7" xfId="246"/>
    <cellStyle name="20% - Accent3 2 8" xfId="247"/>
    <cellStyle name="20% - Accent3 2 9" xfId="248"/>
    <cellStyle name="20% - Accent3 3 10" xfId="249"/>
    <cellStyle name="20% - Accent3 3 11" xfId="250"/>
    <cellStyle name="20% - Accent3 3 12" xfId="251"/>
    <cellStyle name="20% - Accent3 3 13" xfId="252"/>
    <cellStyle name="20% - Accent3 3 14" xfId="253"/>
    <cellStyle name="20% - Accent3 3 15" xfId="254"/>
    <cellStyle name="20% - Accent3 3 16" xfId="255"/>
    <cellStyle name="20% - Accent3 3 17" xfId="256"/>
    <cellStyle name="20% - Accent3 3 18" xfId="257"/>
    <cellStyle name="20% - Accent3 3 19" xfId="258"/>
    <cellStyle name="20% - Accent3 3 2" xfId="259"/>
    <cellStyle name="20% - Accent3 3 20" xfId="260"/>
    <cellStyle name="20% - Accent3 3 3" xfId="261"/>
    <cellStyle name="20% - Accent3 3 4" xfId="262"/>
    <cellStyle name="20% - Accent3 3 5" xfId="263"/>
    <cellStyle name="20% - Accent3 3 6" xfId="264"/>
    <cellStyle name="20% - Accent3 3 7" xfId="265"/>
    <cellStyle name="20% - Accent3 3 8" xfId="266"/>
    <cellStyle name="20% - Accent3 3 9" xfId="267"/>
    <cellStyle name="20% - Accent3 4" xfId="268"/>
    <cellStyle name="20% - Accent3 5" xfId="269"/>
    <cellStyle name="20% - Accent3 6" xfId="270"/>
    <cellStyle name="20% - Accent3 7" xfId="271"/>
    <cellStyle name="20% - Accent3 8" xfId="272"/>
    <cellStyle name="20% - Accent3 9" xfId="273"/>
    <cellStyle name="20% - Accent4" xfId="25" builtinId="42" customBuiltin="1"/>
    <cellStyle name="20% - Accent5" xfId="26" builtinId="46" customBuiltin="1"/>
    <cellStyle name="20% - Accent6" xfId="27" builtinId="50" customBuiltin="1"/>
    <cellStyle name="40 % - Accent1" xfId="274"/>
    <cellStyle name="40 % - Accent2" xfId="275"/>
    <cellStyle name="40 % - Accent3" xfId="276"/>
    <cellStyle name="40 % - Accent4" xfId="277"/>
    <cellStyle name="40 % - Accent5" xfId="278"/>
    <cellStyle name="40 % - Accent6" xfId="279"/>
    <cellStyle name="40% - Accent1" xfId="28" builtinId="31" customBuiltin="1"/>
    <cellStyle name="40% - Accent2" xfId="29" builtinId="35" customBuiltin="1"/>
    <cellStyle name="40% - Accent3" xfId="30" builtinId="39" customBuiltin="1"/>
    <cellStyle name="40% - Accent4" xfId="31" builtinId="43" customBuiltin="1"/>
    <cellStyle name="40% - Accent5" xfId="32" builtinId="47" customBuiltin="1"/>
    <cellStyle name="40% - Accent6" xfId="33" builtinId="51" customBuiltin="1"/>
    <cellStyle name="60 % - Accent1" xfId="280"/>
    <cellStyle name="60 % - Accent2" xfId="281"/>
    <cellStyle name="60 % - Accent3" xfId="282"/>
    <cellStyle name="60 % - Accent4" xfId="283"/>
    <cellStyle name="60 % - Accent5" xfId="284"/>
    <cellStyle name="60 % - Accent6" xfId="285"/>
    <cellStyle name="60% - Accent1" xfId="34" builtinId="32" customBuiltin="1"/>
    <cellStyle name="60% - Accent2" xfId="35" builtinId="36" customBuiltin="1"/>
    <cellStyle name="60% - Accent3" xfId="36" builtinId="40" customBuiltin="1"/>
    <cellStyle name="60% - Accent4" xfId="37" builtinId="44" customBuiltin="1"/>
    <cellStyle name="60% - Accent5" xfId="38" builtinId="48" customBuiltin="1"/>
    <cellStyle name="60% - Accent6" xfId="39" builtinId="52" customBuiltin="1"/>
    <cellStyle name="Accent1" xfId="40" builtinId="29" customBuiltin="1"/>
    <cellStyle name="Accent1 10" xfId="286"/>
    <cellStyle name="Accent1 11" xfId="287"/>
    <cellStyle name="Accent1 12" xfId="288"/>
    <cellStyle name="Accent1 2 10" xfId="289"/>
    <cellStyle name="Accent1 2 11" xfId="290"/>
    <cellStyle name="Accent1 2 12" xfId="291"/>
    <cellStyle name="Accent1 2 13" xfId="292"/>
    <cellStyle name="Accent1 2 14" xfId="293"/>
    <cellStyle name="Accent1 2 15" xfId="294"/>
    <cellStyle name="Accent1 2 16" xfId="295"/>
    <cellStyle name="Accent1 2 17" xfId="296"/>
    <cellStyle name="Accent1 2 18" xfId="297"/>
    <cellStyle name="Accent1 2 19" xfId="298"/>
    <cellStyle name="Accent1 2 2" xfId="299"/>
    <cellStyle name="Accent1 2 20" xfId="300"/>
    <cellStyle name="Accent1 2 3" xfId="301"/>
    <cellStyle name="Accent1 2 4" xfId="302"/>
    <cellStyle name="Accent1 2 5" xfId="303"/>
    <cellStyle name="Accent1 2 6" xfId="304"/>
    <cellStyle name="Accent1 2 7" xfId="305"/>
    <cellStyle name="Accent1 2 8" xfId="306"/>
    <cellStyle name="Accent1 2 9" xfId="307"/>
    <cellStyle name="Accent1 3 10" xfId="308"/>
    <cellStyle name="Accent1 3 11" xfId="309"/>
    <cellStyle name="Accent1 3 12" xfId="310"/>
    <cellStyle name="Accent1 3 13" xfId="311"/>
    <cellStyle name="Accent1 3 14" xfId="312"/>
    <cellStyle name="Accent1 3 15" xfId="313"/>
    <cellStyle name="Accent1 3 16" xfId="314"/>
    <cellStyle name="Accent1 3 17" xfId="315"/>
    <cellStyle name="Accent1 3 18" xfId="316"/>
    <cellStyle name="Accent1 3 19" xfId="317"/>
    <cellStyle name="Accent1 3 2" xfId="318"/>
    <cellStyle name="Accent1 3 20" xfId="319"/>
    <cellStyle name="Accent1 3 3" xfId="320"/>
    <cellStyle name="Accent1 3 4" xfId="321"/>
    <cellStyle name="Accent1 3 5" xfId="322"/>
    <cellStyle name="Accent1 3 6" xfId="323"/>
    <cellStyle name="Accent1 3 7" xfId="324"/>
    <cellStyle name="Accent1 3 8" xfId="325"/>
    <cellStyle name="Accent1 3 9" xfId="326"/>
    <cellStyle name="Accent1 4" xfId="327"/>
    <cellStyle name="Accent1 5" xfId="328"/>
    <cellStyle name="Accent1 6" xfId="329"/>
    <cellStyle name="Accent1 7" xfId="330"/>
    <cellStyle name="Accent1 8" xfId="331"/>
    <cellStyle name="Accent1 9" xfId="332"/>
    <cellStyle name="Accent2" xfId="41" builtinId="33" customBuiltin="1"/>
    <cellStyle name="Accent2 10" xfId="333"/>
    <cellStyle name="Accent2 11" xfId="334"/>
    <cellStyle name="Accent2 12" xfId="335"/>
    <cellStyle name="Accent2 2 10" xfId="336"/>
    <cellStyle name="Accent2 2 11" xfId="337"/>
    <cellStyle name="Accent2 2 12" xfId="338"/>
    <cellStyle name="Accent2 2 13" xfId="339"/>
    <cellStyle name="Accent2 2 14" xfId="340"/>
    <cellStyle name="Accent2 2 15" xfId="341"/>
    <cellStyle name="Accent2 2 16" xfId="342"/>
    <cellStyle name="Accent2 2 17" xfId="343"/>
    <cellStyle name="Accent2 2 18" xfId="344"/>
    <cellStyle name="Accent2 2 19" xfId="345"/>
    <cellStyle name="Accent2 2 2" xfId="346"/>
    <cellStyle name="Accent2 2 20" xfId="347"/>
    <cellStyle name="Accent2 2 3" xfId="348"/>
    <cellStyle name="Accent2 2 4" xfId="349"/>
    <cellStyle name="Accent2 2 5" xfId="350"/>
    <cellStyle name="Accent2 2 6" xfId="351"/>
    <cellStyle name="Accent2 2 7" xfId="352"/>
    <cellStyle name="Accent2 2 8" xfId="353"/>
    <cellStyle name="Accent2 2 9" xfId="354"/>
    <cellStyle name="Accent2 3 10" xfId="355"/>
    <cellStyle name="Accent2 3 11" xfId="356"/>
    <cellStyle name="Accent2 3 12" xfId="357"/>
    <cellStyle name="Accent2 3 13" xfId="358"/>
    <cellStyle name="Accent2 3 14" xfId="359"/>
    <cellStyle name="Accent2 3 15" xfId="360"/>
    <cellStyle name="Accent2 3 16" xfId="361"/>
    <cellStyle name="Accent2 3 17" xfId="362"/>
    <cellStyle name="Accent2 3 18" xfId="363"/>
    <cellStyle name="Accent2 3 19" xfId="364"/>
    <cellStyle name="Accent2 3 2" xfId="365"/>
    <cellStyle name="Accent2 3 20" xfId="366"/>
    <cellStyle name="Accent2 3 3" xfId="367"/>
    <cellStyle name="Accent2 3 4" xfId="368"/>
    <cellStyle name="Accent2 3 5" xfId="369"/>
    <cellStyle name="Accent2 3 6" xfId="370"/>
    <cellStyle name="Accent2 3 7" xfId="371"/>
    <cellStyle name="Accent2 3 8" xfId="372"/>
    <cellStyle name="Accent2 3 9" xfId="373"/>
    <cellStyle name="Accent2 4" xfId="374"/>
    <cellStyle name="Accent2 5" xfId="375"/>
    <cellStyle name="Accent2 6" xfId="376"/>
    <cellStyle name="Accent2 7" xfId="377"/>
    <cellStyle name="Accent2 8" xfId="378"/>
    <cellStyle name="Accent2 9" xfId="379"/>
    <cellStyle name="Accent3" xfId="42" builtinId="37" customBuiltin="1"/>
    <cellStyle name="Accent4" xfId="43" builtinId="41" customBuiltin="1"/>
    <cellStyle name="Accent4 10" xfId="380"/>
    <cellStyle name="Accent4 11" xfId="381"/>
    <cellStyle name="Accent4 12" xfId="382"/>
    <cellStyle name="Accent4 2 10" xfId="383"/>
    <cellStyle name="Accent4 2 11" xfId="384"/>
    <cellStyle name="Accent4 2 12" xfId="385"/>
    <cellStyle name="Accent4 2 13" xfId="386"/>
    <cellStyle name="Accent4 2 14" xfId="387"/>
    <cellStyle name="Accent4 2 15" xfId="388"/>
    <cellStyle name="Accent4 2 16" xfId="389"/>
    <cellStyle name="Accent4 2 17" xfId="390"/>
    <cellStyle name="Accent4 2 18" xfId="391"/>
    <cellStyle name="Accent4 2 19" xfId="392"/>
    <cellStyle name="Accent4 2 2" xfId="393"/>
    <cellStyle name="Accent4 2 20" xfId="394"/>
    <cellStyle name="Accent4 2 3" xfId="395"/>
    <cellStyle name="Accent4 2 4" xfId="396"/>
    <cellStyle name="Accent4 2 5" xfId="397"/>
    <cellStyle name="Accent4 2 6" xfId="398"/>
    <cellStyle name="Accent4 2 7" xfId="399"/>
    <cellStyle name="Accent4 2 8" xfId="400"/>
    <cellStyle name="Accent4 2 9" xfId="401"/>
    <cellStyle name="Accent4 3 10" xfId="402"/>
    <cellStyle name="Accent4 3 11" xfId="403"/>
    <cellStyle name="Accent4 3 12" xfId="404"/>
    <cellStyle name="Accent4 3 13" xfId="405"/>
    <cellStyle name="Accent4 3 14" xfId="406"/>
    <cellStyle name="Accent4 3 15" xfId="407"/>
    <cellStyle name="Accent4 3 16" xfId="408"/>
    <cellStyle name="Accent4 3 17" xfId="409"/>
    <cellStyle name="Accent4 3 18" xfId="410"/>
    <cellStyle name="Accent4 3 19" xfId="411"/>
    <cellStyle name="Accent4 3 2" xfId="412"/>
    <cellStyle name="Accent4 3 20" xfId="413"/>
    <cellStyle name="Accent4 3 3" xfId="414"/>
    <cellStyle name="Accent4 3 4" xfId="415"/>
    <cellStyle name="Accent4 3 5" xfId="416"/>
    <cellStyle name="Accent4 3 6" xfId="417"/>
    <cellStyle name="Accent4 3 7" xfId="418"/>
    <cellStyle name="Accent4 3 8" xfId="419"/>
    <cellStyle name="Accent4 3 9" xfId="420"/>
    <cellStyle name="Accent4 4" xfId="421"/>
    <cellStyle name="Accent4 5" xfId="422"/>
    <cellStyle name="Accent4 6" xfId="423"/>
    <cellStyle name="Accent4 7" xfId="424"/>
    <cellStyle name="Accent4 8" xfId="425"/>
    <cellStyle name="Accent4 9" xfId="426"/>
    <cellStyle name="Accent5" xfId="44" builtinId="45" customBuiltin="1"/>
    <cellStyle name="Accent5 10" xfId="427"/>
    <cellStyle name="Accent5 11" xfId="428"/>
    <cellStyle name="Accent5 12" xfId="429"/>
    <cellStyle name="Accent5 2 10" xfId="430"/>
    <cellStyle name="Accent5 2 11" xfId="431"/>
    <cellStyle name="Accent5 2 12" xfId="432"/>
    <cellStyle name="Accent5 2 13" xfId="433"/>
    <cellStyle name="Accent5 2 14" xfId="434"/>
    <cellStyle name="Accent5 2 15" xfId="435"/>
    <cellStyle name="Accent5 2 16" xfId="436"/>
    <cellStyle name="Accent5 2 17" xfId="437"/>
    <cellStyle name="Accent5 2 18" xfId="438"/>
    <cellStyle name="Accent5 2 19" xfId="439"/>
    <cellStyle name="Accent5 2 2" xfId="440"/>
    <cellStyle name="Accent5 2 20" xfId="441"/>
    <cellStyle name="Accent5 2 3" xfId="442"/>
    <cellStyle name="Accent5 2 4" xfId="443"/>
    <cellStyle name="Accent5 2 5" xfId="444"/>
    <cellStyle name="Accent5 2 6" xfId="445"/>
    <cellStyle name="Accent5 2 7" xfId="446"/>
    <cellStyle name="Accent5 2 8" xfId="447"/>
    <cellStyle name="Accent5 2 9" xfId="448"/>
    <cellStyle name="Accent5 3 10" xfId="449"/>
    <cellStyle name="Accent5 3 11" xfId="450"/>
    <cellStyle name="Accent5 3 12" xfId="451"/>
    <cellStyle name="Accent5 3 13" xfId="452"/>
    <cellStyle name="Accent5 3 14" xfId="453"/>
    <cellStyle name="Accent5 3 15" xfId="454"/>
    <cellStyle name="Accent5 3 16" xfId="455"/>
    <cellStyle name="Accent5 3 17" xfId="456"/>
    <cellStyle name="Accent5 3 18" xfId="457"/>
    <cellStyle name="Accent5 3 19" xfId="458"/>
    <cellStyle name="Accent5 3 2" xfId="459"/>
    <cellStyle name="Accent5 3 20" xfId="460"/>
    <cellStyle name="Accent5 3 3" xfId="461"/>
    <cellStyle name="Accent5 3 4" xfId="462"/>
    <cellStyle name="Accent5 3 5" xfId="463"/>
    <cellStyle name="Accent5 3 6" xfId="464"/>
    <cellStyle name="Accent5 3 7" xfId="465"/>
    <cellStyle name="Accent5 3 8" xfId="466"/>
    <cellStyle name="Accent5 3 9" xfId="467"/>
    <cellStyle name="Accent5 4" xfId="468"/>
    <cellStyle name="Accent5 5" xfId="469"/>
    <cellStyle name="Accent5 6" xfId="470"/>
    <cellStyle name="Accent5 7" xfId="471"/>
    <cellStyle name="Accent5 8" xfId="472"/>
    <cellStyle name="Accent5 9" xfId="473"/>
    <cellStyle name="Accent6" xfId="45" builtinId="49" customBuiltin="1"/>
    <cellStyle name="Accent6 10" xfId="474"/>
    <cellStyle name="Accent6 11" xfId="475"/>
    <cellStyle name="Accent6 12" xfId="476"/>
    <cellStyle name="Accent6 2 10" xfId="477"/>
    <cellStyle name="Accent6 2 11" xfId="478"/>
    <cellStyle name="Accent6 2 12" xfId="479"/>
    <cellStyle name="Accent6 2 13" xfId="480"/>
    <cellStyle name="Accent6 2 14" xfId="481"/>
    <cellStyle name="Accent6 2 15" xfId="482"/>
    <cellStyle name="Accent6 2 16" xfId="483"/>
    <cellStyle name="Accent6 2 17" xfId="484"/>
    <cellStyle name="Accent6 2 18" xfId="485"/>
    <cellStyle name="Accent6 2 19" xfId="486"/>
    <cellStyle name="Accent6 2 2" xfId="487"/>
    <cellStyle name="Accent6 2 20" xfId="488"/>
    <cellStyle name="Accent6 2 3" xfId="489"/>
    <cellStyle name="Accent6 2 4" xfId="490"/>
    <cellStyle name="Accent6 2 5" xfId="491"/>
    <cellStyle name="Accent6 2 6" xfId="492"/>
    <cellStyle name="Accent6 2 7" xfId="493"/>
    <cellStyle name="Accent6 2 8" xfId="494"/>
    <cellStyle name="Accent6 2 9" xfId="495"/>
    <cellStyle name="Accent6 3 10" xfId="496"/>
    <cellStyle name="Accent6 3 11" xfId="497"/>
    <cellStyle name="Accent6 3 12" xfId="498"/>
    <cellStyle name="Accent6 3 13" xfId="499"/>
    <cellStyle name="Accent6 3 14" xfId="500"/>
    <cellStyle name="Accent6 3 15" xfId="501"/>
    <cellStyle name="Accent6 3 16" xfId="502"/>
    <cellStyle name="Accent6 3 17" xfId="503"/>
    <cellStyle name="Accent6 3 18" xfId="504"/>
    <cellStyle name="Accent6 3 19" xfId="505"/>
    <cellStyle name="Accent6 3 2" xfId="506"/>
    <cellStyle name="Accent6 3 20" xfId="507"/>
    <cellStyle name="Accent6 3 3" xfId="508"/>
    <cellStyle name="Accent6 3 4" xfId="509"/>
    <cellStyle name="Accent6 3 5" xfId="510"/>
    <cellStyle name="Accent6 3 6" xfId="511"/>
    <cellStyle name="Accent6 3 7" xfId="512"/>
    <cellStyle name="Accent6 3 8" xfId="513"/>
    <cellStyle name="Accent6 3 9" xfId="514"/>
    <cellStyle name="Accent6 4" xfId="515"/>
    <cellStyle name="Accent6 5" xfId="516"/>
    <cellStyle name="Accent6 6" xfId="517"/>
    <cellStyle name="Accent6 7" xfId="518"/>
    <cellStyle name="Accent6 8" xfId="519"/>
    <cellStyle name="Accent6 9" xfId="520"/>
    <cellStyle name="Avertissement" xfId="521"/>
    <cellStyle name="Bad" xfId="46" builtinId="27" customBuiltin="1"/>
    <cellStyle name="Bad 2" xfId="522"/>
    <cellStyle name="Blue" xfId="47"/>
    <cellStyle name="Bold" xfId="523"/>
    <cellStyle name="Bold/Border" xfId="48"/>
    <cellStyle name="Bullet" xfId="49"/>
    <cellStyle name="c" xfId="50"/>
    <cellStyle name="c 10" xfId="524"/>
    <cellStyle name="c 11" xfId="525"/>
    <cellStyle name="c 2" xfId="526"/>
    <cellStyle name="c 3" xfId="527"/>
    <cellStyle name="c 4" xfId="528"/>
    <cellStyle name="c 5" xfId="529"/>
    <cellStyle name="c 6" xfId="530"/>
    <cellStyle name="c 7" xfId="531"/>
    <cellStyle name="c 8" xfId="532"/>
    <cellStyle name="c 9" xfId="533"/>
    <cellStyle name="c_Bal Sheets" xfId="51"/>
    <cellStyle name="c_Bal Sheets 10" xfId="534"/>
    <cellStyle name="c_Bal Sheets 11" xfId="535"/>
    <cellStyle name="c_Bal Sheets 2" xfId="536"/>
    <cellStyle name="c_Bal Sheets 3" xfId="537"/>
    <cellStyle name="c_Bal Sheets 4" xfId="538"/>
    <cellStyle name="c_Bal Sheets 5" xfId="539"/>
    <cellStyle name="c_Bal Sheets 6" xfId="540"/>
    <cellStyle name="c_Bal Sheets 7" xfId="541"/>
    <cellStyle name="c_Bal Sheets 8" xfId="542"/>
    <cellStyle name="c_Bal Sheets 9" xfId="543"/>
    <cellStyle name="c_Bal Sheets_JE 108 SERP 07.12" xfId="544"/>
    <cellStyle name="c_Bal Sheets_JE 109 Rate Differential 08.12" xfId="545"/>
    <cellStyle name="c_Bal Sheets_JE 111 PNC ANALYSIS FEE ACCRUAL 07.12" xfId="546"/>
    <cellStyle name="c_Bal Sheets_JE 160 Workbasket Accrual_updated-_CA_01.10" xfId="547"/>
    <cellStyle name="c_Bal Sheets_JE Template" xfId="548"/>
    <cellStyle name="c_Bal Sheets_JE-December 2012" xfId="549"/>
    <cellStyle name="c_Bal Sheets_JE-November 2012" xfId="550"/>
    <cellStyle name="c_Bal Sheets_SAP JE Template 10.06.12" xfId="551"/>
    <cellStyle name="c_Bal Sheets_UPLOAD-Template_2012-06-22" xfId="552"/>
    <cellStyle name="c_Credit (2)" xfId="52"/>
    <cellStyle name="c_Credit (2) 10" xfId="553"/>
    <cellStyle name="c_Credit (2) 11" xfId="554"/>
    <cellStyle name="c_Credit (2) 2" xfId="555"/>
    <cellStyle name="c_Credit (2) 3" xfId="556"/>
    <cellStyle name="c_Credit (2) 4" xfId="557"/>
    <cellStyle name="c_Credit (2) 5" xfId="558"/>
    <cellStyle name="c_Credit (2) 6" xfId="559"/>
    <cellStyle name="c_Credit (2) 7" xfId="560"/>
    <cellStyle name="c_Credit (2) 8" xfId="561"/>
    <cellStyle name="c_Credit (2) 9" xfId="562"/>
    <cellStyle name="c_Credit (2)_JE 108 SERP 07.12" xfId="563"/>
    <cellStyle name="c_Credit (2)_JE 109 Rate Differential 08.12" xfId="564"/>
    <cellStyle name="c_Credit (2)_JE 111 PNC ANALYSIS FEE ACCRUAL 07.12" xfId="565"/>
    <cellStyle name="c_Credit (2)_JE 160 Workbasket Accrual_updated-_CA_01.10" xfId="566"/>
    <cellStyle name="c_Credit (2)_JE Template" xfId="567"/>
    <cellStyle name="c_Credit (2)_JE-December 2012" xfId="568"/>
    <cellStyle name="c_Credit (2)_JE-November 2012" xfId="569"/>
    <cellStyle name="c_Credit (2)_SAP JE Template 10.06.12" xfId="570"/>
    <cellStyle name="c_Credit (2)_UPLOAD-Template_2012-06-22" xfId="571"/>
    <cellStyle name="c_Earnings" xfId="53"/>
    <cellStyle name="c_Earnings (2)" xfId="54"/>
    <cellStyle name="c_Earnings (2) 10" xfId="572"/>
    <cellStyle name="c_Earnings (2) 11" xfId="573"/>
    <cellStyle name="c_Earnings (2) 2" xfId="574"/>
    <cellStyle name="c_Earnings (2) 3" xfId="575"/>
    <cellStyle name="c_Earnings (2) 4" xfId="576"/>
    <cellStyle name="c_Earnings (2) 5" xfId="577"/>
    <cellStyle name="c_Earnings (2) 6" xfId="578"/>
    <cellStyle name="c_Earnings (2) 7" xfId="579"/>
    <cellStyle name="c_Earnings (2) 8" xfId="580"/>
    <cellStyle name="c_Earnings (2) 9" xfId="581"/>
    <cellStyle name="c_Earnings (2)_JE 108 SERP 07.12" xfId="582"/>
    <cellStyle name="c_Earnings (2)_JE 109 Rate Differential 08.12" xfId="583"/>
    <cellStyle name="c_Earnings (2)_JE 111 PNC ANALYSIS FEE ACCRUAL 07.12" xfId="584"/>
    <cellStyle name="c_Earnings (2)_JE 160 Workbasket Accrual_updated-_CA_01.10" xfId="585"/>
    <cellStyle name="c_Earnings (2)_JE Template" xfId="586"/>
    <cellStyle name="c_Earnings (2)_JE-December 2012" xfId="587"/>
    <cellStyle name="c_Earnings (2)_JE-November 2012" xfId="588"/>
    <cellStyle name="c_Earnings (2)_SAP JE Template 10.06.12" xfId="589"/>
    <cellStyle name="c_Earnings (2)_UPLOAD-Template_2012-06-22" xfId="590"/>
    <cellStyle name="c_Earnings 10" xfId="591"/>
    <cellStyle name="c_Earnings 11" xfId="592"/>
    <cellStyle name="c_Earnings 2" xfId="593"/>
    <cellStyle name="c_Earnings 3" xfId="594"/>
    <cellStyle name="c_Earnings 4" xfId="595"/>
    <cellStyle name="c_Earnings 5" xfId="596"/>
    <cellStyle name="c_Earnings 6" xfId="597"/>
    <cellStyle name="c_Earnings 7" xfId="598"/>
    <cellStyle name="c_Earnings 8" xfId="599"/>
    <cellStyle name="c_Earnings 9" xfId="600"/>
    <cellStyle name="c_Earnings_JE 108 SERP 07.12" xfId="601"/>
    <cellStyle name="c_Earnings_JE 109 Rate Differential 08.12" xfId="602"/>
    <cellStyle name="c_Earnings_JE 111 PNC ANALYSIS FEE ACCRUAL 07.12" xfId="603"/>
    <cellStyle name="c_Earnings_JE 160 Workbasket Accrual_updated-_CA_01.10" xfId="604"/>
    <cellStyle name="c_Earnings_JE Template" xfId="605"/>
    <cellStyle name="c_Earnings_JE-December 2012" xfId="606"/>
    <cellStyle name="c_Earnings_JE-November 2012" xfId="607"/>
    <cellStyle name="c_Earnings_SAP JE Template 10.06.12" xfId="608"/>
    <cellStyle name="c_Earnings_UPLOAD-Template_2012-06-22" xfId="609"/>
    <cellStyle name="c_finsumm" xfId="55"/>
    <cellStyle name="c_finsumm 10" xfId="610"/>
    <cellStyle name="c_finsumm 11" xfId="611"/>
    <cellStyle name="c_finsumm 2" xfId="612"/>
    <cellStyle name="c_finsumm 3" xfId="613"/>
    <cellStyle name="c_finsumm 4" xfId="614"/>
    <cellStyle name="c_finsumm 5" xfId="615"/>
    <cellStyle name="c_finsumm 6" xfId="616"/>
    <cellStyle name="c_finsumm 7" xfId="617"/>
    <cellStyle name="c_finsumm 8" xfId="618"/>
    <cellStyle name="c_finsumm 9" xfId="619"/>
    <cellStyle name="c_finsumm_JE 108 SERP 07.12" xfId="620"/>
    <cellStyle name="c_finsumm_JE 109 Rate Differential 08.12" xfId="621"/>
    <cellStyle name="c_finsumm_JE 111 PNC ANALYSIS FEE ACCRUAL 07.12" xfId="622"/>
    <cellStyle name="c_finsumm_JE 160 Workbasket Accrual_updated-_CA_01.10" xfId="623"/>
    <cellStyle name="c_finsumm_JE Template" xfId="624"/>
    <cellStyle name="c_finsumm_JE-December 2012" xfId="625"/>
    <cellStyle name="c_finsumm_JE-November 2012" xfId="626"/>
    <cellStyle name="c_finsumm_SAP JE Template 10.06.12" xfId="627"/>
    <cellStyle name="c_finsumm_UPLOAD-Template_2012-06-22" xfId="628"/>
    <cellStyle name="c_GoroWipTax-to2050_fromCo_Oct21_99" xfId="56"/>
    <cellStyle name="c_GoroWipTax-to2050_fromCo_Oct21_99 10" xfId="629"/>
    <cellStyle name="c_GoroWipTax-to2050_fromCo_Oct21_99 11" xfId="630"/>
    <cellStyle name="c_GoroWipTax-to2050_fromCo_Oct21_99 2" xfId="631"/>
    <cellStyle name="c_GoroWipTax-to2050_fromCo_Oct21_99 3" xfId="632"/>
    <cellStyle name="c_GoroWipTax-to2050_fromCo_Oct21_99 4" xfId="633"/>
    <cellStyle name="c_GoroWipTax-to2050_fromCo_Oct21_99 5" xfId="634"/>
    <cellStyle name="c_GoroWipTax-to2050_fromCo_Oct21_99 6" xfId="635"/>
    <cellStyle name="c_GoroWipTax-to2050_fromCo_Oct21_99 7" xfId="636"/>
    <cellStyle name="c_GoroWipTax-to2050_fromCo_Oct21_99 8" xfId="637"/>
    <cellStyle name="c_GoroWipTax-to2050_fromCo_Oct21_99 9" xfId="638"/>
    <cellStyle name="c_GoroWipTax-to2050_fromCo_Oct21_99_JE 108 SERP 07.12" xfId="639"/>
    <cellStyle name="c_GoroWipTax-to2050_fromCo_Oct21_99_JE 109 Rate Differential 08.12" xfId="640"/>
    <cellStyle name="c_GoroWipTax-to2050_fromCo_Oct21_99_JE 111 PNC ANALYSIS FEE ACCRUAL 07.12" xfId="641"/>
    <cellStyle name="c_GoroWipTax-to2050_fromCo_Oct21_99_JE 160 Workbasket Accrual_updated-_CA_01.10" xfId="642"/>
    <cellStyle name="c_GoroWipTax-to2050_fromCo_Oct21_99_JE Template" xfId="643"/>
    <cellStyle name="c_GoroWipTax-to2050_fromCo_Oct21_99_JE-December 2012" xfId="644"/>
    <cellStyle name="c_GoroWipTax-to2050_fromCo_Oct21_99_JE-November 2012" xfId="645"/>
    <cellStyle name="c_GoroWipTax-to2050_fromCo_Oct21_99_SAP JE Template 10.06.12" xfId="646"/>
    <cellStyle name="c_GoroWipTax-to2050_fromCo_Oct21_99_UPLOAD-Template_2012-06-22" xfId="647"/>
    <cellStyle name="c_Hist Inputs (2)" xfId="57"/>
    <cellStyle name="c_Hist Inputs (2) 10" xfId="648"/>
    <cellStyle name="c_Hist Inputs (2) 11" xfId="649"/>
    <cellStyle name="c_Hist Inputs (2) 2" xfId="650"/>
    <cellStyle name="c_Hist Inputs (2) 3" xfId="651"/>
    <cellStyle name="c_Hist Inputs (2) 4" xfId="652"/>
    <cellStyle name="c_Hist Inputs (2) 5" xfId="653"/>
    <cellStyle name="c_Hist Inputs (2) 6" xfId="654"/>
    <cellStyle name="c_Hist Inputs (2) 7" xfId="655"/>
    <cellStyle name="c_Hist Inputs (2) 8" xfId="656"/>
    <cellStyle name="c_Hist Inputs (2) 9" xfId="657"/>
    <cellStyle name="c_Hist Inputs (2)_JE 108 SERP 07.12" xfId="658"/>
    <cellStyle name="c_Hist Inputs (2)_JE 109 Rate Differential 08.12" xfId="659"/>
    <cellStyle name="c_Hist Inputs (2)_JE 111 PNC ANALYSIS FEE ACCRUAL 07.12" xfId="660"/>
    <cellStyle name="c_Hist Inputs (2)_JE 160 Workbasket Accrual_updated-_CA_01.10" xfId="661"/>
    <cellStyle name="c_Hist Inputs (2)_JE Template" xfId="662"/>
    <cellStyle name="c_Hist Inputs (2)_JE-December 2012" xfId="663"/>
    <cellStyle name="c_Hist Inputs (2)_JE-November 2012" xfId="664"/>
    <cellStyle name="c_Hist Inputs (2)_SAP JE Template 10.06.12" xfId="665"/>
    <cellStyle name="c_Hist Inputs (2)_UPLOAD-Template_2012-06-22" xfId="666"/>
    <cellStyle name="c_IEL_finsumm" xfId="58"/>
    <cellStyle name="c_IEL_finsumm 10" xfId="667"/>
    <cellStyle name="c_IEL_finsumm 11" xfId="668"/>
    <cellStyle name="c_IEL_finsumm 2" xfId="669"/>
    <cellStyle name="c_IEL_finsumm 3" xfId="670"/>
    <cellStyle name="c_IEL_finsumm 4" xfId="671"/>
    <cellStyle name="c_IEL_finsumm 5" xfId="672"/>
    <cellStyle name="c_IEL_finsumm 6" xfId="673"/>
    <cellStyle name="c_IEL_finsumm 7" xfId="674"/>
    <cellStyle name="c_IEL_finsumm 8" xfId="675"/>
    <cellStyle name="c_IEL_finsumm 9" xfId="676"/>
    <cellStyle name="c_IEL_finsumm_JE 108 SERP 07.12" xfId="677"/>
    <cellStyle name="c_IEL_finsumm_JE 109 Rate Differential 08.12" xfId="678"/>
    <cellStyle name="c_IEL_finsumm_JE 111 PNC ANALYSIS FEE ACCRUAL 07.12" xfId="679"/>
    <cellStyle name="c_IEL_finsumm_JE 160 Workbasket Accrual_updated-_CA_01.10" xfId="680"/>
    <cellStyle name="c_IEL_finsumm_JE Template" xfId="681"/>
    <cellStyle name="c_IEL_finsumm_JE-December 2012" xfId="682"/>
    <cellStyle name="c_IEL_finsumm_JE-November 2012" xfId="683"/>
    <cellStyle name="c_IEL_finsumm_SAP JE Template 10.06.12" xfId="684"/>
    <cellStyle name="c_IEL_finsumm_UPLOAD-Template_2012-06-22" xfId="685"/>
    <cellStyle name="c_IEL_finsumm1" xfId="59"/>
    <cellStyle name="c_IEL_finsumm1 10" xfId="686"/>
    <cellStyle name="c_IEL_finsumm1 11" xfId="687"/>
    <cellStyle name="c_IEL_finsumm1 2" xfId="688"/>
    <cellStyle name="c_IEL_finsumm1 3" xfId="689"/>
    <cellStyle name="c_IEL_finsumm1 4" xfId="690"/>
    <cellStyle name="c_IEL_finsumm1 5" xfId="691"/>
    <cellStyle name="c_IEL_finsumm1 6" xfId="692"/>
    <cellStyle name="c_IEL_finsumm1 7" xfId="693"/>
    <cellStyle name="c_IEL_finsumm1 8" xfId="694"/>
    <cellStyle name="c_IEL_finsumm1 9" xfId="695"/>
    <cellStyle name="c_IEL_finsumm1_JE 108 SERP 07.12" xfId="696"/>
    <cellStyle name="c_IEL_finsumm1_JE 109 Rate Differential 08.12" xfId="697"/>
    <cellStyle name="c_IEL_finsumm1_JE 111 PNC ANALYSIS FEE ACCRUAL 07.12" xfId="698"/>
    <cellStyle name="c_IEL_finsumm1_JE 160 Workbasket Accrual_updated-_CA_01.10" xfId="699"/>
    <cellStyle name="c_IEL_finsumm1_JE Template" xfId="700"/>
    <cellStyle name="c_IEL_finsumm1_JE-December 2012" xfId="701"/>
    <cellStyle name="c_IEL_finsumm1_JE-November 2012" xfId="702"/>
    <cellStyle name="c_IEL_finsumm1_SAP JE Template 10.06.12" xfId="703"/>
    <cellStyle name="c_IEL_finsumm1_UPLOAD-Template_2012-06-22" xfId="704"/>
    <cellStyle name="c_JE 108 SERP 07.12" xfId="705"/>
    <cellStyle name="c_JE 109 Rate Differential 08.12" xfId="706"/>
    <cellStyle name="c_JE 111 PNC ANALYSIS FEE ACCRUAL 07.12" xfId="707"/>
    <cellStyle name="c_JE 160 Workbasket Accrual_updated-_CA_01.10" xfId="708"/>
    <cellStyle name="c_JE Template" xfId="709"/>
    <cellStyle name="c_JE-December 2012" xfId="710"/>
    <cellStyle name="c_JE-November 2012" xfId="711"/>
    <cellStyle name="c_LBO Summary" xfId="60"/>
    <cellStyle name="c_LBO Summary 10" xfId="712"/>
    <cellStyle name="c_LBO Summary 11" xfId="713"/>
    <cellStyle name="c_LBO Summary 2" xfId="714"/>
    <cellStyle name="c_LBO Summary 3" xfId="715"/>
    <cellStyle name="c_LBO Summary 4" xfId="716"/>
    <cellStyle name="c_LBO Summary 5" xfId="717"/>
    <cellStyle name="c_LBO Summary 6" xfId="718"/>
    <cellStyle name="c_LBO Summary 7" xfId="719"/>
    <cellStyle name="c_LBO Summary 8" xfId="720"/>
    <cellStyle name="c_LBO Summary 9" xfId="721"/>
    <cellStyle name="c_LBO Summary_JE 108 SERP 07.12" xfId="722"/>
    <cellStyle name="c_LBO Summary_JE 109 Rate Differential 08.12" xfId="723"/>
    <cellStyle name="c_LBO Summary_JE 111 PNC ANALYSIS FEE ACCRUAL 07.12" xfId="724"/>
    <cellStyle name="c_LBO Summary_JE 160 Workbasket Accrual_updated-_CA_01.10" xfId="725"/>
    <cellStyle name="c_LBO Summary_JE Template" xfId="726"/>
    <cellStyle name="c_LBO Summary_JE-December 2012" xfId="727"/>
    <cellStyle name="c_LBO Summary_JE-November 2012" xfId="728"/>
    <cellStyle name="c_LBO Summary_SAP JE Template 10.06.12" xfId="729"/>
    <cellStyle name="c_LBO Summary_UPLOAD-Template_2012-06-22" xfId="730"/>
    <cellStyle name="c_SAP JE Template 10.06.12" xfId="731"/>
    <cellStyle name="c_Schedules" xfId="61"/>
    <cellStyle name="c_Schedules 10" xfId="732"/>
    <cellStyle name="c_Schedules 11" xfId="733"/>
    <cellStyle name="c_Schedules 2" xfId="734"/>
    <cellStyle name="c_Schedules 3" xfId="735"/>
    <cellStyle name="c_Schedules 4" xfId="736"/>
    <cellStyle name="c_Schedules 5" xfId="737"/>
    <cellStyle name="c_Schedules 6" xfId="738"/>
    <cellStyle name="c_Schedules 7" xfId="739"/>
    <cellStyle name="c_Schedules 8" xfId="740"/>
    <cellStyle name="c_Schedules 9" xfId="741"/>
    <cellStyle name="c_Schedules_JE 108 SERP 07.12" xfId="742"/>
    <cellStyle name="c_Schedules_JE 109 Rate Differential 08.12" xfId="743"/>
    <cellStyle name="c_Schedules_JE 111 PNC ANALYSIS FEE ACCRUAL 07.12" xfId="744"/>
    <cellStyle name="c_Schedules_JE 160 Workbasket Accrual_updated-_CA_01.10" xfId="745"/>
    <cellStyle name="c_Schedules_JE Template" xfId="746"/>
    <cellStyle name="c_Schedules_JE-December 2012" xfId="747"/>
    <cellStyle name="c_Schedules_JE-November 2012" xfId="748"/>
    <cellStyle name="c_Schedules_SAP JE Template 10.06.12" xfId="749"/>
    <cellStyle name="c_Schedules_UPLOAD-Template_2012-06-22" xfId="750"/>
    <cellStyle name="c_Trans Assump (2)" xfId="62"/>
    <cellStyle name="c_Trans Assump (2) 10" xfId="751"/>
    <cellStyle name="c_Trans Assump (2) 11" xfId="752"/>
    <cellStyle name="c_Trans Assump (2) 2" xfId="753"/>
    <cellStyle name="c_Trans Assump (2) 3" xfId="754"/>
    <cellStyle name="c_Trans Assump (2) 4" xfId="755"/>
    <cellStyle name="c_Trans Assump (2) 5" xfId="756"/>
    <cellStyle name="c_Trans Assump (2) 6" xfId="757"/>
    <cellStyle name="c_Trans Assump (2) 7" xfId="758"/>
    <cellStyle name="c_Trans Assump (2) 8" xfId="759"/>
    <cellStyle name="c_Trans Assump (2) 9" xfId="760"/>
    <cellStyle name="c_Trans Assump (2)_JE 108 SERP 07.12" xfId="761"/>
    <cellStyle name="c_Trans Assump (2)_JE 109 Rate Differential 08.12" xfId="762"/>
    <cellStyle name="c_Trans Assump (2)_JE 111 PNC ANALYSIS FEE ACCRUAL 07.12" xfId="763"/>
    <cellStyle name="c_Trans Assump (2)_JE 160 Workbasket Accrual_updated-_CA_01.10" xfId="764"/>
    <cellStyle name="c_Trans Assump (2)_JE Template" xfId="765"/>
    <cellStyle name="c_Trans Assump (2)_JE-December 2012" xfId="766"/>
    <cellStyle name="c_Trans Assump (2)_JE-November 2012" xfId="767"/>
    <cellStyle name="c_Trans Assump (2)_SAP JE Template 10.06.12" xfId="768"/>
    <cellStyle name="c_Trans Assump (2)_UPLOAD-Template_2012-06-22" xfId="769"/>
    <cellStyle name="c_Unit Price Sen. (2)" xfId="63"/>
    <cellStyle name="c_Unit Price Sen. (2) 10" xfId="770"/>
    <cellStyle name="c_Unit Price Sen. (2) 11" xfId="771"/>
    <cellStyle name="c_Unit Price Sen. (2) 2" xfId="772"/>
    <cellStyle name="c_Unit Price Sen. (2) 3" xfId="773"/>
    <cellStyle name="c_Unit Price Sen. (2) 4" xfId="774"/>
    <cellStyle name="c_Unit Price Sen. (2) 5" xfId="775"/>
    <cellStyle name="c_Unit Price Sen. (2) 6" xfId="776"/>
    <cellStyle name="c_Unit Price Sen. (2) 7" xfId="777"/>
    <cellStyle name="c_Unit Price Sen. (2) 8" xfId="778"/>
    <cellStyle name="c_Unit Price Sen. (2) 9" xfId="779"/>
    <cellStyle name="c_Unit Price Sen. (2)_JE 108 SERP 07.12" xfId="780"/>
    <cellStyle name="c_Unit Price Sen. (2)_JE 109 Rate Differential 08.12" xfId="781"/>
    <cellStyle name="c_Unit Price Sen. (2)_JE 111 PNC ANALYSIS FEE ACCRUAL 07.12" xfId="782"/>
    <cellStyle name="c_Unit Price Sen. (2)_JE 160 Workbasket Accrual_updated-_CA_01.10" xfId="783"/>
    <cellStyle name="c_Unit Price Sen. (2)_JE Template" xfId="784"/>
    <cellStyle name="c_Unit Price Sen. (2)_JE-December 2012" xfId="785"/>
    <cellStyle name="c_Unit Price Sen. (2)_JE-November 2012" xfId="786"/>
    <cellStyle name="c_Unit Price Sen. (2)_SAP JE Template 10.06.12" xfId="787"/>
    <cellStyle name="c_Unit Price Sen. (2)_UPLOAD-Template_2012-06-22" xfId="788"/>
    <cellStyle name="c_UPLOAD-Template_2012-06-22" xfId="789"/>
    <cellStyle name="Calc Currency (0)" xfId="790"/>
    <cellStyle name="Calc Currency (0) 2" xfId="791"/>
    <cellStyle name="Calc Currency (0) 3" xfId="792"/>
    <cellStyle name="Calcul" xfId="793"/>
    <cellStyle name="Calculation" xfId="64" builtinId="22" customBuiltin="1"/>
    <cellStyle name="CategoryStyle" xfId="794"/>
    <cellStyle name="Cellule liée" xfId="795"/>
    <cellStyle name="Check Cell" xfId="65" builtinId="23" customBuiltin="1"/>
    <cellStyle name="ColumnHeaderStyle" xfId="796"/>
    <cellStyle name="Comma" xfId="66" builtinId="3"/>
    <cellStyle name="Comma  - Style1" xfId="67"/>
    <cellStyle name="Comma  - Style2" xfId="68"/>
    <cellStyle name="Comma  - Style3" xfId="69"/>
    <cellStyle name="Comma  - Style4" xfId="70"/>
    <cellStyle name="Comma  - Style5" xfId="71"/>
    <cellStyle name="Comma  - Style6" xfId="72"/>
    <cellStyle name="Comma  - Style7" xfId="73"/>
    <cellStyle name="Comma  - Style8" xfId="74"/>
    <cellStyle name="Comma 10" xfId="797"/>
    <cellStyle name="Comma 11" xfId="798"/>
    <cellStyle name="Comma 2" xfId="150"/>
    <cellStyle name="Comma 2 2" xfId="152"/>
    <cellStyle name="Comma 2 3" xfId="799"/>
    <cellStyle name="Comma 20" xfId="800"/>
    <cellStyle name="Comma 3" xfId="153"/>
    <cellStyle name="Comma 4" xfId="801"/>
    <cellStyle name="Comma 5" xfId="802"/>
    <cellStyle name="Comma 6" xfId="803"/>
    <cellStyle name="Comma 7" xfId="804"/>
    <cellStyle name="Comma 8" xfId="805"/>
    <cellStyle name="Comma 9" xfId="806"/>
    <cellStyle name="Comma0" xfId="807"/>
    <cellStyle name="Comma0 - Style4" xfId="808"/>
    <cellStyle name="Commentaire" xfId="809"/>
    <cellStyle name="Commentaire 2" xfId="810"/>
    <cellStyle name="Commentaire 3" xfId="811"/>
    <cellStyle name="Commentaire_UPLOAD-Template_2012-06-22" xfId="812"/>
    <cellStyle name="Comǚ䈀ԀÀ0]" xfId="813"/>
    <cellStyle name="Copied" xfId="814"/>
    <cellStyle name="Currency [2]" xfId="75"/>
    <cellStyle name="Currency 10" xfId="815"/>
    <cellStyle name="Currency 2" xfId="154"/>
    <cellStyle name="Currency 2 2" xfId="816"/>
    <cellStyle name="Currency 2 3" xfId="817"/>
    <cellStyle name="Currency 3" xfId="155"/>
    <cellStyle name="Currency0" xfId="818"/>
    <cellStyle name="Cǚ䈀؀_xdac0__x0001_&gt;쀆 [0]" xfId="819"/>
    <cellStyle name="Dash" xfId="76"/>
    <cellStyle name="Date" xfId="820"/>
    <cellStyle name="Entered" xfId="821"/>
    <cellStyle name="Entrée" xfId="822"/>
    <cellStyle name="Euro" xfId="77"/>
    <cellStyle name="Explanatory Text" xfId="78" builtinId="53" customBuiltin="1"/>
    <cellStyle name="Explanatory Text 2" xfId="823"/>
    <cellStyle name="Explanatory Text 3" xfId="824"/>
    <cellStyle name="Explanatory Text 4" xfId="825"/>
    <cellStyle name="Explanatory Text 5" xfId="826"/>
    <cellStyle name="Fixed" xfId="827"/>
    <cellStyle name="Good" xfId="79" builtinId="26" customBuiltin="1"/>
    <cellStyle name="Good 2" xfId="828"/>
    <cellStyle name="Grey" xfId="829"/>
    <cellStyle name="Grey 2" xfId="830"/>
    <cellStyle name="Grey 3" xfId="831"/>
    <cellStyle name="Header1" xfId="832"/>
    <cellStyle name="Header2" xfId="833"/>
    <cellStyle name="Heading 1" xfId="80" builtinId="16" customBuiltin="1"/>
    <cellStyle name="Heading 1 10" xfId="834"/>
    <cellStyle name="Heading 1 11" xfId="835"/>
    <cellStyle name="Heading 1 12" xfId="836"/>
    <cellStyle name="Heading 1 13" xfId="837"/>
    <cellStyle name="Heading 1 14" xfId="838"/>
    <cellStyle name="Heading 1 15" xfId="839"/>
    <cellStyle name="Heading 1 2" xfId="840"/>
    <cellStyle name="Heading 1 3" xfId="841"/>
    <cellStyle name="Heading 1 4" xfId="842"/>
    <cellStyle name="Heading 1 5" xfId="843"/>
    <cellStyle name="Heading 1 6" xfId="844"/>
    <cellStyle name="Heading 1 7" xfId="845"/>
    <cellStyle name="Heading 1 8" xfId="846"/>
    <cellStyle name="Heading 1 9" xfId="847"/>
    <cellStyle name="Heading 2" xfId="81" builtinId="17" customBuiltin="1"/>
    <cellStyle name="Heading 2 10" xfId="848"/>
    <cellStyle name="Heading 2 11" xfId="849"/>
    <cellStyle name="Heading 2 12" xfId="850"/>
    <cellStyle name="Heading 2 13" xfId="851"/>
    <cellStyle name="Heading 2 14" xfId="852"/>
    <cellStyle name="Heading 2 15" xfId="853"/>
    <cellStyle name="Heading 2 2" xfId="854"/>
    <cellStyle name="Heading 2 3" xfId="855"/>
    <cellStyle name="Heading 2 4" xfId="856"/>
    <cellStyle name="Heading 2 5" xfId="857"/>
    <cellStyle name="Heading 2 6" xfId="858"/>
    <cellStyle name="Heading 2 7" xfId="859"/>
    <cellStyle name="Heading 2 8" xfId="860"/>
    <cellStyle name="Heading 2 9" xfId="861"/>
    <cellStyle name="Heading 3" xfId="82" builtinId="18" customBuiltin="1"/>
    <cellStyle name="Heading 3 10" xfId="862"/>
    <cellStyle name="Heading 3 11" xfId="863"/>
    <cellStyle name="Heading 3 12" xfId="864"/>
    <cellStyle name="Heading 3 13" xfId="865"/>
    <cellStyle name="Heading 3 14" xfId="866"/>
    <cellStyle name="Heading 3 15" xfId="867"/>
    <cellStyle name="Heading 3 2" xfId="868"/>
    <cellStyle name="Heading 3 3" xfId="869"/>
    <cellStyle name="Heading 3 4" xfId="870"/>
    <cellStyle name="Heading 3 5" xfId="871"/>
    <cellStyle name="Heading 3 6" xfId="872"/>
    <cellStyle name="Heading 3 7" xfId="873"/>
    <cellStyle name="Heading 3 8" xfId="874"/>
    <cellStyle name="Heading 3 9" xfId="875"/>
    <cellStyle name="Heading 4" xfId="83" builtinId="19" customBuiltin="1"/>
    <cellStyle name="Heading 4 10" xfId="876"/>
    <cellStyle name="Heading 4 11" xfId="877"/>
    <cellStyle name="Heading 4 12" xfId="878"/>
    <cellStyle name="Heading 4 13" xfId="879"/>
    <cellStyle name="Heading 4 14" xfId="880"/>
    <cellStyle name="Heading 4 15" xfId="881"/>
    <cellStyle name="Heading 4 2" xfId="882"/>
    <cellStyle name="Heading 4 3" xfId="883"/>
    <cellStyle name="Heading 4 4" xfId="884"/>
    <cellStyle name="Heading 4 5" xfId="885"/>
    <cellStyle name="Heading 4 6" xfId="886"/>
    <cellStyle name="Heading 4 7" xfId="887"/>
    <cellStyle name="Heading 4 8" xfId="888"/>
    <cellStyle name="Heading 4 9" xfId="889"/>
    <cellStyle name="Hyperlink 2" xfId="890"/>
    <cellStyle name="Input" xfId="84" builtinId="20" customBuiltin="1"/>
    <cellStyle name="Input [yellow]" xfId="891"/>
    <cellStyle name="Input [yellow] 2" xfId="892"/>
    <cellStyle name="Input [yellow] 3" xfId="893"/>
    <cellStyle name="Input 10" xfId="894"/>
    <cellStyle name="Input 11" xfId="895"/>
    <cellStyle name="Input 2" xfId="896"/>
    <cellStyle name="Input 3" xfId="897"/>
    <cellStyle name="Input 4" xfId="898"/>
    <cellStyle name="Input 5" xfId="899"/>
    <cellStyle name="Input 6" xfId="900"/>
    <cellStyle name="Input 7" xfId="901"/>
    <cellStyle name="Input 8" xfId="902"/>
    <cellStyle name="Input 9" xfId="903"/>
    <cellStyle name="InputBlueFont" xfId="85"/>
    <cellStyle name="Insatisfaisant" xfId="904"/>
    <cellStyle name="Jun" xfId="905"/>
    <cellStyle name="Jun 2" xfId="906"/>
    <cellStyle name="Jun 3" xfId="907"/>
    <cellStyle name="Jun_JE 108 SERP 07.12" xfId="908"/>
    <cellStyle name="Linked Cell" xfId="86" builtinId="24" customBuiltin="1"/>
    <cellStyle name="Linked Cell 2" xfId="909"/>
    <cellStyle name="Linked Cell 3" xfId="910"/>
    <cellStyle name="Linked Cell 4" xfId="911"/>
    <cellStyle name="Linked Cell 5" xfId="912"/>
    <cellStyle name="Millares [0]_laroux" xfId="87"/>
    <cellStyle name="Millares_laroux" xfId="88"/>
    <cellStyle name="Moneda [0]_laroux" xfId="89"/>
    <cellStyle name="Moneda_laroux" xfId="90"/>
    <cellStyle name="Neutral" xfId="91" builtinId="28" customBuiltin="1"/>
    <cellStyle name="Neutral 10" xfId="913"/>
    <cellStyle name="Neutral 11" xfId="914"/>
    <cellStyle name="Neutral 12" xfId="915"/>
    <cellStyle name="Neutral 2 10" xfId="916"/>
    <cellStyle name="Neutral 2 11" xfId="917"/>
    <cellStyle name="Neutral 2 12" xfId="918"/>
    <cellStyle name="Neutral 2 13" xfId="919"/>
    <cellStyle name="Neutral 2 14" xfId="920"/>
    <cellStyle name="Neutral 2 15" xfId="921"/>
    <cellStyle name="Neutral 2 16" xfId="922"/>
    <cellStyle name="Neutral 2 17" xfId="923"/>
    <cellStyle name="Neutral 2 18" xfId="924"/>
    <cellStyle name="Neutral 2 19" xfId="925"/>
    <cellStyle name="Neutral 2 2" xfId="926"/>
    <cellStyle name="Neutral 2 20" xfId="927"/>
    <cellStyle name="Neutral 2 3" xfId="928"/>
    <cellStyle name="Neutral 2 4" xfId="929"/>
    <cellStyle name="Neutral 2 5" xfId="930"/>
    <cellStyle name="Neutral 2 6" xfId="931"/>
    <cellStyle name="Neutral 2 7" xfId="932"/>
    <cellStyle name="Neutral 2 8" xfId="933"/>
    <cellStyle name="Neutral 2 9" xfId="934"/>
    <cellStyle name="Neutral 3 10" xfId="935"/>
    <cellStyle name="Neutral 3 11" xfId="936"/>
    <cellStyle name="Neutral 3 12" xfId="937"/>
    <cellStyle name="Neutral 3 13" xfId="938"/>
    <cellStyle name="Neutral 3 14" xfId="939"/>
    <cellStyle name="Neutral 3 15" xfId="940"/>
    <cellStyle name="Neutral 3 16" xfId="941"/>
    <cellStyle name="Neutral 3 17" xfId="942"/>
    <cellStyle name="Neutral 3 18" xfId="943"/>
    <cellStyle name="Neutral 3 19" xfId="944"/>
    <cellStyle name="Neutral 3 2" xfId="945"/>
    <cellStyle name="Neutral 3 20" xfId="946"/>
    <cellStyle name="Neutral 3 3" xfId="947"/>
    <cellStyle name="Neutral 3 4" xfId="948"/>
    <cellStyle name="Neutral 3 5" xfId="949"/>
    <cellStyle name="Neutral 3 6" xfId="950"/>
    <cellStyle name="Neutral 3 7" xfId="951"/>
    <cellStyle name="Neutral 3 8" xfId="952"/>
    <cellStyle name="Neutral 3 9" xfId="953"/>
    <cellStyle name="Neutral 4" xfId="954"/>
    <cellStyle name="Neutral 5" xfId="955"/>
    <cellStyle name="Neutral 6" xfId="956"/>
    <cellStyle name="Neutral 7" xfId="957"/>
    <cellStyle name="Neutral 8" xfId="958"/>
    <cellStyle name="Neutral 9" xfId="959"/>
    <cellStyle name="Neutre" xfId="960"/>
    <cellStyle name="Normal" xfId="0" builtinId="0"/>
    <cellStyle name="Normal - Style1" xfId="92"/>
    <cellStyle name="Normal - Style1 2" xfId="961"/>
    <cellStyle name="Normal - Style1 3" xfId="962"/>
    <cellStyle name="Normal - Style1_030501_Accrue Cisco Smartnet Agreement for April &amp; May_SC_05.10" xfId="963"/>
    <cellStyle name="Normal 10" xfId="964"/>
    <cellStyle name="Normal 10 2" xfId="965"/>
    <cellStyle name="Normal 10 3" xfId="966"/>
    <cellStyle name="Normal 11" xfId="967"/>
    <cellStyle name="Normal 12" xfId="968"/>
    <cellStyle name="Normal 12 2" xfId="969"/>
    <cellStyle name="Normal 12 3" xfId="970"/>
    <cellStyle name="Normal 12 4" xfId="971"/>
    <cellStyle name="Normal 13" xfId="972"/>
    <cellStyle name="Normal 14" xfId="973"/>
    <cellStyle name="Normal 15" xfId="974"/>
    <cellStyle name="Normal 15 10" xfId="975"/>
    <cellStyle name="Normal 15 11" xfId="976"/>
    <cellStyle name="Normal 15 12" xfId="977"/>
    <cellStyle name="Normal 15 13" xfId="978"/>
    <cellStyle name="Normal 15 14" xfId="979"/>
    <cellStyle name="Normal 15 15" xfId="980"/>
    <cellStyle name="Normal 15 16" xfId="981"/>
    <cellStyle name="Normal 15 17" xfId="982"/>
    <cellStyle name="Normal 15 18" xfId="983"/>
    <cellStyle name="Normal 15 19" xfId="984"/>
    <cellStyle name="Normal 15 2" xfId="985"/>
    <cellStyle name="Normal 15 20" xfId="986"/>
    <cellStyle name="Normal 15 21" xfId="987"/>
    <cellStyle name="Normal 15 22" xfId="988"/>
    <cellStyle name="Normal 15 3" xfId="989"/>
    <cellStyle name="Normal 15 4" xfId="990"/>
    <cellStyle name="Normal 15 5" xfId="991"/>
    <cellStyle name="Normal 15 6" xfId="992"/>
    <cellStyle name="Normal 15 7" xfId="993"/>
    <cellStyle name="Normal 15 8" xfId="994"/>
    <cellStyle name="Normal 15 9" xfId="995"/>
    <cellStyle name="Normal 16" xfId="996"/>
    <cellStyle name="Normal 16 10" xfId="997"/>
    <cellStyle name="Normal 16 11" xfId="998"/>
    <cellStyle name="Normal 16 12" xfId="999"/>
    <cellStyle name="Normal 16 13" xfId="1000"/>
    <cellStyle name="Normal 16 14" xfId="1001"/>
    <cellStyle name="Normal 16 15" xfId="1002"/>
    <cellStyle name="Normal 16 16" xfId="1003"/>
    <cellStyle name="Normal 16 17" xfId="1004"/>
    <cellStyle name="Normal 16 18" xfId="1005"/>
    <cellStyle name="Normal 16 19" xfId="1006"/>
    <cellStyle name="Normal 16 2" xfId="1007"/>
    <cellStyle name="Normal 16 20" xfId="1008"/>
    <cellStyle name="Normal 16 3" xfId="1009"/>
    <cellStyle name="Normal 16 4" xfId="1010"/>
    <cellStyle name="Normal 16 5" xfId="1011"/>
    <cellStyle name="Normal 16 6" xfId="1012"/>
    <cellStyle name="Normal 16 7" xfId="1013"/>
    <cellStyle name="Normal 16 8" xfId="1014"/>
    <cellStyle name="Normal 16 9" xfId="1015"/>
    <cellStyle name="Normal 17" xfId="1016"/>
    <cellStyle name="Normal 18" xfId="1017"/>
    <cellStyle name="Normal 19" xfId="1018"/>
    <cellStyle name="Normal 2" xfId="149"/>
    <cellStyle name="Normal 2 10" xfId="1019"/>
    <cellStyle name="Normal 2 11" xfId="1020"/>
    <cellStyle name="Normal 2 12" xfId="1021"/>
    <cellStyle name="Normal 2 13" xfId="1022"/>
    <cellStyle name="Normal 2 14" xfId="1023"/>
    <cellStyle name="Normal 2 15" xfId="1024"/>
    <cellStyle name="Normal 2 16" xfId="1025"/>
    <cellStyle name="Normal 2 17" xfId="1026"/>
    <cellStyle name="Normal 2 18" xfId="1027"/>
    <cellStyle name="Normal 2 19" xfId="1028"/>
    <cellStyle name="Normal 2 2" xfId="151"/>
    <cellStyle name="Normal 2 2 10" xfId="1029"/>
    <cellStyle name="Normal 2 2 11" xfId="1030"/>
    <cellStyle name="Normal 2 2 12" xfId="1031"/>
    <cellStyle name="Normal 2 2 13" xfId="1032"/>
    <cellStyle name="Normal 2 2 14" xfId="1033"/>
    <cellStyle name="Normal 2 2 15" xfId="1034"/>
    <cellStyle name="Normal 2 2 16" xfId="1035"/>
    <cellStyle name="Normal 2 2 17" xfId="1036"/>
    <cellStyle name="Normal 2 2 18" xfId="1037"/>
    <cellStyle name="Normal 2 2 19" xfId="1038"/>
    <cellStyle name="Normal 2 2 2" xfId="1039"/>
    <cellStyle name="Normal 2 2 2 2" xfId="1040"/>
    <cellStyle name="Normal 2 2 2 2 2" xfId="1041"/>
    <cellStyle name="Normal 2 2 2 2 3" xfId="1042"/>
    <cellStyle name="Normal 2 2 2 2 4" xfId="1043"/>
    <cellStyle name="Normal 2 2 2 3" xfId="1044"/>
    <cellStyle name="Normal 2 2 2 4" xfId="1045"/>
    <cellStyle name="Normal 2 2 2_JE 102 Allmerica Healthcare charges 04.11" xfId="1046"/>
    <cellStyle name="Normal 2 2 20" xfId="1047"/>
    <cellStyle name="Normal 2 2 21" xfId="1048"/>
    <cellStyle name="Normal 2 2 22" xfId="1049"/>
    <cellStyle name="Normal 2 2 23" xfId="1050"/>
    <cellStyle name="Normal 2 2 3" xfId="1051"/>
    <cellStyle name="Normal 2 2 4" xfId="1052"/>
    <cellStyle name="Normal 2 2 5" xfId="1053"/>
    <cellStyle name="Normal 2 2 6" xfId="1054"/>
    <cellStyle name="Normal 2 2 7" xfId="1055"/>
    <cellStyle name="Normal 2 2 8" xfId="1056"/>
    <cellStyle name="Normal 2 2 9" xfId="1057"/>
    <cellStyle name="Normal 2 2_JE 102 Allmerica Healthcare charges 04.11" xfId="1058"/>
    <cellStyle name="Normal 2 20" xfId="1059"/>
    <cellStyle name="Normal 2 21" xfId="1060"/>
    <cellStyle name="Normal 2 22" xfId="1061"/>
    <cellStyle name="Normal 2 3" xfId="1062"/>
    <cellStyle name="Normal 2 3 2" xfId="1063"/>
    <cellStyle name="Normal 2 3 3" xfId="1064"/>
    <cellStyle name="Normal 2 3 4" xfId="1065"/>
    <cellStyle name="Normal 2 3_JE 102 Allmerica Healthcare charges 04.11" xfId="1066"/>
    <cellStyle name="Normal 2 4" xfId="1067"/>
    <cellStyle name="Normal 2 5" xfId="1068"/>
    <cellStyle name="Normal 2 6" xfId="1069"/>
    <cellStyle name="Normal 2 7" xfId="1070"/>
    <cellStyle name="Normal 2 8" xfId="1071"/>
    <cellStyle name="Normal 2 9" xfId="1072"/>
    <cellStyle name="Normal 2_030501_Accrue Cisco Smartnet Agreement for April &amp; May_SC_05.10" xfId="1073"/>
    <cellStyle name="Normal 20" xfId="1074"/>
    <cellStyle name="Normal 21" xfId="1075"/>
    <cellStyle name="Normal 21 2" xfId="1076"/>
    <cellStyle name="Normal 22" xfId="1077"/>
    <cellStyle name="Normal 23" xfId="1078"/>
    <cellStyle name="Normal 24" xfId="1079"/>
    <cellStyle name="Normal 25" xfId="1080"/>
    <cellStyle name="Normal 26" xfId="1081"/>
    <cellStyle name="Normal 3" xfId="148"/>
    <cellStyle name="Normal 3 2" xfId="1082"/>
    <cellStyle name="Normal 3 3" xfId="1083"/>
    <cellStyle name="Normal 3 4" xfId="1084"/>
    <cellStyle name="Normal 3_030501_Accrue Cisco Smartnet Agreement for April &amp; May_SC_05.10" xfId="1085"/>
    <cellStyle name="Normal 34" xfId="1086"/>
    <cellStyle name="Normal 4" xfId="156"/>
    <cellStyle name="Normal 4 2" xfId="1087"/>
    <cellStyle name="Normal 4 3" xfId="1088"/>
    <cellStyle name="Normal 4 4" xfId="1089"/>
    <cellStyle name="Normal 4_American Water_Telecom Accrual_Template Mar 11 Credit Update" xfId="1090"/>
    <cellStyle name="Normal 5" xfId="157"/>
    <cellStyle name="Normal 6" xfId="1091"/>
    <cellStyle name="Normal 7" xfId="1092"/>
    <cellStyle name="Normal 8" xfId="1093"/>
    <cellStyle name="Normal 8 10" xfId="1094"/>
    <cellStyle name="Normal 8 11" xfId="1095"/>
    <cellStyle name="Normal 8 12" xfId="1096"/>
    <cellStyle name="Normal 8 13" xfId="1097"/>
    <cellStyle name="Normal 8 14" xfId="1098"/>
    <cellStyle name="Normal 8 15" xfId="1099"/>
    <cellStyle name="Normal 8 16" xfId="1100"/>
    <cellStyle name="Normal 8 17" xfId="1101"/>
    <cellStyle name="Normal 8 18" xfId="1102"/>
    <cellStyle name="Normal 8 19" xfId="1103"/>
    <cellStyle name="Normal 8 2" xfId="1104"/>
    <cellStyle name="Normal 8 20" xfId="1105"/>
    <cellStyle name="Normal 8 3" xfId="1106"/>
    <cellStyle name="Normal 8 4" xfId="1107"/>
    <cellStyle name="Normal 8 5" xfId="1108"/>
    <cellStyle name="Normal 8 6" xfId="1109"/>
    <cellStyle name="Normal 8 7" xfId="1110"/>
    <cellStyle name="Normal 8 8" xfId="1111"/>
    <cellStyle name="Normal 8 9" xfId="1112"/>
    <cellStyle name="Normal 9" xfId="1113"/>
    <cellStyle name="Note" xfId="93" builtinId="10" customBuiltin="1"/>
    <cellStyle name="Note 2" xfId="158"/>
    <cellStyle name="Note 3" xfId="1114"/>
    <cellStyle name="Note 4" xfId="1115"/>
    <cellStyle name="Note 5" xfId="1116"/>
    <cellStyle name="Numbers" xfId="94"/>
    <cellStyle name="Numbers 10" xfId="1117"/>
    <cellStyle name="Numbers 11" xfId="1118"/>
    <cellStyle name="Numbers 2" xfId="1119"/>
    <cellStyle name="Numbers 3" xfId="1120"/>
    <cellStyle name="Numbers 4" xfId="1121"/>
    <cellStyle name="Numbers 5" xfId="1122"/>
    <cellStyle name="Numbers 6" xfId="1123"/>
    <cellStyle name="Numbers 7" xfId="1124"/>
    <cellStyle name="Numbers 8" xfId="1125"/>
    <cellStyle name="Numbers 9" xfId="1126"/>
    <cellStyle name="Œ…‹æØ‚è [0.00]_PRODUCT DETAIL Q1" xfId="95"/>
    <cellStyle name="Œ…‹æØ‚è_PRODUCT DETAIL Q1" xfId="96"/>
    <cellStyle name="Output" xfId="97" builtinId="21" customBuiltin="1"/>
    <cellStyle name="Percent [2]" xfId="1127"/>
    <cellStyle name="Percent [2] 2" xfId="1128"/>
    <cellStyle name="Percent [2] 3" xfId="1129"/>
    <cellStyle name="Percent 2" xfId="1130"/>
    <cellStyle name="Percent 3" xfId="1131"/>
    <cellStyle name="Percent 3 2" xfId="1132"/>
    <cellStyle name="Price" xfId="98"/>
    <cellStyle name="Price 10" xfId="1133"/>
    <cellStyle name="Price 11" xfId="1134"/>
    <cellStyle name="Price 2" xfId="1135"/>
    <cellStyle name="Price 3" xfId="1136"/>
    <cellStyle name="Price 4" xfId="1137"/>
    <cellStyle name="Price 5" xfId="1138"/>
    <cellStyle name="Price 6" xfId="1139"/>
    <cellStyle name="Price 7" xfId="1140"/>
    <cellStyle name="Price 8" xfId="1141"/>
    <cellStyle name="Price 9" xfId="1142"/>
    <cellStyle name="producto" xfId="99"/>
    <cellStyle name="PSChar" xfId="1143"/>
    <cellStyle name="PSChar 10" xfId="1144"/>
    <cellStyle name="PSChar 11" xfId="1145"/>
    <cellStyle name="PSChar 2" xfId="1146"/>
    <cellStyle name="PSChar 3" xfId="1147"/>
    <cellStyle name="PSChar 4" xfId="1148"/>
    <cellStyle name="PSChar 5" xfId="1149"/>
    <cellStyle name="PSChar 6" xfId="1150"/>
    <cellStyle name="PSChar 7" xfId="1151"/>
    <cellStyle name="PSChar 8" xfId="1152"/>
    <cellStyle name="PSChar 9" xfId="1153"/>
    <cellStyle name="PSDate" xfId="1154"/>
    <cellStyle name="PSDec" xfId="1155"/>
    <cellStyle name="PSDec 10" xfId="1156"/>
    <cellStyle name="PSDec 11" xfId="1157"/>
    <cellStyle name="PSDec 2" xfId="1158"/>
    <cellStyle name="PSDec 3" xfId="1159"/>
    <cellStyle name="PSDec 4" xfId="1160"/>
    <cellStyle name="PSDec 5" xfId="1161"/>
    <cellStyle name="PSDec 6" xfId="1162"/>
    <cellStyle name="PSDec 7" xfId="1163"/>
    <cellStyle name="PSDec 8" xfId="1164"/>
    <cellStyle name="PSDec 9" xfId="1165"/>
    <cellStyle name="PSHeading" xfId="1166"/>
    <cellStyle name="PSInt" xfId="1167"/>
    <cellStyle name="PSSpacer" xfId="1168"/>
    <cellStyle name="PSSpacer 10" xfId="1169"/>
    <cellStyle name="PSSpacer 11" xfId="1170"/>
    <cellStyle name="PSSpacer 2" xfId="1171"/>
    <cellStyle name="PSSpacer 3" xfId="1172"/>
    <cellStyle name="PSSpacer 4" xfId="1173"/>
    <cellStyle name="PSSpacer 5" xfId="1174"/>
    <cellStyle name="PSSpacer 6" xfId="1175"/>
    <cellStyle name="PSSpacer 7" xfId="1176"/>
    <cellStyle name="PSSpacer 8" xfId="1177"/>
    <cellStyle name="PSSpacer 9" xfId="1178"/>
    <cellStyle name="QuestionTextStyle" xfId="1179"/>
    <cellStyle name="RevList" xfId="1180"/>
    <cellStyle name="RowHeaderStyle" xfId="1181"/>
    <cellStyle name="s" xfId="100"/>
    <cellStyle name="s_B" xfId="101"/>
    <cellStyle name="s_B_JE 108 SERP 07.12" xfId="1182"/>
    <cellStyle name="s_B_JE 109 Rate Differential 08.12" xfId="1183"/>
    <cellStyle name="s_B_JE 111 PNC ANALYSIS FEE ACCRUAL 07.12" xfId="1184"/>
    <cellStyle name="s_B_JE 160 Workbasket Accrual_updated-_CA_01.10" xfId="1185"/>
    <cellStyle name="s_B_JE 160 Workbasket Accrual_updated-_CA_01.10_SAP JE Template 10.06.12" xfId="1186"/>
    <cellStyle name="s_B_JE Template" xfId="1187"/>
    <cellStyle name="s_B_JE Template_SAP JE Template 10.06.12" xfId="1188"/>
    <cellStyle name="s_B_JE-December 2012" xfId="1189"/>
    <cellStyle name="s_B_JE-November 2012" xfId="1190"/>
    <cellStyle name="s_B_UPLOAD-Template_2012-06-22" xfId="1191"/>
    <cellStyle name="s_B_UPLOAD-Template_2012-06-22_SAP JE Template 10.06.12" xfId="1192"/>
    <cellStyle name="s_Bal Sheets" xfId="102"/>
    <cellStyle name="s_Bal Sheets_1" xfId="103"/>
    <cellStyle name="s_Bal Sheets_1_JE 108 SERP 07.12" xfId="1193"/>
    <cellStyle name="s_Bal Sheets_1_JE 109 Rate Differential 08.12" xfId="1194"/>
    <cellStyle name="s_Bal Sheets_1_JE 111 PNC ANALYSIS FEE ACCRUAL 07.12" xfId="1195"/>
    <cellStyle name="s_Bal Sheets_1_JE 160 Workbasket Accrual_updated-_CA_01.10" xfId="1196"/>
    <cellStyle name="s_Bal Sheets_1_JE 160 Workbasket Accrual_updated-_CA_01.10_SAP JE Template 10.06.12" xfId="1197"/>
    <cellStyle name="s_Bal Sheets_1_JE Template" xfId="1198"/>
    <cellStyle name="s_Bal Sheets_1_JE Template_SAP JE Template 10.06.12" xfId="1199"/>
    <cellStyle name="s_Bal Sheets_1_JE-December 2012" xfId="1200"/>
    <cellStyle name="s_Bal Sheets_1_JE-November 2012" xfId="1201"/>
    <cellStyle name="s_Bal Sheets_1_UPLOAD-Template_2012-06-22" xfId="1202"/>
    <cellStyle name="s_Bal Sheets_1_UPLOAD-Template_2012-06-22_SAP JE Template 10.06.12" xfId="1203"/>
    <cellStyle name="s_Bal Sheets_2" xfId="104"/>
    <cellStyle name="s_Bal Sheets_2_JE 108 SERP 07.12" xfId="1204"/>
    <cellStyle name="s_Bal Sheets_2_JE 109 Rate Differential 08.12" xfId="1205"/>
    <cellStyle name="s_Bal Sheets_2_JE 111 PNC ANALYSIS FEE ACCRUAL 07.12" xfId="1206"/>
    <cellStyle name="s_Bal Sheets_2_JE 160 Workbasket Accrual_updated-_CA_01.10" xfId="1207"/>
    <cellStyle name="s_Bal Sheets_2_JE 160 Workbasket Accrual_updated-_CA_01.10_SAP JE Template 10.06.12" xfId="1208"/>
    <cellStyle name="s_Bal Sheets_2_JE Template" xfId="1209"/>
    <cellStyle name="s_Bal Sheets_2_JE Template_SAP JE Template 10.06.12" xfId="1210"/>
    <cellStyle name="s_Bal Sheets_2_JE-December 2012" xfId="1211"/>
    <cellStyle name="s_Bal Sheets_2_JE-November 2012" xfId="1212"/>
    <cellStyle name="s_Bal Sheets_2_UPLOAD-Template_2012-06-22" xfId="1213"/>
    <cellStyle name="s_Bal Sheets_2_UPLOAD-Template_2012-06-22_SAP JE Template 10.06.12" xfId="1214"/>
    <cellStyle name="s_Bal Sheets_JE 108 SERP 07.12" xfId="1215"/>
    <cellStyle name="s_Bal Sheets_JE 109 Rate Differential 08.12" xfId="1216"/>
    <cellStyle name="s_Bal Sheets_JE 111 PNC ANALYSIS FEE ACCRUAL 07.12" xfId="1217"/>
    <cellStyle name="s_Bal Sheets_JE 160 Workbasket Accrual_updated-_CA_01.10" xfId="1218"/>
    <cellStyle name="s_Bal Sheets_JE 160 Workbasket Accrual_updated-_CA_01.10_SAP JE Template 10.06.12" xfId="1219"/>
    <cellStyle name="s_Bal Sheets_JE Template" xfId="1220"/>
    <cellStyle name="s_Bal Sheets_JE Template_SAP JE Template 10.06.12" xfId="1221"/>
    <cellStyle name="s_Bal Sheets_JE-December 2012" xfId="1222"/>
    <cellStyle name="s_Bal Sheets_JE-November 2012" xfId="1223"/>
    <cellStyle name="s_Bal Sheets_UPLOAD-Template_2012-06-22" xfId="1224"/>
    <cellStyle name="s_Bal Sheets_UPLOAD-Template_2012-06-22_SAP JE Template 10.06.12" xfId="1225"/>
    <cellStyle name="s_Credit (2)" xfId="105"/>
    <cellStyle name="s_Credit (2)_1" xfId="106"/>
    <cellStyle name="s_Credit (2)_1_JE 108 SERP 07.12" xfId="1226"/>
    <cellStyle name="s_Credit (2)_1_JE 109 Rate Differential 08.12" xfId="1227"/>
    <cellStyle name="s_Credit (2)_1_JE 111 PNC ANALYSIS FEE ACCRUAL 07.12" xfId="1228"/>
    <cellStyle name="s_Credit (2)_1_JE 160 Workbasket Accrual_updated-_CA_01.10" xfId="1229"/>
    <cellStyle name="s_Credit (2)_1_JE 160 Workbasket Accrual_updated-_CA_01.10_SAP JE Template 10.06.12" xfId="1230"/>
    <cellStyle name="s_Credit (2)_1_JE Template" xfId="1231"/>
    <cellStyle name="s_Credit (2)_1_JE Template_SAP JE Template 10.06.12" xfId="1232"/>
    <cellStyle name="s_Credit (2)_1_JE-December 2012" xfId="1233"/>
    <cellStyle name="s_Credit (2)_1_JE-November 2012" xfId="1234"/>
    <cellStyle name="s_Credit (2)_1_UPLOAD-Template_2012-06-22" xfId="1235"/>
    <cellStyle name="s_Credit (2)_1_UPLOAD-Template_2012-06-22_SAP JE Template 10.06.12" xfId="1236"/>
    <cellStyle name="s_Credit (2)_2" xfId="107"/>
    <cellStyle name="s_Credit (2)_2_JE 108 SERP 07.12" xfId="1237"/>
    <cellStyle name="s_Credit (2)_2_JE 109 Rate Differential 08.12" xfId="1238"/>
    <cellStyle name="s_Credit (2)_2_JE 111 PNC ANALYSIS FEE ACCRUAL 07.12" xfId="1239"/>
    <cellStyle name="s_Credit (2)_2_JE 160 Workbasket Accrual_updated-_CA_01.10" xfId="1240"/>
    <cellStyle name="s_Credit (2)_2_JE 160 Workbasket Accrual_updated-_CA_01.10_SAP JE Template 10.06.12" xfId="1241"/>
    <cellStyle name="s_Credit (2)_2_JE Template" xfId="1242"/>
    <cellStyle name="s_Credit (2)_2_JE Template_SAP JE Template 10.06.12" xfId="1243"/>
    <cellStyle name="s_Credit (2)_2_JE-December 2012" xfId="1244"/>
    <cellStyle name="s_Credit (2)_2_JE-November 2012" xfId="1245"/>
    <cellStyle name="s_Credit (2)_2_UPLOAD-Template_2012-06-22" xfId="1246"/>
    <cellStyle name="s_Credit (2)_2_UPLOAD-Template_2012-06-22_SAP JE Template 10.06.12" xfId="1247"/>
    <cellStyle name="s_Credit (2)_JE 108 SERP 07.12" xfId="1248"/>
    <cellStyle name="s_Credit (2)_JE 109 Rate Differential 08.12" xfId="1249"/>
    <cellStyle name="s_Credit (2)_JE 111 PNC ANALYSIS FEE ACCRUAL 07.12" xfId="1250"/>
    <cellStyle name="s_Credit (2)_JE 160 Workbasket Accrual_updated-_CA_01.10" xfId="1251"/>
    <cellStyle name="s_Credit (2)_JE 160 Workbasket Accrual_updated-_CA_01.10_SAP JE Template 10.06.12" xfId="1252"/>
    <cellStyle name="s_Credit (2)_JE Template" xfId="1253"/>
    <cellStyle name="s_Credit (2)_JE Template_SAP JE Template 10.06.12" xfId="1254"/>
    <cellStyle name="s_Credit (2)_JE-December 2012" xfId="1255"/>
    <cellStyle name="s_Credit (2)_JE-November 2012" xfId="1256"/>
    <cellStyle name="s_Credit (2)_UPLOAD-Template_2012-06-22" xfId="1257"/>
    <cellStyle name="s_Credit (2)_UPLOAD-Template_2012-06-22_SAP JE Template 10.06.12" xfId="1258"/>
    <cellStyle name="s_Earnings" xfId="108"/>
    <cellStyle name="s_Earnings (2)" xfId="109"/>
    <cellStyle name="s_Earnings (2)_1" xfId="110"/>
    <cellStyle name="s_Earnings (2)_1_JE 108 SERP 07.12" xfId="1259"/>
    <cellStyle name="s_Earnings (2)_1_JE 109 Rate Differential 08.12" xfId="1260"/>
    <cellStyle name="s_Earnings (2)_1_JE 111 PNC ANALYSIS FEE ACCRUAL 07.12" xfId="1261"/>
    <cellStyle name="s_Earnings (2)_1_JE 160 Workbasket Accrual_updated-_CA_01.10" xfId="1262"/>
    <cellStyle name="s_Earnings (2)_1_JE 160 Workbasket Accrual_updated-_CA_01.10_SAP JE Template 10.06.12" xfId="1263"/>
    <cellStyle name="s_Earnings (2)_1_JE Template" xfId="1264"/>
    <cellStyle name="s_Earnings (2)_1_JE Template_SAP JE Template 10.06.12" xfId="1265"/>
    <cellStyle name="s_Earnings (2)_1_JE-December 2012" xfId="1266"/>
    <cellStyle name="s_Earnings (2)_1_JE-November 2012" xfId="1267"/>
    <cellStyle name="s_Earnings (2)_1_UPLOAD-Template_2012-06-22" xfId="1268"/>
    <cellStyle name="s_Earnings (2)_1_UPLOAD-Template_2012-06-22_SAP JE Template 10.06.12" xfId="1269"/>
    <cellStyle name="s_Earnings (2)_JE 108 SERP 07.12" xfId="1270"/>
    <cellStyle name="s_Earnings (2)_JE 109 Rate Differential 08.12" xfId="1271"/>
    <cellStyle name="s_Earnings (2)_JE 111 PNC ANALYSIS FEE ACCRUAL 07.12" xfId="1272"/>
    <cellStyle name="s_Earnings (2)_JE 160 Workbasket Accrual_updated-_CA_01.10" xfId="1273"/>
    <cellStyle name="s_Earnings (2)_JE 160 Workbasket Accrual_updated-_CA_01.10_SAP JE Template 10.06.12" xfId="1274"/>
    <cellStyle name="s_Earnings (2)_JE Template" xfId="1275"/>
    <cellStyle name="s_Earnings (2)_JE Template_SAP JE Template 10.06.12" xfId="1276"/>
    <cellStyle name="s_Earnings (2)_JE-December 2012" xfId="1277"/>
    <cellStyle name="s_Earnings (2)_JE-November 2012" xfId="1278"/>
    <cellStyle name="s_Earnings (2)_UPLOAD-Template_2012-06-22" xfId="1279"/>
    <cellStyle name="s_Earnings (2)_UPLOAD-Template_2012-06-22_SAP JE Template 10.06.12" xfId="1280"/>
    <cellStyle name="s_Earnings_1" xfId="111"/>
    <cellStyle name="s_Earnings_1_JE 108 SERP 07.12" xfId="1281"/>
    <cellStyle name="s_Earnings_1_JE 109 Rate Differential 08.12" xfId="1282"/>
    <cellStyle name="s_Earnings_1_JE 111 PNC ANALYSIS FEE ACCRUAL 07.12" xfId="1283"/>
    <cellStyle name="s_Earnings_1_JE 160 Workbasket Accrual_updated-_CA_01.10" xfId="1284"/>
    <cellStyle name="s_Earnings_1_JE 160 Workbasket Accrual_updated-_CA_01.10_SAP JE Template 10.06.12" xfId="1285"/>
    <cellStyle name="s_Earnings_1_JE Template" xfId="1286"/>
    <cellStyle name="s_Earnings_1_JE Template_SAP JE Template 10.06.12" xfId="1287"/>
    <cellStyle name="s_Earnings_1_JE-December 2012" xfId="1288"/>
    <cellStyle name="s_Earnings_1_JE-November 2012" xfId="1289"/>
    <cellStyle name="s_Earnings_1_UPLOAD-Template_2012-06-22" xfId="1290"/>
    <cellStyle name="s_Earnings_1_UPLOAD-Template_2012-06-22_SAP JE Template 10.06.12" xfId="1291"/>
    <cellStyle name="s_Earnings_JE 108 SERP 07.12" xfId="1292"/>
    <cellStyle name="s_Earnings_JE 109 Rate Differential 08.12" xfId="1293"/>
    <cellStyle name="s_Earnings_JE 111 PNC ANALYSIS FEE ACCRUAL 07.12" xfId="1294"/>
    <cellStyle name="s_Earnings_JE 160 Workbasket Accrual_updated-_CA_01.10" xfId="1295"/>
    <cellStyle name="s_Earnings_JE 160 Workbasket Accrual_updated-_CA_01.10_SAP JE Template 10.06.12" xfId="1296"/>
    <cellStyle name="s_Earnings_JE Template" xfId="1297"/>
    <cellStyle name="s_Earnings_JE Template_SAP JE Template 10.06.12" xfId="1298"/>
    <cellStyle name="s_Earnings_JE-December 2012" xfId="1299"/>
    <cellStyle name="s_Earnings_JE-November 2012" xfId="1300"/>
    <cellStyle name="s_Earnings_UPLOAD-Template_2012-06-22" xfId="1301"/>
    <cellStyle name="s_Earnings_UPLOAD-Template_2012-06-22_SAP JE Template 10.06.12" xfId="1302"/>
    <cellStyle name="s_finsumm" xfId="112"/>
    <cellStyle name="s_finsumm_1" xfId="113"/>
    <cellStyle name="s_finsumm_1_JE 108 SERP 07.12" xfId="1303"/>
    <cellStyle name="s_finsumm_1_JE 109 Rate Differential 08.12" xfId="1304"/>
    <cellStyle name="s_finsumm_1_JE 111 PNC ANALYSIS FEE ACCRUAL 07.12" xfId="1305"/>
    <cellStyle name="s_finsumm_1_JE 160 Workbasket Accrual_updated-_CA_01.10" xfId="1306"/>
    <cellStyle name="s_finsumm_1_JE 160 Workbasket Accrual_updated-_CA_01.10_SAP JE Template 10.06.12" xfId="1307"/>
    <cellStyle name="s_finsumm_1_JE Template" xfId="1308"/>
    <cellStyle name="s_finsumm_1_JE Template_SAP JE Template 10.06.12" xfId="1309"/>
    <cellStyle name="s_finsumm_1_JE-December 2012" xfId="1310"/>
    <cellStyle name="s_finsumm_1_JE-November 2012" xfId="1311"/>
    <cellStyle name="s_finsumm_1_UPLOAD-Template_2012-06-22" xfId="1312"/>
    <cellStyle name="s_finsumm_1_UPLOAD-Template_2012-06-22_SAP JE Template 10.06.12" xfId="1313"/>
    <cellStyle name="s_finsumm_2" xfId="114"/>
    <cellStyle name="s_finsumm_2_JE 108 SERP 07.12" xfId="1314"/>
    <cellStyle name="s_finsumm_2_JE 109 Rate Differential 08.12" xfId="1315"/>
    <cellStyle name="s_finsumm_2_JE 111 PNC ANALYSIS FEE ACCRUAL 07.12" xfId="1316"/>
    <cellStyle name="s_finsumm_2_JE 160 Workbasket Accrual_updated-_CA_01.10" xfId="1317"/>
    <cellStyle name="s_finsumm_2_JE 160 Workbasket Accrual_updated-_CA_01.10_SAP JE Template 10.06.12" xfId="1318"/>
    <cellStyle name="s_finsumm_2_JE Template" xfId="1319"/>
    <cellStyle name="s_finsumm_2_JE Template_SAP JE Template 10.06.12" xfId="1320"/>
    <cellStyle name="s_finsumm_2_JE-December 2012" xfId="1321"/>
    <cellStyle name="s_finsumm_2_JE-November 2012" xfId="1322"/>
    <cellStyle name="s_finsumm_2_UPLOAD-Template_2012-06-22" xfId="1323"/>
    <cellStyle name="s_finsumm_2_UPLOAD-Template_2012-06-22_SAP JE Template 10.06.12" xfId="1324"/>
    <cellStyle name="s_finsumm_JE 108 SERP 07.12" xfId="1325"/>
    <cellStyle name="s_finsumm_JE 109 Rate Differential 08.12" xfId="1326"/>
    <cellStyle name="s_finsumm_JE 111 PNC ANALYSIS FEE ACCRUAL 07.12" xfId="1327"/>
    <cellStyle name="s_finsumm_JE 160 Workbasket Accrual_updated-_CA_01.10" xfId="1328"/>
    <cellStyle name="s_finsumm_JE 160 Workbasket Accrual_updated-_CA_01.10_SAP JE Template 10.06.12" xfId="1329"/>
    <cellStyle name="s_finsumm_JE Template" xfId="1330"/>
    <cellStyle name="s_finsumm_JE Template_SAP JE Template 10.06.12" xfId="1331"/>
    <cellStyle name="s_finsumm_JE-December 2012" xfId="1332"/>
    <cellStyle name="s_finsumm_JE-November 2012" xfId="1333"/>
    <cellStyle name="s_finsumm_UPLOAD-Template_2012-06-22" xfId="1334"/>
    <cellStyle name="s_finsumm_UPLOAD-Template_2012-06-22_SAP JE Template 10.06.12" xfId="1335"/>
    <cellStyle name="s_GoroWipTax-to2050_fromCo_Oct21_99" xfId="115"/>
    <cellStyle name="s_GoroWipTax-to2050_fromCo_Oct21_99_JE 108 SERP 07.12" xfId="1336"/>
    <cellStyle name="s_GoroWipTax-to2050_fromCo_Oct21_99_JE 109 Rate Differential 08.12" xfId="1337"/>
    <cellStyle name="s_GoroWipTax-to2050_fromCo_Oct21_99_JE 111 PNC ANALYSIS FEE ACCRUAL 07.12" xfId="1338"/>
    <cellStyle name="s_GoroWipTax-to2050_fromCo_Oct21_99_JE 160 Workbasket Accrual_updated-_CA_01.10" xfId="1339"/>
    <cellStyle name="s_GoroWipTax-to2050_fromCo_Oct21_99_JE 160 Workbasket Accrual_updated-_CA_01.10_SAP JE Template 10.06.12" xfId="1340"/>
    <cellStyle name="s_GoroWipTax-to2050_fromCo_Oct21_99_JE Template" xfId="1341"/>
    <cellStyle name="s_GoroWipTax-to2050_fromCo_Oct21_99_JE Template_SAP JE Template 10.06.12" xfId="1342"/>
    <cellStyle name="s_GoroWipTax-to2050_fromCo_Oct21_99_JE-December 2012" xfId="1343"/>
    <cellStyle name="s_GoroWipTax-to2050_fromCo_Oct21_99_JE-November 2012" xfId="1344"/>
    <cellStyle name="s_GoroWipTax-to2050_fromCo_Oct21_99_UPLOAD-Template_2012-06-22" xfId="1345"/>
    <cellStyle name="s_GoroWipTax-to2050_fromCo_Oct21_99_UPLOAD-Template_2012-06-22_SAP JE Template 10.06.12" xfId="1346"/>
    <cellStyle name="s_Hist Inputs (2)" xfId="116"/>
    <cellStyle name="s_Hist Inputs (2)_1" xfId="117"/>
    <cellStyle name="s_Hist Inputs (2)_1_JE 108 SERP 07.12" xfId="1347"/>
    <cellStyle name="s_Hist Inputs (2)_1_JE 109 Rate Differential 08.12" xfId="1348"/>
    <cellStyle name="s_Hist Inputs (2)_1_JE 111 PNC ANALYSIS FEE ACCRUAL 07.12" xfId="1349"/>
    <cellStyle name="s_Hist Inputs (2)_1_JE 160 Workbasket Accrual_updated-_CA_01.10" xfId="1350"/>
    <cellStyle name="s_Hist Inputs (2)_1_JE 160 Workbasket Accrual_updated-_CA_01.10_SAP JE Template 10.06.12" xfId="1351"/>
    <cellStyle name="s_Hist Inputs (2)_1_JE Template" xfId="1352"/>
    <cellStyle name="s_Hist Inputs (2)_1_JE Template_SAP JE Template 10.06.12" xfId="1353"/>
    <cellStyle name="s_Hist Inputs (2)_1_JE-December 2012" xfId="1354"/>
    <cellStyle name="s_Hist Inputs (2)_1_JE-November 2012" xfId="1355"/>
    <cellStyle name="s_Hist Inputs (2)_1_UPLOAD-Template_2012-06-22" xfId="1356"/>
    <cellStyle name="s_Hist Inputs (2)_1_UPLOAD-Template_2012-06-22_SAP JE Template 10.06.12" xfId="1357"/>
    <cellStyle name="s_Hist Inputs (2)_JE 108 SERP 07.12" xfId="1358"/>
    <cellStyle name="s_Hist Inputs (2)_JE 109 Rate Differential 08.12" xfId="1359"/>
    <cellStyle name="s_Hist Inputs (2)_JE 111 PNC ANALYSIS FEE ACCRUAL 07.12" xfId="1360"/>
    <cellStyle name="s_Hist Inputs (2)_JE 160 Workbasket Accrual_updated-_CA_01.10" xfId="1361"/>
    <cellStyle name="s_Hist Inputs (2)_JE 160 Workbasket Accrual_updated-_CA_01.10_SAP JE Template 10.06.12" xfId="1362"/>
    <cellStyle name="s_Hist Inputs (2)_JE Template" xfId="1363"/>
    <cellStyle name="s_Hist Inputs (2)_JE Template_SAP JE Template 10.06.12" xfId="1364"/>
    <cellStyle name="s_Hist Inputs (2)_JE-December 2012" xfId="1365"/>
    <cellStyle name="s_Hist Inputs (2)_JE-November 2012" xfId="1366"/>
    <cellStyle name="s_Hist Inputs (2)_UPLOAD-Template_2012-06-22" xfId="1367"/>
    <cellStyle name="s_Hist Inputs (2)_UPLOAD-Template_2012-06-22_SAP JE Template 10.06.12" xfId="1368"/>
    <cellStyle name="s_IEL_finsumm" xfId="118"/>
    <cellStyle name="s_IEL_finsumm_1" xfId="119"/>
    <cellStyle name="s_IEL_finsumm_1_JE 108 SERP 07.12" xfId="1369"/>
    <cellStyle name="s_IEL_finsumm_1_JE 109 Rate Differential 08.12" xfId="1370"/>
    <cellStyle name="s_IEL_finsumm_1_JE 111 PNC ANALYSIS FEE ACCRUAL 07.12" xfId="1371"/>
    <cellStyle name="s_IEL_finsumm_1_JE 160 Workbasket Accrual_updated-_CA_01.10" xfId="1372"/>
    <cellStyle name="s_IEL_finsumm_1_JE 160 Workbasket Accrual_updated-_CA_01.10_SAP JE Template 10.06.12" xfId="1373"/>
    <cellStyle name="s_IEL_finsumm_1_JE Template" xfId="1374"/>
    <cellStyle name="s_IEL_finsumm_1_JE Template_SAP JE Template 10.06.12" xfId="1375"/>
    <cellStyle name="s_IEL_finsumm_1_JE-December 2012" xfId="1376"/>
    <cellStyle name="s_IEL_finsumm_1_JE-November 2012" xfId="1377"/>
    <cellStyle name="s_IEL_finsumm_1_UPLOAD-Template_2012-06-22" xfId="1378"/>
    <cellStyle name="s_IEL_finsumm_1_UPLOAD-Template_2012-06-22_SAP JE Template 10.06.12" xfId="1379"/>
    <cellStyle name="s_IEL_finsumm_2" xfId="120"/>
    <cellStyle name="s_IEL_finsumm_2_JE 108 SERP 07.12" xfId="1380"/>
    <cellStyle name="s_IEL_finsumm_2_JE 109 Rate Differential 08.12" xfId="1381"/>
    <cellStyle name="s_IEL_finsumm_2_JE 111 PNC ANALYSIS FEE ACCRUAL 07.12" xfId="1382"/>
    <cellStyle name="s_IEL_finsumm_2_JE 160 Workbasket Accrual_updated-_CA_01.10" xfId="1383"/>
    <cellStyle name="s_IEL_finsumm_2_JE 160 Workbasket Accrual_updated-_CA_01.10_SAP JE Template 10.06.12" xfId="1384"/>
    <cellStyle name="s_IEL_finsumm_2_JE Template" xfId="1385"/>
    <cellStyle name="s_IEL_finsumm_2_JE Template_SAP JE Template 10.06.12" xfId="1386"/>
    <cellStyle name="s_IEL_finsumm_2_JE-December 2012" xfId="1387"/>
    <cellStyle name="s_IEL_finsumm_2_JE-November 2012" xfId="1388"/>
    <cellStyle name="s_IEL_finsumm_2_UPLOAD-Template_2012-06-22" xfId="1389"/>
    <cellStyle name="s_IEL_finsumm_2_UPLOAD-Template_2012-06-22_SAP JE Template 10.06.12" xfId="1390"/>
    <cellStyle name="s_IEL_finsumm_JE 108 SERP 07.12" xfId="1391"/>
    <cellStyle name="s_IEL_finsumm_JE 109 Rate Differential 08.12" xfId="1392"/>
    <cellStyle name="s_IEL_finsumm_JE 111 PNC ANALYSIS FEE ACCRUAL 07.12" xfId="1393"/>
    <cellStyle name="s_IEL_finsumm_JE 160 Workbasket Accrual_updated-_CA_01.10" xfId="1394"/>
    <cellStyle name="s_IEL_finsumm_JE 160 Workbasket Accrual_updated-_CA_01.10_SAP JE Template 10.06.12" xfId="1395"/>
    <cellStyle name="s_IEL_finsumm_JE Template" xfId="1396"/>
    <cellStyle name="s_IEL_finsumm_JE Template_SAP JE Template 10.06.12" xfId="1397"/>
    <cellStyle name="s_IEL_finsumm_JE-December 2012" xfId="1398"/>
    <cellStyle name="s_IEL_finsumm_JE-November 2012" xfId="1399"/>
    <cellStyle name="s_IEL_finsumm_UPLOAD-Template_2012-06-22" xfId="1400"/>
    <cellStyle name="s_IEL_finsumm_UPLOAD-Template_2012-06-22_SAP JE Template 10.06.12" xfId="1401"/>
    <cellStyle name="s_IEL_finsumm1" xfId="121"/>
    <cellStyle name="s_IEL_finsumm1_1" xfId="122"/>
    <cellStyle name="s_IEL_finsumm1_1_JE 108 SERP 07.12" xfId="1402"/>
    <cellStyle name="s_IEL_finsumm1_1_JE 109 Rate Differential 08.12" xfId="1403"/>
    <cellStyle name="s_IEL_finsumm1_1_JE 111 PNC ANALYSIS FEE ACCRUAL 07.12" xfId="1404"/>
    <cellStyle name="s_IEL_finsumm1_1_JE 160 Workbasket Accrual_updated-_CA_01.10" xfId="1405"/>
    <cellStyle name="s_IEL_finsumm1_1_JE 160 Workbasket Accrual_updated-_CA_01.10_SAP JE Template 10.06.12" xfId="1406"/>
    <cellStyle name="s_IEL_finsumm1_1_JE Template" xfId="1407"/>
    <cellStyle name="s_IEL_finsumm1_1_JE Template_SAP JE Template 10.06.12" xfId="1408"/>
    <cellStyle name="s_IEL_finsumm1_1_JE-December 2012" xfId="1409"/>
    <cellStyle name="s_IEL_finsumm1_1_JE-November 2012" xfId="1410"/>
    <cellStyle name="s_IEL_finsumm1_1_UPLOAD-Template_2012-06-22" xfId="1411"/>
    <cellStyle name="s_IEL_finsumm1_1_UPLOAD-Template_2012-06-22_SAP JE Template 10.06.12" xfId="1412"/>
    <cellStyle name="s_IEL_finsumm1_2" xfId="123"/>
    <cellStyle name="s_IEL_finsumm1_2_JE 108 SERP 07.12" xfId="1413"/>
    <cellStyle name="s_IEL_finsumm1_2_JE 109 Rate Differential 08.12" xfId="1414"/>
    <cellStyle name="s_IEL_finsumm1_2_JE 111 PNC ANALYSIS FEE ACCRUAL 07.12" xfId="1415"/>
    <cellStyle name="s_IEL_finsumm1_2_JE 160 Workbasket Accrual_updated-_CA_01.10" xfId="1416"/>
    <cellStyle name="s_IEL_finsumm1_2_JE 160 Workbasket Accrual_updated-_CA_01.10_SAP JE Template 10.06.12" xfId="1417"/>
    <cellStyle name="s_IEL_finsumm1_2_JE Template" xfId="1418"/>
    <cellStyle name="s_IEL_finsumm1_2_JE Template_SAP JE Template 10.06.12" xfId="1419"/>
    <cellStyle name="s_IEL_finsumm1_2_JE-December 2012" xfId="1420"/>
    <cellStyle name="s_IEL_finsumm1_2_JE-November 2012" xfId="1421"/>
    <cellStyle name="s_IEL_finsumm1_2_UPLOAD-Template_2012-06-22" xfId="1422"/>
    <cellStyle name="s_IEL_finsumm1_2_UPLOAD-Template_2012-06-22_SAP JE Template 10.06.12" xfId="1423"/>
    <cellStyle name="s_IEL_finsumm1_JE 108 SERP 07.12" xfId="1424"/>
    <cellStyle name="s_IEL_finsumm1_JE 109 Rate Differential 08.12" xfId="1425"/>
    <cellStyle name="s_IEL_finsumm1_JE 111 PNC ANALYSIS FEE ACCRUAL 07.12" xfId="1426"/>
    <cellStyle name="s_IEL_finsumm1_JE 160 Workbasket Accrual_updated-_CA_01.10" xfId="1427"/>
    <cellStyle name="s_IEL_finsumm1_JE 160 Workbasket Accrual_updated-_CA_01.10_SAP JE Template 10.06.12" xfId="1428"/>
    <cellStyle name="s_IEL_finsumm1_JE Template" xfId="1429"/>
    <cellStyle name="s_IEL_finsumm1_JE Template_SAP JE Template 10.06.12" xfId="1430"/>
    <cellStyle name="s_IEL_finsumm1_JE-December 2012" xfId="1431"/>
    <cellStyle name="s_IEL_finsumm1_JE-November 2012" xfId="1432"/>
    <cellStyle name="s_IEL_finsumm1_UPLOAD-Template_2012-06-22" xfId="1433"/>
    <cellStyle name="s_IEL_finsumm1_UPLOAD-Template_2012-06-22_SAP JE Template 10.06.12" xfId="1434"/>
    <cellStyle name="s_JE 108 SERP 07.12" xfId="1435"/>
    <cellStyle name="s_JE 109 Rate Differential 08.12" xfId="1436"/>
    <cellStyle name="s_JE 111 PNC ANALYSIS FEE ACCRUAL 07.12" xfId="1437"/>
    <cellStyle name="s_JE 160 Workbasket Accrual_updated-_CA_01.10" xfId="1438"/>
    <cellStyle name="s_JE 160 Workbasket Accrual_updated-_CA_01.10_SAP JE Template 10.06.12" xfId="1439"/>
    <cellStyle name="s_JE Template" xfId="1440"/>
    <cellStyle name="s_JE Template_SAP JE Template 10.06.12" xfId="1441"/>
    <cellStyle name="s_JE-December 2012" xfId="1442"/>
    <cellStyle name="s_JE-November 2012" xfId="1443"/>
    <cellStyle name="s_Lbo" xfId="124"/>
    <cellStyle name="s_LBO Summary" xfId="125"/>
    <cellStyle name="s_LBO Summary_1" xfId="126"/>
    <cellStyle name="s_LBO Summary_1_JE 108 SERP 07.12" xfId="1444"/>
    <cellStyle name="s_LBO Summary_1_JE 109 Rate Differential 08.12" xfId="1445"/>
    <cellStyle name="s_LBO Summary_1_JE 111 PNC ANALYSIS FEE ACCRUAL 07.12" xfId="1446"/>
    <cellStyle name="s_LBO Summary_1_JE 160 Workbasket Accrual_updated-_CA_01.10" xfId="1447"/>
    <cellStyle name="s_LBO Summary_1_JE 160 Workbasket Accrual_updated-_CA_01.10_SAP JE Template 10.06.12" xfId="1448"/>
    <cellStyle name="s_LBO Summary_1_JE Template" xfId="1449"/>
    <cellStyle name="s_LBO Summary_1_JE Template_SAP JE Template 10.06.12" xfId="1450"/>
    <cellStyle name="s_LBO Summary_1_JE-December 2012" xfId="1451"/>
    <cellStyle name="s_LBO Summary_1_JE-November 2012" xfId="1452"/>
    <cellStyle name="s_LBO Summary_1_UPLOAD-Template_2012-06-22" xfId="1453"/>
    <cellStyle name="s_LBO Summary_1_UPLOAD-Template_2012-06-22_SAP JE Template 10.06.12" xfId="1454"/>
    <cellStyle name="s_LBO Summary_2" xfId="127"/>
    <cellStyle name="s_LBO Summary_2_JE 108 SERP 07.12" xfId="1455"/>
    <cellStyle name="s_LBO Summary_2_JE 109 Rate Differential 08.12" xfId="1456"/>
    <cellStyle name="s_LBO Summary_2_JE 111 PNC ANALYSIS FEE ACCRUAL 07.12" xfId="1457"/>
    <cellStyle name="s_LBO Summary_2_JE 160 Workbasket Accrual_updated-_CA_01.10" xfId="1458"/>
    <cellStyle name="s_LBO Summary_2_JE 160 Workbasket Accrual_updated-_CA_01.10_SAP JE Template 10.06.12" xfId="1459"/>
    <cellStyle name="s_LBO Summary_2_JE Template" xfId="1460"/>
    <cellStyle name="s_LBO Summary_2_JE Template_SAP JE Template 10.06.12" xfId="1461"/>
    <cellStyle name="s_LBO Summary_2_JE-December 2012" xfId="1462"/>
    <cellStyle name="s_LBO Summary_2_JE-November 2012" xfId="1463"/>
    <cellStyle name="s_LBO Summary_2_UPLOAD-Template_2012-06-22" xfId="1464"/>
    <cellStyle name="s_LBO Summary_2_UPLOAD-Template_2012-06-22_SAP JE Template 10.06.12" xfId="1465"/>
    <cellStyle name="s_LBO Summary_JE 108 SERP 07.12" xfId="1466"/>
    <cellStyle name="s_LBO Summary_JE 109 Rate Differential 08.12" xfId="1467"/>
    <cellStyle name="s_LBO Summary_JE 111 PNC ANALYSIS FEE ACCRUAL 07.12" xfId="1468"/>
    <cellStyle name="s_LBO Summary_JE 160 Workbasket Accrual_updated-_CA_01.10" xfId="1469"/>
    <cellStyle name="s_LBO Summary_JE 160 Workbasket Accrual_updated-_CA_01.10_SAP JE Template 10.06.12" xfId="1470"/>
    <cellStyle name="s_LBO Summary_JE Template" xfId="1471"/>
    <cellStyle name="s_LBO Summary_JE Template_SAP JE Template 10.06.12" xfId="1472"/>
    <cellStyle name="s_LBO Summary_JE-December 2012" xfId="1473"/>
    <cellStyle name="s_LBO Summary_JE-November 2012" xfId="1474"/>
    <cellStyle name="s_LBO Summary_UPLOAD-Template_2012-06-22" xfId="1475"/>
    <cellStyle name="s_LBO Summary_UPLOAD-Template_2012-06-22_SAP JE Template 10.06.12" xfId="1476"/>
    <cellStyle name="s_Lbo_1" xfId="128"/>
    <cellStyle name="s_Lbo_1_JE 108 SERP 07.12" xfId="1477"/>
    <cellStyle name="s_Lbo_1_JE 109 Rate Differential 08.12" xfId="1478"/>
    <cellStyle name="s_Lbo_1_JE 111 PNC ANALYSIS FEE ACCRUAL 07.12" xfId="1479"/>
    <cellStyle name="s_Lbo_1_JE 160 Workbasket Accrual_updated-_CA_01.10" xfId="1480"/>
    <cellStyle name="s_Lbo_1_JE 160 Workbasket Accrual_updated-_CA_01.10_SAP JE Template 10.06.12" xfId="1481"/>
    <cellStyle name="s_Lbo_1_JE Template" xfId="1482"/>
    <cellStyle name="s_Lbo_1_JE Template_SAP JE Template 10.06.12" xfId="1483"/>
    <cellStyle name="s_Lbo_1_JE-December 2012" xfId="1484"/>
    <cellStyle name="s_Lbo_1_JE-November 2012" xfId="1485"/>
    <cellStyle name="s_Lbo_1_UPLOAD-Template_2012-06-22" xfId="1486"/>
    <cellStyle name="s_Lbo_1_UPLOAD-Template_2012-06-22_SAP JE Template 10.06.12" xfId="1487"/>
    <cellStyle name="s_Lbo_JE 108 SERP 07.12" xfId="1488"/>
    <cellStyle name="s_Lbo_JE 109 Rate Differential 08.12" xfId="1489"/>
    <cellStyle name="s_Lbo_JE 111 PNC ANALYSIS FEE ACCRUAL 07.12" xfId="1490"/>
    <cellStyle name="s_Lbo_JE 160 Workbasket Accrual_updated-_CA_01.10" xfId="1491"/>
    <cellStyle name="s_Lbo_JE 160 Workbasket Accrual_updated-_CA_01.10_SAP JE Template 10.06.12" xfId="1492"/>
    <cellStyle name="s_Lbo_JE Template" xfId="1493"/>
    <cellStyle name="s_Lbo_JE Template_SAP JE Template 10.06.12" xfId="1494"/>
    <cellStyle name="s_Lbo_JE-December 2012" xfId="1495"/>
    <cellStyle name="s_Lbo_JE-November 2012" xfId="1496"/>
    <cellStyle name="s_Lbo_UPLOAD-Template_2012-06-22" xfId="1497"/>
    <cellStyle name="s_Lbo_UPLOAD-Template_2012-06-22_SAP JE Template 10.06.12" xfId="1498"/>
    <cellStyle name="s_rvr_analysis_andrew" xfId="129"/>
    <cellStyle name="s_rvr_analysis_andrew_JE 108 SERP 07.12" xfId="1499"/>
    <cellStyle name="s_rvr_analysis_andrew_JE 109 Rate Differential 08.12" xfId="1500"/>
    <cellStyle name="s_rvr_analysis_andrew_JE 111 PNC ANALYSIS FEE ACCRUAL 07.12" xfId="1501"/>
    <cellStyle name="s_rvr_analysis_andrew_JE 160 Workbasket Accrual_updated-_CA_01.10" xfId="1502"/>
    <cellStyle name="s_rvr_analysis_andrew_JE 160 Workbasket Accrual_updated-_CA_01.10_SAP JE Template 10.06.12" xfId="1503"/>
    <cellStyle name="s_rvr_analysis_andrew_JE Template" xfId="1504"/>
    <cellStyle name="s_rvr_analysis_andrew_JE Template_SAP JE Template 10.06.12" xfId="1505"/>
    <cellStyle name="s_rvr_analysis_andrew_JE-December 2012" xfId="1506"/>
    <cellStyle name="s_rvr_analysis_andrew_JE-November 2012" xfId="1507"/>
    <cellStyle name="s_rvr_analysis_andrew_UPLOAD-Template_2012-06-22" xfId="1508"/>
    <cellStyle name="s_rvr_analysis_andrew_UPLOAD-Template_2012-06-22_SAP JE Template 10.06.12" xfId="1509"/>
    <cellStyle name="s_Schedules" xfId="130"/>
    <cellStyle name="s_Schedules_1" xfId="131"/>
    <cellStyle name="s_Schedules_1_JE 108 SERP 07.12" xfId="1510"/>
    <cellStyle name="s_Schedules_1_JE 109 Rate Differential 08.12" xfId="1511"/>
    <cellStyle name="s_Schedules_1_JE 111 PNC ANALYSIS FEE ACCRUAL 07.12" xfId="1512"/>
    <cellStyle name="s_Schedules_1_JE 160 Workbasket Accrual_updated-_CA_01.10" xfId="1513"/>
    <cellStyle name="s_Schedules_1_JE 160 Workbasket Accrual_updated-_CA_01.10_SAP JE Template 10.06.12" xfId="1514"/>
    <cellStyle name="s_Schedules_1_JE Template" xfId="1515"/>
    <cellStyle name="s_Schedules_1_JE Template_SAP JE Template 10.06.12" xfId="1516"/>
    <cellStyle name="s_Schedules_1_JE-December 2012" xfId="1517"/>
    <cellStyle name="s_Schedules_1_JE-November 2012" xfId="1518"/>
    <cellStyle name="s_Schedules_1_UPLOAD-Template_2012-06-22" xfId="1519"/>
    <cellStyle name="s_Schedules_1_UPLOAD-Template_2012-06-22_SAP JE Template 10.06.12" xfId="1520"/>
    <cellStyle name="s_Schedules_JE 108 SERP 07.12" xfId="1521"/>
    <cellStyle name="s_Schedules_JE 109 Rate Differential 08.12" xfId="1522"/>
    <cellStyle name="s_Schedules_JE 111 PNC ANALYSIS FEE ACCRUAL 07.12" xfId="1523"/>
    <cellStyle name="s_Schedules_JE 160 Workbasket Accrual_updated-_CA_01.10" xfId="1524"/>
    <cellStyle name="s_Schedules_JE 160 Workbasket Accrual_updated-_CA_01.10_SAP JE Template 10.06.12" xfId="1525"/>
    <cellStyle name="s_Schedules_JE Template" xfId="1526"/>
    <cellStyle name="s_Schedules_JE Template_SAP JE Template 10.06.12" xfId="1527"/>
    <cellStyle name="s_Schedules_JE-December 2012" xfId="1528"/>
    <cellStyle name="s_Schedules_JE-November 2012" xfId="1529"/>
    <cellStyle name="s_Schedules_UPLOAD-Template_2012-06-22" xfId="1530"/>
    <cellStyle name="s_Schedules_UPLOAD-Template_2012-06-22_SAP JE Template 10.06.12" xfId="1531"/>
    <cellStyle name="s_Trans Assump" xfId="132"/>
    <cellStyle name="s_Trans Assump (2)" xfId="133"/>
    <cellStyle name="s_Trans Assump (2)_1" xfId="134"/>
    <cellStyle name="s_Trans Assump (2)_1_JE 108 SERP 07.12" xfId="1532"/>
    <cellStyle name="s_Trans Assump (2)_1_JE 109 Rate Differential 08.12" xfId="1533"/>
    <cellStyle name="s_Trans Assump (2)_1_JE 111 PNC ANALYSIS FEE ACCRUAL 07.12" xfId="1534"/>
    <cellStyle name="s_Trans Assump (2)_1_JE 160 Workbasket Accrual_updated-_CA_01.10" xfId="1535"/>
    <cellStyle name="s_Trans Assump (2)_1_JE 160 Workbasket Accrual_updated-_CA_01.10_SAP JE Template 10.06.12" xfId="1536"/>
    <cellStyle name="s_Trans Assump (2)_1_JE Template" xfId="1537"/>
    <cellStyle name="s_Trans Assump (2)_1_JE Template_SAP JE Template 10.06.12" xfId="1538"/>
    <cellStyle name="s_Trans Assump (2)_1_JE-December 2012" xfId="1539"/>
    <cellStyle name="s_Trans Assump (2)_1_JE-November 2012" xfId="1540"/>
    <cellStyle name="s_Trans Assump (2)_1_UPLOAD-Template_2012-06-22" xfId="1541"/>
    <cellStyle name="s_Trans Assump (2)_1_UPLOAD-Template_2012-06-22_SAP JE Template 10.06.12" xfId="1542"/>
    <cellStyle name="s_Trans Assump (2)_JE 108 SERP 07.12" xfId="1543"/>
    <cellStyle name="s_Trans Assump (2)_JE 109 Rate Differential 08.12" xfId="1544"/>
    <cellStyle name="s_Trans Assump (2)_JE 111 PNC ANALYSIS FEE ACCRUAL 07.12" xfId="1545"/>
    <cellStyle name="s_Trans Assump (2)_JE 160 Workbasket Accrual_updated-_CA_01.10" xfId="1546"/>
    <cellStyle name="s_Trans Assump (2)_JE 160 Workbasket Accrual_updated-_CA_01.10_SAP JE Template 10.06.12" xfId="1547"/>
    <cellStyle name="s_Trans Assump (2)_JE Template" xfId="1548"/>
    <cellStyle name="s_Trans Assump (2)_JE Template_SAP JE Template 10.06.12" xfId="1549"/>
    <cellStyle name="s_Trans Assump (2)_JE-December 2012" xfId="1550"/>
    <cellStyle name="s_Trans Assump (2)_JE-November 2012" xfId="1551"/>
    <cellStyle name="s_Trans Assump (2)_UPLOAD-Template_2012-06-22" xfId="1552"/>
    <cellStyle name="s_Trans Assump (2)_UPLOAD-Template_2012-06-22_SAP JE Template 10.06.12" xfId="1553"/>
    <cellStyle name="s_Trans Assump_1" xfId="135"/>
    <cellStyle name="s_Trans Assump_1_JE 108 SERP 07.12" xfId="1554"/>
    <cellStyle name="s_Trans Assump_1_JE 109 Rate Differential 08.12" xfId="1555"/>
    <cellStyle name="s_Trans Assump_1_JE 111 PNC ANALYSIS FEE ACCRUAL 07.12" xfId="1556"/>
    <cellStyle name="s_Trans Assump_1_JE 160 Workbasket Accrual_updated-_CA_01.10" xfId="1557"/>
    <cellStyle name="s_Trans Assump_1_JE 160 Workbasket Accrual_updated-_CA_01.10_SAP JE Template 10.06.12" xfId="1558"/>
    <cellStyle name="s_Trans Assump_1_JE Template" xfId="1559"/>
    <cellStyle name="s_Trans Assump_1_JE Template_SAP JE Template 10.06.12" xfId="1560"/>
    <cellStyle name="s_Trans Assump_1_JE-December 2012" xfId="1561"/>
    <cellStyle name="s_Trans Assump_1_JE-November 2012" xfId="1562"/>
    <cellStyle name="s_Trans Assump_1_UPLOAD-Template_2012-06-22" xfId="1563"/>
    <cellStyle name="s_Trans Assump_1_UPLOAD-Template_2012-06-22_SAP JE Template 10.06.12" xfId="1564"/>
    <cellStyle name="s_Trans Assump_JE 108 SERP 07.12" xfId="1565"/>
    <cellStyle name="s_Trans Assump_JE 109 Rate Differential 08.12" xfId="1566"/>
    <cellStyle name="s_Trans Assump_JE 111 PNC ANALYSIS FEE ACCRUAL 07.12" xfId="1567"/>
    <cellStyle name="s_Trans Assump_JE 160 Workbasket Accrual_updated-_CA_01.10" xfId="1568"/>
    <cellStyle name="s_Trans Assump_JE 160 Workbasket Accrual_updated-_CA_01.10_SAP JE Template 10.06.12" xfId="1569"/>
    <cellStyle name="s_Trans Assump_JE Template" xfId="1570"/>
    <cellStyle name="s_Trans Assump_JE Template_SAP JE Template 10.06.12" xfId="1571"/>
    <cellStyle name="s_Trans Assump_JE-December 2012" xfId="1572"/>
    <cellStyle name="s_Trans Assump_JE-November 2012" xfId="1573"/>
    <cellStyle name="s_Trans Assump_UPLOAD-Template_2012-06-22" xfId="1574"/>
    <cellStyle name="s_Trans Assump_UPLOAD-Template_2012-06-22_SAP JE Template 10.06.12" xfId="1575"/>
    <cellStyle name="s_Trans Sum" xfId="136"/>
    <cellStyle name="s_Trans Sum_1" xfId="137"/>
    <cellStyle name="s_Trans Sum_1_JE 108 SERP 07.12" xfId="1576"/>
    <cellStyle name="s_Trans Sum_1_JE 109 Rate Differential 08.12" xfId="1577"/>
    <cellStyle name="s_Trans Sum_1_JE 111 PNC ANALYSIS FEE ACCRUAL 07.12" xfId="1578"/>
    <cellStyle name="s_Trans Sum_1_JE 160 Workbasket Accrual_updated-_CA_01.10" xfId="1579"/>
    <cellStyle name="s_Trans Sum_1_JE 160 Workbasket Accrual_updated-_CA_01.10_SAP JE Template 10.06.12" xfId="1580"/>
    <cellStyle name="s_Trans Sum_1_JE Template" xfId="1581"/>
    <cellStyle name="s_Trans Sum_1_JE Template_SAP JE Template 10.06.12" xfId="1582"/>
    <cellStyle name="s_Trans Sum_1_JE-December 2012" xfId="1583"/>
    <cellStyle name="s_Trans Sum_1_JE-November 2012" xfId="1584"/>
    <cellStyle name="s_Trans Sum_1_UPLOAD-Template_2012-06-22" xfId="1585"/>
    <cellStyle name="s_Trans Sum_1_UPLOAD-Template_2012-06-22_SAP JE Template 10.06.12" xfId="1586"/>
    <cellStyle name="s_Trans Sum_JE 108 SERP 07.12" xfId="1587"/>
    <cellStyle name="s_Trans Sum_JE 109 Rate Differential 08.12" xfId="1588"/>
    <cellStyle name="s_Trans Sum_JE 111 PNC ANALYSIS FEE ACCRUAL 07.12" xfId="1589"/>
    <cellStyle name="s_Trans Sum_JE 160 Workbasket Accrual_updated-_CA_01.10" xfId="1590"/>
    <cellStyle name="s_Trans Sum_JE 160 Workbasket Accrual_updated-_CA_01.10_SAP JE Template 10.06.12" xfId="1591"/>
    <cellStyle name="s_Trans Sum_JE Template" xfId="1592"/>
    <cellStyle name="s_Trans Sum_JE Template_SAP JE Template 10.06.12" xfId="1593"/>
    <cellStyle name="s_Trans Sum_JE-December 2012" xfId="1594"/>
    <cellStyle name="s_Trans Sum_JE-November 2012" xfId="1595"/>
    <cellStyle name="s_Trans Sum_UPLOAD-Template_2012-06-22" xfId="1596"/>
    <cellStyle name="s_Trans Sum_UPLOAD-Template_2012-06-22_SAP JE Template 10.06.12" xfId="1597"/>
    <cellStyle name="s_Unit Price Sen. (2)" xfId="138"/>
    <cellStyle name="s_Unit Price Sen. (2)_1" xfId="139"/>
    <cellStyle name="s_Unit Price Sen. (2)_1_JE 108 SERP 07.12" xfId="1598"/>
    <cellStyle name="s_Unit Price Sen. (2)_1_JE 109 Rate Differential 08.12" xfId="1599"/>
    <cellStyle name="s_Unit Price Sen. (2)_1_JE 111 PNC ANALYSIS FEE ACCRUAL 07.12" xfId="1600"/>
    <cellStyle name="s_Unit Price Sen. (2)_1_JE 160 Workbasket Accrual_updated-_CA_01.10" xfId="1601"/>
    <cellStyle name="s_Unit Price Sen. (2)_1_JE 160 Workbasket Accrual_updated-_CA_01.10_SAP JE Template 10.06.12" xfId="1602"/>
    <cellStyle name="s_Unit Price Sen. (2)_1_JE Template" xfId="1603"/>
    <cellStyle name="s_Unit Price Sen. (2)_1_JE Template_SAP JE Template 10.06.12" xfId="1604"/>
    <cellStyle name="s_Unit Price Sen. (2)_1_JE-December 2012" xfId="1605"/>
    <cellStyle name="s_Unit Price Sen. (2)_1_JE-November 2012" xfId="1606"/>
    <cellStyle name="s_Unit Price Sen. (2)_1_UPLOAD-Template_2012-06-22" xfId="1607"/>
    <cellStyle name="s_Unit Price Sen. (2)_1_UPLOAD-Template_2012-06-22_SAP JE Template 10.06.12" xfId="1608"/>
    <cellStyle name="s_Unit Price Sen. (2)_2" xfId="140"/>
    <cellStyle name="s_Unit Price Sen. (2)_2_JE 108 SERP 07.12" xfId="1609"/>
    <cellStyle name="s_Unit Price Sen. (2)_2_JE 109 Rate Differential 08.12" xfId="1610"/>
    <cellStyle name="s_Unit Price Sen. (2)_2_JE 111 PNC ANALYSIS FEE ACCRUAL 07.12" xfId="1611"/>
    <cellStyle name="s_Unit Price Sen. (2)_2_JE 160 Workbasket Accrual_updated-_CA_01.10" xfId="1612"/>
    <cellStyle name="s_Unit Price Sen. (2)_2_JE 160 Workbasket Accrual_updated-_CA_01.10_SAP JE Template 10.06.12" xfId="1613"/>
    <cellStyle name="s_Unit Price Sen. (2)_2_JE Template" xfId="1614"/>
    <cellStyle name="s_Unit Price Sen. (2)_2_JE Template_SAP JE Template 10.06.12" xfId="1615"/>
    <cellStyle name="s_Unit Price Sen. (2)_2_JE-December 2012" xfId="1616"/>
    <cellStyle name="s_Unit Price Sen. (2)_2_JE-November 2012" xfId="1617"/>
    <cellStyle name="s_Unit Price Sen. (2)_2_UPLOAD-Template_2012-06-22" xfId="1618"/>
    <cellStyle name="s_Unit Price Sen. (2)_2_UPLOAD-Template_2012-06-22_SAP JE Template 10.06.12" xfId="1619"/>
    <cellStyle name="s_Unit Price Sen. (2)_JE 108 SERP 07.12" xfId="1620"/>
    <cellStyle name="s_Unit Price Sen. (2)_JE 109 Rate Differential 08.12" xfId="1621"/>
    <cellStyle name="s_Unit Price Sen. (2)_JE 111 PNC ANALYSIS FEE ACCRUAL 07.12" xfId="1622"/>
    <cellStyle name="s_Unit Price Sen. (2)_JE 160 Workbasket Accrual_updated-_CA_01.10" xfId="1623"/>
    <cellStyle name="s_Unit Price Sen. (2)_JE 160 Workbasket Accrual_updated-_CA_01.10_SAP JE Template 10.06.12" xfId="1624"/>
    <cellStyle name="s_Unit Price Sen. (2)_JE Template" xfId="1625"/>
    <cellStyle name="s_Unit Price Sen. (2)_JE Template_SAP JE Template 10.06.12" xfId="1626"/>
    <cellStyle name="s_Unit Price Sen. (2)_JE-December 2012" xfId="1627"/>
    <cellStyle name="s_Unit Price Sen. (2)_JE-November 2012" xfId="1628"/>
    <cellStyle name="s_Unit Price Sen. (2)_UPLOAD-Template_2012-06-22" xfId="1629"/>
    <cellStyle name="s_Unit Price Sen. (2)_UPLOAD-Template_2012-06-22_SAP JE Template 10.06.12" xfId="1630"/>
    <cellStyle name="s_UPLOAD-Template_2012-06-22" xfId="1631"/>
    <cellStyle name="s_UPLOAD-Template_2012-06-22_SAP JE Template 10.06.12" xfId="1632"/>
    <cellStyle name="SAPDataCell" xfId="159"/>
    <cellStyle name="SAPDataTotalCell" xfId="160"/>
    <cellStyle name="SAPDimensionCell" xfId="161"/>
    <cellStyle name="SAPEmphasized" xfId="162"/>
    <cellStyle name="SAPHierarchyCell2" xfId="163"/>
    <cellStyle name="SAPHierarchyCell3" xfId="164"/>
    <cellStyle name="SAPHierarchyCell4" xfId="165"/>
    <cellStyle name="SAPMemberCell" xfId="166"/>
    <cellStyle name="SAPMemberTotalCell" xfId="167"/>
    <cellStyle name="Satisfaisant" xfId="1633"/>
    <cellStyle name="Sortie" xfId="1634"/>
    <cellStyle name="Standard_UB Power - Steuern" xfId="141"/>
    <cellStyle name="Style 1" xfId="1635"/>
    <cellStyle name="STYLE1" xfId="142"/>
    <cellStyle name="STYLE2" xfId="143"/>
    <cellStyle name="StyleName1" xfId="1636"/>
    <cellStyle name="StyleName2" xfId="1637"/>
    <cellStyle name="StyleName3" xfId="1638"/>
    <cellStyle name="StyleName4" xfId="1639"/>
    <cellStyle name="StyleName5" xfId="1640"/>
    <cellStyle name="StyleName6" xfId="1641"/>
    <cellStyle name="StyleName7" xfId="1642"/>
    <cellStyle name="StyleName8" xfId="1643"/>
    <cellStyle name="Subtotal" xfId="1644"/>
    <cellStyle name="SubTotal1Num" xfId="1645"/>
    <cellStyle name="SubTotal1Text" xfId="1646"/>
    <cellStyle name="t" xfId="144"/>
    <cellStyle name="t 10" xfId="1647"/>
    <cellStyle name="t 11" xfId="1648"/>
    <cellStyle name="t 2" xfId="1649"/>
    <cellStyle name="t 3" xfId="1650"/>
    <cellStyle name="t 4" xfId="1651"/>
    <cellStyle name="t 5" xfId="1652"/>
    <cellStyle name="t 6" xfId="1653"/>
    <cellStyle name="t 7" xfId="1654"/>
    <cellStyle name="t 8" xfId="1655"/>
    <cellStyle name="t 9" xfId="1656"/>
    <cellStyle name="t_JE 108 SERP 07.12" xfId="1657"/>
    <cellStyle name="t_JE 109 Rate Differential 08.12" xfId="1658"/>
    <cellStyle name="t_JE 111 PNC ANALYSIS FEE ACCRUAL 07.12" xfId="1659"/>
    <cellStyle name="t_JE 160 Workbasket Accrual_CA_02.09" xfId="1660"/>
    <cellStyle name="t_JE 160 Workbasket Accrual_CA_03.09" xfId="1661"/>
    <cellStyle name="t_JE 160 Workbasket Accrual-_CA_04.09" xfId="1662"/>
    <cellStyle name="t_JE 160 Workbasket Accrual_updated-_CA_01.10" xfId="1663"/>
    <cellStyle name="t_JE 160 Workbasket Accrual2-_CA_05.09" xfId="1664"/>
    <cellStyle name="t_JE Template" xfId="1665"/>
    <cellStyle name="t_JE-December 2012" xfId="1666"/>
    <cellStyle name="t_JE-November 2012" xfId="1667"/>
    <cellStyle name="t_Other Operating Rev Analytics" xfId="1668"/>
    <cellStyle name="t_SAP JE Template 10.06.12" xfId="1669"/>
    <cellStyle name="t_UPLOAD-Template_2012-06-22" xfId="1670"/>
    <cellStyle name="Texte explicatif" xfId="1671"/>
    <cellStyle name="Title" xfId="145" builtinId="15" customBuiltin="1"/>
    <cellStyle name="Title 2" xfId="1672"/>
    <cellStyle name="Title 3" xfId="1673"/>
    <cellStyle name="Title 4" xfId="1674"/>
    <cellStyle name="Title 5" xfId="1675"/>
    <cellStyle name="TitleStyle" xfId="1676"/>
    <cellStyle name="Titre" xfId="1677"/>
    <cellStyle name="Titre 1" xfId="1678"/>
    <cellStyle name="Titre 2" xfId="1679"/>
    <cellStyle name="Titre 3" xfId="1680"/>
    <cellStyle name="Titre 4" xfId="1681"/>
    <cellStyle name="Total" xfId="146" builtinId="25" customBuiltin="1"/>
    <cellStyle name="Total 2" xfId="1682"/>
    <cellStyle name="Total 3" xfId="1683"/>
    <cellStyle name="Total 4" xfId="1684"/>
    <cellStyle name="Total 5" xfId="1685"/>
    <cellStyle name="Vérification" xfId="1686"/>
    <cellStyle name="Warning Text" xfId="147" builtinId="11" customBuiltin="1"/>
    <cellStyle name="Warning Text 2" xfId="1687"/>
    <cellStyle name="Warning Text 3" xfId="1688"/>
    <cellStyle name="Warning Text 4" xfId="1689"/>
    <cellStyle name="Warning Text 5" xfId="1690"/>
  </cellStyles>
  <dxfs count="203">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numFmt numFmtId="184" formatCode="_(* #,##0.0_);_(* \(#,##0.0\);_(* &quot;-&quot;??_);_(@_)"/>
    </dxf>
    <dxf>
      <numFmt numFmtId="35" formatCode="_(* #,##0.00_);_(* \(#,##0.00\);_(* &quot;-&quot;??_);_(@_)"/>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numFmt numFmtId="184" formatCode="_(* #,##0.0_);_(* \(#,##0.0\);_(* &quot;-&quot;??_);_(@_)"/>
    </dxf>
    <dxf>
      <numFmt numFmtId="35" formatCode="_(* #,##0.00_);_(* \(#,##0.00\);_(* &quot;-&quot;??_);_(@_)"/>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numFmt numFmtId="184" formatCode="_(* #,##0.0_);_(* \(#,##0.0\);_(* &quot;-&quot;??_);_(@_)"/>
    </dxf>
    <dxf>
      <numFmt numFmtId="35" formatCode="_(* #,##0.00_);_(* \(#,##0.00\);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84" Type="http://schemas.openxmlformats.org/officeDocument/2006/relationships/externalLink" Target="externalLinks/externalLink76.xml"/><Relationship Id="rId89" Type="http://schemas.openxmlformats.org/officeDocument/2006/relationships/externalLink" Target="externalLinks/externalLink81.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66" Type="http://schemas.openxmlformats.org/officeDocument/2006/relationships/externalLink" Target="externalLinks/externalLink58.xml"/><Relationship Id="rId74" Type="http://schemas.openxmlformats.org/officeDocument/2006/relationships/externalLink" Target="externalLinks/externalLink66.xml"/><Relationship Id="rId79" Type="http://schemas.openxmlformats.org/officeDocument/2006/relationships/externalLink" Target="externalLinks/externalLink71.xml"/><Relationship Id="rId87" Type="http://schemas.openxmlformats.org/officeDocument/2006/relationships/externalLink" Target="externalLinks/externalLink79.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90" Type="http://schemas.openxmlformats.org/officeDocument/2006/relationships/externalLink" Target="externalLinks/externalLink82.xml"/><Relationship Id="rId95" Type="http://schemas.openxmlformats.org/officeDocument/2006/relationships/externalLink" Target="externalLinks/externalLink87.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77" Type="http://schemas.openxmlformats.org/officeDocument/2006/relationships/externalLink" Target="externalLinks/externalLink69.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80" Type="http://schemas.openxmlformats.org/officeDocument/2006/relationships/externalLink" Target="externalLinks/externalLink72.xml"/><Relationship Id="rId85" Type="http://schemas.openxmlformats.org/officeDocument/2006/relationships/externalLink" Target="externalLinks/externalLink77.xml"/><Relationship Id="rId93" Type="http://schemas.openxmlformats.org/officeDocument/2006/relationships/externalLink" Target="externalLinks/externalLink85.xml"/><Relationship Id="rId98"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103" Type="http://schemas.openxmlformats.org/officeDocument/2006/relationships/calcChain" Target="calcChain.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91" Type="http://schemas.openxmlformats.org/officeDocument/2006/relationships/externalLink" Target="externalLinks/externalLink83.xml"/><Relationship Id="rId96" Type="http://schemas.openxmlformats.org/officeDocument/2006/relationships/externalLink" Target="externalLinks/externalLink8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94" Type="http://schemas.openxmlformats.org/officeDocument/2006/relationships/externalLink" Target="externalLinks/externalLink86.xml"/><Relationship Id="rId99" Type="http://schemas.openxmlformats.org/officeDocument/2006/relationships/pivotCacheDefinition" Target="pivotCache/pivotCacheDefinition2.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__M&amp;A/GENERAL/MODEL_A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leysatd\LOCALS~1\Temp\notesCD4CA4\Documents%20and%20Settings\meyerdj\My%20Documents\0%20Maintenance%20Services\Tank%20Painting\2008%20Tank%20Painting\Budgets\Project%20Prices%20Itemized%2007122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HIF04\SYS3\00011\04EC\othsys\team\2004%20Exec%20Analysis\Preliminary%202004%20Exec%20Analysis%20(client%200528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HIF04\SYS3\00011\04EC\othsys\team\2004%20Exec%20Analysis\2004%20structure%20vs%20actu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0\03729\020.BC\1997.YR\CMB\TABLES\MOLPR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Departmental%20Folders\Finance\Reports\Landing%20Zones\2006\2006-10\KPI\1006_Pre%20Close%20detail_I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AMERICAS\TWAMERICASITE\2004%20Reforecasts\Q2RF\Financial%20Section%20MD's%20report%20Others%20-%20Chile.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1\leysatd\LOCALS~1\Temp\notesCD4CA4\DOCUME~1\perezm\LOCALS~1\Temp\notes6030C8\2005%20Year%20End%20Disclosure%20(FAS%20with%20PA)%201-25-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1\leysatd\LOCALS~1\Temp\notesCD4CA4\00270\04ret\othsys\decriss\Copy%20of%202004%20Year%20End%20Disclosure%20(FAS%20with%20P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Y:\Documents%20and%20Settings\Gilles\Local%20Settings\Temporary%20Internet%20Files\OLKC9F\Benefits%20&amp;%20Ret%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leysatd\LOCALS~1\Temp\notesCD4CA4\__M&amp;A\GENERAL\MODEL_A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59457\comp\1999-2000%20Comp%20Analysis\Market%20Analysis%20Materials\band%20rang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Y:\Data\Central\Recursos%20Humanos\1GERENCI.COM\EAI\PROPUEST.AS\BASE.DAT\EAI_BD_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NBNW301\VOL5\74639\98Comp\Adam\Top%20Exec%20Pricing%20-%20Gen%20I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1\leysatd\LOCALS~1\Temp\notesCD4CA4\Documents%20and%20Settings\meyerdj\My%20Documents\0%20Maintenance%20Services\Tank%20Painting\2006%20Tank%20Painting\Projects\2006%20Tank%20Task%20Orders%20v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Y:\14064\01EC\othsys\team\Executive%20Analysis%202002\Master%20Five%202002_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2\21777\2002\Competitive%20Review\Aber%20Proxy%20Analysis%20-%20Jan%2024,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2\21777\2002\Competitive%20Review\Top%20Executive%20Jan%202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Y:\DOCUME~1\Bamberh\LOCALS~1\Temp\C.NOTEDATA\Harriss_Platzer_Benolie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V:\DOCUME~1\morganwd\LOCALS~1\Temp\notes6030C8\DOCUME~1\morganwd.AWW\LOCALS~1\Temp\c.lotus.notes.data\busdev_report_writer_BSCinprogress13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leysatd\LOCALS~1\Temp\notesCD4CA4\Tax\General%20Tax%20-%20Account%20Recons\Central%20Region\2006\Sept06\IL%2309%20-%2023615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69657\07\ECR\SLB%202007%20Executive%20Compensation%20Analysis\From%20SLB\2007%20TP%20US%20CDB%20General%20Industry%20Exec%20Data%20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ys002\Data\AMERICAS\TWAMERICASITE\2004%20Reforecasts\Q2RF\Financial%20Section%20MD's%20report%20Others%20-%20Chi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Documents%20and%20Settings\crydersp\Local%20Settings\Temp\LaborUnion_2009%20Budget%20Example%20for%20Call%20Center.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Departmental%20Folders\Finance\Budgets\RF\2007%20(REG)\Q1Rf\2007%20ABP%20P&amp;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Users\markmullins\Documents\Microsoft%20User%20Data\Saved%20Attachments\2010%20Budget%20Info\RP%20and%20DV%20Spreadsheet%20Template%20-%200505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V:\DOCUME~1\morganwd\LOCALS~1\Temp\notes6030C8\~469795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AMERICAS\TWAMERICASITE\2004%20Reforecasts\Q2RF\Financial%20Section%20MD's%20report%20Regionalisation%20GB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Y:\WIN\MSAPPS\1994LTI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DOCUME~1\keiffeej.AWW\LOCALS~1\Temp\C.Lotus.Notes.Data\DOCUME~1\hartnejf\LOCALS~1\Temp\cash7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ys002\Data\DOCUME~1\keiffeej.AWW\LOCALS~1\Temp\C.Lotus.Notes.Data\DOCUME~1\hartnejf\LOCALS~1\Temp\cash7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leysatd\LOCALS~1\Temp\notesCD4CA4\Data\American%20Water%20Works\Back%20up\2004\Year%20End\Financial%20Statements\SUD\Consolidated%20SU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amp;A%20Models\Keys\LBOKE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leysatd\LOCALS~1\Temp\notesCD4CA4\DOCUME~1\thompsj\LOCALS~1\Temp\notes8A593B\2012%20-%202016%20ERISA%20contribution%20projection%20using%20FIFO%2005%202007%20v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leysatd\LOCALS~1\Temp\notesCD4CA4\DOCUME~1\thompsj\LOCALS~1\Temp\notes8A593B\2013%20-%202017%20ERISA%20contribution%20projection%20using%20FIFO%2005%202007%20v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1\leysatd\LOCALS~1\Temp\notesCD4CA4\GA%20SSC\Annual%20Report\2003\2003%20Related%20Party%20Transactions\2003%20Related%20Party%20Transaction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ys002\Data\Documents%20and%20Settings\kdaga\My%20Documents\Excel\Dec%20'03\Flash%20Report%20v3%20final%201216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1\leysatd\LOCALS~1\Temp\notesCD4CA4\DOCUME~1\mazzelaj\LOCALS~1\Temp\notesFF97E2\WV%20AMERICAN%20WATER%20ANNUAL%20LC%20FEE%2014%2015%202008%20fe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leysatd\LOCALS~1\Temp\notesCD4CA4\DOCUME~1\schollm\LOCALS~1\Temp\notes6030C8\Valuation\NQVal2005_Inactive%20GAM9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leysatd\LOCALS~1\Temp\notesCD4CA4\GA%20SSC\Uncollectible%20&amp;%20RR\2007\Collectiblity\10.07\EWPR_Paytrm_Over180%2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leysatd\LOCALS~1\Temp\notesCD4CA4\00270\04ret\othsys\team\Designs\NEI%20Summary%20for%20redesign%20v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1\leysatd\LOCALS~1\Temp\notesCD4CA4\00270\03ret\othsys\team\NQVal\NQVal2003P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ys002\Data\AMERICAS\TWAMERICASITE\2004%20Reforecasts\Q2RF\Financial%20Section%20MD's%20report%20Regionalisation%20GB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OCUME~1\actonra\LOCALS~1\Temp\C.Lotus.Notes.Data\MD%20Report%204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1\leysatd\LOCALS~1\Temp\notesCD4CA4\Temporary\Madsen%20Barr%20Unlicensed%20Large%20Equip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Y:\59373\2001EC\othsys\BGE\director's%20com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1\leysatd\LOCALS~1\Temp\notesCD4CA4\DOCUME~1\schollm\LOCALS~1\Temp\notes6030C8\Valuation\NEI%20Actives_GAM94%20g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V:\DOCUME~1\morganwd\LOCALS~1\Temp\notes6030C8\~370835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Hyperion\Hyperion%20Documents\Flash%20Report\Prior%20Versions\Flash%20Budget%20JAN%2003%20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Y:\04472\2005ECR\Pepsi%20Compensation%20Valu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1\leysatd\LOCALS~1\Temp\notesCD4CA4\DOCUME~1\formaj.000\LOCALS~1\Temp\C.NOTEDATA\fastoolprotectedv1_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1\leysatd\LOCALS~1\Temp\notesCD4CA4\Tax\General%20Tax%20-%20Account%20Recons\Northeast%20Region\2006\Sept06\LI%2338%20-%201651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1\leysatd\LOCALS~1\Temp\notesCD4CA4\Documents%20and%20Settings\schollm\My%20Documents\AWW\SERP-SRP-NEI%20active%20PBO%20and%20NC%2083gam%20mv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1\leysatd\LOCALS~1\Temp\notesCD4CA4\00270\03ret\othsys\team\NQVal\YED123103_NQ%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Gen%20Acct\MO\2004\JE's\09.04\Je145%20AWCC.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ys002\Data\Users\markmullins\Documents\Microsoft%20User%20Data\Saved%20Attachments\2010%20Budget%20Info\RP%20and%20DV%20Spreadsheet%20Template%20-%2005050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Y:\53035\02EC\othsys\brindic\Carpenter%20Incumbent%20Data%20(per%20Dav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1\leysatd\LOCALS~1\Temp\notesCD4CA4\DOCUME~1\mulligjf\LOCALS~1\Temp\notes6030C8\2005%20APB%20%20Bf%20Valle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Y:\03146\2000ppr\othsys\execcomp\Proxy%20Analysis\Master%20Dir%20Comp%20Analysi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Y:\0\03414\017.BC\1998.yr\Wrkfiles\BRIANMAS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Y:\temp\Final%20Exec%20Exhibit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Q:\DOCUME~1\SUMMERA\LOCALS~1\Temp\Executive%20Pricing%208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1\leysatd\LOCALS~1\Temp\notesCD4CA4\28310\00ppr\othsys\team\exec%20comp%20ana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Departmental%20Folders\Finance\Accounting\Monthly%20Closings\2007\MO\02%20Feb%2007\MO%20Feb%2007%20Close%20Worksht-0308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Corporate%20Finance\United%20States\Apollo\Financial%20Model%20ML%2021.08.2001%20(from%20CQ)"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4\42475\019\1999\workfiles\mutual%20fund%20proxies%20by%20co.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1\leysatd\LOCALS~1\Temp\notesCD4CA4\TEMP\Test%20Databas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Y:\ORH\KVCS\1998\bonosfi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Y:\59457\comp\1999-2000%20Comp%20Analysis\Market%20Analysis%20Materials\raw%20dat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Y:\03864\COMP\Exec%202000\Exec%20Pricing%20Sheet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1\leysatd\LOCALS~1\Temp\notesCD4CA4\Financial%20Reporting\Annual%20Report%20&amp;%20PwC\2005\2005%20Annual%20Reports\2005%20Annual%20Report%20Financials-MO.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V:\DOCUME~1\morganwd\LOCALS~1\Temp\notes6030C8\DOCUME~1\weberdl\LOCALS~1\Temp\C.Notes.Data\Americas%20Region_revised%2001_19_0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1\leysatd\LOCALS~1\Temp\notesCD4CA4\DOCUME~1\lijp\LOCALS~1\Temp\02-03%20AWW%20Summary.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Y:\Smucker%20Perqs%20data.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1\leysatd\LOCALS~1\Temp\notesCD4CA4\00270\04ret\othsys\team\Designs\SERP-redesign-NEW.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UME~1\leysatd\LOCALS~1\Temp\notesCD4CA4\00270\04ret\othsys\team\Designs\SERP-redesign-OL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1\leysatd\LOCALS~1\Temp\notesCD4CA4\PForce\Heads-Up%20Spreadsheets\2005\2005%20Intercompany%20billing%20-%20Tax%20Allocatio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Y:\59457\comp\1999-2000%20Comp%20Analysis\Market%20Analysis%20Materials\CEMEX%20target%20bonus%20amt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1\leysatd\LOCALS~1\Temp\notesCD4CA4\Documents%20and%20Settings\meyerdj\My%20Documents\0%20Maintenance%20Services\Tank%20Painting\2008%20Tank%20Painting\Budgets\Power%20Plant%20Reports%20&amp;%20Issues\Monthly%20Costs%20Reports\0All%20Costs%20Jan%2007%20thru%20Oct%20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DOCUME~1\morganwd\LOCALS~1\Temp\notes6030C8\DOCUME~1\morganwd.AWW\LOCALS~1\Temp\c.lotus.notes.data\busdev_report_wm_comments%2003030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Y:\09150\02EC\othsys\Bamberh\02%20EC\Enzon\Enzon%20-%20Proxy%20Analysi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OCUME~1\leysatd\LOCALS~1\Temp\notesCD4CA4\DOCUME~1\singhg\LOCALS~1\Temp\notes6030C8\Tyco%20Electronics%20AUSTRIA,%20BRL,%20GER,%20JPN,%20SWITZ,%20UK%20various%2005240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OCUME~1\leysatd\LOCALS~1\Temp\notesCD4CA4\DOCUME~1\oglesbma\LOCALS~1\Temp\notes652C70\PUMPAG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kys002\Data\Finance\GFORCE\Corporate%20Finance\Business%20Plan%202007%20to%202011\sub%233\Final%20Presentation\On%20top%20entiti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KY/2018%20Water%20Rate%20Case/Exhibits/2018%20KY%20Constants_Financial%20Data.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KAWC%202018%20Rate%20Case%20-%20Revenue.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Revenue%20Model%20-%20KY.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1\leysatd\LOCALS~1\Temp\notesCD4CA4\DOCUME~1\baehrkm\LOCALS~1\Temp\notesEB0533\JE%20148%20Telecom%20Accrual%20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MOND"/>
      <sheetName val="STATIA"/>
      <sheetName val="Cover"/>
      <sheetName val="Index"/>
      <sheetName val="__FDSCACHE__"/>
      <sheetName val="Summary"/>
      <sheetName val="RevBuild"/>
      <sheetName val="ExpBuild"/>
      <sheetName val="TargetIS"/>
      <sheetName val="TargetBS"/>
      <sheetName val="Target D&amp;A"/>
      <sheetName val="Debt"/>
      <sheetName val="Taxes"/>
      <sheetName val="DCF"/>
      <sheetName val="02 - AWK"/>
      <sheetName val="Returns"/>
      <sheetName val="Target_D&amp;A"/>
      <sheetName val="CA"/>
      <sheetName val="Total"/>
      <sheetName val="PPV"/>
      <sheetName val="BS Consolidated"/>
      <sheetName val="Target_D&amp;A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ulyRF"/>
      <sheetName val="UtilAcct&amp;PC"/>
      <sheetName val="BU or FP"/>
      <sheetName val="OH&amp;Tax"/>
      <sheetName val="Budget"/>
      <sheetName val="BudgetSum"/>
      <sheetName val="ProjData"/>
      <sheetName val="WOsSum"/>
      <sheetName val="WOs"/>
      <sheetName val="ProjDeCostNoC"/>
      <sheetName val="Payment"/>
      <sheetName val="PaymentSumNoChng"/>
      <sheetName val="ItemsList"/>
      <sheetName val="ProjDetails"/>
      <sheetName val="ProjDeAcctSum"/>
      <sheetName val="ActualCost-PP"/>
      <sheetName val="Payment$ vs ProjDetails$"/>
      <sheetName val="PaymentPlay (2)"/>
      <sheetName val="CrawRadios"/>
      <sheetName val="19th&amp;Jeff"/>
      <sheetName val="WO I-S"/>
      <sheetName val="AsBuilt"/>
      <sheetName val="Commitment"/>
      <sheetName val="ProjSumPlay"/>
      <sheetName val="ProjDetailsPlay"/>
      <sheetName val="ProjDetailsPlayILCap"/>
      <sheetName val="AccrualWO"/>
      <sheetName val="Accrual Date"/>
      <sheetName val="BU_or_FP"/>
    </sheetNames>
    <sheetDataSet>
      <sheetData sheetId="0"/>
      <sheetData sheetId="1"/>
      <sheetData sheetId="2"/>
      <sheetData sheetId="3">
        <row r="1">
          <cell r="D1" t="str">
            <v>DistBud</v>
          </cell>
          <cell r="E1" t="str">
            <v>Budget Unit or Funding Proj Number</v>
          </cell>
        </row>
        <row r="2">
          <cell r="D2" t="str">
            <v>CorporateCapital</v>
          </cell>
          <cell r="E2" t="str">
            <v>RP-1101-R1</v>
          </cell>
        </row>
        <row r="3">
          <cell r="D3" t="str">
            <v>DavenportAmortized</v>
          </cell>
          <cell r="E3">
            <v>110205.186401</v>
          </cell>
        </row>
        <row r="4">
          <cell r="D4" t="str">
            <v>DavenportCapital</v>
          </cell>
          <cell r="E4" t="str">
            <v>RP-1101-R1</v>
          </cell>
        </row>
        <row r="5">
          <cell r="D5" t="str">
            <v>AltonAmortized</v>
          </cell>
          <cell r="E5" t="str">
            <v>091505.186401</v>
          </cell>
        </row>
        <row r="6">
          <cell r="D6" t="str">
            <v>AltonCapitalJDE</v>
          </cell>
          <cell r="E6" t="str">
            <v>09350093</v>
          </cell>
        </row>
        <row r="7">
          <cell r="D7" t="str">
            <v>AltonCapital</v>
          </cell>
          <cell r="E7" t="str">
            <v>RP-0985-R1</v>
          </cell>
        </row>
        <row r="8">
          <cell r="D8" t="str">
            <v>CairoAmortized</v>
          </cell>
          <cell r="E8" t="str">
            <v>092505.186401</v>
          </cell>
        </row>
        <row r="9">
          <cell r="D9" t="str">
            <v>CairoCapitalJDE</v>
          </cell>
          <cell r="E9" t="str">
            <v>09350093</v>
          </cell>
        </row>
        <row r="10">
          <cell r="D10" t="str">
            <v>CairoCapital</v>
          </cell>
          <cell r="E10" t="str">
            <v>RP-0985-R1</v>
          </cell>
        </row>
        <row r="11">
          <cell r="D11" t="str">
            <v>ChampaignAmortized</v>
          </cell>
          <cell r="E11" t="str">
            <v>091405.186401</v>
          </cell>
        </row>
        <row r="12">
          <cell r="D12" t="str">
            <v>ChampaignCapitalJDE</v>
          </cell>
          <cell r="E12" t="str">
            <v>09350093</v>
          </cell>
        </row>
        <row r="13">
          <cell r="D13" t="str">
            <v>ChampaignCapital</v>
          </cell>
          <cell r="E13" t="str">
            <v>RP-0985-R1</v>
          </cell>
        </row>
        <row r="14">
          <cell r="D14" t="str">
            <v>ChicagoAmortized</v>
          </cell>
          <cell r="E14" t="str">
            <v>098605.186401</v>
          </cell>
        </row>
        <row r="15">
          <cell r="D15" t="str">
            <v>ChicagoCapitalJDE</v>
          </cell>
          <cell r="E15" t="str">
            <v>09350093</v>
          </cell>
        </row>
        <row r="16">
          <cell r="D16" t="str">
            <v>ChicagoCapital</v>
          </cell>
          <cell r="E16" t="str">
            <v>RP-0985-R1</v>
          </cell>
        </row>
        <row r="17">
          <cell r="D17" t="str">
            <v>CorporateCapitalJDE</v>
          </cell>
          <cell r="E17" t="str">
            <v>09350093</v>
          </cell>
        </row>
        <row r="18">
          <cell r="D18" t="str">
            <v>CorporateCapital</v>
          </cell>
          <cell r="E18" t="str">
            <v>RP-0985-R1</v>
          </cell>
        </row>
        <row r="19">
          <cell r="D19" t="str">
            <v>InterurbanAmortized</v>
          </cell>
          <cell r="E19" t="str">
            <v>093505.186401</v>
          </cell>
        </row>
        <row r="20">
          <cell r="D20" t="str">
            <v>InterurbanCapitalJDE</v>
          </cell>
          <cell r="E20" t="str">
            <v>09350093</v>
          </cell>
        </row>
        <row r="21">
          <cell r="D21" t="str">
            <v>InterurbanCapital</v>
          </cell>
          <cell r="E21" t="str">
            <v>RP-0985-R1</v>
          </cell>
        </row>
        <row r="22">
          <cell r="D22" t="str">
            <v>LincolnAmortized</v>
          </cell>
          <cell r="E22" t="str">
            <v>097705.186401</v>
          </cell>
        </row>
        <row r="23">
          <cell r="D23" t="str">
            <v>LincolnCapitalJDE</v>
          </cell>
          <cell r="E23" t="str">
            <v>09350093</v>
          </cell>
        </row>
        <row r="24">
          <cell r="D24" t="str">
            <v>LincolnCapital</v>
          </cell>
          <cell r="E24" t="str">
            <v>RP-0985-R1</v>
          </cell>
        </row>
        <row r="25">
          <cell r="D25" t="str">
            <v>PeoriaCapitalJDE</v>
          </cell>
          <cell r="E25" t="str">
            <v>09350093</v>
          </cell>
        </row>
        <row r="26">
          <cell r="D26" t="str">
            <v>PontiacAmortized</v>
          </cell>
          <cell r="E26" t="str">
            <v>094405.186401</v>
          </cell>
        </row>
        <row r="27">
          <cell r="D27" t="str">
            <v>PontiacCapitalJDE</v>
          </cell>
          <cell r="E27" t="str">
            <v>09350093</v>
          </cell>
        </row>
        <row r="28">
          <cell r="D28" t="str">
            <v>PontiacCapital</v>
          </cell>
          <cell r="E28" t="str">
            <v>RP-0985-R1</v>
          </cell>
        </row>
        <row r="29">
          <cell r="D29" t="str">
            <v>CorporateCapital</v>
          </cell>
          <cell r="E29" t="str">
            <v>RP-1001-R1</v>
          </cell>
        </row>
        <row r="30">
          <cell r="D30" t="str">
            <v>CrawfordsvilleCapitalJDE</v>
          </cell>
          <cell r="E30">
            <v>10010096</v>
          </cell>
        </row>
        <row r="31">
          <cell r="D31" t="str">
            <v>CrawfordsvilleO&amp;M</v>
          </cell>
          <cell r="E31" t="str">
            <v>105006.501200.24</v>
          </cell>
        </row>
        <row r="32">
          <cell r="D32" t="str">
            <v>CrawfordsvilleO&amp;M</v>
          </cell>
          <cell r="E32" t="str">
            <v>105006.501200.24</v>
          </cell>
        </row>
        <row r="33">
          <cell r="D33" t="str">
            <v>CrawfordsvilleCapital</v>
          </cell>
          <cell r="E33" t="str">
            <v>RP-1001-R1</v>
          </cell>
        </row>
        <row r="34">
          <cell r="D34" t="str">
            <v>JeffersonvilleO&amp;M</v>
          </cell>
          <cell r="E34" t="str">
            <v>107506.501200.24</v>
          </cell>
        </row>
        <row r="35">
          <cell r="D35" t="str">
            <v>JeffersonvilleCapital</v>
          </cell>
          <cell r="E35" t="str">
            <v>RP-1001-R1</v>
          </cell>
        </row>
        <row r="36">
          <cell r="D36" t="str">
            <v>Johnson Co.CapitalJDE</v>
          </cell>
          <cell r="E36">
            <v>10010096</v>
          </cell>
        </row>
        <row r="37">
          <cell r="D37" t="str">
            <v>Johnson Co.O&amp;M</v>
          </cell>
          <cell r="E37" t="str">
            <v>105506.501200.24</v>
          </cell>
        </row>
        <row r="38">
          <cell r="D38" t="str">
            <v>Johnson Co.Capital</v>
          </cell>
          <cell r="E38" t="str">
            <v>RP-1001-R1</v>
          </cell>
        </row>
        <row r="39">
          <cell r="D39" t="str">
            <v>KokomoO&amp;M</v>
          </cell>
          <cell r="E39" t="str">
            <v>101006.501200.24</v>
          </cell>
        </row>
        <row r="40">
          <cell r="D40" t="str">
            <v>KokomoCapital</v>
          </cell>
          <cell r="E40" t="str">
            <v>RP-1001-R1</v>
          </cell>
        </row>
        <row r="41">
          <cell r="D41" t="str">
            <v>MooresvilleO&amp;M</v>
          </cell>
          <cell r="E41" t="str">
            <v>105806.501200.24</v>
          </cell>
        </row>
        <row r="42">
          <cell r="D42" t="str">
            <v>MooresvilleCapital</v>
          </cell>
          <cell r="E42" t="str">
            <v>RP-1001-R1</v>
          </cell>
        </row>
        <row r="43">
          <cell r="D43" t="str">
            <v>MuncieO&amp;M</v>
          </cell>
          <cell r="E43" t="str">
            <v>101506.501200.24</v>
          </cell>
        </row>
        <row r="44">
          <cell r="D44" t="str">
            <v>MuncieCapital</v>
          </cell>
          <cell r="E44" t="str">
            <v>RP-1001-R1</v>
          </cell>
        </row>
        <row r="45">
          <cell r="D45" t="str">
            <v>New AlbanyCapitalJDE</v>
          </cell>
          <cell r="E45">
            <v>10010096</v>
          </cell>
        </row>
        <row r="46">
          <cell r="D46" t="str">
            <v>New AlbanyO&amp;M</v>
          </cell>
          <cell r="E46" t="str">
            <v>107506.501200.24</v>
          </cell>
        </row>
        <row r="47">
          <cell r="D47" t="str">
            <v>New AlbanyCapital</v>
          </cell>
          <cell r="E47" t="str">
            <v>RP-1001-R1</v>
          </cell>
        </row>
        <row r="48">
          <cell r="D48" t="str">
            <v>NewburghO&amp;M</v>
          </cell>
          <cell r="E48" t="str">
            <v>107506.501200.24</v>
          </cell>
        </row>
        <row r="49">
          <cell r="D49" t="str">
            <v>NewburghCapital</v>
          </cell>
          <cell r="E49" t="str">
            <v>RP-1001-R1</v>
          </cell>
        </row>
        <row r="50">
          <cell r="D50" t="str">
            <v>NoblesvilleO&amp;M</v>
          </cell>
          <cell r="E50" t="str">
            <v>106006.501200.24</v>
          </cell>
        </row>
        <row r="51">
          <cell r="D51" t="str">
            <v>NoblesvilleCapital</v>
          </cell>
          <cell r="E51" t="str">
            <v>RP-1001-R1</v>
          </cell>
        </row>
        <row r="52">
          <cell r="D52" t="str">
            <v>NorthwestCapitalJDE</v>
          </cell>
          <cell r="E52">
            <v>10010096</v>
          </cell>
        </row>
        <row r="53">
          <cell r="D53" t="str">
            <v>NorthwestO&amp;M</v>
          </cell>
          <cell r="E53" t="str">
            <v>109001.501200.24</v>
          </cell>
        </row>
        <row r="54">
          <cell r="D54" t="str">
            <v>NorthwestCapital</v>
          </cell>
          <cell r="E54" t="str">
            <v>RP-1001-R1</v>
          </cell>
        </row>
        <row r="55">
          <cell r="D55" t="str">
            <v>RichmondO&amp;M</v>
          </cell>
          <cell r="E55" t="str">
            <v>102506.501200.24</v>
          </cell>
        </row>
        <row r="56">
          <cell r="D56" t="str">
            <v>RichmondCapital</v>
          </cell>
          <cell r="E56" t="str">
            <v>RP-1001-R1</v>
          </cell>
        </row>
        <row r="57">
          <cell r="D57" t="str">
            <v>SeymourO&amp;M</v>
          </cell>
          <cell r="E57" t="str">
            <v>108506.501200.24</v>
          </cell>
        </row>
        <row r="58">
          <cell r="D58" t="str">
            <v>SeymourCapital</v>
          </cell>
          <cell r="E58" t="str">
            <v>RP-1001-R1</v>
          </cell>
        </row>
        <row r="59">
          <cell r="D59" t="str">
            <v>ShelbyvilleO&amp;M</v>
          </cell>
          <cell r="E59" t="str">
            <v>106506.501200.24</v>
          </cell>
        </row>
        <row r="60">
          <cell r="D60" t="str">
            <v>ShelbyvilleCapital</v>
          </cell>
          <cell r="E60" t="str">
            <v>RP-1001-R1</v>
          </cell>
        </row>
        <row r="61">
          <cell r="D61" t="str">
            <v>StateCapitalJDE</v>
          </cell>
          <cell r="E61">
            <v>10010096</v>
          </cell>
        </row>
        <row r="62">
          <cell r="D62" t="str">
            <v>Terre HauteO&amp;M</v>
          </cell>
          <cell r="E62" t="str">
            <v>107006.501200.24</v>
          </cell>
        </row>
        <row r="63">
          <cell r="D63" t="str">
            <v>Terre HauteCapital</v>
          </cell>
          <cell r="E63" t="str">
            <v>RP-1001-R1</v>
          </cell>
        </row>
        <row r="64">
          <cell r="D64" t="str">
            <v>W. LafayetteO&amp;M</v>
          </cell>
          <cell r="E64" t="str">
            <v>104701.501200.24</v>
          </cell>
        </row>
        <row r="65">
          <cell r="D65" t="str">
            <v>W. LafayetteCapital</v>
          </cell>
          <cell r="E65" t="str">
            <v>RP-1001-R1</v>
          </cell>
        </row>
        <row r="66">
          <cell r="D66" t="str">
            <v>WabashO&amp;M</v>
          </cell>
          <cell r="E66" t="str">
            <v>104501.501200.24</v>
          </cell>
        </row>
        <row r="67">
          <cell r="D67" t="str">
            <v>WabashCapital</v>
          </cell>
          <cell r="E67" t="str">
            <v>RP-1001-R1</v>
          </cell>
        </row>
        <row r="68">
          <cell r="D68" t="str">
            <v>Wabash ValleyCapitalJDE</v>
          </cell>
          <cell r="E68">
            <v>10010096</v>
          </cell>
        </row>
        <row r="69">
          <cell r="D69" t="str">
            <v>WarsawCapitalJDE</v>
          </cell>
          <cell r="E69">
            <v>10010096</v>
          </cell>
        </row>
        <row r="70">
          <cell r="D70" t="str">
            <v>WarsawO&amp;M</v>
          </cell>
          <cell r="E70" t="str">
            <v>104606.501200.24</v>
          </cell>
        </row>
        <row r="71">
          <cell r="D71" t="str">
            <v>WarsawCapital</v>
          </cell>
          <cell r="E71" t="str">
            <v>RP-1001-R1</v>
          </cell>
        </row>
        <row r="72">
          <cell r="D72" t="str">
            <v>WinchesterO&amp;M</v>
          </cell>
          <cell r="E72" t="str">
            <v>104806.501200.24</v>
          </cell>
        </row>
        <row r="73">
          <cell r="D73" t="str">
            <v>WinchesterCapital</v>
          </cell>
          <cell r="E73" t="str">
            <v>RP-1001-R1</v>
          </cell>
        </row>
        <row r="74">
          <cell r="D74" t="str">
            <v>BrunswickO&amp;M</v>
          </cell>
          <cell r="E74" t="str">
            <v>170801.635000.24</v>
          </cell>
        </row>
        <row r="75">
          <cell r="D75" t="str">
            <v>Cedar HillO&amp;M</v>
          </cell>
          <cell r="E75" t="str">
            <v>170701.635000.24</v>
          </cell>
        </row>
        <row r="76">
          <cell r="D76" t="str">
            <v>Incline VillageO&amp;M</v>
          </cell>
          <cell r="E76" t="str">
            <v>171401.635000.24</v>
          </cell>
        </row>
        <row r="77">
          <cell r="D77" t="str">
            <v>Jefferson CityO&amp;M</v>
          </cell>
          <cell r="E77" t="str">
            <v>171201.635000.24</v>
          </cell>
        </row>
        <row r="78">
          <cell r="D78" t="str">
            <v>JoplinO&amp;M</v>
          </cell>
          <cell r="E78" t="str">
            <v>171101.635000.24</v>
          </cell>
        </row>
        <row r="79">
          <cell r="D79" t="str">
            <v>MexicoO&amp;M</v>
          </cell>
          <cell r="E79" t="str">
            <v>171001.635000.24</v>
          </cell>
        </row>
        <row r="80">
          <cell r="D80" t="str">
            <v>ParkvilleO&amp;M</v>
          </cell>
          <cell r="E80" t="str">
            <v>170401.635000.24</v>
          </cell>
        </row>
        <row r="81">
          <cell r="D81" t="str">
            <v>ParkvilleO&amp;M</v>
          </cell>
          <cell r="E81" t="str">
            <v>170401.635000.24</v>
          </cell>
        </row>
        <row r="82">
          <cell r="D82" t="str">
            <v>St. CharlesO&amp;M</v>
          </cell>
          <cell r="E82" t="str">
            <v>170901.635000.24</v>
          </cell>
        </row>
        <row r="83">
          <cell r="D83" t="str">
            <v>St. JosephO&amp;M</v>
          </cell>
          <cell r="E83" t="str">
            <v>170301.635000.24</v>
          </cell>
        </row>
        <row r="84">
          <cell r="D84" t="str">
            <v>St. JosephCapital</v>
          </cell>
          <cell r="E84" t="str">
            <v>RP-1703-R1</v>
          </cell>
        </row>
        <row r="85">
          <cell r="D85" t="str">
            <v>St. LouisO&amp;M</v>
          </cell>
          <cell r="E85" t="str">
            <v>170255.635000.24</v>
          </cell>
        </row>
        <row r="86">
          <cell r="D86" t="str">
            <v>St. LouisCapital</v>
          </cell>
          <cell r="E86" t="str">
            <v>RP-1702-R1</v>
          </cell>
        </row>
        <row r="87">
          <cell r="D87" t="str">
            <v>WarrensburgO&amp;M</v>
          </cell>
          <cell r="E87" t="str">
            <v>170601.635000.24</v>
          </cell>
        </row>
        <row r="88">
          <cell r="D88" t="str">
            <v>AshtabulaAccrual</v>
          </cell>
          <cell r="E88" t="str">
            <v>220105.265700</v>
          </cell>
        </row>
        <row r="89">
          <cell r="D89" t="str">
            <v>AshtabulaCapital</v>
          </cell>
          <cell r="E89" t="str">
            <v>RP-2201-R1</v>
          </cell>
        </row>
        <row r="90">
          <cell r="D90" t="str">
            <v>CorporateCapital</v>
          </cell>
          <cell r="E90" t="str">
            <v>RP-2201-R1</v>
          </cell>
        </row>
        <row r="91">
          <cell r="D91" t="str">
            <v>Franklin Co.Accrual</v>
          </cell>
          <cell r="E91" t="str">
            <v>220105.265700</v>
          </cell>
        </row>
        <row r="92">
          <cell r="D92" t="str">
            <v>Franklin Co.Capital</v>
          </cell>
          <cell r="E92" t="str">
            <v>RP-2201-R1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amp;CC (EV)"/>
      <sheetName val="MD&amp;CC (Projected)"/>
      <sheetName val="Exhibit 1"/>
      <sheetName val="Exhibit 2"/>
      <sheetName val="Jones"/>
      <sheetName val="Bye"/>
      <sheetName val="McGlade"/>
      <sheetName val="Brown"/>
      <sheetName val="Katsaros (SH)"/>
      <sheetName val="Katsaros (R&amp;D)"/>
      <sheetName val="Huck"/>
      <sheetName val="Minella"/>
      <sheetName val="Exhibit 3"/>
      <sheetName val="Exhibit 4"/>
      <sheetName val="Exhibit 5"/>
      <sheetName val="Exhibit 6"/>
      <sheetName val="Exhibit 7"/>
      <sheetName val="Exhibit 8"/>
      <sheetName val="BU or FP"/>
      <sheetName val="MD&amp;CC_(EV)"/>
      <sheetName val="MD&amp;CC_(Projected)"/>
      <sheetName val="Exhibit_1"/>
      <sheetName val="Exhibit_2"/>
      <sheetName val="Katsaros_(SH)"/>
      <sheetName val="Katsaros_(R&amp;D)"/>
      <sheetName val="Exhibit_3"/>
      <sheetName val="Exhibit_4"/>
      <sheetName val="Exhibit_5"/>
      <sheetName val="Exhibit_6"/>
      <sheetName val="Exhibit_7"/>
      <sheetName val="Exhibit_8"/>
      <sheetName val="exchange rates"/>
    </sheetNames>
    <sheetDataSet>
      <sheetData sheetId="0">
        <row r="14">
          <cell r="A14">
            <v>1</v>
          </cell>
        </row>
      </sheetData>
      <sheetData sheetId="1"/>
      <sheetData sheetId="2" refreshError="1">
        <row r="14">
          <cell r="A14">
            <v>1</v>
          </cell>
          <cell r="B14" t="str">
            <v>Jones</v>
          </cell>
          <cell r="C14">
            <v>229</v>
          </cell>
          <cell r="D14" t="str">
            <v>N/A</v>
          </cell>
          <cell r="E14">
            <v>1054000</v>
          </cell>
          <cell r="F14">
            <v>0.9</v>
          </cell>
          <cell r="G14">
            <v>948600</v>
          </cell>
          <cell r="I14" t="str">
            <v>N/A</v>
          </cell>
          <cell r="J14" t="str">
            <v>N/A</v>
          </cell>
          <cell r="K14">
            <v>2002600</v>
          </cell>
          <cell r="M14">
            <v>27000</v>
          </cell>
          <cell r="N14">
            <v>45.53</v>
          </cell>
          <cell r="O14">
            <v>0.73741999999999996</v>
          </cell>
          <cell r="P14">
            <v>906518</v>
          </cell>
          <cell r="R14">
            <v>250000</v>
          </cell>
          <cell r="S14">
            <v>45.53</v>
          </cell>
          <cell r="T14">
            <v>0.33</v>
          </cell>
          <cell r="U14">
            <v>0.94118999999999997</v>
          </cell>
          <cell r="V14">
            <v>3535321.4077499998</v>
          </cell>
          <cell r="X14">
            <v>21000</v>
          </cell>
          <cell r="Y14">
            <v>45.53</v>
          </cell>
          <cell r="Z14">
            <v>956130</v>
          </cell>
          <cell r="AA14">
            <v>0.73741999999999996</v>
          </cell>
          <cell r="AB14">
            <v>705069.38459999999</v>
          </cell>
          <cell r="AD14">
            <v>5398000</v>
          </cell>
          <cell r="AE14">
            <v>5146908.7923499998</v>
          </cell>
          <cell r="AG14">
            <v>7149500</v>
          </cell>
        </row>
        <row r="15">
          <cell r="A15">
            <v>2</v>
          </cell>
          <cell r="B15" t="str">
            <v>Bye</v>
          </cell>
          <cell r="C15">
            <v>223</v>
          </cell>
          <cell r="D15" t="str">
            <v>N/A</v>
          </cell>
          <cell r="E15">
            <v>466000</v>
          </cell>
          <cell r="F15">
            <v>0.55000000000000004</v>
          </cell>
          <cell r="G15">
            <v>256300</v>
          </cell>
          <cell r="I15" t="str">
            <v>N/A</v>
          </cell>
          <cell r="J15" t="str">
            <v>N/A</v>
          </cell>
          <cell r="K15">
            <v>722300</v>
          </cell>
          <cell r="M15">
            <v>8000</v>
          </cell>
          <cell r="N15">
            <v>45.53</v>
          </cell>
          <cell r="O15">
            <v>0.73741999999999996</v>
          </cell>
          <cell r="P15">
            <v>268598</v>
          </cell>
          <cell r="R15">
            <v>74000</v>
          </cell>
          <cell r="S15">
            <v>45.53</v>
          </cell>
          <cell r="T15">
            <v>0.33</v>
          </cell>
          <cell r="U15">
            <v>0.94118999999999997</v>
          </cell>
          <cell r="V15">
            <v>1046455.1366940001</v>
          </cell>
          <cell r="X15">
            <v>6500</v>
          </cell>
          <cell r="Y15">
            <v>45.53</v>
          </cell>
          <cell r="Z15">
            <v>295945</v>
          </cell>
          <cell r="AA15">
            <v>0.73741999999999996</v>
          </cell>
          <cell r="AB15">
            <v>218235.76189999998</v>
          </cell>
          <cell r="AD15">
            <v>1611000</v>
          </cell>
          <cell r="AE15">
            <v>1533288.8985940001</v>
          </cell>
          <cell r="AG15">
            <v>2255600</v>
          </cell>
        </row>
        <row r="16">
          <cell r="A16">
            <v>3</v>
          </cell>
          <cell r="B16" t="str">
            <v>McGlade</v>
          </cell>
          <cell r="C16">
            <v>223</v>
          </cell>
          <cell r="D16" t="str">
            <v>N/A</v>
          </cell>
          <cell r="E16">
            <v>466000</v>
          </cell>
          <cell r="F16">
            <v>0.55000000000000004</v>
          </cell>
          <cell r="G16">
            <v>256300</v>
          </cell>
          <cell r="I16" t="str">
            <v>N/A</v>
          </cell>
          <cell r="J16" t="str">
            <v>N/A</v>
          </cell>
          <cell r="K16">
            <v>722300</v>
          </cell>
          <cell r="M16">
            <v>8000</v>
          </cell>
          <cell r="N16">
            <v>45.53</v>
          </cell>
          <cell r="O16">
            <v>0.73741999999999996</v>
          </cell>
          <cell r="P16">
            <v>268598</v>
          </cell>
          <cell r="R16">
            <v>74000</v>
          </cell>
          <cell r="S16">
            <v>45.53</v>
          </cell>
          <cell r="T16">
            <v>0.33</v>
          </cell>
          <cell r="U16">
            <v>0.94118999999999997</v>
          </cell>
          <cell r="V16">
            <v>1046455.1366940001</v>
          </cell>
          <cell r="X16">
            <v>6500</v>
          </cell>
          <cell r="Y16">
            <v>45.53</v>
          </cell>
          <cell r="Z16">
            <v>295945</v>
          </cell>
          <cell r="AA16">
            <v>0.73741999999999996</v>
          </cell>
          <cell r="AB16">
            <v>218235.76189999998</v>
          </cell>
          <cell r="AD16">
            <v>1611000</v>
          </cell>
          <cell r="AE16">
            <v>1533288.8985940001</v>
          </cell>
          <cell r="AG16">
            <v>2255600</v>
          </cell>
        </row>
        <row r="17">
          <cell r="A17">
            <v>4</v>
          </cell>
          <cell r="B17" t="str">
            <v>Brown</v>
          </cell>
          <cell r="C17">
            <v>222</v>
          </cell>
          <cell r="D17" t="str">
            <v>N/A</v>
          </cell>
          <cell r="E17">
            <v>407000</v>
          </cell>
          <cell r="F17">
            <v>0.5</v>
          </cell>
          <cell r="G17">
            <v>203500</v>
          </cell>
          <cell r="I17" t="str">
            <v>N/A</v>
          </cell>
          <cell r="J17" t="str">
            <v>N/A</v>
          </cell>
          <cell r="K17">
            <v>610500</v>
          </cell>
          <cell r="M17">
            <v>5000</v>
          </cell>
          <cell r="N17">
            <v>45.53</v>
          </cell>
          <cell r="O17">
            <v>0.73741999999999996</v>
          </cell>
          <cell r="P17">
            <v>167874</v>
          </cell>
          <cell r="R17">
            <v>55000</v>
          </cell>
          <cell r="S17">
            <v>45.53</v>
          </cell>
          <cell r="T17">
            <v>0.33</v>
          </cell>
          <cell r="U17">
            <v>0.94118999999999997</v>
          </cell>
          <cell r="V17">
            <v>777770.70970499993</v>
          </cell>
          <cell r="X17">
            <v>4500</v>
          </cell>
          <cell r="Y17">
            <v>45.53</v>
          </cell>
          <cell r="Z17">
            <v>204885</v>
          </cell>
          <cell r="AA17">
            <v>0.73741999999999996</v>
          </cell>
          <cell r="AB17">
            <v>151086.29670000001</v>
          </cell>
          <cell r="AD17">
            <v>1151000</v>
          </cell>
          <cell r="AE17">
            <v>1096731.0064049999</v>
          </cell>
          <cell r="AG17">
            <v>1707200</v>
          </cell>
        </row>
        <row r="18">
          <cell r="A18">
            <v>5</v>
          </cell>
          <cell r="B18" t="str">
            <v>Katsaros</v>
          </cell>
          <cell r="C18">
            <v>222</v>
          </cell>
          <cell r="D18" t="str">
            <v>N/A</v>
          </cell>
          <cell r="E18">
            <v>407000</v>
          </cell>
          <cell r="F18">
            <v>0.5</v>
          </cell>
          <cell r="G18">
            <v>203500</v>
          </cell>
          <cell r="I18" t="str">
            <v>N/A</v>
          </cell>
          <cell r="J18" t="str">
            <v>N/A</v>
          </cell>
          <cell r="K18">
            <v>610500</v>
          </cell>
          <cell r="M18">
            <v>5000</v>
          </cell>
          <cell r="N18">
            <v>45.53</v>
          </cell>
          <cell r="O18">
            <v>0.73741999999999996</v>
          </cell>
          <cell r="P18">
            <v>167874</v>
          </cell>
          <cell r="R18">
            <v>55000</v>
          </cell>
          <cell r="S18">
            <v>45.53</v>
          </cell>
          <cell r="T18">
            <v>0.33</v>
          </cell>
          <cell r="U18">
            <v>0.94118999999999997</v>
          </cell>
          <cell r="V18">
            <v>777770.70970499993</v>
          </cell>
          <cell r="X18">
            <v>4500</v>
          </cell>
          <cell r="Y18">
            <v>45.53</v>
          </cell>
          <cell r="Z18">
            <v>204885</v>
          </cell>
          <cell r="AA18">
            <v>0.73741999999999996</v>
          </cell>
          <cell r="AB18">
            <v>151086.29670000001</v>
          </cell>
          <cell r="AD18">
            <v>1151000</v>
          </cell>
          <cell r="AE18">
            <v>1096731.0064049999</v>
          </cell>
          <cell r="AG18">
            <v>1707200</v>
          </cell>
        </row>
        <row r="19">
          <cell r="A19">
            <v>6</v>
          </cell>
          <cell r="B19" t="str">
            <v>Huck</v>
          </cell>
          <cell r="C19">
            <v>222</v>
          </cell>
          <cell r="D19" t="str">
            <v>N/A</v>
          </cell>
          <cell r="E19">
            <v>407000</v>
          </cell>
          <cell r="F19">
            <v>0.5</v>
          </cell>
          <cell r="G19">
            <v>203500</v>
          </cell>
          <cell r="I19" t="str">
            <v>N/A</v>
          </cell>
          <cell r="J19" t="str">
            <v>N/A</v>
          </cell>
          <cell r="K19">
            <v>610500</v>
          </cell>
          <cell r="M19">
            <v>5000</v>
          </cell>
          <cell r="N19">
            <v>45.53</v>
          </cell>
          <cell r="O19">
            <v>0.73741999999999996</v>
          </cell>
          <cell r="P19">
            <v>167874</v>
          </cell>
          <cell r="R19">
            <v>55000</v>
          </cell>
          <cell r="S19">
            <v>45.53</v>
          </cell>
          <cell r="T19">
            <v>0.33</v>
          </cell>
          <cell r="U19">
            <v>0.94118999999999997</v>
          </cell>
          <cell r="V19">
            <v>777770.70970499993</v>
          </cell>
          <cell r="X19">
            <v>4500</v>
          </cell>
          <cell r="Y19">
            <v>45.53</v>
          </cell>
          <cell r="Z19">
            <v>204885</v>
          </cell>
          <cell r="AA19">
            <v>0.73741999999999996</v>
          </cell>
          <cell r="AB19">
            <v>151086.29670000001</v>
          </cell>
          <cell r="AD19">
            <v>1151000</v>
          </cell>
          <cell r="AE19">
            <v>1096731.0064049999</v>
          </cell>
          <cell r="AG19">
            <v>1707200</v>
          </cell>
        </row>
        <row r="20">
          <cell r="A20">
            <v>7</v>
          </cell>
          <cell r="B20" t="str">
            <v>Minella</v>
          </cell>
          <cell r="C20">
            <v>221</v>
          </cell>
          <cell r="D20" t="str">
            <v>N/A</v>
          </cell>
          <cell r="E20">
            <v>359000</v>
          </cell>
          <cell r="F20">
            <v>0.5</v>
          </cell>
          <cell r="G20">
            <v>179500</v>
          </cell>
          <cell r="I20" t="str">
            <v>N/A</v>
          </cell>
          <cell r="J20" t="str">
            <v>N/A</v>
          </cell>
          <cell r="K20">
            <v>538500</v>
          </cell>
          <cell r="M20">
            <v>4000</v>
          </cell>
          <cell r="N20">
            <v>45.53</v>
          </cell>
          <cell r="O20">
            <v>0.73741999999999996</v>
          </cell>
          <cell r="P20">
            <v>134299</v>
          </cell>
          <cell r="R20">
            <v>37000</v>
          </cell>
          <cell r="S20">
            <v>45.53</v>
          </cell>
          <cell r="T20">
            <v>0.33</v>
          </cell>
          <cell r="U20">
            <v>0.94118999999999997</v>
          </cell>
          <cell r="V20">
            <v>523227.56834700005</v>
          </cell>
          <cell r="X20">
            <v>3000</v>
          </cell>
          <cell r="Y20">
            <v>45.53</v>
          </cell>
          <cell r="Z20">
            <v>136590</v>
          </cell>
          <cell r="AA20">
            <v>0.73741999999999996</v>
          </cell>
          <cell r="AB20">
            <v>100724.19779999999</v>
          </cell>
          <cell r="AD20">
            <v>794000</v>
          </cell>
          <cell r="AE20">
            <v>758250.76614700002</v>
          </cell>
          <cell r="AG20">
            <v>1296800</v>
          </cell>
        </row>
        <row r="28">
          <cell r="A28">
            <v>1</v>
          </cell>
          <cell r="B28" t="str">
            <v>Jones</v>
          </cell>
          <cell r="C28">
            <v>229</v>
          </cell>
          <cell r="D28">
            <v>1000000</v>
          </cell>
          <cell r="E28">
            <v>1054000</v>
          </cell>
          <cell r="F28">
            <v>0.9</v>
          </cell>
          <cell r="G28">
            <v>948600</v>
          </cell>
          <cell r="I28" t="str">
            <v>N/A</v>
          </cell>
          <cell r="J28" t="str">
            <v>N/A</v>
          </cell>
          <cell r="K28">
            <v>1948600</v>
          </cell>
          <cell r="M28">
            <v>27000</v>
          </cell>
          <cell r="N28">
            <v>45.53</v>
          </cell>
          <cell r="O28">
            <v>0.73741999999999996</v>
          </cell>
          <cell r="P28">
            <v>906518</v>
          </cell>
          <cell r="R28">
            <v>260000</v>
          </cell>
          <cell r="S28">
            <v>45.53</v>
          </cell>
          <cell r="T28">
            <v>0.33</v>
          </cell>
          <cell r="U28">
            <v>0.94118999999999997</v>
          </cell>
          <cell r="V28">
            <v>3676734.26406</v>
          </cell>
          <cell r="X28">
            <v>21000</v>
          </cell>
          <cell r="Y28">
            <v>45.53</v>
          </cell>
          <cell r="Z28">
            <v>956130</v>
          </cell>
          <cell r="AA28">
            <v>0.73741999999999996</v>
          </cell>
          <cell r="AB28">
            <v>705069.38459999999</v>
          </cell>
          <cell r="AD28">
            <v>5539000</v>
          </cell>
          <cell r="AE28">
            <v>5288321.6486600004</v>
          </cell>
          <cell r="AG28">
            <v>7236900</v>
          </cell>
        </row>
        <row r="29">
          <cell r="A29">
            <v>2</v>
          </cell>
          <cell r="B29" t="str">
            <v>Bye</v>
          </cell>
          <cell r="C29">
            <v>223</v>
          </cell>
          <cell r="D29">
            <v>380000</v>
          </cell>
          <cell r="E29">
            <v>466000</v>
          </cell>
          <cell r="F29">
            <v>0.55000000000000004</v>
          </cell>
          <cell r="G29">
            <v>256300</v>
          </cell>
          <cell r="I29" t="str">
            <v>N/A</v>
          </cell>
          <cell r="J29" t="str">
            <v>N/A</v>
          </cell>
          <cell r="K29">
            <v>636300</v>
          </cell>
          <cell r="M29">
            <v>8000</v>
          </cell>
          <cell r="N29">
            <v>45.53</v>
          </cell>
          <cell r="O29">
            <v>0.73741999999999996</v>
          </cell>
          <cell r="P29">
            <v>268598</v>
          </cell>
          <cell r="R29">
            <v>70000</v>
          </cell>
          <cell r="S29">
            <v>45.53</v>
          </cell>
          <cell r="T29">
            <v>0.33</v>
          </cell>
          <cell r="U29">
            <v>0.94118999999999997</v>
          </cell>
          <cell r="V29">
            <v>989889.99416999996</v>
          </cell>
          <cell r="X29">
            <v>6500</v>
          </cell>
          <cell r="Y29">
            <v>45.53</v>
          </cell>
          <cell r="Z29">
            <v>295945</v>
          </cell>
          <cell r="AA29">
            <v>0.73741999999999996</v>
          </cell>
          <cell r="AB29">
            <v>218235.76189999998</v>
          </cell>
          <cell r="AD29">
            <v>1554000</v>
          </cell>
          <cell r="AE29">
            <v>1476723.7560699999</v>
          </cell>
          <cell r="AG29">
            <v>2113000</v>
          </cell>
        </row>
        <row r="30">
          <cell r="A30">
            <v>3</v>
          </cell>
          <cell r="B30" t="str">
            <v>McGlade</v>
          </cell>
          <cell r="C30">
            <v>223</v>
          </cell>
          <cell r="D30">
            <v>380000</v>
          </cell>
          <cell r="E30">
            <v>466000</v>
          </cell>
          <cell r="F30">
            <v>0.55000000000000004</v>
          </cell>
          <cell r="G30">
            <v>256300</v>
          </cell>
          <cell r="I30" t="str">
            <v>N/A</v>
          </cell>
          <cell r="J30" t="str">
            <v>N/A</v>
          </cell>
          <cell r="K30">
            <v>636300</v>
          </cell>
          <cell r="M30">
            <v>8000</v>
          </cell>
          <cell r="N30">
            <v>45.53</v>
          </cell>
          <cell r="O30">
            <v>0.73741999999999996</v>
          </cell>
          <cell r="P30">
            <v>268598</v>
          </cell>
          <cell r="R30">
            <v>70000</v>
          </cell>
          <cell r="S30">
            <v>45.53</v>
          </cell>
          <cell r="T30">
            <v>0.33</v>
          </cell>
          <cell r="U30">
            <v>0.94118999999999997</v>
          </cell>
          <cell r="V30">
            <v>989889.99416999996</v>
          </cell>
          <cell r="X30">
            <v>6500</v>
          </cell>
          <cell r="Y30">
            <v>45.53</v>
          </cell>
          <cell r="Z30">
            <v>295945</v>
          </cell>
          <cell r="AA30">
            <v>0.73741999999999996</v>
          </cell>
          <cell r="AB30">
            <v>218235.76189999998</v>
          </cell>
          <cell r="AD30">
            <v>1554000</v>
          </cell>
          <cell r="AE30">
            <v>1476723.7560699999</v>
          </cell>
          <cell r="AG30">
            <v>2113000</v>
          </cell>
        </row>
        <row r="31">
          <cell r="A31">
            <v>4</v>
          </cell>
          <cell r="B31" t="str">
            <v>Brown</v>
          </cell>
          <cell r="C31">
            <v>222</v>
          </cell>
          <cell r="D31">
            <v>406000</v>
          </cell>
          <cell r="E31">
            <v>407000</v>
          </cell>
          <cell r="F31">
            <v>0.5</v>
          </cell>
          <cell r="G31">
            <v>203500</v>
          </cell>
          <cell r="I31" t="str">
            <v>N/A</v>
          </cell>
          <cell r="J31" t="str">
            <v>N/A</v>
          </cell>
          <cell r="K31">
            <v>609500</v>
          </cell>
          <cell r="M31">
            <v>5000</v>
          </cell>
          <cell r="N31">
            <v>45.53</v>
          </cell>
          <cell r="O31">
            <v>0.73741999999999996</v>
          </cell>
          <cell r="P31">
            <v>167874</v>
          </cell>
          <cell r="R31">
            <v>65000</v>
          </cell>
          <cell r="S31">
            <v>45.53</v>
          </cell>
          <cell r="T31">
            <v>0.33</v>
          </cell>
          <cell r="U31">
            <v>0.94118999999999997</v>
          </cell>
          <cell r="V31">
            <v>919183.56601499999</v>
          </cell>
          <cell r="X31">
            <v>4500</v>
          </cell>
          <cell r="Y31">
            <v>45.53</v>
          </cell>
          <cell r="Z31">
            <v>204885</v>
          </cell>
          <cell r="AA31">
            <v>0.73741999999999996</v>
          </cell>
          <cell r="AB31">
            <v>151086.29670000001</v>
          </cell>
          <cell r="AD31">
            <v>1292000</v>
          </cell>
          <cell r="AE31">
            <v>1238143.8627150001</v>
          </cell>
          <cell r="AG31">
            <v>1847600</v>
          </cell>
        </row>
        <row r="32">
          <cell r="A32">
            <v>5</v>
          </cell>
          <cell r="B32" t="str">
            <v>Katsaros</v>
          </cell>
          <cell r="C32">
            <v>222</v>
          </cell>
          <cell r="D32">
            <v>406000</v>
          </cell>
          <cell r="E32">
            <v>407000</v>
          </cell>
          <cell r="F32">
            <v>0.5</v>
          </cell>
          <cell r="G32">
            <v>203500</v>
          </cell>
          <cell r="I32" t="str">
            <v>N/A</v>
          </cell>
          <cell r="J32" t="str">
            <v>N/A</v>
          </cell>
          <cell r="K32">
            <v>609500</v>
          </cell>
          <cell r="M32">
            <v>5000</v>
          </cell>
          <cell r="N32">
            <v>45.53</v>
          </cell>
          <cell r="O32">
            <v>0.73741999999999996</v>
          </cell>
          <cell r="P32">
            <v>167874</v>
          </cell>
          <cell r="R32">
            <v>65000</v>
          </cell>
          <cell r="S32">
            <v>45.53</v>
          </cell>
          <cell r="T32">
            <v>0.33</v>
          </cell>
          <cell r="U32">
            <v>0.94118999999999997</v>
          </cell>
          <cell r="V32">
            <v>919183.56601499999</v>
          </cell>
          <cell r="X32">
            <v>4500</v>
          </cell>
          <cell r="Y32">
            <v>45.53</v>
          </cell>
          <cell r="Z32">
            <v>204885</v>
          </cell>
          <cell r="AA32">
            <v>0.73741999999999996</v>
          </cell>
          <cell r="AB32">
            <v>151086.29670000001</v>
          </cell>
          <cell r="AD32">
            <v>1292000</v>
          </cell>
          <cell r="AE32">
            <v>1238143.8627150001</v>
          </cell>
          <cell r="AG32">
            <v>1847600</v>
          </cell>
        </row>
        <row r="33">
          <cell r="A33">
            <v>6</v>
          </cell>
          <cell r="B33" t="str">
            <v>Huck</v>
          </cell>
          <cell r="C33">
            <v>222</v>
          </cell>
          <cell r="D33">
            <v>380000</v>
          </cell>
          <cell r="E33">
            <v>407000</v>
          </cell>
          <cell r="F33">
            <v>0.5</v>
          </cell>
          <cell r="G33">
            <v>203500</v>
          </cell>
          <cell r="I33" t="str">
            <v>N/A</v>
          </cell>
          <cell r="J33" t="str">
            <v>N/A</v>
          </cell>
          <cell r="K33">
            <v>583500</v>
          </cell>
          <cell r="M33">
            <v>5000</v>
          </cell>
          <cell r="N33">
            <v>45.53</v>
          </cell>
          <cell r="O33">
            <v>0.73741999999999996</v>
          </cell>
          <cell r="P33">
            <v>167874</v>
          </cell>
          <cell r="R33">
            <v>55000</v>
          </cell>
          <cell r="S33">
            <v>45.53</v>
          </cell>
          <cell r="T33">
            <v>0.33</v>
          </cell>
          <cell r="U33">
            <v>0.94118999999999997</v>
          </cell>
          <cell r="V33">
            <v>777770.70970499993</v>
          </cell>
          <cell r="X33">
            <v>4500</v>
          </cell>
          <cell r="Y33">
            <v>45.53</v>
          </cell>
          <cell r="Z33">
            <v>204885</v>
          </cell>
          <cell r="AA33">
            <v>0.73741999999999996</v>
          </cell>
          <cell r="AB33">
            <v>151086.29670000001</v>
          </cell>
          <cell r="AD33">
            <v>1151000</v>
          </cell>
          <cell r="AE33">
            <v>1096731.0064049999</v>
          </cell>
          <cell r="AG33">
            <v>1680200</v>
          </cell>
        </row>
        <row r="34">
          <cell r="A34">
            <v>7</v>
          </cell>
          <cell r="B34" t="str">
            <v>Minella</v>
          </cell>
          <cell r="C34">
            <v>221</v>
          </cell>
          <cell r="D34">
            <v>300000</v>
          </cell>
          <cell r="E34">
            <v>359000</v>
          </cell>
          <cell r="F34">
            <v>0.5</v>
          </cell>
          <cell r="G34">
            <v>179500</v>
          </cell>
          <cell r="I34" t="str">
            <v>N/A</v>
          </cell>
          <cell r="J34" t="str">
            <v>N/A</v>
          </cell>
          <cell r="K34">
            <v>479500</v>
          </cell>
          <cell r="M34">
            <v>4000</v>
          </cell>
          <cell r="N34">
            <v>45.53</v>
          </cell>
          <cell r="O34">
            <v>0.73741999999999996</v>
          </cell>
          <cell r="P34">
            <v>134299</v>
          </cell>
          <cell r="R34">
            <v>37000</v>
          </cell>
          <cell r="S34">
            <v>45.53</v>
          </cell>
          <cell r="T34">
            <v>0.33</v>
          </cell>
          <cell r="U34">
            <v>0.94118999999999997</v>
          </cell>
          <cell r="V34">
            <v>523227.56834700005</v>
          </cell>
          <cell r="X34">
            <v>3000</v>
          </cell>
          <cell r="Y34">
            <v>45.53</v>
          </cell>
          <cell r="Z34">
            <v>136590</v>
          </cell>
          <cell r="AA34">
            <v>0.73741999999999996</v>
          </cell>
          <cell r="AB34">
            <v>100724.19779999999</v>
          </cell>
          <cell r="AD34">
            <v>794000</v>
          </cell>
          <cell r="AE34">
            <v>758250.76614700002</v>
          </cell>
          <cell r="AG34">
            <v>1237800</v>
          </cell>
        </row>
        <row r="42">
          <cell r="A42">
            <v>1</v>
          </cell>
          <cell r="B42" t="str">
            <v>Jones</v>
          </cell>
          <cell r="C42">
            <v>229</v>
          </cell>
          <cell r="D42">
            <v>1000000</v>
          </cell>
          <cell r="E42">
            <v>1054000</v>
          </cell>
          <cell r="F42">
            <v>0.9</v>
          </cell>
          <cell r="G42" t="str">
            <v>N/A</v>
          </cell>
          <cell r="I42">
            <v>0.9486</v>
          </cell>
          <cell r="J42">
            <v>948600</v>
          </cell>
          <cell r="K42">
            <v>1948600</v>
          </cell>
          <cell r="M42">
            <v>27000</v>
          </cell>
          <cell r="N42">
            <v>45.53</v>
          </cell>
          <cell r="O42">
            <v>0.35</v>
          </cell>
          <cell r="P42">
            <v>0.73741999999999996</v>
          </cell>
          <cell r="Q42">
            <v>317281.22307000001</v>
          </cell>
          <cell r="R42">
            <v>260000</v>
          </cell>
          <cell r="S42">
            <v>45.53</v>
          </cell>
          <cell r="T42">
            <v>0.33</v>
          </cell>
          <cell r="U42">
            <v>0.94118999999999997</v>
          </cell>
          <cell r="V42">
            <v>3676734.26406</v>
          </cell>
          <cell r="X42">
            <v>21000</v>
          </cell>
          <cell r="Y42">
            <v>45.53</v>
          </cell>
          <cell r="Z42">
            <v>956130</v>
          </cell>
          <cell r="AA42">
            <v>0.73741999999999996</v>
          </cell>
          <cell r="AB42">
            <v>705069.38459999999</v>
          </cell>
          <cell r="AD42">
            <v>4950000</v>
          </cell>
          <cell r="AE42">
            <v>4381804.3860800005</v>
          </cell>
          <cell r="AG42">
            <v>6330400</v>
          </cell>
        </row>
        <row r="43">
          <cell r="A43">
            <v>2</v>
          </cell>
          <cell r="B43" t="str">
            <v>Bye</v>
          </cell>
          <cell r="C43">
            <v>223</v>
          </cell>
          <cell r="D43">
            <v>380000</v>
          </cell>
          <cell r="E43">
            <v>466000</v>
          </cell>
          <cell r="F43">
            <v>0.55000000000000004</v>
          </cell>
          <cell r="G43" t="str">
            <v>N/A</v>
          </cell>
          <cell r="I43">
            <v>0.67447368421052645</v>
          </cell>
          <cell r="J43">
            <v>256300.00000000003</v>
          </cell>
          <cell r="K43">
            <v>636300</v>
          </cell>
          <cell r="M43">
            <v>8000</v>
          </cell>
          <cell r="N43">
            <v>45.53</v>
          </cell>
          <cell r="O43">
            <v>0.35</v>
          </cell>
          <cell r="P43">
            <v>0.73741999999999996</v>
          </cell>
          <cell r="Q43">
            <v>94009.251279999982</v>
          </cell>
          <cell r="R43">
            <v>70000</v>
          </cell>
          <cell r="S43">
            <v>45.53</v>
          </cell>
          <cell r="T43">
            <v>0.33</v>
          </cell>
          <cell r="U43">
            <v>0.94118999999999997</v>
          </cell>
          <cell r="V43">
            <v>989889.99416999996</v>
          </cell>
          <cell r="X43">
            <v>6500</v>
          </cell>
          <cell r="Y43">
            <v>45.53</v>
          </cell>
          <cell r="Z43">
            <v>295945</v>
          </cell>
          <cell r="AA43">
            <v>0.73741999999999996</v>
          </cell>
          <cell r="AB43">
            <v>218235.76189999998</v>
          </cell>
          <cell r="AD43">
            <v>1380000</v>
          </cell>
          <cell r="AE43">
            <v>1208126.4934899998</v>
          </cell>
          <cell r="AG43">
            <v>1844400</v>
          </cell>
        </row>
        <row r="44">
          <cell r="A44">
            <v>3</v>
          </cell>
          <cell r="B44" t="str">
            <v>McGlade</v>
          </cell>
          <cell r="C44">
            <v>223</v>
          </cell>
          <cell r="D44">
            <v>380000</v>
          </cell>
          <cell r="E44">
            <v>466000</v>
          </cell>
          <cell r="F44">
            <v>0.55000000000000004</v>
          </cell>
          <cell r="G44" t="str">
            <v>N/A</v>
          </cell>
          <cell r="I44">
            <v>0.67447368421052645</v>
          </cell>
          <cell r="J44">
            <v>256300.00000000003</v>
          </cell>
          <cell r="K44">
            <v>636300</v>
          </cell>
          <cell r="M44">
            <v>8000</v>
          </cell>
          <cell r="N44">
            <v>45.53</v>
          </cell>
          <cell r="O44">
            <v>0.35</v>
          </cell>
          <cell r="P44">
            <v>0.73741999999999996</v>
          </cell>
          <cell r="Q44">
            <v>94009.251279999982</v>
          </cell>
          <cell r="R44">
            <v>70000</v>
          </cell>
          <cell r="S44">
            <v>45.53</v>
          </cell>
          <cell r="T44">
            <v>0.33</v>
          </cell>
          <cell r="U44">
            <v>0.94118999999999997</v>
          </cell>
          <cell r="V44">
            <v>989889.99416999996</v>
          </cell>
          <cell r="X44">
            <v>6500</v>
          </cell>
          <cell r="Y44">
            <v>45.53</v>
          </cell>
          <cell r="Z44">
            <v>295945</v>
          </cell>
          <cell r="AA44">
            <v>0.73741999999999996</v>
          </cell>
          <cell r="AB44">
            <v>218235.76189999998</v>
          </cell>
          <cell r="AD44">
            <v>1380000</v>
          </cell>
          <cell r="AE44">
            <v>1208126.4934899998</v>
          </cell>
          <cell r="AG44">
            <v>1844400</v>
          </cell>
        </row>
        <row r="45">
          <cell r="A45">
            <v>4</v>
          </cell>
          <cell r="B45" t="str">
            <v>Brown</v>
          </cell>
          <cell r="C45">
            <v>222</v>
          </cell>
          <cell r="D45">
            <v>406000</v>
          </cell>
          <cell r="E45">
            <v>407000</v>
          </cell>
          <cell r="F45">
            <v>0.5</v>
          </cell>
          <cell r="G45" t="str">
            <v>N/A</v>
          </cell>
          <cell r="I45">
            <v>0.50123152709359609</v>
          </cell>
          <cell r="J45">
            <v>203500</v>
          </cell>
          <cell r="K45">
            <v>609500</v>
          </cell>
          <cell r="M45">
            <v>5000</v>
          </cell>
          <cell r="N45">
            <v>45.53</v>
          </cell>
          <cell r="O45">
            <v>0.35</v>
          </cell>
          <cell r="P45">
            <v>0.73741999999999996</v>
          </cell>
          <cell r="Q45">
            <v>58755.782049999994</v>
          </cell>
          <cell r="R45">
            <v>65000</v>
          </cell>
          <cell r="S45">
            <v>45.53</v>
          </cell>
          <cell r="T45">
            <v>0.33</v>
          </cell>
          <cell r="U45">
            <v>0.94118999999999997</v>
          </cell>
          <cell r="V45">
            <v>919183.56601499999</v>
          </cell>
          <cell r="X45">
            <v>4500</v>
          </cell>
          <cell r="Y45">
            <v>45.53</v>
          </cell>
          <cell r="Z45">
            <v>204885</v>
          </cell>
          <cell r="AA45">
            <v>0.73741999999999996</v>
          </cell>
          <cell r="AB45">
            <v>151086.29670000001</v>
          </cell>
          <cell r="AD45">
            <v>1183000</v>
          </cell>
          <cell r="AE45">
            <v>1070270.600135</v>
          </cell>
          <cell r="AG45">
            <v>1679800</v>
          </cell>
        </row>
        <row r="46">
          <cell r="A46">
            <v>5</v>
          </cell>
          <cell r="B46" t="str">
            <v>Katsaros</v>
          </cell>
          <cell r="C46">
            <v>222</v>
          </cell>
          <cell r="D46">
            <v>406000</v>
          </cell>
          <cell r="E46">
            <v>407000</v>
          </cell>
          <cell r="F46">
            <v>0.5</v>
          </cell>
          <cell r="G46" t="str">
            <v>N/A</v>
          </cell>
          <cell r="I46">
            <v>0.50123152709359609</v>
          </cell>
          <cell r="J46">
            <v>203500</v>
          </cell>
          <cell r="K46">
            <v>609500</v>
          </cell>
          <cell r="M46">
            <v>5000</v>
          </cell>
          <cell r="N46">
            <v>45.53</v>
          </cell>
          <cell r="O46">
            <v>0.35</v>
          </cell>
          <cell r="P46">
            <v>0.73741999999999996</v>
          </cell>
          <cell r="Q46">
            <v>58755.782049999994</v>
          </cell>
          <cell r="R46">
            <v>65000</v>
          </cell>
          <cell r="S46">
            <v>45.53</v>
          </cell>
          <cell r="T46">
            <v>0.33</v>
          </cell>
          <cell r="U46">
            <v>0.94118999999999997</v>
          </cell>
          <cell r="V46">
            <v>919183.56601499999</v>
          </cell>
          <cell r="X46">
            <v>4500</v>
          </cell>
          <cell r="Y46">
            <v>45.53</v>
          </cell>
          <cell r="Z46">
            <v>204885</v>
          </cell>
          <cell r="AA46">
            <v>0.73741999999999996</v>
          </cell>
          <cell r="AB46">
            <v>151086.29670000001</v>
          </cell>
          <cell r="AD46">
            <v>1183000</v>
          </cell>
          <cell r="AE46">
            <v>1070270.600135</v>
          </cell>
          <cell r="AG46">
            <v>1679800</v>
          </cell>
        </row>
        <row r="47">
          <cell r="A47">
            <v>6</v>
          </cell>
          <cell r="B47" t="str">
            <v>Huck</v>
          </cell>
          <cell r="C47">
            <v>222</v>
          </cell>
          <cell r="D47">
            <v>380000</v>
          </cell>
          <cell r="E47">
            <v>407000</v>
          </cell>
          <cell r="F47">
            <v>0.5</v>
          </cell>
          <cell r="G47" t="str">
            <v>N/A</v>
          </cell>
          <cell r="I47">
            <v>0.53552631578947374</v>
          </cell>
          <cell r="J47">
            <v>203500</v>
          </cell>
          <cell r="K47">
            <v>583500</v>
          </cell>
          <cell r="M47">
            <v>5000</v>
          </cell>
          <cell r="N47">
            <v>45.53</v>
          </cell>
          <cell r="O47">
            <v>0.35</v>
          </cell>
          <cell r="P47">
            <v>0.73741999999999996</v>
          </cell>
          <cell r="Q47">
            <v>58755.782049999994</v>
          </cell>
          <cell r="R47">
            <v>55000</v>
          </cell>
          <cell r="S47">
            <v>45.53</v>
          </cell>
          <cell r="T47">
            <v>0.33</v>
          </cell>
          <cell r="U47">
            <v>0.94118999999999997</v>
          </cell>
          <cell r="V47">
            <v>777770.70970499993</v>
          </cell>
          <cell r="X47">
            <v>4500</v>
          </cell>
          <cell r="Y47">
            <v>45.53</v>
          </cell>
          <cell r="Z47">
            <v>204885</v>
          </cell>
          <cell r="AA47">
            <v>0.73741999999999996</v>
          </cell>
          <cell r="AB47">
            <v>151086.29670000001</v>
          </cell>
          <cell r="AD47">
            <v>1041000</v>
          </cell>
          <cell r="AE47">
            <v>928857.7438249999</v>
          </cell>
          <cell r="AG47">
            <v>1512400</v>
          </cell>
        </row>
        <row r="48">
          <cell r="A48">
            <v>7</v>
          </cell>
          <cell r="B48" t="str">
            <v>Minella</v>
          </cell>
          <cell r="C48">
            <v>221</v>
          </cell>
          <cell r="D48">
            <v>300000</v>
          </cell>
          <cell r="E48">
            <v>359000</v>
          </cell>
          <cell r="F48">
            <v>0.5</v>
          </cell>
          <cell r="G48" t="str">
            <v>N/A</v>
          </cell>
          <cell r="I48">
            <v>0.59833333333333338</v>
          </cell>
          <cell r="J48">
            <v>179500</v>
          </cell>
          <cell r="K48">
            <v>479500</v>
          </cell>
          <cell r="M48">
            <v>4000</v>
          </cell>
          <cell r="N48">
            <v>45.53</v>
          </cell>
          <cell r="O48">
            <v>0.35</v>
          </cell>
          <cell r="P48">
            <v>0.73741999999999996</v>
          </cell>
          <cell r="Q48">
            <v>47004.625639999991</v>
          </cell>
          <cell r="R48">
            <v>37000</v>
          </cell>
          <cell r="S48">
            <v>45.53</v>
          </cell>
          <cell r="T48">
            <v>0.33</v>
          </cell>
          <cell r="U48">
            <v>0.94118999999999997</v>
          </cell>
          <cell r="V48">
            <v>523227.56834700005</v>
          </cell>
          <cell r="X48">
            <v>3000</v>
          </cell>
          <cell r="Y48">
            <v>45.53</v>
          </cell>
          <cell r="Z48">
            <v>136590</v>
          </cell>
          <cell r="AA48">
            <v>0.73741999999999996</v>
          </cell>
          <cell r="AB48">
            <v>100724.19779999999</v>
          </cell>
          <cell r="AD48">
            <v>707000</v>
          </cell>
          <cell r="AE48">
            <v>623952.50356700004</v>
          </cell>
          <cell r="AG48">
            <v>1103500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row r="14">
          <cell r="A14">
            <v>1</v>
          </cell>
        </row>
      </sheetData>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vs Competitive"/>
      <sheetName val="target summary table exhibit"/>
      <sheetName val="APCI Exhibit"/>
      <sheetName val="APCI Exhibit (2)"/>
      <sheetName val="target summary table exhibi (2)"/>
      <sheetName val="Sheet2"/>
      <sheetName val="Exhibits"/>
      <sheetName val="incumbent data"/>
      <sheetName val="target"/>
      <sheetName val="actual"/>
      <sheetName val="Exhibit 1"/>
      <sheetName val="Current_vs_Competitive"/>
      <sheetName val="target_summary_table_exhibit"/>
      <sheetName val="APCI_Exhibit"/>
      <sheetName val="APCI_Exhibit_(2)"/>
      <sheetName val="target_summary_table_exhibi_(2)"/>
      <sheetName val="incumbent_data"/>
      <sheetName val="Exhibit_1"/>
    </sheetNames>
    <sheetDataSet>
      <sheetData sheetId="0" refreshError="1"/>
      <sheetData sheetId="1" refreshError="1"/>
      <sheetData sheetId="2"/>
      <sheetData sheetId="3" refreshError="1"/>
      <sheetData sheetId="4" refreshError="1">
        <row r="10">
          <cell r="B10" t="str">
            <v>1a</v>
          </cell>
          <cell r="G10" t="str">
            <v>Chief Executive Officer</v>
          </cell>
          <cell r="I10" t="str">
            <v>Custom Chemical/Premier</v>
          </cell>
          <cell r="K10" t="str">
            <v xml:space="preserve">Tabular - Revs. </v>
          </cell>
          <cell r="M10">
            <v>950000</v>
          </cell>
          <cell r="O10">
            <v>1050000</v>
          </cell>
          <cell r="Q10">
            <v>1870000</v>
          </cell>
          <cell r="S10">
            <v>2115000</v>
          </cell>
          <cell r="AA10">
            <v>6925000</v>
          </cell>
          <cell r="AC10">
            <v>7820000</v>
          </cell>
          <cell r="AE10">
            <v>8710000</v>
          </cell>
        </row>
        <row r="11">
          <cell r="B11" t="str">
            <v>1b</v>
          </cell>
          <cell r="G11" t="str">
            <v>(Revenues: $5.4 Billion)</v>
          </cell>
          <cell r="I11" t="str">
            <v>$3B - $10B Industrials</v>
          </cell>
          <cell r="K11" t="str">
            <v>Reg @ $5,400M</v>
          </cell>
          <cell r="M11">
            <v>970000</v>
          </cell>
          <cell r="O11">
            <v>1120000</v>
          </cell>
          <cell r="Q11">
            <v>1895000</v>
          </cell>
          <cell r="S11">
            <v>2315000</v>
          </cell>
          <cell r="AA11">
            <v>5775000</v>
          </cell>
          <cell r="AC11">
            <v>7330000</v>
          </cell>
          <cell r="AE11">
            <v>8885000</v>
          </cell>
        </row>
        <row r="13">
          <cell r="B13">
            <v>1</v>
          </cell>
          <cell r="G13" t="str">
            <v>Going Rate:</v>
          </cell>
          <cell r="M13">
            <v>960000</v>
          </cell>
          <cell r="O13">
            <v>1085000</v>
          </cell>
          <cell r="Q13">
            <v>1885000</v>
          </cell>
          <cell r="S13">
            <v>2215000</v>
          </cell>
          <cell r="AA13">
            <v>6350000</v>
          </cell>
          <cell r="AC13">
            <v>7575000</v>
          </cell>
          <cell r="AE13">
            <v>8800000</v>
          </cell>
        </row>
        <row r="15">
          <cell r="C15">
            <v>1</v>
          </cell>
          <cell r="D15" t="str">
            <v>Jones</v>
          </cell>
          <cell r="G15" t="str">
            <v>Chairman, President &amp; CEO</v>
          </cell>
          <cell r="M15">
            <v>1000000</v>
          </cell>
          <cell r="Q15">
            <v>1948600</v>
          </cell>
          <cell r="U15">
            <v>7033.03</v>
          </cell>
          <cell r="AC15">
            <v>7464600</v>
          </cell>
        </row>
        <row r="16">
          <cell r="K16" t="str">
            <v>Percent of Market</v>
          </cell>
          <cell r="M16">
            <v>1.0416666666666667</v>
          </cell>
          <cell r="O16">
            <v>0.92165898617511521</v>
          </cell>
          <cell r="Q16">
            <v>1.033740053050398</v>
          </cell>
          <cell r="S16">
            <v>0.87972911963882616</v>
          </cell>
          <cell r="U16" t="e">
            <v>#DIV/0!</v>
          </cell>
          <cell r="W16" t="e">
            <v>#DIV/0!</v>
          </cell>
          <cell r="Y16" t="e">
            <v>#DIV/0!</v>
          </cell>
          <cell r="AA16">
            <v>1.1755275590551182</v>
          </cell>
          <cell r="AC16">
            <v>0.98542574257425741</v>
          </cell>
          <cell r="AE16">
            <v>0.84824999999999995</v>
          </cell>
        </row>
        <row r="18">
          <cell r="B18" t="str">
            <v>2a</v>
          </cell>
          <cell r="G18" t="str">
            <v>Chief Operating Officer</v>
          </cell>
          <cell r="I18" t="str">
            <v>Custom Chemical/Premier</v>
          </cell>
          <cell r="K18" t="str">
            <v xml:space="preserve">Tabular - Revs. </v>
          </cell>
          <cell r="M18" t="str">
            <v>-------------------------------------------------Insufficient Data----------------------------------------------------</v>
          </cell>
        </row>
        <row r="19">
          <cell r="B19" t="str">
            <v>2b</v>
          </cell>
          <cell r="G19" t="str">
            <v>(Revenues: $5.4 Billion)</v>
          </cell>
          <cell r="I19" t="str">
            <v>$3B - $10B Industrials</v>
          </cell>
          <cell r="K19" t="str">
            <v>Reg @ $5,400M</v>
          </cell>
          <cell r="M19">
            <v>610000</v>
          </cell>
          <cell r="O19">
            <v>745000</v>
          </cell>
          <cell r="Q19">
            <v>1135000</v>
          </cell>
          <cell r="S19">
            <v>1475000</v>
          </cell>
          <cell r="AA19">
            <v>3225000</v>
          </cell>
          <cell r="AC19">
            <v>4165000</v>
          </cell>
          <cell r="AE19">
            <v>5105000</v>
          </cell>
        </row>
        <row r="21">
          <cell r="B21">
            <v>2</v>
          </cell>
          <cell r="G21" t="str">
            <v>Going Rate:</v>
          </cell>
          <cell r="M21">
            <v>610000</v>
          </cell>
          <cell r="O21">
            <v>745000</v>
          </cell>
          <cell r="Q21">
            <v>1135000</v>
          </cell>
          <cell r="S21">
            <v>1475000</v>
          </cell>
          <cell r="AA21">
            <v>3225000</v>
          </cell>
          <cell r="AC21">
            <v>4165000</v>
          </cell>
          <cell r="AE21">
            <v>5105000</v>
          </cell>
        </row>
        <row r="23">
          <cell r="C23">
            <v>2</v>
          </cell>
          <cell r="D23" t="str">
            <v>Gadomski</v>
          </cell>
          <cell r="G23" t="str">
            <v>EVP, Gases &amp; Equipment</v>
          </cell>
          <cell r="M23">
            <v>677000</v>
          </cell>
          <cell r="Q23">
            <v>1131400</v>
          </cell>
          <cell r="U23">
            <v>7033.03</v>
          </cell>
          <cell r="AC23">
            <v>4395400</v>
          </cell>
        </row>
        <row r="24">
          <cell r="K24" t="str">
            <v>Percent of Market</v>
          </cell>
          <cell r="M24">
            <v>1.1098360655737705</v>
          </cell>
          <cell r="O24">
            <v>0.90872483221476508</v>
          </cell>
          <cell r="Q24">
            <v>0.99682819383259913</v>
          </cell>
          <cell r="S24">
            <v>0.76705084745762708</v>
          </cell>
          <cell r="U24" t="e">
            <v>#DIV/0!</v>
          </cell>
          <cell r="W24" t="e">
            <v>#DIV/0!</v>
          </cell>
          <cell r="Y24" t="e">
            <v>#DIV/0!</v>
          </cell>
          <cell r="AA24">
            <v>1.3629147286821706</v>
          </cell>
          <cell r="AC24">
            <v>1.0553181272509005</v>
          </cell>
          <cell r="AE24">
            <v>0.86099902056807054</v>
          </cell>
        </row>
        <row r="26">
          <cell r="G26" t="str">
            <v>Sector Head</v>
          </cell>
          <cell r="I26" t="str">
            <v>Custom Chemical/Premier</v>
          </cell>
          <cell r="K26" t="str">
            <v>Reg @ $5,400M</v>
          </cell>
          <cell r="M26" t="str">
            <v>-------------------------------------------------Insufficient Data----------------------------------------------------</v>
          </cell>
        </row>
        <row r="27">
          <cell r="G27" t="str">
            <v>(Revenues: $3.7 Billion)</v>
          </cell>
          <cell r="I27" t="str">
            <v>$3B - $10B Industrials</v>
          </cell>
          <cell r="K27" t="str">
            <v xml:space="preserve">Tabular - Revs. </v>
          </cell>
          <cell r="M27">
            <v>470000</v>
          </cell>
          <cell r="O27">
            <v>630000</v>
          </cell>
          <cell r="Q27">
            <v>795000</v>
          </cell>
          <cell r="S27">
            <v>1000000</v>
          </cell>
          <cell r="AA27">
            <v>2065000</v>
          </cell>
          <cell r="AC27">
            <v>2625000</v>
          </cell>
          <cell r="AE27">
            <v>3185000</v>
          </cell>
        </row>
        <row r="29">
          <cell r="G29" t="str">
            <v>Reference Point:</v>
          </cell>
          <cell r="M29">
            <v>470000</v>
          </cell>
          <cell r="O29">
            <v>630000</v>
          </cell>
          <cell r="Q29">
            <v>795000</v>
          </cell>
          <cell r="S29">
            <v>1000000</v>
          </cell>
          <cell r="AA29">
            <v>2065000</v>
          </cell>
          <cell r="AC29">
            <v>2625000</v>
          </cell>
          <cell r="AE29">
            <v>3185000</v>
          </cell>
        </row>
        <row r="31">
          <cell r="C31">
            <v>2</v>
          </cell>
          <cell r="D31" t="str">
            <v>Gadomski</v>
          </cell>
          <cell r="G31" t="str">
            <v>EVP, Gases &amp; Equipment</v>
          </cell>
          <cell r="M31">
            <v>677000</v>
          </cell>
          <cell r="Q31">
            <v>1131400</v>
          </cell>
          <cell r="U31">
            <v>7033.03</v>
          </cell>
          <cell r="AC31">
            <v>4395400</v>
          </cell>
        </row>
        <row r="32">
          <cell r="K32" t="str">
            <v>Percent of Market</v>
          </cell>
          <cell r="M32">
            <v>1.4404255319148935</v>
          </cell>
          <cell r="O32">
            <v>1.0746031746031746</v>
          </cell>
          <cell r="Q32">
            <v>1.4231446540880504</v>
          </cell>
          <cell r="S32">
            <v>1.1314</v>
          </cell>
          <cell r="U32" t="e">
            <v>#DIV/0!</v>
          </cell>
          <cell r="W32" t="e">
            <v>#DIV/0!</v>
          </cell>
          <cell r="Y32" t="e">
            <v>#DIV/0!</v>
          </cell>
          <cell r="AA32">
            <v>2.1285230024213075</v>
          </cell>
          <cell r="AC32">
            <v>1.6744380952380953</v>
          </cell>
          <cell r="AE32">
            <v>1.3800313971742544</v>
          </cell>
        </row>
        <row r="34">
          <cell r="B34" t="str">
            <v>3a</v>
          </cell>
          <cell r="G34" t="str">
            <v>Top Financial Executive</v>
          </cell>
          <cell r="I34" t="str">
            <v>Custom Chemical/Premier</v>
          </cell>
          <cell r="K34" t="str">
            <v>Reg @ $5,400M</v>
          </cell>
          <cell r="M34">
            <v>370000</v>
          </cell>
          <cell r="O34">
            <v>465000</v>
          </cell>
          <cell r="Q34">
            <v>580000</v>
          </cell>
          <cell r="S34">
            <v>770000</v>
          </cell>
          <cell r="AA34">
            <v>1500000</v>
          </cell>
          <cell r="AC34">
            <v>1890000</v>
          </cell>
          <cell r="AE34">
            <v>2280000</v>
          </cell>
        </row>
        <row r="35">
          <cell r="B35" t="str">
            <v>3b</v>
          </cell>
          <cell r="G35" t="str">
            <v>(Revenues: $5.4 Billion)</v>
          </cell>
          <cell r="I35" t="str">
            <v>$3B - $10B Industrials</v>
          </cell>
          <cell r="K35" t="str">
            <v>Reg @ $5,400M</v>
          </cell>
          <cell r="M35">
            <v>430000</v>
          </cell>
          <cell r="O35">
            <v>510000</v>
          </cell>
          <cell r="Q35">
            <v>700000</v>
          </cell>
          <cell r="S35">
            <v>875000</v>
          </cell>
          <cell r="AA35">
            <v>1725000</v>
          </cell>
          <cell r="AC35">
            <v>2195000</v>
          </cell>
          <cell r="AE35">
            <v>2665000</v>
          </cell>
        </row>
        <row r="37">
          <cell r="B37">
            <v>3</v>
          </cell>
          <cell r="G37" t="str">
            <v>Going Rate:</v>
          </cell>
          <cell r="M37">
            <v>400000</v>
          </cell>
          <cell r="O37">
            <v>490000</v>
          </cell>
          <cell r="Q37">
            <v>640000</v>
          </cell>
          <cell r="S37">
            <v>825000</v>
          </cell>
          <cell r="AA37">
            <v>1615000</v>
          </cell>
          <cell r="AC37">
            <v>2045000</v>
          </cell>
          <cell r="AE37">
            <v>2475000</v>
          </cell>
        </row>
        <row r="39">
          <cell r="C39">
            <v>3</v>
          </cell>
          <cell r="D39" t="str">
            <v>Owings</v>
          </cell>
          <cell r="G39" t="str">
            <v>VP &amp; Chief Financial Officer</v>
          </cell>
          <cell r="M39">
            <v>459000</v>
          </cell>
          <cell r="Q39">
            <v>715300</v>
          </cell>
          <cell r="U39">
            <v>7033.03</v>
          </cell>
          <cell r="AC39">
            <v>2322300</v>
          </cell>
        </row>
        <row r="40">
          <cell r="K40" t="str">
            <v>Percent of Market</v>
          </cell>
          <cell r="M40">
            <v>1.1475</v>
          </cell>
          <cell r="O40">
            <v>0.93673469387755104</v>
          </cell>
          <cell r="Q40">
            <v>1.11765625</v>
          </cell>
          <cell r="S40">
            <v>0.86703030303030304</v>
          </cell>
          <cell r="U40" t="e">
            <v>#DIV/0!</v>
          </cell>
          <cell r="W40" t="e">
            <v>#DIV/0!</v>
          </cell>
          <cell r="Y40" t="e">
            <v>#DIV/0!</v>
          </cell>
          <cell r="AA40">
            <v>1.4379566563467492</v>
          </cell>
          <cell r="AC40">
            <v>1.1355990220048899</v>
          </cell>
          <cell r="AE40">
            <v>0.93830303030303031</v>
          </cell>
        </row>
        <row r="42">
          <cell r="B42" t="str">
            <v>4a</v>
          </cell>
          <cell r="G42" t="str">
            <v>Sector Head</v>
          </cell>
          <cell r="I42" t="str">
            <v>Custom Chemical/Premier</v>
          </cell>
          <cell r="K42" t="str">
            <v>Reg @ $5,400M</v>
          </cell>
          <cell r="M42" t="str">
            <v>-------------------------------------------------Insufficient Data----------------------------------------------------</v>
          </cell>
        </row>
        <row r="43">
          <cell r="B43" t="str">
            <v>4b</v>
          </cell>
          <cell r="G43" t="str">
            <v>(Revenues: $1.5 Billion)</v>
          </cell>
          <cell r="I43" t="str">
            <v>$3B - $10B Industrials</v>
          </cell>
          <cell r="K43" t="str">
            <v xml:space="preserve">Tabular - Revs. </v>
          </cell>
          <cell r="M43">
            <v>425000</v>
          </cell>
          <cell r="O43">
            <v>550000</v>
          </cell>
          <cell r="Q43">
            <v>650000</v>
          </cell>
          <cell r="S43">
            <v>850000</v>
          </cell>
          <cell r="AA43">
            <v>1700000</v>
          </cell>
          <cell r="AC43">
            <v>2160000</v>
          </cell>
          <cell r="AE43">
            <v>2615000</v>
          </cell>
        </row>
        <row r="45">
          <cell r="B45">
            <v>4</v>
          </cell>
          <cell r="G45" t="str">
            <v>Going Rate:</v>
          </cell>
          <cell r="M45">
            <v>425000</v>
          </cell>
          <cell r="O45">
            <v>550000</v>
          </cell>
          <cell r="Q45">
            <v>650000</v>
          </cell>
          <cell r="S45">
            <v>850000</v>
          </cell>
          <cell r="AA45">
            <v>1700000</v>
          </cell>
          <cell r="AC45">
            <v>2160000</v>
          </cell>
          <cell r="AE45">
            <v>2615000</v>
          </cell>
        </row>
        <row r="47">
          <cell r="C47">
            <v>4</v>
          </cell>
          <cell r="D47" t="str">
            <v>Cummins</v>
          </cell>
          <cell r="G47" t="str">
            <v>Group VP, Chemicals</v>
          </cell>
          <cell r="M47">
            <v>450000</v>
          </cell>
          <cell r="Q47">
            <v>706300</v>
          </cell>
          <cell r="U47">
            <v>7033.03</v>
          </cell>
          <cell r="AC47">
            <v>2313300</v>
          </cell>
        </row>
        <row r="48">
          <cell r="K48" t="str">
            <v>Percent of Market</v>
          </cell>
          <cell r="M48">
            <v>1.0588235294117647</v>
          </cell>
          <cell r="O48">
            <v>0.81818181818181823</v>
          </cell>
          <cell r="Q48">
            <v>1.0866153846153845</v>
          </cell>
          <cell r="S48">
            <v>0.83094117647058818</v>
          </cell>
          <cell r="U48" t="e">
            <v>#DIV/0!</v>
          </cell>
          <cell r="W48" t="e">
            <v>#DIV/0!</v>
          </cell>
          <cell r="Y48" t="e">
            <v>#DIV/0!</v>
          </cell>
          <cell r="AA48">
            <v>1.3607647058823529</v>
          </cell>
          <cell r="AC48">
            <v>1.0709722222222222</v>
          </cell>
          <cell r="AE48">
            <v>0.88462715105162526</v>
          </cell>
        </row>
        <row r="52">
          <cell r="B52" t="str">
            <v>5a</v>
          </cell>
          <cell r="G52" t="str">
            <v>Top Legal Executive (+5% Premium)</v>
          </cell>
          <cell r="I52" t="str">
            <v>Custom Chemical/Premier</v>
          </cell>
          <cell r="K52" t="str">
            <v>Reg @ $5,400M</v>
          </cell>
          <cell r="M52">
            <v>350000</v>
          </cell>
          <cell r="O52">
            <v>390000</v>
          </cell>
          <cell r="Q52">
            <v>530000</v>
          </cell>
          <cell r="S52">
            <v>600000</v>
          </cell>
          <cell r="AA52">
            <v>1355000</v>
          </cell>
          <cell r="AC52">
            <v>1485000</v>
          </cell>
          <cell r="AE52">
            <v>1615000</v>
          </cell>
        </row>
        <row r="53">
          <cell r="B53" t="str">
            <v>5b</v>
          </cell>
          <cell r="G53" t="str">
            <v>(Revenues: $5.4 Billion)</v>
          </cell>
          <cell r="I53" t="str">
            <v>$3B - $10B Industrials</v>
          </cell>
          <cell r="K53" t="str">
            <v>Reg @ $5,400M</v>
          </cell>
          <cell r="M53">
            <v>375000</v>
          </cell>
          <cell r="O53">
            <v>445000</v>
          </cell>
          <cell r="Q53">
            <v>585000</v>
          </cell>
          <cell r="S53">
            <v>720000</v>
          </cell>
          <cell r="AA53">
            <v>1275000</v>
          </cell>
          <cell r="AC53">
            <v>1585000</v>
          </cell>
          <cell r="AE53">
            <v>1890000</v>
          </cell>
        </row>
        <row r="55">
          <cell r="B55">
            <v>5</v>
          </cell>
          <cell r="G55" t="str">
            <v>Going Rate:</v>
          </cell>
          <cell r="M55">
            <v>365000</v>
          </cell>
          <cell r="O55">
            <v>420000</v>
          </cell>
          <cell r="Q55">
            <v>560000</v>
          </cell>
          <cell r="S55">
            <v>660000</v>
          </cell>
          <cell r="AA55">
            <v>1315000</v>
          </cell>
          <cell r="AC55">
            <v>1535000</v>
          </cell>
          <cell r="AE55">
            <v>1755000</v>
          </cell>
        </row>
        <row r="57">
          <cell r="C57">
            <v>5</v>
          </cell>
          <cell r="D57" t="str">
            <v>Brown (3)</v>
          </cell>
          <cell r="G57" t="str">
            <v xml:space="preserve">VP, General Counsel &amp; Secretary </v>
          </cell>
          <cell r="M57">
            <v>406000</v>
          </cell>
          <cell r="Q57">
            <v>609500</v>
          </cell>
          <cell r="U57">
            <v>7033.03</v>
          </cell>
          <cell r="AC57">
            <v>1954500</v>
          </cell>
        </row>
        <row r="58">
          <cell r="K58" t="str">
            <v>Percent of Market</v>
          </cell>
          <cell r="M58">
            <v>1.1123287671232878</v>
          </cell>
          <cell r="O58">
            <v>0.96666666666666667</v>
          </cell>
          <cell r="Q58">
            <v>1.0883928571428572</v>
          </cell>
          <cell r="S58">
            <v>0.92348484848484846</v>
          </cell>
          <cell r="U58" t="e">
            <v>#DIV/0!</v>
          </cell>
          <cell r="W58" t="e">
            <v>#DIV/0!</v>
          </cell>
          <cell r="Y58" t="e">
            <v>#DIV/0!</v>
          </cell>
          <cell r="AA58">
            <v>1.4863117870722433</v>
          </cell>
          <cell r="AC58">
            <v>1.2732899022801303</v>
          </cell>
          <cell r="AE58">
            <v>1.1136752136752137</v>
          </cell>
        </row>
        <row r="60">
          <cell r="G60" t="str">
            <v>5th Highest Paid Executive</v>
          </cell>
          <cell r="I60" t="str">
            <v>Custom Chemical/Premier</v>
          </cell>
          <cell r="K60" t="str">
            <v>Reg @ $5,400M</v>
          </cell>
          <cell r="M60">
            <v>340000</v>
          </cell>
          <cell r="O60">
            <v>385000</v>
          </cell>
          <cell r="Q60">
            <v>430000</v>
          </cell>
          <cell r="S60">
            <v>535000</v>
          </cell>
          <cell r="AA60">
            <v>1150000</v>
          </cell>
          <cell r="AC60">
            <v>1340000</v>
          </cell>
          <cell r="AE60">
            <v>1525000</v>
          </cell>
        </row>
        <row r="61">
          <cell r="G61" t="str">
            <v>(Revenues: $5.4 Billion)</v>
          </cell>
          <cell r="I61" t="str">
            <v>$3B - $10B Industrials</v>
          </cell>
          <cell r="K61" t="str">
            <v>Reg @ $5,400M</v>
          </cell>
          <cell r="M61">
            <v>395000</v>
          </cell>
          <cell r="O61">
            <v>470000</v>
          </cell>
          <cell r="Q61">
            <v>645000</v>
          </cell>
          <cell r="S61">
            <v>790000</v>
          </cell>
          <cell r="AA61">
            <v>1470000</v>
          </cell>
          <cell r="AC61">
            <v>1810000</v>
          </cell>
          <cell r="AE61">
            <v>2145000</v>
          </cell>
        </row>
        <row r="63">
          <cell r="B63">
            <v>5.5</v>
          </cell>
          <cell r="G63" t="str">
            <v>Reference Point:</v>
          </cell>
          <cell r="M63">
            <v>370000</v>
          </cell>
          <cell r="O63">
            <v>430000</v>
          </cell>
          <cell r="Q63">
            <v>540000</v>
          </cell>
          <cell r="S63">
            <v>665000</v>
          </cell>
          <cell r="AA63">
            <v>1310000</v>
          </cell>
          <cell r="AC63">
            <v>1575000</v>
          </cell>
          <cell r="AE63">
            <v>1835000</v>
          </cell>
        </row>
        <row r="65">
          <cell r="C65">
            <v>5</v>
          </cell>
          <cell r="D65" t="str">
            <v>Brown</v>
          </cell>
          <cell r="G65" t="str">
            <v xml:space="preserve">VP, General Counsel &amp; Secretary </v>
          </cell>
          <cell r="M65">
            <v>406000</v>
          </cell>
          <cell r="Q65">
            <v>609500</v>
          </cell>
          <cell r="U65">
            <v>7033.03</v>
          </cell>
          <cell r="AC65">
            <v>1954500</v>
          </cell>
        </row>
        <row r="66">
          <cell r="K66" t="str">
            <v>Percent of Market</v>
          </cell>
          <cell r="M66">
            <v>1.0972972972972972</v>
          </cell>
          <cell r="O66">
            <v>0.94418604651162785</v>
          </cell>
          <cell r="Q66">
            <v>1.1287037037037038</v>
          </cell>
          <cell r="S66">
            <v>0.91654135338345866</v>
          </cell>
          <cell r="U66" t="e">
            <v>#DIV/0!</v>
          </cell>
          <cell r="W66" t="e">
            <v>#DIV/0!</v>
          </cell>
          <cell r="Y66" t="e">
            <v>#DIV/0!</v>
          </cell>
          <cell r="AA66">
            <v>1.4919847328244276</v>
          </cell>
          <cell r="AC66">
            <v>1.240952380952381</v>
          </cell>
          <cell r="AE66">
            <v>1.0651226158038147</v>
          </cell>
        </row>
        <row r="68">
          <cell r="G68" t="str">
            <v>Top Manufact. &amp; Eng. Executive</v>
          </cell>
          <cell r="I68" t="str">
            <v>Custom Chemical/Premier</v>
          </cell>
          <cell r="K68" t="str">
            <v xml:space="preserve">Tabular - Revs. </v>
          </cell>
          <cell r="M68" t="str">
            <v>-------------------------------------------------Insufficient Data----------------------------------------------------</v>
          </cell>
        </row>
        <row r="69">
          <cell r="G69" t="str">
            <v>(Revenues: $5.4 Billion)</v>
          </cell>
          <cell r="I69" t="str">
            <v>$3B - $10B Industrials</v>
          </cell>
          <cell r="K69" t="str">
            <v>Reg @ $5,400M</v>
          </cell>
          <cell r="M69">
            <v>310000</v>
          </cell>
          <cell r="O69">
            <v>365000</v>
          </cell>
          <cell r="Q69">
            <v>505000</v>
          </cell>
          <cell r="S69">
            <v>635000</v>
          </cell>
          <cell r="AA69">
            <v>1130000</v>
          </cell>
          <cell r="AC69">
            <v>1370000</v>
          </cell>
          <cell r="AE69">
            <v>1610000</v>
          </cell>
        </row>
        <row r="71">
          <cell r="G71" t="str">
            <v>Reference Point:</v>
          </cell>
          <cell r="M71">
            <v>310000</v>
          </cell>
          <cell r="O71">
            <v>365000</v>
          </cell>
          <cell r="Q71">
            <v>505000</v>
          </cell>
          <cell r="S71">
            <v>635000</v>
          </cell>
          <cell r="AA71">
            <v>1130000</v>
          </cell>
          <cell r="AC71">
            <v>1370000</v>
          </cell>
          <cell r="AE71">
            <v>1610000</v>
          </cell>
        </row>
        <row r="74">
          <cell r="G74" t="str">
            <v>Top Planning &amp; Bus. Dev. Exec.</v>
          </cell>
          <cell r="I74" t="str">
            <v>Custom Chemical/Premier</v>
          </cell>
          <cell r="K74" t="str">
            <v xml:space="preserve">Tabular - Revs. </v>
          </cell>
          <cell r="M74">
            <v>275000</v>
          </cell>
          <cell r="O74">
            <v>325000</v>
          </cell>
          <cell r="Q74">
            <v>400000</v>
          </cell>
          <cell r="S74">
            <v>500000</v>
          </cell>
          <cell r="AA74">
            <v>950000</v>
          </cell>
          <cell r="AC74">
            <v>1125000</v>
          </cell>
          <cell r="AE74">
            <v>1300000</v>
          </cell>
        </row>
        <row r="75">
          <cell r="G75" t="str">
            <v>(Revenues: $5.4 Billion)</v>
          </cell>
          <cell r="I75" t="str">
            <v>$3B - $10B Industrials</v>
          </cell>
          <cell r="K75" t="str">
            <v xml:space="preserve">Tabular - Revs. </v>
          </cell>
          <cell r="M75">
            <v>270000</v>
          </cell>
          <cell r="O75">
            <v>340000</v>
          </cell>
          <cell r="Q75">
            <v>435000</v>
          </cell>
          <cell r="S75">
            <v>540000</v>
          </cell>
          <cell r="AA75">
            <v>755000</v>
          </cell>
          <cell r="AC75">
            <v>1130000</v>
          </cell>
          <cell r="AE75">
            <v>1505000</v>
          </cell>
        </row>
        <row r="77">
          <cell r="G77" t="str">
            <v>Reference Point:</v>
          </cell>
          <cell r="M77">
            <v>275000</v>
          </cell>
          <cell r="O77">
            <v>335000</v>
          </cell>
          <cell r="Q77">
            <v>420000</v>
          </cell>
          <cell r="S77">
            <v>520000</v>
          </cell>
          <cell r="AA77">
            <v>855000</v>
          </cell>
          <cell r="AC77">
            <v>1130000</v>
          </cell>
          <cell r="AE77">
            <v>1405000</v>
          </cell>
        </row>
        <row r="80">
          <cell r="G80" t="str">
            <v>Top Purchasing Executive</v>
          </cell>
          <cell r="I80" t="str">
            <v>Custom Chemical/Premier</v>
          </cell>
          <cell r="K80" t="str">
            <v xml:space="preserve">Tabular - Revs. </v>
          </cell>
          <cell r="M80">
            <v>200000</v>
          </cell>
          <cell r="O80">
            <v>260000</v>
          </cell>
          <cell r="Q80">
            <v>275000</v>
          </cell>
          <cell r="S80">
            <v>410000</v>
          </cell>
          <cell r="AA80">
            <v>470000</v>
          </cell>
          <cell r="AC80">
            <v>540000</v>
          </cell>
          <cell r="AE80">
            <v>605000</v>
          </cell>
        </row>
        <row r="81">
          <cell r="G81" t="str">
            <v>(Revenues: $5.4 Billion)</v>
          </cell>
          <cell r="I81" t="str">
            <v>$3B - $10B Industrials</v>
          </cell>
          <cell r="K81" t="str">
            <v>Reg @ $5,400M</v>
          </cell>
          <cell r="M81">
            <v>185000</v>
          </cell>
          <cell r="O81">
            <v>220000</v>
          </cell>
          <cell r="Q81">
            <v>255000</v>
          </cell>
          <cell r="S81">
            <v>325000</v>
          </cell>
          <cell r="AA81">
            <v>425000</v>
          </cell>
          <cell r="AC81">
            <v>515000</v>
          </cell>
          <cell r="AE81">
            <v>605000</v>
          </cell>
        </row>
        <row r="83">
          <cell r="G83" t="str">
            <v>Reference Point:</v>
          </cell>
          <cell r="M83">
            <v>195000</v>
          </cell>
          <cell r="O83">
            <v>240000</v>
          </cell>
          <cell r="Q83">
            <v>265000</v>
          </cell>
          <cell r="S83">
            <v>370000</v>
          </cell>
          <cell r="AA83">
            <v>450000</v>
          </cell>
          <cell r="AC83">
            <v>530000</v>
          </cell>
          <cell r="AE83">
            <v>605000</v>
          </cell>
        </row>
        <row r="86">
          <cell r="G86" t="str">
            <v>Top Research &amp; Dev. Exec.</v>
          </cell>
          <cell r="I86" t="str">
            <v>Custom Chemical/Premier</v>
          </cell>
          <cell r="K86" t="str">
            <v xml:space="preserve">Tabular - Revs. </v>
          </cell>
          <cell r="M86">
            <v>300000</v>
          </cell>
          <cell r="O86">
            <v>340000</v>
          </cell>
          <cell r="Q86">
            <v>450000</v>
          </cell>
          <cell r="S86">
            <v>550000</v>
          </cell>
          <cell r="AA86">
            <v>940000</v>
          </cell>
          <cell r="AC86">
            <v>1170000</v>
          </cell>
          <cell r="AE86">
            <v>1400000</v>
          </cell>
        </row>
        <row r="87">
          <cell r="G87" t="str">
            <v>(Revenues: $5.4 Billion)</v>
          </cell>
          <cell r="I87" t="str">
            <v>$3B - $10B Industrials</v>
          </cell>
          <cell r="K87" t="str">
            <v>Reg @ $5,400M</v>
          </cell>
          <cell r="M87">
            <v>295000</v>
          </cell>
          <cell r="O87">
            <v>355000</v>
          </cell>
          <cell r="Q87">
            <v>460000</v>
          </cell>
          <cell r="S87">
            <v>570000</v>
          </cell>
          <cell r="AA87">
            <v>1025000</v>
          </cell>
          <cell r="AC87">
            <v>1305000</v>
          </cell>
          <cell r="AE87">
            <v>1580000</v>
          </cell>
        </row>
        <row r="89">
          <cell r="G89" t="str">
            <v>Reference Point:</v>
          </cell>
          <cell r="M89">
            <v>300000</v>
          </cell>
          <cell r="O89">
            <v>350000</v>
          </cell>
          <cell r="Q89">
            <v>455000</v>
          </cell>
          <cell r="S89">
            <v>560000</v>
          </cell>
          <cell r="AA89">
            <v>985000</v>
          </cell>
          <cell r="AC89">
            <v>1240000</v>
          </cell>
          <cell r="AE89">
            <v>1490000</v>
          </cell>
        </row>
        <row r="92">
          <cell r="B92" t="str">
            <v>6a</v>
          </cell>
          <cell r="G92" t="str">
            <v>Sector Head (+10% premium)</v>
          </cell>
          <cell r="I92" t="str">
            <v>Custom Chemical/Premier</v>
          </cell>
          <cell r="K92" t="str">
            <v>Reg @ $5,400M</v>
          </cell>
          <cell r="M92" t="str">
            <v>-------------------------------------------------Insufficient Data----------------------------------------------------</v>
          </cell>
        </row>
        <row r="93">
          <cell r="B93" t="str">
            <v>6b</v>
          </cell>
          <cell r="G93" t="str">
            <v>(Revenues: $1.5 Billion)</v>
          </cell>
          <cell r="I93" t="str">
            <v>$3B - $10B Industrials</v>
          </cell>
          <cell r="K93" t="str">
            <v>Reg @ $5,400M</v>
          </cell>
          <cell r="M93">
            <v>470000</v>
          </cell>
          <cell r="O93">
            <v>605000</v>
          </cell>
          <cell r="Q93">
            <v>715000</v>
          </cell>
          <cell r="S93">
            <v>935000</v>
          </cell>
          <cell r="AA93">
            <v>1870000</v>
          </cell>
          <cell r="AC93">
            <v>2375000</v>
          </cell>
          <cell r="AE93">
            <v>2875000</v>
          </cell>
        </row>
        <row r="95">
          <cell r="B95">
            <v>6</v>
          </cell>
          <cell r="G95" t="str">
            <v>Going Rate:</v>
          </cell>
          <cell r="M95">
            <v>470000</v>
          </cell>
          <cell r="O95">
            <v>605000</v>
          </cell>
          <cell r="Q95">
            <v>715000</v>
          </cell>
          <cell r="S95">
            <v>935000</v>
          </cell>
          <cell r="AA95">
            <v>1870000</v>
          </cell>
          <cell r="AC95">
            <v>2375000</v>
          </cell>
          <cell r="AE95">
            <v>2875000</v>
          </cell>
        </row>
        <row r="97">
          <cell r="C97">
            <v>6</v>
          </cell>
          <cell r="D97" t="str">
            <v>Katsaros (4)</v>
          </cell>
          <cell r="G97" t="str">
            <v>Group VP, Development &amp; Technology</v>
          </cell>
          <cell r="M97">
            <v>406000</v>
          </cell>
          <cell r="Q97">
            <v>609500</v>
          </cell>
          <cell r="U97">
            <v>7033.03</v>
          </cell>
          <cell r="AC97">
            <v>1954500</v>
          </cell>
        </row>
        <row r="98">
          <cell r="K98" t="str">
            <v>Percent of Market</v>
          </cell>
          <cell r="M98">
            <v>0.86382978723404258</v>
          </cell>
          <cell r="O98">
            <v>0.67107438016528931</v>
          </cell>
          <cell r="Q98">
            <v>0.85244755244755244</v>
          </cell>
          <cell r="S98">
            <v>0.65187165775401068</v>
          </cell>
          <cell r="U98" t="e">
            <v>#DIV/0!</v>
          </cell>
          <cell r="W98" t="e">
            <v>#DIV/0!</v>
          </cell>
          <cell r="Y98" t="e">
            <v>#DIV/0!</v>
          </cell>
          <cell r="AA98">
            <v>1.0451871657754011</v>
          </cell>
          <cell r="AC98">
            <v>0.82294736842105265</v>
          </cell>
          <cell r="AE98">
            <v>0.67982608695652169</v>
          </cell>
        </row>
        <row r="100">
          <cell r="B100" t="str">
            <v>7a</v>
          </cell>
          <cell r="G100" t="str">
            <v>Top HR Executive</v>
          </cell>
          <cell r="I100" t="str">
            <v>Custom Chemical/Premier</v>
          </cell>
          <cell r="K100" t="str">
            <v>Reg @ $5,400M</v>
          </cell>
          <cell r="M100">
            <v>290000</v>
          </cell>
          <cell r="O100">
            <v>325000</v>
          </cell>
          <cell r="Q100">
            <v>425000</v>
          </cell>
          <cell r="S100">
            <v>480000</v>
          </cell>
          <cell r="AA100">
            <v>1070000</v>
          </cell>
          <cell r="AC100">
            <v>1205000</v>
          </cell>
          <cell r="AE100">
            <v>1340000</v>
          </cell>
        </row>
        <row r="101">
          <cell r="B101" t="str">
            <v>7b</v>
          </cell>
          <cell r="G101" t="str">
            <v>(Revenues: $5.4 Billion)</v>
          </cell>
          <cell r="I101" t="str">
            <v>$3B - $10B Industrials</v>
          </cell>
          <cell r="K101" t="str">
            <v>Reg @ $5,400M</v>
          </cell>
          <cell r="M101">
            <v>290000</v>
          </cell>
          <cell r="O101">
            <v>350000</v>
          </cell>
          <cell r="Q101">
            <v>440000</v>
          </cell>
          <cell r="S101">
            <v>560000</v>
          </cell>
          <cell r="AA101">
            <v>955000</v>
          </cell>
          <cell r="AC101">
            <v>1295000</v>
          </cell>
          <cell r="AE101">
            <v>1630000</v>
          </cell>
        </row>
        <row r="103">
          <cell r="B103">
            <v>7</v>
          </cell>
          <cell r="G103" t="str">
            <v>Going Rate:</v>
          </cell>
          <cell r="M103">
            <v>290000</v>
          </cell>
          <cell r="O103">
            <v>340000</v>
          </cell>
          <cell r="Q103">
            <v>435000</v>
          </cell>
          <cell r="S103">
            <v>520000</v>
          </cell>
          <cell r="AA103">
            <v>1015000</v>
          </cell>
          <cell r="AC103">
            <v>1250000</v>
          </cell>
          <cell r="AE103">
            <v>1485000</v>
          </cell>
        </row>
        <row r="105">
          <cell r="C105">
            <v>7</v>
          </cell>
          <cell r="D105" t="str">
            <v>Broese van Groenou (5)</v>
          </cell>
          <cell r="G105" t="str">
            <v>VP, Human Resources</v>
          </cell>
          <cell r="M105">
            <v>372855</v>
          </cell>
          <cell r="Q105">
            <v>562860</v>
          </cell>
          <cell r="U105">
            <v>7033.03</v>
          </cell>
          <cell r="AC105">
            <v>1398860.0000000002</v>
          </cell>
        </row>
        <row r="106">
          <cell r="K106" t="str">
            <v>Percent of Market</v>
          </cell>
          <cell r="M106">
            <v>1.2857068965517242</v>
          </cell>
          <cell r="O106">
            <v>1.0966323529411766</v>
          </cell>
          <cell r="Q106">
            <v>1.2939310344827586</v>
          </cell>
          <cell r="S106">
            <v>1.0824230769230769</v>
          </cell>
          <cell r="U106" t="e">
            <v>#DIV/0!</v>
          </cell>
          <cell r="W106" t="e">
            <v>#DIV/0!</v>
          </cell>
          <cell r="Y106" t="e">
            <v>#DIV/0!</v>
          </cell>
          <cell r="AA106">
            <v>1.3781871921182269</v>
          </cell>
          <cell r="AC106">
            <v>1.1190880000000001</v>
          </cell>
          <cell r="AE106">
            <v>0.94199326599326616</v>
          </cell>
        </row>
        <row r="108">
          <cell r="G108" t="str">
            <v>Multi-Profit Center Head</v>
          </cell>
          <cell r="I108" t="str">
            <v>Custom Chemical/Premier</v>
          </cell>
          <cell r="K108" t="str">
            <v xml:space="preserve">Tabular - Revs. </v>
          </cell>
          <cell r="M108">
            <v>330000</v>
          </cell>
          <cell r="O108">
            <v>390000</v>
          </cell>
          <cell r="Q108">
            <v>510000</v>
          </cell>
          <cell r="S108">
            <v>610000</v>
          </cell>
          <cell r="AA108">
            <v>1185000</v>
          </cell>
          <cell r="AC108">
            <v>1435000</v>
          </cell>
          <cell r="AE108">
            <v>1680000</v>
          </cell>
        </row>
        <row r="109">
          <cell r="G109" t="str">
            <v>(Revenues: $1.5 Billion)</v>
          </cell>
          <cell r="I109" t="str">
            <v>$3B - $10B Industrials</v>
          </cell>
          <cell r="K109" t="str">
            <v xml:space="preserve">Tabular - Revs. </v>
          </cell>
          <cell r="M109">
            <v>365000</v>
          </cell>
          <cell r="O109">
            <v>430000</v>
          </cell>
          <cell r="Q109">
            <v>600000</v>
          </cell>
          <cell r="S109">
            <v>740000</v>
          </cell>
          <cell r="AA109">
            <v>1250000</v>
          </cell>
          <cell r="AC109">
            <v>1635000</v>
          </cell>
          <cell r="AE109">
            <v>2015000</v>
          </cell>
        </row>
        <row r="111">
          <cell r="B111">
            <v>8</v>
          </cell>
          <cell r="G111" t="str">
            <v>Going Rate:</v>
          </cell>
          <cell r="M111">
            <v>350000</v>
          </cell>
          <cell r="O111">
            <v>410000</v>
          </cell>
          <cell r="Q111">
            <v>555000</v>
          </cell>
          <cell r="S111">
            <v>675000</v>
          </cell>
          <cell r="AA111">
            <v>1220000</v>
          </cell>
          <cell r="AC111">
            <v>1535000</v>
          </cell>
          <cell r="AE111">
            <v>1850000</v>
          </cell>
        </row>
        <row r="113">
          <cell r="C113">
            <v>8</v>
          </cell>
          <cell r="D113" t="str">
            <v>Guerini</v>
          </cell>
          <cell r="G113" t="str">
            <v>President, AP Europe</v>
          </cell>
          <cell r="M113">
            <v>308000</v>
          </cell>
          <cell r="Q113">
            <v>308000</v>
          </cell>
          <cell r="U113">
            <v>7033.03</v>
          </cell>
          <cell r="AA113">
            <v>308000</v>
          </cell>
        </row>
        <row r="114">
          <cell r="K114" t="str">
            <v>Percent of Market</v>
          </cell>
          <cell r="M114">
            <v>0.88</v>
          </cell>
          <cell r="O114">
            <v>0.75121951219512195</v>
          </cell>
          <cell r="Q114">
            <v>0.55495495495495495</v>
          </cell>
          <cell r="S114">
            <v>0.45629629629629631</v>
          </cell>
          <cell r="U114" t="e">
            <v>#DIV/0!</v>
          </cell>
          <cell r="W114" t="e">
            <v>#DIV/0!</v>
          </cell>
          <cell r="Y114" t="e">
            <v>#DIV/0!</v>
          </cell>
          <cell r="AA114">
            <v>0.25245901639344265</v>
          </cell>
          <cell r="AC114">
            <v>0.2006514657980456</v>
          </cell>
          <cell r="AE114">
            <v>0.16648648648648648</v>
          </cell>
        </row>
        <row r="126">
          <cell r="B126" t="str">
            <v>9a</v>
          </cell>
          <cell r="G126" t="str">
            <v>Sector Head</v>
          </cell>
          <cell r="I126" t="str">
            <v>Custom Chemical/Premier</v>
          </cell>
          <cell r="K126" t="str">
            <v>Reg @ $5,400M</v>
          </cell>
          <cell r="M126" t="str">
            <v>-------------------------------------------------Insufficient Data----------------------------------------------------</v>
          </cell>
        </row>
        <row r="127">
          <cell r="B127" t="str">
            <v>9b</v>
          </cell>
          <cell r="G127" t="str">
            <v>(Revenues: $2.7 Billion)</v>
          </cell>
          <cell r="I127" t="str">
            <v>$3B - $10B Industrials</v>
          </cell>
          <cell r="K127" t="str">
            <v>Reg @ $5,400M</v>
          </cell>
          <cell r="M127">
            <v>450000</v>
          </cell>
          <cell r="O127">
            <v>590000</v>
          </cell>
          <cell r="Q127">
            <v>725000</v>
          </cell>
          <cell r="S127">
            <v>925000</v>
          </cell>
          <cell r="AA127">
            <v>1885000</v>
          </cell>
          <cell r="AC127">
            <v>2395000</v>
          </cell>
          <cell r="AE127">
            <v>2900000</v>
          </cell>
        </row>
        <row r="129">
          <cell r="B129">
            <v>9</v>
          </cell>
          <cell r="G129" t="str">
            <v>Going Rate:</v>
          </cell>
          <cell r="M129">
            <v>450000</v>
          </cell>
          <cell r="O129">
            <v>590000</v>
          </cell>
          <cell r="Q129">
            <v>725000</v>
          </cell>
          <cell r="S129">
            <v>925000</v>
          </cell>
          <cell r="AA129">
            <v>1885000</v>
          </cell>
          <cell r="AC129">
            <v>2395000</v>
          </cell>
          <cell r="AE129">
            <v>2900000</v>
          </cell>
        </row>
        <row r="131">
          <cell r="C131">
            <v>9</v>
          </cell>
          <cell r="D131" t="str">
            <v>Bye (6)</v>
          </cell>
          <cell r="G131" t="str">
            <v>Group VP GEG</v>
          </cell>
          <cell r="M131">
            <v>380000</v>
          </cell>
          <cell r="Q131">
            <v>636300</v>
          </cell>
          <cell r="U131">
            <v>7033.03</v>
          </cell>
          <cell r="AC131">
            <v>2032300</v>
          </cell>
        </row>
        <row r="132">
          <cell r="K132" t="str">
            <v>Percent of Market</v>
          </cell>
          <cell r="M132">
            <v>0.84444444444444444</v>
          </cell>
          <cell r="O132">
            <v>0.64406779661016944</v>
          </cell>
          <cell r="Q132">
            <v>0.87765517241379309</v>
          </cell>
          <cell r="S132">
            <v>0.68789189189189193</v>
          </cell>
          <cell r="U132" t="e">
            <v>#DIV/0!</v>
          </cell>
          <cell r="W132" t="e">
            <v>#DIV/0!</v>
          </cell>
          <cell r="Y132" t="e">
            <v>#DIV/0!</v>
          </cell>
          <cell r="AA132">
            <v>1.0781432360742706</v>
          </cell>
          <cell r="AC132">
            <v>0.84855949895615868</v>
          </cell>
          <cell r="AE132">
            <v>0.70079310344827583</v>
          </cell>
        </row>
        <row r="134">
          <cell r="B134" t="str">
            <v>10a</v>
          </cell>
          <cell r="G134" t="str">
            <v>Sector Head (+10% premium)</v>
          </cell>
          <cell r="I134" t="str">
            <v>Custom Chemical/Premier</v>
          </cell>
          <cell r="K134" t="str">
            <v>Reg @ $5,400M</v>
          </cell>
          <cell r="M134" t="str">
            <v>-------------------------------------------------Insufficient Data----------------------------------------------------</v>
          </cell>
        </row>
        <row r="135">
          <cell r="B135" t="str">
            <v>10b</v>
          </cell>
          <cell r="G135" t="str">
            <v>(Revenues: $1.5 Billion)</v>
          </cell>
          <cell r="I135" t="str">
            <v>$3B - $10B Industrials</v>
          </cell>
          <cell r="K135" t="str">
            <v>Reg @ $5,400M</v>
          </cell>
          <cell r="M135">
            <v>470000</v>
          </cell>
          <cell r="O135">
            <v>605000</v>
          </cell>
          <cell r="Q135">
            <v>715000</v>
          </cell>
          <cell r="S135">
            <v>935000</v>
          </cell>
          <cell r="AA135">
            <v>1870000</v>
          </cell>
          <cell r="AC135">
            <v>2375000</v>
          </cell>
          <cell r="AE135">
            <v>2875000</v>
          </cell>
        </row>
        <row r="137">
          <cell r="B137">
            <v>10</v>
          </cell>
          <cell r="G137" t="str">
            <v>Going Rate:</v>
          </cell>
          <cell r="M137">
            <v>470000</v>
          </cell>
          <cell r="O137">
            <v>605000</v>
          </cell>
          <cell r="Q137">
            <v>715000</v>
          </cell>
          <cell r="S137">
            <v>935000</v>
          </cell>
          <cell r="AA137">
            <v>1870000</v>
          </cell>
          <cell r="AC137">
            <v>2375000</v>
          </cell>
          <cell r="AE137">
            <v>2875000</v>
          </cell>
        </row>
        <row r="139">
          <cell r="C139">
            <v>10</v>
          </cell>
          <cell r="D139" t="str">
            <v>McGlade (7)</v>
          </cell>
          <cell r="G139" t="str">
            <v>Group VP Chemicals</v>
          </cell>
          <cell r="M139">
            <v>380000</v>
          </cell>
          <cell r="Q139">
            <v>636300</v>
          </cell>
          <cell r="U139">
            <v>7033.03</v>
          </cell>
          <cell r="AC139">
            <v>2010300</v>
          </cell>
        </row>
        <row r="140">
          <cell r="K140" t="str">
            <v>Percent of Market</v>
          </cell>
          <cell r="M140">
            <v>0.80851063829787229</v>
          </cell>
          <cell r="O140">
            <v>0.62809917355371903</v>
          </cell>
          <cell r="Q140">
            <v>0.88993006993006996</v>
          </cell>
          <cell r="S140">
            <v>0.68053475935828878</v>
          </cell>
          <cell r="U140" t="e">
            <v>#DIV/0!</v>
          </cell>
          <cell r="W140" t="e">
            <v>#DIV/0!</v>
          </cell>
          <cell r="Y140" t="e">
            <v>#DIV/0!</v>
          </cell>
          <cell r="AA140">
            <v>1.0750267379679144</v>
          </cell>
          <cell r="AC140">
            <v>0.84644210526315788</v>
          </cell>
          <cell r="AE140">
            <v>0.69923478260869565</v>
          </cell>
        </row>
      </sheetData>
      <sheetData sheetId="5" refreshError="1"/>
      <sheetData sheetId="6" refreshError="1"/>
      <sheetData sheetId="7" refreshError="1">
        <row r="16">
          <cell r="A16">
            <v>1</v>
          </cell>
          <cell r="B16" t="str">
            <v>Jones</v>
          </cell>
          <cell r="C16" t="str">
            <v>Chairman, President, and CEO</v>
          </cell>
          <cell r="S16">
            <v>20000</v>
          </cell>
          <cell r="T16">
            <v>45.53</v>
          </cell>
          <cell r="U16">
            <v>0.33</v>
          </cell>
          <cell r="V16">
            <v>300498</v>
          </cell>
          <cell r="X16">
            <v>260000</v>
          </cell>
          <cell r="Y16">
            <v>45.53</v>
          </cell>
          <cell r="Z16">
            <v>0.33</v>
          </cell>
          <cell r="AA16">
            <v>0.94119099999999989</v>
          </cell>
          <cell r="AB16">
            <v>3676738.1705339993</v>
          </cell>
          <cell r="AD16">
            <v>21000</v>
          </cell>
          <cell r="AE16">
            <v>45.53</v>
          </cell>
          <cell r="AF16">
            <v>956130</v>
          </cell>
          <cell r="AH16">
            <v>4933000</v>
          </cell>
        </row>
        <row r="17">
          <cell r="A17">
            <v>2</v>
          </cell>
          <cell r="B17" t="str">
            <v>Gadomski</v>
          </cell>
          <cell r="C17" t="str">
            <v>EVP - Gases and Equipment</v>
          </cell>
          <cell r="S17">
            <v>13000</v>
          </cell>
          <cell r="T17">
            <v>45.53</v>
          </cell>
          <cell r="U17">
            <v>0.33</v>
          </cell>
          <cell r="V17">
            <v>195324</v>
          </cell>
          <cell r="X17">
            <v>50000</v>
          </cell>
          <cell r="Y17">
            <v>45.53</v>
          </cell>
          <cell r="Z17">
            <v>0.33</v>
          </cell>
          <cell r="AA17">
            <v>0.94119099999999989</v>
          </cell>
          <cell r="AB17">
            <v>707065.03279499989</v>
          </cell>
          <cell r="AD17">
            <v>0</v>
          </cell>
          <cell r="AE17">
            <v>45.53</v>
          </cell>
          <cell r="AF17">
            <v>0</v>
          </cell>
          <cell r="AH17">
            <v>902000</v>
          </cell>
        </row>
        <row r="18">
          <cell r="A18">
            <v>3</v>
          </cell>
          <cell r="B18" t="str">
            <v>Owings</v>
          </cell>
          <cell r="C18" t="str">
            <v>VP &amp; CFO</v>
          </cell>
          <cell r="S18">
            <v>6000</v>
          </cell>
          <cell r="T18">
            <v>45.53</v>
          </cell>
          <cell r="U18">
            <v>0.33</v>
          </cell>
          <cell r="V18">
            <v>90149</v>
          </cell>
          <cell r="X18">
            <v>74000</v>
          </cell>
          <cell r="Y18">
            <v>45.53</v>
          </cell>
          <cell r="Z18">
            <v>0.33</v>
          </cell>
          <cell r="AA18">
            <v>0.94119099999999989</v>
          </cell>
          <cell r="AB18">
            <v>1046456.2485365999</v>
          </cell>
          <cell r="AD18">
            <v>6500</v>
          </cell>
          <cell r="AE18">
            <v>45.53</v>
          </cell>
          <cell r="AF18">
            <v>295945</v>
          </cell>
          <cell r="AH18">
            <v>1433000</v>
          </cell>
        </row>
        <row r="19">
          <cell r="A19">
            <v>4</v>
          </cell>
          <cell r="B19" t="str">
            <v>Cummins</v>
          </cell>
          <cell r="C19" t="str">
            <v>Group VP - Chemicals</v>
          </cell>
          <cell r="S19">
            <v>6000</v>
          </cell>
          <cell r="T19">
            <v>45.53</v>
          </cell>
          <cell r="U19">
            <v>0.33</v>
          </cell>
          <cell r="V19">
            <v>90149</v>
          </cell>
          <cell r="X19">
            <v>0</v>
          </cell>
          <cell r="Y19">
            <v>45.53</v>
          </cell>
          <cell r="Z19">
            <v>0.33</v>
          </cell>
          <cell r="AA19">
            <v>0.94119099999999989</v>
          </cell>
          <cell r="AB19">
            <v>0</v>
          </cell>
          <cell r="AD19">
            <v>0</v>
          </cell>
          <cell r="AE19">
            <v>45.53</v>
          </cell>
          <cell r="AF19">
            <v>0</v>
          </cell>
          <cell r="AH19">
            <v>90000</v>
          </cell>
        </row>
        <row r="20">
          <cell r="A20">
            <v>5</v>
          </cell>
          <cell r="B20" t="str">
            <v>Brown</v>
          </cell>
          <cell r="C20" t="str">
            <v>VP, General Counsel, and Secretary</v>
          </cell>
          <cell r="S20">
            <v>5000</v>
          </cell>
          <cell r="T20">
            <v>45.53</v>
          </cell>
          <cell r="U20">
            <v>0.33</v>
          </cell>
          <cell r="V20">
            <v>75125</v>
          </cell>
          <cell r="X20">
            <v>65000</v>
          </cell>
          <cell r="Y20">
            <v>45.53</v>
          </cell>
          <cell r="Z20">
            <v>0.33</v>
          </cell>
          <cell r="AA20">
            <v>0.94119099999999989</v>
          </cell>
          <cell r="AB20">
            <v>919184.54263349983</v>
          </cell>
          <cell r="AD20">
            <v>4500</v>
          </cell>
          <cell r="AE20">
            <v>45.53</v>
          </cell>
          <cell r="AF20">
            <v>204885</v>
          </cell>
          <cell r="AH20">
            <v>1199000</v>
          </cell>
        </row>
        <row r="21">
          <cell r="A21">
            <v>6</v>
          </cell>
          <cell r="B21" t="str">
            <v>Katsaros</v>
          </cell>
          <cell r="C21" t="str">
            <v>Group VP -Engineered Systems and Development</v>
          </cell>
          <cell r="S21">
            <v>5000</v>
          </cell>
          <cell r="T21">
            <v>45.53</v>
          </cell>
          <cell r="U21">
            <v>0.33</v>
          </cell>
          <cell r="V21">
            <v>75125</v>
          </cell>
          <cell r="X21">
            <v>65000</v>
          </cell>
          <cell r="Y21">
            <v>45.53</v>
          </cell>
          <cell r="Z21">
            <v>0.33</v>
          </cell>
          <cell r="AA21">
            <v>0.94119099999999989</v>
          </cell>
          <cell r="AB21">
            <v>919184.54263349983</v>
          </cell>
          <cell r="AD21">
            <v>4500</v>
          </cell>
          <cell r="AE21">
            <v>45.53</v>
          </cell>
          <cell r="AF21">
            <v>204885</v>
          </cell>
          <cell r="AH21">
            <v>1199000</v>
          </cell>
        </row>
        <row r="22">
          <cell r="A22">
            <v>7</v>
          </cell>
          <cell r="B22" t="str">
            <v>Broese van Groenou</v>
          </cell>
          <cell r="C22" t="str">
            <v>VP - Human Resources</v>
          </cell>
          <cell r="S22">
            <v>4000</v>
          </cell>
          <cell r="T22">
            <v>45.53</v>
          </cell>
          <cell r="U22">
            <v>0.33</v>
          </cell>
          <cell r="V22">
            <v>60100</v>
          </cell>
          <cell r="X22">
            <v>0</v>
          </cell>
          <cell r="Y22">
            <v>45.53</v>
          </cell>
          <cell r="Z22">
            <v>0.33</v>
          </cell>
          <cell r="AA22">
            <v>0.94119099999999989</v>
          </cell>
          <cell r="AB22">
            <v>0</v>
          </cell>
          <cell r="AD22">
            <v>0</v>
          </cell>
          <cell r="AE22">
            <v>45.53</v>
          </cell>
          <cell r="AF22">
            <v>0</v>
          </cell>
          <cell r="AH22">
            <v>60000</v>
          </cell>
        </row>
        <row r="23">
          <cell r="A23">
            <v>8</v>
          </cell>
          <cell r="B23" t="str">
            <v>Guerini</v>
          </cell>
          <cell r="C23" t="str">
            <v>President - AP Europe</v>
          </cell>
          <cell r="T23">
            <v>45.53</v>
          </cell>
          <cell r="U23">
            <v>0.33</v>
          </cell>
          <cell r="V23">
            <v>0</v>
          </cell>
          <cell r="Y23">
            <v>45.53</v>
          </cell>
          <cell r="Z23">
            <v>0.33</v>
          </cell>
          <cell r="AA23">
            <v>0.94119099999999989</v>
          </cell>
          <cell r="AB23">
            <v>0</v>
          </cell>
          <cell r="AE23">
            <v>45.53</v>
          </cell>
          <cell r="AF23">
            <v>0</v>
          </cell>
          <cell r="AH23">
            <v>0</v>
          </cell>
        </row>
        <row r="24">
          <cell r="A24">
            <v>9</v>
          </cell>
          <cell r="B24" t="str">
            <v>Bye</v>
          </cell>
          <cell r="C24" t="str">
            <v>President - AP Asia</v>
          </cell>
          <cell r="S24">
            <v>2500</v>
          </cell>
          <cell r="T24">
            <v>45.53</v>
          </cell>
          <cell r="U24">
            <v>0.33</v>
          </cell>
          <cell r="V24">
            <v>37562</v>
          </cell>
          <cell r="X24">
            <v>70000</v>
          </cell>
          <cell r="Y24">
            <v>45.53</v>
          </cell>
          <cell r="Z24">
            <v>0.33</v>
          </cell>
          <cell r="AA24">
            <v>0.94119099999999989</v>
          </cell>
          <cell r="AB24">
            <v>989891.04591299989</v>
          </cell>
          <cell r="AD24">
            <v>6500</v>
          </cell>
          <cell r="AE24">
            <v>45.53</v>
          </cell>
          <cell r="AF24">
            <v>295945</v>
          </cell>
          <cell r="AH24">
            <v>1323000</v>
          </cell>
        </row>
        <row r="25">
          <cell r="A25">
            <v>10</v>
          </cell>
          <cell r="B25" t="str">
            <v>McGlade</v>
          </cell>
          <cell r="C25" t="str">
            <v>VP, Bus. Divisions - Chemicals</v>
          </cell>
          <cell r="S25">
            <v>2000</v>
          </cell>
          <cell r="T25">
            <v>45.53</v>
          </cell>
          <cell r="U25">
            <v>0.33</v>
          </cell>
          <cell r="V25">
            <v>30050</v>
          </cell>
          <cell r="X25">
            <v>70000</v>
          </cell>
          <cell r="Y25">
            <v>45.53</v>
          </cell>
          <cell r="Z25">
            <v>0.33</v>
          </cell>
          <cell r="AA25">
            <v>0.94119099999999989</v>
          </cell>
          <cell r="AB25">
            <v>989891.04591299989</v>
          </cell>
          <cell r="AD25">
            <v>6500</v>
          </cell>
          <cell r="AE25">
            <v>45.53</v>
          </cell>
          <cell r="AF25">
            <v>295945</v>
          </cell>
          <cell r="AH25">
            <v>1316000</v>
          </cell>
        </row>
      </sheetData>
      <sheetData sheetId="8" refreshError="1"/>
      <sheetData sheetId="9" refreshError="1"/>
      <sheetData sheetId="10" refreshError="1"/>
      <sheetData sheetId="11"/>
      <sheetData sheetId="12"/>
      <sheetData sheetId="13"/>
      <sheetData sheetId="14"/>
      <sheetData sheetId="15">
        <row r="10">
          <cell r="B10" t="str">
            <v>1a</v>
          </cell>
        </row>
      </sheetData>
      <sheetData sheetId="16">
        <row r="16">
          <cell r="A16">
            <v>1</v>
          </cell>
        </row>
      </sheetData>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sheetName val="select% (2)"/>
      <sheetName val="base%"/>
      <sheetName val="base% (2)"/>
      <sheetName val="assumptions"/>
      <sheetName val="notes"/>
      <sheetName val="exhib4"/>
      <sheetName val="exhib4 (2)"/>
      <sheetName val="exhibit I"/>
      <sheetName val="exhibit II"/>
      <sheetName val="exhibit III"/>
      <sheetName val="present"/>
      <sheetName val="graph"/>
      <sheetName val="table"/>
      <sheetName val="new"/>
      <sheetName val="AGRIUM"/>
      <sheetName val="ATCO"/>
      <sheetName val="AULT"/>
      <sheetName val="FINNING"/>
      <sheetName val="IVACO"/>
      <sheetName val="LAFARGE CANADA"/>
      <sheetName val="METHANEX"/>
      <sheetName val="NOVA"/>
      <sheetName val="PLACER DOME"/>
      <sheetName val="RIO ALGOM"/>
      <sheetName val="RUSSEL METALS"/>
      <sheetName val="STONE CONS"/>
      <sheetName val="SUNCOR"/>
      <sheetName val="teg.a"/>
      <sheetName val="incumbent data"/>
      <sheetName val="target summary table exhibi (2)"/>
      <sheetName val="select%_(2)"/>
      <sheetName val="base%_(2)"/>
      <sheetName val="exhib4_(2)"/>
      <sheetName val="exhibit_I"/>
      <sheetName val="exhibit_II"/>
      <sheetName val="exhibit_III"/>
      <sheetName val="LAFARGE_CANADA"/>
      <sheetName val="PLACER_DOME"/>
      <sheetName val="RIO_ALGOM"/>
      <sheetName val="RUSSEL_METALS"/>
      <sheetName val="STONE_CONS"/>
      <sheetName val="teg_a"/>
      <sheetName val="incumbent_data"/>
      <sheetName val="target_summary_table_exhibi_(2)"/>
    </sheetNames>
    <sheetDataSet>
      <sheetData sheetId="0">
        <row r="3">
          <cell r="B3">
            <v>1.36</v>
          </cell>
        </row>
      </sheetData>
      <sheetData sheetId="1">
        <row r="28">
          <cell r="C28">
            <v>0.50367038883456239</v>
          </cell>
        </row>
      </sheetData>
      <sheetData sheetId="2">
        <row r="28">
          <cell r="C28">
            <v>0.31844602860301513</v>
          </cell>
        </row>
      </sheetData>
      <sheetData sheetId="3">
        <row r="28">
          <cell r="C28">
            <v>0.26400000000000001</v>
          </cell>
        </row>
      </sheetData>
      <sheetData sheetId="4" refreshError="1">
        <row r="3">
          <cell r="B3">
            <v>1.36</v>
          </cell>
        </row>
      </sheetData>
      <sheetData sheetId="5">
        <row r="28">
          <cell r="C28">
            <v>0.66100000000000003</v>
          </cell>
        </row>
      </sheetData>
      <sheetData sheetId="6">
        <row r="28">
          <cell r="C28">
            <v>0.37029705230639698</v>
          </cell>
        </row>
      </sheetData>
      <sheetData sheetId="7">
        <row r="28">
          <cell r="C28">
            <v>0.60841064753795315</v>
          </cell>
        </row>
      </sheetData>
      <sheetData sheetId="8">
        <row r="28">
          <cell r="C28">
            <v>0.35399999999999998</v>
          </cell>
        </row>
      </sheetData>
      <sheetData sheetId="9">
        <row r="28">
          <cell r="C28">
            <v>0.51800000000000002</v>
          </cell>
        </row>
      </sheetData>
      <sheetData sheetId="10">
        <row r="28">
          <cell r="C28">
            <v>0.35199999999999998</v>
          </cell>
        </row>
      </sheetData>
      <sheetData sheetId="11">
        <row r="28">
          <cell r="C28">
            <v>0.57345420973188688</v>
          </cell>
        </row>
      </sheetData>
      <sheetData sheetId="12">
        <row r="28">
          <cell r="C28">
            <v>0.57697896651742375</v>
          </cell>
        </row>
      </sheetData>
      <sheetData sheetId="13">
        <row r="28">
          <cell r="C28">
            <v>0.307</v>
          </cell>
        </row>
      </sheetData>
      <sheetData sheetId="14"/>
      <sheetData sheetId="15" refreshError="1">
        <row r="28">
          <cell r="C28">
            <v>0.50367038883456239</v>
          </cell>
        </row>
      </sheetData>
      <sheetData sheetId="16" refreshError="1">
        <row r="28">
          <cell r="C28">
            <v>0.31844602860301513</v>
          </cell>
        </row>
      </sheetData>
      <sheetData sheetId="17" refreshError="1">
        <row r="28">
          <cell r="C28">
            <v>0.26400000000000001</v>
          </cell>
        </row>
      </sheetData>
      <sheetData sheetId="18" refreshError="1">
        <row r="28">
          <cell r="C28">
            <v>0.39400000000000002</v>
          </cell>
        </row>
      </sheetData>
      <sheetData sheetId="19" refreshError="1">
        <row r="28">
          <cell r="C28">
            <v>0.66100000000000003</v>
          </cell>
        </row>
      </sheetData>
      <sheetData sheetId="20" refreshError="1">
        <row r="28">
          <cell r="C28">
            <v>0.37029705230639698</v>
          </cell>
        </row>
      </sheetData>
      <sheetData sheetId="21" refreshError="1">
        <row r="28">
          <cell r="C28">
            <v>0.60841064753795315</v>
          </cell>
        </row>
      </sheetData>
      <sheetData sheetId="22" refreshError="1">
        <row r="28">
          <cell r="C28">
            <v>0.35399999999999998</v>
          </cell>
        </row>
      </sheetData>
      <sheetData sheetId="23" refreshError="1">
        <row r="28">
          <cell r="C28">
            <v>0.51800000000000002</v>
          </cell>
        </row>
      </sheetData>
      <sheetData sheetId="24" refreshError="1">
        <row r="28">
          <cell r="C28">
            <v>0.35199999999999998</v>
          </cell>
        </row>
      </sheetData>
      <sheetData sheetId="25" refreshError="1">
        <row r="28">
          <cell r="C28">
            <v>0.57345420973188688</v>
          </cell>
        </row>
      </sheetData>
      <sheetData sheetId="26" refreshError="1">
        <row r="28">
          <cell r="C28">
            <v>0.57697896651742375</v>
          </cell>
        </row>
      </sheetData>
      <sheetData sheetId="27" refreshError="1">
        <row r="28">
          <cell r="C28">
            <v>0.307</v>
          </cell>
        </row>
      </sheetData>
      <sheetData sheetId="28"/>
      <sheetData sheetId="29" refreshError="1"/>
      <sheetData sheetId="30" refreshError="1"/>
      <sheetData sheetId="31"/>
      <sheetData sheetId="32"/>
      <sheetData sheetId="33"/>
      <sheetData sheetId="34"/>
      <sheetData sheetId="35"/>
      <sheetData sheetId="36"/>
      <sheetData sheetId="37">
        <row r="28">
          <cell r="C28">
            <v>0.37029705230639698</v>
          </cell>
        </row>
      </sheetData>
      <sheetData sheetId="38">
        <row r="28">
          <cell r="C28">
            <v>0.51800000000000002</v>
          </cell>
        </row>
      </sheetData>
      <sheetData sheetId="39">
        <row r="28">
          <cell r="C28">
            <v>0.35199999999999998</v>
          </cell>
        </row>
      </sheetData>
      <sheetData sheetId="40">
        <row r="28">
          <cell r="C28">
            <v>0.57345420973188688</v>
          </cell>
        </row>
      </sheetData>
      <sheetData sheetId="41">
        <row r="28">
          <cell r="C28">
            <v>0.57697896651742375</v>
          </cell>
        </row>
      </sheetData>
      <sheetData sheetId="42"/>
      <sheetData sheetId="43"/>
      <sheetData sheetId="4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 Normalized"/>
      <sheetName val="October"/>
      <sheetName val="JEs"/>
      <sheetName val="Q3RF GAAP"/>
      <sheetName val="September"/>
      <sheetName val="IL - PL"/>
      <sheetName val="IL - BS"/>
      <sheetName val="IL - CF"/>
      <sheetName val="IL - KPI"/>
      <sheetName val="IL - OV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udget v Q2RF"/>
      <sheetName val="Q1RF v Q2RF"/>
    </sheetNames>
    <sheetDataSet>
      <sheetData sheetId="0" refreshError="1">
        <row r="5">
          <cell r="B5" t="str">
            <v>Waterweb</v>
          </cell>
        </row>
        <row r="13">
          <cell r="B13" t="str">
            <v>M.PER</v>
          </cell>
        </row>
        <row r="14">
          <cell r="B14" t="str">
            <v>M.CTD</v>
          </cell>
        </row>
        <row r="19">
          <cell r="B19" t="str">
            <v>Q1RF</v>
          </cell>
        </row>
        <row r="45">
          <cell r="B45">
            <v>12</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WO&amp;Proj06"/>
      <sheetName val="WO&amp;Proj07"/>
      <sheetName val="ExportToProj"/>
      <sheetName val="All Costs"/>
      <sheetName val="SumForMoEndNoChng"/>
      <sheetName val="IL OF CarryOver"/>
      <sheetName val="Play"/>
      <sheetName val="Sheet2"/>
      <sheetName val="Sheet3"/>
      <sheetName val="Real_Ansm"/>
      <sheetName val="Real_Essbio"/>
      <sheetName val="Real_Essel"/>
      <sheetName val="Cuadratura"/>
      <sheetName val="Essel"/>
      <sheetName val="Essbio"/>
      <sheetName val="Ansm"/>
      <sheetName val="Consolidado"/>
      <sheetName val="Total Ahorros Estudio"/>
      <sheetName val="Paso"/>
      <sheetName val="Informe Resumido"/>
      <sheetName val="Inf_Detallado QW"/>
      <sheetName val="Inf_Detallado Big Hits"/>
      <sheetName val="Inf_Detallado Centraliz"/>
      <sheetName val="Inf_Detallado Efic"/>
      <sheetName val="Graf. Ahorros Total"/>
      <sheetName val="Total Ah"/>
      <sheetName val="Contract Index Required Fields"/>
      <sheetName val="Names"/>
      <sheetName val="Acquisition"/>
      <sheetName val="Billings-shut off"/>
      <sheetName val="Bonds-Debt"/>
      <sheetName val="Consulting (Services)"/>
      <sheetName val="Confidentiality"/>
      <sheetName val="Construction"/>
      <sheetName val="Easements "/>
      <sheetName val="Employment"/>
      <sheetName val="Environmental"/>
      <sheetName val="Financial"/>
      <sheetName val="Fire Protection"/>
      <sheetName val="Franchise"/>
      <sheetName val="Labor"/>
      <sheetName val="Leases"/>
      <sheetName val="Main Extensions"/>
      <sheetName val="License"/>
      <sheetName val="Miscellaneous"/>
      <sheetName val="Operating"/>
      <sheetName val="Purchase-Sale"/>
      <sheetName val="Rate"/>
      <sheetName val="Services (Procure-Supply)"/>
      <sheetName val="Settlement"/>
      <sheetName val="Water Supply"/>
      <sheetName val="MDSummary"/>
      <sheetName val="Modified Name"/>
    </sheetNames>
    <sheetDataSet>
      <sheetData sheetId="0"/>
      <sheetData sheetId="1">
        <row r="1">
          <cell r="A1" t="str">
            <v>Task Order #</v>
          </cell>
        </row>
      </sheetData>
      <sheetData sheetId="2">
        <row r="1">
          <cell r="A1" t="str">
            <v>Work Order</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08">
          <cell r="C708" t="str">
            <v>TOTAL ANSM</v>
          </cell>
          <cell r="G708">
            <v>37530</v>
          </cell>
          <cell r="H708">
            <v>37561</v>
          </cell>
          <cell r="I708">
            <v>37591</v>
          </cell>
          <cell r="J708">
            <v>37622</v>
          </cell>
          <cell r="K708">
            <v>37653</v>
          </cell>
          <cell r="L708">
            <v>37681</v>
          </cell>
          <cell r="M708">
            <v>37712</v>
          </cell>
          <cell r="N708">
            <v>37742</v>
          </cell>
          <cell r="O708">
            <v>37773</v>
          </cell>
          <cell r="P708">
            <v>37803</v>
          </cell>
          <cell r="Q708">
            <v>37834</v>
          </cell>
          <cell r="R708">
            <v>37865</v>
          </cell>
          <cell r="S708">
            <v>37895</v>
          </cell>
          <cell r="T708">
            <v>37926</v>
          </cell>
          <cell r="U708">
            <v>37956</v>
          </cell>
          <cell r="V708">
            <v>37987</v>
          </cell>
          <cell r="W708">
            <v>38018</v>
          </cell>
          <cell r="X708">
            <v>38047</v>
          </cell>
          <cell r="Y708">
            <v>38078</v>
          </cell>
          <cell r="Z708">
            <v>38108</v>
          </cell>
          <cell r="AA708">
            <v>38139</v>
          </cell>
          <cell r="AB708">
            <v>38169</v>
          </cell>
          <cell r="AC708">
            <v>38200</v>
          </cell>
          <cell r="AD708">
            <v>38231</v>
          </cell>
          <cell r="AE708">
            <v>38261</v>
          </cell>
          <cell r="AF708" t="str">
            <v>TOTAL</v>
          </cell>
          <cell r="AG708" t="str">
            <v>ULTIMOS</v>
          </cell>
          <cell r="AH708">
            <v>2003</v>
          </cell>
        </row>
        <row r="709">
          <cell r="AG709" t="str">
            <v>12 MESES</v>
          </cell>
        </row>
        <row r="710">
          <cell r="F710" t="str">
            <v>PEs</v>
          </cell>
          <cell r="G710">
            <v>1.66</v>
          </cell>
          <cell r="H710">
            <v>-0.64</v>
          </cell>
          <cell r="I710">
            <v>7.3900000000000006</v>
          </cell>
          <cell r="J710">
            <v>17.96</v>
          </cell>
          <cell r="K710">
            <v>2.78</v>
          </cell>
          <cell r="L710">
            <v>9.5200000000000014</v>
          </cell>
          <cell r="M710">
            <v>4.76</v>
          </cell>
          <cell r="N710">
            <v>5.3500000000000005</v>
          </cell>
          <cell r="O710">
            <v>1.53</v>
          </cell>
          <cell r="P710">
            <v>3.57</v>
          </cell>
          <cell r="Q710">
            <v>0.15</v>
          </cell>
          <cell r="R710">
            <v>6.75</v>
          </cell>
          <cell r="S710">
            <v>6.96</v>
          </cell>
          <cell r="T710">
            <v>0</v>
          </cell>
          <cell r="U710">
            <v>0</v>
          </cell>
          <cell r="V710">
            <v>0</v>
          </cell>
          <cell r="W710">
            <v>0</v>
          </cell>
          <cell r="X710">
            <v>0</v>
          </cell>
          <cell r="Y710">
            <v>0</v>
          </cell>
          <cell r="Z710">
            <v>0</v>
          </cell>
          <cell r="AA710">
            <v>0</v>
          </cell>
          <cell r="AB710">
            <v>0</v>
          </cell>
          <cell r="AC710">
            <v>0</v>
          </cell>
          <cell r="AD710">
            <v>0</v>
          </cell>
          <cell r="AE710">
            <v>0</v>
          </cell>
          <cell r="AF710">
            <v>67.739999999999995</v>
          </cell>
          <cell r="AH710">
            <v>59.330000000000005</v>
          </cell>
        </row>
        <row r="711">
          <cell r="F711" t="str">
            <v>Ahorros Personal</v>
          </cell>
          <cell r="G711">
            <v>3971.9666666666672</v>
          </cell>
          <cell r="H711">
            <v>9686.44</v>
          </cell>
          <cell r="I711">
            <v>13958.552466666673</v>
          </cell>
          <cell r="J711">
            <v>28740.364133333343</v>
          </cell>
          <cell r="K711">
            <v>31311.204133333347</v>
          </cell>
          <cell r="L711">
            <v>38759.497800000005</v>
          </cell>
          <cell r="M711">
            <v>42262.025300000008</v>
          </cell>
          <cell r="N711">
            <v>45374.812800000007</v>
          </cell>
          <cell r="O711">
            <v>46028.849466666674</v>
          </cell>
          <cell r="P711">
            <v>48019.515300000014</v>
          </cell>
          <cell r="Q711">
            <v>48179.84613333334</v>
          </cell>
          <cell r="R711">
            <v>53187.054466666676</v>
          </cell>
          <cell r="S711">
            <v>57812.815300000009</v>
          </cell>
          <cell r="T711">
            <v>57812.825300000011</v>
          </cell>
          <cell r="U711">
            <v>57812.825300000011</v>
          </cell>
          <cell r="V711">
            <v>57812.825300000011</v>
          </cell>
          <cell r="W711">
            <v>57812.865300000005</v>
          </cell>
          <cell r="X711">
            <v>57812.865300000005</v>
          </cell>
          <cell r="Y711">
            <v>57812.865300000005</v>
          </cell>
          <cell r="Z711">
            <v>57812.865300000005</v>
          </cell>
          <cell r="AA711">
            <v>57812.865300000005</v>
          </cell>
          <cell r="AB711">
            <v>57812.865300000005</v>
          </cell>
          <cell r="AC711">
            <v>57812.865300000005</v>
          </cell>
          <cell r="AD711">
            <v>57812.865300000005</v>
          </cell>
          <cell r="AE711">
            <v>57812.865300000005</v>
          </cell>
          <cell r="AF711">
            <v>1161047.2075666664</v>
          </cell>
          <cell r="AG711">
            <v>693754.26359999995</v>
          </cell>
          <cell r="AH711">
            <v>555301.63543333346</v>
          </cell>
        </row>
        <row r="712">
          <cell r="F712" t="str">
            <v>Ahorros No Personal</v>
          </cell>
          <cell r="G712">
            <v>7233.0263333333332</v>
          </cell>
          <cell r="H712">
            <v>11681.907999999999</v>
          </cell>
          <cell r="I712">
            <v>14873.6765</v>
          </cell>
          <cell r="J712">
            <v>30440.438166666663</v>
          </cell>
          <cell r="K712">
            <v>48103.286500000009</v>
          </cell>
          <cell r="L712">
            <v>60056.415993333343</v>
          </cell>
          <cell r="M712">
            <v>83234.152659999992</v>
          </cell>
          <cell r="N712">
            <v>94249.828493333334</v>
          </cell>
          <cell r="O712">
            <v>90719.360159999997</v>
          </cell>
          <cell r="P712">
            <v>92718.758398238468</v>
          </cell>
          <cell r="Q712">
            <v>102578.30639823846</v>
          </cell>
          <cell r="R712">
            <v>95891.216398238466</v>
          </cell>
          <cell r="S712">
            <v>97281.250659999991</v>
          </cell>
          <cell r="T712">
            <v>97280.250659999991</v>
          </cell>
          <cell r="U712">
            <v>106825.15066</v>
          </cell>
          <cell r="V712">
            <v>98631.150659999999</v>
          </cell>
          <cell r="W712">
            <v>98631.150659999999</v>
          </cell>
          <cell r="X712">
            <v>102631.15066</v>
          </cell>
          <cell r="Y712">
            <v>108451.15066</v>
          </cell>
          <cell r="Z712">
            <v>106404.15066</v>
          </cell>
          <cell r="AA712">
            <v>97804.150659999999</v>
          </cell>
          <cell r="AB712">
            <v>97864.150659999999</v>
          </cell>
          <cell r="AC712">
            <v>107092.15066</v>
          </cell>
          <cell r="AD712">
            <v>97864.150659999999</v>
          </cell>
          <cell r="AE712">
            <v>97864.150659999999</v>
          </cell>
          <cell r="AF712">
            <v>2046404.5325813827</v>
          </cell>
          <cell r="AG712">
            <v>1217342.9079200001</v>
          </cell>
          <cell r="AH712">
            <v>999378.41514804878</v>
          </cell>
        </row>
        <row r="713">
          <cell r="C713" t="str">
            <v>Información presentada al comité</v>
          </cell>
          <cell r="F713" t="str">
            <v>Ahorros Adicionales</v>
          </cell>
          <cell r="G713">
            <v>-1674.4166666666667</v>
          </cell>
          <cell r="H713">
            <v>1624.333333333333</v>
          </cell>
          <cell r="I713">
            <v>1141.833333333333</v>
          </cell>
          <cell r="J713">
            <v>495.16666666666652</v>
          </cell>
          <cell r="K713">
            <v>495.16666666666652</v>
          </cell>
          <cell r="L713">
            <v>-504.5</v>
          </cell>
          <cell r="M713">
            <v>-898.75</v>
          </cell>
          <cell r="N713">
            <v>-1346.5</v>
          </cell>
          <cell r="O713">
            <v>-1107.5525000000002</v>
          </cell>
          <cell r="P713">
            <v>556.31385488537671</v>
          </cell>
          <cell r="Q713">
            <v>556.31385488537671</v>
          </cell>
          <cell r="R713">
            <v>556.31385488537671</v>
          </cell>
          <cell r="S713">
            <v>5276.4875000000011</v>
          </cell>
          <cell r="T713">
            <v>5590.4475000000002</v>
          </cell>
          <cell r="U713">
            <v>5590.4475000000002</v>
          </cell>
          <cell r="V713">
            <v>5590.4475000000002</v>
          </cell>
          <cell r="W713">
            <v>5590.4475000000002</v>
          </cell>
          <cell r="X713">
            <v>5590.4475000000002</v>
          </cell>
          <cell r="Y713">
            <v>5590.4475000000002</v>
          </cell>
          <cell r="Z713">
            <v>5276.4875000000011</v>
          </cell>
          <cell r="AA713">
            <v>5590.4475000000002</v>
          </cell>
          <cell r="AB713">
            <v>5590.4475000000002</v>
          </cell>
          <cell r="AC713">
            <v>5590.4475000000002</v>
          </cell>
          <cell r="AD713">
            <v>5590.4475000000002</v>
          </cell>
          <cell r="AE713">
            <v>5590.4475000000002</v>
          </cell>
          <cell r="AF713">
            <v>71941.619897989469</v>
          </cell>
          <cell r="AG713">
            <v>66771.410000000018</v>
          </cell>
          <cell r="AH713">
            <v>15259.354897989464</v>
          </cell>
        </row>
        <row r="714">
          <cell r="C714" t="str">
            <v>Fecha de implementación</v>
          </cell>
          <cell r="F714" t="str">
            <v xml:space="preserve">Ahorros Calidad </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row>
        <row r="715">
          <cell r="C715" t="str">
            <v>Pes:</v>
          </cell>
          <cell r="D715">
            <v>83.88</v>
          </cell>
          <cell r="F715" t="str">
            <v xml:space="preserve">Ahorros Servicio </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row>
        <row r="716">
          <cell r="C716" t="str">
            <v>Personal:</v>
          </cell>
          <cell r="D716">
            <v>794137.38</v>
          </cell>
          <cell r="F716" t="str">
            <v>Ahorro en otras unidades</v>
          </cell>
          <cell r="G716">
            <v>0</v>
          </cell>
          <cell r="H716">
            <v>0</v>
          </cell>
          <cell r="I716">
            <v>0</v>
          </cell>
          <cell r="J716">
            <v>0</v>
          </cell>
          <cell r="K716">
            <v>0</v>
          </cell>
          <cell r="L716">
            <v>0</v>
          </cell>
          <cell r="M716">
            <v>0</v>
          </cell>
          <cell r="N716">
            <v>0</v>
          </cell>
          <cell r="O716">
            <v>0</v>
          </cell>
          <cell r="P716">
            <v>0</v>
          </cell>
          <cell r="Q716">
            <v>0</v>
          </cell>
          <cell r="R716">
            <v>0</v>
          </cell>
          <cell r="S716">
            <v>1512.9166</v>
          </cell>
          <cell r="T716">
            <v>1512.9166</v>
          </cell>
          <cell r="U716">
            <v>1512.9166</v>
          </cell>
          <cell r="V716">
            <v>1512.9166</v>
          </cell>
          <cell r="W716">
            <v>1512.9166</v>
          </cell>
          <cell r="X716">
            <v>1512.9166</v>
          </cell>
          <cell r="Y716">
            <v>1512.9166</v>
          </cell>
          <cell r="Z716">
            <v>1512.9166</v>
          </cell>
          <cell r="AA716">
            <v>1512.9166</v>
          </cell>
          <cell r="AB716">
            <v>1512.9166</v>
          </cell>
          <cell r="AC716">
            <v>1512.9166</v>
          </cell>
          <cell r="AD716">
            <v>1512.9166</v>
          </cell>
          <cell r="AE716">
            <v>0</v>
          </cell>
          <cell r="AF716">
            <v>18154.999200000002</v>
          </cell>
          <cell r="AG716">
            <v>16642.082600000002</v>
          </cell>
          <cell r="AH716">
            <v>4538.7497999999996</v>
          </cell>
        </row>
        <row r="717">
          <cell r="C717" t="str">
            <v>No Personal:</v>
          </cell>
          <cell r="D717">
            <v>1244734.5900000003</v>
          </cell>
          <cell r="F717" t="str">
            <v>Ahorros de otras unidades</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row>
        <row r="718">
          <cell r="C718" t="str">
            <v>Adicionales:</v>
          </cell>
          <cell r="D718">
            <v>-55210.230000000025</v>
          </cell>
          <cell r="F718" t="str">
            <v>Gastos de una vez</v>
          </cell>
          <cell r="G718">
            <v>30</v>
          </cell>
          <cell r="H718">
            <v>3700</v>
          </cell>
          <cell r="I718">
            <v>1950</v>
          </cell>
          <cell r="J718">
            <v>7400</v>
          </cell>
          <cell r="K718">
            <v>10920</v>
          </cell>
          <cell r="L718">
            <v>9214.369999999999</v>
          </cell>
          <cell r="M718">
            <v>8192.5400000000009</v>
          </cell>
          <cell r="N718">
            <v>11392.54</v>
          </cell>
          <cell r="O718">
            <v>4192.54</v>
          </cell>
          <cell r="P718">
            <v>4336.75</v>
          </cell>
          <cell r="Q718">
            <v>1500</v>
          </cell>
          <cell r="R718">
            <v>0</v>
          </cell>
          <cell r="S718">
            <v>0</v>
          </cell>
          <cell r="T718">
            <v>2293</v>
          </cell>
          <cell r="U718">
            <v>2293</v>
          </cell>
          <cell r="V718">
            <v>2293</v>
          </cell>
          <cell r="W718">
            <v>0</v>
          </cell>
          <cell r="X718">
            <v>0</v>
          </cell>
          <cell r="Y718">
            <v>0</v>
          </cell>
          <cell r="Z718">
            <v>0</v>
          </cell>
          <cell r="AA718">
            <v>0</v>
          </cell>
          <cell r="AB718">
            <v>0</v>
          </cell>
          <cell r="AC718">
            <v>0</v>
          </cell>
          <cell r="AD718">
            <v>0</v>
          </cell>
          <cell r="AE718">
            <v>0</v>
          </cell>
          <cell r="AF718">
            <v>69707.739999999991</v>
          </cell>
          <cell r="AG718">
            <v>6879</v>
          </cell>
          <cell r="AH718">
            <v>61734.740000000005</v>
          </cell>
        </row>
        <row r="719">
          <cell r="C719" t="str">
            <v>Inversiones:</v>
          </cell>
          <cell r="D719">
            <v>331420</v>
          </cell>
          <cell r="F719" t="str">
            <v>Inversión requerida</v>
          </cell>
          <cell r="G719">
            <v>74180.94</v>
          </cell>
          <cell r="H719">
            <v>57500</v>
          </cell>
          <cell r="I719">
            <v>19950</v>
          </cell>
          <cell r="J719">
            <v>24050</v>
          </cell>
          <cell r="K719">
            <v>10200</v>
          </cell>
          <cell r="L719">
            <v>11250</v>
          </cell>
          <cell r="M719">
            <v>12800</v>
          </cell>
          <cell r="N719">
            <v>8667</v>
          </cell>
          <cell r="O719">
            <v>2800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221397.94</v>
          </cell>
          <cell r="AG719">
            <v>0</v>
          </cell>
          <cell r="AH719">
            <v>69767</v>
          </cell>
        </row>
        <row r="721">
          <cell r="C721" t="str">
            <v>TOTAL ESSBIO</v>
          </cell>
          <cell r="G721">
            <v>37530</v>
          </cell>
          <cell r="H721">
            <v>37561</v>
          </cell>
          <cell r="I721">
            <v>37591</v>
          </cell>
          <cell r="J721">
            <v>37622</v>
          </cell>
          <cell r="K721">
            <v>37653</v>
          </cell>
          <cell r="L721">
            <v>37681</v>
          </cell>
          <cell r="M721">
            <v>37712</v>
          </cell>
          <cell r="N721">
            <v>37742</v>
          </cell>
          <cell r="O721">
            <v>37773</v>
          </cell>
          <cell r="P721">
            <v>37803</v>
          </cell>
          <cell r="Q721">
            <v>37834</v>
          </cell>
          <cell r="R721">
            <v>37865</v>
          </cell>
          <cell r="S721">
            <v>37895</v>
          </cell>
          <cell r="T721">
            <v>37926</v>
          </cell>
          <cell r="U721">
            <v>37956</v>
          </cell>
          <cell r="V721">
            <v>37987</v>
          </cell>
          <cell r="W721">
            <v>38018</v>
          </cell>
          <cell r="X721">
            <v>38047</v>
          </cell>
          <cell r="Y721">
            <v>38078</v>
          </cell>
          <cell r="Z721">
            <v>38108</v>
          </cell>
          <cell r="AA721">
            <v>38139</v>
          </cell>
          <cell r="AB721">
            <v>38169</v>
          </cell>
          <cell r="AC721">
            <v>38200</v>
          </cell>
          <cell r="AD721">
            <v>38231</v>
          </cell>
          <cell r="AE721">
            <v>38261</v>
          </cell>
          <cell r="AF721" t="str">
            <v>TOTAL</v>
          </cell>
          <cell r="AG721" t="str">
            <v>ULTIMOS</v>
          </cell>
          <cell r="AH721">
            <v>2003</v>
          </cell>
        </row>
        <row r="722">
          <cell r="AG722" t="str">
            <v>12 MESES</v>
          </cell>
        </row>
        <row r="723">
          <cell r="F723" t="str">
            <v>PEs</v>
          </cell>
          <cell r="G723">
            <v>2.25</v>
          </cell>
          <cell r="H723">
            <v>5.04</v>
          </cell>
          <cell r="I723">
            <v>41.81</v>
          </cell>
          <cell r="J723">
            <v>27.479999999999997</v>
          </cell>
          <cell r="K723">
            <v>19.46</v>
          </cell>
          <cell r="L723">
            <v>17.649999999999999</v>
          </cell>
          <cell r="M723">
            <v>4.5600000000000005</v>
          </cell>
          <cell r="N723">
            <v>16.240000000000002</v>
          </cell>
          <cell r="O723">
            <v>24.01</v>
          </cell>
          <cell r="P723">
            <v>16.71</v>
          </cell>
          <cell r="Q723">
            <v>14.46</v>
          </cell>
          <cell r="R723">
            <v>13.26</v>
          </cell>
          <cell r="S723">
            <v>2.97</v>
          </cell>
          <cell r="T723">
            <v>2.25</v>
          </cell>
          <cell r="U723">
            <v>0</v>
          </cell>
          <cell r="V723">
            <v>15.26</v>
          </cell>
          <cell r="W723">
            <v>0</v>
          </cell>
          <cell r="X723">
            <v>0</v>
          </cell>
          <cell r="Y723">
            <v>0</v>
          </cell>
          <cell r="Z723">
            <v>2.25</v>
          </cell>
          <cell r="AA723">
            <v>0</v>
          </cell>
          <cell r="AB723">
            <v>0</v>
          </cell>
          <cell r="AC723">
            <v>0</v>
          </cell>
          <cell r="AD723">
            <v>0</v>
          </cell>
          <cell r="AE723">
            <v>0</v>
          </cell>
          <cell r="AF723">
            <v>225.66</v>
          </cell>
          <cell r="AH723">
            <v>159.05000000000001</v>
          </cell>
        </row>
        <row r="724">
          <cell r="F724" t="str">
            <v>Ahorros Personal</v>
          </cell>
          <cell r="G724">
            <v>1682.6399999999999</v>
          </cell>
          <cell r="H724">
            <v>5719.3691666666673</v>
          </cell>
          <cell r="I724">
            <v>35583.464999999997</v>
          </cell>
          <cell r="J724">
            <v>55190.732833333335</v>
          </cell>
          <cell r="K724">
            <v>67905.796166666652</v>
          </cell>
          <cell r="L724">
            <v>84677.572833333339</v>
          </cell>
          <cell r="M724">
            <v>88765.6495</v>
          </cell>
          <cell r="N724">
            <v>96658.656999999977</v>
          </cell>
          <cell r="O724">
            <v>109355.24033333332</v>
          </cell>
          <cell r="P724">
            <v>118512.13693769471</v>
          </cell>
          <cell r="Q724">
            <v>125432.80381308412</v>
          </cell>
          <cell r="R724">
            <v>143631.99366666668</v>
          </cell>
          <cell r="S724">
            <v>147148.95199999999</v>
          </cell>
          <cell r="T724">
            <v>149304.77366666665</v>
          </cell>
          <cell r="U724">
            <v>153052.77366666665</v>
          </cell>
          <cell r="V724">
            <v>150729.44033333333</v>
          </cell>
          <cell r="W724">
            <v>150733.44033333333</v>
          </cell>
          <cell r="X724">
            <v>150737.44033333333</v>
          </cell>
          <cell r="Y724">
            <v>152485.74033333332</v>
          </cell>
          <cell r="Z724">
            <v>151682.73200000002</v>
          </cell>
          <cell r="AA724">
            <v>146915.85200000001</v>
          </cell>
          <cell r="AB724">
            <v>151690.73200000002</v>
          </cell>
          <cell r="AC724">
            <v>151694.73200000002</v>
          </cell>
          <cell r="AD724">
            <v>151698.73200000002</v>
          </cell>
          <cell r="AE724">
            <v>157191.03200000001</v>
          </cell>
          <cell r="AF724">
            <v>2898182.4299174449</v>
          </cell>
          <cell r="AG724">
            <v>1817917.4206666667</v>
          </cell>
          <cell r="AH724">
            <v>1339637.0824174453</v>
          </cell>
        </row>
        <row r="725">
          <cell r="F725" t="str">
            <v>Ahorros No Personal</v>
          </cell>
          <cell r="G725">
            <v>40983.823333333334</v>
          </cell>
          <cell r="H725">
            <v>113233.77</v>
          </cell>
          <cell r="I725">
            <v>124862.01716666666</v>
          </cell>
          <cell r="J725">
            <v>124339.68183333332</v>
          </cell>
          <cell r="K725">
            <v>166249.04610826771</v>
          </cell>
          <cell r="L725">
            <v>194554.6146082677</v>
          </cell>
          <cell r="M725">
            <v>204055.18660826769</v>
          </cell>
          <cell r="N725">
            <v>232671.11316666662</v>
          </cell>
          <cell r="O725">
            <v>238111.11483333333</v>
          </cell>
          <cell r="P725">
            <v>252485.9323333333</v>
          </cell>
          <cell r="Q725">
            <v>255185.53066666663</v>
          </cell>
          <cell r="R725">
            <v>265646.23066666664</v>
          </cell>
          <cell r="S725">
            <v>262620.23066666664</v>
          </cell>
          <cell r="T725">
            <v>280696.23066666664</v>
          </cell>
          <cell r="U725">
            <v>270476.23066666664</v>
          </cell>
          <cell r="V725">
            <v>281763.72366666666</v>
          </cell>
          <cell r="W725">
            <v>278683.72366666666</v>
          </cell>
          <cell r="X725">
            <v>282683.72366666666</v>
          </cell>
          <cell r="Y725">
            <v>278683.72366666666</v>
          </cell>
          <cell r="Z725">
            <v>281153.72366666666</v>
          </cell>
          <cell r="AA725">
            <v>283633.72366666666</v>
          </cell>
          <cell r="AB725">
            <v>280777.72366666666</v>
          </cell>
          <cell r="AC725">
            <v>280777.72366666666</v>
          </cell>
          <cell r="AD725">
            <v>283977.72366666666</v>
          </cell>
          <cell r="AE725">
            <v>280952.72366666666</v>
          </cell>
          <cell r="AF725">
            <v>5839258.9899914712</v>
          </cell>
          <cell r="AG725">
            <v>3364260.6979999989</v>
          </cell>
          <cell r="AH725">
            <v>2747091.1428248035</v>
          </cell>
        </row>
        <row r="726">
          <cell r="C726" t="str">
            <v>Información presentada al comité</v>
          </cell>
          <cell r="F726" t="str">
            <v>Ahorros Adicionales</v>
          </cell>
          <cell r="G726">
            <v>0</v>
          </cell>
          <cell r="H726">
            <v>-25</v>
          </cell>
          <cell r="I726">
            <v>110.96820833333327</v>
          </cell>
          <cell r="J726">
            <v>-182.26716666666675</v>
          </cell>
          <cell r="K726">
            <v>-182.26716666666675</v>
          </cell>
          <cell r="L726">
            <v>230.57258333333328</v>
          </cell>
          <cell r="M726">
            <v>-1137.7950000000001</v>
          </cell>
          <cell r="N726">
            <v>-3938.5449999999996</v>
          </cell>
          <cell r="O726">
            <v>-3938.5449999999996</v>
          </cell>
          <cell r="P726">
            <v>-5208.3283333333329</v>
          </cell>
          <cell r="Q726">
            <v>-6083.3283333333329</v>
          </cell>
          <cell r="R726">
            <v>-5417.7283333333344</v>
          </cell>
          <cell r="S726">
            <v>-6083.3283333333329</v>
          </cell>
          <cell r="T726">
            <v>-6083.3283333333329</v>
          </cell>
          <cell r="U726">
            <v>-6083.3283333333329</v>
          </cell>
          <cell r="V726">
            <v>-6778.8283333333329</v>
          </cell>
          <cell r="W726">
            <v>-6083.3283333333329</v>
          </cell>
          <cell r="X726">
            <v>-6083.3283333333329</v>
          </cell>
          <cell r="Y726">
            <v>-6083.3283333333329</v>
          </cell>
          <cell r="Z726">
            <v>-6083.3283333333329</v>
          </cell>
          <cell r="AA726">
            <v>-6778.8283333333329</v>
          </cell>
          <cell r="AB726">
            <v>-6083.3283333333329</v>
          </cell>
          <cell r="AC726">
            <v>-6083.3283333333329</v>
          </cell>
          <cell r="AD726">
            <v>-6083.3283333333329</v>
          </cell>
          <cell r="AE726">
            <v>-6083.3283333333329</v>
          </cell>
          <cell r="AF726">
            <v>-106246.53187500002</v>
          </cell>
          <cell r="AG726">
            <v>-74390.939999999988</v>
          </cell>
          <cell r="AH726">
            <v>-44108.216749999992</v>
          </cell>
        </row>
        <row r="727">
          <cell r="C727" t="str">
            <v>Fecha de implementación</v>
          </cell>
          <cell r="F727" t="str">
            <v xml:space="preserve">Ahorros Calidad </v>
          </cell>
          <cell r="G727">
            <v>0</v>
          </cell>
          <cell r="H727">
            <v>5.24</v>
          </cell>
          <cell r="I727">
            <v>167.345</v>
          </cell>
          <cell r="J727">
            <v>250.21</v>
          </cell>
          <cell r="K727">
            <v>266.21000000000004</v>
          </cell>
          <cell r="L727">
            <v>317.96000000000004</v>
          </cell>
          <cell r="M727">
            <v>162.71</v>
          </cell>
          <cell r="N727">
            <v>162.71</v>
          </cell>
          <cell r="O727">
            <v>162.71</v>
          </cell>
          <cell r="P727">
            <v>162.71</v>
          </cell>
          <cell r="Q727">
            <v>162.71</v>
          </cell>
          <cell r="R727">
            <v>1412.71</v>
          </cell>
          <cell r="S727">
            <v>1412.71</v>
          </cell>
          <cell r="T727">
            <v>1412.71</v>
          </cell>
          <cell r="U727">
            <v>1412.71</v>
          </cell>
          <cell r="V727">
            <v>1412.71</v>
          </cell>
          <cell r="W727">
            <v>1412.71</v>
          </cell>
          <cell r="X727">
            <v>1412.71</v>
          </cell>
          <cell r="Y727">
            <v>1412.71</v>
          </cell>
          <cell r="Z727">
            <v>1412.71</v>
          </cell>
          <cell r="AA727">
            <v>1412.71</v>
          </cell>
          <cell r="AB727">
            <v>1412.71</v>
          </cell>
          <cell r="AC727">
            <v>1412.71</v>
          </cell>
          <cell r="AD727">
            <v>1412.71</v>
          </cell>
          <cell r="AE727">
            <v>1412.71</v>
          </cell>
          <cell r="AF727">
            <v>21598.454999999994</v>
          </cell>
          <cell r="AG727">
            <v>16952.519999999997</v>
          </cell>
          <cell r="AH727">
            <v>7298.77</v>
          </cell>
        </row>
        <row r="728">
          <cell r="C728" t="str">
            <v>Pes:</v>
          </cell>
          <cell r="D728">
            <v>237.73</v>
          </cell>
          <cell r="F728" t="str">
            <v xml:space="preserve">Ahorros Servicio </v>
          </cell>
          <cell r="G728">
            <v>0</v>
          </cell>
          <cell r="H728">
            <v>366.77083333333331</v>
          </cell>
          <cell r="I728">
            <v>7507.75</v>
          </cell>
          <cell r="J728">
            <v>7507.75</v>
          </cell>
          <cell r="K728">
            <v>7523.99</v>
          </cell>
          <cell r="L728">
            <v>7523.99</v>
          </cell>
          <cell r="M728">
            <v>7523.99</v>
          </cell>
          <cell r="N728">
            <v>9598.99</v>
          </cell>
          <cell r="O728">
            <v>9598.99</v>
          </cell>
          <cell r="P728">
            <v>9598.99</v>
          </cell>
          <cell r="Q728">
            <v>9598.99</v>
          </cell>
          <cell r="R728">
            <v>9598.99</v>
          </cell>
          <cell r="S728">
            <v>9598.99</v>
          </cell>
          <cell r="T728">
            <v>9598.99</v>
          </cell>
          <cell r="U728">
            <v>9598.99</v>
          </cell>
          <cell r="V728">
            <v>9598.99</v>
          </cell>
          <cell r="W728">
            <v>9598.99</v>
          </cell>
          <cell r="X728">
            <v>9598.99</v>
          </cell>
          <cell r="Y728">
            <v>9598.99</v>
          </cell>
          <cell r="Z728">
            <v>7523.99</v>
          </cell>
          <cell r="AA728">
            <v>7523.99</v>
          </cell>
          <cell r="AB728">
            <v>7523.99</v>
          </cell>
          <cell r="AC728">
            <v>7523.99</v>
          </cell>
          <cell r="AD728">
            <v>7523.99</v>
          </cell>
          <cell r="AE728">
            <v>7523.99</v>
          </cell>
          <cell r="AF728">
            <v>198286.06083333329</v>
          </cell>
          <cell r="AG728">
            <v>102737.88000000002</v>
          </cell>
          <cell r="AH728">
            <v>106871.64000000001</v>
          </cell>
        </row>
        <row r="729">
          <cell r="C729" t="str">
            <v>Personal:</v>
          </cell>
          <cell r="D729">
            <v>2046328.01</v>
          </cell>
          <cell r="F729" t="str">
            <v>Ahorro en otras unidades</v>
          </cell>
          <cell r="G729">
            <v>0</v>
          </cell>
          <cell r="H729">
            <v>0</v>
          </cell>
          <cell r="I729">
            <v>0</v>
          </cell>
          <cell r="J729">
            <v>-671.16700000000003</v>
          </cell>
          <cell r="K729">
            <v>-671.16700000000003</v>
          </cell>
          <cell r="L729">
            <v>-671.16700000000003</v>
          </cell>
          <cell r="M729">
            <v>-671.16700000000003</v>
          </cell>
          <cell r="N729">
            <v>-671.16700000000003</v>
          </cell>
          <cell r="O729">
            <v>-671.16700000000003</v>
          </cell>
          <cell r="P729">
            <v>-671.16700000000003</v>
          </cell>
          <cell r="Q729">
            <v>-671.16700000000003</v>
          </cell>
          <cell r="R729">
            <v>-671.16700000000003</v>
          </cell>
          <cell r="S729">
            <v>-671.16700000000003</v>
          </cell>
          <cell r="T729">
            <v>-671.16700000000003</v>
          </cell>
          <cell r="U729">
            <v>-671.16700000000003</v>
          </cell>
          <cell r="V729">
            <v>-671.16700000000003</v>
          </cell>
          <cell r="W729">
            <v>-671.16700000000003</v>
          </cell>
          <cell r="X729">
            <v>-671.16700000000003</v>
          </cell>
          <cell r="Y729">
            <v>-671.16700000000003</v>
          </cell>
          <cell r="Z729">
            <v>-671.16700000000003</v>
          </cell>
          <cell r="AA729">
            <v>-671.16700000000003</v>
          </cell>
          <cell r="AB729">
            <v>-671.16700000000003</v>
          </cell>
          <cell r="AC729">
            <v>-671.16700000000003</v>
          </cell>
          <cell r="AD729">
            <v>-671.16700000000003</v>
          </cell>
          <cell r="AE729">
            <v>-671.16700000000003</v>
          </cell>
          <cell r="AF729">
            <v>-14765.673999999997</v>
          </cell>
          <cell r="AG729">
            <v>-8054.0040000000017</v>
          </cell>
          <cell r="AH729">
            <v>-8054.0040000000017</v>
          </cell>
        </row>
        <row r="730">
          <cell r="C730" t="str">
            <v>No Personal:</v>
          </cell>
          <cell r="D730">
            <v>3595271.1300000004</v>
          </cell>
          <cell r="F730" t="str">
            <v>Ahorros de otras unidades</v>
          </cell>
          <cell r="G730">
            <v>0</v>
          </cell>
          <cell r="H730">
            <v>0</v>
          </cell>
          <cell r="I730">
            <v>0</v>
          </cell>
          <cell r="J730">
            <v>-671.17</v>
          </cell>
          <cell r="K730">
            <v>-671.17</v>
          </cell>
          <cell r="L730">
            <v>-671.17</v>
          </cell>
          <cell r="M730">
            <v>-671.17</v>
          </cell>
          <cell r="N730">
            <v>-671.17</v>
          </cell>
          <cell r="O730">
            <v>-671.17</v>
          </cell>
          <cell r="P730">
            <v>-671.17</v>
          </cell>
          <cell r="Q730">
            <v>-671.17</v>
          </cell>
          <cell r="R730">
            <v>-671.17</v>
          </cell>
          <cell r="S730">
            <v>-671.17</v>
          </cell>
          <cell r="T730">
            <v>-671.17</v>
          </cell>
          <cell r="U730">
            <v>-671.17</v>
          </cell>
          <cell r="V730">
            <v>-671.17</v>
          </cell>
          <cell r="W730">
            <v>-671.17</v>
          </cell>
          <cell r="X730">
            <v>-671.17</v>
          </cell>
          <cell r="Y730">
            <v>-671.17</v>
          </cell>
          <cell r="Z730">
            <v>-671.17</v>
          </cell>
          <cell r="AA730">
            <v>-671.17</v>
          </cell>
          <cell r="AB730">
            <v>-671.17</v>
          </cell>
          <cell r="AC730">
            <v>-671.17</v>
          </cell>
          <cell r="AD730">
            <v>-671.17</v>
          </cell>
          <cell r="AE730">
            <v>-671.17</v>
          </cell>
          <cell r="AF730">
            <v>-14765.74</v>
          </cell>
          <cell r="AG730">
            <v>-8054.04</v>
          </cell>
          <cell r="AH730">
            <v>-8054.04</v>
          </cell>
        </row>
        <row r="731">
          <cell r="C731" t="str">
            <v>Adicionales:</v>
          </cell>
          <cell r="D731">
            <v>-377319.04000000004</v>
          </cell>
          <cell r="F731" t="str">
            <v>Gastos de una vez</v>
          </cell>
          <cell r="G731">
            <v>9918.3166666666657</v>
          </cell>
          <cell r="H731">
            <v>7225.7433333333329</v>
          </cell>
          <cell r="I731">
            <v>13874.1325</v>
          </cell>
          <cell r="J731">
            <v>42278.522499999999</v>
          </cell>
          <cell r="K731">
            <v>24699.952499999999</v>
          </cell>
          <cell r="L731">
            <v>10163.3025</v>
          </cell>
          <cell r="M731">
            <v>5488.2000000000007</v>
          </cell>
          <cell r="N731">
            <v>24296.17</v>
          </cell>
          <cell r="O731">
            <v>13796.17</v>
          </cell>
          <cell r="P731">
            <v>2706.17</v>
          </cell>
          <cell r="Q731">
            <v>882.17000000000007</v>
          </cell>
          <cell r="R731">
            <v>482.17</v>
          </cell>
          <cell r="S731">
            <v>382.17</v>
          </cell>
          <cell r="T731">
            <v>10882.17</v>
          </cell>
          <cell r="U731">
            <v>382.17</v>
          </cell>
          <cell r="V731">
            <v>382.17</v>
          </cell>
          <cell r="W731">
            <v>382.17</v>
          </cell>
          <cell r="X731">
            <v>382.17</v>
          </cell>
          <cell r="Y731">
            <v>382.17</v>
          </cell>
          <cell r="Z731">
            <v>10882.17</v>
          </cell>
          <cell r="AA731">
            <v>382.17</v>
          </cell>
          <cell r="AB731">
            <v>382.17</v>
          </cell>
          <cell r="AC731">
            <v>382.17</v>
          </cell>
          <cell r="AD731">
            <v>382.17</v>
          </cell>
          <cell r="AE731">
            <v>382.17</v>
          </cell>
          <cell r="AF731">
            <v>181779.23000000021</v>
          </cell>
          <cell r="AG731">
            <v>25586.039999999994</v>
          </cell>
          <cell r="AH731">
            <v>136439.33750000002</v>
          </cell>
        </row>
        <row r="732">
          <cell r="C732" t="str">
            <v>Inversiones:</v>
          </cell>
          <cell r="D732">
            <v>839456.35</v>
          </cell>
          <cell r="F732" t="str">
            <v>Inversión requerida</v>
          </cell>
          <cell r="G732">
            <v>85960</v>
          </cell>
          <cell r="H732">
            <v>47074.96</v>
          </cell>
          <cell r="I732">
            <v>43040</v>
          </cell>
          <cell r="J732">
            <v>55104.93</v>
          </cell>
          <cell r="K732">
            <v>70400.320000000007</v>
          </cell>
          <cell r="L732">
            <v>93956</v>
          </cell>
          <cell r="M732">
            <v>130268.98</v>
          </cell>
          <cell r="N732">
            <v>56404</v>
          </cell>
          <cell r="O732">
            <v>37671.599999999999</v>
          </cell>
          <cell r="P732">
            <v>28019.899999999998</v>
          </cell>
          <cell r="Q732">
            <v>17958.3</v>
          </cell>
          <cell r="R732">
            <v>17958.3</v>
          </cell>
          <cell r="S732">
            <v>17958.3</v>
          </cell>
          <cell r="T732">
            <v>17958.3</v>
          </cell>
          <cell r="U732">
            <v>17958.3</v>
          </cell>
          <cell r="V732">
            <v>0</v>
          </cell>
          <cell r="W732">
            <v>0</v>
          </cell>
          <cell r="X732">
            <v>0</v>
          </cell>
          <cell r="Y732">
            <v>0</v>
          </cell>
          <cell r="Z732">
            <v>0</v>
          </cell>
          <cell r="AA732">
            <v>0</v>
          </cell>
          <cell r="AB732">
            <v>0</v>
          </cell>
          <cell r="AC732">
            <v>0</v>
          </cell>
          <cell r="AD732">
            <v>0</v>
          </cell>
          <cell r="AE732">
            <v>0</v>
          </cell>
          <cell r="AF732">
            <v>737692.19000000018</v>
          </cell>
          <cell r="AG732">
            <v>35916.6</v>
          </cell>
          <cell r="AH732">
            <v>561617.2300000001</v>
          </cell>
        </row>
        <row r="734">
          <cell r="C734" t="str">
            <v>TOTAL ESSEL</v>
          </cell>
          <cell r="G734">
            <v>37530</v>
          </cell>
          <cell r="H734">
            <v>37561</v>
          </cell>
          <cell r="I734">
            <v>37591</v>
          </cell>
          <cell r="J734">
            <v>37622</v>
          </cell>
          <cell r="K734">
            <v>37653</v>
          </cell>
          <cell r="L734">
            <v>37681</v>
          </cell>
          <cell r="M734">
            <v>37712</v>
          </cell>
          <cell r="N734">
            <v>37742</v>
          </cell>
          <cell r="O734">
            <v>37773</v>
          </cell>
          <cell r="P734">
            <v>37803</v>
          </cell>
          <cell r="Q734">
            <v>37834</v>
          </cell>
          <cell r="R734">
            <v>37865</v>
          </cell>
          <cell r="S734">
            <v>37895</v>
          </cell>
          <cell r="T734">
            <v>37926</v>
          </cell>
          <cell r="U734">
            <v>37956</v>
          </cell>
          <cell r="V734">
            <v>37987</v>
          </cell>
          <cell r="W734">
            <v>38018</v>
          </cell>
          <cell r="X734">
            <v>38047</v>
          </cell>
          <cell r="Y734">
            <v>38078</v>
          </cell>
          <cell r="Z734">
            <v>38108</v>
          </cell>
          <cell r="AA734">
            <v>38139</v>
          </cell>
          <cell r="AB734">
            <v>38169</v>
          </cell>
          <cell r="AC734">
            <v>38200</v>
          </cell>
          <cell r="AD734">
            <v>38231</v>
          </cell>
          <cell r="AE734">
            <v>38261</v>
          </cell>
          <cell r="AF734" t="str">
            <v>TOTAL</v>
          </cell>
          <cell r="AG734" t="str">
            <v>ULTIMOS</v>
          </cell>
          <cell r="AH734">
            <v>2003</v>
          </cell>
        </row>
        <row r="735">
          <cell r="AG735" t="str">
            <v>12 MESES</v>
          </cell>
        </row>
        <row r="736">
          <cell r="F736" t="str">
            <v>PEs</v>
          </cell>
          <cell r="G736">
            <v>0.32</v>
          </cell>
          <cell r="H736">
            <v>4.5200000000000005</v>
          </cell>
          <cell r="I736">
            <v>3.79</v>
          </cell>
          <cell r="J736">
            <v>19.649999999999999</v>
          </cell>
          <cell r="K736">
            <v>18</v>
          </cell>
          <cell r="L736">
            <v>20.47</v>
          </cell>
          <cell r="M736">
            <v>6.0399999999999991</v>
          </cell>
          <cell r="N736">
            <v>5.34</v>
          </cell>
          <cell r="O736">
            <v>-0.01</v>
          </cell>
          <cell r="P736">
            <v>7.6099999999999994</v>
          </cell>
          <cell r="Q736">
            <v>8.0399999999999991</v>
          </cell>
          <cell r="R736">
            <v>12.030000000000001</v>
          </cell>
          <cell r="S736">
            <v>-0.01</v>
          </cell>
          <cell r="T736">
            <v>-0.01</v>
          </cell>
          <cell r="U736">
            <v>-0.01</v>
          </cell>
          <cell r="V736">
            <v>-0.01</v>
          </cell>
          <cell r="W736">
            <v>-0.01</v>
          </cell>
          <cell r="X736">
            <v>-0.01</v>
          </cell>
          <cell r="Y736">
            <v>-0.01</v>
          </cell>
          <cell r="Z736">
            <v>-0.01</v>
          </cell>
          <cell r="AA736">
            <v>-0.01</v>
          </cell>
          <cell r="AB736">
            <v>-0.01</v>
          </cell>
          <cell r="AC736">
            <v>-0.01</v>
          </cell>
          <cell r="AD736">
            <v>-0.01</v>
          </cell>
          <cell r="AE736">
            <v>-0.01</v>
          </cell>
          <cell r="AF736">
            <v>105.66999999999992</v>
          </cell>
          <cell r="AH736">
            <v>97.139999999999972</v>
          </cell>
        </row>
        <row r="737">
          <cell r="F737" t="str">
            <v>Ahorros Personal</v>
          </cell>
          <cell r="G737">
            <v>505.29333333333329</v>
          </cell>
          <cell r="H737">
            <v>5212.0433333333331</v>
          </cell>
          <cell r="I737">
            <v>6246.5566666666655</v>
          </cell>
          <cell r="J737">
            <v>20456.382500000003</v>
          </cell>
          <cell r="K737">
            <v>28778.945</v>
          </cell>
          <cell r="L737">
            <v>45430.499458333325</v>
          </cell>
          <cell r="M737">
            <v>47580.369458333342</v>
          </cell>
          <cell r="N737">
            <v>49705.10841666667</v>
          </cell>
          <cell r="O737">
            <v>49699.453416666671</v>
          </cell>
          <cell r="P737">
            <v>54272.555916666672</v>
          </cell>
          <cell r="Q737">
            <v>57370.840916666675</v>
          </cell>
          <cell r="R737">
            <v>62071.015916666678</v>
          </cell>
          <cell r="S737">
            <v>62071.015916666678</v>
          </cell>
          <cell r="T737">
            <v>62071.015916666678</v>
          </cell>
          <cell r="U737">
            <v>62071.015916666678</v>
          </cell>
          <cell r="V737">
            <v>62071.015916666678</v>
          </cell>
          <cell r="W737">
            <v>62071.015916666678</v>
          </cell>
          <cell r="X737">
            <v>62071.015916666678</v>
          </cell>
          <cell r="Y737">
            <v>62071.015916666678</v>
          </cell>
          <cell r="Z737">
            <v>62071.015916666678</v>
          </cell>
          <cell r="AA737">
            <v>62071.015916666678</v>
          </cell>
          <cell r="AB737">
            <v>62071.015916666678</v>
          </cell>
          <cell r="AC737">
            <v>62071.015916666678</v>
          </cell>
          <cell r="AD737">
            <v>62071.015916666678</v>
          </cell>
          <cell r="AE737">
            <v>62071.015916666678</v>
          </cell>
          <cell r="AF737">
            <v>1234252.2712500005</v>
          </cell>
          <cell r="AG737">
            <v>744852.19100000022</v>
          </cell>
          <cell r="AH737">
            <v>601578.21875000012</v>
          </cell>
        </row>
        <row r="738">
          <cell r="F738" t="str">
            <v>Ahorros No Personal</v>
          </cell>
          <cell r="G738">
            <v>24813.82</v>
          </cell>
          <cell r="H738">
            <v>8462.114160000001</v>
          </cell>
          <cell r="I738">
            <v>13382.497159999999</v>
          </cell>
          <cell r="J738">
            <v>44871.203719999998</v>
          </cell>
          <cell r="K738">
            <v>60234.959553333334</v>
          </cell>
          <cell r="L738">
            <v>97932.165136666648</v>
          </cell>
          <cell r="M738">
            <v>113925.51680333332</v>
          </cell>
          <cell r="N738">
            <v>127763.10930333332</v>
          </cell>
          <cell r="O738">
            <v>130668.73013666665</v>
          </cell>
          <cell r="P738">
            <v>134084.42013666665</v>
          </cell>
          <cell r="Q738">
            <v>133272.07847000001</v>
          </cell>
          <cell r="R738">
            <v>136192.34513666667</v>
          </cell>
          <cell r="S738">
            <v>157033.74513666669</v>
          </cell>
          <cell r="T738">
            <v>135249.74513666666</v>
          </cell>
          <cell r="U738">
            <v>137688.42513666666</v>
          </cell>
          <cell r="V738">
            <v>139118.78513666667</v>
          </cell>
          <cell r="W738">
            <v>135148.78513666667</v>
          </cell>
          <cell r="X738">
            <v>139848.78513666667</v>
          </cell>
          <cell r="Y738">
            <v>135578.78513666667</v>
          </cell>
          <cell r="Z738">
            <v>135348.78513666667</v>
          </cell>
          <cell r="AA738">
            <v>134848.78513666667</v>
          </cell>
          <cell r="AB738">
            <v>136466.78513666667</v>
          </cell>
          <cell r="AC738">
            <v>135066.78513666667</v>
          </cell>
          <cell r="AD738">
            <v>136839.38513666668</v>
          </cell>
          <cell r="AE738">
            <v>138236.38513666668</v>
          </cell>
          <cell r="AF738">
            <v>2822076.9264933327</v>
          </cell>
          <cell r="AG738">
            <v>1639440.2216399999</v>
          </cell>
          <cell r="AH738">
            <v>1408916.4438066664</v>
          </cell>
        </row>
        <row r="739">
          <cell r="C739" t="str">
            <v>Información presentada al comité</v>
          </cell>
          <cell r="F739" t="str">
            <v>Ahorros Adicionales</v>
          </cell>
          <cell r="G739">
            <v>0</v>
          </cell>
          <cell r="H739">
            <v>-433.33333333333331</v>
          </cell>
          <cell r="I739">
            <v>-445.41666666666663</v>
          </cell>
          <cell r="J739">
            <v>-3056.8</v>
          </cell>
          <cell r="K739">
            <v>-3676.1333333333332</v>
          </cell>
          <cell r="L739">
            <v>-4074.3333333333339</v>
          </cell>
          <cell r="M739">
            <v>-5876.1316666666662</v>
          </cell>
          <cell r="N739">
            <v>-7324.1316666666662</v>
          </cell>
          <cell r="O739">
            <v>-7478.2316666666657</v>
          </cell>
          <cell r="P739">
            <v>-7550.2316666666657</v>
          </cell>
          <cell r="Q739">
            <v>-7549.2316666666657</v>
          </cell>
          <cell r="R739">
            <v>-7550.2316666666657</v>
          </cell>
          <cell r="S739">
            <v>-7549.2316666666657</v>
          </cell>
          <cell r="T739">
            <v>-7550.2316666666657</v>
          </cell>
          <cell r="U739">
            <v>-7549.2316666666657</v>
          </cell>
          <cell r="V739">
            <v>-7550.2316666666657</v>
          </cell>
          <cell r="W739">
            <v>-7550.2316666666657</v>
          </cell>
          <cell r="X739">
            <v>-7550.2316666666657</v>
          </cell>
          <cell r="Y739">
            <v>-7550.2316666666657</v>
          </cell>
          <cell r="Z739">
            <v>-7550.2316666666657</v>
          </cell>
          <cell r="AA739">
            <v>-7550.2316666666657</v>
          </cell>
          <cell r="AB739">
            <v>-7550.2316666666657</v>
          </cell>
          <cell r="AC739">
            <v>-7550.2316666666657</v>
          </cell>
          <cell r="AD739">
            <v>-7550.2316666666657</v>
          </cell>
          <cell r="AE739">
            <v>-7550.2316666666657</v>
          </cell>
          <cell r="AF739">
            <v>-153165.21833333327</v>
          </cell>
          <cell r="AG739">
            <v>-90601.77999999997</v>
          </cell>
          <cell r="AH739">
            <v>-76784.151666666658</v>
          </cell>
        </row>
        <row r="740">
          <cell r="C740" t="str">
            <v>Fecha de implementación</v>
          </cell>
          <cell r="F740" t="str">
            <v xml:space="preserve">Ahorros Calidad </v>
          </cell>
          <cell r="G740">
            <v>0</v>
          </cell>
          <cell r="H740">
            <v>0</v>
          </cell>
          <cell r="I740">
            <v>0</v>
          </cell>
          <cell r="J740">
            <v>0</v>
          </cell>
          <cell r="K740">
            <v>0</v>
          </cell>
          <cell r="L740">
            <v>0</v>
          </cell>
          <cell r="M740">
            <v>0</v>
          </cell>
          <cell r="N740">
            <v>0</v>
          </cell>
          <cell r="O740">
            <v>0</v>
          </cell>
          <cell r="P740">
            <v>200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200</v>
          </cell>
          <cell r="AG740">
            <v>0</v>
          </cell>
          <cell r="AH740">
            <v>200</v>
          </cell>
        </row>
        <row r="741">
          <cell r="C741" t="str">
            <v>Pes:</v>
          </cell>
          <cell r="D741">
            <v>120.86</v>
          </cell>
          <cell r="F741" t="str">
            <v xml:space="preserve">Ahorros Servicio </v>
          </cell>
          <cell r="G741">
            <v>0</v>
          </cell>
          <cell r="H741">
            <v>0</v>
          </cell>
          <cell r="I741">
            <v>0</v>
          </cell>
          <cell r="J741">
            <v>0</v>
          </cell>
          <cell r="K741">
            <v>0</v>
          </cell>
          <cell r="L741">
            <v>0</v>
          </cell>
          <cell r="M741">
            <v>0</v>
          </cell>
          <cell r="N741">
            <v>0</v>
          </cell>
          <cell r="O741">
            <v>0</v>
          </cell>
          <cell r="P741">
            <v>600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600</v>
          </cell>
          <cell r="AG741">
            <v>0</v>
          </cell>
          <cell r="AH741">
            <v>600</v>
          </cell>
        </row>
        <row r="742">
          <cell r="C742" t="str">
            <v>Personal:</v>
          </cell>
          <cell r="D742">
            <v>1021639.35</v>
          </cell>
          <cell r="F742" t="str">
            <v>Ahorro en otras unidades</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row>
        <row r="743">
          <cell r="C743" t="str">
            <v>No Personal:</v>
          </cell>
          <cell r="D743">
            <v>1666229.9400000002</v>
          </cell>
          <cell r="F743" t="str">
            <v>Ahorros de otras unidades</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row>
        <row r="744">
          <cell r="C744" t="str">
            <v>Adicionales:</v>
          </cell>
          <cell r="D744">
            <v>-328811.18000000005</v>
          </cell>
          <cell r="F744" t="str">
            <v>Gastos de una vez</v>
          </cell>
          <cell r="G744">
            <v>4731.28</v>
          </cell>
          <cell r="H744">
            <v>12590.596</v>
          </cell>
          <cell r="I744">
            <v>11327.526</v>
          </cell>
          <cell r="J744">
            <v>9428.7860000000001</v>
          </cell>
          <cell r="K744">
            <v>11254.946</v>
          </cell>
          <cell r="L744">
            <v>21229.696</v>
          </cell>
          <cell r="M744">
            <v>574</v>
          </cell>
          <cell r="N744">
            <v>574</v>
          </cell>
          <cell r="O744">
            <v>7074</v>
          </cell>
          <cell r="P744">
            <v>500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79284.83</v>
          </cell>
          <cell r="AG744">
            <v>0</v>
          </cell>
          <cell r="AH744">
            <v>50635.428</v>
          </cell>
        </row>
        <row r="745">
          <cell r="C745" t="str">
            <v>Inversiones:</v>
          </cell>
          <cell r="D745">
            <v>589237.72</v>
          </cell>
          <cell r="F745" t="str">
            <v>Inversión requerida</v>
          </cell>
          <cell r="G745">
            <v>127338.15</v>
          </cell>
          <cell r="H745">
            <v>6350</v>
          </cell>
          <cell r="I745">
            <v>57877.11</v>
          </cell>
          <cell r="J745">
            <v>81920</v>
          </cell>
          <cell r="K745">
            <v>112400</v>
          </cell>
          <cell r="L745">
            <v>33650</v>
          </cell>
          <cell r="M745">
            <v>5200</v>
          </cell>
          <cell r="N745">
            <v>31126</v>
          </cell>
          <cell r="O745">
            <v>0</v>
          </cell>
          <cell r="P745">
            <v>13700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469561.26</v>
          </cell>
          <cell r="AG745">
            <v>0</v>
          </cell>
          <cell r="AH745">
            <v>277996</v>
          </cell>
        </row>
        <row r="747">
          <cell r="C747" t="str">
            <v>TOTAL THAMES WATER</v>
          </cell>
          <cell r="G747">
            <v>37530</v>
          </cell>
          <cell r="H747">
            <v>37561</v>
          </cell>
          <cell r="I747">
            <v>37591</v>
          </cell>
          <cell r="J747">
            <v>37622</v>
          </cell>
          <cell r="K747">
            <v>37653</v>
          </cell>
          <cell r="L747">
            <v>37681</v>
          </cell>
          <cell r="M747">
            <v>37712</v>
          </cell>
          <cell r="N747">
            <v>37742</v>
          </cell>
          <cell r="O747">
            <v>37773</v>
          </cell>
          <cell r="P747">
            <v>37803</v>
          </cell>
          <cell r="Q747">
            <v>37834</v>
          </cell>
          <cell r="R747">
            <v>37865</v>
          </cell>
          <cell r="S747">
            <v>37895</v>
          </cell>
          <cell r="T747">
            <v>37926</v>
          </cell>
          <cell r="U747">
            <v>37956</v>
          </cell>
          <cell r="V747">
            <v>37987</v>
          </cell>
          <cell r="W747">
            <v>38018</v>
          </cell>
          <cell r="X747">
            <v>38047</v>
          </cell>
          <cell r="Y747">
            <v>38078</v>
          </cell>
          <cell r="Z747">
            <v>38108</v>
          </cell>
          <cell r="AA747">
            <v>38139</v>
          </cell>
          <cell r="AB747">
            <v>38169</v>
          </cell>
          <cell r="AC747">
            <v>38200</v>
          </cell>
          <cell r="AD747">
            <v>38231</v>
          </cell>
          <cell r="AE747">
            <v>38261</v>
          </cell>
          <cell r="AF747" t="str">
            <v>TOTAL</v>
          </cell>
          <cell r="AG747" t="str">
            <v>ULTIMOS</v>
          </cell>
          <cell r="AH747">
            <v>2003</v>
          </cell>
        </row>
        <row r="748">
          <cell r="AG748" t="str">
            <v>12 MESES</v>
          </cell>
        </row>
        <row r="749">
          <cell r="F749" t="str">
            <v>PEs</v>
          </cell>
          <cell r="G749">
            <v>4.2300000000000004</v>
          </cell>
          <cell r="H749">
            <v>8.9200000000000017</v>
          </cell>
          <cell r="I749">
            <v>52.99</v>
          </cell>
          <cell r="J749">
            <v>65.09</v>
          </cell>
          <cell r="K749">
            <v>40.24</v>
          </cell>
          <cell r="L749">
            <v>47.64</v>
          </cell>
          <cell r="M749">
            <v>15.36</v>
          </cell>
          <cell r="N749">
            <v>26.930000000000003</v>
          </cell>
          <cell r="O749">
            <v>25.53</v>
          </cell>
          <cell r="P749">
            <v>27.89</v>
          </cell>
          <cell r="Q749">
            <v>22.65</v>
          </cell>
          <cell r="R749">
            <v>32.04</v>
          </cell>
          <cell r="S749">
            <v>9.92</v>
          </cell>
          <cell r="T749">
            <v>2.2400000000000002</v>
          </cell>
          <cell r="U749">
            <v>-0.01</v>
          </cell>
          <cell r="V749">
            <v>15.25</v>
          </cell>
          <cell r="W749">
            <v>-0.01</v>
          </cell>
          <cell r="X749">
            <v>-0.01</v>
          </cell>
          <cell r="Y749">
            <v>-0.01</v>
          </cell>
          <cell r="Z749">
            <v>2.2400000000000002</v>
          </cell>
          <cell r="AA749">
            <v>-0.01</v>
          </cell>
          <cell r="AB749">
            <v>-0.01</v>
          </cell>
          <cell r="AC749">
            <v>-0.01</v>
          </cell>
          <cell r="AD749">
            <v>-0.01</v>
          </cell>
          <cell r="AE749">
            <v>-0.01</v>
          </cell>
          <cell r="AF749">
            <v>399.07000000000016</v>
          </cell>
          <cell r="AH749">
            <v>315.5200000000001</v>
          </cell>
        </row>
        <row r="750">
          <cell r="F750" t="str">
            <v>Ahorros Personal</v>
          </cell>
          <cell r="G750">
            <v>6159.9</v>
          </cell>
          <cell r="H750">
            <v>20617.852500000001</v>
          </cell>
          <cell r="I750">
            <v>55788.574133333335</v>
          </cell>
          <cell r="J750">
            <v>104387.47946666669</v>
          </cell>
          <cell r="K750">
            <v>127995.94529999999</v>
          </cell>
          <cell r="L750">
            <v>168867.57009166668</v>
          </cell>
          <cell r="M750">
            <v>178608.04425833334</v>
          </cell>
          <cell r="N750">
            <v>191738.57821666665</v>
          </cell>
          <cell r="O750">
            <v>205083.54321666667</v>
          </cell>
          <cell r="P750">
            <v>220804.20815436137</v>
          </cell>
          <cell r="Q750">
            <v>230983.49086308412</v>
          </cell>
          <cell r="R750">
            <v>258890.06405000004</v>
          </cell>
          <cell r="S750">
            <v>267032.78321666666</v>
          </cell>
          <cell r="T750">
            <v>269188.61488333333</v>
          </cell>
          <cell r="U750">
            <v>272936.61488333333</v>
          </cell>
          <cell r="V750">
            <v>270613.28155000001</v>
          </cell>
          <cell r="W750">
            <v>270617.32154999999</v>
          </cell>
          <cell r="X750">
            <v>270621.32154999999</v>
          </cell>
          <cell r="Y750">
            <v>272369.62154999998</v>
          </cell>
          <cell r="Z750">
            <v>271566.61321666668</v>
          </cell>
          <cell r="AA750">
            <v>266799.73321666667</v>
          </cell>
          <cell r="AB750">
            <v>271574.61321666668</v>
          </cell>
          <cell r="AC750">
            <v>271578.61321666668</v>
          </cell>
          <cell r="AD750">
            <v>271582.61321666668</v>
          </cell>
          <cell r="AE750">
            <v>277074.91321666667</v>
          </cell>
          <cell r="AF750">
            <v>5293481.9087341111</v>
          </cell>
          <cell r="AG750">
            <v>3256523.8752666665</v>
          </cell>
          <cell r="AH750">
            <v>2496516.9366007787</v>
          </cell>
        </row>
        <row r="751">
          <cell r="F751" t="str">
            <v>Ahorros No Personal</v>
          </cell>
          <cell r="G751">
            <v>73030.669666666668</v>
          </cell>
          <cell r="H751">
            <v>133377.79216000001</v>
          </cell>
          <cell r="I751">
            <v>153118.19082666666</v>
          </cell>
          <cell r="J751">
            <v>199651.32371999999</v>
          </cell>
          <cell r="K751">
            <v>274587.29216160107</v>
          </cell>
          <cell r="L751">
            <v>352543.19573826774</v>
          </cell>
          <cell r="M751">
            <v>401214.85607160098</v>
          </cell>
          <cell r="N751">
            <v>454684.05096333328</v>
          </cell>
          <cell r="O751">
            <v>459499.20513000002</v>
          </cell>
          <cell r="P751">
            <v>479289.11086823838</v>
          </cell>
          <cell r="Q751">
            <v>491035.9155349051</v>
          </cell>
          <cell r="R751">
            <v>497729.79220157175</v>
          </cell>
          <cell r="S751">
            <v>516935.22646333335</v>
          </cell>
          <cell r="T751">
            <v>513226.22646333335</v>
          </cell>
          <cell r="U751">
            <v>514989.80646333331</v>
          </cell>
          <cell r="V751">
            <v>519513.65946333332</v>
          </cell>
          <cell r="W751">
            <v>512463.65946333332</v>
          </cell>
          <cell r="X751">
            <v>525163.65946333332</v>
          </cell>
          <cell r="Y751">
            <v>522713.65946333332</v>
          </cell>
          <cell r="Z751">
            <v>522906.65946333332</v>
          </cell>
          <cell r="AA751">
            <v>516286.65946333332</v>
          </cell>
          <cell r="AB751">
            <v>515108.65946333332</v>
          </cell>
          <cell r="AC751">
            <v>522936.65946333332</v>
          </cell>
          <cell r="AD751">
            <v>518681.25946333329</v>
          </cell>
          <cell r="AE751">
            <v>517053.25946333329</v>
          </cell>
          <cell r="AF751">
            <v>10707740.449066181</v>
          </cell>
          <cell r="AG751">
            <v>6221043.8275600001</v>
          </cell>
          <cell r="AH751">
            <v>5155386.001779519</v>
          </cell>
        </row>
        <row r="752">
          <cell r="C752" t="str">
            <v>Información presentada al comité</v>
          </cell>
          <cell r="F752" t="str">
            <v>Ahorros Adicionales</v>
          </cell>
          <cell r="G752">
            <v>-1674.4166666666667</v>
          </cell>
          <cell r="H752">
            <v>1165.9999999999998</v>
          </cell>
          <cell r="I752">
            <v>807.38487499999962</v>
          </cell>
          <cell r="J752">
            <v>-2743.9005000000006</v>
          </cell>
          <cell r="K752">
            <v>-3363.2338333333337</v>
          </cell>
          <cell r="L752">
            <v>-4348.2607500000004</v>
          </cell>
          <cell r="M752">
            <v>-7912.6766666666663</v>
          </cell>
          <cell r="N752">
            <v>-12609.176666666666</v>
          </cell>
          <cell r="O752">
            <v>-12524.329166666666</v>
          </cell>
          <cell r="P752">
            <v>-12202.246145114623</v>
          </cell>
          <cell r="Q752">
            <v>-13076.246145114623</v>
          </cell>
          <cell r="R752">
            <v>-12411.646145114624</v>
          </cell>
          <cell r="S752">
            <v>-8356.0724999999984</v>
          </cell>
          <cell r="T752">
            <v>-8043.1124999999984</v>
          </cell>
          <cell r="U752">
            <v>-8042.1124999999984</v>
          </cell>
          <cell r="V752">
            <v>-8738.6124999999993</v>
          </cell>
          <cell r="W752">
            <v>-8043.1124999999984</v>
          </cell>
          <cell r="X752">
            <v>-8043.1124999999984</v>
          </cell>
          <cell r="Y752">
            <v>-8043.1124999999984</v>
          </cell>
          <cell r="Z752">
            <v>-8357.0724999999984</v>
          </cell>
          <cell r="AA752">
            <v>-8738.6124999999993</v>
          </cell>
          <cell r="AB752">
            <v>-8043.1124999999984</v>
          </cell>
          <cell r="AC752">
            <v>-8043.1124999999984</v>
          </cell>
          <cell r="AD752">
            <v>-8043.1124999999984</v>
          </cell>
          <cell r="AE752">
            <v>-8043.1124999999984</v>
          </cell>
          <cell r="AF752">
            <v>-187470.13031034381</v>
          </cell>
          <cell r="AG752">
            <v>-98221.31</v>
          </cell>
          <cell r="AH752">
            <v>-105633.01351867719</v>
          </cell>
        </row>
        <row r="753">
          <cell r="C753" t="str">
            <v>Fecha de implementación</v>
          </cell>
          <cell r="F753" t="str">
            <v xml:space="preserve">Ahorros Calidad </v>
          </cell>
          <cell r="G753">
            <v>0</v>
          </cell>
          <cell r="H753">
            <v>5.24</v>
          </cell>
          <cell r="I753">
            <v>167.345</v>
          </cell>
          <cell r="J753">
            <v>250.21</v>
          </cell>
          <cell r="K753">
            <v>266.21000000000004</v>
          </cell>
          <cell r="L753">
            <v>317.96000000000004</v>
          </cell>
          <cell r="M753">
            <v>162.71</v>
          </cell>
          <cell r="N753">
            <v>162.71</v>
          </cell>
          <cell r="O753">
            <v>162.71</v>
          </cell>
          <cell r="P753">
            <v>362.71000000000004</v>
          </cell>
          <cell r="Q753">
            <v>162.71</v>
          </cell>
          <cell r="R753">
            <v>1412.71</v>
          </cell>
          <cell r="S753">
            <v>1412.71</v>
          </cell>
          <cell r="T753">
            <v>1412.71</v>
          </cell>
          <cell r="U753">
            <v>1412.71</v>
          </cell>
          <cell r="V753">
            <v>1412.71</v>
          </cell>
          <cell r="W753">
            <v>1412.71</v>
          </cell>
          <cell r="X753">
            <v>1412.71</v>
          </cell>
          <cell r="Y753">
            <v>1412.71</v>
          </cell>
          <cell r="Z753">
            <v>1412.71</v>
          </cell>
          <cell r="AA753">
            <v>1412.71</v>
          </cell>
          <cell r="AB753">
            <v>1412.71</v>
          </cell>
          <cell r="AC753">
            <v>1412.71</v>
          </cell>
          <cell r="AD753">
            <v>1412.71</v>
          </cell>
          <cell r="AE753">
            <v>1412.71</v>
          </cell>
          <cell r="AF753">
            <v>21798.454999999994</v>
          </cell>
          <cell r="AG753">
            <v>16952.519999999997</v>
          </cell>
          <cell r="AH753">
            <v>7498.77</v>
          </cell>
        </row>
        <row r="754">
          <cell r="C754" t="str">
            <v>Pes:</v>
          </cell>
          <cell r="D754">
            <v>442.47</v>
          </cell>
          <cell r="F754" t="str">
            <v xml:space="preserve">Ahorros Servicio </v>
          </cell>
          <cell r="G754">
            <v>0</v>
          </cell>
          <cell r="H754">
            <v>366.77083333333331</v>
          </cell>
          <cell r="I754">
            <v>7507.75</v>
          </cell>
          <cell r="J754">
            <v>7507.75</v>
          </cell>
          <cell r="K754">
            <v>7523.99</v>
          </cell>
          <cell r="L754">
            <v>7523.99</v>
          </cell>
          <cell r="M754">
            <v>7523.99</v>
          </cell>
          <cell r="N754">
            <v>9598.99</v>
          </cell>
          <cell r="O754">
            <v>9598.99</v>
          </cell>
          <cell r="P754">
            <v>10198.99</v>
          </cell>
          <cell r="Q754">
            <v>9598.99</v>
          </cell>
          <cell r="R754">
            <v>9598.99</v>
          </cell>
          <cell r="S754">
            <v>9598.99</v>
          </cell>
          <cell r="T754">
            <v>9598.99</v>
          </cell>
          <cell r="U754">
            <v>9598.99</v>
          </cell>
          <cell r="V754">
            <v>9598.99</v>
          </cell>
          <cell r="W754">
            <v>9598.99</v>
          </cell>
          <cell r="X754">
            <v>9598.99</v>
          </cell>
          <cell r="Y754">
            <v>9598.99</v>
          </cell>
          <cell r="Z754">
            <v>7523.99</v>
          </cell>
          <cell r="AA754">
            <v>7523.99</v>
          </cell>
          <cell r="AB754">
            <v>7523.99</v>
          </cell>
          <cell r="AC754">
            <v>7523.99</v>
          </cell>
          <cell r="AD754">
            <v>7523.99</v>
          </cell>
          <cell r="AE754">
            <v>7523.99</v>
          </cell>
          <cell r="AF754">
            <v>198886.06083333329</v>
          </cell>
          <cell r="AG754">
            <v>102737.88000000002</v>
          </cell>
          <cell r="AH754">
            <v>107471.64000000001</v>
          </cell>
        </row>
        <row r="755">
          <cell r="C755" t="str">
            <v>Personal:</v>
          </cell>
          <cell r="D755">
            <v>3862104.74</v>
          </cell>
          <cell r="F755" t="str">
            <v>Ahorro en otras unidades</v>
          </cell>
          <cell r="G755">
            <v>0</v>
          </cell>
          <cell r="H755">
            <v>0</v>
          </cell>
          <cell r="I755">
            <v>0</v>
          </cell>
          <cell r="J755">
            <v>-671.16700000000003</v>
          </cell>
          <cell r="K755">
            <v>-671.16700000000003</v>
          </cell>
          <cell r="L755">
            <v>-671.16700000000003</v>
          </cell>
          <cell r="M755">
            <v>-671.16700000000003</v>
          </cell>
          <cell r="N755">
            <v>-671.16700000000003</v>
          </cell>
          <cell r="O755">
            <v>-671.16700000000003</v>
          </cell>
          <cell r="P755">
            <v>-671.16700000000003</v>
          </cell>
          <cell r="Q755">
            <v>-671.16700000000003</v>
          </cell>
          <cell r="R755">
            <v>-671.16700000000003</v>
          </cell>
          <cell r="S755">
            <v>841.74959999999999</v>
          </cell>
          <cell r="T755">
            <v>841.74959999999999</v>
          </cell>
          <cell r="U755">
            <v>841.74959999999999</v>
          </cell>
          <cell r="V755">
            <v>841.74959999999999</v>
          </cell>
          <cell r="W755">
            <v>841.74959999999999</v>
          </cell>
          <cell r="X755">
            <v>841.74959999999999</v>
          </cell>
          <cell r="Y755">
            <v>841.74959999999999</v>
          </cell>
          <cell r="Z755">
            <v>841.74959999999999</v>
          </cell>
          <cell r="AA755">
            <v>841.74959999999999</v>
          </cell>
          <cell r="AB755">
            <v>841.74959999999999</v>
          </cell>
          <cell r="AC755">
            <v>841.74959999999999</v>
          </cell>
          <cell r="AD755">
            <v>841.74959999999999</v>
          </cell>
          <cell r="AE755">
            <v>-671.16700000000003</v>
          </cell>
          <cell r="AF755">
            <v>3389.3252000000002</v>
          </cell>
          <cell r="AG755">
            <v>8588.0785999999989</v>
          </cell>
          <cell r="AH755">
            <v>-3515.2542000000003</v>
          </cell>
        </row>
        <row r="756">
          <cell r="C756" t="str">
            <v>No Personal:</v>
          </cell>
          <cell r="D756">
            <v>6506235.6600000011</v>
          </cell>
          <cell r="F756" t="str">
            <v>Ahorros de otras unidades</v>
          </cell>
          <cell r="G756">
            <v>0</v>
          </cell>
          <cell r="H756">
            <v>0</v>
          </cell>
          <cell r="I756">
            <v>0</v>
          </cell>
          <cell r="J756">
            <v>-671.17</v>
          </cell>
          <cell r="K756">
            <v>-671.17</v>
          </cell>
          <cell r="L756">
            <v>-671.17</v>
          </cell>
          <cell r="M756">
            <v>-671.17</v>
          </cell>
          <cell r="N756">
            <v>-671.17</v>
          </cell>
          <cell r="O756">
            <v>-671.17</v>
          </cell>
          <cell r="P756">
            <v>-671.17</v>
          </cell>
          <cell r="Q756">
            <v>-671.17</v>
          </cell>
          <cell r="R756">
            <v>-671.17</v>
          </cell>
          <cell r="S756">
            <v>-671.17</v>
          </cell>
          <cell r="T756">
            <v>-671.17</v>
          </cell>
          <cell r="U756">
            <v>-671.17</v>
          </cell>
          <cell r="V756">
            <v>-671.17</v>
          </cell>
          <cell r="W756">
            <v>-671.17</v>
          </cell>
          <cell r="X756">
            <v>-671.17</v>
          </cell>
          <cell r="Y756">
            <v>-671.17</v>
          </cell>
          <cell r="Z756">
            <v>-671.17</v>
          </cell>
          <cell r="AA756">
            <v>-671.17</v>
          </cell>
          <cell r="AB756">
            <v>-671.17</v>
          </cell>
          <cell r="AC756">
            <v>-671.17</v>
          </cell>
          <cell r="AD756">
            <v>-671.17</v>
          </cell>
          <cell r="AE756">
            <v>-671.17</v>
          </cell>
          <cell r="AF756">
            <v>-14765.74</v>
          </cell>
          <cell r="AG756">
            <v>-8054.04</v>
          </cell>
          <cell r="AH756">
            <v>-8054.04</v>
          </cell>
        </row>
        <row r="757">
          <cell r="C757" t="str">
            <v>Adicionales:</v>
          </cell>
          <cell r="D757">
            <v>-761340.45000000019</v>
          </cell>
          <cell r="F757" t="str">
            <v>Gastos de una vez</v>
          </cell>
          <cell r="G757">
            <v>14679.596666666665</v>
          </cell>
          <cell r="H757">
            <v>23516.33933333333</v>
          </cell>
          <cell r="I757">
            <v>27151.658499999998</v>
          </cell>
          <cell r="J757">
            <v>59107.308499999999</v>
          </cell>
          <cell r="K757">
            <v>46874.898499999996</v>
          </cell>
          <cell r="L757">
            <v>40607.368499999997</v>
          </cell>
          <cell r="M757">
            <v>14254.740000000002</v>
          </cell>
          <cell r="N757">
            <v>36262.71</v>
          </cell>
          <cell r="O757">
            <v>25062.71</v>
          </cell>
          <cell r="P757">
            <v>7542.92</v>
          </cell>
          <cell r="Q757">
            <v>2382.17</v>
          </cell>
          <cell r="R757">
            <v>482.17</v>
          </cell>
          <cell r="S757">
            <v>382.17</v>
          </cell>
          <cell r="T757">
            <v>13175.17</v>
          </cell>
          <cell r="U757">
            <v>2675.17</v>
          </cell>
          <cell r="V757">
            <v>2675.17</v>
          </cell>
          <cell r="W757">
            <v>382.17</v>
          </cell>
          <cell r="X757">
            <v>382.17</v>
          </cell>
          <cell r="Y757">
            <v>382.17</v>
          </cell>
          <cell r="Z757">
            <v>10882.17</v>
          </cell>
          <cell r="AA757">
            <v>382.17</v>
          </cell>
          <cell r="AB757">
            <v>382.17</v>
          </cell>
          <cell r="AC757">
            <v>382.17</v>
          </cell>
          <cell r="AD757">
            <v>382.17</v>
          </cell>
          <cell r="AE757">
            <v>382.17</v>
          </cell>
          <cell r="AF757">
            <v>330771.79999999976</v>
          </cell>
          <cell r="AG757">
            <v>32465.039999999986</v>
          </cell>
          <cell r="AH757">
            <v>248809.50550000003</v>
          </cell>
        </row>
        <row r="758">
          <cell r="C758" t="str">
            <v>Inversiones:</v>
          </cell>
          <cell r="D758">
            <v>1760114.07</v>
          </cell>
          <cell r="F758" t="str">
            <v>Inversión requerida</v>
          </cell>
          <cell r="G758">
            <v>287479.08999999997</v>
          </cell>
          <cell r="H758">
            <v>110924.95999999999</v>
          </cell>
          <cell r="I758">
            <v>120867.11</v>
          </cell>
          <cell r="J758">
            <v>161074.93</v>
          </cell>
          <cell r="K758">
            <v>193000.32000000001</v>
          </cell>
          <cell r="L758">
            <v>138856</v>
          </cell>
          <cell r="M758">
            <v>148268.97999999998</v>
          </cell>
          <cell r="N758">
            <v>96197</v>
          </cell>
          <cell r="O758">
            <v>40471.599999999999</v>
          </cell>
          <cell r="P758">
            <v>41719.899999999994</v>
          </cell>
          <cell r="Q758">
            <v>17958.3</v>
          </cell>
          <cell r="R758">
            <v>17958.3</v>
          </cell>
          <cell r="S758">
            <v>17958.3</v>
          </cell>
          <cell r="T758">
            <v>17958.3</v>
          </cell>
          <cell r="U758">
            <v>17958.3</v>
          </cell>
          <cell r="V758">
            <v>0</v>
          </cell>
          <cell r="W758">
            <v>0</v>
          </cell>
          <cell r="X758">
            <v>0</v>
          </cell>
          <cell r="Y758">
            <v>0</v>
          </cell>
          <cell r="Z758">
            <v>0</v>
          </cell>
          <cell r="AA758">
            <v>0</v>
          </cell>
          <cell r="AB758">
            <v>0</v>
          </cell>
          <cell r="AC758">
            <v>0</v>
          </cell>
          <cell r="AD758">
            <v>0</v>
          </cell>
          <cell r="AE758">
            <v>0</v>
          </cell>
          <cell r="AF758">
            <v>1428651.3900000001</v>
          </cell>
          <cell r="AG758">
            <v>35916.6</v>
          </cell>
          <cell r="AH758">
            <v>909380.23000000021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ACT"/>
      <sheetName val="Summary - page 1 without Etown"/>
      <sheetName val="Summary  - page 2 without Etown"/>
      <sheetName val="NPPC - page 3 without Etown"/>
      <sheetName val="Summary - page 1 Etown only"/>
      <sheetName val="Summary  - page 2 Etown only"/>
      <sheetName val="NPPC - page 3 Etown only"/>
      <sheetName val="FAS132 - 2005"/>
      <sheetName val="FAS132 - 2004"/>
      <sheetName val="Summary - page 1"/>
      <sheetName val="Summary  - page 2"/>
      <sheetName val="NPPC - page 3"/>
      <sheetName val="FAS132 - 2003"/>
      <sheetName val="FAS132 - 2002"/>
      <sheetName val="Disb - 2005"/>
      <sheetName val="Disb - 2004"/>
      <sheetName val="Disb - 2003"/>
      <sheetName val="FAS132PY2"/>
      <sheetName val="GeorgePatrick"/>
      <sheetName val="Settlement Acctg"/>
      <sheetName val="Input"/>
      <sheetName val="Notes"/>
      <sheetName val="Total Ahorros Estud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B1" t="str">
            <v>American Water</v>
          </cell>
        </row>
        <row r="2">
          <cell r="B2">
            <v>38717</v>
          </cell>
        </row>
        <row r="6">
          <cell r="B6" t="str">
            <v>December</v>
          </cell>
        </row>
      </sheetData>
      <sheetData sheetId="21"/>
      <sheetData sheetId="2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ACT"/>
      <sheetName val="Summary - page 1"/>
      <sheetName val="Summary  - page 2"/>
      <sheetName val="NPPC - page 3"/>
      <sheetName val="FAS132 - 2004"/>
      <sheetName val="FAS132 - 2003"/>
      <sheetName val="FAS132 - 2002"/>
      <sheetName val="Disb - 2004"/>
      <sheetName val="Disb - 2003"/>
      <sheetName val="FAS132PY2"/>
      <sheetName val="GeorgePatrick"/>
      <sheetName val="Settlement Acctg"/>
      <sheetName val="Input"/>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1">
          <cell r="B1" t="str">
            <v>American Water</v>
          </cell>
        </row>
        <row r="2">
          <cell r="B2">
            <v>38352</v>
          </cell>
        </row>
        <row r="6">
          <cell r="B6" t="str">
            <v>December</v>
          </cell>
        </row>
      </sheetData>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O"/>
      <sheetName val="VP"/>
      <sheetName val="Sr Mgr"/>
      <sheetName val="GM"/>
      <sheetName val="Formatted - Perc"/>
      <sheetName val="Param"/>
      <sheetName val="Import"/>
      <sheetName val="Data Perc"/>
      <sheetName val="Data $"/>
      <sheetName val="Formatted - $"/>
      <sheetName val="Table - Perc"/>
      <sheetName val="Input"/>
      <sheetName val="AGRIUM"/>
      <sheetName val="ATCO"/>
      <sheetName val="AULT"/>
      <sheetName val="FINNING"/>
      <sheetName val="assumptions"/>
      <sheetName val="IVACO"/>
      <sheetName val="LAFARGE CANADA"/>
      <sheetName val="METHANEX"/>
      <sheetName val="NOVA"/>
      <sheetName val="PLACER DOME"/>
      <sheetName val="RIO ALGOM"/>
      <sheetName val="RUSSEL METALS"/>
      <sheetName val="STONE CONS"/>
      <sheetName val="SUNC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MOND"/>
      <sheetName val="STATIA"/>
      <sheetName val="Cover"/>
      <sheetName val="Index"/>
      <sheetName val="__FDSCACHE__"/>
      <sheetName val="Summary"/>
      <sheetName val="RevBuild"/>
      <sheetName val="ExpBuild"/>
      <sheetName val="TargetIS"/>
      <sheetName val="TargetBS"/>
      <sheetName val="Target D&amp;A"/>
      <sheetName val="Debt"/>
      <sheetName val="Taxes"/>
      <sheetName val="DCF"/>
      <sheetName val="Target_D&amp;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tent 2001"/>
      <sheetName val="Band Ranges"/>
      <sheetName val="Sheet2"/>
      <sheetName val="Sheet3"/>
      <sheetName val="Sheet1"/>
      <sheetName val="Param"/>
      <sheetName val="02 - AWK"/>
      <sheetName val="tent_2001"/>
      <sheetName val="Band_Ranges"/>
    </sheetNames>
    <sheetDataSet>
      <sheetData sheetId="0" refreshError="1">
        <row r="1">
          <cell r="A1">
            <v>1</v>
          </cell>
          <cell r="B1">
            <v>2</v>
          </cell>
          <cell r="C1">
            <v>3</v>
          </cell>
          <cell r="D1">
            <v>4</v>
          </cell>
        </row>
        <row r="2">
          <cell r="A2" t="str">
            <v>Rounded 2000 Proposed Salary Structure</v>
          </cell>
        </row>
        <row r="3">
          <cell r="A3" t="str">
            <v>A1</v>
          </cell>
          <cell r="B3">
            <v>395</v>
          </cell>
          <cell r="C3">
            <v>515</v>
          </cell>
          <cell r="D3">
            <v>645</v>
          </cell>
        </row>
        <row r="4">
          <cell r="A4" t="str">
            <v>A2</v>
          </cell>
          <cell r="B4">
            <v>395</v>
          </cell>
          <cell r="C4">
            <v>515</v>
          </cell>
          <cell r="D4">
            <v>645</v>
          </cell>
        </row>
        <row r="5">
          <cell r="A5" t="str">
            <v>B1</v>
          </cell>
          <cell r="B5">
            <v>330</v>
          </cell>
          <cell r="C5">
            <v>430</v>
          </cell>
          <cell r="D5">
            <v>530</v>
          </cell>
        </row>
        <row r="6">
          <cell r="A6" t="str">
            <v>B2</v>
          </cell>
          <cell r="B6">
            <v>290</v>
          </cell>
          <cell r="C6">
            <v>380</v>
          </cell>
          <cell r="D6">
            <v>465</v>
          </cell>
        </row>
        <row r="7">
          <cell r="A7" t="str">
            <v>C1</v>
          </cell>
          <cell r="B7">
            <v>260</v>
          </cell>
          <cell r="C7">
            <v>340</v>
          </cell>
          <cell r="D7">
            <v>415</v>
          </cell>
        </row>
        <row r="8">
          <cell r="A8" t="str">
            <v>C2</v>
          </cell>
          <cell r="B8">
            <v>230</v>
          </cell>
          <cell r="C8">
            <v>300</v>
          </cell>
          <cell r="D8">
            <v>370</v>
          </cell>
        </row>
        <row r="9">
          <cell r="A9" t="str">
            <v>D1</v>
          </cell>
          <cell r="B9">
            <v>205</v>
          </cell>
          <cell r="C9">
            <v>265</v>
          </cell>
          <cell r="D9">
            <v>330</v>
          </cell>
        </row>
        <row r="10">
          <cell r="A10" t="str">
            <v>D2</v>
          </cell>
          <cell r="B10">
            <v>180</v>
          </cell>
          <cell r="C10">
            <v>235</v>
          </cell>
          <cell r="D10">
            <v>285</v>
          </cell>
        </row>
        <row r="11">
          <cell r="A11" t="str">
            <v>E1</v>
          </cell>
          <cell r="B11">
            <v>160</v>
          </cell>
          <cell r="C11">
            <v>210</v>
          </cell>
          <cell r="D11">
            <v>255</v>
          </cell>
        </row>
        <row r="12">
          <cell r="A12" t="str">
            <v>E2</v>
          </cell>
          <cell r="B12">
            <v>135</v>
          </cell>
          <cell r="C12">
            <v>180</v>
          </cell>
          <cell r="D12">
            <v>220</v>
          </cell>
        </row>
      </sheetData>
      <sheetData sheetId="1">
        <row r="1">
          <cell r="B1" t="str">
            <v>CEMEX Band Ranges</v>
          </cell>
        </row>
      </sheetData>
      <sheetData sheetId="2" refreshError="1">
        <row r="1">
          <cell r="B1" t="str">
            <v>CEMEX Band Ranges</v>
          </cell>
        </row>
        <row r="2">
          <cell r="B2">
            <v>1</v>
          </cell>
          <cell r="C2">
            <v>2</v>
          </cell>
          <cell r="D2">
            <v>3</v>
          </cell>
          <cell r="E2">
            <v>4</v>
          </cell>
        </row>
        <row r="3">
          <cell r="C3" t="str">
            <v>Min</v>
          </cell>
          <cell r="D3" t="str">
            <v>Mid</v>
          </cell>
          <cell r="E3" t="str">
            <v>Max</v>
          </cell>
        </row>
        <row r="4">
          <cell r="B4" t="str">
            <v>A1</v>
          </cell>
          <cell r="C4">
            <v>350</v>
          </cell>
          <cell r="D4">
            <v>460</v>
          </cell>
          <cell r="E4">
            <v>570</v>
          </cell>
        </row>
        <row r="5">
          <cell r="B5" t="str">
            <v>A2</v>
          </cell>
          <cell r="C5">
            <v>350</v>
          </cell>
          <cell r="D5">
            <v>460</v>
          </cell>
          <cell r="E5">
            <v>570</v>
          </cell>
        </row>
        <row r="6">
          <cell r="B6" t="str">
            <v>B1</v>
          </cell>
          <cell r="C6">
            <v>310</v>
          </cell>
          <cell r="D6">
            <v>405</v>
          </cell>
          <cell r="E6">
            <v>495</v>
          </cell>
        </row>
        <row r="7">
          <cell r="B7" t="str">
            <v>B2</v>
          </cell>
          <cell r="C7">
            <v>275</v>
          </cell>
          <cell r="D7">
            <v>360</v>
          </cell>
          <cell r="E7">
            <v>440</v>
          </cell>
        </row>
        <row r="8">
          <cell r="B8" t="str">
            <v>C1</v>
          </cell>
          <cell r="C8">
            <v>245</v>
          </cell>
          <cell r="D8">
            <v>320</v>
          </cell>
          <cell r="E8">
            <v>390</v>
          </cell>
        </row>
        <row r="9">
          <cell r="B9" t="str">
            <v>C2</v>
          </cell>
          <cell r="C9">
            <v>215</v>
          </cell>
          <cell r="D9">
            <v>280</v>
          </cell>
          <cell r="E9">
            <v>345</v>
          </cell>
        </row>
        <row r="10">
          <cell r="B10" t="str">
            <v>D1</v>
          </cell>
          <cell r="C10">
            <v>190</v>
          </cell>
          <cell r="D10">
            <v>250</v>
          </cell>
          <cell r="E10">
            <v>305</v>
          </cell>
        </row>
        <row r="11">
          <cell r="B11" t="str">
            <v>D2</v>
          </cell>
          <cell r="C11">
            <v>170</v>
          </cell>
          <cell r="D11">
            <v>220</v>
          </cell>
          <cell r="E11">
            <v>270</v>
          </cell>
        </row>
        <row r="12">
          <cell r="B12" t="str">
            <v>E1</v>
          </cell>
          <cell r="C12">
            <v>150</v>
          </cell>
          <cell r="D12">
            <v>195</v>
          </cell>
          <cell r="E12">
            <v>240</v>
          </cell>
        </row>
        <row r="13">
          <cell r="B13" t="str">
            <v>E2</v>
          </cell>
          <cell r="C13">
            <v>130</v>
          </cell>
          <cell r="D13">
            <v>170</v>
          </cell>
          <cell r="E13">
            <v>210</v>
          </cell>
        </row>
      </sheetData>
      <sheetData sheetId="3"/>
      <sheetData sheetId="4"/>
      <sheetData sheetId="5" refreshError="1"/>
      <sheetData sheetId="6" refreshError="1"/>
      <sheetData sheetId="7" refreshError="1"/>
      <sheetData sheetId="8"/>
      <sheetData sheetId="9">
        <row r="1">
          <cell r="B1" t="str">
            <v>CEMEX Band Ranges</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DIENTES"/>
      <sheetName val="FIRMAS"/>
      <sheetName val="Comparativo"/>
      <sheetName val="PROPUESTA"/>
      <sheetName val="BONO LUMP SUM"/>
      <sheetName val="PARA EL EAI"/>
      <sheetName val="Base de Datos"/>
      <sheetName val="PARA EL EAI (I)"/>
      <sheetName val="PROPUESTA (I)"/>
      <sheetName val="BONO LUMP SUM (I)"/>
      <sheetName val="EST-COMP (2)"/>
      <sheetName val="EST-COMP"/>
      <sheetName val="Tabla"/>
      <sheetName val="Base de Datos (2)"/>
      <sheetName val="Band Ranges"/>
      <sheetName val="Model"/>
      <sheetName val="BONO_LUMP_SUM"/>
      <sheetName val="PARA_EL_EAI"/>
      <sheetName val="Base_de_Datos"/>
      <sheetName val="PARA_EL_EAI_(I)"/>
      <sheetName val="PROPUESTA_(I)"/>
      <sheetName val="BONO_LUMP_SUM_(I)"/>
      <sheetName val="EST-COMP_(2)"/>
      <sheetName val="Base_de_Datos_(2)"/>
    </sheetNames>
    <sheetDataSet>
      <sheetData sheetId="0">
        <row r="9">
          <cell r="B9">
            <v>1</v>
          </cell>
        </row>
      </sheetData>
      <sheetData sheetId="1"/>
      <sheetData sheetId="2"/>
      <sheetData sheetId="3"/>
      <sheetData sheetId="4"/>
      <sheetData sheetId="5"/>
      <sheetData sheetId="6" refreshError="1">
        <row r="9">
          <cell r="B9">
            <v>1</v>
          </cell>
          <cell r="C9" t="str">
            <v>Ricardo</v>
          </cell>
          <cell r="E9" t="str">
            <v>Castro</v>
          </cell>
          <cell r="G9" t="str">
            <v>Ejecutivo en Desarrollo</v>
          </cell>
          <cell r="H9" t="str">
            <v>ED</v>
          </cell>
          <cell r="I9" t="str">
            <v>Director de Desarrollo de Negocios en Asia</v>
          </cell>
          <cell r="J9" t="str">
            <v>VP</v>
          </cell>
          <cell r="K9">
            <v>36161</v>
          </cell>
          <cell r="L9">
            <v>36192</v>
          </cell>
          <cell r="M9">
            <v>36192</v>
          </cell>
          <cell r="N9">
            <v>36591.470641550928</v>
          </cell>
          <cell r="O9">
            <v>1</v>
          </cell>
          <cell r="P9" t="str">
            <v>Segundo</v>
          </cell>
          <cell r="Q9" t="str">
            <v>ESTADOS UNIDOS</v>
          </cell>
          <cell r="R9" t="str">
            <v>Estados Unidos</v>
          </cell>
          <cell r="S9" t="str">
            <v>SINGAPUR</v>
          </cell>
          <cell r="T9" t="str">
            <v>Singapur</v>
          </cell>
          <cell r="U9">
            <v>7</v>
          </cell>
          <cell r="V9" t="str">
            <v>Houston</v>
          </cell>
          <cell r="X9" t="str">
            <v>Singapur</v>
          </cell>
          <cell r="Y9">
            <v>147832</v>
          </cell>
          <cell r="Z9" t="str">
            <v>US Dólares</v>
          </cell>
          <cell r="AA9">
            <v>1</v>
          </cell>
          <cell r="AB9">
            <v>147832</v>
          </cell>
          <cell r="AC9" t="str">
            <v>US Dólares</v>
          </cell>
          <cell r="AD9">
            <v>16940.666666666668</v>
          </cell>
          <cell r="AE9">
            <v>50822</v>
          </cell>
          <cell r="AF9" t="str">
            <v>USD Netos</v>
          </cell>
          <cell r="AG9">
            <v>15000</v>
          </cell>
          <cell r="AH9" t="str">
            <v>USD Netos</v>
          </cell>
          <cell r="AI9" t="str">
            <v>US Dólares Brutos</v>
          </cell>
          <cell r="AJ9">
            <v>154503.25</v>
          </cell>
          <cell r="AK9" t="str">
            <v>US Dólares</v>
          </cell>
          <cell r="AL9">
            <v>4.5127239028085908E-2</v>
          </cell>
          <cell r="AM9" t="str">
            <v>Casado</v>
          </cell>
          <cell r="AO9">
            <v>2</v>
          </cell>
          <cell r="AP9">
            <v>12</v>
          </cell>
          <cell r="AQ9" t="str">
            <v>Singapur</v>
          </cell>
          <cell r="AR9">
            <v>12</v>
          </cell>
          <cell r="AS9" t="str">
            <v>Singapur</v>
          </cell>
          <cell r="AT9" t="str">
            <v>N</v>
          </cell>
          <cell r="AU9" t="str">
            <v>Singapur</v>
          </cell>
          <cell r="AV9" t="str">
            <v>N</v>
          </cell>
          <cell r="AW9" t="str">
            <v>Singapur</v>
          </cell>
          <cell r="AX9" t="str">
            <v>N</v>
          </cell>
          <cell r="AY9" t="str">
            <v>Singapur</v>
          </cell>
          <cell r="AZ9">
            <v>6500</v>
          </cell>
          <cell r="BA9">
            <v>2</v>
          </cell>
          <cell r="BB9">
            <v>154550.32500000001</v>
          </cell>
          <cell r="BC9" t="str">
            <v>Vicepresidente</v>
          </cell>
          <cell r="BD9">
            <v>0.1</v>
          </cell>
          <cell r="BE9">
            <v>15450.325000000001</v>
          </cell>
          <cell r="BF9">
            <v>0</v>
          </cell>
          <cell r="BG9">
            <v>0</v>
          </cell>
          <cell r="BH9">
            <v>0</v>
          </cell>
          <cell r="BI9">
            <v>0</v>
          </cell>
          <cell r="BJ9">
            <v>0</v>
          </cell>
          <cell r="BK9">
            <v>7435</v>
          </cell>
          <cell r="BL9">
            <v>7435</v>
          </cell>
          <cell r="BM9">
            <v>7435</v>
          </cell>
          <cell r="BN9">
            <v>89220</v>
          </cell>
          <cell r="BO9" t="str">
            <v>Cosme Furlong</v>
          </cell>
          <cell r="BP9" t="str">
            <v>SI</v>
          </cell>
          <cell r="BQ9" t="str">
            <v>Hector Medina</v>
          </cell>
          <cell r="BR9" t="str">
            <v>NO</v>
          </cell>
          <cell r="BU9" t="str">
            <v>Lorenzo H. Zambrano</v>
          </cell>
          <cell r="BV9" t="str">
            <v>SI</v>
          </cell>
          <cell r="BX9">
            <v>0</v>
          </cell>
          <cell r="BY9">
            <v>11940</v>
          </cell>
          <cell r="BZ9">
            <v>0</v>
          </cell>
          <cell r="CA9">
            <v>11940</v>
          </cell>
          <cell r="CB9">
            <v>0</v>
          </cell>
          <cell r="CC9">
            <v>0</v>
          </cell>
          <cell r="CD9">
            <v>0</v>
          </cell>
          <cell r="CE9">
            <v>0</v>
          </cell>
          <cell r="CF9">
            <v>0</v>
          </cell>
          <cell r="CG9">
            <v>0</v>
          </cell>
          <cell r="CH9">
            <v>23880</v>
          </cell>
          <cell r="CI9" t="str">
            <v>Houston</v>
          </cell>
          <cell r="CJ9" t="str">
            <v>Singapur</v>
          </cell>
          <cell r="CK9">
            <v>26000</v>
          </cell>
        </row>
        <row r="10">
          <cell r="B10">
            <v>2</v>
          </cell>
          <cell r="C10" t="str">
            <v>Gerardo</v>
          </cell>
          <cell r="E10" t="str">
            <v>de la Garza</v>
          </cell>
          <cell r="G10" t="str">
            <v>Gerente de ORH</v>
          </cell>
          <cell r="H10" t="str">
            <v>ED</v>
          </cell>
          <cell r="I10" t="str">
            <v>V. P. Recursos Humanos</v>
          </cell>
          <cell r="J10" t="str">
            <v>VP</v>
          </cell>
          <cell r="K10">
            <v>36130</v>
          </cell>
          <cell r="L10">
            <v>36161</v>
          </cell>
          <cell r="M10">
            <v>36161</v>
          </cell>
          <cell r="N10">
            <v>36591.470641550928</v>
          </cell>
          <cell r="O10">
            <v>1</v>
          </cell>
          <cell r="P10" t="str">
            <v>Segundo</v>
          </cell>
          <cell r="Q10" t="str">
            <v>CENTRAL</v>
          </cell>
          <cell r="R10" t="str">
            <v>Central</v>
          </cell>
          <cell r="S10" t="str">
            <v>INDONESIA</v>
          </cell>
          <cell r="T10" t="str">
            <v>Indonesia</v>
          </cell>
          <cell r="U10">
            <v>12</v>
          </cell>
          <cell r="V10" t="str">
            <v>Otros México</v>
          </cell>
          <cell r="X10" t="str">
            <v>Jakarta</v>
          </cell>
          <cell r="Y10">
            <v>982878</v>
          </cell>
          <cell r="Z10" t="str">
            <v>Pesos</v>
          </cell>
          <cell r="AA10">
            <v>10</v>
          </cell>
          <cell r="AB10">
            <v>98287.8</v>
          </cell>
          <cell r="AC10" t="str">
            <v>US Dólares</v>
          </cell>
          <cell r="AE10">
            <v>0</v>
          </cell>
          <cell r="AF10" t="str">
            <v>Pesos Brutos</v>
          </cell>
          <cell r="AG10">
            <v>15000</v>
          </cell>
          <cell r="AH10" t="str">
            <v>USD Netos</v>
          </cell>
          <cell r="AI10" t="str">
            <v>Pesos Brutos</v>
          </cell>
          <cell r="AJ10">
            <v>138671.5</v>
          </cell>
          <cell r="AK10" t="str">
            <v>US Dólares</v>
          </cell>
          <cell r="AL10">
            <v>0.41087194951967576</v>
          </cell>
          <cell r="AM10" t="str">
            <v>Casado</v>
          </cell>
          <cell r="AO10">
            <v>3</v>
          </cell>
          <cell r="AP10">
            <v>8</v>
          </cell>
          <cell r="AQ10" t="str">
            <v>Jakarta</v>
          </cell>
          <cell r="AR10">
            <v>12</v>
          </cell>
          <cell r="AS10" t="str">
            <v>Jakarta</v>
          </cell>
          <cell r="AT10">
            <v>12</v>
          </cell>
          <cell r="AU10" t="str">
            <v>Jakarta</v>
          </cell>
          <cell r="AV10" t="str">
            <v>N</v>
          </cell>
          <cell r="AW10" t="str">
            <v>Jakarta</v>
          </cell>
          <cell r="AX10" t="str">
            <v>N</v>
          </cell>
          <cell r="AY10" t="str">
            <v>Jakarta</v>
          </cell>
          <cell r="AZ10">
            <v>6800</v>
          </cell>
          <cell r="BA10">
            <v>3</v>
          </cell>
          <cell r="BB10">
            <v>162385.02499999999</v>
          </cell>
          <cell r="BC10" t="str">
            <v>Vicepresidente</v>
          </cell>
          <cell r="BD10">
            <v>0.1</v>
          </cell>
          <cell r="BE10">
            <v>13867.150000000001</v>
          </cell>
          <cell r="BF10">
            <v>0</v>
          </cell>
          <cell r="BG10">
            <v>0.25</v>
          </cell>
          <cell r="BH10">
            <v>0.25</v>
          </cell>
          <cell r="BI10">
            <v>0.25</v>
          </cell>
          <cell r="BJ10">
            <v>34667.875</v>
          </cell>
          <cell r="BK10">
            <v>3500</v>
          </cell>
          <cell r="BL10">
            <v>3700</v>
          </cell>
          <cell r="BM10">
            <v>3700</v>
          </cell>
          <cell r="BN10">
            <v>44400</v>
          </cell>
          <cell r="BX10">
            <v>0</v>
          </cell>
          <cell r="BY10">
            <v>11650</v>
          </cell>
          <cell r="BZ10">
            <v>0</v>
          </cell>
          <cell r="CA10">
            <v>11900</v>
          </cell>
          <cell r="CB10">
            <v>0</v>
          </cell>
          <cell r="CC10">
            <v>11900</v>
          </cell>
          <cell r="CD10">
            <v>0</v>
          </cell>
          <cell r="CE10">
            <v>0</v>
          </cell>
          <cell r="CF10">
            <v>0</v>
          </cell>
          <cell r="CG10">
            <v>0</v>
          </cell>
          <cell r="CH10">
            <v>35450</v>
          </cell>
          <cell r="CI10" t="str">
            <v>Monterrey</v>
          </cell>
          <cell r="CJ10" t="str">
            <v>Jakarta</v>
          </cell>
          <cell r="CK10">
            <v>34000</v>
          </cell>
        </row>
        <row r="11">
          <cell r="B11">
            <v>3</v>
          </cell>
          <cell r="C11" t="str">
            <v xml:space="preserve">Eduardo </v>
          </cell>
          <cell r="E11" t="str">
            <v>Horowitz</v>
          </cell>
          <cell r="G11" t="str">
            <v>Gerente de Planeación</v>
          </cell>
          <cell r="H11" t="str">
            <v>ED</v>
          </cell>
          <cell r="I11" t="str">
            <v>V. P. Planeación</v>
          </cell>
          <cell r="J11" t="str">
            <v>VP</v>
          </cell>
          <cell r="K11">
            <v>36130</v>
          </cell>
          <cell r="L11">
            <v>36161</v>
          </cell>
          <cell r="M11">
            <v>36161</v>
          </cell>
          <cell r="N11">
            <v>36591.470641550928</v>
          </cell>
          <cell r="O11">
            <v>1</v>
          </cell>
          <cell r="P11" t="str">
            <v>Segundo</v>
          </cell>
          <cell r="Q11" t="str">
            <v>VENEZUELA</v>
          </cell>
          <cell r="R11" t="str">
            <v>Venezuela</v>
          </cell>
          <cell r="S11" t="str">
            <v>COLOMBIA</v>
          </cell>
          <cell r="T11" t="str">
            <v>Colombia</v>
          </cell>
          <cell r="U11">
            <v>1</v>
          </cell>
          <cell r="V11" t="str">
            <v>Caracas</v>
          </cell>
          <cell r="X11" t="str">
            <v>Colombia</v>
          </cell>
          <cell r="Y11">
            <v>66350025</v>
          </cell>
          <cell r="Z11" t="str">
            <v>Bolívares</v>
          </cell>
          <cell r="AA11">
            <v>584</v>
          </cell>
          <cell r="AB11">
            <v>113613.05650684932</v>
          </cell>
          <cell r="AC11" t="str">
            <v>US Dólares</v>
          </cell>
          <cell r="AE11">
            <v>0</v>
          </cell>
          <cell r="AG11">
            <v>15000</v>
          </cell>
          <cell r="AH11" t="str">
            <v>USD Netos</v>
          </cell>
          <cell r="AI11" t="str">
            <v>Bolívares Brutos</v>
          </cell>
          <cell r="AJ11">
            <v>125000</v>
          </cell>
          <cell r="AK11" t="str">
            <v>US Dólares</v>
          </cell>
          <cell r="AL11">
            <v>0.10022565929703875</v>
          </cell>
          <cell r="AM11" t="str">
            <v>Casado</v>
          </cell>
          <cell r="AO11">
            <v>0</v>
          </cell>
          <cell r="AP11" t="str">
            <v>N</v>
          </cell>
          <cell r="AQ11" t="str">
            <v>Colombia</v>
          </cell>
          <cell r="AR11" t="str">
            <v>N</v>
          </cell>
          <cell r="AS11" t="str">
            <v>Colombia</v>
          </cell>
          <cell r="AT11" t="str">
            <v>N</v>
          </cell>
          <cell r="AU11" t="str">
            <v>Colombia</v>
          </cell>
          <cell r="AV11" t="str">
            <v>N</v>
          </cell>
          <cell r="AW11" t="str">
            <v>Colombia</v>
          </cell>
          <cell r="AX11" t="str">
            <v>N</v>
          </cell>
          <cell r="AY11" t="str">
            <v>Colombia</v>
          </cell>
          <cell r="AZ11">
            <v>450</v>
          </cell>
          <cell r="BA11">
            <v>0</v>
          </cell>
          <cell r="BB11">
            <v>80650</v>
          </cell>
          <cell r="BC11" t="str">
            <v>Vicepresidente</v>
          </cell>
          <cell r="BD11">
            <v>0.1</v>
          </cell>
          <cell r="BE11">
            <v>12500</v>
          </cell>
          <cell r="BF11">
            <v>0.05</v>
          </cell>
          <cell r="BG11">
            <v>0.3</v>
          </cell>
          <cell r="BH11">
            <v>0.25</v>
          </cell>
          <cell r="BI11">
            <v>0.25</v>
          </cell>
          <cell r="BJ11">
            <v>31250</v>
          </cell>
          <cell r="BK11">
            <v>3000</v>
          </cell>
          <cell r="BL11">
            <v>3000</v>
          </cell>
          <cell r="BM11">
            <v>3000</v>
          </cell>
          <cell r="BN11">
            <v>36000</v>
          </cell>
          <cell r="BX11">
            <v>0</v>
          </cell>
          <cell r="BY11">
            <v>0</v>
          </cell>
          <cell r="BZ11">
            <v>0</v>
          </cell>
          <cell r="CA11">
            <v>0</v>
          </cell>
          <cell r="CB11">
            <v>0</v>
          </cell>
          <cell r="CC11">
            <v>0</v>
          </cell>
          <cell r="CD11">
            <v>0</v>
          </cell>
          <cell r="CE11">
            <v>0</v>
          </cell>
          <cell r="CF11">
            <v>0</v>
          </cell>
          <cell r="CG11">
            <v>0</v>
          </cell>
          <cell r="CH11">
            <v>0</v>
          </cell>
          <cell r="CI11" t="str">
            <v>Jakarta</v>
          </cell>
          <cell r="CJ11" t="str">
            <v>Caracas</v>
          </cell>
          <cell r="CK11">
            <v>900</v>
          </cell>
        </row>
        <row r="12">
          <cell r="B12">
            <v>4</v>
          </cell>
          <cell r="C12" t="str">
            <v xml:space="preserve">Pedro </v>
          </cell>
          <cell r="E12" t="str">
            <v>Palomino</v>
          </cell>
          <cell r="G12" t="str">
            <v xml:space="preserve">Gerente </v>
          </cell>
          <cell r="H12" t="str">
            <v>ED</v>
          </cell>
          <cell r="I12" t="str">
            <v>V. P. Administración</v>
          </cell>
          <cell r="J12" t="str">
            <v>VP</v>
          </cell>
          <cell r="K12">
            <v>36220</v>
          </cell>
          <cell r="L12">
            <v>36251</v>
          </cell>
          <cell r="M12">
            <v>36251</v>
          </cell>
          <cell r="N12">
            <v>36591.470641550928</v>
          </cell>
          <cell r="O12">
            <v>1</v>
          </cell>
          <cell r="P12" t="str">
            <v>Segundo</v>
          </cell>
          <cell r="Q12" t="str">
            <v>ESPAÑA</v>
          </cell>
          <cell r="R12" t="str">
            <v>España</v>
          </cell>
          <cell r="S12" t="str">
            <v>FILIPINAS</v>
          </cell>
          <cell r="T12" t="str">
            <v>Filipinas</v>
          </cell>
          <cell r="U12">
            <v>6</v>
          </cell>
          <cell r="V12" t="str">
            <v>España</v>
          </cell>
          <cell r="X12" t="str">
            <v>Cd. Manila</v>
          </cell>
          <cell r="Y12">
            <v>8057691</v>
          </cell>
          <cell r="Z12" t="str">
            <v>Pesetas</v>
          </cell>
          <cell r="AA12">
            <v>148</v>
          </cell>
          <cell r="AB12">
            <v>54443.858108108107</v>
          </cell>
          <cell r="AC12" t="str">
            <v>US Dólares</v>
          </cell>
          <cell r="AE12">
            <v>2600000</v>
          </cell>
          <cell r="AF12" t="str">
            <v>Pesetas Brutas</v>
          </cell>
          <cell r="AG12">
            <v>15000</v>
          </cell>
          <cell r="AH12" t="str">
            <v>USD Netos</v>
          </cell>
          <cell r="AI12" t="str">
            <v>Pesetas Brutas</v>
          </cell>
          <cell r="AJ12">
            <v>76222</v>
          </cell>
          <cell r="AK12" t="str">
            <v>US Dólares</v>
          </cell>
          <cell r="AL12">
            <v>0.40001099570584175</v>
          </cell>
          <cell r="AM12" t="str">
            <v>Casado</v>
          </cell>
          <cell r="AN12" t="str">
            <v>-Se recomienda realizar ajustes cada 6 meses en base a desempeño para llevarlo a mercado</v>
          </cell>
          <cell r="AO12">
            <v>2</v>
          </cell>
          <cell r="AP12">
            <v>-1</v>
          </cell>
          <cell r="AQ12" t="str">
            <v>Cd. Manila</v>
          </cell>
          <cell r="AR12" t="str">
            <v>N</v>
          </cell>
          <cell r="AS12" t="str">
            <v>Cd. Manila</v>
          </cell>
          <cell r="AT12" t="str">
            <v>N</v>
          </cell>
          <cell r="AU12" t="str">
            <v>Cd. Manila</v>
          </cell>
          <cell r="AV12" t="str">
            <v>N</v>
          </cell>
          <cell r="AW12" t="str">
            <v>Cd. Manila</v>
          </cell>
          <cell r="AX12" t="str">
            <v>N</v>
          </cell>
          <cell r="AY12" t="str">
            <v>Cd. Manila</v>
          </cell>
          <cell r="AZ12">
            <v>4400</v>
          </cell>
          <cell r="BA12">
            <v>2</v>
          </cell>
          <cell r="BB12">
            <v>118344.4</v>
          </cell>
          <cell r="BC12" t="str">
            <v>Vicepresidente</v>
          </cell>
          <cell r="BD12">
            <v>0.1</v>
          </cell>
          <cell r="BE12">
            <v>7622.2000000000007</v>
          </cell>
          <cell r="BF12">
            <v>0</v>
          </cell>
          <cell r="BG12">
            <v>0.1</v>
          </cell>
          <cell r="BH12">
            <v>0.1</v>
          </cell>
          <cell r="BI12">
            <v>0.1</v>
          </cell>
          <cell r="BJ12">
            <v>7622.2000000000007</v>
          </cell>
          <cell r="BK12">
            <v>6000</v>
          </cell>
          <cell r="BL12">
            <v>6500</v>
          </cell>
          <cell r="BM12">
            <v>6500</v>
          </cell>
          <cell r="BN12">
            <v>78000</v>
          </cell>
          <cell r="BO12" t="str">
            <v>Cosme Furlong</v>
          </cell>
          <cell r="BP12" t="str">
            <v>NO</v>
          </cell>
          <cell r="BQ12" t="str">
            <v>Francisco Cué</v>
          </cell>
          <cell r="BR12" t="str">
            <v>NO</v>
          </cell>
          <cell r="BS12" t="str">
            <v>José Luis Saenz de Miera</v>
          </cell>
          <cell r="BT12" t="str">
            <v>NO</v>
          </cell>
          <cell r="BU12" t="str">
            <v>Lorenzo H. Zambrano</v>
          </cell>
          <cell r="BV12" t="str">
            <v>NO</v>
          </cell>
          <cell r="BW12" t="str">
            <v>FIRMAS PENDIENTES</v>
          </cell>
          <cell r="BX12">
            <v>7500</v>
          </cell>
          <cell r="BY12">
            <v>0</v>
          </cell>
          <cell r="BZ12">
            <v>0</v>
          </cell>
          <cell r="CA12">
            <v>0</v>
          </cell>
          <cell r="CB12">
            <v>0</v>
          </cell>
          <cell r="CC12">
            <v>0</v>
          </cell>
          <cell r="CD12">
            <v>0</v>
          </cell>
          <cell r="CE12">
            <v>0</v>
          </cell>
          <cell r="CF12">
            <v>0</v>
          </cell>
          <cell r="CG12">
            <v>0</v>
          </cell>
          <cell r="CH12">
            <v>7500</v>
          </cell>
          <cell r="CI12" t="str">
            <v>Madrid</v>
          </cell>
          <cell r="CJ12" t="str">
            <v>Manila</v>
          </cell>
          <cell r="CK12">
            <v>17600</v>
          </cell>
        </row>
        <row r="13">
          <cell r="B13">
            <v>5</v>
          </cell>
          <cell r="C13" t="str">
            <v>Ricardo</v>
          </cell>
          <cell r="E13" t="str">
            <v>Castro</v>
          </cell>
          <cell r="G13" t="str">
            <v>Ejecutivo en Desarrollo</v>
          </cell>
          <cell r="H13" t="str">
            <v>ED</v>
          </cell>
          <cell r="I13" t="str">
            <v>Director de Desarrollo de Negocios en Asia</v>
          </cell>
          <cell r="J13" t="str">
            <v>VP</v>
          </cell>
          <cell r="K13">
            <v>36161</v>
          </cell>
          <cell r="L13">
            <v>36192</v>
          </cell>
          <cell r="M13">
            <v>36192</v>
          </cell>
          <cell r="N13">
            <v>36591.470641550928</v>
          </cell>
          <cell r="O13">
            <v>1</v>
          </cell>
          <cell r="P13" t="str">
            <v>Segundo</v>
          </cell>
          <cell r="Q13" t="str">
            <v>ESTADOS UNIDOS</v>
          </cell>
          <cell r="R13" t="str">
            <v>Estados Unidos</v>
          </cell>
          <cell r="S13" t="str">
            <v>SINGAPUR</v>
          </cell>
          <cell r="T13" t="str">
            <v>Singapur</v>
          </cell>
          <cell r="U13">
            <v>1</v>
          </cell>
          <cell r="V13" t="str">
            <v>Houston</v>
          </cell>
          <cell r="X13" t="str">
            <v>Singapur</v>
          </cell>
          <cell r="Y13">
            <v>147832</v>
          </cell>
          <cell r="Z13" t="str">
            <v>US Dólares</v>
          </cell>
          <cell r="AA13">
            <v>1</v>
          </cell>
          <cell r="AB13">
            <v>147832</v>
          </cell>
          <cell r="AC13" t="str">
            <v>US Dólares</v>
          </cell>
          <cell r="AE13">
            <v>0</v>
          </cell>
          <cell r="AG13">
            <v>15000</v>
          </cell>
          <cell r="AH13" t="str">
            <v>USD Netos</v>
          </cell>
          <cell r="AI13" t="str">
            <v>Dolares Brutos</v>
          </cell>
          <cell r="AJ13">
            <v>147850</v>
          </cell>
          <cell r="AK13" t="str">
            <v>US Dólares</v>
          </cell>
          <cell r="AL13">
            <v>1.2175983548901037E-4</v>
          </cell>
          <cell r="AM13" t="str">
            <v>Casado</v>
          </cell>
          <cell r="AO13">
            <v>2</v>
          </cell>
          <cell r="AP13">
            <v>12</v>
          </cell>
          <cell r="AQ13" t="str">
            <v>Singapur</v>
          </cell>
          <cell r="AR13">
            <v>12</v>
          </cell>
          <cell r="AS13" t="str">
            <v>Singapur</v>
          </cell>
          <cell r="AT13" t="str">
            <v>N</v>
          </cell>
          <cell r="AU13" t="str">
            <v>Singapur</v>
          </cell>
          <cell r="AV13" t="str">
            <v>N</v>
          </cell>
          <cell r="AW13" t="str">
            <v>Singapur</v>
          </cell>
          <cell r="AX13" t="str">
            <v>N</v>
          </cell>
          <cell r="AY13" t="str">
            <v>Singapur</v>
          </cell>
          <cell r="AZ13">
            <v>6500</v>
          </cell>
          <cell r="BA13">
            <v>2</v>
          </cell>
          <cell r="BB13">
            <v>153885</v>
          </cell>
          <cell r="BC13" t="str">
            <v>Vicepresidente</v>
          </cell>
          <cell r="BD13">
            <v>0.1</v>
          </cell>
          <cell r="BE13">
            <v>14785</v>
          </cell>
          <cell r="BF13">
            <v>0</v>
          </cell>
          <cell r="BG13">
            <v>0</v>
          </cell>
          <cell r="BH13">
            <v>0</v>
          </cell>
          <cell r="BI13">
            <v>0</v>
          </cell>
          <cell r="BJ13">
            <v>0</v>
          </cell>
          <cell r="BK13">
            <v>7435</v>
          </cell>
          <cell r="BL13">
            <v>7435</v>
          </cell>
          <cell r="BM13">
            <v>7435</v>
          </cell>
          <cell r="BN13">
            <v>89220</v>
          </cell>
          <cell r="BO13" t="str">
            <v>Cosme Furlong</v>
          </cell>
          <cell r="BP13" t="str">
            <v>NO</v>
          </cell>
          <cell r="BQ13" t="str">
            <v>Hector Medina</v>
          </cell>
          <cell r="BR13" t="str">
            <v>NO</v>
          </cell>
          <cell r="BS13" t="str">
            <v>Hector Medina</v>
          </cell>
          <cell r="BT13" t="str">
            <v>NO</v>
          </cell>
          <cell r="BU13" t="str">
            <v>Lorenzo H. Zambrano</v>
          </cell>
          <cell r="BV13" t="str">
            <v>NO</v>
          </cell>
          <cell r="BW13" t="str">
            <v>FIRMAS PENDIENTES</v>
          </cell>
          <cell r="BX13">
            <v>0</v>
          </cell>
          <cell r="BY13">
            <v>11940</v>
          </cell>
          <cell r="BZ13">
            <v>0</v>
          </cell>
          <cell r="CA13">
            <v>11940</v>
          </cell>
          <cell r="CB13">
            <v>0</v>
          </cell>
          <cell r="CC13">
            <v>0</v>
          </cell>
          <cell r="CD13">
            <v>0</v>
          </cell>
          <cell r="CE13">
            <v>0</v>
          </cell>
          <cell r="CF13">
            <v>0</v>
          </cell>
          <cell r="CG13">
            <v>0</v>
          </cell>
          <cell r="CH13">
            <v>23880</v>
          </cell>
          <cell r="CK13">
            <v>26000</v>
          </cell>
        </row>
        <row r="14">
          <cell r="B14">
            <v>6</v>
          </cell>
          <cell r="C14" t="str">
            <v xml:space="preserve">Jesus </v>
          </cell>
          <cell r="E14" t="str">
            <v>Villarreal</v>
          </cell>
          <cell r="G14" t="str">
            <v>Director de Contraloría</v>
          </cell>
          <cell r="H14" t="str">
            <v>VP</v>
          </cell>
          <cell r="I14" t="str">
            <v>V. P. Administración</v>
          </cell>
          <cell r="J14" t="str">
            <v>VP</v>
          </cell>
          <cell r="K14">
            <v>36192</v>
          </cell>
          <cell r="L14">
            <v>36220</v>
          </cell>
          <cell r="M14">
            <v>36220</v>
          </cell>
          <cell r="N14">
            <v>36591.470641550928</v>
          </cell>
          <cell r="O14">
            <v>1</v>
          </cell>
          <cell r="P14" t="str">
            <v>Segundo</v>
          </cell>
          <cell r="Q14" t="str">
            <v>CENTRAL</v>
          </cell>
          <cell r="R14" t="str">
            <v>Central</v>
          </cell>
          <cell r="S14" t="str">
            <v>INDONESIA</v>
          </cell>
          <cell r="T14" t="str">
            <v>Indonesia</v>
          </cell>
          <cell r="U14">
            <v>12</v>
          </cell>
          <cell r="V14" t="str">
            <v>Otros México</v>
          </cell>
          <cell r="X14" t="str">
            <v>Jakarta</v>
          </cell>
          <cell r="Y14">
            <v>168188</v>
          </cell>
          <cell r="Z14" t="str">
            <v>US Dólares</v>
          </cell>
          <cell r="AA14">
            <v>1</v>
          </cell>
          <cell r="AB14">
            <v>168188</v>
          </cell>
          <cell r="AC14" t="str">
            <v>US Dólares</v>
          </cell>
          <cell r="AD14">
            <v>160563.33333333334</v>
          </cell>
          <cell r="AE14">
            <v>481690</v>
          </cell>
          <cell r="AF14" t="str">
            <v>Pesos Brutos</v>
          </cell>
          <cell r="AG14">
            <v>15000</v>
          </cell>
          <cell r="AH14" t="str">
            <v>USD Netos</v>
          </cell>
          <cell r="AI14" t="str">
            <v>Pesos Brutos</v>
          </cell>
          <cell r="AJ14">
            <v>202000</v>
          </cell>
          <cell r="AK14" t="str">
            <v>US Dólares</v>
          </cell>
          <cell r="AL14">
            <v>0.20103693485861052</v>
          </cell>
          <cell r="AM14" t="str">
            <v>Casado</v>
          </cell>
          <cell r="AO14">
            <v>1</v>
          </cell>
          <cell r="AP14">
            <v>10</v>
          </cell>
          <cell r="AQ14" t="str">
            <v>Jakarta</v>
          </cell>
          <cell r="AR14" t="str">
            <v>N</v>
          </cell>
          <cell r="AS14" t="str">
            <v>Jakarta</v>
          </cell>
          <cell r="AT14" t="str">
            <v>N</v>
          </cell>
          <cell r="AU14" t="str">
            <v>Jakarta</v>
          </cell>
          <cell r="AV14" t="str">
            <v>N</v>
          </cell>
          <cell r="AW14" t="str">
            <v>Jakarta</v>
          </cell>
          <cell r="AX14" t="str">
            <v>N</v>
          </cell>
          <cell r="AY14" t="str">
            <v>Jakarta</v>
          </cell>
          <cell r="AZ14">
            <v>6800</v>
          </cell>
          <cell r="BA14">
            <v>1</v>
          </cell>
          <cell r="BB14">
            <v>147400</v>
          </cell>
          <cell r="BC14" t="str">
            <v>Vicepresidente</v>
          </cell>
          <cell r="BD14">
            <v>0.1</v>
          </cell>
          <cell r="BE14">
            <v>20200</v>
          </cell>
          <cell r="BF14">
            <v>0</v>
          </cell>
          <cell r="BG14">
            <v>0.25</v>
          </cell>
          <cell r="BH14">
            <v>0.25</v>
          </cell>
          <cell r="BI14">
            <v>0.25</v>
          </cell>
          <cell r="BJ14">
            <v>50500</v>
          </cell>
          <cell r="BK14">
            <v>3500</v>
          </cell>
          <cell r="BL14">
            <v>3700</v>
          </cell>
          <cell r="BM14">
            <v>3700</v>
          </cell>
          <cell r="BN14">
            <v>44400</v>
          </cell>
          <cell r="BO14" t="str">
            <v>Cosme Furlong</v>
          </cell>
          <cell r="BP14" t="str">
            <v>NO</v>
          </cell>
          <cell r="BQ14" t="str">
            <v>Francisco Noriega</v>
          </cell>
          <cell r="BR14" t="str">
            <v>NO</v>
          </cell>
          <cell r="BS14" t="str">
            <v>José Luis Saenz de Miera</v>
          </cell>
          <cell r="BT14" t="str">
            <v>NO</v>
          </cell>
          <cell r="BU14" t="str">
            <v>Lorenzo H. Zambrano</v>
          </cell>
          <cell r="BV14" t="str">
            <v>NO</v>
          </cell>
          <cell r="BW14" t="str">
            <v>FIRMAS PENDIENTES</v>
          </cell>
          <cell r="BX14">
            <v>0</v>
          </cell>
          <cell r="BY14">
            <v>11900</v>
          </cell>
          <cell r="BZ14">
            <v>0</v>
          </cell>
          <cell r="CA14">
            <v>0</v>
          </cell>
          <cell r="CB14">
            <v>0</v>
          </cell>
          <cell r="CC14">
            <v>0</v>
          </cell>
          <cell r="CD14">
            <v>0</v>
          </cell>
          <cell r="CE14">
            <v>0</v>
          </cell>
          <cell r="CF14">
            <v>0</v>
          </cell>
          <cell r="CG14">
            <v>0</v>
          </cell>
          <cell r="CH14">
            <v>11900</v>
          </cell>
          <cell r="CI14" t="str">
            <v>Monterrey</v>
          </cell>
          <cell r="CJ14" t="str">
            <v>Jakarta</v>
          </cell>
          <cell r="CK14">
            <v>20400</v>
          </cell>
        </row>
        <row r="15">
          <cell r="B15">
            <v>7</v>
          </cell>
          <cell r="C15" t="str">
            <v xml:space="preserve">Carlos </v>
          </cell>
          <cell r="E15" t="str">
            <v>Sucre</v>
          </cell>
          <cell r="G15" t="str">
            <v>Gerente de Abasto</v>
          </cell>
          <cell r="H15" t="str">
            <v>ED</v>
          </cell>
          <cell r="I15" t="str">
            <v>Director de Abasto</v>
          </cell>
          <cell r="J15" t="str">
            <v>O</v>
          </cell>
          <cell r="K15">
            <v>36320</v>
          </cell>
          <cell r="L15">
            <v>36281</v>
          </cell>
          <cell r="M15">
            <v>36289</v>
          </cell>
          <cell r="N15">
            <v>36591.470641550928</v>
          </cell>
          <cell r="O15">
            <v>1</v>
          </cell>
          <cell r="P15" t="str">
            <v>Segundo</v>
          </cell>
          <cell r="Q15" t="str">
            <v>CENTRAL</v>
          </cell>
          <cell r="R15" t="str">
            <v>Venezuela</v>
          </cell>
          <cell r="S15" t="str">
            <v>INDONESIA</v>
          </cell>
          <cell r="T15" t="str">
            <v>Indonesia</v>
          </cell>
          <cell r="U15">
            <v>1</v>
          </cell>
          <cell r="V15" t="str">
            <v>Caracas</v>
          </cell>
          <cell r="X15" t="str">
            <v>Jakarta</v>
          </cell>
          <cell r="Y15">
            <v>778178</v>
          </cell>
          <cell r="Z15" t="str">
            <v>Pesos</v>
          </cell>
          <cell r="AA15">
            <v>9.25</v>
          </cell>
          <cell r="AB15">
            <v>84127.351351351346</v>
          </cell>
          <cell r="AC15" t="str">
            <v>US Dólares</v>
          </cell>
          <cell r="AD15">
            <v>64620</v>
          </cell>
          <cell r="AE15">
            <v>96930</v>
          </cell>
          <cell r="AF15" t="str">
            <v>Pesos Brutos</v>
          </cell>
          <cell r="AG15">
            <v>15000</v>
          </cell>
          <cell r="AH15" t="str">
            <v>USD Netos</v>
          </cell>
          <cell r="AI15" t="str">
            <v>Pesos Brutos</v>
          </cell>
          <cell r="AJ15">
            <v>96750</v>
          </cell>
          <cell r="AK15" t="str">
            <v>US Dólares</v>
          </cell>
          <cell r="AL15">
            <v>0.1500421497395199</v>
          </cell>
          <cell r="AM15" t="str">
            <v>Casado</v>
          </cell>
          <cell r="AO15">
            <v>4</v>
          </cell>
          <cell r="AP15">
            <v>0</v>
          </cell>
          <cell r="AQ15" t="str">
            <v>Jakarta</v>
          </cell>
          <cell r="AR15">
            <v>4</v>
          </cell>
          <cell r="AS15" t="str">
            <v>Jakarta</v>
          </cell>
          <cell r="AT15">
            <v>7</v>
          </cell>
          <cell r="AU15" t="str">
            <v>Jakarta</v>
          </cell>
          <cell r="AV15" t="str">
            <v>N</v>
          </cell>
          <cell r="AW15" t="str">
            <v>Jakarta</v>
          </cell>
          <cell r="AX15" t="str">
            <v>N</v>
          </cell>
          <cell r="AY15" t="str">
            <v>Jakarta</v>
          </cell>
          <cell r="AZ15">
            <v>8000</v>
          </cell>
          <cell r="BA15">
            <v>4</v>
          </cell>
          <cell r="BB15">
            <v>143075</v>
          </cell>
          <cell r="BC15" t="str">
            <v>Ejecutivo</v>
          </cell>
          <cell r="BD15">
            <v>0.1</v>
          </cell>
          <cell r="BE15">
            <v>9675</v>
          </cell>
          <cell r="BF15">
            <v>0.05</v>
          </cell>
          <cell r="BG15">
            <v>0.25</v>
          </cell>
          <cell r="BH15">
            <v>0.2</v>
          </cell>
          <cell r="BI15">
            <v>0.2</v>
          </cell>
          <cell r="BJ15">
            <v>19350</v>
          </cell>
          <cell r="BK15">
            <v>2500</v>
          </cell>
          <cell r="BL15">
            <v>3000</v>
          </cell>
          <cell r="BM15">
            <v>3000</v>
          </cell>
          <cell r="BN15">
            <v>36000</v>
          </cell>
          <cell r="BO15" t="str">
            <v>Cosme Furlong</v>
          </cell>
          <cell r="BQ15" t="str">
            <v>Gerardo de la Garza</v>
          </cell>
          <cell r="BS15" t="str">
            <v>Francisco Noriega</v>
          </cell>
          <cell r="BU15" t="str">
            <v>José Luis Saenz de Miera</v>
          </cell>
          <cell r="BW15">
            <v>36591.470641550928</v>
          </cell>
          <cell r="BX15">
            <v>8000</v>
          </cell>
          <cell r="BY15">
            <v>0</v>
          </cell>
          <cell r="BZ15">
            <v>10400</v>
          </cell>
          <cell r="CA15">
            <v>0</v>
          </cell>
          <cell r="CB15">
            <v>0</v>
          </cell>
          <cell r="CC15">
            <v>11650</v>
          </cell>
          <cell r="CD15">
            <v>0</v>
          </cell>
          <cell r="CE15">
            <v>0</v>
          </cell>
          <cell r="CF15">
            <v>0</v>
          </cell>
          <cell r="CG15">
            <v>0</v>
          </cell>
          <cell r="CH15">
            <v>30050</v>
          </cell>
          <cell r="CI15" t="str">
            <v>Caracas</v>
          </cell>
          <cell r="CJ15" t="str">
            <v>Jakarta</v>
          </cell>
          <cell r="CK15">
            <v>48000</v>
          </cell>
        </row>
        <row r="16">
          <cell r="B16">
            <v>8</v>
          </cell>
          <cell r="C16" t="str">
            <v>José</v>
          </cell>
          <cell r="E16" t="str">
            <v>Llontop</v>
          </cell>
          <cell r="G16" t="str">
            <v>Director de Proyectos</v>
          </cell>
          <cell r="H16" t="str">
            <v>VP</v>
          </cell>
          <cell r="I16" t="str">
            <v>Director de Proyectos</v>
          </cell>
          <cell r="J16" t="str">
            <v>VP</v>
          </cell>
          <cell r="K16">
            <v>36069</v>
          </cell>
          <cell r="L16">
            <v>36100</v>
          </cell>
          <cell r="M16">
            <v>36100</v>
          </cell>
          <cell r="N16">
            <v>36591.470641550928</v>
          </cell>
          <cell r="O16">
            <v>1</v>
          </cell>
          <cell r="P16" t="str">
            <v>Segundo</v>
          </cell>
          <cell r="Q16" t="str">
            <v>CENTRAL</v>
          </cell>
          <cell r="R16" t="str">
            <v>Central</v>
          </cell>
          <cell r="S16" t="str">
            <v>VENEZUELA</v>
          </cell>
          <cell r="T16" t="str">
            <v>Venezuela</v>
          </cell>
          <cell r="U16">
            <v>12</v>
          </cell>
          <cell r="V16" t="str">
            <v>Otros México</v>
          </cell>
          <cell r="X16" t="str">
            <v>Caracas</v>
          </cell>
          <cell r="Y16">
            <v>106860</v>
          </cell>
          <cell r="Z16" t="str">
            <v>US Dólares</v>
          </cell>
          <cell r="AA16">
            <v>1</v>
          </cell>
          <cell r="AB16">
            <v>106860</v>
          </cell>
          <cell r="AC16" t="str">
            <v>US Dólares</v>
          </cell>
          <cell r="AD16">
            <v>94400</v>
          </cell>
          <cell r="AE16">
            <v>283200</v>
          </cell>
          <cell r="AF16" t="str">
            <v>Pesos Brutos</v>
          </cell>
          <cell r="AG16">
            <v>15000</v>
          </cell>
          <cell r="AH16" t="str">
            <v>USD Netos</v>
          </cell>
          <cell r="AI16" t="str">
            <v>US Dólares Brutos</v>
          </cell>
          <cell r="AJ16">
            <v>139507</v>
          </cell>
          <cell r="AK16" t="str">
            <v>US Dólares</v>
          </cell>
          <cell r="AL16">
            <v>0.30551188470896506</v>
          </cell>
          <cell r="AM16" t="str">
            <v>Casado</v>
          </cell>
          <cell r="AO16">
            <v>3</v>
          </cell>
          <cell r="AP16">
            <v>9</v>
          </cell>
          <cell r="AQ16" t="str">
            <v>Caracas</v>
          </cell>
          <cell r="AR16">
            <v>7</v>
          </cell>
          <cell r="AS16" t="str">
            <v>Caracas</v>
          </cell>
          <cell r="AT16">
            <v>5</v>
          </cell>
          <cell r="AU16" t="str">
            <v>Caracas</v>
          </cell>
          <cell r="AV16" t="str">
            <v>N</v>
          </cell>
          <cell r="AW16" t="str">
            <v>Caracas</v>
          </cell>
          <cell r="AX16" t="str">
            <v>N</v>
          </cell>
          <cell r="AY16" t="str">
            <v>Caracas</v>
          </cell>
          <cell r="AZ16">
            <v>1100</v>
          </cell>
          <cell r="BA16">
            <v>3</v>
          </cell>
          <cell r="BB16">
            <v>114096.05</v>
          </cell>
          <cell r="BC16" t="str">
            <v>Vicepresidente</v>
          </cell>
          <cell r="BD16">
            <v>0.1</v>
          </cell>
          <cell r="BE16">
            <v>13950.7</v>
          </cell>
          <cell r="BF16">
            <v>0</v>
          </cell>
          <cell r="BG16">
            <v>0.05</v>
          </cell>
          <cell r="BH16">
            <v>0.05</v>
          </cell>
          <cell r="BI16">
            <v>0.05</v>
          </cell>
          <cell r="BJ16">
            <v>6975.35</v>
          </cell>
          <cell r="BK16">
            <v>5000</v>
          </cell>
          <cell r="BL16">
            <v>5000</v>
          </cell>
          <cell r="BM16">
            <v>5000</v>
          </cell>
          <cell r="BN16">
            <v>60000</v>
          </cell>
          <cell r="BO16" t="str">
            <v>Cosme Furlong</v>
          </cell>
          <cell r="BP16" t="str">
            <v>SI</v>
          </cell>
          <cell r="BQ16" t="str">
            <v>Victor Romo</v>
          </cell>
          <cell r="BR16" t="str">
            <v>SI</v>
          </cell>
          <cell r="BS16" t="str">
            <v>Fernando González</v>
          </cell>
          <cell r="BT16" t="str">
            <v>SI</v>
          </cell>
          <cell r="BU16" t="str">
            <v>Lorenzo H. Zambrano</v>
          </cell>
          <cell r="BV16" t="str">
            <v>SI</v>
          </cell>
          <cell r="BW16">
            <v>36591.470641550928</v>
          </cell>
          <cell r="BX16">
            <v>0</v>
          </cell>
          <cell r="BY16">
            <v>9930</v>
          </cell>
          <cell r="BZ16">
            <v>0</v>
          </cell>
          <cell r="CA16">
            <v>9930</v>
          </cell>
          <cell r="CB16">
            <v>7810</v>
          </cell>
          <cell r="CC16">
            <v>0</v>
          </cell>
          <cell r="CD16">
            <v>0</v>
          </cell>
          <cell r="CE16">
            <v>0</v>
          </cell>
          <cell r="CF16">
            <v>0</v>
          </cell>
          <cell r="CG16">
            <v>0</v>
          </cell>
          <cell r="CH16">
            <v>27670</v>
          </cell>
          <cell r="CI16" t="str">
            <v>Caracas</v>
          </cell>
          <cell r="CJ16" t="str">
            <v>Monterrey</v>
          </cell>
          <cell r="CK16">
            <v>5500</v>
          </cell>
        </row>
        <row r="17">
          <cell r="B17">
            <v>9</v>
          </cell>
          <cell r="C17" t="str">
            <v xml:space="preserve">Ismael </v>
          </cell>
          <cell r="E17" t="str">
            <v>Espinoza</v>
          </cell>
          <cell r="G17" t="str">
            <v xml:space="preserve">Gerente Regional </v>
          </cell>
          <cell r="H17" t="str">
            <v>ED</v>
          </cell>
          <cell r="I17" t="str">
            <v>V. P. Comercial</v>
          </cell>
          <cell r="J17" t="str">
            <v>VP</v>
          </cell>
          <cell r="K17">
            <v>36292</v>
          </cell>
          <cell r="L17">
            <v>36312</v>
          </cell>
          <cell r="M17">
            <v>36312</v>
          </cell>
          <cell r="N17">
            <v>36591.470641550928</v>
          </cell>
          <cell r="O17">
            <v>1</v>
          </cell>
          <cell r="P17" t="str">
            <v>Segundo</v>
          </cell>
          <cell r="Q17" t="str">
            <v>VENEZUELA</v>
          </cell>
          <cell r="R17" t="str">
            <v>Venezuela</v>
          </cell>
          <cell r="S17" t="str">
            <v>FILIPINAS</v>
          </cell>
          <cell r="T17" t="str">
            <v>Filipinas</v>
          </cell>
          <cell r="U17">
            <v>1</v>
          </cell>
          <cell r="V17" t="str">
            <v>Caracas</v>
          </cell>
          <cell r="X17" t="str">
            <v>Cd. Manila</v>
          </cell>
          <cell r="Y17">
            <v>112141814.30414222</v>
          </cell>
          <cell r="Z17" t="str">
            <v>Bolívares</v>
          </cell>
          <cell r="AA17">
            <v>595</v>
          </cell>
          <cell r="AB17">
            <v>188473.63748595331</v>
          </cell>
          <cell r="AC17" t="str">
            <v>US Dólares</v>
          </cell>
          <cell r="AD17">
            <v>4734800</v>
          </cell>
          <cell r="AE17">
            <v>14204400</v>
          </cell>
          <cell r="AF17" t="str">
            <v>Pesos Brutos</v>
          </cell>
          <cell r="AG17">
            <v>15000</v>
          </cell>
          <cell r="AH17" t="str">
            <v>USD Netos</v>
          </cell>
          <cell r="AI17" t="str">
            <v>Bolívares Brutos</v>
          </cell>
          <cell r="AJ17">
            <v>197900</v>
          </cell>
          <cell r="AK17" t="str">
            <v>US Dólares</v>
          </cell>
          <cell r="AL17">
            <v>5.0014222889656068E-2</v>
          </cell>
          <cell r="AM17" t="str">
            <v>Casado</v>
          </cell>
          <cell r="AO17">
            <v>2</v>
          </cell>
          <cell r="AP17">
            <v>9</v>
          </cell>
          <cell r="AQ17" t="str">
            <v>Cd. Manila</v>
          </cell>
          <cell r="AR17">
            <v>7</v>
          </cell>
          <cell r="AS17" t="str">
            <v>Cd. Manila</v>
          </cell>
          <cell r="AT17" t="str">
            <v>N</v>
          </cell>
          <cell r="AU17" t="str">
            <v>Cd. Manila</v>
          </cell>
          <cell r="AV17" t="str">
            <v>N</v>
          </cell>
          <cell r="AW17" t="str">
            <v>Cd. Manila</v>
          </cell>
          <cell r="AX17" t="str">
            <v>N</v>
          </cell>
          <cell r="AY17" t="str">
            <v>Cd. Manila</v>
          </cell>
          <cell r="AZ17">
            <v>7300</v>
          </cell>
          <cell r="BA17">
            <v>2</v>
          </cell>
          <cell r="BB17">
            <v>156285</v>
          </cell>
          <cell r="BC17" t="str">
            <v>Vicepresidente</v>
          </cell>
          <cell r="BD17">
            <v>0.1</v>
          </cell>
          <cell r="BE17">
            <v>19790</v>
          </cell>
          <cell r="BF17">
            <v>0.05</v>
          </cell>
          <cell r="BG17">
            <v>0.1</v>
          </cell>
          <cell r="BH17">
            <v>0.05</v>
          </cell>
          <cell r="BI17">
            <v>0.05</v>
          </cell>
          <cell r="BJ17">
            <v>9895</v>
          </cell>
          <cell r="BK17">
            <v>6000</v>
          </cell>
          <cell r="BL17">
            <v>6500</v>
          </cell>
          <cell r="BM17">
            <v>6500</v>
          </cell>
          <cell r="BN17">
            <v>78000</v>
          </cell>
          <cell r="BO17" t="str">
            <v>Cosme Furlong</v>
          </cell>
          <cell r="BP17" t="str">
            <v>NO</v>
          </cell>
          <cell r="BQ17" t="str">
            <v>Francisco Cué</v>
          </cell>
          <cell r="BR17" t="str">
            <v>NO</v>
          </cell>
          <cell r="BS17" t="str">
            <v>José Luis Saenz de Miera</v>
          </cell>
          <cell r="BT17" t="str">
            <v>NO</v>
          </cell>
          <cell r="BU17" t="str">
            <v>Lorenzo H. Zambrano</v>
          </cell>
          <cell r="BV17" t="str">
            <v>NO</v>
          </cell>
          <cell r="BW17" t="str">
            <v>FIRMAS PENDIENTES</v>
          </cell>
          <cell r="BX17">
            <v>0</v>
          </cell>
          <cell r="BY17">
            <v>10000</v>
          </cell>
          <cell r="BZ17">
            <v>0</v>
          </cell>
          <cell r="CA17">
            <v>9400</v>
          </cell>
          <cell r="CB17">
            <v>0</v>
          </cell>
          <cell r="CC17">
            <v>0</v>
          </cell>
          <cell r="CD17">
            <v>0</v>
          </cell>
          <cell r="CE17">
            <v>0</v>
          </cell>
          <cell r="CF17">
            <v>0</v>
          </cell>
          <cell r="CG17">
            <v>0</v>
          </cell>
          <cell r="CH17">
            <v>19400</v>
          </cell>
          <cell r="CI17" t="str">
            <v>Caracas</v>
          </cell>
          <cell r="CJ17" t="str">
            <v>Manila</v>
          </cell>
          <cell r="CK17">
            <v>29200</v>
          </cell>
        </row>
        <row r="18">
          <cell r="B18">
            <v>10</v>
          </cell>
          <cell r="C18" t="str">
            <v xml:space="preserve">Agustín </v>
          </cell>
          <cell r="E18" t="str">
            <v>González</v>
          </cell>
          <cell r="G18" t="str">
            <v>Director Regional de Operaciones</v>
          </cell>
          <cell r="H18" t="str">
            <v>ED</v>
          </cell>
          <cell r="I18" t="str">
            <v>V. P. Operaciones</v>
          </cell>
          <cell r="J18" t="str">
            <v>VP</v>
          </cell>
          <cell r="K18">
            <v>36292</v>
          </cell>
          <cell r="L18">
            <v>36312</v>
          </cell>
          <cell r="M18">
            <v>36312</v>
          </cell>
          <cell r="N18">
            <v>36591.470641550928</v>
          </cell>
          <cell r="O18">
            <v>1</v>
          </cell>
          <cell r="P18" t="str">
            <v>Segundo</v>
          </cell>
          <cell r="Q18" t="str">
            <v>MEXICO</v>
          </cell>
          <cell r="R18" t="str">
            <v>México</v>
          </cell>
          <cell r="S18" t="str">
            <v>INDONESIA</v>
          </cell>
          <cell r="T18" t="str">
            <v>Indonesia</v>
          </cell>
          <cell r="U18">
            <v>12</v>
          </cell>
          <cell r="V18" t="str">
            <v>Otros México</v>
          </cell>
          <cell r="X18" t="str">
            <v>Jakarta</v>
          </cell>
          <cell r="Y18">
            <v>136895</v>
          </cell>
          <cell r="Z18" t="str">
            <v>US Dlls</v>
          </cell>
          <cell r="AA18">
            <v>1</v>
          </cell>
          <cell r="AB18">
            <v>136895</v>
          </cell>
          <cell r="AC18" t="str">
            <v>US Dlls</v>
          </cell>
          <cell r="AD18">
            <v>134250</v>
          </cell>
          <cell r="AE18">
            <v>402750</v>
          </cell>
          <cell r="AF18" t="str">
            <v>Pesos Brutos</v>
          </cell>
          <cell r="AG18">
            <v>15000</v>
          </cell>
          <cell r="AH18" t="str">
            <v>USD Netos</v>
          </cell>
          <cell r="AI18" t="str">
            <v>Pesos Brutos</v>
          </cell>
          <cell r="AJ18">
            <v>150584.5</v>
          </cell>
          <cell r="AK18" t="str">
            <v>US Dlls</v>
          </cell>
          <cell r="AL18">
            <v>0.10000000000000009</v>
          </cell>
          <cell r="AM18" t="str">
            <v>Casado</v>
          </cell>
          <cell r="AO18">
            <v>3</v>
          </cell>
          <cell r="AP18">
            <v>5</v>
          </cell>
          <cell r="AQ18" t="str">
            <v>Jakarta</v>
          </cell>
          <cell r="AR18">
            <v>3</v>
          </cell>
          <cell r="AS18" t="str">
            <v>Jakarta</v>
          </cell>
          <cell r="AT18">
            <v>1</v>
          </cell>
          <cell r="AU18" t="str">
            <v>Jakarta</v>
          </cell>
          <cell r="AV18" t="str">
            <v>N</v>
          </cell>
          <cell r="AX18" t="str">
            <v>N</v>
          </cell>
          <cell r="AZ18">
            <v>6800</v>
          </cell>
          <cell r="BA18">
            <v>3</v>
          </cell>
          <cell r="BB18">
            <v>162304.57500000001</v>
          </cell>
          <cell r="BC18" t="str">
            <v>Vicepresidente</v>
          </cell>
          <cell r="BD18">
            <v>0.1</v>
          </cell>
          <cell r="BE18">
            <v>15058.45</v>
          </cell>
          <cell r="BF18">
            <v>0</v>
          </cell>
          <cell r="BG18">
            <v>0.25</v>
          </cell>
          <cell r="BH18">
            <v>0.25</v>
          </cell>
          <cell r="BI18">
            <v>0.25</v>
          </cell>
          <cell r="BJ18">
            <v>37646.125</v>
          </cell>
          <cell r="BK18">
            <v>3500</v>
          </cell>
          <cell r="BL18">
            <v>3700</v>
          </cell>
          <cell r="BM18">
            <v>3700</v>
          </cell>
          <cell r="BN18">
            <v>44400</v>
          </cell>
          <cell r="BO18" t="str">
            <v>Cosme Furlong</v>
          </cell>
          <cell r="BP18" t="str">
            <v>NO</v>
          </cell>
          <cell r="BQ18" t="str">
            <v>Francisco Noriega</v>
          </cell>
          <cell r="BR18" t="str">
            <v>NO</v>
          </cell>
          <cell r="BS18" t="str">
            <v>José Luis Saenz de Miera</v>
          </cell>
          <cell r="BT18" t="str">
            <v>NO</v>
          </cell>
          <cell r="BU18" t="str">
            <v>Lorenzo H. Zambrano</v>
          </cell>
          <cell r="BV18" t="str">
            <v>NO</v>
          </cell>
          <cell r="BW18" t="str">
            <v>FIRMAS PENDIENTES</v>
          </cell>
          <cell r="BX18">
            <v>10400</v>
          </cell>
          <cell r="BY18">
            <v>0</v>
          </cell>
          <cell r="BZ18">
            <v>10400</v>
          </cell>
          <cell r="CA18">
            <v>0</v>
          </cell>
          <cell r="CB18">
            <v>10400</v>
          </cell>
          <cell r="CC18">
            <v>0</v>
          </cell>
          <cell r="CD18">
            <v>0</v>
          </cell>
          <cell r="CE18">
            <v>0</v>
          </cell>
          <cell r="CF18">
            <v>0</v>
          </cell>
          <cell r="CG18">
            <v>0</v>
          </cell>
          <cell r="CH18">
            <v>31200</v>
          </cell>
          <cell r="CI18" t="str">
            <v>Monterrey</v>
          </cell>
          <cell r="CJ18" t="str">
            <v>Jakarta</v>
          </cell>
          <cell r="CK18">
            <v>34000</v>
          </cell>
        </row>
        <row r="19">
          <cell r="B19">
            <v>11</v>
          </cell>
          <cell r="C19" t="str">
            <v xml:space="preserve">Henrique </v>
          </cell>
          <cell r="E19" t="str">
            <v>Thielen</v>
          </cell>
          <cell r="G19" t="str">
            <v>Director Pais</v>
          </cell>
          <cell r="H19" t="str">
            <v>VP</v>
          </cell>
          <cell r="I19" t="str">
            <v>V. P. Concreto</v>
          </cell>
          <cell r="J19" t="str">
            <v>VP</v>
          </cell>
          <cell r="K19">
            <v>36161</v>
          </cell>
          <cell r="L19">
            <v>36192</v>
          </cell>
          <cell r="M19">
            <v>36192</v>
          </cell>
          <cell r="N19">
            <v>36591.470641550928</v>
          </cell>
          <cell r="O19">
            <v>1</v>
          </cell>
          <cell r="P19" t="str">
            <v>Segundo</v>
          </cell>
          <cell r="Q19" t="str">
            <v>PANAMA</v>
          </cell>
          <cell r="R19" t="str">
            <v>Venezuela</v>
          </cell>
          <cell r="S19" t="str">
            <v>COLOMBIA</v>
          </cell>
          <cell r="T19" t="str">
            <v>Colombia</v>
          </cell>
          <cell r="U19">
            <v>3</v>
          </cell>
          <cell r="V19" t="str">
            <v>Cd. de Panamá</v>
          </cell>
          <cell r="X19" t="str">
            <v>Colombia</v>
          </cell>
          <cell r="Y19">
            <v>104000</v>
          </cell>
          <cell r="Z19" t="str">
            <v>US Dlls</v>
          </cell>
          <cell r="AA19">
            <v>1</v>
          </cell>
          <cell r="AB19">
            <v>104000</v>
          </cell>
          <cell r="AC19" t="str">
            <v>US Dlls</v>
          </cell>
          <cell r="AD19">
            <v>4333.333333333333</v>
          </cell>
          <cell r="AE19">
            <v>13000</v>
          </cell>
          <cell r="AF19" t="str">
            <v>USD Netos</v>
          </cell>
          <cell r="AG19">
            <v>15000</v>
          </cell>
          <cell r="AH19" t="str">
            <v>USD Netos</v>
          </cell>
          <cell r="AI19" t="str">
            <v>Pesos Brutos</v>
          </cell>
          <cell r="AJ19">
            <v>124800</v>
          </cell>
          <cell r="AK19" t="str">
            <v>US Dlls</v>
          </cell>
          <cell r="AL19">
            <v>0.19999999999999996</v>
          </cell>
          <cell r="AM19" t="str">
            <v>Casado</v>
          </cell>
          <cell r="AO19">
            <v>3</v>
          </cell>
          <cell r="AP19" t="str">
            <v>N</v>
          </cell>
          <cell r="AQ19" t="str">
            <v>Colombia</v>
          </cell>
          <cell r="AR19">
            <v>12</v>
          </cell>
          <cell r="AS19" t="str">
            <v>Colombia</v>
          </cell>
          <cell r="AT19">
            <v>8</v>
          </cell>
          <cell r="AU19" t="str">
            <v>Colombia</v>
          </cell>
          <cell r="AV19" t="str">
            <v>N</v>
          </cell>
          <cell r="AX19" t="str">
            <v>N</v>
          </cell>
          <cell r="AZ19">
            <v>450</v>
          </cell>
          <cell r="BA19">
            <v>3</v>
          </cell>
          <cell r="BB19">
            <v>99225</v>
          </cell>
          <cell r="BC19" t="str">
            <v>Vicepresidente</v>
          </cell>
          <cell r="BD19">
            <v>0.1</v>
          </cell>
          <cell r="BE19">
            <v>12480</v>
          </cell>
          <cell r="BF19">
            <v>0</v>
          </cell>
          <cell r="BG19">
            <v>0.3</v>
          </cell>
          <cell r="BH19">
            <v>0.3</v>
          </cell>
          <cell r="BI19">
            <v>0.3</v>
          </cell>
          <cell r="BJ19">
            <v>37440</v>
          </cell>
          <cell r="BK19">
            <v>3000</v>
          </cell>
          <cell r="BL19">
            <v>3000</v>
          </cell>
          <cell r="BM19">
            <v>3000</v>
          </cell>
          <cell r="BN19">
            <v>36000</v>
          </cell>
          <cell r="BO19" t="str">
            <v>Cosme Furlong</v>
          </cell>
          <cell r="BP19" t="str">
            <v>NO</v>
          </cell>
          <cell r="BQ19" t="str">
            <v>Héctor Valenzuela</v>
          </cell>
          <cell r="BR19" t="str">
            <v>NO</v>
          </cell>
          <cell r="BS19" t="str">
            <v>Víctor Romo</v>
          </cell>
          <cell r="BT19" t="str">
            <v>NO</v>
          </cell>
          <cell r="BU19" t="str">
            <v>Lorenzo H. Zambrano</v>
          </cell>
          <cell r="BV19" t="str">
            <v>NO</v>
          </cell>
          <cell r="BW19" t="str">
            <v>FIRMAS PENDIENTES</v>
          </cell>
          <cell r="BX19">
            <v>0</v>
          </cell>
          <cell r="BY19">
            <v>0</v>
          </cell>
          <cell r="BZ19">
            <v>0</v>
          </cell>
          <cell r="CA19">
            <v>5710</v>
          </cell>
          <cell r="CB19">
            <v>0</v>
          </cell>
          <cell r="CC19">
            <v>5345</v>
          </cell>
          <cell r="CD19">
            <v>0</v>
          </cell>
          <cell r="CE19">
            <v>0</v>
          </cell>
          <cell r="CF19">
            <v>0</v>
          </cell>
          <cell r="CG19">
            <v>0</v>
          </cell>
          <cell r="CH19">
            <v>11055</v>
          </cell>
          <cell r="CI19" t="str">
            <v>Monterrey</v>
          </cell>
          <cell r="CJ19" t="str">
            <v>Jakarta</v>
          </cell>
          <cell r="CK19">
            <v>2250</v>
          </cell>
        </row>
        <row r="20">
          <cell r="B20">
            <v>12</v>
          </cell>
          <cell r="C20" t="str">
            <v>José</v>
          </cell>
          <cell r="E20" t="str">
            <v>Barroso</v>
          </cell>
          <cell r="G20" t="str">
            <v>Director Regional de Comercial</v>
          </cell>
          <cell r="H20" t="str">
            <v>VP</v>
          </cell>
          <cell r="I20" t="str">
            <v>V. P. Comercial</v>
          </cell>
          <cell r="J20" t="str">
            <v>VP</v>
          </cell>
          <cell r="K20">
            <v>36292</v>
          </cell>
          <cell r="L20">
            <v>36323</v>
          </cell>
          <cell r="M20">
            <v>36323</v>
          </cell>
          <cell r="N20">
            <v>36591.470641550928</v>
          </cell>
          <cell r="O20">
            <v>1</v>
          </cell>
          <cell r="P20" t="str">
            <v>Segundo</v>
          </cell>
          <cell r="Q20" t="str">
            <v>MEXICO</v>
          </cell>
          <cell r="R20" t="str">
            <v>México</v>
          </cell>
          <cell r="S20" t="str">
            <v>INDONESIA</v>
          </cell>
          <cell r="T20" t="str">
            <v>Indonesia</v>
          </cell>
          <cell r="U20">
            <v>12</v>
          </cell>
          <cell r="V20" t="str">
            <v>Otros México</v>
          </cell>
          <cell r="X20" t="str">
            <v>Jakarta</v>
          </cell>
          <cell r="Y20">
            <v>1614386</v>
          </cell>
          <cell r="Z20" t="str">
            <v>Pesos</v>
          </cell>
          <cell r="AA20">
            <v>9.4</v>
          </cell>
          <cell r="AB20">
            <v>171743.19148936169</v>
          </cell>
          <cell r="AC20" t="str">
            <v>US Dlls</v>
          </cell>
          <cell r="AD20">
            <v>151900</v>
          </cell>
          <cell r="AE20">
            <v>455700</v>
          </cell>
          <cell r="AF20" t="str">
            <v>Pesos Brutos</v>
          </cell>
          <cell r="AG20">
            <v>15000</v>
          </cell>
          <cell r="AH20" t="str">
            <v>USD Netos</v>
          </cell>
          <cell r="AI20" t="str">
            <v>Pesos Brutos</v>
          </cell>
          <cell r="AJ20">
            <v>188917.51063829788</v>
          </cell>
          <cell r="AK20" t="str">
            <v>US Dlls</v>
          </cell>
          <cell r="AL20">
            <v>0.10000000000000009</v>
          </cell>
          <cell r="AM20" t="str">
            <v>Casado</v>
          </cell>
          <cell r="AO20">
            <v>3</v>
          </cell>
          <cell r="AP20">
            <v>11</v>
          </cell>
          <cell r="AQ20" t="str">
            <v>Jakarta</v>
          </cell>
          <cell r="AR20">
            <v>10</v>
          </cell>
          <cell r="AS20" t="str">
            <v>Jakarta</v>
          </cell>
          <cell r="AT20">
            <v>6</v>
          </cell>
          <cell r="AU20" t="str">
            <v>Jakarta</v>
          </cell>
          <cell r="AV20" t="str">
            <v>N</v>
          </cell>
          <cell r="AW20" t="str">
            <v>Jakarta</v>
          </cell>
          <cell r="AX20" t="str">
            <v>N</v>
          </cell>
          <cell r="AY20" t="str">
            <v>Jakarta</v>
          </cell>
          <cell r="AZ20">
            <v>6800</v>
          </cell>
          <cell r="BA20">
            <v>3</v>
          </cell>
          <cell r="BB20">
            <v>177571.12872340425</v>
          </cell>
          <cell r="BC20" t="str">
            <v>Vicepresidente</v>
          </cell>
          <cell r="BD20">
            <v>0.1</v>
          </cell>
          <cell r="BE20">
            <v>18891.75106382979</v>
          </cell>
          <cell r="BF20">
            <v>0</v>
          </cell>
          <cell r="BG20">
            <v>0.25</v>
          </cell>
          <cell r="BH20">
            <v>0.25</v>
          </cell>
          <cell r="BI20">
            <v>0.25</v>
          </cell>
          <cell r="BJ20">
            <v>47229.377659574471</v>
          </cell>
          <cell r="BK20">
            <v>3500</v>
          </cell>
          <cell r="BL20">
            <v>3500</v>
          </cell>
          <cell r="BM20">
            <v>3500</v>
          </cell>
          <cell r="BN20">
            <v>42000</v>
          </cell>
          <cell r="BO20" t="str">
            <v>Cosme Furlong</v>
          </cell>
          <cell r="BP20" t="str">
            <v>NO</v>
          </cell>
          <cell r="BQ20" t="str">
            <v>Francisco Noriega</v>
          </cell>
          <cell r="BR20" t="str">
            <v>NO</v>
          </cell>
          <cell r="BS20" t="str">
            <v>José Luis Saenz de Miera</v>
          </cell>
          <cell r="BT20" t="str">
            <v>NO</v>
          </cell>
          <cell r="BU20" t="str">
            <v>Lorenzo H. Zambrano</v>
          </cell>
          <cell r="BV20" t="str">
            <v>NO</v>
          </cell>
          <cell r="BW20" t="str">
            <v>FIRMAS PENDIENTES</v>
          </cell>
          <cell r="BX20">
            <v>0</v>
          </cell>
          <cell r="BY20">
            <v>11900</v>
          </cell>
          <cell r="BZ20">
            <v>0</v>
          </cell>
          <cell r="CA20">
            <v>11900</v>
          </cell>
          <cell r="CB20">
            <v>0</v>
          </cell>
          <cell r="CC20">
            <v>11650</v>
          </cell>
          <cell r="CD20">
            <v>0</v>
          </cell>
          <cell r="CE20">
            <v>0</v>
          </cell>
          <cell r="CF20">
            <v>0</v>
          </cell>
          <cell r="CG20">
            <v>0</v>
          </cell>
          <cell r="CH20">
            <v>35450</v>
          </cell>
          <cell r="CI20" t="str">
            <v>Monterrey</v>
          </cell>
          <cell r="CJ20" t="str">
            <v>Jakarta</v>
          </cell>
          <cell r="CK20">
            <v>34000</v>
          </cell>
        </row>
        <row r="21">
          <cell r="B21">
            <v>13</v>
          </cell>
          <cell r="C21" t="str">
            <v>José</v>
          </cell>
          <cell r="D21" t="str">
            <v>Alberto</v>
          </cell>
          <cell r="E21" t="str">
            <v>Ghio</v>
          </cell>
          <cell r="F21" t="str">
            <v>Villarreal</v>
          </cell>
          <cell r="G21" t="str">
            <v>Gerente?</v>
          </cell>
          <cell r="H21" t="str">
            <v>ED</v>
          </cell>
          <cell r="I21" t="str">
            <v>V. P. Administración</v>
          </cell>
          <cell r="J21" t="str">
            <v>VP</v>
          </cell>
          <cell r="K21">
            <v>36292</v>
          </cell>
          <cell r="L21">
            <v>36323</v>
          </cell>
          <cell r="M21">
            <v>36323</v>
          </cell>
          <cell r="N21">
            <v>36591.470641550928</v>
          </cell>
          <cell r="O21">
            <v>1</v>
          </cell>
          <cell r="P21" t="str">
            <v>Segundo</v>
          </cell>
          <cell r="Q21" t="str">
            <v>CENTRAL</v>
          </cell>
          <cell r="R21" t="str">
            <v>Central</v>
          </cell>
          <cell r="S21" t="str">
            <v>VENEZUELA</v>
          </cell>
          <cell r="T21" t="str">
            <v>Venezuela</v>
          </cell>
          <cell r="U21">
            <v>12</v>
          </cell>
          <cell r="V21" t="str">
            <v>Otros México</v>
          </cell>
          <cell r="X21" t="str">
            <v>Caracas</v>
          </cell>
          <cell r="Y21">
            <v>936000</v>
          </cell>
          <cell r="Z21" t="str">
            <v>Pesos</v>
          </cell>
          <cell r="AA21">
            <v>9.6950000000000003</v>
          </cell>
          <cell r="AB21">
            <v>96544.610624032997</v>
          </cell>
          <cell r="AC21" t="str">
            <v>US Dlls</v>
          </cell>
          <cell r="AD21">
            <v>88235.294117647049</v>
          </cell>
          <cell r="AE21">
            <v>264705.88235294115</v>
          </cell>
          <cell r="AF21" t="str">
            <v>USD Netos</v>
          </cell>
          <cell r="AG21">
            <v>15000</v>
          </cell>
          <cell r="AH21" t="str">
            <v>USD Netos</v>
          </cell>
          <cell r="AI21" t="str">
            <v>Pesos Brutos</v>
          </cell>
          <cell r="AJ21">
            <v>205303</v>
          </cell>
          <cell r="AK21" t="str">
            <v>US Dlls</v>
          </cell>
          <cell r="AL21">
            <v>1.1265091720085474</v>
          </cell>
          <cell r="AM21" t="str">
            <v>Casado</v>
          </cell>
          <cell r="AO21">
            <v>2</v>
          </cell>
          <cell r="AP21">
            <v>10</v>
          </cell>
          <cell r="AQ21" t="str">
            <v>Caracas</v>
          </cell>
          <cell r="AR21">
            <v>9</v>
          </cell>
          <cell r="AS21" t="str">
            <v>Caracas</v>
          </cell>
          <cell r="AT21" t="str">
            <v>N</v>
          </cell>
          <cell r="AU21" t="str">
            <v>Caracas</v>
          </cell>
          <cell r="AV21" t="str">
            <v>N</v>
          </cell>
          <cell r="AW21" t="str">
            <v>Caracas</v>
          </cell>
          <cell r="AX21" t="str">
            <v>N</v>
          </cell>
          <cell r="AY21" t="str">
            <v>Caracas</v>
          </cell>
          <cell r="AZ21">
            <v>1100</v>
          </cell>
          <cell r="BA21">
            <v>2</v>
          </cell>
          <cell r="BB21">
            <v>115055.45000000001</v>
          </cell>
          <cell r="BC21" t="str">
            <v>Vicepresidente</v>
          </cell>
          <cell r="BD21">
            <v>0.1</v>
          </cell>
          <cell r="BE21">
            <v>20530.300000000003</v>
          </cell>
          <cell r="BF21">
            <v>0</v>
          </cell>
          <cell r="BG21">
            <v>0.05</v>
          </cell>
          <cell r="BH21">
            <v>0.05</v>
          </cell>
          <cell r="BI21">
            <v>0.05</v>
          </cell>
          <cell r="BJ21">
            <v>10265.150000000001</v>
          </cell>
          <cell r="BK21">
            <v>5000</v>
          </cell>
          <cell r="BL21">
            <v>5000</v>
          </cell>
          <cell r="BM21">
            <v>5000</v>
          </cell>
          <cell r="BN21">
            <v>60000</v>
          </cell>
          <cell r="BO21" t="str">
            <v>Cosme Furlong</v>
          </cell>
          <cell r="BP21" t="str">
            <v>NO</v>
          </cell>
          <cell r="BQ21" t="str">
            <v>Fernando González</v>
          </cell>
          <cell r="BR21" t="str">
            <v>NO</v>
          </cell>
          <cell r="BS21" t="str">
            <v>Víctor Romo</v>
          </cell>
          <cell r="BT21" t="str">
            <v>NO</v>
          </cell>
          <cell r="BU21" t="str">
            <v>Lorenzo H. Zambrano</v>
          </cell>
          <cell r="BV21" t="str">
            <v>NO</v>
          </cell>
          <cell r="BW21" t="str">
            <v>FIRMAS PENDIENTES</v>
          </cell>
          <cell r="BX21">
            <v>0</v>
          </cell>
          <cell r="BY21">
            <v>9930</v>
          </cell>
          <cell r="BZ21">
            <v>0</v>
          </cell>
          <cell r="CA21">
            <v>9930</v>
          </cell>
          <cell r="CB21">
            <v>0</v>
          </cell>
          <cell r="CC21">
            <v>0</v>
          </cell>
          <cell r="CD21">
            <v>0</v>
          </cell>
          <cell r="CE21">
            <v>0</v>
          </cell>
          <cell r="CF21">
            <v>0</v>
          </cell>
          <cell r="CG21">
            <v>0</v>
          </cell>
          <cell r="CH21">
            <v>19860</v>
          </cell>
          <cell r="CI21" t="str">
            <v>Caracas</v>
          </cell>
          <cell r="CJ21" t="str">
            <v>Monterrey</v>
          </cell>
          <cell r="CK21">
            <v>4400</v>
          </cell>
        </row>
        <row r="22">
          <cell r="B22">
            <v>14</v>
          </cell>
          <cell r="C22" t="str">
            <v xml:space="preserve">Hector </v>
          </cell>
          <cell r="D22" t="str">
            <v>Javier</v>
          </cell>
          <cell r="E22" t="str">
            <v>Treviño</v>
          </cell>
          <cell r="F22" t="str">
            <v>Serna</v>
          </cell>
          <cell r="G22" t="str">
            <v>Gerente?</v>
          </cell>
          <cell r="H22" t="str">
            <v>ED</v>
          </cell>
          <cell r="I22" t="str">
            <v>Director de Proyectos</v>
          </cell>
          <cell r="J22" t="str">
            <v>O</v>
          </cell>
          <cell r="K22">
            <v>36292</v>
          </cell>
          <cell r="L22">
            <v>36323</v>
          </cell>
          <cell r="M22">
            <v>36323</v>
          </cell>
          <cell r="N22">
            <v>36591.470641550928</v>
          </cell>
          <cell r="O22">
            <v>1</v>
          </cell>
          <cell r="P22" t="str">
            <v>Segundo</v>
          </cell>
          <cell r="Q22" t="str">
            <v>CENTRAL</v>
          </cell>
          <cell r="R22" t="str">
            <v>Central</v>
          </cell>
          <cell r="S22" t="str">
            <v>VENEZUELA</v>
          </cell>
          <cell r="T22" t="str">
            <v>Venezuela</v>
          </cell>
          <cell r="U22">
            <v>12</v>
          </cell>
          <cell r="V22" t="str">
            <v>Otros México</v>
          </cell>
          <cell r="X22" t="str">
            <v>Caracas</v>
          </cell>
          <cell r="Y22">
            <v>936000</v>
          </cell>
          <cell r="Z22" t="str">
            <v>Pesos</v>
          </cell>
          <cell r="AA22">
            <v>9.6950000000000003</v>
          </cell>
          <cell r="AB22">
            <v>96544.610624032997</v>
          </cell>
          <cell r="AC22" t="str">
            <v>US Dlls</v>
          </cell>
          <cell r="AD22">
            <v>88235.294117647049</v>
          </cell>
          <cell r="AE22">
            <v>264705.88235294115</v>
          </cell>
          <cell r="AF22" t="str">
            <v>USD Netos</v>
          </cell>
          <cell r="AG22">
            <v>15000</v>
          </cell>
          <cell r="AH22" t="str">
            <v>USD Netos</v>
          </cell>
          <cell r="AI22" t="str">
            <v>US Dólares Brutos</v>
          </cell>
          <cell r="AJ22">
            <v>100307</v>
          </cell>
          <cell r="AK22" t="str">
            <v>US Dlls</v>
          </cell>
          <cell r="AL22">
            <v>3.8970475427350548E-2</v>
          </cell>
          <cell r="AM22" t="str">
            <v>Casado</v>
          </cell>
          <cell r="AO22">
            <v>3</v>
          </cell>
          <cell r="AP22">
            <v>9</v>
          </cell>
          <cell r="AQ22" t="str">
            <v>Caracas</v>
          </cell>
          <cell r="AR22">
            <v>6</v>
          </cell>
          <cell r="AS22" t="str">
            <v>Caracas</v>
          </cell>
          <cell r="AT22">
            <v>2</v>
          </cell>
          <cell r="AU22" t="str">
            <v>Caracas</v>
          </cell>
          <cell r="AV22" t="str">
            <v>N</v>
          </cell>
          <cell r="AW22" t="str">
            <v>Caracas</v>
          </cell>
          <cell r="AX22" t="str">
            <v>N</v>
          </cell>
          <cell r="AY22" t="str">
            <v>Caracas</v>
          </cell>
          <cell r="AZ22">
            <v>1100</v>
          </cell>
          <cell r="BA22">
            <v>3</v>
          </cell>
          <cell r="BB22">
            <v>83296.05</v>
          </cell>
          <cell r="BC22" t="str">
            <v>Ejecutivo</v>
          </cell>
          <cell r="BD22">
            <v>0.1</v>
          </cell>
          <cell r="BE22">
            <v>10030.700000000001</v>
          </cell>
          <cell r="BF22">
            <v>0</v>
          </cell>
          <cell r="BG22">
            <v>0.05</v>
          </cell>
          <cell r="BH22">
            <v>0.05</v>
          </cell>
          <cell r="BI22">
            <v>0.05</v>
          </cell>
          <cell r="BJ22">
            <v>5015.3500000000004</v>
          </cell>
          <cell r="BK22">
            <v>3100</v>
          </cell>
          <cell r="BL22">
            <v>3100</v>
          </cell>
          <cell r="BM22">
            <v>3100</v>
          </cell>
          <cell r="BN22">
            <v>37200</v>
          </cell>
          <cell r="BO22" t="str">
            <v>Cosme Furlong</v>
          </cell>
          <cell r="BP22" t="str">
            <v>NO</v>
          </cell>
          <cell r="BQ22" t="str">
            <v>Fernando González</v>
          </cell>
          <cell r="BR22" t="str">
            <v>NO</v>
          </cell>
          <cell r="BS22" t="str">
            <v>Víctor Romo</v>
          </cell>
          <cell r="BT22" t="str">
            <v>NO</v>
          </cell>
          <cell r="BU22" t="str">
            <v>Lorenzo H. Zambrano</v>
          </cell>
          <cell r="BV22" t="str">
            <v>NO</v>
          </cell>
          <cell r="BW22" t="str">
            <v>FIRMAS PENDIENTES</v>
          </cell>
          <cell r="BX22">
            <v>0</v>
          </cell>
          <cell r="BY22">
            <v>9930</v>
          </cell>
          <cell r="BZ22">
            <v>0</v>
          </cell>
          <cell r="CA22">
            <v>7810</v>
          </cell>
          <cell r="CB22">
            <v>7810</v>
          </cell>
          <cell r="CC22">
            <v>0</v>
          </cell>
          <cell r="CD22">
            <v>0</v>
          </cell>
          <cell r="CE22">
            <v>0</v>
          </cell>
          <cell r="CF22">
            <v>0</v>
          </cell>
          <cell r="CG22">
            <v>0</v>
          </cell>
          <cell r="CH22">
            <v>25550</v>
          </cell>
          <cell r="CI22" t="str">
            <v>Caracas</v>
          </cell>
          <cell r="CJ22" t="str">
            <v>Monterrey</v>
          </cell>
          <cell r="CK22">
            <v>5500</v>
          </cell>
        </row>
        <row r="23">
          <cell r="B23">
            <v>15</v>
          </cell>
          <cell r="C23" t="str">
            <v xml:space="preserve">Eduardo </v>
          </cell>
          <cell r="E23" t="str">
            <v>Guerra</v>
          </cell>
          <cell r="F23" t="str">
            <v>Cardenas</v>
          </cell>
          <cell r="G23" t="str">
            <v>Gerente?</v>
          </cell>
          <cell r="H23" t="str">
            <v>ED</v>
          </cell>
          <cell r="I23" t="str">
            <v>Director de Procesos</v>
          </cell>
          <cell r="J23" t="str">
            <v>O</v>
          </cell>
          <cell r="K23">
            <v>36292</v>
          </cell>
          <cell r="L23">
            <v>36323</v>
          </cell>
          <cell r="M23">
            <v>36323</v>
          </cell>
          <cell r="N23">
            <v>36591.470641550928</v>
          </cell>
          <cell r="O23">
            <v>1</v>
          </cell>
          <cell r="P23" t="str">
            <v>Segundo</v>
          </cell>
          <cell r="Q23" t="str">
            <v>MEXICO</v>
          </cell>
          <cell r="R23" t="str">
            <v>México</v>
          </cell>
          <cell r="S23" t="str">
            <v>VENEZUELA</v>
          </cell>
          <cell r="T23" t="str">
            <v>Venezuela</v>
          </cell>
          <cell r="U23">
            <v>12</v>
          </cell>
          <cell r="V23" t="str">
            <v>Otros México</v>
          </cell>
          <cell r="X23" t="str">
            <v>Caracas</v>
          </cell>
          <cell r="Y23">
            <v>936000</v>
          </cell>
          <cell r="Z23" t="str">
            <v>Pesos</v>
          </cell>
          <cell r="AA23">
            <v>9.6950000000000003</v>
          </cell>
          <cell r="AB23">
            <v>96544.610624032997</v>
          </cell>
          <cell r="AC23" t="str">
            <v>US Dlls</v>
          </cell>
          <cell r="AD23">
            <v>88235.294117647049</v>
          </cell>
          <cell r="AE23">
            <v>264705.88235294115</v>
          </cell>
          <cell r="AF23" t="str">
            <v>USD Netos</v>
          </cell>
          <cell r="AG23">
            <v>15000</v>
          </cell>
          <cell r="AH23" t="str">
            <v>USD Netos</v>
          </cell>
          <cell r="AI23" t="str">
            <v>US Dólares Brutos</v>
          </cell>
          <cell r="AJ23">
            <v>98047</v>
          </cell>
          <cell r="AK23" t="str">
            <v>US Dlls</v>
          </cell>
          <cell r="AL23">
            <v>1.5561607905983044E-2</v>
          </cell>
          <cell r="AM23" t="str">
            <v>Casado</v>
          </cell>
          <cell r="AO23">
            <v>4</v>
          </cell>
          <cell r="AP23">
            <v>7</v>
          </cell>
          <cell r="AQ23" t="str">
            <v>Caracas</v>
          </cell>
          <cell r="AR23">
            <v>6</v>
          </cell>
          <cell r="AS23" t="str">
            <v>Caracas</v>
          </cell>
          <cell r="AT23">
            <v>4</v>
          </cell>
          <cell r="AU23" t="str">
            <v>Caracas</v>
          </cell>
          <cell r="AV23">
            <v>3</v>
          </cell>
          <cell r="AW23" t="str">
            <v>Caracas</v>
          </cell>
          <cell r="AX23" t="str">
            <v>N</v>
          </cell>
          <cell r="AY23" t="str">
            <v>Caracas</v>
          </cell>
          <cell r="AZ23">
            <v>1100</v>
          </cell>
          <cell r="BA23">
            <v>4</v>
          </cell>
          <cell r="BB23">
            <v>91867.05</v>
          </cell>
          <cell r="BC23" t="str">
            <v>Ejecutivo</v>
          </cell>
          <cell r="BD23">
            <v>0.1</v>
          </cell>
          <cell r="BE23">
            <v>9804.7000000000007</v>
          </cell>
          <cell r="BF23">
            <v>0</v>
          </cell>
          <cell r="BG23">
            <v>0.05</v>
          </cell>
          <cell r="BH23">
            <v>0.05</v>
          </cell>
          <cell r="BI23">
            <v>0.05</v>
          </cell>
          <cell r="BJ23">
            <v>4902.3500000000004</v>
          </cell>
          <cell r="BK23">
            <v>3100</v>
          </cell>
          <cell r="BL23">
            <v>3100</v>
          </cell>
          <cell r="BM23">
            <v>3100</v>
          </cell>
          <cell r="BN23">
            <v>37200</v>
          </cell>
          <cell r="BO23" t="str">
            <v>Cosme Furlong</v>
          </cell>
          <cell r="BP23" t="str">
            <v>NO</v>
          </cell>
          <cell r="BQ23" t="str">
            <v>Fernando González</v>
          </cell>
          <cell r="BR23" t="str">
            <v>NO</v>
          </cell>
          <cell r="BS23" t="str">
            <v>Víctor Romo</v>
          </cell>
          <cell r="BT23" t="str">
            <v>NO</v>
          </cell>
          <cell r="BU23" t="str">
            <v>Lorenzo H. Zambrano</v>
          </cell>
          <cell r="BV23" t="str">
            <v>NO</v>
          </cell>
          <cell r="BW23" t="str">
            <v>FIRMAS PENDIENTES</v>
          </cell>
          <cell r="BX23">
            <v>0</v>
          </cell>
          <cell r="BY23">
            <v>9930</v>
          </cell>
          <cell r="BZ23">
            <v>0</v>
          </cell>
          <cell r="CA23">
            <v>7810</v>
          </cell>
          <cell r="CB23">
            <v>7810</v>
          </cell>
          <cell r="CC23">
            <v>0</v>
          </cell>
          <cell r="CD23">
            <v>7810</v>
          </cell>
          <cell r="CE23">
            <v>0</v>
          </cell>
          <cell r="CF23">
            <v>0</v>
          </cell>
          <cell r="CG23">
            <v>0</v>
          </cell>
          <cell r="CH23">
            <v>33360</v>
          </cell>
          <cell r="CI23" t="str">
            <v>Caracas</v>
          </cell>
          <cell r="CJ23" t="str">
            <v>Monterrey</v>
          </cell>
          <cell r="CK23">
            <v>6600</v>
          </cell>
        </row>
        <row r="24">
          <cell r="B24">
            <v>16</v>
          </cell>
          <cell r="C24" t="str">
            <v xml:space="preserve">Juan </v>
          </cell>
          <cell r="D24" t="str">
            <v>Santiago</v>
          </cell>
          <cell r="E24" t="str">
            <v>Cantú</v>
          </cell>
          <cell r="F24" t="str">
            <v>Salinas</v>
          </cell>
          <cell r="G24" t="str">
            <v>Director Abasto</v>
          </cell>
          <cell r="H24" t="str">
            <v>VP</v>
          </cell>
          <cell r="I24" t="str">
            <v>V. P. Planeación</v>
          </cell>
          <cell r="J24" t="str">
            <v>VP</v>
          </cell>
          <cell r="K24">
            <v>35593</v>
          </cell>
          <cell r="L24">
            <v>35624</v>
          </cell>
          <cell r="M24">
            <v>35624</v>
          </cell>
          <cell r="N24">
            <v>36591.470641550928</v>
          </cell>
          <cell r="O24">
            <v>3</v>
          </cell>
          <cell r="P24" t="str">
            <v>Cuarto</v>
          </cell>
          <cell r="Q24" t="str">
            <v>MEXICO</v>
          </cell>
          <cell r="R24" t="str">
            <v>México</v>
          </cell>
          <cell r="S24" t="str">
            <v>VENEZUELA</v>
          </cell>
          <cell r="T24" t="str">
            <v>Venezuela</v>
          </cell>
          <cell r="U24">
            <v>12</v>
          </cell>
          <cell r="V24" t="str">
            <v>Otros México</v>
          </cell>
          <cell r="X24" t="str">
            <v>Caracas</v>
          </cell>
          <cell r="Y24">
            <v>1066939</v>
          </cell>
          <cell r="Z24" t="str">
            <v>Pesos</v>
          </cell>
          <cell r="AA24">
            <v>7.9</v>
          </cell>
          <cell r="AB24">
            <v>135055.56962025317</v>
          </cell>
          <cell r="AC24" t="str">
            <v>US Dlls</v>
          </cell>
          <cell r="AD24">
            <v>101800</v>
          </cell>
          <cell r="AE24">
            <v>305400</v>
          </cell>
          <cell r="AF24" t="str">
            <v>Pesos Brutos</v>
          </cell>
          <cell r="AG24">
            <v>15000</v>
          </cell>
          <cell r="AH24" t="str">
            <v>USD Netos</v>
          </cell>
          <cell r="AI24" t="str">
            <v>Pesos Brutos</v>
          </cell>
          <cell r="AJ24">
            <v>176560</v>
          </cell>
          <cell r="AK24" t="str">
            <v>US Dlls</v>
          </cell>
          <cell r="AL24">
            <v>0.30731372646421207</v>
          </cell>
          <cell r="AM24" t="str">
            <v>Soltero</v>
          </cell>
          <cell r="AO24">
            <v>0</v>
          </cell>
          <cell r="AP24" t="str">
            <v>N</v>
          </cell>
          <cell r="AQ24" t="str">
            <v>Caracas</v>
          </cell>
          <cell r="AR24" t="str">
            <v>N</v>
          </cell>
          <cell r="AS24" t="str">
            <v>Caracas</v>
          </cell>
          <cell r="AT24" t="str">
            <v>N</v>
          </cell>
          <cell r="AU24" t="str">
            <v>Caracas</v>
          </cell>
          <cell r="AV24" t="str">
            <v>N</v>
          </cell>
          <cell r="AW24" t="str">
            <v>Caracas</v>
          </cell>
          <cell r="AX24" t="str">
            <v>N</v>
          </cell>
          <cell r="AY24" t="str">
            <v>Caracas</v>
          </cell>
          <cell r="AZ24">
            <v>1100</v>
          </cell>
          <cell r="BA24">
            <v>0</v>
          </cell>
          <cell r="BB24">
            <v>87584</v>
          </cell>
          <cell r="BC24" t="str">
            <v>Vicepresidente</v>
          </cell>
          <cell r="BD24">
            <v>0.1</v>
          </cell>
          <cell r="BE24">
            <v>17656</v>
          </cell>
          <cell r="BF24">
            <v>0</v>
          </cell>
          <cell r="BG24">
            <v>0.05</v>
          </cell>
          <cell r="BH24">
            <v>0.05</v>
          </cell>
          <cell r="BI24">
            <v>0.05</v>
          </cell>
          <cell r="BJ24">
            <v>8828</v>
          </cell>
          <cell r="BK24">
            <v>5000</v>
          </cell>
          <cell r="BL24">
            <v>5000</v>
          </cell>
          <cell r="BM24">
            <v>5000</v>
          </cell>
          <cell r="BN24">
            <v>60000</v>
          </cell>
          <cell r="BO24" t="str">
            <v>Cosme Furlong</v>
          </cell>
          <cell r="BP24" t="str">
            <v>NO</v>
          </cell>
          <cell r="BQ24" t="str">
            <v>Fernando González</v>
          </cell>
          <cell r="BR24" t="str">
            <v>NO</v>
          </cell>
          <cell r="BS24" t="str">
            <v>Víctor Romo</v>
          </cell>
          <cell r="BT24" t="str">
            <v>NO</v>
          </cell>
          <cell r="BU24" t="str">
            <v>Lorenzo H. Zambrano</v>
          </cell>
          <cell r="BV24" t="str">
            <v>NO</v>
          </cell>
          <cell r="BW24" t="str">
            <v>FIRMAS PENDIENTES</v>
          </cell>
          <cell r="BX24">
            <v>0</v>
          </cell>
          <cell r="BY24">
            <v>0</v>
          </cell>
          <cell r="BZ24">
            <v>0</v>
          </cell>
          <cell r="CA24">
            <v>0</v>
          </cell>
          <cell r="CB24">
            <v>0</v>
          </cell>
          <cell r="CC24">
            <v>0</v>
          </cell>
          <cell r="CD24">
            <v>0</v>
          </cell>
          <cell r="CE24">
            <v>0</v>
          </cell>
          <cell r="CF24">
            <v>0</v>
          </cell>
          <cell r="CG24">
            <v>0</v>
          </cell>
          <cell r="CH24">
            <v>0</v>
          </cell>
          <cell r="CI24" t="str">
            <v>Caracas</v>
          </cell>
          <cell r="CJ24" t="str">
            <v>Monterrey</v>
          </cell>
          <cell r="CK24">
            <v>1100</v>
          </cell>
        </row>
        <row r="25">
          <cell r="B25">
            <v>17</v>
          </cell>
          <cell r="C25" t="str">
            <v>Hernan</v>
          </cell>
          <cell r="E25" t="str">
            <v>Valdés</v>
          </cell>
          <cell r="F25" t="str">
            <v>Correa</v>
          </cell>
          <cell r="G25" t="str">
            <v>Jefe?</v>
          </cell>
          <cell r="H25" t="str">
            <v>ED</v>
          </cell>
          <cell r="I25" t="str">
            <v>Gerente Trading</v>
          </cell>
          <cell r="J25" t="str">
            <v>O</v>
          </cell>
          <cell r="K25">
            <v>35886</v>
          </cell>
          <cell r="L25">
            <v>35917</v>
          </cell>
          <cell r="M25">
            <v>35917</v>
          </cell>
          <cell r="N25">
            <v>36591.470641550928</v>
          </cell>
          <cell r="O25">
            <v>2</v>
          </cell>
          <cell r="P25" t="str">
            <v>Tercero</v>
          </cell>
          <cell r="Q25" t="str">
            <v>MEXICO</v>
          </cell>
          <cell r="R25" t="str">
            <v>Central</v>
          </cell>
          <cell r="S25" t="str">
            <v>VENEZUELA</v>
          </cell>
          <cell r="T25" t="str">
            <v>Venezuela</v>
          </cell>
          <cell r="U25">
            <v>12</v>
          </cell>
          <cell r="V25" t="str">
            <v>Otros México</v>
          </cell>
          <cell r="X25" t="str">
            <v>Caracas</v>
          </cell>
          <cell r="Y25">
            <v>388373</v>
          </cell>
          <cell r="Z25" t="str">
            <v>Pesos</v>
          </cell>
          <cell r="AA25">
            <v>8.5500000000000007</v>
          </cell>
          <cell r="AB25">
            <v>45423.742690058476</v>
          </cell>
          <cell r="AC25" t="str">
            <v>US Dlls</v>
          </cell>
          <cell r="AD25">
            <v>35500</v>
          </cell>
          <cell r="AE25">
            <v>106500</v>
          </cell>
          <cell r="AF25" t="str">
            <v>Pesos Brutos</v>
          </cell>
          <cell r="AG25">
            <v>15000</v>
          </cell>
          <cell r="AH25" t="str">
            <v>USD Netos</v>
          </cell>
          <cell r="AI25" t="str">
            <v>Pesos Brutos</v>
          </cell>
          <cell r="AJ25">
            <v>54600</v>
          </cell>
          <cell r="AK25" t="str">
            <v>US Dlls</v>
          </cell>
          <cell r="AL25">
            <v>0.20201455816959468</v>
          </cell>
          <cell r="AM25" t="str">
            <v>Casado</v>
          </cell>
          <cell r="AO25">
            <v>2</v>
          </cell>
          <cell r="AP25">
            <v>1</v>
          </cell>
          <cell r="AQ25" t="str">
            <v>Caracas</v>
          </cell>
          <cell r="AR25">
            <v>-1</v>
          </cell>
          <cell r="AS25" t="str">
            <v>Caracas</v>
          </cell>
          <cell r="AT25" t="str">
            <v>N</v>
          </cell>
          <cell r="AU25" t="str">
            <v>Caracas</v>
          </cell>
          <cell r="AV25" t="str">
            <v>N</v>
          </cell>
          <cell r="AW25" t="str">
            <v>Caracas</v>
          </cell>
          <cell r="AX25" t="str">
            <v>N</v>
          </cell>
          <cell r="AY25" t="str">
            <v>Caracas</v>
          </cell>
          <cell r="AZ25">
            <v>1100</v>
          </cell>
          <cell r="BA25">
            <v>2</v>
          </cell>
          <cell r="BB25">
            <v>61540</v>
          </cell>
          <cell r="BC25" t="str">
            <v>Ejecutivo</v>
          </cell>
          <cell r="BD25">
            <v>0.1</v>
          </cell>
          <cell r="BE25">
            <v>5460</v>
          </cell>
          <cell r="BF25">
            <v>0</v>
          </cell>
          <cell r="BG25">
            <v>0.05</v>
          </cell>
          <cell r="BH25">
            <v>0.05</v>
          </cell>
          <cell r="BI25">
            <v>0.05</v>
          </cell>
          <cell r="BJ25">
            <v>2730</v>
          </cell>
          <cell r="BK25">
            <v>3100</v>
          </cell>
          <cell r="BL25">
            <v>3100</v>
          </cell>
          <cell r="BM25">
            <v>3100</v>
          </cell>
          <cell r="BN25">
            <v>37200</v>
          </cell>
          <cell r="BO25" t="str">
            <v>Cosme Furlong</v>
          </cell>
          <cell r="BP25" t="str">
            <v>NO</v>
          </cell>
          <cell r="BQ25" t="str">
            <v>Fernando González</v>
          </cell>
          <cell r="BR25" t="str">
            <v>NO</v>
          </cell>
          <cell r="BS25" t="str">
            <v>Víctor Romo</v>
          </cell>
          <cell r="BT25" t="str">
            <v>NO</v>
          </cell>
          <cell r="BU25" t="str">
            <v>Lorenzo H. Zambrano</v>
          </cell>
          <cell r="BV25" t="str">
            <v>NO</v>
          </cell>
          <cell r="BW25" t="str">
            <v>FIRMAS PENDIENTES</v>
          </cell>
          <cell r="BX25">
            <v>7810</v>
          </cell>
          <cell r="BY25">
            <v>0</v>
          </cell>
          <cell r="BZ25">
            <v>3940</v>
          </cell>
          <cell r="CA25">
            <v>0</v>
          </cell>
          <cell r="CB25">
            <v>0</v>
          </cell>
          <cell r="CC25">
            <v>0</v>
          </cell>
          <cell r="CD25">
            <v>0</v>
          </cell>
          <cell r="CE25">
            <v>0</v>
          </cell>
          <cell r="CF25">
            <v>0</v>
          </cell>
          <cell r="CG25">
            <v>0</v>
          </cell>
          <cell r="CH25">
            <v>11750</v>
          </cell>
          <cell r="CI25" t="str">
            <v>Caracas</v>
          </cell>
          <cell r="CJ25" t="str">
            <v>Monterrey</v>
          </cell>
          <cell r="CK25">
            <v>4400</v>
          </cell>
        </row>
        <row r="26">
          <cell r="B26">
            <v>18</v>
          </cell>
          <cell r="C26" t="str">
            <v>Fernando</v>
          </cell>
          <cell r="D26" t="str">
            <v>José</v>
          </cell>
          <cell r="E26" t="str">
            <v>González</v>
          </cell>
          <cell r="F26" t="str">
            <v>Garcia</v>
          </cell>
          <cell r="G26" t="str">
            <v>Director Planeación</v>
          </cell>
          <cell r="H26" t="str">
            <v>ED</v>
          </cell>
          <cell r="I26" t="str">
            <v>Presidente</v>
          </cell>
          <cell r="J26" t="str">
            <v>P</v>
          </cell>
          <cell r="K26">
            <v>36069</v>
          </cell>
          <cell r="L26">
            <v>36100</v>
          </cell>
          <cell r="M26">
            <v>36100</v>
          </cell>
          <cell r="N26">
            <v>36591.470641550928</v>
          </cell>
          <cell r="O26">
            <v>1</v>
          </cell>
          <cell r="P26" t="str">
            <v>Segundo</v>
          </cell>
          <cell r="Q26" t="str">
            <v>MEXICO</v>
          </cell>
          <cell r="R26" t="str">
            <v>Central</v>
          </cell>
          <cell r="S26" t="str">
            <v>VENEZUELA</v>
          </cell>
          <cell r="T26" t="str">
            <v>Venezuela</v>
          </cell>
          <cell r="U26">
            <v>12</v>
          </cell>
          <cell r="V26" t="str">
            <v>Otros México</v>
          </cell>
          <cell r="X26" t="str">
            <v>Caracas</v>
          </cell>
          <cell r="Y26">
            <v>175845</v>
          </cell>
          <cell r="Z26" t="str">
            <v>US Dlls</v>
          </cell>
          <cell r="AA26">
            <v>1</v>
          </cell>
          <cell r="AB26">
            <v>175845</v>
          </cell>
          <cell r="AC26" t="str">
            <v>US Dlls</v>
          </cell>
          <cell r="AD26">
            <v>156396</v>
          </cell>
          <cell r="AE26">
            <v>469188</v>
          </cell>
          <cell r="AF26" t="str">
            <v>Pesos Brutos</v>
          </cell>
          <cell r="AG26">
            <v>15000</v>
          </cell>
          <cell r="AH26" t="str">
            <v>USD Netos</v>
          </cell>
          <cell r="AI26" t="str">
            <v>Pesos Brutos</v>
          </cell>
          <cell r="AJ26">
            <v>240350</v>
          </cell>
          <cell r="AK26" t="str">
            <v>US Dlls</v>
          </cell>
          <cell r="AL26">
            <v>0.36682874122096165</v>
          </cell>
          <cell r="AM26" t="str">
            <v>Casado</v>
          </cell>
          <cell r="AO26">
            <v>6</v>
          </cell>
          <cell r="AP26" t="str">
            <v>N</v>
          </cell>
          <cell r="AQ26" t="str">
            <v>Caracas</v>
          </cell>
          <cell r="AR26">
            <v>12</v>
          </cell>
          <cell r="AS26" t="str">
            <v>Caracas</v>
          </cell>
          <cell r="AT26">
            <v>9</v>
          </cell>
          <cell r="AU26" t="str">
            <v>Caracas</v>
          </cell>
          <cell r="AV26">
            <v>4</v>
          </cell>
          <cell r="AW26" t="str">
            <v>Caracas</v>
          </cell>
          <cell r="AX26">
            <v>2</v>
          </cell>
          <cell r="AY26" t="str">
            <v>Caracas</v>
          </cell>
          <cell r="AZ26">
            <v>1100</v>
          </cell>
          <cell r="BA26">
            <v>6</v>
          </cell>
          <cell r="BB26">
            <v>44852.500000000007</v>
          </cell>
          <cell r="BC26" t="str">
            <v>Presidente</v>
          </cell>
          <cell r="BD26">
            <v>0.1</v>
          </cell>
          <cell r="BE26">
            <v>24035</v>
          </cell>
          <cell r="BF26">
            <v>0</v>
          </cell>
          <cell r="BG26">
            <v>0.05</v>
          </cell>
          <cell r="BH26">
            <v>0.05</v>
          </cell>
          <cell r="BI26">
            <v>0.05</v>
          </cell>
          <cell r="BJ26">
            <v>12017.5</v>
          </cell>
          <cell r="BK26">
            <v>6000</v>
          </cell>
          <cell r="BL26">
            <v>0</v>
          </cell>
          <cell r="BM26" t="str">
            <v>(Pagada por</v>
          </cell>
          <cell r="BN26">
            <v>0</v>
          </cell>
          <cell r="BO26" t="str">
            <v>Cosme Furlong</v>
          </cell>
          <cell r="BP26" t="str">
            <v>NO</v>
          </cell>
          <cell r="BQ26" t="str">
            <v>Fernando González</v>
          </cell>
          <cell r="BR26" t="str">
            <v>NO</v>
          </cell>
          <cell r="BS26" t="str">
            <v>Víctor Romo</v>
          </cell>
          <cell r="BT26" t="str">
            <v>NO</v>
          </cell>
          <cell r="BU26" t="str">
            <v>Lorenzo H. Zambrano</v>
          </cell>
          <cell r="BV26" t="str">
            <v>NO</v>
          </cell>
          <cell r="BW26" t="str">
            <v>FIRMAS PENDIENTES</v>
          </cell>
          <cell r="BX26">
            <v>0</v>
          </cell>
          <cell r="BY26">
            <v>0</v>
          </cell>
          <cell r="BZ26">
            <v>0</v>
          </cell>
          <cell r="CA26">
            <v>10560</v>
          </cell>
          <cell r="CB26">
            <v>0</v>
          </cell>
          <cell r="CC26">
            <v>9930</v>
          </cell>
          <cell r="CD26">
            <v>7810</v>
          </cell>
          <cell r="CE26">
            <v>0</v>
          </cell>
          <cell r="CF26">
            <v>7810</v>
          </cell>
          <cell r="CG26">
            <v>0</v>
          </cell>
          <cell r="CH26">
            <v>0</v>
          </cell>
          <cell r="CI26" t="str">
            <v>Caracas</v>
          </cell>
          <cell r="CJ26" t="str">
            <v>Monterrey</v>
          </cell>
          <cell r="CK26">
            <v>8800</v>
          </cell>
        </row>
        <row r="27">
          <cell r="B27">
            <v>19</v>
          </cell>
          <cell r="C27" t="str">
            <v>Jaime</v>
          </cell>
          <cell r="E27" t="str">
            <v>Elizondo</v>
          </cell>
          <cell r="F27" t="str">
            <v>Chapa</v>
          </cell>
          <cell r="G27" t="str">
            <v>V. P. Planeación</v>
          </cell>
          <cell r="H27" t="str">
            <v>VP</v>
          </cell>
          <cell r="I27" t="str">
            <v xml:space="preserve">Presidente </v>
          </cell>
          <cell r="J27" t="str">
            <v>P</v>
          </cell>
          <cell r="K27">
            <v>36069</v>
          </cell>
          <cell r="L27">
            <v>36100</v>
          </cell>
          <cell r="M27">
            <v>36100</v>
          </cell>
          <cell r="N27">
            <v>36591.470641550928</v>
          </cell>
          <cell r="O27">
            <v>1</v>
          </cell>
          <cell r="P27" t="str">
            <v>Segundo</v>
          </cell>
          <cell r="Q27" t="str">
            <v>MEXICO</v>
          </cell>
          <cell r="R27" t="str">
            <v>México</v>
          </cell>
          <cell r="S27" t="str">
            <v>PANAMA</v>
          </cell>
          <cell r="T27" t="str">
            <v>Panamá</v>
          </cell>
          <cell r="U27">
            <v>12</v>
          </cell>
          <cell r="V27" t="str">
            <v>Otros México</v>
          </cell>
          <cell r="X27" t="str">
            <v>Cd. de Panamá</v>
          </cell>
          <cell r="Y27">
            <v>140750</v>
          </cell>
          <cell r="Z27" t="str">
            <v>US Dlls</v>
          </cell>
          <cell r="AA27">
            <v>1</v>
          </cell>
          <cell r="AB27">
            <v>140750</v>
          </cell>
          <cell r="AC27" t="str">
            <v>US Dlls</v>
          </cell>
          <cell r="AD27">
            <v>11733.333333333334</v>
          </cell>
          <cell r="AE27">
            <v>17600</v>
          </cell>
          <cell r="AF27" t="str">
            <v>USD Netos</v>
          </cell>
          <cell r="AG27">
            <v>15000</v>
          </cell>
          <cell r="AH27" t="str">
            <v>USD Netos</v>
          </cell>
          <cell r="AI27" t="str">
            <v>US Dólares Brutos</v>
          </cell>
          <cell r="AJ27">
            <v>156750</v>
          </cell>
          <cell r="AK27" t="str">
            <v>US Dlls</v>
          </cell>
          <cell r="AL27">
            <v>0.11367673179396087</v>
          </cell>
          <cell r="AM27" t="str">
            <v>Casado</v>
          </cell>
          <cell r="AO27">
            <v>3</v>
          </cell>
          <cell r="AP27">
            <v>3</v>
          </cell>
          <cell r="AQ27" t="str">
            <v>Cd. de Panamá</v>
          </cell>
          <cell r="AR27">
            <v>1</v>
          </cell>
          <cell r="AS27" t="str">
            <v>Cd. de Panamá</v>
          </cell>
          <cell r="AT27">
            <v>1</v>
          </cell>
          <cell r="AU27" t="str">
            <v>Cd. de Panamá</v>
          </cell>
          <cell r="AV27" t="str">
            <v>N</v>
          </cell>
          <cell r="AW27" t="str">
            <v>Cd. de Panamá</v>
          </cell>
          <cell r="AX27" t="str">
            <v>N</v>
          </cell>
          <cell r="AY27" t="str">
            <v>Cd. de Panamá</v>
          </cell>
          <cell r="AZ27">
            <v>800</v>
          </cell>
          <cell r="BA27">
            <v>3</v>
          </cell>
          <cell r="BB27">
            <v>116594.79999999999</v>
          </cell>
          <cell r="BC27" t="str">
            <v>Presidente</v>
          </cell>
          <cell r="BD27">
            <v>0.1</v>
          </cell>
          <cell r="BE27">
            <v>15675</v>
          </cell>
          <cell r="BF27">
            <v>0</v>
          </cell>
          <cell r="BG27">
            <v>0</v>
          </cell>
          <cell r="BH27">
            <v>0</v>
          </cell>
          <cell r="BI27">
            <v>0</v>
          </cell>
          <cell r="BJ27">
            <v>0</v>
          </cell>
          <cell r="BK27">
            <v>5000</v>
          </cell>
          <cell r="BL27">
            <v>6751.65</v>
          </cell>
          <cell r="BM27">
            <v>6751.65</v>
          </cell>
          <cell r="BN27">
            <v>81019.799999999988</v>
          </cell>
          <cell r="BO27" t="str">
            <v>Cosme Furlong</v>
          </cell>
          <cell r="BP27" t="str">
            <v>SI</v>
          </cell>
          <cell r="BQ27" t="str">
            <v>Fernando González</v>
          </cell>
          <cell r="BR27" t="str">
            <v>NO</v>
          </cell>
          <cell r="BS27" t="str">
            <v>Víctor Romo</v>
          </cell>
          <cell r="BT27" t="str">
            <v>NO</v>
          </cell>
          <cell r="BU27" t="str">
            <v>Lorenzo H. Zambrano</v>
          </cell>
          <cell r="BV27" t="str">
            <v>NO</v>
          </cell>
          <cell r="BW27" t="str">
            <v>FIRMAS PENDIENTES</v>
          </cell>
          <cell r="BX27">
            <v>5300</v>
          </cell>
          <cell r="BY27">
            <v>0</v>
          </cell>
          <cell r="BZ27">
            <v>5300</v>
          </cell>
          <cell r="CA27">
            <v>0</v>
          </cell>
          <cell r="CB27">
            <v>5300</v>
          </cell>
          <cell r="CC27">
            <v>0</v>
          </cell>
          <cell r="CD27">
            <v>0</v>
          </cell>
          <cell r="CE27">
            <v>0</v>
          </cell>
          <cell r="CF27">
            <v>0</v>
          </cell>
          <cell r="CG27">
            <v>0</v>
          </cell>
          <cell r="CH27">
            <v>15900</v>
          </cell>
          <cell r="CI27" t="str">
            <v>Panamá</v>
          </cell>
          <cell r="CJ27" t="str">
            <v>Monterrey</v>
          </cell>
          <cell r="CK27">
            <v>4000</v>
          </cell>
        </row>
        <row r="28">
          <cell r="B28">
            <v>20</v>
          </cell>
          <cell r="C28" t="str">
            <v>David</v>
          </cell>
          <cell r="E28" t="str">
            <v>Mendoza</v>
          </cell>
          <cell r="F28" t="str">
            <v>Enriquez</v>
          </cell>
          <cell r="G28" t="str">
            <v>Jefe?</v>
          </cell>
          <cell r="H28" t="str">
            <v>ED</v>
          </cell>
          <cell r="I28" t="str">
            <v>Gerente de Operaciones</v>
          </cell>
          <cell r="J28" t="str">
            <v>VP</v>
          </cell>
          <cell r="K28">
            <v>35796</v>
          </cell>
          <cell r="L28">
            <v>35827</v>
          </cell>
          <cell r="M28">
            <v>35827</v>
          </cell>
          <cell r="N28">
            <v>36591.470641550928</v>
          </cell>
          <cell r="O28">
            <v>2</v>
          </cell>
          <cell r="P28" t="str">
            <v>Tercero</v>
          </cell>
          <cell r="Q28" t="str">
            <v>MEXICO</v>
          </cell>
          <cell r="R28" t="str">
            <v>México</v>
          </cell>
          <cell r="S28" t="str">
            <v>PANAMA</v>
          </cell>
          <cell r="T28" t="str">
            <v>Panamá</v>
          </cell>
          <cell r="U28">
            <v>12</v>
          </cell>
          <cell r="V28" t="str">
            <v>Otros México</v>
          </cell>
          <cell r="X28" t="str">
            <v>Cd. de Panamá</v>
          </cell>
          <cell r="Y28">
            <v>344364</v>
          </cell>
          <cell r="Z28" t="str">
            <v>Pesos</v>
          </cell>
          <cell r="AA28">
            <v>8.3000000000000007</v>
          </cell>
          <cell r="AB28">
            <v>41489.638554216865</v>
          </cell>
          <cell r="AC28" t="str">
            <v>US Dlls</v>
          </cell>
          <cell r="AD28">
            <v>28180</v>
          </cell>
          <cell r="AE28">
            <v>84540</v>
          </cell>
          <cell r="AF28" t="str">
            <v>USD Netos</v>
          </cell>
          <cell r="AG28">
            <v>15000</v>
          </cell>
          <cell r="AH28" t="str">
            <v>USD Netos</v>
          </cell>
          <cell r="AI28" t="str">
            <v>US Dólares Brutos</v>
          </cell>
          <cell r="AJ28">
            <v>73150</v>
          </cell>
          <cell r="AK28" t="str">
            <v>US Dlls</v>
          </cell>
          <cell r="AL28">
            <v>0.76309079927053935</v>
          </cell>
          <cell r="AM28" t="str">
            <v>Casado</v>
          </cell>
          <cell r="AO28">
            <v>3</v>
          </cell>
          <cell r="AP28">
            <v>4</v>
          </cell>
          <cell r="AQ28" t="str">
            <v>Cd. de Panamá</v>
          </cell>
          <cell r="AR28">
            <v>1</v>
          </cell>
          <cell r="AS28" t="str">
            <v>Cd. de Panamá</v>
          </cell>
          <cell r="AT28">
            <v>0</v>
          </cell>
          <cell r="AU28" t="str">
            <v>Cd. de Panamá</v>
          </cell>
          <cell r="AV28" t="str">
            <v>N</v>
          </cell>
          <cell r="AW28" t="str">
            <v>Cd. de Panamá</v>
          </cell>
          <cell r="AX28" t="str">
            <v>N</v>
          </cell>
          <cell r="AY28" t="str">
            <v>Cd. de Panamá</v>
          </cell>
          <cell r="AZ28">
            <v>600</v>
          </cell>
          <cell r="BA28">
            <v>3</v>
          </cell>
          <cell r="BB28">
            <v>67995</v>
          </cell>
          <cell r="BC28" t="str">
            <v>Vicepresidente</v>
          </cell>
          <cell r="BD28">
            <v>0.1</v>
          </cell>
          <cell r="BE28">
            <v>7315</v>
          </cell>
          <cell r="BF28">
            <v>0</v>
          </cell>
          <cell r="BG28">
            <v>0</v>
          </cell>
          <cell r="BH28">
            <v>0</v>
          </cell>
          <cell r="BI28">
            <v>0</v>
          </cell>
          <cell r="BJ28">
            <v>0</v>
          </cell>
          <cell r="BK28">
            <v>4000</v>
          </cell>
          <cell r="BL28">
            <v>3500</v>
          </cell>
          <cell r="BM28">
            <v>3500</v>
          </cell>
          <cell r="BN28">
            <v>42000</v>
          </cell>
          <cell r="BO28" t="str">
            <v>Cosme Furlong</v>
          </cell>
          <cell r="BP28" t="str">
            <v>NO</v>
          </cell>
          <cell r="BQ28" t="str">
            <v>Fernando González</v>
          </cell>
          <cell r="BR28" t="str">
            <v>NO</v>
          </cell>
          <cell r="BS28" t="str">
            <v>Víctor Romo</v>
          </cell>
          <cell r="BT28" t="str">
            <v>NO</v>
          </cell>
          <cell r="BU28" t="str">
            <v>Lorenzo H. Zambrano</v>
          </cell>
          <cell r="BV28" t="str">
            <v>NO</v>
          </cell>
          <cell r="BW28" t="str">
            <v>FIRMAS PENDIENTES</v>
          </cell>
          <cell r="BX28">
            <v>5300</v>
          </cell>
          <cell r="BY28">
            <v>0</v>
          </cell>
          <cell r="BZ28">
            <v>5300</v>
          </cell>
          <cell r="CA28">
            <v>0</v>
          </cell>
          <cell r="CB28">
            <v>5080</v>
          </cell>
          <cell r="CC28">
            <v>0</v>
          </cell>
          <cell r="CD28">
            <v>0</v>
          </cell>
          <cell r="CE28">
            <v>0</v>
          </cell>
          <cell r="CF28">
            <v>0</v>
          </cell>
          <cell r="CG28">
            <v>0</v>
          </cell>
          <cell r="CH28">
            <v>15680</v>
          </cell>
          <cell r="CI28" t="str">
            <v>España</v>
          </cell>
          <cell r="CJ28" t="str">
            <v>Monterrey</v>
          </cell>
          <cell r="CK28">
            <v>3000</v>
          </cell>
        </row>
        <row r="29">
          <cell r="B29">
            <v>21</v>
          </cell>
          <cell r="C29" t="str">
            <v xml:space="preserve">Ismael </v>
          </cell>
          <cell r="E29" t="str">
            <v>Fernández</v>
          </cell>
          <cell r="F29" t="str">
            <v>García</v>
          </cell>
          <cell r="G29" t="str">
            <v>Gerente?</v>
          </cell>
          <cell r="H29" t="str">
            <v>ED</v>
          </cell>
          <cell r="I29" t="str">
            <v>V. P. Concreto</v>
          </cell>
          <cell r="J29" t="str">
            <v>VP</v>
          </cell>
          <cell r="K29">
            <v>35796</v>
          </cell>
          <cell r="L29">
            <v>35827</v>
          </cell>
          <cell r="M29">
            <v>35827</v>
          </cell>
          <cell r="N29">
            <v>36591.470641550928</v>
          </cell>
          <cell r="O29">
            <v>2</v>
          </cell>
          <cell r="P29" t="str">
            <v>Tercero</v>
          </cell>
          <cell r="Q29" t="str">
            <v>CENTRAL</v>
          </cell>
          <cell r="R29" t="str">
            <v>Central</v>
          </cell>
          <cell r="S29" t="str">
            <v>ESPAÑA</v>
          </cell>
          <cell r="T29" t="str">
            <v>España</v>
          </cell>
          <cell r="U29">
            <v>12</v>
          </cell>
          <cell r="V29" t="str">
            <v>Otros México</v>
          </cell>
          <cell r="X29" t="str">
            <v>España</v>
          </cell>
          <cell r="Y29">
            <v>344364</v>
          </cell>
          <cell r="Z29" t="str">
            <v>Pesos</v>
          </cell>
          <cell r="AA29">
            <v>8.3000000000000007</v>
          </cell>
          <cell r="AB29">
            <v>41489.638554216865</v>
          </cell>
          <cell r="AC29" t="str">
            <v>US Dlls</v>
          </cell>
          <cell r="AD29">
            <v>28180</v>
          </cell>
          <cell r="AE29">
            <v>84540</v>
          </cell>
          <cell r="AF29" t="str">
            <v>USD Netos</v>
          </cell>
          <cell r="AG29">
            <v>15000</v>
          </cell>
          <cell r="AH29" t="str">
            <v>USD Netos</v>
          </cell>
          <cell r="AI29" t="str">
            <v>US Dólares Brutos</v>
          </cell>
          <cell r="AJ29">
            <v>175045</v>
          </cell>
          <cell r="AK29" t="str">
            <v>US Dlls</v>
          </cell>
          <cell r="AL29">
            <v>3.2190051805647517</v>
          </cell>
          <cell r="AM29" t="str">
            <v>Casado</v>
          </cell>
          <cell r="AO29">
            <v>3</v>
          </cell>
          <cell r="AP29">
            <v>10</v>
          </cell>
          <cell r="AQ29" t="str">
            <v>España</v>
          </cell>
          <cell r="AR29">
            <v>8</v>
          </cell>
          <cell r="AS29" t="str">
            <v>España</v>
          </cell>
          <cell r="AT29">
            <v>2</v>
          </cell>
          <cell r="AU29" t="str">
            <v>España</v>
          </cell>
          <cell r="AV29" t="str">
            <v>N</v>
          </cell>
          <cell r="AW29" t="str">
            <v>España</v>
          </cell>
          <cell r="AX29" t="str">
            <v>N</v>
          </cell>
          <cell r="AY29" t="str">
            <v>España</v>
          </cell>
          <cell r="AZ29">
            <v>1500</v>
          </cell>
          <cell r="BA29">
            <v>3</v>
          </cell>
          <cell r="BB29">
            <v>82004.5</v>
          </cell>
          <cell r="BC29" t="str">
            <v>Vicepresidente</v>
          </cell>
          <cell r="BD29">
            <v>0.1</v>
          </cell>
          <cell r="BE29">
            <v>17504.5</v>
          </cell>
          <cell r="BF29">
            <v>0</v>
          </cell>
          <cell r="BG29">
            <v>0</v>
          </cell>
          <cell r="BH29">
            <v>0</v>
          </cell>
          <cell r="BI29">
            <v>0</v>
          </cell>
          <cell r="BJ29">
            <v>0</v>
          </cell>
          <cell r="BK29">
            <v>2550</v>
          </cell>
          <cell r="BL29">
            <v>2550</v>
          </cell>
          <cell r="BM29">
            <v>2550</v>
          </cell>
          <cell r="BN29">
            <v>30600</v>
          </cell>
          <cell r="BO29" t="str">
            <v>Cosme Furlong</v>
          </cell>
          <cell r="BP29" t="str">
            <v>NO</v>
          </cell>
          <cell r="BQ29" t="str">
            <v>Fernando González</v>
          </cell>
          <cell r="BR29" t="str">
            <v>NO</v>
          </cell>
          <cell r="BS29" t="str">
            <v>Víctor Romo</v>
          </cell>
          <cell r="BT29" t="str">
            <v>NO</v>
          </cell>
          <cell r="BU29" t="str">
            <v>Lorenzo H. Zambrano</v>
          </cell>
          <cell r="BV29" t="str">
            <v>NO</v>
          </cell>
          <cell r="BW29" t="str">
            <v>FIRMAS PENDIENTES</v>
          </cell>
          <cell r="BX29">
            <v>0</v>
          </cell>
          <cell r="BY29">
            <v>9720</v>
          </cell>
          <cell r="BZ29">
            <v>0</v>
          </cell>
          <cell r="CA29">
            <v>9510</v>
          </cell>
          <cell r="CB29">
            <v>7170</v>
          </cell>
          <cell r="CC29">
            <v>0</v>
          </cell>
          <cell r="CD29">
            <v>0</v>
          </cell>
          <cell r="CE29">
            <v>0</v>
          </cell>
          <cell r="CF29">
            <v>0</v>
          </cell>
          <cell r="CG29">
            <v>0</v>
          </cell>
          <cell r="CH29">
            <v>26400</v>
          </cell>
          <cell r="CI29" t="str">
            <v>España</v>
          </cell>
          <cell r="CJ29" t="str">
            <v>Monterrey</v>
          </cell>
          <cell r="CK29">
            <v>7500</v>
          </cell>
        </row>
        <row r="30">
          <cell r="B30">
            <v>22</v>
          </cell>
          <cell r="C30" t="str">
            <v xml:space="preserve">Ignacio </v>
          </cell>
          <cell r="E30" t="str">
            <v>Ortiz</v>
          </cell>
          <cell r="F30" t="str">
            <v>Martin</v>
          </cell>
          <cell r="G30" t="str">
            <v>Director Panamá</v>
          </cell>
          <cell r="H30" t="str">
            <v>VP</v>
          </cell>
          <cell r="I30" t="str">
            <v>P. España</v>
          </cell>
          <cell r="J30" t="str">
            <v>P</v>
          </cell>
          <cell r="K30">
            <v>35796</v>
          </cell>
          <cell r="L30">
            <v>35796</v>
          </cell>
          <cell r="M30">
            <v>35796</v>
          </cell>
          <cell r="N30">
            <v>36591.470641550928</v>
          </cell>
          <cell r="O30">
            <v>2</v>
          </cell>
          <cell r="P30" t="str">
            <v>Tercero</v>
          </cell>
          <cell r="Q30" t="str">
            <v>CENTRAL</v>
          </cell>
          <cell r="R30" t="str">
            <v>Central</v>
          </cell>
          <cell r="S30" t="str">
            <v>ESPAÑA</v>
          </cell>
          <cell r="T30" t="str">
            <v>España</v>
          </cell>
          <cell r="U30">
            <v>12</v>
          </cell>
          <cell r="V30" t="str">
            <v>Otros México</v>
          </cell>
          <cell r="X30" t="str">
            <v>España</v>
          </cell>
          <cell r="Y30">
            <v>344364</v>
          </cell>
          <cell r="Z30" t="str">
            <v>Pesos</v>
          </cell>
          <cell r="AA30">
            <v>8.3000000000000007</v>
          </cell>
          <cell r="AB30">
            <v>41489.638554216865</v>
          </cell>
          <cell r="AC30" t="str">
            <v>US Dlls</v>
          </cell>
          <cell r="AD30">
            <v>28180</v>
          </cell>
          <cell r="AE30">
            <v>84540</v>
          </cell>
          <cell r="AF30" t="str">
            <v>USD Netos</v>
          </cell>
          <cell r="AG30">
            <v>15000</v>
          </cell>
          <cell r="AH30" t="str">
            <v>USD Netos</v>
          </cell>
          <cell r="AI30" t="str">
            <v>US Dólares Brutos</v>
          </cell>
          <cell r="AJ30">
            <v>281999.58481000003</v>
          </cell>
          <cell r="AK30" t="str">
            <v>US Dlls</v>
          </cell>
          <cell r="AL30">
            <v>5.7968677153331951</v>
          </cell>
          <cell r="AM30" t="str">
            <v>Casado</v>
          </cell>
          <cell r="AO30">
            <v>3</v>
          </cell>
          <cell r="AP30">
            <v>1</v>
          </cell>
          <cell r="AQ30" t="str">
            <v>España</v>
          </cell>
          <cell r="AR30">
            <v>-1</v>
          </cell>
          <cell r="AS30" t="str">
            <v>España</v>
          </cell>
          <cell r="AT30" t="str">
            <v>N</v>
          </cell>
          <cell r="AU30" t="str">
            <v>España</v>
          </cell>
          <cell r="AV30" t="str">
            <v>N</v>
          </cell>
          <cell r="AW30" t="str">
            <v>España</v>
          </cell>
          <cell r="AX30" t="str">
            <v>N</v>
          </cell>
          <cell r="AY30" t="str">
            <v>España</v>
          </cell>
          <cell r="AZ30">
            <v>1500</v>
          </cell>
          <cell r="BA30">
            <v>3</v>
          </cell>
          <cell r="BB30">
            <v>106469.95848100001</v>
          </cell>
          <cell r="BC30" t="str">
            <v>Presidente</v>
          </cell>
          <cell r="BD30">
            <v>0.1</v>
          </cell>
          <cell r="BE30">
            <v>28199.958481000005</v>
          </cell>
          <cell r="BF30">
            <v>0</v>
          </cell>
          <cell r="BG30">
            <v>0</v>
          </cell>
          <cell r="BH30">
            <v>0</v>
          </cell>
          <cell r="BI30">
            <v>0</v>
          </cell>
          <cell r="BJ30">
            <v>0</v>
          </cell>
          <cell r="BK30">
            <v>3500</v>
          </cell>
          <cell r="BL30">
            <v>5000</v>
          </cell>
          <cell r="BM30">
            <v>5000</v>
          </cell>
          <cell r="BN30">
            <v>60000</v>
          </cell>
          <cell r="BO30" t="str">
            <v>Cosme Furlong</v>
          </cell>
          <cell r="BP30" t="str">
            <v>NO</v>
          </cell>
          <cell r="BQ30" t="str">
            <v>Fernando González</v>
          </cell>
          <cell r="BR30" t="str">
            <v>NO</v>
          </cell>
          <cell r="BS30" t="str">
            <v>Víctor Romo</v>
          </cell>
          <cell r="BT30" t="str">
            <v>NO</v>
          </cell>
          <cell r="BU30" t="str">
            <v>Lorenzo H. Zambrano</v>
          </cell>
          <cell r="BV30" t="str">
            <v>NO</v>
          </cell>
          <cell r="BW30" t="str">
            <v>FIRMAS PENDIENTES</v>
          </cell>
          <cell r="BX30">
            <v>7170</v>
          </cell>
          <cell r="BY30">
            <v>0</v>
          </cell>
          <cell r="BZ30">
            <v>3600</v>
          </cell>
          <cell r="CA30">
            <v>0</v>
          </cell>
          <cell r="CB30">
            <v>0</v>
          </cell>
          <cell r="CC30">
            <v>0</v>
          </cell>
          <cell r="CD30">
            <v>0</v>
          </cell>
          <cell r="CE30">
            <v>0</v>
          </cell>
          <cell r="CF30">
            <v>0</v>
          </cell>
          <cell r="CG30">
            <v>0</v>
          </cell>
          <cell r="CH30">
            <v>10770</v>
          </cell>
          <cell r="CI30" t="str">
            <v>España</v>
          </cell>
          <cell r="CJ30" t="str">
            <v>Monterrey</v>
          </cell>
          <cell r="CK30">
            <v>7500</v>
          </cell>
        </row>
        <row r="31">
          <cell r="B31">
            <v>23</v>
          </cell>
          <cell r="C31" t="str">
            <v>Stevee</v>
          </cell>
          <cell r="D31" t="str">
            <v>Wah</v>
          </cell>
          <cell r="E31" t="str">
            <v>Lee</v>
          </cell>
          <cell r="G31" t="str">
            <v>Jefe?</v>
          </cell>
          <cell r="H31" t="str">
            <v>ED</v>
          </cell>
          <cell r="I31" t="str">
            <v>Gerente Planeación</v>
          </cell>
          <cell r="J31" t="str">
            <v>O</v>
          </cell>
          <cell r="K31">
            <v>35796</v>
          </cell>
          <cell r="L31">
            <v>35827</v>
          </cell>
          <cell r="M31">
            <v>35827</v>
          </cell>
          <cell r="N31">
            <v>36591.470641550928</v>
          </cell>
          <cell r="O31">
            <v>2</v>
          </cell>
          <cell r="P31" t="str">
            <v>Tercero</v>
          </cell>
          <cell r="Q31" t="str">
            <v>CENTRAL</v>
          </cell>
          <cell r="R31" t="str">
            <v>Central</v>
          </cell>
          <cell r="S31" t="str">
            <v>ESPAÑA</v>
          </cell>
          <cell r="T31" t="str">
            <v>España</v>
          </cell>
          <cell r="U31">
            <v>12</v>
          </cell>
          <cell r="V31" t="str">
            <v>Otros México</v>
          </cell>
          <cell r="X31" t="str">
            <v>España</v>
          </cell>
          <cell r="Y31">
            <v>344364</v>
          </cell>
          <cell r="Z31" t="str">
            <v>Pesos</v>
          </cell>
          <cell r="AA31">
            <v>8.3000000000000007</v>
          </cell>
          <cell r="AB31">
            <v>41489.638554216865</v>
          </cell>
          <cell r="AC31" t="str">
            <v>US Dlls</v>
          </cell>
          <cell r="AD31">
            <v>28180</v>
          </cell>
          <cell r="AE31">
            <v>84540</v>
          </cell>
          <cell r="AF31" t="str">
            <v>USD Netos</v>
          </cell>
          <cell r="AG31">
            <v>15000</v>
          </cell>
          <cell r="AH31" t="str">
            <v>USD Netos</v>
          </cell>
          <cell r="AI31" t="str">
            <v>US Dólares Brutos</v>
          </cell>
          <cell r="AJ31">
            <v>88700</v>
          </cell>
          <cell r="AK31" t="str">
            <v>US Dlls</v>
          </cell>
          <cell r="AL31">
            <v>1.1378831701339283</v>
          </cell>
          <cell r="AM31" t="str">
            <v>Soltero</v>
          </cell>
          <cell r="AO31">
            <v>0</v>
          </cell>
          <cell r="AP31" t="str">
            <v>N</v>
          </cell>
          <cell r="AQ31" t="str">
            <v>España</v>
          </cell>
          <cell r="AR31" t="str">
            <v>N</v>
          </cell>
          <cell r="AS31" t="str">
            <v>España</v>
          </cell>
          <cell r="AT31" t="str">
            <v>N</v>
          </cell>
          <cell r="AU31" t="str">
            <v>España</v>
          </cell>
          <cell r="AV31" t="str">
            <v>N</v>
          </cell>
          <cell r="AW31" t="str">
            <v>España</v>
          </cell>
          <cell r="AX31" t="str">
            <v>N</v>
          </cell>
          <cell r="AY31" t="str">
            <v>España</v>
          </cell>
          <cell r="AZ31">
            <v>1500</v>
          </cell>
          <cell r="BA31">
            <v>0</v>
          </cell>
          <cell r="BB31">
            <v>33410</v>
          </cell>
          <cell r="BC31" t="str">
            <v>Ejecutivo</v>
          </cell>
          <cell r="BD31">
            <v>0.1</v>
          </cell>
          <cell r="BE31">
            <v>8870</v>
          </cell>
          <cell r="BF31">
            <v>0</v>
          </cell>
          <cell r="BG31">
            <v>0</v>
          </cell>
          <cell r="BH31">
            <v>0</v>
          </cell>
          <cell r="BI31">
            <v>0</v>
          </cell>
          <cell r="BJ31">
            <v>0</v>
          </cell>
          <cell r="BK31">
            <v>1920</v>
          </cell>
          <cell r="BL31">
            <v>1920</v>
          </cell>
          <cell r="BM31">
            <v>1920</v>
          </cell>
          <cell r="BN31">
            <v>23040</v>
          </cell>
          <cell r="BO31" t="str">
            <v>Cosme Furlong</v>
          </cell>
          <cell r="BP31" t="str">
            <v>NO</v>
          </cell>
          <cell r="BQ31" t="str">
            <v>Fernando González</v>
          </cell>
          <cell r="BR31" t="str">
            <v>NO</v>
          </cell>
          <cell r="BS31" t="str">
            <v>Víctor Romo</v>
          </cell>
          <cell r="BT31" t="str">
            <v>NO</v>
          </cell>
          <cell r="BU31" t="str">
            <v>Lorenzo H. Zambrano</v>
          </cell>
          <cell r="BV31" t="str">
            <v>NO</v>
          </cell>
          <cell r="BW31" t="str">
            <v>FIRMAS PENDIENTES</v>
          </cell>
          <cell r="BX31">
            <v>0</v>
          </cell>
          <cell r="BY31">
            <v>0</v>
          </cell>
          <cell r="BZ31">
            <v>0</v>
          </cell>
          <cell r="CA31">
            <v>0</v>
          </cell>
          <cell r="CB31">
            <v>0</v>
          </cell>
          <cell r="CC31">
            <v>0</v>
          </cell>
          <cell r="CD31">
            <v>0</v>
          </cell>
          <cell r="CE31">
            <v>0</v>
          </cell>
          <cell r="CF31">
            <v>0</v>
          </cell>
          <cell r="CG31">
            <v>0</v>
          </cell>
          <cell r="CH31">
            <v>0</v>
          </cell>
          <cell r="CI31" t="str">
            <v>España</v>
          </cell>
          <cell r="CJ31" t="str">
            <v>Singapur</v>
          </cell>
          <cell r="CK31">
            <v>1500</v>
          </cell>
        </row>
        <row r="32">
          <cell r="B32">
            <v>24</v>
          </cell>
          <cell r="C32" t="str">
            <v xml:space="preserve">Javier </v>
          </cell>
          <cell r="E32" t="str">
            <v>Donat</v>
          </cell>
          <cell r="F32" t="str">
            <v>Caturla</v>
          </cell>
          <cell r="G32" t="str">
            <v>Gerente?</v>
          </cell>
          <cell r="H32" t="str">
            <v>ED</v>
          </cell>
          <cell r="I32" t="str">
            <v>V. P. Comercial</v>
          </cell>
          <cell r="J32" t="str">
            <v>VP</v>
          </cell>
          <cell r="K32">
            <v>35431</v>
          </cell>
          <cell r="L32">
            <v>35462</v>
          </cell>
          <cell r="M32">
            <v>35462</v>
          </cell>
          <cell r="N32">
            <v>36591.470641435182</v>
          </cell>
          <cell r="O32">
            <v>3</v>
          </cell>
          <cell r="P32" t="str">
            <v>Cuarto</v>
          </cell>
          <cell r="Q32" t="str">
            <v>ESPAÑA</v>
          </cell>
          <cell r="R32" t="str">
            <v>España</v>
          </cell>
          <cell r="S32" t="str">
            <v>FILIPINAS</v>
          </cell>
          <cell r="T32" t="str">
            <v>Filipinas</v>
          </cell>
          <cell r="U32">
            <v>6</v>
          </cell>
          <cell r="V32" t="str">
            <v>España</v>
          </cell>
          <cell r="X32" t="str">
            <v>Cd. Manila</v>
          </cell>
          <cell r="Y32">
            <v>344364</v>
          </cell>
          <cell r="Z32" t="str">
            <v>Pesos</v>
          </cell>
          <cell r="AA32">
            <v>8.3000000000000007</v>
          </cell>
          <cell r="AB32">
            <v>41489.638554216865</v>
          </cell>
          <cell r="AC32" t="str">
            <v>US Dlls</v>
          </cell>
          <cell r="AD32">
            <v>28180</v>
          </cell>
          <cell r="AE32">
            <v>84540</v>
          </cell>
          <cell r="AF32" t="str">
            <v>USD Netos</v>
          </cell>
          <cell r="AG32">
            <v>15000</v>
          </cell>
          <cell r="AH32" t="str">
            <v>USD Netos</v>
          </cell>
          <cell r="AI32" t="str">
            <v>US Dólares Brutos</v>
          </cell>
          <cell r="AJ32">
            <v>90489</v>
          </cell>
          <cell r="AK32" t="str">
            <v>US Dlls</v>
          </cell>
          <cell r="AL32">
            <v>1.1810023695856713</v>
          </cell>
          <cell r="AM32" t="str">
            <v>Casado</v>
          </cell>
          <cell r="AO32">
            <v>2</v>
          </cell>
          <cell r="AP32">
            <v>2</v>
          </cell>
          <cell r="AQ32" t="str">
            <v>Cd. Manila</v>
          </cell>
          <cell r="AR32">
            <v>0</v>
          </cell>
          <cell r="AS32" t="str">
            <v>Cd. Manila</v>
          </cell>
          <cell r="AT32" t="str">
            <v>N</v>
          </cell>
          <cell r="AU32" t="str">
            <v>Cd. Manila</v>
          </cell>
          <cell r="AV32" t="str">
            <v>N</v>
          </cell>
          <cell r="AW32" t="str">
            <v>Cd. Manila</v>
          </cell>
          <cell r="AX32" t="str">
            <v>N</v>
          </cell>
          <cell r="AY32" t="str">
            <v>Cd. Manila</v>
          </cell>
          <cell r="AZ32">
            <v>4400</v>
          </cell>
          <cell r="BA32">
            <v>2</v>
          </cell>
          <cell r="BB32">
            <v>123197.8</v>
          </cell>
          <cell r="BC32" t="str">
            <v>Vicepresidente</v>
          </cell>
          <cell r="BD32">
            <v>0.1</v>
          </cell>
          <cell r="BE32">
            <v>9048.9</v>
          </cell>
          <cell r="BF32">
            <v>0</v>
          </cell>
          <cell r="BG32">
            <v>0.1</v>
          </cell>
          <cell r="BH32">
            <v>0.1</v>
          </cell>
          <cell r="BI32">
            <v>0.1</v>
          </cell>
          <cell r="BJ32">
            <v>9048.9</v>
          </cell>
          <cell r="BK32">
            <v>6000</v>
          </cell>
          <cell r="BL32">
            <v>6000</v>
          </cell>
          <cell r="BM32">
            <v>6000</v>
          </cell>
          <cell r="BN32">
            <v>72000</v>
          </cell>
          <cell r="BO32" t="str">
            <v>Cosme Furlong</v>
          </cell>
          <cell r="BP32" t="str">
            <v>NO</v>
          </cell>
          <cell r="BQ32" t="str">
            <v>Fernando González</v>
          </cell>
          <cell r="BR32" t="str">
            <v>NO</v>
          </cell>
          <cell r="BS32" t="str">
            <v>Víctor Romo</v>
          </cell>
          <cell r="BT32" t="str">
            <v>NO</v>
          </cell>
          <cell r="BU32" t="str">
            <v>Lorenzo H. Zambrano</v>
          </cell>
          <cell r="BV32" t="str">
            <v>NO</v>
          </cell>
          <cell r="BW32" t="str">
            <v>FIRMAS PENDIENTES</v>
          </cell>
          <cell r="BX32">
            <v>8000</v>
          </cell>
          <cell r="BY32">
            <v>0</v>
          </cell>
          <cell r="BZ32">
            <v>7500</v>
          </cell>
          <cell r="CA32">
            <v>0</v>
          </cell>
          <cell r="CB32">
            <v>0</v>
          </cell>
          <cell r="CC32">
            <v>0</v>
          </cell>
          <cell r="CD32">
            <v>0</v>
          </cell>
          <cell r="CE32">
            <v>0</v>
          </cell>
          <cell r="CF32">
            <v>0</v>
          </cell>
          <cell r="CG32">
            <v>0</v>
          </cell>
          <cell r="CH32">
            <v>15500</v>
          </cell>
          <cell r="CI32" t="str">
            <v>Filipinas</v>
          </cell>
          <cell r="CJ32" t="str">
            <v>España</v>
          </cell>
          <cell r="CK32">
            <v>17600</v>
          </cell>
        </row>
        <row r="33">
          <cell r="B33">
            <v>25</v>
          </cell>
          <cell r="C33" t="str">
            <v xml:space="preserve">Alberto </v>
          </cell>
          <cell r="E33" t="str">
            <v>Nuñez</v>
          </cell>
          <cell r="G33" t="str">
            <v>Gerente?</v>
          </cell>
          <cell r="H33" t="str">
            <v>ED</v>
          </cell>
          <cell r="I33" t="str">
            <v>V. P. Concreto</v>
          </cell>
          <cell r="J33" t="str">
            <v>VP</v>
          </cell>
          <cell r="K33">
            <v>35431</v>
          </cell>
          <cell r="L33">
            <v>35462</v>
          </cell>
          <cell r="M33">
            <v>35462</v>
          </cell>
          <cell r="N33">
            <v>36591.470641435182</v>
          </cell>
          <cell r="O33">
            <v>3</v>
          </cell>
          <cell r="P33" t="str">
            <v>Cuarto</v>
          </cell>
          <cell r="Q33" t="str">
            <v>COLOMBIA</v>
          </cell>
          <cell r="R33" t="str">
            <v>Colombia</v>
          </cell>
          <cell r="S33" t="str">
            <v>FILIPINAS</v>
          </cell>
          <cell r="T33" t="str">
            <v>Filipinas</v>
          </cell>
          <cell r="U33">
            <v>5</v>
          </cell>
          <cell r="V33" t="str">
            <v>Colombia</v>
          </cell>
          <cell r="X33" t="str">
            <v>Cd. Manila</v>
          </cell>
          <cell r="Y33">
            <v>344364</v>
          </cell>
          <cell r="Z33" t="str">
            <v>Pesos</v>
          </cell>
          <cell r="AA33">
            <v>8.3000000000000007</v>
          </cell>
          <cell r="AB33">
            <v>41489.638554216865</v>
          </cell>
          <cell r="AC33" t="str">
            <v>US Dlls</v>
          </cell>
          <cell r="AD33">
            <v>28180</v>
          </cell>
          <cell r="AE33">
            <v>84540</v>
          </cell>
          <cell r="AF33" t="str">
            <v>USD Netos</v>
          </cell>
          <cell r="AG33">
            <v>15000</v>
          </cell>
          <cell r="AH33" t="str">
            <v>USD Netos</v>
          </cell>
          <cell r="AI33" t="str">
            <v>US Dólares Brutos</v>
          </cell>
          <cell r="AJ33">
            <v>109879.5</v>
          </cell>
          <cell r="AK33" t="str">
            <v>US Dlls</v>
          </cell>
          <cell r="AL33">
            <v>1.6483600202111721</v>
          </cell>
          <cell r="AM33" t="str">
            <v>Casado</v>
          </cell>
          <cell r="AO33">
            <v>2</v>
          </cell>
          <cell r="AP33">
            <v>2</v>
          </cell>
          <cell r="AQ33" t="str">
            <v>Cd. Manila</v>
          </cell>
          <cell r="AR33" t="str">
            <v>N</v>
          </cell>
          <cell r="AS33" t="str">
            <v>Cd. Manila</v>
          </cell>
          <cell r="AT33" t="str">
            <v>N</v>
          </cell>
          <cell r="AU33" t="str">
            <v>Cd. Manila</v>
          </cell>
          <cell r="AV33" t="str">
            <v>N</v>
          </cell>
          <cell r="AW33" t="str">
            <v>Cd. Manila</v>
          </cell>
          <cell r="AX33" t="str">
            <v>N</v>
          </cell>
          <cell r="AY33" t="str">
            <v>Cd. Manila</v>
          </cell>
          <cell r="AZ33">
            <v>5500</v>
          </cell>
          <cell r="BA33">
            <v>2</v>
          </cell>
          <cell r="BB33">
            <v>112987.95</v>
          </cell>
          <cell r="BC33" t="str">
            <v>Vicepresidente</v>
          </cell>
          <cell r="BD33">
            <v>0.1</v>
          </cell>
          <cell r="BE33">
            <v>10987.95</v>
          </cell>
          <cell r="BF33">
            <v>0.3</v>
          </cell>
          <cell r="BG33">
            <v>0.1</v>
          </cell>
          <cell r="BH33">
            <v>0</v>
          </cell>
          <cell r="BI33">
            <v>0</v>
          </cell>
          <cell r="BJ33">
            <v>0</v>
          </cell>
          <cell r="BK33">
            <v>6000</v>
          </cell>
          <cell r="BL33">
            <v>6000</v>
          </cell>
          <cell r="BM33">
            <v>6000</v>
          </cell>
          <cell r="BN33">
            <v>72000</v>
          </cell>
          <cell r="BO33" t="str">
            <v>Cosme Furlong</v>
          </cell>
          <cell r="BP33" t="str">
            <v>NO</v>
          </cell>
          <cell r="BQ33" t="str">
            <v>Fernando González</v>
          </cell>
          <cell r="BR33" t="str">
            <v>NO</v>
          </cell>
          <cell r="BS33" t="str">
            <v>Víctor Romo</v>
          </cell>
          <cell r="BT33" t="str">
            <v>NO</v>
          </cell>
          <cell r="BU33" t="str">
            <v>Lorenzo H. Zambrano</v>
          </cell>
          <cell r="BV33" t="str">
            <v>NO</v>
          </cell>
          <cell r="BW33" t="str">
            <v>FIRMAS PENDIENTES</v>
          </cell>
          <cell r="BX33">
            <v>8000</v>
          </cell>
          <cell r="BY33">
            <v>0</v>
          </cell>
          <cell r="BZ33">
            <v>0</v>
          </cell>
          <cell r="CA33">
            <v>0</v>
          </cell>
          <cell r="CB33">
            <v>0</v>
          </cell>
          <cell r="CC33">
            <v>0</v>
          </cell>
          <cell r="CD33">
            <v>0</v>
          </cell>
          <cell r="CE33">
            <v>0</v>
          </cell>
          <cell r="CF33">
            <v>0</v>
          </cell>
          <cell r="CG33">
            <v>0</v>
          </cell>
          <cell r="CH33">
            <v>8000</v>
          </cell>
          <cell r="CI33" t="str">
            <v>Filipinas</v>
          </cell>
          <cell r="CJ33" t="str">
            <v>España</v>
          </cell>
          <cell r="CK33">
            <v>22000</v>
          </cell>
        </row>
        <row r="34">
          <cell r="B34">
            <v>26</v>
          </cell>
          <cell r="C34" t="str">
            <v xml:space="preserve">Eduardo </v>
          </cell>
          <cell r="E34" t="str">
            <v>González</v>
          </cell>
          <cell r="G34" t="str">
            <v>Jefe</v>
          </cell>
          <cell r="H34" t="str">
            <v>ED</v>
          </cell>
          <cell r="I34" t="str">
            <v>Director de Contraloría</v>
          </cell>
          <cell r="J34" t="str">
            <v>O</v>
          </cell>
          <cell r="K34">
            <v>35431</v>
          </cell>
          <cell r="L34">
            <v>35462</v>
          </cell>
          <cell r="M34">
            <v>35462</v>
          </cell>
          <cell r="N34">
            <v>36591.470641435182</v>
          </cell>
          <cell r="O34">
            <v>3</v>
          </cell>
          <cell r="P34" t="str">
            <v>Cuarto</v>
          </cell>
          <cell r="Q34" t="str">
            <v>CENTRAL</v>
          </cell>
          <cell r="R34" t="str">
            <v>Central</v>
          </cell>
          <cell r="S34" t="str">
            <v>FILIPINAS</v>
          </cell>
          <cell r="T34" t="str">
            <v>Filipinas</v>
          </cell>
          <cell r="U34">
            <v>12</v>
          </cell>
          <cell r="V34" t="str">
            <v>Otros México</v>
          </cell>
          <cell r="X34" t="str">
            <v>Cd. Manila</v>
          </cell>
          <cell r="Y34">
            <v>344364</v>
          </cell>
          <cell r="Z34" t="str">
            <v>Pesos</v>
          </cell>
          <cell r="AA34">
            <v>8.3000000000000007</v>
          </cell>
          <cell r="AB34">
            <v>41489.638554216865</v>
          </cell>
          <cell r="AC34" t="str">
            <v>US Dlls</v>
          </cell>
          <cell r="AD34">
            <v>28180</v>
          </cell>
          <cell r="AE34">
            <v>84540</v>
          </cell>
          <cell r="AF34" t="str">
            <v>USD Netos</v>
          </cell>
          <cell r="AG34">
            <v>15000</v>
          </cell>
          <cell r="AH34" t="str">
            <v>USD Netos</v>
          </cell>
          <cell r="AI34" t="str">
            <v>US Dólares Brutos</v>
          </cell>
          <cell r="AJ34">
            <v>58744.800000000003</v>
          </cell>
          <cell r="AK34" t="str">
            <v>US Dlls</v>
          </cell>
          <cell r="AL34">
            <v>0.41589085967174277</v>
          </cell>
          <cell r="AM34" t="str">
            <v>Casado</v>
          </cell>
          <cell r="AO34">
            <v>1</v>
          </cell>
          <cell r="AP34" t="str">
            <v>N</v>
          </cell>
          <cell r="AQ34" t="str">
            <v>Cd. Manila</v>
          </cell>
          <cell r="AR34" t="str">
            <v>N</v>
          </cell>
          <cell r="AS34" t="str">
            <v>Cd. Manila</v>
          </cell>
          <cell r="AT34" t="str">
            <v>N</v>
          </cell>
          <cell r="AU34" t="str">
            <v>Cd. Manila</v>
          </cell>
          <cell r="AV34" t="str">
            <v>N</v>
          </cell>
          <cell r="AW34" t="str">
            <v>Cd. Manila</v>
          </cell>
          <cell r="AX34" t="str">
            <v>N</v>
          </cell>
          <cell r="AY34" t="str">
            <v>Cd. Manila</v>
          </cell>
          <cell r="AZ34">
            <v>5500</v>
          </cell>
          <cell r="BA34">
            <v>1</v>
          </cell>
          <cell r="BB34">
            <v>83448.960000000006</v>
          </cell>
          <cell r="BC34" t="str">
            <v>Ejecutivo</v>
          </cell>
          <cell r="BD34">
            <v>0.1</v>
          </cell>
          <cell r="BE34">
            <v>5874.4800000000005</v>
          </cell>
          <cell r="BF34">
            <v>0</v>
          </cell>
          <cell r="BG34">
            <v>0.1</v>
          </cell>
          <cell r="BH34">
            <v>0.1</v>
          </cell>
          <cell r="BI34">
            <v>0.1</v>
          </cell>
          <cell r="BJ34">
            <v>5874.4800000000005</v>
          </cell>
          <cell r="BK34">
            <v>4600</v>
          </cell>
          <cell r="BL34">
            <v>4600</v>
          </cell>
          <cell r="BM34">
            <v>4600</v>
          </cell>
          <cell r="BN34">
            <v>55200</v>
          </cell>
          <cell r="BO34" t="str">
            <v>Cosme Furlong</v>
          </cell>
          <cell r="BP34" t="str">
            <v>NO</v>
          </cell>
          <cell r="BQ34" t="str">
            <v>Fernando González</v>
          </cell>
          <cell r="BR34" t="str">
            <v>NO</v>
          </cell>
          <cell r="BS34" t="str">
            <v>Víctor Romo</v>
          </cell>
          <cell r="BT34" t="str">
            <v>NO</v>
          </cell>
          <cell r="BU34" t="str">
            <v>Lorenzo H. Zambrano</v>
          </cell>
          <cell r="BV34" t="str">
            <v>NO</v>
          </cell>
          <cell r="BW34" t="str">
            <v>FIRMAS PENDIENTES</v>
          </cell>
          <cell r="BX34">
            <v>0</v>
          </cell>
          <cell r="BY34">
            <v>0</v>
          </cell>
          <cell r="BZ34">
            <v>0</v>
          </cell>
          <cell r="CA34">
            <v>0</v>
          </cell>
          <cell r="CB34">
            <v>0</v>
          </cell>
          <cell r="CC34">
            <v>0</v>
          </cell>
          <cell r="CD34">
            <v>0</v>
          </cell>
          <cell r="CE34">
            <v>0</v>
          </cell>
          <cell r="CF34">
            <v>0</v>
          </cell>
          <cell r="CG34">
            <v>0</v>
          </cell>
          <cell r="CH34">
            <v>0</v>
          </cell>
          <cell r="CI34" t="str">
            <v>Filipinas</v>
          </cell>
          <cell r="CJ34" t="str">
            <v>España</v>
          </cell>
          <cell r="CK34">
            <v>16500</v>
          </cell>
        </row>
        <row r="35">
          <cell r="B35">
            <v>27</v>
          </cell>
          <cell r="C35" t="str">
            <v>Roberto</v>
          </cell>
          <cell r="D35" t="str">
            <v>Gerardo</v>
          </cell>
          <cell r="E35" t="str">
            <v>Sánchez</v>
          </cell>
          <cell r="F35" t="str">
            <v>Sepulveda</v>
          </cell>
          <cell r="G35" t="str">
            <v>Jefe</v>
          </cell>
          <cell r="H35" t="str">
            <v>ED</v>
          </cell>
          <cell r="I35" t="str">
            <v>Director de Abasto</v>
          </cell>
          <cell r="J35" t="str">
            <v>O</v>
          </cell>
          <cell r="K35">
            <v>35431</v>
          </cell>
          <cell r="L35">
            <v>35462</v>
          </cell>
          <cell r="M35">
            <v>35462</v>
          </cell>
          <cell r="N35">
            <v>36591.470641435182</v>
          </cell>
          <cell r="O35">
            <v>3</v>
          </cell>
          <cell r="P35" t="str">
            <v>Cuarto</v>
          </cell>
          <cell r="Q35" t="str">
            <v>CENTRAL</v>
          </cell>
          <cell r="R35" t="str">
            <v>Central</v>
          </cell>
          <cell r="S35" t="str">
            <v>FILIPINAS</v>
          </cell>
          <cell r="T35" t="str">
            <v>Filipinas</v>
          </cell>
          <cell r="U35">
            <v>12</v>
          </cell>
          <cell r="V35" t="str">
            <v>Otros México</v>
          </cell>
          <cell r="X35" t="str">
            <v>Cd. Manila</v>
          </cell>
          <cell r="Y35">
            <v>344364</v>
          </cell>
          <cell r="Z35" t="str">
            <v>Pesos</v>
          </cell>
          <cell r="AA35">
            <v>8.3000000000000007</v>
          </cell>
          <cell r="AB35">
            <v>41489.638554216865</v>
          </cell>
          <cell r="AC35" t="str">
            <v>US Dlls</v>
          </cell>
          <cell r="AD35">
            <v>28180</v>
          </cell>
          <cell r="AE35">
            <v>84540</v>
          </cell>
          <cell r="AF35" t="str">
            <v>USD Netos</v>
          </cell>
          <cell r="AG35">
            <v>15000</v>
          </cell>
          <cell r="AH35" t="str">
            <v>USD Netos</v>
          </cell>
          <cell r="AI35" t="str">
            <v>US Dólares Brutos</v>
          </cell>
          <cell r="AJ35">
            <v>61716</v>
          </cell>
          <cell r="AK35" t="str">
            <v>US Dlls</v>
          </cell>
          <cell r="AL35">
            <v>0.48750392027041167</v>
          </cell>
          <cell r="AM35" t="str">
            <v>Casado</v>
          </cell>
          <cell r="AO35">
            <v>3</v>
          </cell>
          <cell r="AP35">
            <v>8</v>
          </cell>
          <cell r="AQ35" t="str">
            <v>Cd. Manila</v>
          </cell>
          <cell r="AR35">
            <v>7</v>
          </cell>
          <cell r="AS35" t="str">
            <v>Cd. Manila</v>
          </cell>
          <cell r="AT35">
            <v>5</v>
          </cell>
          <cell r="AU35" t="str">
            <v>Cd. Manila</v>
          </cell>
          <cell r="AV35" t="str">
            <v>N</v>
          </cell>
          <cell r="AW35" t="str">
            <v>Cd. Manila</v>
          </cell>
          <cell r="AX35" t="str">
            <v>N</v>
          </cell>
          <cell r="AY35" t="str">
            <v>Cd. Manila</v>
          </cell>
          <cell r="AZ35">
            <v>5500</v>
          </cell>
          <cell r="BA35">
            <v>3</v>
          </cell>
          <cell r="BB35">
            <v>121843.2</v>
          </cell>
          <cell r="BC35" t="str">
            <v>Ejecutivo</v>
          </cell>
          <cell r="BD35">
            <v>0.1</v>
          </cell>
          <cell r="BE35">
            <v>6171.6</v>
          </cell>
          <cell r="BF35">
            <v>0</v>
          </cell>
          <cell r="BG35">
            <v>0.1</v>
          </cell>
          <cell r="BH35">
            <v>0.1</v>
          </cell>
          <cell r="BI35">
            <v>0.1</v>
          </cell>
          <cell r="BJ35">
            <v>6171.6</v>
          </cell>
          <cell r="BK35">
            <v>4600</v>
          </cell>
          <cell r="BL35">
            <v>4600</v>
          </cell>
          <cell r="BM35">
            <v>4600</v>
          </cell>
          <cell r="BN35">
            <v>55200</v>
          </cell>
          <cell r="BO35" t="str">
            <v>Cosme Furlong</v>
          </cell>
          <cell r="BP35" t="str">
            <v>NO</v>
          </cell>
          <cell r="BQ35" t="str">
            <v>Fernando González</v>
          </cell>
          <cell r="BR35" t="str">
            <v>NO</v>
          </cell>
          <cell r="BS35" t="str">
            <v>Víctor Romo</v>
          </cell>
          <cell r="BT35" t="str">
            <v>NO</v>
          </cell>
          <cell r="BU35" t="str">
            <v>Lorenzo H. Zambrano</v>
          </cell>
          <cell r="BV35" t="str">
            <v>NO</v>
          </cell>
          <cell r="BW35" t="str">
            <v>FIRMAS PENDIENTES</v>
          </cell>
          <cell r="BX35">
            <v>0</v>
          </cell>
          <cell r="BY35">
            <v>9400</v>
          </cell>
          <cell r="BZ35">
            <v>0</v>
          </cell>
          <cell r="CA35">
            <v>9400</v>
          </cell>
          <cell r="CB35">
            <v>8000</v>
          </cell>
          <cell r="CC35">
            <v>0</v>
          </cell>
          <cell r="CD35">
            <v>0</v>
          </cell>
          <cell r="CE35">
            <v>0</v>
          </cell>
          <cell r="CF35">
            <v>0</v>
          </cell>
          <cell r="CG35">
            <v>0</v>
          </cell>
          <cell r="CH35">
            <v>26800</v>
          </cell>
          <cell r="CI35" t="str">
            <v>Filipinas</v>
          </cell>
          <cell r="CJ35" t="str">
            <v>España</v>
          </cell>
          <cell r="CK35">
            <v>27500</v>
          </cell>
        </row>
        <row r="36">
          <cell r="B36">
            <v>28</v>
          </cell>
          <cell r="C36" t="str">
            <v>José</v>
          </cell>
          <cell r="D36" t="str">
            <v>Antonio</v>
          </cell>
          <cell r="E36" t="str">
            <v>Molares</v>
          </cell>
          <cell r="F36" t="str">
            <v>Varela</v>
          </cell>
          <cell r="G36" t="str">
            <v>Jefe</v>
          </cell>
          <cell r="H36" t="str">
            <v>ED</v>
          </cell>
          <cell r="I36" t="str">
            <v>Director de Sistemas</v>
          </cell>
          <cell r="J36" t="str">
            <v>O</v>
          </cell>
          <cell r="K36">
            <v>35431</v>
          </cell>
          <cell r="L36">
            <v>35462</v>
          </cell>
          <cell r="M36">
            <v>35462</v>
          </cell>
          <cell r="N36">
            <v>36591.470641435182</v>
          </cell>
          <cell r="O36">
            <v>3</v>
          </cell>
          <cell r="P36" t="str">
            <v>Cuarto</v>
          </cell>
          <cell r="Q36" t="str">
            <v>VENEZUELA</v>
          </cell>
          <cell r="R36" t="str">
            <v>Venezuela</v>
          </cell>
          <cell r="S36" t="str">
            <v>FILIPINAS</v>
          </cell>
          <cell r="T36" t="str">
            <v>Filipinas</v>
          </cell>
          <cell r="U36">
            <v>1</v>
          </cell>
          <cell r="V36" t="str">
            <v>Caracas</v>
          </cell>
          <cell r="X36" t="str">
            <v>Cd. Manila</v>
          </cell>
          <cell r="Y36">
            <v>344364</v>
          </cell>
          <cell r="Z36" t="str">
            <v>Pesos</v>
          </cell>
          <cell r="AA36">
            <v>8.3000000000000007</v>
          </cell>
          <cell r="AB36">
            <v>41489.638554216865</v>
          </cell>
          <cell r="AC36" t="str">
            <v>US Dlls</v>
          </cell>
          <cell r="AD36">
            <v>28180</v>
          </cell>
          <cell r="AE36">
            <v>84540</v>
          </cell>
          <cell r="AF36" t="str">
            <v>USD Netos</v>
          </cell>
          <cell r="AG36">
            <v>15000</v>
          </cell>
          <cell r="AH36" t="str">
            <v>USD Netos</v>
          </cell>
          <cell r="AI36" t="str">
            <v>US Dólares Brutos</v>
          </cell>
          <cell r="AJ36">
            <v>81200</v>
          </cell>
          <cell r="AK36" t="str">
            <v>US Dlls</v>
          </cell>
          <cell r="AL36">
            <v>0.95711514560174704</v>
          </cell>
          <cell r="AM36" t="str">
            <v>Casado</v>
          </cell>
          <cell r="AO36">
            <v>2</v>
          </cell>
          <cell r="AP36">
            <v>2</v>
          </cell>
          <cell r="AQ36" t="str">
            <v>Cd. Manila</v>
          </cell>
          <cell r="AR36" t="str">
            <v>N</v>
          </cell>
          <cell r="AS36" t="str">
            <v>Cd. Manila</v>
          </cell>
          <cell r="AT36" t="str">
            <v>N</v>
          </cell>
          <cell r="AU36" t="str">
            <v>Cd. Manila</v>
          </cell>
          <cell r="AV36" t="str">
            <v>N</v>
          </cell>
          <cell r="AW36" t="str">
            <v>Cd. Manila</v>
          </cell>
          <cell r="AX36" t="str">
            <v>N</v>
          </cell>
          <cell r="AY36" t="str">
            <v>Cd. Manila</v>
          </cell>
          <cell r="AZ36">
            <v>7300</v>
          </cell>
          <cell r="BA36">
            <v>2</v>
          </cell>
          <cell r="BB36">
            <v>104580</v>
          </cell>
          <cell r="BC36" t="str">
            <v>Ejecutivo</v>
          </cell>
          <cell r="BD36">
            <v>0.1</v>
          </cell>
          <cell r="BE36">
            <v>8120</v>
          </cell>
          <cell r="BF36">
            <v>0.05</v>
          </cell>
          <cell r="BG36">
            <v>0.1</v>
          </cell>
          <cell r="BH36">
            <v>0.05</v>
          </cell>
          <cell r="BI36">
            <v>0.05</v>
          </cell>
          <cell r="BJ36">
            <v>4060</v>
          </cell>
          <cell r="BK36">
            <v>4600</v>
          </cell>
          <cell r="BL36">
            <v>4600</v>
          </cell>
          <cell r="BM36">
            <v>4600</v>
          </cell>
          <cell r="BN36">
            <v>55200</v>
          </cell>
          <cell r="BO36" t="str">
            <v>Cosme Furlong</v>
          </cell>
          <cell r="BP36" t="str">
            <v>NO</v>
          </cell>
          <cell r="BQ36" t="str">
            <v>Fernando González</v>
          </cell>
          <cell r="BR36" t="str">
            <v>NO</v>
          </cell>
          <cell r="BS36" t="str">
            <v>Víctor Romo</v>
          </cell>
          <cell r="BT36" t="str">
            <v>NO</v>
          </cell>
          <cell r="BU36" t="str">
            <v>Lorenzo H. Zambrano</v>
          </cell>
          <cell r="BV36" t="str">
            <v>NO</v>
          </cell>
          <cell r="BW36" t="str">
            <v>FIRMAS PENDIENTES</v>
          </cell>
          <cell r="BX36">
            <v>8000</v>
          </cell>
          <cell r="BY36">
            <v>0</v>
          </cell>
          <cell r="BZ36">
            <v>0</v>
          </cell>
          <cell r="CA36">
            <v>0</v>
          </cell>
          <cell r="CB36">
            <v>0</v>
          </cell>
          <cell r="CC36">
            <v>0</v>
          </cell>
          <cell r="CD36">
            <v>0</v>
          </cell>
          <cell r="CE36">
            <v>0</v>
          </cell>
          <cell r="CF36">
            <v>0</v>
          </cell>
          <cell r="CG36">
            <v>0</v>
          </cell>
          <cell r="CH36">
            <v>8000</v>
          </cell>
          <cell r="CI36" t="str">
            <v>Filipinas</v>
          </cell>
          <cell r="CJ36" t="str">
            <v>España</v>
          </cell>
          <cell r="CK36">
            <v>29200</v>
          </cell>
        </row>
        <row r="37">
          <cell r="B37">
            <v>29</v>
          </cell>
          <cell r="C37" t="str">
            <v>Miguel</v>
          </cell>
          <cell r="E37" t="str">
            <v>Martinez</v>
          </cell>
          <cell r="F37" t="str">
            <v>Treviño</v>
          </cell>
          <cell r="G37" t="str">
            <v>Jefe</v>
          </cell>
          <cell r="H37" t="str">
            <v>ED</v>
          </cell>
          <cell r="I37" t="str">
            <v>Gerente?</v>
          </cell>
          <cell r="J37" t="str">
            <v>O</v>
          </cell>
          <cell r="K37">
            <v>35431</v>
          </cell>
          <cell r="L37">
            <v>35462</v>
          </cell>
          <cell r="M37">
            <v>35462</v>
          </cell>
          <cell r="N37">
            <v>36591.470641435182</v>
          </cell>
          <cell r="O37">
            <v>3</v>
          </cell>
          <cell r="P37" t="str">
            <v>Cuarto</v>
          </cell>
          <cell r="Q37" t="str">
            <v>MEXICO</v>
          </cell>
          <cell r="R37" t="str">
            <v>México</v>
          </cell>
          <cell r="S37" t="str">
            <v>FILIPINAS</v>
          </cell>
          <cell r="T37" t="str">
            <v>Filipinas</v>
          </cell>
          <cell r="U37">
            <v>12</v>
          </cell>
          <cell r="V37" t="str">
            <v>Otros México</v>
          </cell>
          <cell r="X37" t="str">
            <v>Cd. Manila</v>
          </cell>
          <cell r="Y37">
            <v>344364</v>
          </cell>
          <cell r="Z37" t="str">
            <v>Pesos</v>
          </cell>
          <cell r="AA37">
            <v>8.3000000000000007</v>
          </cell>
          <cell r="AB37">
            <v>41489.638554216865</v>
          </cell>
          <cell r="AC37" t="str">
            <v>US Dlls</v>
          </cell>
          <cell r="AD37">
            <v>28180</v>
          </cell>
          <cell r="AE37">
            <v>84540</v>
          </cell>
          <cell r="AF37" t="str">
            <v>USD Netos</v>
          </cell>
          <cell r="AG37">
            <v>15000</v>
          </cell>
          <cell r="AH37" t="str">
            <v>USD Netos</v>
          </cell>
          <cell r="AI37" t="str">
            <v>US Dólares Brutos</v>
          </cell>
          <cell r="AJ37">
            <v>67971</v>
          </cell>
          <cell r="AK37" t="str">
            <v>US Dlls</v>
          </cell>
          <cell r="AL37">
            <v>0.63826445273025056</v>
          </cell>
          <cell r="AM37" t="str">
            <v>Casado</v>
          </cell>
          <cell r="AO37">
            <v>0</v>
          </cell>
          <cell r="AP37" t="str">
            <v>N</v>
          </cell>
          <cell r="AQ37" t="str">
            <v>Cd. Manila</v>
          </cell>
          <cell r="AR37" t="str">
            <v>N</v>
          </cell>
          <cell r="AS37" t="str">
            <v>Cd. Manila</v>
          </cell>
          <cell r="AT37" t="str">
            <v>N</v>
          </cell>
          <cell r="AU37" t="str">
            <v>Cd. Manila</v>
          </cell>
          <cell r="AV37" t="str">
            <v>N</v>
          </cell>
          <cell r="AW37" t="str">
            <v>Cd. Manila</v>
          </cell>
          <cell r="AX37" t="str">
            <v>N</v>
          </cell>
          <cell r="AY37" t="str">
            <v>Cd. Manila</v>
          </cell>
          <cell r="AZ37">
            <v>5500</v>
          </cell>
          <cell r="BA37">
            <v>0</v>
          </cell>
          <cell r="BB37">
            <v>79794.2</v>
          </cell>
          <cell r="BC37" t="str">
            <v>Ejecutivo</v>
          </cell>
          <cell r="BD37">
            <v>0.1</v>
          </cell>
          <cell r="BE37">
            <v>6797.1</v>
          </cell>
          <cell r="BF37">
            <v>0</v>
          </cell>
          <cell r="BG37">
            <v>0.1</v>
          </cell>
          <cell r="BH37">
            <v>0.1</v>
          </cell>
          <cell r="BI37">
            <v>0.1</v>
          </cell>
          <cell r="BJ37">
            <v>6797.1</v>
          </cell>
          <cell r="BK37">
            <v>4600</v>
          </cell>
          <cell r="BL37">
            <v>4600</v>
          </cell>
          <cell r="BM37">
            <v>4600</v>
          </cell>
          <cell r="BN37">
            <v>55200</v>
          </cell>
          <cell r="BO37" t="str">
            <v>Cosme Furlong</v>
          </cell>
          <cell r="BP37" t="str">
            <v>NO</v>
          </cell>
          <cell r="BQ37" t="str">
            <v>Fernando González</v>
          </cell>
          <cell r="BR37" t="str">
            <v>NO</v>
          </cell>
          <cell r="BS37" t="str">
            <v>Víctor Romo</v>
          </cell>
          <cell r="BT37" t="str">
            <v>NO</v>
          </cell>
          <cell r="BU37" t="str">
            <v>Lorenzo H. Zambrano</v>
          </cell>
          <cell r="BV37" t="str">
            <v>NO</v>
          </cell>
          <cell r="BW37" t="str">
            <v>FIRMAS PENDIENTES</v>
          </cell>
          <cell r="BX37">
            <v>0</v>
          </cell>
          <cell r="BY37">
            <v>0</v>
          </cell>
          <cell r="BZ37">
            <v>0</v>
          </cell>
          <cell r="CA37">
            <v>0</v>
          </cell>
          <cell r="CB37">
            <v>0</v>
          </cell>
          <cell r="CC37">
            <v>0</v>
          </cell>
          <cell r="CD37">
            <v>0</v>
          </cell>
          <cell r="CE37">
            <v>0</v>
          </cell>
          <cell r="CF37">
            <v>0</v>
          </cell>
          <cell r="CG37">
            <v>0</v>
          </cell>
          <cell r="CH37">
            <v>0</v>
          </cell>
          <cell r="CI37" t="str">
            <v>Filipinas</v>
          </cell>
          <cell r="CJ37" t="str">
            <v>España</v>
          </cell>
          <cell r="CK37">
            <v>11000</v>
          </cell>
        </row>
        <row r="38">
          <cell r="B38">
            <v>30</v>
          </cell>
          <cell r="C38" t="str">
            <v>Francisco</v>
          </cell>
          <cell r="D38" t="str">
            <v>Eduardo</v>
          </cell>
          <cell r="E38" t="str">
            <v>Cue</v>
          </cell>
          <cell r="F38" t="str">
            <v>Perez</v>
          </cell>
          <cell r="G38" t="str">
            <v>Director Planeación</v>
          </cell>
          <cell r="H38" t="str">
            <v>VP</v>
          </cell>
          <cell r="I38" t="str">
            <v>P. Filipinas</v>
          </cell>
          <cell r="J38" t="str">
            <v>P</v>
          </cell>
          <cell r="K38">
            <v>35431</v>
          </cell>
          <cell r="L38">
            <v>35462</v>
          </cell>
          <cell r="M38">
            <v>35462</v>
          </cell>
          <cell r="N38">
            <v>36591.470641435182</v>
          </cell>
          <cell r="O38">
            <v>3</v>
          </cell>
          <cell r="P38" t="str">
            <v>Cuarto</v>
          </cell>
          <cell r="Q38" t="str">
            <v>MEXICO</v>
          </cell>
          <cell r="R38" t="str">
            <v>México</v>
          </cell>
          <cell r="S38" t="str">
            <v>FILIPINAS</v>
          </cell>
          <cell r="T38" t="str">
            <v>Filipinas</v>
          </cell>
          <cell r="U38">
            <v>12</v>
          </cell>
          <cell r="V38" t="str">
            <v>Otros México</v>
          </cell>
          <cell r="X38" t="str">
            <v>Cd. Manila</v>
          </cell>
          <cell r="Y38">
            <v>344364</v>
          </cell>
          <cell r="Z38" t="str">
            <v>Pesos</v>
          </cell>
          <cell r="AA38">
            <v>8.3000000000000007</v>
          </cell>
          <cell r="AB38">
            <v>41489.638554216865</v>
          </cell>
          <cell r="AC38" t="str">
            <v>US Dlls</v>
          </cell>
          <cell r="AD38">
            <v>28180</v>
          </cell>
          <cell r="AE38">
            <v>84540</v>
          </cell>
          <cell r="AF38" t="str">
            <v>USD Netos</v>
          </cell>
          <cell r="AG38">
            <v>15000</v>
          </cell>
          <cell r="AH38" t="str">
            <v>USD Netos</v>
          </cell>
          <cell r="AI38" t="str">
            <v>US Dólares Brutos</v>
          </cell>
          <cell r="AJ38">
            <v>199534.56</v>
          </cell>
          <cell r="AK38" t="str">
            <v>US Dlls</v>
          </cell>
          <cell r="AL38">
            <v>3.8092624316130612</v>
          </cell>
          <cell r="AM38" t="str">
            <v>Casado</v>
          </cell>
          <cell r="AO38">
            <v>2</v>
          </cell>
          <cell r="AP38">
            <v>11</v>
          </cell>
          <cell r="AQ38" t="str">
            <v>Cd. Manila</v>
          </cell>
          <cell r="AR38">
            <v>6</v>
          </cell>
          <cell r="AS38" t="str">
            <v>Cd. Manila</v>
          </cell>
          <cell r="AT38" t="str">
            <v>N</v>
          </cell>
          <cell r="AU38" t="str">
            <v>Cd. Manila</v>
          </cell>
          <cell r="AV38" t="str">
            <v>N</v>
          </cell>
          <cell r="AW38" t="str">
            <v>Cd. Manila</v>
          </cell>
          <cell r="AX38" t="str">
            <v>N</v>
          </cell>
          <cell r="AY38" t="str">
            <v>Cd. Manila</v>
          </cell>
          <cell r="AZ38">
            <v>5500</v>
          </cell>
          <cell r="BA38">
            <v>2</v>
          </cell>
          <cell r="BB38">
            <v>225306.91200000001</v>
          </cell>
          <cell r="BC38" t="str">
            <v>Presidente</v>
          </cell>
          <cell r="BD38">
            <v>0.1</v>
          </cell>
          <cell r="BE38">
            <v>19953.456000000002</v>
          </cell>
          <cell r="BF38">
            <v>0</v>
          </cell>
          <cell r="BG38">
            <v>0.1</v>
          </cell>
          <cell r="BH38">
            <v>0.1</v>
          </cell>
          <cell r="BI38">
            <v>0.1</v>
          </cell>
          <cell r="BJ38">
            <v>19953.456000000002</v>
          </cell>
          <cell r="BK38">
            <v>12000</v>
          </cell>
          <cell r="BL38">
            <v>12000</v>
          </cell>
          <cell r="BM38">
            <v>12000</v>
          </cell>
          <cell r="BN38">
            <v>144000</v>
          </cell>
          <cell r="BO38" t="str">
            <v>Cosme Furlong</v>
          </cell>
          <cell r="BP38" t="str">
            <v>NO</v>
          </cell>
          <cell r="BQ38" t="str">
            <v>Fernando González</v>
          </cell>
          <cell r="BR38" t="str">
            <v>NO</v>
          </cell>
          <cell r="BS38" t="str">
            <v>Víctor Romo</v>
          </cell>
          <cell r="BT38" t="str">
            <v>NO</v>
          </cell>
          <cell r="BU38" t="str">
            <v>Lorenzo H. Zambrano</v>
          </cell>
          <cell r="BV38" t="str">
            <v>NO</v>
          </cell>
          <cell r="BW38" t="str">
            <v>FIRMAS PENDIENTES</v>
          </cell>
          <cell r="BX38">
            <v>0</v>
          </cell>
          <cell r="BY38">
            <v>10000</v>
          </cell>
          <cell r="BZ38">
            <v>0</v>
          </cell>
          <cell r="CA38">
            <v>9400</v>
          </cell>
          <cell r="CB38">
            <v>0</v>
          </cell>
          <cell r="CC38">
            <v>0</v>
          </cell>
          <cell r="CD38">
            <v>0</v>
          </cell>
          <cell r="CE38">
            <v>0</v>
          </cell>
          <cell r="CF38">
            <v>0</v>
          </cell>
          <cell r="CG38">
            <v>0</v>
          </cell>
          <cell r="CH38">
            <v>19400</v>
          </cell>
          <cell r="CI38" t="str">
            <v>Filipinas</v>
          </cell>
          <cell r="CJ38" t="str">
            <v>España</v>
          </cell>
          <cell r="CK38">
            <v>22000</v>
          </cell>
        </row>
        <row r="39">
          <cell r="B39">
            <v>31</v>
          </cell>
          <cell r="C39" t="str">
            <v>Alex</v>
          </cell>
          <cell r="D39" t="str">
            <v>Louise</v>
          </cell>
          <cell r="E39" t="str">
            <v>Llerena</v>
          </cell>
          <cell r="F39" t="str">
            <v>Velasquez</v>
          </cell>
          <cell r="G39" t="str">
            <v>Gerente</v>
          </cell>
          <cell r="H39" t="str">
            <v>ED</v>
          </cell>
          <cell r="I39" t="str">
            <v>V. P. Administración</v>
          </cell>
          <cell r="J39" t="str">
            <v>VP</v>
          </cell>
          <cell r="K39">
            <v>35431</v>
          </cell>
          <cell r="L39">
            <v>35462</v>
          </cell>
          <cell r="M39">
            <v>35462</v>
          </cell>
          <cell r="N39">
            <v>36591.470641435182</v>
          </cell>
          <cell r="O39">
            <v>3</v>
          </cell>
          <cell r="P39" t="str">
            <v>Cuarto</v>
          </cell>
          <cell r="Q39" t="str">
            <v>CENTRAL</v>
          </cell>
          <cell r="R39" t="str">
            <v>Central</v>
          </cell>
          <cell r="S39" t="str">
            <v>FILIPINAS</v>
          </cell>
          <cell r="T39" t="str">
            <v>Filipinas</v>
          </cell>
          <cell r="U39">
            <v>12</v>
          </cell>
          <cell r="V39" t="str">
            <v>Otros México</v>
          </cell>
          <cell r="X39" t="str">
            <v>Cd. Manila</v>
          </cell>
          <cell r="Y39">
            <v>344364</v>
          </cell>
          <cell r="Z39" t="str">
            <v>Pesos</v>
          </cell>
          <cell r="AA39">
            <v>8.3000000000000007</v>
          </cell>
          <cell r="AB39">
            <v>41489.638554216865</v>
          </cell>
          <cell r="AC39" t="str">
            <v>US Dlls</v>
          </cell>
          <cell r="AD39">
            <v>28180</v>
          </cell>
          <cell r="AE39">
            <v>84540</v>
          </cell>
          <cell r="AF39" t="str">
            <v>USD Netos</v>
          </cell>
          <cell r="AG39">
            <v>15000</v>
          </cell>
          <cell r="AH39" t="str">
            <v>USD Netos</v>
          </cell>
          <cell r="AI39" t="str">
            <v>US Dólares Brutos</v>
          </cell>
          <cell r="AJ39">
            <v>103950</v>
          </cell>
          <cell r="AK39" t="str">
            <v>US Dlls</v>
          </cell>
          <cell r="AL39">
            <v>1.5054448200160295</v>
          </cell>
          <cell r="AM39" t="str">
            <v>Casado</v>
          </cell>
          <cell r="AO39">
            <v>3</v>
          </cell>
          <cell r="AP39">
            <v>6</v>
          </cell>
          <cell r="AQ39" t="str">
            <v>Cd. Manila</v>
          </cell>
          <cell r="AR39">
            <v>1</v>
          </cell>
          <cell r="AS39" t="str">
            <v>Cd. Manila</v>
          </cell>
          <cell r="AT39" t="str">
            <v>N</v>
          </cell>
          <cell r="AU39" t="str">
            <v>Cd. Manila</v>
          </cell>
          <cell r="AV39" t="str">
            <v>N</v>
          </cell>
          <cell r="AW39" t="str">
            <v>Cd. Manila</v>
          </cell>
          <cell r="AX39" t="str">
            <v>N</v>
          </cell>
          <cell r="AY39" t="str">
            <v>Cd. Manila</v>
          </cell>
          <cell r="AZ39">
            <v>5500</v>
          </cell>
          <cell r="BA39">
            <v>3</v>
          </cell>
          <cell r="BB39">
            <v>137690</v>
          </cell>
          <cell r="BC39" t="str">
            <v>Vicepresidente</v>
          </cell>
          <cell r="BD39">
            <v>0.1</v>
          </cell>
          <cell r="BE39">
            <v>10395</v>
          </cell>
          <cell r="BF39">
            <v>0</v>
          </cell>
          <cell r="BG39">
            <v>0.1</v>
          </cell>
          <cell r="BH39">
            <v>0.1</v>
          </cell>
          <cell r="BI39">
            <v>0.1</v>
          </cell>
          <cell r="BJ39">
            <v>10395</v>
          </cell>
          <cell r="BK39">
            <v>6000</v>
          </cell>
          <cell r="BL39">
            <v>6000</v>
          </cell>
          <cell r="BM39">
            <v>6000</v>
          </cell>
          <cell r="BN39">
            <v>72000</v>
          </cell>
          <cell r="BO39" t="str">
            <v>Cosme Furlong</v>
          </cell>
          <cell r="BP39" t="str">
            <v>NO</v>
          </cell>
          <cell r="BQ39" t="str">
            <v>Fernando González</v>
          </cell>
          <cell r="BR39" t="str">
            <v>NO</v>
          </cell>
          <cell r="BS39" t="str">
            <v>Víctor Romo</v>
          </cell>
          <cell r="BT39" t="str">
            <v>NO</v>
          </cell>
          <cell r="BU39" t="str">
            <v>Lorenzo H. Zambrano</v>
          </cell>
          <cell r="BV39" t="str">
            <v>NO</v>
          </cell>
          <cell r="BW39" t="str">
            <v>FIRMAS PENDIENTES</v>
          </cell>
          <cell r="BX39">
            <v>0</v>
          </cell>
          <cell r="BY39">
            <v>9400</v>
          </cell>
          <cell r="BZ39">
            <v>8000</v>
          </cell>
          <cell r="CA39">
            <v>0</v>
          </cell>
          <cell r="CB39">
            <v>0</v>
          </cell>
          <cell r="CC39">
            <v>0</v>
          </cell>
          <cell r="CD39">
            <v>0</v>
          </cell>
          <cell r="CE39">
            <v>0</v>
          </cell>
          <cell r="CF39">
            <v>0</v>
          </cell>
          <cell r="CG39">
            <v>0</v>
          </cell>
          <cell r="CH39">
            <v>17400</v>
          </cell>
          <cell r="CI39" t="str">
            <v>Filipinas</v>
          </cell>
          <cell r="CJ39" t="str">
            <v>España</v>
          </cell>
          <cell r="CK39">
            <v>27500</v>
          </cell>
        </row>
        <row r="40">
          <cell r="B40">
            <v>32</v>
          </cell>
          <cell r="C40" t="str">
            <v>Marco</v>
          </cell>
          <cell r="D40" t="str">
            <v>Antonio</v>
          </cell>
          <cell r="E40" t="str">
            <v>Villarreal</v>
          </cell>
          <cell r="F40" t="str">
            <v>Rodríguez</v>
          </cell>
          <cell r="G40" t="str">
            <v>Gerente</v>
          </cell>
          <cell r="H40" t="str">
            <v>ED</v>
          </cell>
          <cell r="I40" t="str">
            <v>V. P. Planeación</v>
          </cell>
          <cell r="J40" t="str">
            <v>VP</v>
          </cell>
          <cell r="K40">
            <v>35431</v>
          </cell>
          <cell r="L40">
            <v>35462</v>
          </cell>
          <cell r="M40">
            <v>35462</v>
          </cell>
          <cell r="N40">
            <v>36591.470641435182</v>
          </cell>
          <cell r="O40">
            <v>3</v>
          </cell>
          <cell r="P40" t="str">
            <v>Cuarto</v>
          </cell>
          <cell r="Q40" t="str">
            <v>CENTRAL</v>
          </cell>
          <cell r="R40" t="str">
            <v>Central</v>
          </cell>
          <cell r="S40" t="str">
            <v>FILIPINAS</v>
          </cell>
          <cell r="T40" t="str">
            <v>Filipinas</v>
          </cell>
          <cell r="U40">
            <v>12</v>
          </cell>
          <cell r="V40" t="str">
            <v>Otros México</v>
          </cell>
          <cell r="X40" t="str">
            <v>Cd. Manila</v>
          </cell>
          <cell r="Y40">
            <v>344364</v>
          </cell>
          <cell r="Z40" t="str">
            <v>Pesos</v>
          </cell>
          <cell r="AA40">
            <v>8.3000000000000007</v>
          </cell>
          <cell r="AB40">
            <v>41489.638554216865</v>
          </cell>
          <cell r="AC40" t="str">
            <v>US Dlls</v>
          </cell>
          <cell r="AD40">
            <v>28180</v>
          </cell>
          <cell r="AE40">
            <v>84540</v>
          </cell>
          <cell r="AF40" t="str">
            <v>USD Netos</v>
          </cell>
          <cell r="AG40">
            <v>15000</v>
          </cell>
          <cell r="AH40" t="str">
            <v>USD Netos</v>
          </cell>
          <cell r="AI40" t="str">
            <v>US Dólares Brutos</v>
          </cell>
          <cell r="AJ40">
            <v>123110.88</v>
          </cell>
          <cell r="AK40" t="str">
            <v>US Dlls</v>
          </cell>
          <cell r="AL40">
            <v>1.9672680768024535</v>
          </cell>
          <cell r="AM40" t="str">
            <v>Casado</v>
          </cell>
          <cell r="AO40">
            <v>3</v>
          </cell>
          <cell r="AP40">
            <v>1</v>
          </cell>
          <cell r="AQ40" t="str">
            <v>Cd. Manila</v>
          </cell>
          <cell r="AR40">
            <v>-1</v>
          </cell>
          <cell r="AS40" t="str">
            <v>Cd. Manila</v>
          </cell>
          <cell r="AT40" t="str">
            <v>N</v>
          </cell>
          <cell r="AU40" t="str">
            <v>Cd. Manila</v>
          </cell>
          <cell r="AV40" t="str">
            <v>N</v>
          </cell>
          <cell r="AW40" t="str">
            <v>Cd. Manila</v>
          </cell>
          <cell r="AX40" t="str">
            <v>N</v>
          </cell>
          <cell r="AY40" t="str">
            <v>Cd. Manila</v>
          </cell>
          <cell r="AZ40">
            <v>5500</v>
          </cell>
          <cell r="BA40">
            <v>3</v>
          </cell>
          <cell r="BB40">
            <v>139622.17600000001</v>
          </cell>
          <cell r="BC40" t="str">
            <v>Vicepresidente</v>
          </cell>
          <cell r="BD40">
            <v>0.1</v>
          </cell>
          <cell r="BE40">
            <v>12311.088000000002</v>
          </cell>
          <cell r="BF40">
            <v>0</v>
          </cell>
          <cell r="BG40">
            <v>0.1</v>
          </cell>
          <cell r="BH40">
            <v>0.1</v>
          </cell>
          <cell r="BI40">
            <v>0.1</v>
          </cell>
          <cell r="BJ40">
            <v>12311.088000000002</v>
          </cell>
          <cell r="BK40">
            <v>6000</v>
          </cell>
          <cell r="BL40">
            <v>6000</v>
          </cell>
          <cell r="BM40">
            <v>6000</v>
          </cell>
          <cell r="BN40">
            <v>72000</v>
          </cell>
          <cell r="BO40" t="str">
            <v>Cosme Furlong</v>
          </cell>
          <cell r="BP40" t="str">
            <v>NO</v>
          </cell>
          <cell r="BQ40" t="str">
            <v>Fernando González</v>
          </cell>
          <cell r="BR40" t="str">
            <v>NO</v>
          </cell>
          <cell r="BS40" t="str">
            <v>Víctor Romo</v>
          </cell>
          <cell r="BT40" t="str">
            <v>NO</v>
          </cell>
          <cell r="BU40" t="str">
            <v>Lorenzo H. Zambrano</v>
          </cell>
          <cell r="BV40" t="str">
            <v>NO</v>
          </cell>
          <cell r="BW40" t="str">
            <v>FIRMAS PENDIENTES</v>
          </cell>
          <cell r="BX40">
            <v>8000</v>
          </cell>
          <cell r="BY40">
            <v>0</v>
          </cell>
          <cell r="BZ40">
            <v>7500</v>
          </cell>
          <cell r="CA40">
            <v>0</v>
          </cell>
          <cell r="CB40">
            <v>0</v>
          </cell>
          <cell r="CC40">
            <v>0</v>
          </cell>
          <cell r="CD40">
            <v>0</v>
          </cell>
          <cell r="CE40">
            <v>0</v>
          </cell>
          <cell r="CF40">
            <v>0</v>
          </cell>
          <cell r="CG40">
            <v>0</v>
          </cell>
          <cell r="CH40">
            <v>15500</v>
          </cell>
          <cell r="CI40" t="str">
            <v>Filipinas</v>
          </cell>
          <cell r="CJ40" t="str">
            <v>España</v>
          </cell>
          <cell r="CK40">
            <v>27500</v>
          </cell>
        </row>
        <row r="41">
          <cell r="B41">
            <v>33</v>
          </cell>
          <cell r="C41" t="str">
            <v>José</v>
          </cell>
          <cell r="E41" t="str">
            <v>Torres</v>
          </cell>
          <cell r="F41" t="str">
            <v>Alemany</v>
          </cell>
          <cell r="G41" t="str">
            <v>Gerente</v>
          </cell>
          <cell r="H41" t="str">
            <v>ED</v>
          </cell>
          <cell r="I41" t="str">
            <v>V. P. Operaciones</v>
          </cell>
          <cell r="J41" t="str">
            <v>VP</v>
          </cell>
          <cell r="K41">
            <v>35431</v>
          </cell>
          <cell r="L41">
            <v>35462</v>
          </cell>
          <cell r="M41">
            <v>35462</v>
          </cell>
          <cell r="N41">
            <v>36591.470641435182</v>
          </cell>
          <cell r="O41">
            <v>3</v>
          </cell>
          <cell r="P41" t="str">
            <v>Cuarto</v>
          </cell>
          <cell r="Q41" t="str">
            <v>ESPAÑA</v>
          </cell>
          <cell r="R41" t="str">
            <v>España</v>
          </cell>
          <cell r="S41" t="str">
            <v>FILIPINAS</v>
          </cell>
          <cell r="T41" t="str">
            <v>Filipinas</v>
          </cell>
          <cell r="U41">
            <v>6</v>
          </cell>
          <cell r="V41" t="str">
            <v>España</v>
          </cell>
          <cell r="X41" t="str">
            <v>Cd. Manila</v>
          </cell>
          <cell r="Y41">
            <v>344364</v>
          </cell>
          <cell r="Z41" t="str">
            <v>Pesos</v>
          </cell>
          <cell r="AA41">
            <v>8.3000000000000007</v>
          </cell>
          <cell r="AB41">
            <v>41489.638554216865</v>
          </cell>
          <cell r="AC41" t="str">
            <v>US Dlls</v>
          </cell>
          <cell r="AD41">
            <v>28180</v>
          </cell>
          <cell r="AE41">
            <v>84540</v>
          </cell>
          <cell r="AF41" t="str">
            <v>USD Netos</v>
          </cell>
          <cell r="AG41">
            <v>15000</v>
          </cell>
          <cell r="AH41" t="str">
            <v>USD Netos</v>
          </cell>
          <cell r="AI41" t="str">
            <v>US Dólares Brutos</v>
          </cell>
          <cell r="AJ41">
            <v>104000</v>
          </cell>
          <cell r="AK41" t="str">
            <v>US Dlls</v>
          </cell>
          <cell r="AL41">
            <v>1.5066499401795777</v>
          </cell>
          <cell r="AM41" t="str">
            <v>Casado</v>
          </cell>
          <cell r="AO41">
            <v>2</v>
          </cell>
          <cell r="AP41">
            <v>9</v>
          </cell>
          <cell r="AQ41" t="str">
            <v>Cd. Manila</v>
          </cell>
          <cell r="AR41">
            <v>6</v>
          </cell>
          <cell r="AS41" t="str">
            <v>Cd. Manila</v>
          </cell>
          <cell r="AT41" t="str">
            <v>N</v>
          </cell>
          <cell r="AU41" t="str">
            <v>Cd. Manila</v>
          </cell>
          <cell r="AV41" t="str">
            <v>N</v>
          </cell>
          <cell r="AW41" t="str">
            <v>Cd. Manila</v>
          </cell>
          <cell r="AX41" t="str">
            <v>N</v>
          </cell>
          <cell r="AY41" t="str">
            <v>Cd. Manila</v>
          </cell>
          <cell r="AZ41">
            <v>4400</v>
          </cell>
          <cell r="BA41">
            <v>2</v>
          </cell>
          <cell r="BB41">
            <v>129800</v>
          </cell>
          <cell r="BC41" t="str">
            <v>Vicepresidente</v>
          </cell>
          <cell r="BD41">
            <v>0.1</v>
          </cell>
          <cell r="BE41">
            <v>10400</v>
          </cell>
          <cell r="BF41">
            <v>0</v>
          </cell>
          <cell r="BG41">
            <v>0.1</v>
          </cell>
          <cell r="BH41">
            <v>0.1</v>
          </cell>
          <cell r="BI41">
            <v>0.1</v>
          </cell>
          <cell r="BJ41">
            <v>10400</v>
          </cell>
          <cell r="BK41">
            <v>6000</v>
          </cell>
          <cell r="BL41">
            <v>6000</v>
          </cell>
          <cell r="BM41">
            <v>6000</v>
          </cell>
          <cell r="BN41">
            <v>72000</v>
          </cell>
          <cell r="BO41" t="str">
            <v>Cosme Furlong</v>
          </cell>
          <cell r="BP41" t="str">
            <v>NO</v>
          </cell>
          <cell r="BQ41" t="str">
            <v>Fernando González</v>
          </cell>
          <cell r="BR41" t="str">
            <v>NO</v>
          </cell>
          <cell r="BS41" t="str">
            <v>Víctor Romo</v>
          </cell>
          <cell r="BT41" t="str">
            <v>NO</v>
          </cell>
          <cell r="BU41" t="str">
            <v>Lorenzo H. Zambrano</v>
          </cell>
          <cell r="BV41" t="str">
            <v>NO</v>
          </cell>
          <cell r="BW41" t="str">
            <v>FIRMAS PENDIENTES</v>
          </cell>
          <cell r="BX41">
            <v>0</v>
          </cell>
          <cell r="BY41">
            <v>10000</v>
          </cell>
          <cell r="BZ41">
            <v>0</v>
          </cell>
          <cell r="CA41">
            <v>9400</v>
          </cell>
          <cell r="CB41">
            <v>0</v>
          </cell>
          <cell r="CC41">
            <v>0</v>
          </cell>
          <cell r="CD41">
            <v>0</v>
          </cell>
          <cell r="CE41">
            <v>0</v>
          </cell>
          <cell r="CF41">
            <v>0</v>
          </cell>
          <cell r="CG41">
            <v>0</v>
          </cell>
          <cell r="CH41">
            <v>19400</v>
          </cell>
          <cell r="CI41" t="str">
            <v>Filipinas</v>
          </cell>
          <cell r="CJ41" t="str">
            <v>España</v>
          </cell>
          <cell r="CK41">
            <v>17600</v>
          </cell>
        </row>
        <row r="42">
          <cell r="B42">
            <v>34</v>
          </cell>
          <cell r="C42" t="str">
            <v xml:space="preserve">Juan </v>
          </cell>
          <cell r="E42" t="str">
            <v>Romero</v>
          </cell>
          <cell r="F42" t="str">
            <v>Torres</v>
          </cell>
          <cell r="G42" t="str">
            <v>P. Colombia</v>
          </cell>
          <cell r="H42" t="str">
            <v>P</v>
          </cell>
          <cell r="I42" t="str">
            <v>V. P. Comercial</v>
          </cell>
          <cell r="J42" t="str">
            <v>VP</v>
          </cell>
          <cell r="K42">
            <v>35612</v>
          </cell>
          <cell r="L42">
            <v>35643</v>
          </cell>
          <cell r="M42">
            <v>35643</v>
          </cell>
          <cell r="N42">
            <v>36591.470641435182</v>
          </cell>
          <cell r="O42">
            <v>3</v>
          </cell>
          <cell r="P42" t="str">
            <v>Cuarto</v>
          </cell>
          <cell r="Q42" t="str">
            <v>ESPAÑA</v>
          </cell>
          <cell r="R42" t="str">
            <v>España</v>
          </cell>
          <cell r="S42" t="str">
            <v>MEXICO</v>
          </cell>
          <cell r="T42" t="str">
            <v>México</v>
          </cell>
          <cell r="U42">
            <v>6</v>
          </cell>
          <cell r="V42" t="str">
            <v>España</v>
          </cell>
          <cell r="X42" t="str">
            <v>Otros México</v>
          </cell>
          <cell r="Y42">
            <v>344364</v>
          </cell>
          <cell r="Z42" t="str">
            <v>Pesos</v>
          </cell>
          <cell r="AA42">
            <v>8.3000000000000007</v>
          </cell>
          <cell r="AB42">
            <v>41489.638554216865</v>
          </cell>
          <cell r="AC42" t="str">
            <v>US Dlls</v>
          </cell>
          <cell r="AD42">
            <v>28180</v>
          </cell>
          <cell r="AE42">
            <v>84540</v>
          </cell>
          <cell r="AF42" t="str">
            <v>USD Netos</v>
          </cell>
          <cell r="AG42">
            <v>15000</v>
          </cell>
          <cell r="AH42" t="str">
            <v>USD Netos</v>
          </cell>
          <cell r="AI42" t="str">
            <v>US Dólares Brutos</v>
          </cell>
          <cell r="AJ42">
            <v>342387</v>
          </cell>
          <cell r="AK42" t="str">
            <v>US Dlls</v>
          </cell>
          <cell r="AL42">
            <v>7.2523495487333172</v>
          </cell>
          <cell r="AM42" t="str">
            <v>Casado</v>
          </cell>
          <cell r="AO42">
            <v>1</v>
          </cell>
          <cell r="AP42">
            <v>8</v>
          </cell>
          <cell r="AQ42" t="str">
            <v>Otros México</v>
          </cell>
          <cell r="AR42" t="str">
            <v>N</v>
          </cell>
          <cell r="AS42" t="str">
            <v>Otros México</v>
          </cell>
          <cell r="AT42" t="str">
            <v>N</v>
          </cell>
          <cell r="AU42" t="str">
            <v>Otros México</v>
          </cell>
          <cell r="AV42" t="str">
            <v>N</v>
          </cell>
          <cell r="AW42" t="str">
            <v>Otros México</v>
          </cell>
          <cell r="AX42" t="str">
            <v>N</v>
          </cell>
          <cell r="AY42" t="str">
            <v>Otros México</v>
          </cell>
          <cell r="AZ42">
            <v>1500</v>
          </cell>
          <cell r="BA42">
            <v>1</v>
          </cell>
          <cell r="BB42">
            <v>79838.700000000012</v>
          </cell>
          <cell r="BC42" t="str">
            <v>Vicepresidente</v>
          </cell>
          <cell r="BD42">
            <v>0.1</v>
          </cell>
          <cell r="BE42">
            <v>34238.700000000004</v>
          </cell>
          <cell r="BF42">
            <v>0</v>
          </cell>
          <cell r="BG42">
            <v>0</v>
          </cell>
          <cell r="BH42">
            <v>0</v>
          </cell>
          <cell r="BI42">
            <v>0</v>
          </cell>
          <cell r="BJ42">
            <v>0</v>
          </cell>
          <cell r="BK42">
            <v>3000</v>
          </cell>
          <cell r="BL42">
            <v>3000</v>
          </cell>
          <cell r="BM42">
            <v>3000</v>
          </cell>
          <cell r="BN42">
            <v>36000</v>
          </cell>
          <cell r="BO42" t="str">
            <v>Cosme Furlong</v>
          </cell>
          <cell r="BP42" t="str">
            <v>NO</v>
          </cell>
          <cell r="BQ42" t="str">
            <v>Fernando González</v>
          </cell>
          <cell r="BR42" t="str">
            <v>NO</v>
          </cell>
          <cell r="BS42" t="str">
            <v>Víctor Romo</v>
          </cell>
          <cell r="BT42" t="str">
            <v>NO</v>
          </cell>
          <cell r="BU42" t="str">
            <v>Lorenzo H. Zambrano</v>
          </cell>
          <cell r="BV42" t="str">
            <v>NO</v>
          </cell>
          <cell r="BW42" t="str">
            <v>FIRMAS PENDIENTES</v>
          </cell>
          <cell r="BX42">
            <v>0</v>
          </cell>
          <cell r="BY42">
            <v>5100</v>
          </cell>
          <cell r="BZ42">
            <v>0</v>
          </cell>
          <cell r="CA42">
            <v>0</v>
          </cell>
          <cell r="CB42">
            <v>0</v>
          </cell>
          <cell r="CC42">
            <v>0</v>
          </cell>
          <cell r="CD42">
            <v>0</v>
          </cell>
          <cell r="CE42">
            <v>0</v>
          </cell>
          <cell r="CF42">
            <v>0</v>
          </cell>
          <cell r="CG42">
            <v>0</v>
          </cell>
          <cell r="CH42">
            <v>5100</v>
          </cell>
          <cell r="CI42" t="str">
            <v>Mexico</v>
          </cell>
          <cell r="CJ42" t="str">
            <v>España</v>
          </cell>
          <cell r="CK42">
            <v>4500</v>
          </cell>
        </row>
        <row r="43">
          <cell r="B43">
            <v>35</v>
          </cell>
          <cell r="C43" t="str">
            <v>Cesar</v>
          </cell>
          <cell r="E43" t="str">
            <v>Constaín</v>
          </cell>
          <cell r="F43" t="str">
            <v>Van Reck</v>
          </cell>
          <cell r="G43" t="str">
            <v>V. P. Concreto</v>
          </cell>
          <cell r="H43" t="str">
            <v>VP</v>
          </cell>
          <cell r="I43" t="str">
            <v>V. P. Concreto</v>
          </cell>
          <cell r="J43" t="str">
            <v>VP</v>
          </cell>
          <cell r="K43">
            <v>35431</v>
          </cell>
          <cell r="L43">
            <v>35462</v>
          </cell>
          <cell r="M43">
            <v>35462</v>
          </cell>
          <cell r="N43">
            <v>36591.470641435182</v>
          </cell>
          <cell r="O43">
            <v>3</v>
          </cell>
          <cell r="P43" t="str">
            <v>Cuarto</v>
          </cell>
          <cell r="Q43" t="str">
            <v>COLOMBIA</v>
          </cell>
          <cell r="R43" t="str">
            <v>Colombia</v>
          </cell>
          <cell r="S43" t="str">
            <v>MEXICO</v>
          </cell>
          <cell r="T43" t="str">
            <v>México</v>
          </cell>
          <cell r="U43">
            <v>5</v>
          </cell>
          <cell r="V43" t="str">
            <v>Colombia</v>
          </cell>
          <cell r="X43" t="str">
            <v>Otros México</v>
          </cell>
          <cell r="Y43">
            <v>344364</v>
          </cell>
          <cell r="Z43" t="str">
            <v>Pesos</v>
          </cell>
          <cell r="AA43">
            <v>8.3000000000000007</v>
          </cell>
          <cell r="AB43">
            <v>41489.638554216865</v>
          </cell>
          <cell r="AC43" t="str">
            <v>US Dlls</v>
          </cell>
          <cell r="AD43">
            <v>28180</v>
          </cell>
          <cell r="AE43">
            <v>84540</v>
          </cell>
          <cell r="AF43" t="str">
            <v>USD Netos</v>
          </cell>
          <cell r="AG43">
            <v>15000</v>
          </cell>
          <cell r="AH43" t="str">
            <v>USD Netos</v>
          </cell>
          <cell r="AI43" t="str">
            <v>US Dólares Brutos</v>
          </cell>
          <cell r="AJ43">
            <v>220819</v>
          </cell>
          <cell r="AK43" t="str">
            <v>US Dlls</v>
          </cell>
          <cell r="AL43">
            <v>4.3222685878895595</v>
          </cell>
          <cell r="AM43" t="str">
            <v>Casado</v>
          </cell>
          <cell r="AO43">
            <v>4</v>
          </cell>
          <cell r="AP43" t="str">
            <v>N</v>
          </cell>
          <cell r="AQ43" t="str">
            <v>Otros México</v>
          </cell>
          <cell r="AR43" t="str">
            <v>N</v>
          </cell>
          <cell r="AS43" t="str">
            <v>Otros México</v>
          </cell>
          <cell r="AT43">
            <v>8</v>
          </cell>
          <cell r="AU43" t="str">
            <v>Otros México</v>
          </cell>
          <cell r="AV43">
            <v>6</v>
          </cell>
          <cell r="AW43" t="str">
            <v>Otros México</v>
          </cell>
          <cell r="AX43" t="str">
            <v>N</v>
          </cell>
          <cell r="AY43" t="str">
            <v>Otros México</v>
          </cell>
          <cell r="AZ43">
            <v>1500</v>
          </cell>
          <cell r="BA43">
            <v>4</v>
          </cell>
          <cell r="BB43">
            <v>76651.899999999994</v>
          </cell>
          <cell r="BC43" t="str">
            <v>Vicepresidente</v>
          </cell>
          <cell r="BD43">
            <v>0.1</v>
          </cell>
          <cell r="BE43">
            <v>22081.9</v>
          </cell>
          <cell r="BF43">
            <v>0.3</v>
          </cell>
          <cell r="BG43">
            <v>0</v>
          </cell>
          <cell r="BH43">
            <v>0</v>
          </cell>
          <cell r="BI43">
            <v>0</v>
          </cell>
          <cell r="BJ43">
            <v>0</v>
          </cell>
          <cell r="BK43">
            <v>3000</v>
          </cell>
          <cell r="BL43">
            <v>3000</v>
          </cell>
          <cell r="BM43">
            <v>3000</v>
          </cell>
          <cell r="BN43">
            <v>36000</v>
          </cell>
          <cell r="BO43" t="str">
            <v>Cosme Furlong</v>
          </cell>
          <cell r="BP43" t="str">
            <v>NO</v>
          </cell>
          <cell r="BQ43" t="str">
            <v>Fernando González</v>
          </cell>
          <cell r="BR43" t="str">
            <v>NO</v>
          </cell>
          <cell r="BS43" t="str">
            <v>Víctor Romo</v>
          </cell>
          <cell r="BT43" t="str">
            <v>NO</v>
          </cell>
          <cell r="BU43" t="str">
            <v>Lorenzo H. Zambrano</v>
          </cell>
          <cell r="BV43" t="str">
            <v>NO</v>
          </cell>
          <cell r="BW43" t="str">
            <v>FIRMAS PENDIENTES</v>
          </cell>
          <cell r="BX43">
            <v>0</v>
          </cell>
          <cell r="BY43">
            <v>0</v>
          </cell>
          <cell r="BZ43">
            <v>0</v>
          </cell>
          <cell r="CA43">
            <v>0</v>
          </cell>
          <cell r="CB43">
            <v>0</v>
          </cell>
          <cell r="CC43">
            <v>5100</v>
          </cell>
          <cell r="CD43">
            <v>0</v>
          </cell>
          <cell r="CE43">
            <v>4470</v>
          </cell>
          <cell r="CF43">
            <v>0</v>
          </cell>
          <cell r="CG43">
            <v>0</v>
          </cell>
          <cell r="CH43">
            <v>9570</v>
          </cell>
          <cell r="CI43" t="str">
            <v>Filipinas</v>
          </cell>
          <cell r="CJ43" t="str">
            <v>España</v>
          </cell>
          <cell r="CK43">
            <v>9000</v>
          </cell>
        </row>
        <row r="44">
          <cell r="B44">
            <v>36</v>
          </cell>
          <cell r="C44" t="str">
            <v xml:space="preserve">Juan </v>
          </cell>
          <cell r="D44" t="str">
            <v>Pablo</v>
          </cell>
          <cell r="E44" t="str">
            <v>San Agustín</v>
          </cell>
          <cell r="F44" t="str">
            <v>Rubio</v>
          </cell>
          <cell r="G44" t="str">
            <v>Director</v>
          </cell>
          <cell r="H44" t="str">
            <v>ED</v>
          </cell>
          <cell r="I44" t="str">
            <v>V. P. Planeación</v>
          </cell>
          <cell r="J44" t="str">
            <v>VP</v>
          </cell>
          <cell r="K44">
            <v>35431</v>
          </cell>
          <cell r="L44">
            <v>35462</v>
          </cell>
          <cell r="M44">
            <v>35462</v>
          </cell>
          <cell r="N44">
            <v>36591.470641319444</v>
          </cell>
          <cell r="O44">
            <v>3</v>
          </cell>
          <cell r="P44" t="str">
            <v>Cuarto</v>
          </cell>
          <cell r="Q44" t="str">
            <v>ESPAÑA</v>
          </cell>
          <cell r="R44" t="str">
            <v>España</v>
          </cell>
          <cell r="S44" t="str">
            <v>MEXICO</v>
          </cell>
          <cell r="T44" t="str">
            <v>México</v>
          </cell>
          <cell r="U44">
            <v>1</v>
          </cell>
          <cell r="V44" t="str">
            <v>España</v>
          </cell>
          <cell r="X44" t="str">
            <v>Otros México</v>
          </cell>
          <cell r="Y44">
            <v>344364</v>
          </cell>
          <cell r="Z44" t="str">
            <v>Pesos</v>
          </cell>
          <cell r="AA44">
            <v>8.3000000000000007</v>
          </cell>
          <cell r="AB44">
            <v>41489.638554216865</v>
          </cell>
          <cell r="AC44" t="str">
            <v>US Dlls</v>
          </cell>
          <cell r="AD44">
            <v>28180</v>
          </cell>
          <cell r="AE44">
            <v>84540</v>
          </cell>
          <cell r="AF44" t="str">
            <v>USD Netos</v>
          </cell>
          <cell r="AG44">
            <v>15000</v>
          </cell>
          <cell r="AH44" t="str">
            <v>USD Netos</v>
          </cell>
          <cell r="AI44" t="str">
            <v>US Dólares Brutos</v>
          </cell>
          <cell r="AJ44">
            <v>169813</v>
          </cell>
          <cell r="AK44" t="str">
            <v>US Dlls</v>
          </cell>
          <cell r="AL44">
            <v>3.0929014066511025</v>
          </cell>
          <cell r="AM44" t="str">
            <v>Casado</v>
          </cell>
          <cell r="AO44">
            <v>2</v>
          </cell>
          <cell r="AP44">
            <v>1</v>
          </cell>
          <cell r="AQ44" t="str">
            <v>Otros México</v>
          </cell>
          <cell r="AR44">
            <v>-1</v>
          </cell>
          <cell r="AS44" t="str">
            <v>Otros México</v>
          </cell>
          <cell r="AT44" t="str">
            <v>N</v>
          </cell>
          <cell r="AU44" t="str">
            <v>Otros México</v>
          </cell>
          <cell r="AV44" t="str">
            <v>N</v>
          </cell>
          <cell r="AW44" t="str">
            <v>Otros México</v>
          </cell>
          <cell r="AX44" t="str">
            <v>N</v>
          </cell>
          <cell r="AY44" t="str">
            <v>Otros México</v>
          </cell>
          <cell r="AZ44">
            <v>1500</v>
          </cell>
          <cell r="BA44">
            <v>2</v>
          </cell>
          <cell r="BB44">
            <v>66411.3</v>
          </cell>
          <cell r="BC44" t="str">
            <v>Vicepresidente</v>
          </cell>
          <cell r="BD44">
            <v>0.1</v>
          </cell>
          <cell r="BE44">
            <v>16981.3</v>
          </cell>
          <cell r="BF44">
            <v>0</v>
          </cell>
          <cell r="BG44">
            <v>0</v>
          </cell>
          <cell r="BH44">
            <v>0</v>
          </cell>
          <cell r="BI44">
            <v>0</v>
          </cell>
          <cell r="BJ44">
            <v>0</v>
          </cell>
          <cell r="BK44">
            <v>3000</v>
          </cell>
          <cell r="BL44">
            <v>3000</v>
          </cell>
          <cell r="BM44">
            <v>3000</v>
          </cell>
          <cell r="BN44">
            <v>36000</v>
          </cell>
          <cell r="BO44" t="str">
            <v>Cosme Furlong</v>
          </cell>
          <cell r="BP44" t="str">
            <v>NO</v>
          </cell>
          <cell r="BQ44" t="str">
            <v>Fernando González</v>
          </cell>
          <cell r="BR44" t="str">
            <v>NO</v>
          </cell>
          <cell r="BS44" t="str">
            <v>Víctor Romo</v>
          </cell>
          <cell r="BT44" t="str">
            <v>NO</v>
          </cell>
          <cell r="BU44" t="str">
            <v>Lorenzo H. Zambrano</v>
          </cell>
          <cell r="BV44" t="str">
            <v>NO</v>
          </cell>
          <cell r="BW44" t="str">
            <v>FIRMAS PENDIENTES</v>
          </cell>
          <cell r="BX44">
            <v>3970</v>
          </cell>
          <cell r="BY44">
            <v>0</v>
          </cell>
          <cell r="BZ44">
            <v>3460</v>
          </cell>
          <cell r="CA44">
            <v>0</v>
          </cell>
          <cell r="CB44">
            <v>0</v>
          </cell>
          <cell r="CC44">
            <v>0</v>
          </cell>
          <cell r="CD44">
            <v>0</v>
          </cell>
          <cell r="CE44">
            <v>0</v>
          </cell>
          <cell r="CF44">
            <v>0</v>
          </cell>
          <cell r="CG44">
            <v>0</v>
          </cell>
          <cell r="CH44">
            <v>7430</v>
          </cell>
          <cell r="CI44" t="str">
            <v>Filipinas</v>
          </cell>
          <cell r="CJ44" t="str">
            <v>España</v>
          </cell>
          <cell r="CK44">
            <v>6000</v>
          </cell>
        </row>
        <row r="45">
          <cell r="B45">
            <v>37</v>
          </cell>
          <cell r="C45" t="str">
            <v>José</v>
          </cell>
          <cell r="D45" t="str">
            <v>Manuel</v>
          </cell>
          <cell r="E45" t="str">
            <v>García</v>
          </cell>
          <cell r="F45" t="str">
            <v>Font</v>
          </cell>
          <cell r="G45" t="str">
            <v>Director</v>
          </cell>
          <cell r="H45" t="str">
            <v>ED</v>
          </cell>
          <cell r="I45" t="str">
            <v>Director</v>
          </cell>
          <cell r="J45" t="str">
            <v>O</v>
          </cell>
          <cell r="K45">
            <v>35431</v>
          </cell>
          <cell r="L45">
            <v>35462</v>
          </cell>
          <cell r="M45">
            <v>35462</v>
          </cell>
          <cell r="N45">
            <v>36591.470641319444</v>
          </cell>
          <cell r="O45">
            <v>3</v>
          </cell>
          <cell r="P45" t="str">
            <v>Cuarto</v>
          </cell>
          <cell r="Q45" t="str">
            <v>ESPAÑA</v>
          </cell>
          <cell r="R45" t="str">
            <v>España</v>
          </cell>
          <cell r="S45" t="str">
            <v>MEXICO</v>
          </cell>
          <cell r="T45" t="str">
            <v>México</v>
          </cell>
          <cell r="U45">
            <v>1</v>
          </cell>
          <cell r="V45" t="str">
            <v>España</v>
          </cell>
          <cell r="X45" t="str">
            <v>Otros México</v>
          </cell>
          <cell r="Y45">
            <v>344364</v>
          </cell>
          <cell r="Z45" t="str">
            <v>Pesos</v>
          </cell>
          <cell r="AA45">
            <v>8.3000000000000007</v>
          </cell>
          <cell r="AB45">
            <v>41489.638554216865</v>
          </cell>
          <cell r="AC45" t="str">
            <v>US Dlls</v>
          </cell>
          <cell r="AD45">
            <v>28180</v>
          </cell>
          <cell r="AE45">
            <v>84540</v>
          </cell>
          <cell r="AF45" t="str">
            <v>USD Netos</v>
          </cell>
          <cell r="AG45">
            <v>15000</v>
          </cell>
          <cell r="AH45" t="str">
            <v>USD Netos</v>
          </cell>
          <cell r="AI45" t="str">
            <v>US Dólares Brutos</v>
          </cell>
          <cell r="AJ45">
            <v>90806</v>
          </cell>
          <cell r="AK45" t="str">
            <v>US Dlls</v>
          </cell>
          <cell r="AL45">
            <v>1.1886428314225648</v>
          </cell>
          <cell r="AM45" t="str">
            <v>Casado</v>
          </cell>
          <cell r="AO45">
            <v>1</v>
          </cell>
          <cell r="AP45">
            <v>-1</v>
          </cell>
          <cell r="AQ45" t="str">
            <v>Otros México</v>
          </cell>
          <cell r="AR45" t="str">
            <v>N</v>
          </cell>
          <cell r="AS45" t="str">
            <v>Otros México</v>
          </cell>
          <cell r="AT45" t="str">
            <v>N</v>
          </cell>
          <cell r="AU45" t="str">
            <v>Otros México</v>
          </cell>
          <cell r="AV45" t="str">
            <v>N</v>
          </cell>
          <cell r="AW45" t="str">
            <v>Otros México</v>
          </cell>
          <cell r="AX45" t="str">
            <v>N</v>
          </cell>
          <cell r="AY45" t="str">
            <v>Otros México</v>
          </cell>
          <cell r="AZ45">
            <v>3200</v>
          </cell>
          <cell r="BA45">
            <v>1</v>
          </cell>
          <cell r="BB45">
            <v>47940.6</v>
          </cell>
          <cell r="BC45" t="str">
            <v>Ejecutivo</v>
          </cell>
          <cell r="BD45">
            <v>0.1</v>
          </cell>
          <cell r="BE45">
            <v>9080.6</v>
          </cell>
          <cell r="BF45">
            <v>0</v>
          </cell>
          <cell r="BG45">
            <v>0</v>
          </cell>
          <cell r="BH45">
            <v>0</v>
          </cell>
          <cell r="BI45">
            <v>0</v>
          </cell>
          <cell r="BJ45">
            <v>0</v>
          </cell>
          <cell r="BK45">
            <v>2150</v>
          </cell>
          <cell r="BL45">
            <v>2150</v>
          </cell>
          <cell r="BM45">
            <v>2150</v>
          </cell>
          <cell r="BN45">
            <v>25800</v>
          </cell>
          <cell r="BO45" t="str">
            <v>Cosme Furlong</v>
          </cell>
          <cell r="BP45" t="str">
            <v>NO</v>
          </cell>
          <cell r="BQ45" t="str">
            <v>Fernando González</v>
          </cell>
          <cell r="BR45" t="str">
            <v>NO</v>
          </cell>
          <cell r="BS45" t="str">
            <v>Víctor Romo</v>
          </cell>
          <cell r="BT45" t="str">
            <v>NO</v>
          </cell>
          <cell r="BU45" t="str">
            <v>Lorenzo H. Zambrano</v>
          </cell>
          <cell r="BV45" t="str">
            <v>NO</v>
          </cell>
          <cell r="BW45" t="str">
            <v>FIRMAS PENDIENTES</v>
          </cell>
          <cell r="BX45">
            <v>3460</v>
          </cell>
          <cell r="BY45">
            <v>0</v>
          </cell>
          <cell r="BZ45">
            <v>0</v>
          </cell>
          <cell r="CA45">
            <v>0</v>
          </cell>
          <cell r="CB45">
            <v>0</v>
          </cell>
          <cell r="CC45">
            <v>0</v>
          </cell>
          <cell r="CD45">
            <v>0</v>
          </cell>
          <cell r="CE45">
            <v>0</v>
          </cell>
          <cell r="CF45">
            <v>0</v>
          </cell>
          <cell r="CG45">
            <v>0</v>
          </cell>
          <cell r="CH45">
            <v>3460</v>
          </cell>
          <cell r="CI45" t="str">
            <v>Mexico</v>
          </cell>
          <cell r="CJ45" t="str">
            <v>España</v>
          </cell>
          <cell r="CK45">
            <v>9600</v>
          </cell>
        </row>
        <row r="46">
          <cell r="B46">
            <v>38</v>
          </cell>
          <cell r="C46" t="str">
            <v>Angela</v>
          </cell>
          <cell r="D46" t="str">
            <v>María</v>
          </cell>
          <cell r="E46" t="str">
            <v>Ortiz</v>
          </cell>
          <cell r="F46" t="str">
            <v>Zarate</v>
          </cell>
          <cell r="G46" t="str">
            <v>Gerente</v>
          </cell>
          <cell r="H46" t="str">
            <v>ED</v>
          </cell>
          <cell r="I46" t="str">
            <v>Director</v>
          </cell>
          <cell r="J46" t="str">
            <v>O</v>
          </cell>
          <cell r="K46">
            <v>35765</v>
          </cell>
          <cell r="L46">
            <v>35796</v>
          </cell>
          <cell r="M46">
            <v>35796</v>
          </cell>
          <cell r="N46">
            <v>36591.470641319444</v>
          </cell>
          <cell r="O46">
            <v>2</v>
          </cell>
          <cell r="P46" t="str">
            <v>Tercero</v>
          </cell>
          <cell r="Q46" t="str">
            <v>COLOMBIA</v>
          </cell>
          <cell r="R46" t="str">
            <v>Colombia</v>
          </cell>
          <cell r="S46" t="str">
            <v>MEXICO</v>
          </cell>
          <cell r="T46" t="str">
            <v>México</v>
          </cell>
          <cell r="U46">
            <v>5</v>
          </cell>
          <cell r="V46" t="str">
            <v>Colombia</v>
          </cell>
          <cell r="X46" t="str">
            <v>Otros México</v>
          </cell>
          <cell r="Y46">
            <v>344364</v>
          </cell>
          <cell r="Z46" t="str">
            <v>Pesos</v>
          </cell>
          <cell r="AA46">
            <v>8.3000000000000007</v>
          </cell>
          <cell r="AB46">
            <v>41489.638554216865</v>
          </cell>
          <cell r="AC46" t="str">
            <v>US Dlls</v>
          </cell>
          <cell r="AD46">
            <v>28180</v>
          </cell>
          <cell r="AE46">
            <v>84540</v>
          </cell>
          <cell r="AF46" t="str">
            <v>USD Netos</v>
          </cell>
          <cell r="AG46">
            <v>15000</v>
          </cell>
          <cell r="AH46" t="str">
            <v>USD Netos</v>
          </cell>
          <cell r="AI46" t="str">
            <v>US Dólares Brutos</v>
          </cell>
          <cell r="AJ46">
            <v>40571</v>
          </cell>
          <cell r="AK46" t="str">
            <v>US Dlls</v>
          </cell>
          <cell r="AL46">
            <v>-2.21413968939842E-2</v>
          </cell>
          <cell r="AM46" t="str">
            <v>Casado</v>
          </cell>
          <cell r="AO46">
            <v>0</v>
          </cell>
          <cell r="AP46" t="str">
            <v>N</v>
          </cell>
          <cell r="AQ46" t="str">
            <v>Otros México</v>
          </cell>
          <cell r="AR46" t="str">
            <v>N</v>
          </cell>
          <cell r="AS46" t="str">
            <v>Otros México</v>
          </cell>
          <cell r="AT46" t="str">
            <v>N</v>
          </cell>
          <cell r="AU46" t="str">
            <v>Otros México</v>
          </cell>
          <cell r="AV46" t="str">
            <v>N</v>
          </cell>
          <cell r="AW46" t="str">
            <v>Otros México</v>
          </cell>
          <cell r="AX46" t="str">
            <v>N</v>
          </cell>
          <cell r="AY46" t="str">
            <v>Otros México</v>
          </cell>
          <cell r="AZ46">
            <v>1500</v>
          </cell>
          <cell r="BA46">
            <v>0</v>
          </cell>
          <cell r="BB46">
            <v>32857.1</v>
          </cell>
          <cell r="BC46" t="str">
            <v>Ejecutivo</v>
          </cell>
          <cell r="BD46">
            <v>0.1</v>
          </cell>
          <cell r="BE46">
            <v>4057.1000000000004</v>
          </cell>
          <cell r="BF46">
            <v>0.3</v>
          </cell>
          <cell r="BG46">
            <v>0</v>
          </cell>
          <cell r="BH46">
            <v>0</v>
          </cell>
          <cell r="BI46">
            <v>0</v>
          </cell>
          <cell r="BJ46">
            <v>0</v>
          </cell>
          <cell r="BK46">
            <v>2150</v>
          </cell>
          <cell r="BL46">
            <v>2150</v>
          </cell>
          <cell r="BM46">
            <v>2150</v>
          </cell>
          <cell r="BN46">
            <v>25800</v>
          </cell>
          <cell r="BO46" t="str">
            <v>Cosme Furlong</v>
          </cell>
          <cell r="BP46" t="str">
            <v>NO</v>
          </cell>
          <cell r="BQ46" t="str">
            <v>Fernando González</v>
          </cell>
          <cell r="BR46" t="str">
            <v>NO</v>
          </cell>
          <cell r="BS46" t="str">
            <v>Víctor Romo</v>
          </cell>
          <cell r="BT46" t="str">
            <v>NO</v>
          </cell>
          <cell r="BU46" t="str">
            <v>Lorenzo H. Zambrano</v>
          </cell>
          <cell r="BV46" t="str">
            <v>NO</v>
          </cell>
          <cell r="BW46" t="str">
            <v>FIRMAS PENDIENTES</v>
          </cell>
          <cell r="BX46">
            <v>0</v>
          </cell>
          <cell r="BY46">
            <v>0</v>
          </cell>
          <cell r="BZ46">
            <v>0</v>
          </cell>
          <cell r="CA46">
            <v>0</v>
          </cell>
          <cell r="CB46">
            <v>0</v>
          </cell>
          <cell r="CC46">
            <v>0</v>
          </cell>
          <cell r="CD46">
            <v>0</v>
          </cell>
          <cell r="CE46">
            <v>0</v>
          </cell>
          <cell r="CF46">
            <v>0</v>
          </cell>
          <cell r="CG46">
            <v>0</v>
          </cell>
          <cell r="CH46">
            <v>0</v>
          </cell>
          <cell r="CI46" t="str">
            <v>México</v>
          </cell>
          <cell r="CJ46" t="str">
            <v>Colombia</v>
          </cell>
          <cell r="CK46">
            <v>3000</v>
          </cell>
        </row>
        <row r="47">
          <cell r="B47">
            <v>39</v>
          </cell>
          <cell r="C47" t="str">
            <v>María</v>
          </cell>
          <cell r="D47" t="str">
            <v>Claudia</v>
          </cell>
          <cell r="E47" t="str">
            <v>León</v>
          </cell>
          <cell r="F47" t="str">
            <v>Baquero</v>
          </cell>
          <cell r="G47" t="str">
            <v>Gerente</v>
          </cell>
          <cell r="H47" t="str">
            <v>ED</v>
          </cell>
          <cell r="I47" t="str">
            <v>Director</v>
          </cell>
          <cell r="J47" t="str">
            <v>O</v>
          </cell>
          <cell r="K47">
            <v>35765</v>
          </cell>
          <cell r="L47">
            <v>35796</v>
          </cell>
          <cell r="M47">
            <v>35796</v>
          </cell>
          <cell r="N47">
            <v>36591.470641319444</v>
          </cell>
          <cell r="O47">
            <v>2</v>
          </cell>
          <cell r="P47" t="str">
            <v>Tercero</v>
          </cell>
          <cell r="Q47" t="str">
            <v>COLOMBIA</v>
          </cell>
          <cell r="R47" t="str">
            <v>Colombia</v>
          </cell>
          <cell r="S47" t="str">
            <v>MEXICO</v>
          </cell>
          <cell r="T47" t="str">
            <v>México</v>
          </cell>
          <cell r="U47">
            <v>5</v>
          </cell>
          <cell r="V47" t="str">
            <v>Colombia</v>
          </cell>
          <cell r="X47" t="str">
            <v>Otros México</v>
          </cell>
          <cell r="Y47">
            <v>344364</v>
          </cell>
          <cell r="Z47" t="str">
            <v>Pesos</v>
          </cell>
          <cell r="AA47">
            <v>8.3000000000000007</v>
          </cell>
          <cell r="AB47">
            <v>41489.638554216865</v>
          </cell>
          <cell r="AC47" t="str">
            <v>US Dlls</v>
          </cell>
          <cell r="AD47">
            <v>28180</v>
          </cell>
          <cell r="AE47">
            <v>84540</v>
          </cell>
          <cell r="AF47" t="str">
            <v>USD Netos</v>
          </cell>
          <cell r="AG47">
            <v>15000</v>
          </cell>
          <cell r="AH47" t="str">
            <v>USD Netos</v>
          </cell>
          <cell r="AI47" t="str">
            <v>US Dólares Brutos</v>
          </cell>
          <cell r="AJ47">
            <v>65332</v>
          </cell>
          <cell r="AK47" t="str">
            <v>US Dlls</v>
          </cell>
          <cell r="AL47">
            <v>0.57465821049819388</v>
          </cell>
          <cell r="AM47" t="str">
            <v>Casado</v>
          </cell>
          <cell r="AO47">
            <v>2</v>
          </cell>
          <cell r="AP47">
            <v>-1</v>
          </cell>
          <cell r="AQ47" t="str">
            <v>Otros México</v>
          </cell>
          <cell r="AR47" t="str">
            <v>N</v>
          </cell>
          <cell r="AS47" t="str">
            <v>Otros México</v>
          </cell>
          <cell r="AT47" t="str">
            <v>N</v>
          </cell>
          <cell r="AU47" t="str">
            <v>Otros México</v>
          </cell>
          <cell r="AV47" t="str">
            <v>N</v>
          </cell>
          <cell r="AW47" t="str">
            <v>Otros México</v>
          </cell>
          <cell r="AX47" t="str">
            <v>N</v>
          </cell>
          <cell r="AY47" t="str">
            <v>Otros México</v>
          </cell>
          <cell r="AZ47">
            <v>1500</v>
          </cell>
          <cell r="BA47">
            <v>2</v>
          </cell>
          <cell r="BB47">
            <v>41793.199999999997</v>
          </cell>
          <cell r="BC47" t="str">
            <v>Ejecutivo</v>
          </cell>
          <cell r="BD47">
            <v>0.1</v>
          </cell>
          <cell r="BE47">
            <v>6533.2000000000007</v>
          </cell>
          <cell r="BF47">
            <v>0.3</v>
          </cell>
          <cell r="BG47">
            <v>0</v>
          </cell>
          <cell r="BH47">
            <v>0</v>
          </cell>
          <cell r="BI47">
            <v>0</v>
          </cell>
          <cell r="BJ47">
            <v>0</v>
          </cell>
          <cell r="BK47">
            <v>2150</v>
          </cell>
          <cell r="BL47">
            <v>2150</v>
          </cell>
          <cell r="BM47">
            <v>2150</v>
          </cell>
          <cell r="BN47">
            <v>25800</v>
          </cell>
          <cell r="BO47" t="str">
            <v>Cosme Furlong</v>
          </cell>
          <cell r="BP47" t="str">
            <v>NO</v>
          </cell>
          <cell r="BQ47" t="str">
            <v>Fernando González</v>
          </cell>
          <cell r="BR47" t="str">
            <v>NO</v>
          </cell>
          <cell r="BS47" t="str">
            <v>Víctor Romo</v>
          </cell>
          <cell r="BT47" t="str">
            <v>NO</v>
          </cell>
          <cell r="BU47" t="str">
            <v>Lorenzo H. Zambrano</v>
          </cell>
          <cell r="BV47" t="str">
            <v>NO</v>
          </cell>
          <cell r="BW47" t="str">
            <v>FIRMAS PENDIENTES</v>
          </cell>
          <cell r="BX47">
            <v>3460</v>
          </cell>
          <cell r="BY47">
            <v>0</v>
          </cell>
          <cell r="BZ47">
            <v>0</v>
          </cell>
          <cell r="CA47">
            <v>0</v>
          </cell>
          <cell r="CB47">
            <v>0</v>
          </cell>
          <cell r="CC47">
            <v>0</v>
          </cell>
          <cell r="CD47">
            <v>0</v>
          </cell>
          <cell r="CE47">
            <v>0</v>
          </cell>
          <cell r="CF47">
            <v>0</v>
          </cell>
          <cell r="CG47">
            <v>0</v>
          </cell>
          <cell r="CH47">
            <v>3460</v>
          </cell>
          <cell r="CI47" t="str">
            <v>México</v>
          </cell>
          <cell r="CJ47" t="str">
            <v>Colombia</v>
          </cell>
          <cell r="CK47">
            <v>6000</v>
          </cell>
        </row>
        <row r="48">
          <cell r="B48">
            <v>40</v>
          </cell>
          <cell r="C48" t="str">
            <v>Andres</v>
          </cell>
          <cell r="E48" t="str">
            <v>Jiménez</v>
          </cell>
          <cell r="F48" t="str">
            <v>Uribe</v>
          </cell>
          <cell r="G48" t="str">
            <v>Gerente</v>
          </cell>
          <cell r="H48" t="str">
            <v>ED</v>
          </cell>
          <cell r="I48" t="str">
            <v>Director</v>
          </cell>
          <cell r="J48" t="str">
            <v>O</v>
          </cell>
          <cell r="K48">
            <v>35765</v>
          </cell>
          <cell r="L48">
            <v>35796</v>
          </cell>
          <cell r="M48">
            <v>35796</v>
          </cell>
          <cell r="N48">
            <v>36591.470641319444</v>
          </cell>
          <cell r="O48">
            <v>2</v>
          </cell>
          <cell r="P48" t="str">
            <v>Tercero</v>
          </cell>
          <cell r="Q48" t="str">
            <v>COLOMBIA</v>
          </cell>
          <cell r="R48" t="str">
            <v>Colombia</v>
          </cell>
          <cell r="S48" t="str">
            <v>MEXICO</v>
          </cell>
          <cell r="T48" t="str">
            <v>México</v>
          </cell>
          <cell r="U48">
            <v>5</v>
          </cell>
          <cell r="V48" t="str">
            <v>Colombia</v>
          </cell>
          <cell r="X48" t="str">
            <v>Otros México</v>
          </cell>
          <cell r="Y48">
            <v>344364</v>
          </cell>
          <cell r="Z48" t="str">
            <v>Pesos</v>
          </cell>
          <cell r="AA48">
            <v>8.3000000000000007</v>
          </cell>
          <cell r="AB48">
            <v>41489.638554216865</v>
          </cell>
          <cell r="AC48" t="str">
            <v>US Dlls</v>
          </cell>
          <cell r="AD48">
            <v>28180</v>
          </cell>
          <cell r="AE48">
            <v>84540</v>
          </cell>
          <cell r="AF48" t="str">
            <v>USD Netos</v>
          </cell>
          <cell r="AG48">
            <v>15000</v>
          </cell>
          <cell r="AH48" t="str">
            <v>USD Netos</v>
          </cell>
          <cell r="AI48" t="str">
            <v>US Dólares Brutos</v>
          </cell>
          <cell r="AJ48">
            <v>75525</v>
          </cell>
          <cell r="AK48" t="str">
            <v>US Dlls</v>
          </cell>
          <cell r="AL48">
            <v>0.82033400703906345</v>
          </cell>
          <cell r="AM48" t="str">
            <v>Casado</v>
          </cell>
          <cell r="AO48">
            <v>2</v>
          </cell>
          <cell r="AP48" t="str">
            <v>N</v>
          </cell>
          <cell r="AQ48" t="str">
            <v>Otros México</v>
          </cell>
          <cell r="AR48" t="str">
            <v>N</v>
          </cell>
          <cell r="AS48" t="str">
            <v>Otros México</v>
          </cell>
          <cell r="AT48" t="str">
            <v>N</v>
          </cell>
          <cell r="AU48" t="str">
            <v>Otros México</v>
          </cell>
          <cell r="AV48" t="str">
            <v>N</v>
          </cell>
          <cell r="AW48" t="str">
            <v>Otros México</v>
          </cell>
          <cell r="AX48" t="str">
            <v>N</v>
          </cell>
          <cell r="AY48" t="str">
            <v>Otros México</v>
          </cell>
          <cell r="AZ48">
            <v>1500</v>
          </cell>
          <cell r="BA48">
            <v>2</v>
          </cell>
          <cell r="BB48">
            <v>39352.5</v>
          </cell>
          <cell r="BC48" t="str">
            <v>Ejecutivo</v>
          </cell>
          <cell r="BD48">
            <v>0.1</v>
          </cell>
          <cell r="BE48">
            <v>7552.5</v>
          </cell>
          <cell r="BF48">
            <v>0.3</v>
          </cell>
          <cell r="BG48">
            <v>0</v>
          </cell>
          <cell r="BH48">
            <v>0</v>
          </cell>
          <cell r="BI48">
            <v>0</v>
          </cell>
          <cell r="BJ48">
            <v>0</v>
          </cell>
          <cell r="BK48">
            <v>2150</v>
          </cell>
          <cell r="BL48">
            <v>2150</v>
          </cell>
          <cell r="BM48">
            <v>2150</v>
          </cell>
          <cell r="BN48">
            <v>25800</v>
          </cell>
          <cell r="BO48" t="str">
            <v>Cosme Furlong</v>
          </cell>
          <cell r="BP48" t="str">
            <v>NO</v>
          </cell>
          <cell r="BQ48" t="str">
            <v>Fernando González</v>
          </cell>
          <cell r="BR48" t="str">
            <v>NO</v>
          </cell>
          <cell r="BS48" t="str">
            <v>Víctor Romo</v>
          </cell>
          <cell r="BT48" t="str">
            <v>NO</v>
          </cell>
          <cell r="BU48" t="str">
            <v>Lorenzo H. Zambrano</v>
          </cell>
          <cell r="BV48" t="str">
            <v>NO</v>
          </cell>
          <cell r="BW48" t="str">
            <v>FIRMAS PENDIENTES</v>
          </cell>
          <cell r="BX48">
            <v>0</v>
          </cell>
          <cell r="BY48">
            <v>0</v>
          </cell>
          <cell r="BZ48">
            <v>0</v>
          </cell>
          <cell r="CA48">
            <v>0</v>
          </cell>
          <cell r="CB48">
            <v>0</v>
          </cell>
          <cell r="CC48">
            <v>0</v>
          </cell>
          <cell r="CD48">
            <v>0</v>
          </cell>
          <cell r="CE48">
            <v>0</v>
          </cell>
          <cell r="CF48">
            <v>0</v>
          </cell>
          <cell r="CG48">
            <v>0</v>
          </cell>
          <cell r="CH48">
            <v>0</v>
          </cell>
          <cell r="CI48" t="str">
            <v>México</v>
          </cell>
          <cell r="CJ48" t="str">
            <v>Colombia</v>
          </cell>
          <cell r="CK48">
            <v>6000</v>
          </cell>
        </row>
        <row r="49">
          <cell r="B49">
            <v>41</v>
          </cell>
          <cell r="C49" t="str">
            <v>Raymundo</v>
          </cell>
          <cell r="E49" t="str">
            <v>Villarreal</v>
          </cell>
          <cell r="F49" t="str">
            <v>Garza</v>
          </cell>
          <cell r="G49" t="str">
            <v>Jefe</v>
          </cell>
          <cell r="H49" t="str">
            <v>ED</v>
          </cell>
          <cell r="I49" t="str">
            <v>Director</v>
          </cell>
          <cell r="J49" t="str">
            <v>O</v>
          </cell>
          <cell r="K49">
            <v>35765</v>
          </cell>
          <cell r="L49">
            <v>35796</v>
          </cell>
          <cell r="M49">
            <v>35796</v>
          </cell>
          <cell r="N49">
            <v>36591.470641319444</v>
          </cell>
          <cell r="O49">
            <v>2</v>
          </cell>
          <cell r="P49" t="str">
            <v>Tercero</v>
          </cell>
          <cell r="Q49" t="str">
            <v>CENTRAL</v>
          </cell>
          <cell r="R49" t="str">
            <v>Central</v>
          </cell>
          <cell r="S49" t="str">
            <v>COLOMBIA</v>
          </cell>
          <cell r="T49" t="str">
            <v>Colombia</v>
          </cell>
          <cell r="U49">
            <v>12</v>
          </cell>
          <cell r="V49" t="str">
            <v>Otros México</v>
          </cell>
          <cell r="X49" t="str">
            <v>Colombia</v>
          </cell>
          <cell r="Y49">
            <v>344364</v>
          </cell>
          <cell r="Z49" t="str">
            <v>Pesos</v>
          </cell>
          <cell r="AA49">
            <v>8.3000000000000007</v>
          </cell>
          <cell r="AB49">
            <v>41489.638554216865</v>
          </cell>
          <cell r="AC49" t="str">
            <v>US Dlls</v>
          </cell>
          <cell r="AD49">
            <v>28180</v>
          </cell>
          <cell r="AE49">
            <v>84540</v>
          </cell>
          <cell r="AF49" t="str">
            <v>USD Netos</v>
          </cell>
          <cell r="AG49">
            <v>15000</v>
          </cell>
          <cell r="AH49" t="str">
            <v>USD Netos</v>
          </cell>
          <cell r="AI49" t="str">
            <v>US Dólares Brutos</v>
          </cell>
          <cell r="AJ49">
            <v>85000</v>
          </cell>
          <cell r="AK49" t="str">
            <v>US Dlls</v>
          </cell>
          <cell r="AL49">
            <v>1.0487042780313853</v>
          </cell>
          <cell r="AM49" t="str">
            <v>Soltero</v>
          </cell>
          <cell r="AO49">
            <v>0</v>
          </cell>
          <cell r="AP49" t="str">
            <v>N</v>
          </cell>
          <cell r="AQ49" t="str">
            <v>Colombia</v>
          </cell>
          <cell r="AR49" t="str">
            <v>N</v>
          </cell>
          <cell r="AS49" t="str">
            <v>Colombia</v>
          </cell>
          <cell r="AT49" t="str">
            <v>N</v>
          </cell>
          <cell r="AU49" t="str">
            <v>Colombia</v>
          </cell>
          <cell r="AV49" t="str">
            <v>N</v>
          </cell>
          <cell r="AW49" t="str">
            <v>Colombia</v>
          </cell>
          <cell r="AX49" t="str">
            <v>N</v>
          </cell>
          <cell r="AY49" t="str">
            <v>Colombia</v>
          </cell>
          <cell r="AZ49">
            <v>1500</v>
          </cell>
          <cell r="BA49">
            <v>0</v>
          </cell>
          <cell r="BB49">
            <v>59500</v>
          </cell>
          <cell r="BC49" t="str">
            <v>Ejecutivo</v>
          </cell>
          <cell r="BD49">
            <v>0.1</v>
          </cell>
          <cell r="BE49">
            <v>8500</v>
          </cell>
          <cell r="BF49">
            <v>0</v>
          </cell>
          <cell r="BG49">
            <v>0.3</v>
          </cell>
          <cell r="BH49">
            <v>0.3</v>
          </cell>
          <cell r="BI49">
            <v>0.3</v>
          </cell>
          <cell r="BJ49">
            <v>25500</v>
          </cell>
          <cell r="BK49">
            <v>2000</v>
          </cell>
          <cell r="BL49">
            <v>2000</v>
          </cell>
          <cell r="BM49">
            <v>2000</v>
          </cell>
          <cell r="BN49">
            <v>24000</v>
          </cell>
          <cell r="BO49" t="str">
            <v>Cosme Furlong</v>
          </cell>
          <cell r="BP49" t="str">
            <v>NO</v>
          </cell>
          <cell r="BQ49" t="str">
            <v>Fernando González</v>
          </cell>
          <cell r="BR49" t="str">
            <v>NO</v>
          </cell>
          <cell r="BS49" t="str">
            <v>Víctor Romo</v>
          </cell>
          <cell r="BT49" t="str">
            <v>NO</v>
          </cell>
          <cell r="BU49" t="str">
            <v>Lorenzo H. Zambrano</v>
          </cell>
          <cell r="BV49" t="str">
            <v>NO</v>
          </cell>
          <cell r="BW49" t="str">
            <v>FIRMAS PENDIENTES</v>
          </cell>
          <cell r="BX49">
            <v>0</v>
          </cell>
          <cell r="BY49">
            <v>0</v>
          </cell>
          <cell r="BZ49">
            <v>0</v>
          </cell>
          <cell r="CA49">
            <v>0</v>
          </cell>
          <cell r="CB49">
            <v>0</v>
          </cell>
          <cell r="CC49">
            <v>0</v>
          </cell>
          <cell r="CD49">
            <v>0</v>
          </cell>
          <cell r="CE49">
            <v>0</v>
          </cell>
          <cell r="CF49">
            <v>0</v>
          </cell>
          <cell r="CG49">
            <v>0</v>
          </cell>
          <cell r="CH49">
            <v>0</v>
          </cell>
          <cell r="CI49" t="str">
            <v>Colombia</v>
          </cell>
          <cell r="CJ49" t="str">
            <v>México</v>
          </cell>
          <cell r="CK49">
            <v>1500</v>
          </cell>
        </row>
        <row r="50">
          <cell r="B50">
            <v>42</v>
          </cell>
          <cell r="C50" t="str">
            <v>Fernando</v>
          </cell>
          <cell r="D50" t="str">
            <v>Luis</v>
          </cell>
          <cell r="E50" t="str">
            <v>Chavira</v>
          </cell>
          <cell r="F50" t="str">
            <v>Alvarez</v>
          </cell>
          <cell r="G50" t="str">
            <v>Gerente</v>
          </cell>
          <cell r="H50" t="str">
            <v>ED</v>
          </cell>
          <cell r="I50" t="str">
            <v>V. P. Administración</v>
          </cell>
          <cell r="J50" t="str">
            <v>VP</v>
          </cell>
          <cell r="K50">
            <v>35765</v>
          </cell>
          <cell r="L50">
            <v>35796</v>
          </cell>
          <cell r="M50">
            <v>35796</v>
          </cell>
          <cell r="N50">
            <v>36591.470641319444</v>
          </cell>
          <cell r="O50">
            <v>2</v>
          </cell>
          <cell r="P50" t="str">
            <v>Tercero</v>
          </cell>
          <cell r="Q50" t="str">
            <v>CENTRAL</v>
          </cell>
          <cell r="R50" t="str">
            <v>Central</v>
          </cell>
          <cell r="S50" t="str">
            <v>COLOMBIA</v>
          </cell>
          <cell r="T50" t="str">
            <v>Colombia</v>
          </cell>
          <cell r="U50">
            <v>12</v>
          </cell>
          <cell r="V50" t="str">
            <v>Otros México</v>
          </cell>
          <cell r="X50" t="str">
            <v>Colombia</v>
          </cell>
          <cell r="Y50">
            <v>344364</v>
          </cell>
          <cell r="Z50" t="str">
            <v>Pesos</v>
          </cell>
          <cell r="AA50">
            <v>8.3000000000000007</v>
          </cell>
          <cell r="AB50">
            <v>41489.638554216865</v>
          </cell>
          <cell r="AC50" t="str">
            <v>US Dlls</v>
          </cell>
          <cell r="AD50">
            <v>28180</v>
          </cell>
          <cell r="AE50">
            <v>84540</v>
          </cell>
          <cell r="AF50" t="str">
            <v>USD Netos</v>
          </cell>
          <cell r="AG50">
            <v>15000</v>
          </cell>
          <cell r="AH50" t="str">
            <v>USD Netos</v>
          </cell>
          <cell r="AI50" t="str">
            <v>US Dólares Brutos</v>
          </cell>
          <cell r="AJ50">
            <v>109120</v>
          </cell>
          <cell r="AK50" t="str">
            <v>US Dlls</v>
          </cell>
          <cell r="AL50">
            <v>1.63005424492688</v>
          </cell>
          <cell r="AM50" t="str">
            <v>Casado</v>
          </cell>
          <cell r="AO50">
            <v>3</v>
          </cell>
          <cell r="AP50" t="str">
            <v>N</v>
          </cell>
          <cell r="AQ50" t="str">
            <v>Colombia</v>
          </cell>
          <cell r="AR50">
            <v>12</v>
          </cell>
          <cell r="AS50" t="str">
            <v>Colombia</v>
          </cell>
          <cell r="AT50">
            <v>9</v>
          </cell>
          <cell r="AU50" t="str">
            <v>Colombia</v>
          </cell>
          <cell r="AV50" t="str">
            <v>N</v>
          </cell>
          <cell r="AW50" t="str">
            <v>Colombia</v>
          </cell>
          <cell r="AX50" t="str">
            <v>N</v>
          </cell>
          <cell r="AY50" t="str">
            <v>Colombia</v>
          </cell>
          <cell r="AZ50">
            <v>1500</v>
          </cell>
          <cell r="BA50">
            <v>3</v>
          </cell>
          <cell r="BB50">
            <v>98273</v>
          </cell>
          <cell r="BC50" t="str">
            <v>Vicepresidente</v>
          </cell>
          <cell r="BD50">
            <v>0.1</v>
          </cell>
          <cell r="BE50">
            <v>10912</v>
          </cell>
          <cell r="BF50">
            <v>0</v>
          </cell>
          <cell r="BG50">
            <v>0.3</v>
          </cell>
          <cell r="BH50">
            <v>0.3</v>
          </cell>
          <cell r="BI50">
            <v>0.3</v>
          </cell>
          <cell r="BJ50">
            <v>32736</v>
          </cell>
          <cell r="BK50">
            <v>3000</v>
          </cell>
          <cell r="BL50">
            <v>3000</v>
          </cell>
          <cell r="BM50">
            <v>3000</v>
          </cell>
          <cell r="BN50">
            <v>36000</v>
          </cell>
          <cell r="BO50" t="str">
            <v>Cosme Furlong</v>
          </cell>
          <cell r="BP50" t="str">
            <v>NO</v>
          </cell>
          <cell r="BQ50" t="str">
            <v>Fernando González</v>
          </cell>
          <cell r="BR50" t="str">
            <v>NO</v>
          </cell>
          <cell r="BS50" t="str">
            <v>Víctor Romo</v>
          </cell>
          <cell r="BT50" t="str">
            <v>NO</v>
          </cell>
          <cell r="BU50" t="str">
            <v>Lorenzo H. Zambrano</v>
          </cell>
          <cell r="BV50" t="str">
            <v>NO</v>
          </cell>
          <cell r="BW50" t="str">
            <v>FIRMAS PENDIENTES</v>
          </cell>
          <cell r="BX50">
            <v>0</v>
          </cell>
          <cell r="BY50">
            <v>0</v>
          </cell>
          <cell r="BZ50">
            <v>0</v>
          </cell>
          <cell r="CA50">
            <v>5710</v>
          </cell>
          <cell r="CB50">
            <v>0</v>
          </cell>
          <cell r="CC50">
            <v>5415</v>
          </cell>
          <cell r="CD50">
            <v>0</v>
          </cell>
          <cell r="CE50">
            <v>0</v>
          </cell>
          <cell r="CF50">
            <v>0</v>
          </cell>
          <cell r="CG50">
            <v>0</v>
          </cell>
          <cell r="CH50">
            <v>11125</v>
          </cell>
          <cell r="CI50" t="str">
            <v>Colombia</v>
          </cell>
          <cell r="CJ50" t="str">
            <v>México</v>
          </cell>
          <cell r="CK50">
            <v>7500</v>
          </cell>
        </row>
        <row r="51">
          <cell r="B51">
            <v>43</v>
          </cell>
          <cell r="C51" t="str">
            <v>Armando</v>
          </cell>
          <cell r="D51" t="str">
            <v>Dionisio</v>
          </cell>
          <cell r="E51" t="str">
            <v>Martinez</v>
          </cell>
          <cell r="F51" t="str">
            <v>Gallegos</v>
          </cell>
          <cell r="G51" t="str">
            <v>Gerente</v>
          </cell>
          <cell r="H51" t="str">
            <v>ED</v>
          </cell>
          <cell r="I51" t="str">
            <v>Director de Planta</v>
          </cell>
          <cell r="J51" t="str">
            <v>O</v>
          </cell>
          <cell r="K51">
            <v>35765</v>
          </cell>
          <cell r="L51">
            <v>35796</v>
          </cell>
          <cell r="M51">
            <v>35796</v>
          </cell>
          <cell r="N51">
            <v>36591.470641319444</v>
          </cell>
          <cell r="O51">
            <v>2</v>
          </cell>
          <cell r="P51" t="str">
            <v>Tercero</v>
          </cell>
          <cell r="Q51" t="str">
            <v>MEXICO</v>
          </cell>
          <cell r="R51" t="str">
            <v>México</v>
          </cell>
          <cell r="S51" t="str">
            <v>COLOMBIA</v>
          </cell>
          <cell r="T51" t="str">
            <v>Colombia</v>
          </cell>
          <cell r="U51">
            <v>12</v>
          </cell>
          <cell r="V51" t="str">
            <v>Otros México</v>
          </cell>
          <cell r="X51" t="str">
            <v>Colombia</v>
          </cell>
          <cell r="Y51">
            <v>344364</v>
          </cell>
          <cell r="Z51" t="str">
            <v>Pesos</v>
          </cell>
          <cell r="AA51">
            <v>8.3000000000000007</v>
          </cell>
          <cell r="AB51">
            <v>41489.638554216865</v>
          </cell>
          <cell r="AC51" t="str">
            <v>US Dlls</v>
          </cell>
          <cell r="AD51">
            <v>28180</v>
          </cell>
          <cell r="AE51">
            <v>84540</v>
          </cell>
          <cell r="AF51" t="str">
            <v>USD Netos</v>
          </cell>
          <cell r="AG51">
            <v>15000</v>
          </cell>
          <cell r="AH51" t="str">
            <v>USD Netos</v>
          </cell>
          <cell r="AI51" t="str">
            <v>US Dólares Brutos</v>
          </cell>
          <cell r="AJ51">
            <v>67200</v>
          </cell>
          <cell r="AK51" t="str">
            <v>US Dlls</v>
          </cell>
          <cell r="AL51">
            <v>0.61968149980834242</v>
          </cell>
          <cell r="AM51" t="str">
            <v>Casado</v>
          </cell>
          <cell r="AO51">
            <v>3</v>
          </cell>
          <cell r="AP51" t="str">
            <v>N</v>
          </cell>
          <cell r="AQ51" t="str">
            <v>Colombia</v>
          </cell>
          <cell r="AR51">
            <v>10</v>
          </cell>
          <cell r="AS51" t="str">
            <v>Colombia</v>
          </cell>
          <cell r="AT51">
            <v>6</v>
          </cell>
          <cell r="AU51" t="str">
            <v>Colombia</v>
          </cell>
          <cell r="AV51" t="str">
            <v>N</v>
          </cell>
          <cell r="AW51" t="str">
            <v>Colombia</v>
          </cell>
          <cell r="AX51" t="str">
            <v>N</v>
          </cell>
          <cell r="AY51" t="str">
            <v>Colombia</v>
          </cell>
          <cell r="AZ51">
            <v>1500</v>
          </cell>
          <cell r="BA51">
            <v>3</v>
          </cell>
          <cell r="BB51">
            <v>68995</v>
          </cell>
          <cell r="BC51" t="str">
            <v>Ejecutivo</v>
          </cell>
          <cell r="BD51">
            <v>0.1</v>
          </cell>
          <cell r="BE51">
            <v>6720</v>
          </cell>
          <cell r="BF51">
            <v>0</v>
          </cell>
          <cell r="BG51">
            <v>0.3</v>
          </cell>
          <cell r="BH51">
            <v>0.3</v>
          </cell>
          <cell r="BI51">
            <v>0.3</v>
          </cell>
          <cell r="BJ51">
            <v>20160</v>
          </cell>
          <cell r="BK51">
            <v>2000</v>
          </cell>
          <cell r="BL51">
            <v>2000</v>
          </cell>
          <cell r="BM51">
            <v>2000</v>
          </cell>
          <cell r="BN51">
            <v>24000</v>
          </cell>
          <cell r="BO51" t="str">
            <v>Cosme Furlong</v>
          </cell>
          <cell r="BP51" t="str">
            <v>NO</v>
          </cell>
          <cell r="BQ51" t="str">
            <v>Fernando González</v>
          </cell>
          <cell r="BR51" t="str">
            <v>NO</v>
          </cell>
          <cell r="BS51" t="str">
            <v>Víctor Romo</v>
          </cell>
          <cell r="BT51" t="str">
            <v>NO</v>
          </cell>
          <cell r="BU51" t="str">
            <v>Lorenzo H. Zambrano</v>
          </cell>
          <cell r="BV51" t="str">
            <v>NO</v>
          </cell>
          <cell r="BW51" t="str">
            <v>FIRMAS PENDIENTES</v>
          </cell>
          <cell r="BX51">
            <v>0</v>
          </cell>
          <cell r="BY51">
            <v>0</v>
          </cell>
          <cell r="BZ51">
            <v>0</v>
          </cell>
          <cell r="CA51">
            <v>5565</v>
          </cell>
          <cell r="CB51">
            <v>0</v>
          </cell>
          <cell r="CC51">
            <v>5050</v>
          </cell>
          <cell r="CD51">
            <v>0</v>
          </cell>
          <cell r="CE51">
            <v>0</v>
          </cell>
          <cell r="CF51">
            <v>0</v>
          </cell>
          <cell r="CG51">
            <v>0</v>
          </cell>
          <cell r="CH51">
            <v>10615</v>
          </cell>
          <cell r="CI51" t="str">
            <v>Colombia</v>
          </cell>
          <cell r="CJ51" t="str">
            <v>México</v>
          </cell>
          <cell r="CK51">
            <v>7500</v>
          </cell>
        </row>
        <row r="52">
          <cell r="B52">
            <v>44</v>
          </cell>
          <cell r="C52" t="str">
            <v>Demetrio</v>
          </cell>
          <cell r="E52" t="str">
            <v>Narjera</v>
          </cell>
          <cell r="F52" t="str">
            <v>Bocanegra</v>
          </cell>
          <cell r="G52" t="str">
            <v>Gerente</v>
          </cell>
          <cell r="H52" t="str">
            <v>ED</v>
          </cell>
          <cell r="I52" t="str">
            <v>Gerente</v>
          </cell>
          <cell r="J52" t="str">
            <v>O</v>
          </cell>
          <cell r="K52">
            <v>35765</v>
          </cell>
          <cell r="L52">
            <v>35796</v>
          </cell>
          <cell r="M52">
            <v>35796</v>
          </cell>
          <cell r="N52">
            <v>36591.470641319444</v>
          </cell>
          <cell r="O52">
            <v>2</v>
          </cell>
          <cell r="P52" t="str">
            <v>Tercero</v>
          </cell>
          <cell r="Q52" t="str">
            <v>MEXICO</v>
          </cell>
          <cell r="R52" t="str">
            <v>México</v>
          </cell>
          <cell r="S52" t="str">
            <v>COLOMBIA</v>
          </cell>
          <cell r="T52" t="str">
            <v>Colombia</v>
          </cell>
          <cell r="U52">
            <v>12</v>
          </cell>
          <cell r="V52" t="str">
            <v>Otros México</v>
          </cell>
          <cell r="X52" t="str">
            <v>Colombia</v>
          </cell>
          <cell r="Y52">
            <v>344364</v>
          </cell>
          <cell r="Z52" t="str">
            <v>Pesos</v>
          </cell>
          <cell r="AA52">
            <v>8.3000000000000007</v>
          </cell>
          <cell r="AB52">
            <v>41489.638554216865</v>
          </cell>
          <cell r="AC52" t="str">
            <v>US Dlls</v>
          </cell>
          <cell r="AD52">
            <v>28180</v>
          </cell>
          <cell r="AE52">
            <v>84540</v>
          </cell>
          <cell r="AF52" t="str">
            <v>USD Netos</v>
          </cell>
          <cell r="AG52">
            <v>15000</v>
          </cell>
          <cell r="AH52" t="str">
            <v>USD Netos</v>
          </cell>
          <cell r="AI52" t="str">
            <v>US Dólares Brutos</v>
          </cell>
          <cell r="AJ52">
            <v>85248</v>
          </cell>
          <cell r="AK52" t="str">
            <v>US Dlls</v>
          </cell>
          <cell r="AL52">
            <v>1.0546816740425831</v>
          </cell>
          <cell r="AM52" t="str">
            <v>Casado</v>
          </cell>
          <cell r="AO52">
            <v>3</v>
          </cell>
          <cell r="AP52">
            <v>9</v>
          </cell>
          <cell r="AQ52" t="str">
            <v>Colombia</v>
          </cell>
          <cell r="AR52">
            <v>7</v>
          </cell>
          <cell r="AS52" t="str">
            <v>Colombia</v>
          </cell>
          <cell r="AT52" t="str">
            <v>N</v>
          </cell>
          <cell r="AU52" t="str">
            <v>Colombia</v>
          </cell>
          <cell r="AV52" t="str">
            <v>N</v>
          </cell>
          <cell r="AW52" t="str">
            <v>Colombia</v>
          </cell>
          <cell r="AX52" t="str">
            <v>N</v>
          </cell>
          <cell r="AY52" t="str">
            <v>Colombia</v>
          </cell>
          <cell r="AZ52">
            <v>1500</v>
          </cell>
          <cell r="BA52">
            <v>3</v>
          </cell>
          <cell r="BB52">
            <v>76214.200000000012</v>
          </cell>
          <cell r="BC52" t="str">
            <v>Ejecutivo</v>
          </cell>
          <cell r="BD52">
            <v>0.1</v>
          </cell>
          <cell r="BE52">
            <v>8524.8000000000011</v>
          </cell>
          <cell r="BF52">
            <v>0</v>
          </cell>
          <cell r="BG52">
            <v>0.3</v>
          </cell>
          <cell r="BH52">
            <v>0.3</v>
          </cell>
          <cell r="BI52">
            <v>0.3</v>
          </cell>
          <cell r="BJ52">
            <v>25574.399999999998</v>
          </cell>
          <cell r="BK52">
            <v>2000</v>
          </cell>
          <cell r="BL52">
            <v>2000</v>
          </cell>
          <cell r="BM52">
            <v>2000</v>
          </cell>
          <cell r="BN52">
            <v>24000</v>
          </cell>
          <cell r="BO52" t="str">
            <v>Cosme Furlong</v>
          </cell>
          <cell r="BP52" t="str">
            <v>NO</v>
          </cell>
          <cell r="BQ52" t="str">
            <v>Fernando González</v>
          </cell>
          <cell r="BR52" t="str">
            <v>NO</v>
          </cell>
          <cell r="BS52" t="str">
            <v>Víctor Romo</v>
          </cell>
          <cell r="BT52" t="str">
            <v>NO</v>
          </cell>
          <cell r="BU52" t="str">
            <v>Lorenzo H. Zambrano</v>
          </cell>
          <cell r="BV52" t="str">
            <v>NO</v>
          </cell>
          <cell r="BW52" t="str">
            <v>FIRMAS PENDIENTES</v>
          </cell>
          <cell r="BX52">
            <v>0</v>
          </cell>
          <cell r="BY52">
            <v>5415</v>
          </cell>
          <cell r="BZ52">
            <v>0</v>
          </cell>
          <cell r="CA52">
            <v>5200</v>
          </cell>
          <cell r="CB52">
            <v>0</v>
          </cell>
          <cell r="CC52">
            <v>0</v>
          </cell>
          <cell r="CD52">
            <v>0</v>
          </cell>
          <cell r="CE52">
            <v>0</v>
          </cell>
          <cell r="CF52">
            <v>0</v>
          </cell>
          <cell r="CG52">
            <v>0</v>
          </cell>
          <cell r="CH52">
            <v>10615</v>
          </cell>
          <cell r="CI52" t="str">
            <v>Colombia</v>
          </cell>
          <cell r="CJ52" t="str">
            <v>México</v>
          </cell>
          <cell r="CK52">
            <v>7500</v>
          </cell>
        </row>
        <row r="53">
          <cell r="B53">
            <v>45</v>
          </cell>
          <cell r="C53" t="str">
            <v>Francisco</v>
          </cell>
          <cell r="E53" t="str">
            <v>Pérez</v>
          </cell>
          <cell r="F53" t="str">
            <v>Medina</v>
          </cell>
          <cell r="G53" t="str">
            <v>Gerente</v>
          </cell>
          <cell r="H53" t="str">
            <v>ED</v>
          </cell>
          <cell r="I53" t="str">
            <v>Gerente</v>
          </cell>
          <cell r="J53" t="str">
            <v>O</v>
          </cell>
          <cell r="K53">
            <v>35765</v>
          </cell>
          <cell r="L53">
            <v>35796</v>
          </cell>
          <cell r="M53">
            <v>35796</v>
          </cell>
          <cell r="N53">
            <v>36591.470641319444</v>
          </cell>
          <cell r="O53">
            <v>2</v>
          </cell>
          <cell r="P53" t="str">
            <v>Tercero</v>
          </cell>
          <cell r="Q53" t="str">
            <v>CENTRAL</v>
          </cell>
          <cell r="R53" t="str">
            <v>Central</v>
          </cell>
          <cell r="S53" t="str">
            <v>COLOMBIA</v>
          </cell>
          <cell r="T53" t="str">
            <v>Colombia</v>
          </cell>
          <cell r="U53">
            <v>12</v>
          </cell>
          <cell r="V53" t="str">
            <v>Otros México</v>
          </cell>
          <cell r="X53" t="str">
            <v>Colombia</v>
          </cell>
          <cell r="Y53">
            <v>344364</v>
          </cell>
          <cell r="Z53" t="str">
            <v>Pesos</v>
          </cell>
          <cell r="AA53">
            <v>8.3000000000000007</v>
          </cell>
          <cell r="AB53">
            <v>41489.638554216865</v>
          </cell>
          <cell r="AC53" t="str">
            <v>US Dlls</v>
          </cell>
          <cell r="AD53">
            <v>28180</v>
          </cell>
          <cell r="AE53">
            <v>84540</v>
          </cell>
          <cell r="AF53" t="str">
            <v>USD Netos</v>
          </cell>
          <cell r="AG53">
            <v>15000</v>
          </cell>
          <cell r="AH53" t="str">
            <v>USD Netos</v>
          </cell>
          <cell r="AI53" t="str">
            <v>US Dólares Brutos</v>
          </cell>
          <cell r="AJ53">
            <v>106856.25</v>
          </cell>
          <cell r="AK53" t="str">
            <v>US Dlls</v>
          </cell>
          <cell r="AL53">
            <v>1.5754924295222499</v>
          </cell>
          <cell r="AM53" t="str">
            <v>Casado</v>
          </cell>
          <cell r="AO53">
            <v>3</v>
          </cell>
          <cell r="AP53" t="str">
            <v>N</v>
          </cell>
          <cell r="AQ53" t="str">
            <v>Colombia</v>
          </cell>
          <cell r="AR53">
            <v>10</v>
          </cell>
          <cell r="AS53" t="str">
            <v>Colombia</v>
          </cell>
          <cell r="AT53">
            <v>7</v>
          </cell>
          <cell r="AU53" t="str">
            <v>Colombia</v>
          </cell>
          <cell r="AV53" t="str">
            <v>N</v>
          </cell>
          <cell r="AW53" t="str">
            <v>Colombia</v>
          </cell>
          <cell r="AX53" t="str">
            <v>N</v>
          </cell>
          <cell r="AY53" t="str">
            <v>Colombia</v>
          </cell>
          <cell r="AZ53">
            <v>1500</v>
          </cell>
          <cell r="BA53">
            <v>3</v>
          </cell>
          <cell r="BB53">
            <v>85007.5</v>
          </cell>
          <cell r="BC53" t="str">
            <v>Ejecutivo</v>
          </cell>
          <cell r="BD53">
            <v>0.1</v>
          </cell>
          <cell r="BE53">
            <v>10685.625</v>
          </cell>
          <cell r="BF53">
            <v>0</v>
          </cell>
          <cell r="BG53">
            <v>0.3</v>
          </cell>
          <cell r="BH53">
            <v>0.3</v>
          </cell>
          <cell r="BI53">
            <v>0.3</v>
          </cell>
          <cell r="BJ53">
            <v>32056.875</v>
          </cell>
          <cell r="BK53">
            <v>2000</v>
          </cell>
          <cell r="BL53">
            <v>2000</v>
          </cell>
          <cell r="BM53">
            <v>2000</v>
          </cell>
          <cell r="BN53">
            <v>24000</v>
          </cell>
          <cell r="BO53" t="str">
            <v>Cosme Furlong</v>
          </cell>
          <cell r="BP53" t="str">
            <v>NO</v>
          </cell>
          <cell r="BQ53" t="str">
            <v>Fernando González</v>
          </cell>
          <cell r="BR53" t="str">
            <v>NO</v>
          </cell>
          <cell r="BS53" t="str">
            <v>Víctor Romo</v>
          </cell>
          <cell r="BT53" t="str">
            <v>NO</v>
          </cell>
          <cell r="BU53" t="str">
            <v>Lorenzo H. Zambrano</v>
          </cell>
          <cell r="BV53" t="str">
            <v>NO</v>
          </cell>
          <cell r="BW53" t="str">
            <v>FIRMAS PENDIENTES</v>
          </cell>
          <cell r="BX53">
            <v>0</v>
          </cell>
          <cell r="BY53">
            <v>0</v>
          </cell>
          <cell r="BZ53">
            <v>0</v>
          </cell>
          <cell r="CA53">
            <v>5565</v>
          </cell>
          <cell r="CB53">
            <v>0</v>
          </cell>
          <cell r="CC53">
            <v>5200</v>
          </cell>
          <cell r="CD53">
            <v>0</v>
          </cell>
          <cell r="CE53">
            <v>0</v>
          </cell>
          <cell r="CF53">
            <v>0</v>
          </cell>
          <cell r="CG53">
            <v>0</v>
          </cell>
          <cell r="CH53">
            <v>10765</v>
          </cell>
          <cell r="CI53" t="str">
            <v>Colombia</v>
          </cell>
          <cell r="CJ53" t="str">
            <v>México</v>
          </cell>
          <cell r="CK53">
            <v>7500</v>
          </cell>
        </row>
        <row r="54">
          <cell r="B54">
            <v>46</v>
          </cell>
          <cell r="C54" t="str">
            <v xml:space="preserve">Gustavo </v>
          </cell>
          <cell r="E54" t="str">
            <v>Rodriguez</v>
          </cell>
          <cell r="F54" t="str">
            <v>García</v>
          </cell>
          <cell r="G54" t="str">
            <v>Gerente</v>
          </cell>
          <cell r="H54" t="str">
            <v>ED</v>
          </cell>
          <cell r="I54" t="str">
            <v>Gerente</v>
          </cell>
          <cell r="J54" t="str">
            <v>O</v>
          </cell>
          <cell r="K54">
            <v>35765</v>
          </cell>
          <cell r="L54">
            <v>35796</v>
          </cell>
          <cell r="M54">
            <v>35796</v>
          </cell>
          <cell r="N54">
            <v>36591.470641319444</v>
          </cell>
          <cell r="O54">
            <v>2</v>
          </cell>
          <cell r="P54" t="str">
            <v>Tercero</v>
          </cell>
          <cell r="Q54" t="str">
            <v>VENEZUELA</v>
          </cell>
          <cell r="R54" t="str">
            <v>Venezuela</v>
          </cell>
          <cell r="S54" t="str">
            <v>COLOMBIA</v>
          </cell>
          <cell r="T54" t="str">
            <v>Colombia</v>
          </cell>
          <cell r="U54">
            <v>1</v>
          </cell>
          <cell r="V54" t="str">
            <v>Caracas</v>
          </cell>
          <cell r="X54" t="str">
            <v>Colombia</v>
          </cell>
          <cell r="Y54">
            <v>344364</v>
          </cell>
          <cell r="Z54" t="str">
            <v>Pesos</v>
          </cell>
          <cell r="AA54">
            <v>8.3000000000000007</v>
          </cell>
          <cell r="AB54">
            <v>41489.638554216865</v>
          </cell>
          <cell r="AC54" t="str">
            <v>US Dlls</v>
          </cell>
          <cell r="AD54">
            <v>28180</v>
          </cell>
          <cell r="AE54">
            <v>84540</v>
          </cell>
          <cell r="AF54" t="str">
            <v>USD Netos</v>
          </cell>
          <cell r="AG54">
            <v>15000</v>
          </cell>
          <cell r="AH54" t="str">
            <v>USD Netos</v>
          </cell>
          <cell r="AI54" t="str">
            <v>US Dólares Brutos</v>
          </cell>
          <cell r="AJ54">
            <v>77124</v>
          </cell>
          <cell r="AK54" t="str">
            <v>US Dlls</v>
          </cell>
          <cell r="AL54">
            <v>0.85887374986932441</v>
          </cell>
          <cell r="AM54" t="str">
            <v>Casado</v>
          </cell>
          <cell r="AO54">
            <v>1</v>
          </cell>
          <cell r="AP54" t="str">
            <v>N</v>
          </cell>
          <cell r="AQ54" t="str">
            <v>Colombia</v>
          </cell>
          <cell r="AR54" t="str">
            <v>N</v>
          </cell>
          <cell r="AS54" t="str">
            <v>Colombia</v>
          </cell>
          <cell r="AT54" t="str">
            <v>N</v>
          </cell>
          <cell r="AU54" t="str">
            <v>Colombia</v>
          </cell>
          <cell r="AV54" t="str">
            <v>N</v>
          </cell>
          <cell r="AW54" t="str">
            <v>Colombia</v>
          </cell>
          <cell r="AX54" t="str">
            <v>N</v>
          </cell>
          <cell r="AY54" t="str">
            <v>Colombia</v>
          </cell>
          <cell r="AZ54">
            <v>450</v>
          </cell>
          <cell r="BA54">
            <v>1</v>
          </cell>
          <cell r="BB54">
            <v>52343.399999999994</v>
          </cell>
          <cell r="BC54" t="str">
            <v>Ejecutivo</v>
          </cell>
          <cell r="BD54">
            <v>0.1</v>
          </cell>
          <cell r="BE54">
            <v>7712.4000000000005</v>
          </cell>
          <cell r="BF54">
            <v>0.05</v>
          </cell>
          <cell r="BG54">
            <v>0.3</v>
          </cell>
          <cell r="BH54">
            <v>0.25</v>
          </cell>
          <cell r="BI54">
            <v>0.25</v>
          </cell>
          <cell r="BJ54">
            <v>19281</v>
          </cell>
          <cell r="BK54">
            <v>2000</v>
          </cell>
          <cell r="BL54">
            <v>2000</v>
          </cell>
          <cell r="BM54">
            <v>2000</v>
          </cell>
          <cell r="BN54">
            <v>24000</v>
          </cell>
          <cell r="BO54" t="str">
            <v>Cosme Furlong</v>
          </cell>
          <cell r="BP54" t="str">
            <v>NO</v>
          </cell>
          <cell r="BQ54" t="str">
            <v>Fernando González</v>
          </cell>
          <cell r="BR54" t="str">
            <v>NO</v>
          </cell>
          <cell r="BS54" t="str">
            <v>Víctor Romo</v>
          </cell>
          <cell r="BT54" t="str">
            <v>NO</v>
          </cell>
          <cell r="BU54" t="str">
            <v>Lorenzo H. Zambrano</v>
          </cell>
          <cell r="BV54" t="str">
            <v>NO</v>
          </cell>
          <cell r="BW54" t="str">
            <v>FIRMAS PENDIENTES</v>
          </cell>
          <cell r="BX54">
            <v>0</v>
          </cell>
          <cell r="BY54">
            <v>0</v>
          </cell>
          <cell r="BZ54">
            <v>0</v>
          </cell>
          <cell r="CA54">
            <v>0</v>
          </cell>
          <cell r="CB54">
            <v>0</v>
          </cell>
          <cell r="CC54">
            <v>0</v>
          </cell>
          <cell r="CD54">
            <v>0</v>
          </cell>
          <cell r="CE54">
            <v>0</v>
          </cell>
          <cell r="CF54">
            <v>0</v>
          </cell>
          <cell r="CG54">
            <v>0</v>
          </cell>
          <cell r="CH54">
            <v>0</v>
          </cell>
          <cell r="CI54" t="str">
            <v>Colombia</v>
          </cell>
          <cell r="CJ54" t="str">
            <v>México</v>
          </cell>
          <cell r="CK54">
            <v>1350</v>
          </cell>
        </row>
        <row r="55">
          <cell r="B55">
            <v>47</v>
          </cell>
          <cell r="C55" t="str">
            <v>Felix</v>
          </cell>
          <cell r="E55" t="str">
            <v>Mateo</v>
          </cell>
          <cell r="F55" t="str">
            <v>García</v>
          </cell>
          <cell r="G55" t="str">
            <v>Gerente</v>
          </cell>
          <cell r="H55" t="str">
            <v>ED</v>
          </cell>
          <cell r="I55" t="str">
            <v>Director</v>
          </cell>
          <cell r="J55" t="str">
            <v>O</v>
          </cell>
          <cell r="K55">
            <v>35916</v>
          </cell>
          <cell r="L55">
            <v>35916</v>
          </cell>
          <cell r="M55">
            <v>35916</v>
          </cell>
          <cell r="N55">
            <v>36591.470641319444</v>
          </cell>
          <cell r="O55">
            <v>2</v>
          </cell>
          <cell r="P55" t="str">
            <v>Tercero</v>
          </cell>
          <cell r="Q55" t="str">
            <v>CENTRAL</v>
          </cell>
          <cell r="R55" t="str">
            <v>Central</v>
          </cell>
          <cell r="S55" t="str">
            <v>SINGAPUR</v>
          </cell>
          <cell r="T55" t="str">
            <v>Singapur</v>
          </cell>
          <cell r="U55">
            <v>12</v>
          </cell>
          <cell r="V55" t="str">
            <v>Otros México</v>
          </cell>
          <cell r="X55" t="str">
            <v>Singapur</v>
          </cell>
          <cell r="Y55">
            <v>344364</v>
          </cell>
          <cell r="Z55" t="str">
            <v>Pesos</v>
          </cell>
          <cell r="AA55">
            <v>8.3000000000000007</v>
          </cell>
          <cell r="AB55">
            <v>41489.638554216865</v>
          </cell>
          <cell r="AC55" t="str">
            <v>US Dlls</v>
          </cell>
          <cell r="AD55">
            <v>28180</v>
          </cell>
          <cell r="AE55">
            <v>84540</v>
          </cell>
          <cell r="AF55" t="str">
            <v>USD Netos</v>
          </cell>
          <cell r="AG55">
            <v>15000</v>
          </cell>
          <cell r="AH55" t="str">
            <v>USD Netos</v>
          </cell>
          <cell r="AI55" t="str">
            <v>US Dólares Brutos</v>
          </cell>
          <cell r="AJ55">
            <v>134282.5</v>
          </cell>
          <cell r="AK55" t="str">
            <v>US Dlls</v>
          </cell>
          <cell r="AL55">
            <v>2.2365309672323472</v>
          </cell>
          <cell r="AM55" t="str">
            <v>Casado</v>
          </cell>
          <cell r="AO55">
            <v>0</v>
          </cell>
          <cell r="AP55" t="str">
            <v>N</v>
          </cell>
          <cell r="AQ55" t="str">
            <v>Singapur</v>
          </cell>
          <cell r="AR55" t="str">
            <v>N</v>
          </cell>
          <cell r="AS55" t="str">
            <v>Singapur</v>
          </cell>
          <cell r="AT55" t="str">
            <v>N</v>
          </cell>
          <cell r="AU55" t="str">
            <v>Singapur</v>
          </cell>
          <cell r="AV55" t="str">
            <v>N</v>
          </cell>
          <cell r="AW55" t="str">
            <v>Singapur</v>
          </cell>
          <cell r="AX55" t="str">
            <v>N</v>
          </cell>
          <cell r="AY55" t="str">
            <v>Singapur</v>
          </cell>
          <cell r="AZ55">
            <v>6800</v>
          </cell>
          <cell r="BA55">
            <v>0</v>
          </cell>
          <cell r="BB55">
            <v>87028.25</v>
          </cell>
          <cell r="BC55" t="str">
            <v>Ejecutivo</v>
          </cell>
          <cell r="BD55">
            <v>0.1</v>
          </cell>
          <cell r="BE55">
            <v>13428.25</v>
          </cell>
          <cell r="BF55">
            <v>0</v>
          </cell>
          <cell r="BG55">
            <v>0</v>
          </cell>
          <cell r="BH55">
            <v>0</v>
          </cell>
          <cell r="BI55">
            <v>0</v>
          </cell>
          <cell r="BJ55">
            <v>0</v>
          </cell>
          <cell r="BK55">
            <v>4865</v>
          </cell>
          <cell r="BL55">
            <v>5000</v>
          </cell>
          <cell r="BM55">
            <v>5000</v>
          </cell>
          <cell r="BN55">
            <v>60000</v>
          </cell>
          <cell r="BO55" t="str">
            <v>Cosme Furlong</v>
          </cell>
          <cell r="BP55" t="str">
            <v>NO</v>
          </cell>
          <cell r="BQ55" t="str">
            <v>Fernando González</v>
          </cell>
          <cell r="BR55" t="str">
            <v>NO</v>
          </cell>
          <cell r="BS55" t="str">
            <v>Víctor Romo</v>
          </cell>
          <cell r="BT55" t="str">
            <v>NO</v>
          </cell>
          <cell r="BU55" t="str">
            <v>Lorenzo H. Zambrano</v>
          </cell>
          <cell r="BV55" t="str">
            <v>NO</v>
          </cell>
          <cell r="BW55" t="str">
            <v>FIRMAS PENDIENTES</v>
          </cell>
          <cell r="BX55">
            <v>0</v>
          </cell>
          <cell r="BY55">
            <v>0</v>
          </cell>
          <cell r="BZ55">
            <v>0</v>
          </cell>
          <cell r="CA55">
            <v>0</v>
          </cell>
          <cell r="CB55">
            <v>0</v>
          </cell>
          <cell r="CC55">
            <v>0</v>
          </cell>
          <cell r="CD55">
            <v>0</v>
          </cell>
          <cell r="CE55">
            <v>0</v>
          </cell>
          <cell r="CF55">
            <v>0</v>
          </cell>
          <cell r="CG55">
            <v>0</v>
          </cell>
          <cell r="CH55">
            <v>0</v>
          </cell>
          <cell r="CI55" t="str">
            <v>Singapur</v>
          </cell>
          <cell r="CJ55" t="str">
            <v>México</v>
          </cell>
          <cell r="CK55">
            <v>13600</v>
          </cell>
        </row>
        <row r="56">
          <cell r="B56">
            <v>48</v>
          </cell>
          <cell r="C56" t="str">
            <v>Enrique</v>
          </cell>
          <cell r="E56" t="str">
            <v>Cordova</v>
          </cell>
          <cell r="F56" t="str">
            <v>Novion</v>
          </cell>
          <cell r="G56" t="str">
            <v>Jefe</v>
          </cell>
          <cell r="H56" t="str">
            <v>ED</v>
          </cell>
          <cell r="I56" t="str">
            <v>Jefe</v>
          </cell>
          <cell r="J56" t="str">
            <v>O</v>
          </cell>
          <cell r="K56">
            <v>35765</v>
          </cell>
          <cell r="L56">
            <v>35796</v>
          </cell>
          <cell r="M56">
            <v>35796</v>
          </cell>
          <cell r="N56">
            <v>36591.470641319444</v>
          </cell>
          <cell r="O56">
            <v>2</v>
          </cell>
          <cell r="P56" t="str">
            <v>Tercero</v>
          </cell>
          <cell r="Q56" t="str">
            <v>CENTRAL</v>
          </cell>
          <cell r="R56" t="str">
            <v>Central</v>
          </cell>
          <cell r="S56" t="str">
            <v>SINGAPUR</v>
          </cell>
          <cell r="T56" t="str">
            <v>Singapur</v>
          </cell>
          <cell r="U56">
            <v>12</v>
          </cell>
          <cell r="V56" t="str">
            <v>Otros México</v>
          </cell>
          <cell r="X56" t="str">
            <v>Singapur</v>
          </cell>
          <cell r="Y56">
            <v>344364</v>
          </cell>
          <cell r="Z56" t="str">
            <v>Pesos</v>
          </cell>
          <cell r="AA56">
            <v>8.3000000000000007</v>
          </cell>
          <cell r="AB56">
            <v>41489.638554216865</v>
          </cell>
          <cell r="AC56" t="str">
            <v>US Dlls</v>
          </cell>
          <cell r="AD56">
            <v>28180</v>
          </cell>
          <cell r="AE56">
            <v>84540</v>
          </cell>
          <cell r="AF56" t="str">
            <v>USD Netos</v>
          </cell>
          <cell r="AG56">
            <v>15000</v>
          </cell>
          <cell r="AH56" t="str">
            <v>USD Netos</v>
          </cell>
          <cell r="AI56" t="str">
            <v>US Dólares Brutos</v>
          </cell>
          <cell r="AJ56">
            <v>52250</v>
          </cell>
          <cell r="AK56" t="str">
            <v>US Dlls</v>
          </cell>
          <cell r="AL56">
            <v>0.25935057090752811</v>
          </cell>
          <cell r="AM56" t="str">
            <v>Casado</v>
          </cell>
          <cell r="AO56">
            <v>0</v>
          </cell>
          <cell r="AP56" t="str">
            <v>N</v>
          </cell>
          <cell r="AQ56" t="str">
            <v>Singapur</v>
          </cell>
          <cell r="AR56" t="str">
            <v>N</v>
          </cell>
          <cell r="AS56" t="str">
            <v>Singapur</v>
          </cell>
          <cell r="AT56" t="str">
            <v>N</v>
          </cell>
          <cell r="AU56" t="str">
            <v>Singapur</v>
          </cell>
          <cell r="AV56" t="str">
            <v>N</v>
          </cell>
          <cell r="AW56" t="str">
            <v>Singapur</v>
          </cell>
          <cell r="AX56" t="str">
            <v>N</v>
          </cell>
          <cell r="AY56" t="str">
            <v>Singapur</v>
          </cell>
          <cell r="AZ56">
            <v>6800</v>
          </cell>
          <cell r="BA56">
            <v>0</v>
          </cell>
          <cell r="BB56">
            <v>18825</v>
          </cell>
          <cell r="BC56" t="str">
            <v>Ejecutivo</v>
          </cell>
          <cell r="BD56">
            <v>0.1</v>
          </cell>
          <cell r="BE56">
            <v>5225</v>
          </cell>
          <cell r="BF56">
            <v>0</v>
          </cell>
          <cell r="BG56">
            <v>0</v>
          </cell>
          <cell r="BH56">
            <v>0</v>
          </cell>
          <cell r="BI56">
            <v>0</v>
          </cell>
          <cell r="BJ56">
            <v>0</v>
          </cell>
          <cell r="BK56">
            <v>4865</v>
          </cell>
          <cell r="BL56">
            <v>0</v>
          </cell>
          <cell r="BM56" t="str">
            <v>(Pagada por</v>
          </cell>
          <cell r="BN56">
            <v>0</v>
          </cell>
          <cell r="BO56" t="str">
            <v>Cosme Furlong</v>
          </cell>
          <cell r="BP56" t="str">
            <v>NO</v>
          </cell>
          <cell r="BQ56" t="str">
            <v>Fernando González</v>
          </cell>
          <cell r="BR56" t="str">
            <v>NO</v>
          </cell>
          <cell r="BS56" t="str">
            <v>Víctor Romo</v>
          </cell>
          <cell r="BT56" t="str">
            <v>NO</v>
          </cell>
          <cell r="BU56" t="str">
            <v>Lorenzo H. Zambrano</v>
          </cell>
          <cell r="BV56" t="str">
            <v>NO</v>
          </cell>
          <cell r="BW56" t="str">
            <v>FIRMAS PENDIENTES</v>
          </cell>
          <cell r="BX56">
            <v>0</v>
          </cell>
          <cell r="BY56">
            <v>0</v>
          </cell>
          <cell r="BZ56">
            <v>0</v>
          </cell>
          <cell r="CA56">
            <v>0</v>
          </cell>
          <cell r="CB56">
            <v>0</v>
          </cell>
          <cell r="CC56">
            <v>0</v>
          </cell>
          <cell r="CD56">
            <v>0</v>
          </cell>
          <cell r="CE56">
            <v>0</v>
          </cell>
          <cell r="CF56">
            <v>0</v>
          </cell>
          <cell r="CG56">
            <v>0</v>
          </cell>
          <cell r="CH56">
            <v>0</v>
          </cell>
          <cell r="CI56" t="str">
            <v>Singapur</v>
          </cell>
          <cell r="CJ56" t="str">
            <v>México</v>
          </cell>
          <cell r="CK56">
            <v>13600</v>
          </cell>
        </row>
        <row r="57">
          <cell r="B57">
            <v>49</v>
          </cell>
          <cell r="C57" t="str">
            <v>Lynn</v>
          </cell>
          <cell r="D57" t="str">
            <v>James</v>
          </cell>
          <cell r="E57" t="str">
            <v>Liu</v>
          </cell>
          <cell r="F57" t="str">
            <v>Chin</v>
          </cell>
          <cell r="G57" t="str">
            <v>Jefe</v>
          </cell>
          <cell r="H57" t="str">
            <v>ED</v>
          </cell>
          <cell r="I57" t="str">
            <v>Jefe</v>
          </cell>
          <cell r="J57" t="str">
            <v>O</v>
          </cell>
          <cell r="K57">
            <v>35765</v>
          </cell>
          <cell r="L57">
            <v>35796</v>
          </cell>
          <cell r="M57">
            <v>35796</v>
          </cell>
          <cell r="N57">
            <v>36591.470641203705</v>
          </cell>
          <cell r="O57">
            <v>2</v>
          </cell>
          <cell r="P57" t="str">
            <v>Tercero</v>
          </cell>
          <cell r="Q57" t="str">
            <v>CENTRAL</v>
          </cell>
          <cell r="R57" t="str">
            <v>Central</v>
          </cell>
          <cell r="S57" t="str">
            <v>SINGAPUR</v>
          </cell>
          <cell r="T57" t="str">
            <v>Singapur</v>
          </cell>
          <cell r="U57">
            <v>12</v>
          </cell>
          <cell r="V57" t="str">
            <v>Otros México</v>
          </cell>
          <cell r="X57" t="str">
            <v>Singapur</v>
          </cell>
          <cell r="Y57">
            <v>344364</v>
          </cell>
          <cell r="Z57" t="str">
            <v>Pesos</v>
          </cell>
          <cell r="AA57">
            <v>8.3000000000000007</v>
          </cell>
          <cell r="AB57">
            <v>41489.638554216865</v>
          </cell>
          <cell r="AC57" t="str">
            <v>US Dlls</v>
          </cell>
          <cell r="AD57">
            <v>28180</v>
          </cell>
          <cell r="AE57">
            <v>84540</v>
          </cell>
          <cell r="AF57" t="str">
            <v>USD Netos</v>
          </cell>
          <cell r="AG57">
            <v>15000</v>
          </cell>
          <cell r="AH57" t="str">
            <v>USD Netos</v>
          </cell>
          <cell r="AI57" t="str">
            <v>US Dólares Brutos</v>
          </cell>
          <cell r="AJ57">
            <v>52250</v>
          </cell>
          <cell r="AK57" t="str">
            <v>US Dlls</v>
          </cell>
          <cell r="AL57">
            <v>0.25935057090752811</v>
          </cell>
          <cell r="AM57" t="str">
            <v>Soltero</v>
          </cell>
          <cell r="AO57">
            <v>0</v>
          </cell>
          <cell r="AP57" t="str">
            <v>N</v>
          </cell>
          <cell r="AQ57" t="str">
            <v>Singapur</v>
          </cell>
          <cell r="AR57" t="str">
            <v>N</v>
          </cell>
          <cell r="AS57" t="str">
            <v>Singapur</v>
          </cell>
          <cell r="AT57" t="str">
            <v>N</v>
          </cell>
          <cell r="AU57" t="str">
            <v>Singapur</v>
          </cell>
          <cell r="AV57" t="str">
            <v>N</v>
          </cell>
          <cell r="AW57" t="str">
            <v>Singapur</v>
          </cell>
          <cell r="AX57" t="str">
            <v>N</v>
          </cell>
          <cell r="AY57" t="str">
            <v>Singapur</v>
          </cell>
          <cell r="AZ57">
            <v>6800</v>
          </cell>
          <cell r="BA57">
            <v>0</v>
          </cell>
          <cell r="BB57">
            <v>12025</v>
          </cell>
          <cell r="BC57" t="str">
            <v>Ejecutivo</v>
          </cell>
          <cell r="BD57">
            <v>0.1</v>
          </cell>
          <cell r="BE57">
            <v>5225</v>
          </cell>
          <cell r="BF57">
            <v>0</v>
          </cell>
          <cell r="BG57">
            <v>0</v>
          </cell>
          <cell r="BH57">
            <v>0</v>
          </cell>
          <cell r="BI57">
            <v>0</v>
          </cell>
          <cell r="BJ57">
            <v>0</v>
          </cell>
          <cell r="BK57">
            <v>4865</v>
          </cell>
          <cell r="BL57">
            <v>0</v>
          </cell>
          <cell r="BM57" t="str">
            <v>(Pagada por</v>
          </cell>
          <cell r="BN57">
            <v>0</v>
          </cell>
          <cell r="BO57" t="str">
            <v>Cosme Furlong</v>
          </cell>
          <cell r="BP57" t="str">
            <v>NO</v>
          </cell>
          <cell r="BQ57" t="str">
            <v>Fernando González</v>
          </cell>
          <cell r="BR57" t="str">
            <v>NO</v>
          </cell>
          <cell r="BS57" t="str">
            <v>Víctor Romo</v>
          </cell>
          <cell r="BT57" t="str">
            <v>NO</v>
          </cell>
          <cell r="BU57" t="str">
            <v>Lorenzo H. Zambrano</v>
          </cell>
          <cell r="BV57" t="str">
            <v>NO</v>
          </cell>
          <cell r="BW57" t="str">
            <v>FIRMAS PENDIENTES</v>
          </cell>
          <cell r="BX57">
            <v>0</v>
          </cell>
          <cell r="BY57">
            <v>0</v>
          </cell>
          <cell r="BZ57">
            <v>0</v>
          </cell>
          <cell r="CA57">
            <v>0</v>
          </cell>
          <cell r="CB57">
            <v>0</v>
          </cell>
          <cell r="CC57">
            <v>0</v>
          </cell>
          <cell r="CD57">
            <v>0</v>
          </cell>
          <cell r="CE57">
            <v>0</v>
          </cell>
          <cell r="CF57">
            <v>0</v>
          </cell>
          <cell r="CG57">
            <v>0</v>
          </cell>
          <cell r="CH57">
            <v>0</v>
          </cell>
          <cell r="CI57" t="str">
            <v>Singapur</v>
          </cell>
          <cell r="CJ57" t="str">
            <v>México</v>
          </cell>
          <cell r="CK57">
            <v>6800</v>
          </cell>
        </row>
        <row r="58">
          <cell r="B58">
            <v>50</v>
          </cell>
          <cell r="C58" t="str">
            <v>Luis</v>
          </cell>
          <cell r="D58" t="str">
            <v>Fernando</v>
          </cell>
          <cell r="E58" t="str">
            <v>García</v>
          </cell>
          <cell r="F58" t="str">
            <v>Agraz</v>
          </cell>
          <cell r="G58" t="str">
            <v>Jefe</v>
          </cell>
          <cell r="H58" t="str">
            <v>ED</v>
          </cell>
          <cell r="I58" t="str">
            <v>Jefe</v>
          </cell>
          <cell r="J58" t="str">
            <v>O</v>
          </cell>
          <cell r="K58">
            <v>35765</v>
          </cell>
          <cell r="L58">
            <v>35796</v>
          </cell>
          <cell r="M58">
            <v>35796</v>
          </cell>
          <cell r="N58">
            <v>36591.470641203705</v>
          </cell>
          <cell r="O58">
            <v>2</v>
          </cell>
          <cell r="P58" t="str">
            <v>Tercero</v>
          </cell>
          <cell r="Q58" t="str">
            <v>CENTRAL</v>
          </cell>
          <cell r="R58" t="str">
            <v>Central</v>
          </cell>
          <cell r="S58" t="str">
            <v>SINGAPUR</v>
          </cell>
          <cell r="T58" t="str">
            <v>Singapur</v>
          </cell>
          <cell r="U58">
            <v>12</v>
          </cell>
          <cell r="V58" t="str">
            <v>Otros México</v>
          </cell>
          <cell r="X58" t="str">
            <v>Singapur</v>
          </cell>
          <cell r="Y58">
            <v>344364</v>
          </cell>
          <cell r="Z58" t="str">
            <v>Pesos</v>
          </cell>
          <cell r="AA58">
            <v>8.3000000000000007</v>
          </cell>
          <cell r="AB58">
            <v>41489.638554216865</v>
          </cell>
          <cell r="AC58" t="str">
            <v>US Dlls</v>
          </cell>
          <cell r="AD58">
            <v>28180</v>
          </cell>
          <cell r="AE58">
            <v>84540</v>
          </cell>
          <cell r="AF58" t="str">
            <v>USD Netos</v>
          </cell>
          <cell r="AG58">
            <v>15000</v>
          </cell>
          <cell r="AH58" t="str">
            <v>USD Netos</v>
          </cell>
          <cell r="AI58" t="str">
            <v>US Dólares Brutos</v>
          </cell>
          <cell r="AJ58">
            <v>54340</v>
          </cell>
          <cell r="AK58" t="str">
            <v>US Dlls</v>
          </cell>
          <cell r="AL58">
            <v>0.30972459374382932</v>
          </cell>
          <cell r="AM58" t="str">
            <v>Casado</v>
          </cell>
          <cell r="AO58">
            <v>0</v>
          </cell>
          <cell r="AP58" t="str">
            <v>N</v>
          </cell>
          <cell r="AQ58" t="str">
            <v>Singapur</v>
          </cell>
          <cell r="AR58" t="str">
            <v>N</v>
          </cell>
          <cell r="AS58" t="str">
            <v>Singapur</v>
          </cell>
          <cell r="AT58" t="str">
            <v>N</v>
          </cell>
          <cell r="AU58" t="str">
            <v>Singapur</v>
          </cell>
          <cell r="AV58" t="str">
            <v>N</v>
          </cell>
          <cell r="AW58" t="str">
            <v>Singapur</v>
          </cell>
          <cell r="AX58" t="str">
            <v>N</v>
          </cell>
          <cell r="AY58" t="str">
            <v>Singapur</v>
          </cell>
          <cell r="AZ58">
            <v>6800</v>
          </cell>
          <cell r="BA58">
            <v>0</v>
          </cell>
          <cell r="BB58">
            <v>19034</v>
          </cell>
          <cell r="BC58" t="str">
            <v>Ejecutivo</v>
          </cell>
          <cell r="BD58">
            <v>0.1</v>
          </cell>
          <cell r="BE58">
            <v>5434</v>
          </cell>
          <cell r="BF58">
            <v>0</v>
          </cell>
          <cell r="BG58">
            <v>0</v>
          </cell>
          <cell r="BH58">
            <v>0</v>
          </cell>
          <cell r="BI58">
            <v>0</v>
          </cell>
          <cell r="BJ58">
            <v>0</v>
          </cell>
          <cell r="BK58">
            <v>4865</v>
          </cell>
          <cell r="BL58">
            <v>0</v>
          </cell>
          <cell r="BM58" t="str">
            <v>(Pagada por</v>
          </cell>
          <cell r="BN58">
            <v>0</v>
          </cell>
          <cell r="BO58" t="str">
            <v>Cosme Furlong</v>
          </cell>
          <cell r="BP58" t="str">
            <v>NO</v>
          </cell>
          <cell r="BQ58" t="str">
            <v>Fernando González</v>
          </cell>
          <cell r="BR58" t="str">
            <v>NO</v>
          </cell>
          <cell r="BS58" t="str">
            <v>Víctor Romo</v>
          </cell>
          <cell r="BT58" t="str">
            <v>NO</v>
          </cell>
          <cell r="BU58" t="str">
            <v>Lorenzo H. Zambrano</v>
          </cell>
          <cell r="BV58" t="str">
            <v>NO</v>
          </cell>
          <cell r="BW58" t="str">
            <v>FIRMAS PENDIENTES</v>
          </cell>
          <cell r="BX58">
            <v>0</v>
          </cell>
          <cell r="BY58">
            <v>0</v>
          </cell>
          <cell r="BZ58">
            <v>0</v>
          </cell>
          <cell r="CA58">
            <v>0</v>
          </cell>
          <cell r="CB58">
            <v>0</v>
          </cell>
          <cell r="CC58">
            <v>0</v>
          </cell>
          <cell r="CD58">
            <v>0</v>
          </cell>
          <cell r="CE58">
            <v>0</v>
          </cell>
          <cell r="CF58">
            <v>0</v>
          </cell>
          <cell r="CG58">
            <v>0</v>
          </cell>
          <cell r="CH58">
            <v>0</v>
          </cell>
          <cell r="CI58" t="str">
            <v>Singapur</v>
          </cell>
          <cell r="CJ58" t="str">
            <v>México</v>
          </cell>
          <cell r="CK58">
            <v>13600</v>
          </cell>
        </row>
        <row r="59">
          <cell r="B59">
            <v>51</v>
          </cell>
          <cell r="C59" t="str">
            <v xml:space="preserve">Hector </v>
          </cell>
          <cell r="D59" t="str">
            <v>Feliciano</v>
          </cell>
          <cell r="E59" t="str">
            <v>Santillán</v>
          </cell>
          <cell r="F59" t="str">
            <v>López</v>
          </cell>
          <cell r="G59" t="str">
            <v>Jefe</v>
          </cell>
          <cell r="H59" t="str">
            <v>ED</v>
          </cell>
          <cell r="I59" t="str">
            <v>Jefe</v>
          </cell>
          <cell r="J59" t="str">
            <v>O</v>
          </cell>
          <cell r="K59">
            <v>35765</v>
          </cell>
          <cell r="L59">
            <v>35796</v>
          </cell>
          <cell r="M59">
            <v>35796</v>
          </cell>
          <cell r="N59">
            <v>36591.470641203705</v>
          </cell>
          <cell r="O59">
            <v>2</v>
          </cell>
          <cell r="P59" t="str">
            <v>Tercero</v>
          </cell>
          <cell r="Q59" t="str">
            <v>CENTRAL</v>
          </cell>
          <cell r="R59" t="str">
            <v>Central</v>
          </cell>
          <cell r="S59" t="str">
            <v>SINGAPUR</v>
          </cell>
          <cell r="T59" t="str">
            <v>Singapur</v>
          </cell>
          <cell r="U59">
            <v>12</v>
          </cell>
          <cell r="V59" t="str">
            <v>Otros México</v>
          </cell>
          <cell r="X59" t="str">
            <v>Singapur</v>
          </cell>
          <cell r="Y59">
            <v>344364</v>
          </cell>
          <cell r="Z59" t="str">
            <v>Pesos</v>
          </cell>
          <cell r="AA59">
            <v>8.3000000000000007</v>
          </cell>
          <cell r="AB59">
            <v>41489.638554216865</v>
          </cell>
          <cell r="AC59" t="str">
            <v>US Dlls</v>
          </cell>
          <cell r="AD59">
            <v>28180</v>
          </cell>
          <cell r="AE59">
            <v>84540</v>
          </cell>
          <cell r="AF59" t="str">
            <v>USD Netos</v>
          </cell>
          <cell r="AG59">
            <v>15000</v>
          </cell>
          <cell r="AH59" t="str">
            <v>USD Netos</v>
          </cell>
          <cell r="AI59" t="str">
            <v>US Dólares Brutos</v>
          </cell>
          <cell r="AJ59">
            <v>41800</v>
          </cell>
          <cell r="AK59" t="str">
            <v>US Dlls</v>
          </cell>
          <cell r="AL59">
            <v>7.4804567260224886E-3</v>
          </cell>
          <cell r="AM59" t="str">
            <v>Casado</v>
          </cell>
          <cell r="AO59">
            <v>0</v>
          </cell>
          <cell r="AP59" t="str">
            <v>N</v>
          </cell>
          <cell r="AQ59" t="str">
            <v>Singapur</v>
          </cell>
          <cell r="AR59" t="str">
            <v>N</v>
          </cell>
          <cell r="AS59" t="str">
            <v>Singapur</v>
          </cell>
          <cell r="AT59" t="str">
            <v>N</v>
          </cell>
          <cell r="AU59" t="str">
            <v>Singapur</v>
          </cell>
          <cell r="AV59" t="str">
            <v>N</v>
          </cell>
          <cell r="AW59" t="str">
            <v>Singapur</v>
          </cell>
          <cell r="AX59" t="str">
            <v>N</v>
          </cell>
          <cell r="AY59" t="str">
            <v>Singapur</v>
          </cell>
          <cell r="AZ59">
            <v>6800</v>
          </cell>
          <cell r="BA59">
            <v>0</v>
          </cell>
          <cell r="BB59">
            <v>17780</v>
          </cell>
          <cell r="BC59" t="str">
            <v>Ejecutivo</v>
          </cell>
          <cell r="BD59">
            <v>0.1</v>
          </cell>
          <cell r="BE59">
            <v>4180</v>
          </cell>
          <cell r="BF59">
            <v>0</v>
          </cell>
          <cell r="BG59">
            <v>0</v>
          </cell>
          <cell r="BH59">
            <v>0</v>
          </cell>
          <cell r="BI59">
            <v>0</v>
          </cell>
          <cell r="BJ59">
            <v>0</v>
          </cell>
          <cell r="BK59">
            <v>4865</v>
          </cell>
          <cell r="BL59">
            <v>0</v>
          </cell>
          <cell r="BM59" t="str">
            <v>(Pagada por</v>
          </cell>
          <cell r="BN59">
            <v>0</v>
          </cell>
          <cell r="BO59" t="str">
            <v>Cosme Furlong</v>
          </cell>
          <cell r="BP59" t="str">
            <v>NO</v>
          </cell>
          <cell r="BQ59" t="str">
            <v>Fernando González</v>
          </cell>
          <cell r="BR59" t="str">
            <v>NO</v>
          </cell>
          <cell r="BS59" t="str">
            <v>Víctor Romo</v>
          </cell>
          <cell r="BT59" t="str">
            <v>NO</v>
          </cell>
          <cell r="BU59" t="str">
            <v>Lorenzo H. Zambrano</v>
          </cell>
          <cell r="BV59" t="str">
            <v>NO</v>
          </cell>
          <cell r="BW59" t="str">
            <v>FIRMAS PENDIENTES</v>
          </cell>
          <cell r="BX59">
            <v>0</v>
          </cell>
          <cell r="BY59">
            <v>0</v>
          </cell>
          <cell r="BZ59">
            <v>0</v>
          </cell>
          <cell r="CA59">
            <v>0</v>
          </cell>
          <cell r="CB59">
            <v>0</v>
          </cell>
          <cell r="CC59">
            <v>0</v>
          </cell>
          <cell r="CD59">
            <v>0</v>
          </cell>
          <cell r="CE59">
            <v>0</v>
          </cell>
          <cell r="CF59">
            <v>0</v>
          </cell>
          <cell r="CG59">
            <v>0</v>
          </cell>
          <cell r="CH59">
            <v>0</v>
          </cell>
          <cell r="CI59" t="str">
            <v>Singapur</v>
          </cell>
          <cell r="CJ59" t="str">
            <v>México</v>
          </cell>
          <cell r="CK59">
            <v>13600</v>
          </cell>
        </row>
        <row r="60">
          <cell r="B60">
            <v>52</v>
          </cell>
          <cell r="C60" t="str">
            <v xml:space="preserve">Juan </v>
          </cell>
          <cell r="D60" t="str">
            <v>Carlos</v>
          </cell>
          <cell r="E60" t="str">
            <v>Herrera</v>
          </cell>
          <cell r="G60" t="str">
            <v>Jefe</v>
          </cell>
          <cell r="H60" t="str">
            <v>ED</v>
          </cell>
          <cell r="I60" t="str">
            <v>Jefe</v>
          </cell>
          <cell r="J60" t="str">
            <v>O</v>
          </cell>
          <cell r="K60">
            <v>35765</v>
          </cell>
          <cell r="L60">
            <v>35796</v>
          </cell>
          <cell r="M60">
            <v>35796</v>
          </cell>
          <cell r="N60">
            <v>36591.470641203705</v>
          </cell>
          <cell r="O60">
            <v>2</v>
          </cell>
          <cell r="P60" t="str">
            <v>Tercero</v>
          </cell>
          <cell r="Q60" t="str">
            <v>MEXICO</v>
          </cell>
          <cell r="R60" t="str">
            <v>México</v>
          </cell>
          <cell r="S60" t="str">
            <v>USA</v>
          </cell>
          <cell r="T60" t="str">
            <v>USA</v>
          </cell>
          <cell r="U60">
            <v>12</v>
          </cell>
          <cell r="V60" t="str">
            <v>Otros México</v>
          </cell>
          <cell r="X60" t="str">
            <v>Houston</v>
          </cell>
          <cell r="Y60">
            <v>344364</v>
          </cell>
          <cell r="Z60" t="str">
            <v>Pesos</v>
          </cell>
          <cell r="AA60">
            <v>8.3000000000000007</v>
          </cell>
          <cell r="AB60">
            <v>41489.638554216865</v>
          </cell>
          <cell r="AC60" t="str">
            <v>US Dlls</v>
          </cell>
          <cell r="AD60">
            <v>28180</v>
          </cell>
          <cell r="AE60">
            <v>84540</v>
          </cell>
          <cell r="AF60" t="str">
            <v>USD Netos</v>
          </cell>
          <cell r="AG60">
            <v>15000</v>
          </cell>
          <cell r="AH60" t="str">
            <v>USD Netos</v>
          </cell>
          <cell r="AI60" t="str">
            <v>US Dólares Brutos</v>
          </cell>
          <cell r="AJ60">
            <v>47470</v>
          </cell>
          <cell r="AK60" t="str">
            <v>US Dlls</v>
          </cell>
          <cell r="AL60">
            <v>0.14414108327235153</v>
          </cell>
          <cell r="AM60" t="str">
            <v>Casado</v>
          </cell>
          <cell r="AO60">
            <v>1</v>
          </cell>
          <cell r="AP60">
            <v>1</v>
          </cell>
          <cell r="AQ60" t="str">
            <v>Houston</v>
          </cell>
          <cell r="AR60" t="str">
            <v>N</v>
          </cell>
          <cell r="AS60" t="str">
            <v>Houston</v>
          </cell>
          <cell r="AT60" t="str">
            <v>N</v>
          </cell>
          <cell r="AU60" t="str">
            <v>Houston</v>
          </cell>
          <cell r="AV60" t="str">
            <v>N</v>
          </cell>
          <cell r="AW60" t="str">
            <v>Houston</v>
          </cell>
          <cell r="AX60" t="str">
            <v>N</v>
          </cell>
          <cell r="AY60" t="str">
            <v>Houston</v>
          </cell>
          <cell r="AZ60">
            <v>400</v>
          </cell>
          <cell r="BA60">
            <v>1</v>
          </cell>
          <cell r="BB60">
            <v>40027</v>
          </cell>
          <cell r="BC60" t="str">
            <v>Ejecutivo</v>
          </cell>
          <cell r="BD60">
            <v>0.1</v>
          </cell>
          <cell r="BE60">
            <v>4747</v>
          </cell>
          <cell r="BF60">
            <v>0</v>
          </cell>
          <cell r="BG60">
            <v>0</v>
          </cell>
          <cell r="BH60">
            <v>0</v>
          </cell>
          <cell r="BI60">
            <v>0</v>
          </cell>
          <cell r="BJ60">
            <v>0</v>
          </cell>
          <cell r="BK60">
            <v>2500</v>
          </cell>
          <cell r="BL60">
            <v>2200</v>
          </cell>
          <cell r="BM60">
            <v>2200</v>
          </cell>
          <cell r="BN60">
            <v>26400</v>
          </cell>
          <cell r="BO60" t="str">
            <v>Cosme Furlong</v>
          </cell>
          <cell r="BP60" t="str">
            <v>NO</v>
          </cell>
          <cell r="BQ60" t="str">
            <v>Fernando González</v>
          </cell>
          <cell r="BR60" t="str">
            <v>NO</v>
          </cell>
          <cell r="BS60" t="str">
            <v>Víctor Romo</v>
          </cell>
          <cell r="BT60" t="str">
            <v>NO</v>
          </cell>
          <cell r="BU60" t="str">
            <v>Lorenzo H. Zambrano</v>
          </cell>
          <cell r="BV60" t="str">
            <v>NO</v>
          </cell>
          <cell r="BW60" t="str">
            <v>FIRMAS PENDIENTES</v>
          </cell>
          <cell r="BX60">
            <v>7680</v>
          </cell>
          <cell r="BY60">
            <v>0</v>
          </cell>
          <cell r="BZ60">
            <v>0</v>
          </cell>
          <cell r="CA60">
            <v>0</v>
          </cell>
          <cell r="CB60">
            <v>0</v>
          </cell>
          <cell r="CC60">
            <v>0</v>
          </cell>
          <cell r="CD60">
            <v>0</v>
          </cell>
          <cell r="CE60">
            <v>0</v>
          </cell>
          <cell r="CF60">
            <v>0</v>
          </cell>
          <cell r="CG60">
            <v>0</v>
          </cell>
          <cell r="CH60">
            <v>7680</v>
          </cell>
          <cell r="CI60" t="str">
            <v>Singapur</v>
          </cell>
          <cell r="CJ60" t="str">
            <v>México</v>
          </cell>
          <cell r="CK60">
            <v>1200</v>
          </cell>
        </row>
        <row r="61">
          <cell r="B61">
            <v>53</v>
          </cell>
          <cell r="C61" t="str">
            <v>Gilberto</v>
          </cell>
          <cell r="E61" t="str">
            <v>Pérez</v>
          </cell>
          <cell r="G61" t="str">
            <v>Director de Planeación</v>
          </cell>
          <cell r="H61" t="str">
            <v>VP</v>
          </cell>
          <cell r="I61" t="str">
            <v>Director USA</v>
          </cell>
          <cell r="J61" t="str">
            <v>P</v>
          </cell>
          <cell r="K61">
            <v>36069</v>
          </cell>
          <cell r="L61">
            <v>36069</v>
          </cell>
          <cell r="M61">
            <v>36069</v>
          </cell>
          <cell r="N61">
            <v>36591.470641203705</v>
          </cell>
          <cell r="O61">
            <v>1</v>
          </cell>
          <cell r="P61" t="str">
            <v>Segundo</v>
          </cell>
          <cell r="Q61" t="str">
            <v>MEXICO</v>
          </cell>
          <cell r="R61" t="str">
            <v>México</v>
          </cell>
          <cell r="S61" t="str">
            <v>USA</v>
          </cell>
          <cell r="T61" t="str">
            <v>USA</v>
          </cell>
          <cell r="U61">
            <v>12</v>
          </cell>
          <cell r="V61" t="str">
            <v>Otros México</v>
          </cell>
          <cell r="X61" t="str">
            <v>Houston</v>
          </cell>
          <cell r="Y61">
            <v>224670</v>
          </cell>
          <cell r="Z61" t="str">
            <v>US Dlls</v>
          </cell>
          <cell r="AA61">
            <v>1</v>
          </cell>
          <cell r="AB61">
            <v>224670</v>
          </cell>
          <cell r="AC61" t="str">
            <v>US Dlls</v>
          </cell>
          <cell r="AD61">
            <v>203000</v>
          </cell>
          <cell r="AE61">
            <v>609000</v>
          </cell>
          <cell r="AF61" t="str">
            <v>USD Netos</v>
          </cell>
          <cell r="AG61">
            <v>15000</v>
          </cell>
          <cell r="AH61" t="str">
            <v>USD Netos</v>
          </cell>
          <cell r="AI61" t="str">
            <v>US Dólares Brutos</v>
          </cell>
          <cell r="AJ61">
            <v>234780.15</v>
          </cell>
          <cell r="AK61" t="str">
            <v>US Dlls</v>
          </cell>
          <cell r="AL61">
            <v>4.4999999999999929E-2</v>
          </cell>
          <cell r="AM61" t="str">
            <v>Casado</v>
          </cell>
          <cell r="AO61">
            <v>3</v>
          </cell>
          <cell r="AP61">
            <v>2</v>
          </cell>
          <cell r="AQ61" t="str">
            <v>Houston</v>
          </cell>
          <cell r="AR61">
            <v>1</v>
          </cell>
          <cell r="AS61" t="str">
            <v>Houston</v>
          </cell>
          <cell r="AT61" t="str">
            <v>N</v>
          </cell>
          <cell r="AU61" t="str">
            <v>Houston</v>
          </cell>
          <cell r="AV61" t="str">
            <v>N</v>
          </cell>
          <cell r="AW61" t="str">
            <v>Houston</v>
          </cell>
          <cell r="AX61" t="str">
            <v>N</v>
          </cell>
          <cell r="AY61" t="str">
            <v>Houston</v>
          </cell>
          <cell r="AZ61">
            <v>400</v>
          </cell>
          <cell r="BA61">
            <v>3</v>
          </cell>
          <cell r="BB61">
            <v>40838.014999999999</v>
          </cell>
          <cell r="BC61" t="str">
            <v>Presidente</v>
          </cell>
          <cell r="BD61">
            <v>0.1</v>
          </cell>
          <cell r="BE61">
            <v>23478.014999999999</v>
          </cell>
          <cell r="BF61">
            <v>0</v>
          </cell>
          <cell r="BG61">
            <v>0</v>
          </cell>
          <cell r="BH61">
            <v>0</v>
          </cell>
          <cell r="BI61">
            <v>0</v>
          </cell>
          <cell r="BJ61">
            <v>0</v>
          </cell>
          <cell r="BK61">
            <v>5250</v>
          </cell>
          <cell r="BL61">
            <v>0</v>
          </cell>
          <cell r="BM61" t="str">
            <v>(Pagada por</v>
          </cell>
          <cell r="BN61">
            <v>0</v>
          </cell>
          <cell r="BO61" t="str">
            <v>Cosme Furlong</v>
          </cell>
          <cell r="BP61" t="str">
            <v>NO</v>
          </cell>
          <cell r="BQ61" t="str">
            <v>Fernando González</v>
          </cell>
          <cell r="BR61" t="str">
            <v>NO</v>
          </cell>
          <cell r="BS61" t="str">
            <v>Víctor Romo</v>
          </cell>
          <cell r="BT61" t="str">
            <v>NO</v>
          </cell>
          <cell r="BU61" t="str">
            <v>Lorenzo H. Zambrano</v>
          </cell>
          <cell r="BV61" t="str">
            <v>NO</v>
          </cell>
          <cell r="BW61" t="str">
            <v>FIRMAS PENDIENTES</v>
          </cell>
          <cell r="BX61">
            <v>7680</v>
          </cell>
          <cell r="BY61">
            <v>0</v>
          </cell>
          <cell r="BZ61">
            <v>7680</v>
          </cell>
          <cell r="CA61">
            <v>0</v>
          </cell>
          <cell r="CB61">
            <v>0</v>
          </cell>
          <cell r="CC61">
            <v>0</v>
          </cell>
          <cell r="CD61">
            <v>0</v>
          </cell>
          <cell r="CE61">
            <v>0</v>
          </cell>
          <cell r="CF61">
            <v>0</v>
          </cell>
          <cell r="CG61">
            <v>0</v>
          </cell>
          <cell r="CH61">
            <v>15360</v>
          </cell>
          <cell r="CI61" t="str">
            <v>Singapur</v>
          </cell>
          <cell r="CJ61" t="str">
            <v>México</v>
          </cell>
          <cell r="CK61">
            <v>2000</v>
          </cell>
        </row>
        <row r="62">
          <cell r="B62">
            <v>54</v>
          </cell>
          <cell r="C62" t="str">
            <v>Francisco</v>
          </cell>
          <cell r="E62" t="str">
            <v>Gomez Tamayo</v>
          </cell>
          <cell r="G62" t="str">
            <v>Gerente</v>
          </cell>
          <cell r="H62" t="str">
            <v>ED</v>
          </cell>
          <cell r="I62" t="str">
            <v>V. P. Planeación</v>
          </cell>
          <cell r="J62" t="str">
            <v>VP</v>
          </cell>
          <cell r="K62">
            <v>36069</v>
          </cell>
          <cell r="L62">
            <v>36069</v>
          </cell>
          <cell r="M62">
            <v>36069</v>
          </cell>
          <cell r="N62">
            <v>36591.470641203705</v>
          </cell>
          <cell r="O62">
            <v>1</v>
          </cell>
          <cell r="P62" t="str">
            <v>Segundo</v>
          </cell>
          <cell r="Q62" t="str">
            <v>MEXICO</v>
          </cell>
          <cell r="R62" t="str">
            <v>México</v>
          </cell>
          <cell r="S62" t="str">
            <v>USA</v>
          </cell>
          <cell r="T62" t="str">
            <v>USA</v>
          </cell>
          <cell r="U62">
            <v>12</v>
          </cell>
          <cell r="V62" t="str">
            <v>Otros México</v>
          </cell>
          <cell r="X62" t="str">
            <v>Houston</v>
          </cell>
          <cell r="Y62">
            <v>224670</v>
          </cell>
          <cell r="Z62" t="str">
            <v>US Dlls</v>
          </cell>
          <cell r="AA62">
            <v>1</v>
          </cell>
          <cell r="AB62">
            <v>224670</v>
          </cell>
          <cell r="AC62" t="str">
            <v>US Dlls</v>
          </cell>
          <cell r="AD62">
            <v>203000</v>
          </cell>
          <cell r="AE62">
            <v>609000</v>
          </cell>
          <cell r="AF62" t="str">
            <v>USD Netos</v>
          </cell>
          <cell r="AG62">
            <v>15000</v>
          </cell>
          <cell r="AH62" t="str">
            <v>USD Netos</v>
          </cell>
          <cell r="AI62" t="str">
            <v>US Dólares Brutos</v>
          </cell>
          <cell r="AJ62">
            <v>87479.823749999996</v>
          </cell>
          <cell r="AK62" t="str">
            <v>US Dlls</v>
          </cell>
          <cell r="AL62">
            <v>-0.61062970690345841</v>
          </cell>
          <cell r="AM62" t="str">
            <v>Casado</v>
          </cell>
          <cell r="AO62">
            <v>0</v>
          </cell>
          <cell r="AP62" t="str">
            <v>N</v>
          </cell>
          <cell r="AQ62" t="str">
            <v>Houston</v>
          </cell>
          <cell r="AR62" t="str">
            <v>N</v>
          </cell>
          <cell r="AS62" t="str">
            <v>Houston</v>
          </cell>
          <cell r="AT62" t="str">
            <v>N</v>
          </cell>
          <cell r="AU62" t="str">
            <v>Houston</v>
          </cell>
          <cell r="AV62" t="str">
            <v>N</v>
          </cell>
          <cell r="AW62" t="str">
            <v>Houston</v>
          </cell>
          <cell r="AX62" t="str">
            <v>N</v>
          </cell>
          <cell r="AY62" t="str">
            <v>Houston</v>
          </cell>
          <cell r="AZ62">
            <v>400</v>
          </cell>
          <cell r="BA62">
            <v>0</v>
          </cell>
          <cell r="BB62">
            <v>57547.982375</v>
          </cell>
          <cell r="BC62" t="str">
            <v>Vicepresidente</v>
          </cell>
          <cell r="BD62">
            <v>0.1</v>
          </cell>
          <cell r="BE62">
            <v>8747.9823749999996</v>
          </cell>
          <cell r="BF62">
            <v>0</v>
          </cell>
          <cell r="BG62">
            <v>0</v>
          </cell>
          <cell r="BH62">
            <v>0</v>
          </cell>
          <cell r="BI62">
            <v>0</v>
          </cell>
          <cell r="BJ62">
            <v>0</v>
          </cell>
          <cell r="BK62">
            <v>4000</v>
          </cell>
          <cell r="BL62">
            <v>4000</v>
          </cell>
          <cell r="BM62">
            <v>4000</v>
          </cell>
          <cell r="BN62">
            <v>48000</v>
          </cell>
          <cell r="BO62" t="str">
            <v>Cosme Furlong</v>
          </cell>
          <cell r="BP62" t="str">
            <v>NO</v>
          </cell>
          <cell r="BQ62" t="str">
            <v>Fernando González</v>
          </cell>
          <cell r="BR62" t="str">
            <v>NO</v>
          </cell>
          <cell r="BS62" t="str">
            <v>Víctor Romo</v>
          </cell>
          <cell r="BT62" t="str">
            <v>NO</v>
          </cell>
          <cell r="BU62" t="str">
            <v>Lorenzo H. Zambrano</v>
          </cell>
          <cell r="BV62" t="str">
            <v>NO</v>
          </cell>
          <cell r="BW62" t="str">
            <v>FIRMAS PENDIENTES</v>
          </cell>
          <cell r="BX62">
            <v>0</v>
          </cell>
          <cell r="BY62">
            <v>0</v>
          </cell>
          <cell r="BZ62">
            <v>0</v>
          </cell>
          <cell r="CA62">
            <v>0</v>
          </cell>
          <cell r="CB62">
            <v>0</v>
          </cell>
          <cell r="CC62">
            <v>0</v>
          </cell>
          <cell r="CD62">
            <v>0</v>
          </cell>
          <cell r="CE62">
            <v>0</v>
          </cell>
          <cell r="CF62">
            <v>0</v>
          </cell>
          <cell r="CG62">
            <v>0</v>
          </cell>
          <cell r="CH62">
            <v>0</v>
          </cell>
          <cell r="CI62" t="str">
            <v>Singapur</v>
          </cell>
          <cell r="CJ62" t="str">
            <v>México</v>
          </cell>
          <cell r="CK62">
            <v>800</v>
          </cell>
        </row>
        <row r="63">
          <cell r="B63">
            <v>55</v>
          </cell>
          <cell r="C63" t="str">
            <v>Francisco</v>
          </cell>
          <cell r="E63" t="str">
            <v>Noriega</v>
          </cell>
          <cell r="G63" t="str">
            <v>V. P. Comercial</v>
          </cell>
          <cell r="H63" t="str">
            <v>VP</v>
          </cell>
          <cell r="I63" t="str">
            <v>P. Indonesia</v>
          </cell>
          <cell r="J63" t="str">
            <v>P</v>
          </cell>
          <cell r="K63">
            <v>36130</v>
          </cell>
          <cell r="L63">
            <v>36161</v>
          </cell>
          <cell r="M63">
            <v>36161</v>
          </cell>
          <cell r="N63">
            <v>36591.470641203705</v>
          </cell>
          <cell r="O63">
            <v>1</v>
          </cell>
          <cell r="P63" t="str">
            <v>Segundo</v>
          </cell>
          <cell r="Q63" t="str">
            <v>VENEZUELA</v>
          </cell>
          <cell r="R63" t="str">
            <v>Venezuela</v>
          </cell>
          <cell r="S63" t="str">
            <v>INDONESIA</v>
          </cell>
          <cell r="T63" t="str">
            <v>Indonesia</v>
          </cell>
          <cell r="U63">
            <v>1</v>
          </cell>
          <cell r="V63" t="str">
            <v>Caracas</v>
          </cell>
          <cell r="X63" t="str">
            <v>Jakarta</v>
          </cell>
          <cell r="Y63">
            <v>152814467</v>
          </cell>
          <cell r="Z63" t="str">
            <v>Bolívares</v>
          </cell>
          <cell r="AA63">
            <v>575</v>
          </cell>
          <cell r="AB63">
            <v>265764.29043478263</v>
          </cell>
          <cell r="AC63" t="str">
            <v>US Dlls</v>
          </cell>
          <cell r="AD63">
            <v>6407000</v>
          </cell>
          <cell r="AE63">
            <v>19221000</v>
          </cell>
          <cell r="AF63" t="str">
            <v>Bs Brutos</v>
          </cell>
          <cell r="AG63">
            <v>15000</v>
          </cell>
          <cell r="AH63" t="str">
            <v>USD Netos</v>
          </cell>
          <cell r="AI63" t="str">
            <v>US Dólares Brutos</v>
          </cell>
          <cell r="AJ63">
            <v>275000</v>
          </cell>
          <cell r="AK63" t="str">
            <v>US Dlls</v>
          </cell>
          <cell r="AL63">
            <v>3.475150687140105E-2</v>
          </cell>
          <cell r="AM63" t="str">
            <v>Casado</v>
          </cell>
          <cell r="AO63">
            <v>2</v>
          </cell>
          <cell r="AP63" t="str">
            <v>N</v>
          </cell>
          <cell r="AQ63" t="str">
            <v>Jakarta</v>
          </cell>
          <cell r="AR63" t="str">
            <v>N</v>
          </cell>
          <cell r="AS63" t="str">
            <v>Jakarta</v>
          </cell>
          <cell r="AT63" t="str">
            <v>N</v>
          </cell>
          <cell r="AU63" t="str">
            <v>Jakarta</v>
          </cell>
          <cell r="AV63" t="str">
            <v>N</v>
          </cell>
          <cell r="AW63" t="str">
            <v>Jakarta</v>
          </cell>
          <cell r="AX63" t="str">
            <v>N</v>
          </cell>
          <cell r="AY63" t="str">
            <v>Jakarta</v>
          </cell>
          <cell r="AZ63">
            <v>8000</v>
          </cell>
          <cell r="BA63">
            <v>2</v>
          </cell>
          <cell r="BB63">
            <v>128250</v>
          </cell>
          <cell r="BC63" t="str">
            <v>Presidente</v>
          </cell>
          <cell r="BD63">
            <v>0.1</v>
          </cell>
          <cell r="BE63">
            <v>27500</v>
          </cell>
          <cell r="BF63">
            <v>0.05</v>
          </cell>
          <cell r="BG63">
            <v>0.25</v>
          </cell>
          <cell r="BH63">
            <v>0.25</v>
          </cell>
          <cell r="BI63">
            <v>0.25</v>
          </cell>
          <cell r="BJ63">
            <v>68750</v>
          </cell>
          <cell r="BK63">
            <v>5000</v>
          </cell>
          <cell r="BL63">
            <v>0</v>
          </cell>
          <cell r="BM63" t="str">
            <v>(Pagada por</v>
          </cell>
          <cell r="BN63">
            <v>0</v>
          </cell>
          <cell r="BO63" t="str">
            <v>Cosme Furlong</v>
          </cell>
          <cell r="BP63" t="str">
            <v>NO</v>
          </cell>
          <cell r="BQ63" t="str">
            <v>Fernando González</v>
          </cell>
          <cell r="BR63" t="str">
            <v>NO</v>
          </cell>
          <cell r="BS63" t="str">
            <v>Víctor Romo</v>
          </cell>
          <cell r="BT63" t="str">
            <v>NO</v>
          </cell>
          <cell r="BU63" t="str">
            <v>Lorenzo H. Zambrano</v>
          </cell>
          <cell r="BV63" t="str">
            <v>NO</v>
          </cell>
          <cell r="BW63" t="str">
            <v>FIRMAS PENDIENTES</v>
          </cell>
          <cell r="BX63">
            <v>0</v>
          </cell>
          <cell r="BY63">
            <v>0</v>
          </cell>
          <cell r="BZ63">
            <v>0</v>
          </cell>
          <cell r="CA63">
            <v>0</v>
          </cell>
          <cell r="CB63">
            <v>0</v>
          </cell>
          <cell r="CC63">
            <v>0</v>
          </cell>
          <cell r="CD63">
            <v>0</v>
          </cell>
          <cell r="CE63">
            <v>0</v>
          </cell>
          <cell r="CF63">
            <v>0</v>
          </cell>
          <cell r="CG63">
            <v>0</v>
          </cell>
          <cell r="CH63">
            <v>0</v>
          </cell>
          <cell r="CI63" t="str">
            <v>Jakarta</v>
          </cell>
          <cell r="CJ63" t="str">
            <v>Caracas</v>
          </cell>
          <cell r="CK63">
            <v>32000</v>
          </cell>
        </row>
        <row r="64">
          <cell r="B64">
            <v>56</v>
          </cell>
          <cell r="C64" t="str">
            <v>Hugo</v>
          </cell>
          <cell r="E64" t="str">
            <v>Bolio</v>
          </cell>
          <cell r="G64" t="str">
            <v>Gerente Técnica</v>
          </cell>
          <cell r="H64" t="str">
            <v>ED</v>
          </cell>
          <cell r="I64" t="str">
            <v>V. P. Técnica</v>
          </cell>
          <cell r="J64" t="str">
            <v>VP</v>
          </cell>
          <cell r="K64">
            <v>36130</v>
          </cell>
          <cell r="L64">
            <v>36161</v>
          </cell>
          <cell r="M64">
            <v>36161</v>
          </cell>
          <cell r="N64">
            <v>36591.470641203705</v>
          </cell>
          <cell r="O64">
            <v>1</v>
          </cell>
          <cell r="P64" t="str">
            <v>Segundo</v>
          </cell>
          <cell r="Q64" t="str">
            <v>CENTRAL</v>
          </cell>
          <cell r="R64" t="str">
            <v>Central</v>
          </cell>
          <cell r="S64" t="str">
            <v>INDONESIA</v>
          </cell>
          <cell r="T64" t="str">
            <v>Indonesia</v>
          </cell>
          <cell r="U64">
            <v>12</v>
          </cell>
          <cell r="V64" t="str">
            <v>Otros México</v>
          </cell>
          <cell r="X64" t="str">
            <v>Jakarta</v>
          </cell>
          <cell r="Y64">
            <v>113118</v>
          </cell>
          <cell r="Z64" t="str">
            <v>US Dlls</v>
          </cell>
          <cell r="AA64">
            <v>1</v>
          </cell>
          <cell r="AB64">
            <v>113118</v>
          </cell>
          <cell r="AC64" t="str">
            <v>US Dlls</v>
          </cell>
          <cell r="AD64">
            <v>85668</v>
          </cell>
          <cell r="AE64">
            <v>257004</v>
          </cell>
          <cell r="AF64" t="str">
            <v>Pesos Brutos</v>
          </cell>
          <cell r="AG64">
            <v>15000</v>
          </cell>
          <cell r="AH64" t="str">
            <v>USD Netos</v>
          </cell>
          <cell r="AI64" t="str">
            <v>US Dólares Brutos</v>
          </cell>
          <cell r="AJ64">
            <v>159571.5</v>
          </cell>
          <cell r="AK64" t="str">
            <v>US Dlls</v>
          </cell>
          <cell r="AL64">
            <v>0.41066408529146559</v>
          </cell>
          <cell r="AM64" t="str">
            <v>Casado</v>
          </cell>
          <cell r="AO64">
            <v>3</v>
          </cell>
          <cell r="AP64" t="str">
            <v>N</v>
          </cell>
          <cell r="AQ64" t="str">
            <v>Jakarta</v>
          </cell>
          <cell r="AR64" t="str">
            <v>N</v>
          </cell>
          <cell r="AS64" t="str">
            <v>Jakarta</v>
          </cell>
          <cell r="AT64" t="str">
            <v>N</v>
          </cell>
          <cell r="AU64" t="str">
            <v>Jakarta</v>
          </cell>
          <cell r="AV64" t="str">
            <v>N</v>
          </cell>
          <cell r="AW64" t="str">
            <v>Jakarta</v>
          </cell>
          <cell r="AX64" t="str">
            <v>N</v>
          </cell>
          <cell r="AY64" t="str">
            <v>Jakarta</v>
          </cell>
          <cell r="AZ64">
            <v>6400</v>
          </cell>
          <cell r="BA64">
            <v>3</v>
          </cell>
          <cell r="BB64">
            <v>47957.15</v>
          </cell>
          <cell r="BC64" t="str">
            <v>Vicepresidente</v>
          </cell>
          <cell r="BD64">
            <v>0.1</v>
          </cell>
          <cell r="BE64">
            <v>15957.150000000001</v>
          </cell>
          <cell r="BF64">
            <v>0</v>
          </cell>
          <cell r="BG64">
            <v>0.25</v>
          </cell>
          <cell r="BH64">
            <v>0</v>
          </cell>
          <cell r="BI64">
            <v>0</v>
          </cell>
          <cell r="BJ64">
            <v>0</v>
          </cell>
          <cell r="BK64">
            <v>3500</v>
          </cell>
          <cell r="BL64">
            <v>0</v>
          </cell>
          <cell r="BM64" t="str">
            <v>(Pagada por</v>
          </cell>
          <cell r="BN64">
            <v>0</v>
          </cell>
          <cell r="BO64" t="str">
            <v>Cosme Furlong</v>
          </cell>
          <cell r="BP64" t="str">
            <v>NO</v>
          </cell>
          <cell r="BQ64" t="str">
            <v>Fernando González</v>
          </cell>
          <cell r="BR64" t="str">
            <v>NO</v>
          </cell>
          <cell r="BS64" t="str">
            <v>Víctor Romo</v>
          </cell>
          <cell r="BT64" t="str">
            <v>NO</v>
          </cell>
          <cell r="BU64" t="str">
            <v>Lorenzo H. Zambrano</v>
          </cell>
          <cell r="BV64" t="str">
            <v>NO</v>
          </cell>
          <cell r="BW64" t="str">
            <v>FIRMAS PENDIENTES</v>
          </cell>
          <cell r="BX64">
            <v>0</v>
          </cell>
          <cell r="BY64">
            <v>0</v>
          </cell>
          <cell r="BZ64">
            <v>0</v>
          </cell>
          <cell r="CA64">
            <v>0</v>
          </cell>
          <cell r="CB64">
            <v>0</v>
          </cell>
          <cell r="CC64">
            <v>0</v>
          </cell>
          <cell r="CD64">
            <v>0</v>
          </cell>
          <cell r="CE64">
            <v>0</v>
          </cell>
          <cell r="CF64">
            <v>0</v>
          </cell>
          <cell r="CG64">
            <v>0</v>
          </cell>
          <cell r="CH64">
            <v>0</v>
          </cell>
          <cell r="CI64" t="str">
            <v>Jakarta</v>
          </cell>
          <cell r="CJ64" t="str">
            <v>Caracas</v>
          </cell>
          <cell r="CK64">
            <v>32000</v>
          </cell>
        </row>
        <row r="65">
          <cell r="B65">
            <v>57</v>
          </cell>
          <cell r="C65" t="str">
            <v>Manuel</v>
          </cell>
          <cell r="E65" t="str">
            <v>Familiar</v>
          </cell>
          <cell r="G65" t="str">
            <v>Gerente Trading</v>
          </cell>
          <cell r="H65" t="str">
            <v>ED</v>
          </cell>
          <cell r="I65" t="str">
            <v>V. P. Proyectos</v>
          </cell>
          <cell r="J65" t="str">
            <v>VP</v>
          </cell>
          <cell r="K65">
            <v>36130</v>
          </cell>
          <cell r="L65">
            <v>36161</v>
          </cell>
          <cell r="M65">
            <v>36161</v>
          </cell>
          <cell r="N65">
            <v>36591.470641203705</v>
          </cell>
          <cell r="O65">
            <v>1</v>
          </cell>
          <cell r="P65" t="str">
            <v>Segundo</v>
          </cell>
          <cell r="Q65" t="str">
            <v>CENTRAL</v>
          </cell>
          <cell r="R65" t="str">
            <v>Central</v>
          </cell>
          <cell r="S65" t="str">
            <v>INDONESIA</v>
          </cell>
          <cell r="T65" t="str">
            <v>Indonesia</v>
          </cell>
          <cell r="U65">
            <v>12</v>
          </cell>
          <cell r="V65" t="str">
            <v>Otros México</v>
          </cell>
          <cell r="X65" t="str">
            <v>Jakarta</v>
          </cell>
          <cell r="Y65">
            <v>129780</v>
          </cell>
          <cell r="Z65" t="str">
            <v>US Dlls</v>
          </cell>
          <cell r="AA65">
            <v>1</v>
          </cell>
          <cell r="AB65">
            <v>129780</v>
          </cell>
          <cell r="AC65" t="str">
            <v>US Dlls</v>
          </cell>
          <cell r="AD65">
            <v>10815.333333333334</v>
          </cell>
          <cell r="AE65">
            <v>16223</v>
          </cell>
          <cell r="AF65" t="str">
            <v>USD Netos</v>
          </cell>
          <cell r="AG65">
            <v>15000</v>
          </cell>
          <cell r="AH65" t="str">
            <v>USD Netos</v>
          </cell>
          <cell r="AI65" t="str">
            <v>US Dólares Brutos</v>
          </cell>
          <cell r="AJ65">
            <v>136300</v>
          </cell>
          <cell r="AK65" t="str">
            <v>US Dlls</v>
          </cell>
          <cell r="AL65">
            <v>5.0238865772846308E-2</v>
          </cell>
          <cell r="AM65" t="str">
            <v>Casado</v>
          </cell>
          <cell r="AO65">
            <v>3</v>
          </cell>
          <cell r="AP65">
            <v>1</v>
          </cell>
          <cell r="AQ65" t="str">
            <v>Jakarta</v>
          </cell>
          <cell r="AR65">
            <v>5</v>
          </cell>
          <cell r="AS65" t="str">
            <v>Jakarta</v>
          </cell>
          <cell r="AT65">
            <v>5</v>
          </cell>
          <cell r="AU65" t="str">
            <v>Jakarta</v>
          </cell>
          <cell r="AV65" t="str">
            <v>N</v>
          </cell>
          <cell r="AW65" t="str">
            <v>Jakarta</v>
          </cell>
          <cell r="AX65" t="str">
            <v>N</v>
          </cell>
          <cell r="AY65" t="str">
            <v>Jakarta</v>
          </cell>
          <cell r="AZ65">
            <v>6800</v>
          </cell>
          <cell r="BA65">
            <v>3</v>
          </cell>
          <cell r="BB65">
            <v>157305</v>
          </cell>
          <cell r="BC65" t="str">
            <v>Vicepresidente</v>
          </cell>
          <cell r="BD65">
            <v>0.1</v>
          </cell>
          <cell r="BE65">
            <v>13630</v>
          </cell>
          <cell r="BF65">
            <v>0</v>
          </cell>
          <cell r="BG65">
            <v>0.25</v>
          </cell>
          <cell r="BH65">
            <v>0.25</v>
          </cell>
          <cell r="BI65">
            <v>0.25</v>
          </cell>
          <cell r="BJ65">
            <v>34075</v>
          </cell>
          <cell r="BK65">
            <v>3500</v>
          </cell>
          <cell r="BL65">
            <v>3700</v>
          </cell>
          <cell r="BM65">
            <v>3700</v>
          </cell>
          <cell r="BN65">
            <v>44400</v>
          </cell>
          <cell r="BO65" t="str">
            <v>Cosme Furlong</v>
          </cell>
          <cell r="BP65" t="str">
            <v>NO</v>
          </cell>
          <cell r="BQ65" t="str">
            <v>Fernando González</v>
          </cell>
          <cell r="BR65" t="str">
            <v>NO</v>
          </cell>
          <cell r="BS65" t="str">
            <v>Víctor Romo</v>
          </cell>
          <cell r="BT65" t="str">
            <v>NO</v>
          </cell>
          <cell r="BU65" t="str">
            <v>Lorenzo H. Zambrano</v>
          </cell>
          <cell r="BV65" t="str">
            <v>NO</v>
          </cell>
          <cell r="BW65" t="str">
            <v>FIRMAS PENDIENTES</v>
          </cell>
          <cell r="BX65">
            <v>10400</v>
          </cell>
          <cell r="BY65">
            <v>0</v>
          </cell>
          <cell r="BZ65">
            <v>10400</v>
          </cell>
          <cell r="CA65">
            <v>0</v>
          </cell>
          <cell r="CB65">
            <v>10400</v>
          </cell>
          <cell r="CC65">
            <v>0</v>
          </cell>
          <cell r="CD65">
            <v>0</v>
          </cell>
          <cell r="CE65">
            <v>0</v>
          </cell>
          <cell r="CF65">
            <v>0</v>
          </cell>
          <cell r="CG65">
            <v>0</v>
          </cell>
          <cell r="CH65">
            <v>31200</v>
          </cell>
          <cell r="CI65" t="str">
            <v>Jakarta</v>
          </cell>
          <cell r="CJ65" t="str">
            <v>Caracas</v>
          </cell>
          <cell r="CK65">
            <v>34000</v>
          </cell>
        </row>
        <row r="66">
          <cell r="B66">
            <v>58</v>
          </cell>
          <cell r="C66" t="str">
            <v>Miguel</v>
          </cell>
          <cell r="E66" t="str">
            <v>Cambronero</v>
          </cell>
          <cell r="G66" t="str">
            <v>Jefe</v>
          </cell>
          <cell r="H66" t="str">
            <v>ED</v>
          </cell>
          <cell r="I66" t="str">
            <v>Jefe Administración</v>
          </cell>
          <cell r="J66" t="str">
            <v>O</v>
          </cell>
          <cell r="K66">
            <v>36130</v>
          </cell>
          <cell r="L66">
            <v>36161</v>
          </cell>
          <cell r="M66">
            <v>36161</v>
          </cell>
          <cell r="N66">
            <v>36591.470641203705</v>
          </cell>
          <cell r="O66">
            <v>1</v>
          </cell>
          <cell r="P66" t="str">
            <v>Segundo</v>
          </cell>
          <cell r="Q66" t="str">
            <v>SINGAPUR</v>
          </cell>
          <cell r="R66" t="str">
            <v>Singapur</v>
          </cell>
          <cell r="S66" t="str">
            <v>INDONESIA</v>
          </cell>
          <cell r="T66" t="str">
            <v>Indonesia</v>
          </cell>
          <cell r="U66">
            <v>16</v>
          </cell>
          <cell r="V66" t="str">
            <v>Singapur</v>
          </cell>
          <cell r="X66" t="str">
            <v>Jakarta</v>
          </cell>
          <cell r="Y66">
            <v>66300</v>
          </cell>
          <cell r="Z66" t="str">
            <v>US Dlls</v>
          </cell>
          <cell r="AA66">
            <v>1</v>
          </cell>
          <cell r="AB66">
            <v>66300</v>
          </cell>
          <cell r="AC66" t="str">
            <v>US Dlls</v>
          </cell>
          <cell r="AD66">
            <v>7083.333333333333</v>
          </cell>
          <cell r="AE66">
            <v>21250</v>
          </cell>
          <cell r="AF66" t="str">
            <v>USD Netos</v>
          </cell>
          <cell r="AG66">
            <v>15000</v>
          </cell>
          <cell r="AH66" t="str">
            <v>USD Netos</v>
          </cell>
          <cell r="AI66" t="str">
            <v>US Dólares Brutos</v>
          </cell>
          <cell r="AJ66">
            <v>72732</v>
          </cell>
          <cell r="AK66" t="str">
            <v>US Dlls</v>
          </cell>
          <cell r="AL66">
            <v>9.7013574660633539E-2</v>
          </cell>
          <cell r="AM66" t="str">
            <v>Soltero</v>
          </cell>
          <cell r="AO66">
            <v>0</v>
          </cell>
          <cell r="AP66" t="str">
            <v>N</v>
          </cell>
          <cell r="AQ66" t="str">
            <v>Jakarta</v>
          </cell>
          <cell r="AR66" t="str">
            <v>N</v>
          </cell>
          <cell r="AS66" t="str">
            <v>Jakarta</v>
          </cell>
          <cell r="AT66" t="str">
            <v>N</v>
          </cell>
          <cell r="AU66" t="str">
            <v>Jakarta</v>
          </cell>
          <cell r="AV66" t="str">
            <v>N</v>
          </cell>
          <cell r="AW66" t="str">
            <v>Jakarta</v>
          </cell>
          <cell r="AX66" t="str">
            <v>N</v>
          </cell>
          <cell r="AY66" t="str">
            <v>Jakarta</v>
          </cell>
          <cell r="AZ66">
            <v>500</v>
          </cell>
          <cell r="BA66">
            <v>0</v>
          </cell>
          <cell r="BB66">
            <v>61956.2</v>
          </cell>
          <cell r="BC66" t="str">
            <v>Ejecutivo</v>
          </cell>
          <cell r="BD66">
            <v>0.1</v>
          </cell>
          <cell r="BE66">
            <v>7273.2000000000007</v>
          </cell>
          <cell r="BF66">
            <v>0</v>
          </cell>
          <cell r="BG66">
            <v>0.25</v>
          </cell>
          <cell r="BH66">
            <v>0.25</v>
          </cell>
          <cell r="BI66">
            <v>0.25</v>
          </cell>
          <cell r="BJ66">
            <v>18183</v>
          </cell>
          <cell r="BK66">
            <v>2500</v>
          </cell>
          <cell r="BL66">
            <v>3000</v>
          </cell>
          <cell r="BM66">
            <v>3000</v>
          </cell>
          <cell r="BN66">
            <v>36000</v>
          </cell>
          <cell r="BO66" t="str">
            <v>Cosme Furlong</v>
          </cell>
          <cell r="BP66" t="str">
            <v>NO</v>
          </cell>
          <cell r="BQ66" t="str">
            <v>Fernando González</v>
          </cell>
          <cell r="BR66" t="str">
            <v>NO</v>
          </cell>
          <cell r="BS66" t="str">
            <v>Víctor Romo</v>
          </cell>
          <cell r="BT66" t="str">
            <v>NO</v>
          </cell>
          <cell r="BU66" t="str">
            <v>Lorenzo H. Zambrano</v>
          </cell>
          <cell r="BV66" t="str">
            <v>NO</v>
          </cell>
          <cell r="BW66" t="str">
            <v>FIRMAS PENDIENTES</v>
          </cell>
          <cell r="BX66">
            <v>0</v>
          </cell>
          <cell r="BY66">
            <v>0</v>
          </cell>
          <cell r="BZ66">
            <v>0</v>
          </cell>
          <cell r="CA66">
            <v>0</v>
          </cell>
          <cell r="CB66">
            <v>0</v>
          </cell>
          <cell r="CC66">
            <v>0</v>
          </cell>
          <cell r="CD66">
            <v>0</v>
          </cell>
          <cell r="CE66">
            <v>0</v>
          </cell>
          <cell r="CF66">
            <v>0</v>
          </cell>
          <cell r="CG66">
            <v>0</v>
          </cell>
          <cell r="CH66">
            <v>0</v>
          </cell>
          <cell r="CI66" t="str">
            <v>Jakarta</v>
          </cell>
          <cell r="CJ66" t="str">
            <v>Caracas</v>
          </cell>
          <cell r="CK66">
            <v>500</v>
          </cell>
        </row>
        <row r="67">
          <cell r="B67">
            <v>59</v>
          </cell>
          <cell r="C67" t="str">
            <v>Randolph</v>
          </cell>
          <cell r="E67" t="str">
            <v>Wintgens</v>
          </cell>
          <cell r="G67" t="str">
            <v>Gerente operaciones</v>
          </cell>
          <cell r="H67" t="str">
            <v>ED</v>
          </cell>
          <cell r="I67" t="str">
            <v>V. P. Trading</v>
          </cell>
          <cell r="J67" t="str">
            <v>VP</v>
          </cell>
          <cell r="K67">
            <v>36130</v>
          </cell>
          <cell r="L67">
            <v>36161</v>
          </cell>
          <cell r="M67">
            <v>36161</v>
          </cell>
          <cell r="N67">
            <v>36591.470641203705</v>
          </cell>
          <cell r="O67">
            <v>1</v>
          </cell>
          <cell r="P67" t="str">
            <v>Segundo</v>
          </cell>
          <cell r="Q67" t="str">
            <v>SINGAPUR</v>
          </cell>
          <cell r="R67" t="str">
            <v>Singapur</v>
          </cell>
          <cell r="S67" t="str">
            <v>INDONESIA</v>
          </cell>
          <cell r="T67" t="str">
            <v>Indonesia</v>
          </cell>
          <cell r="U67">
            <v>16</v>
          </cell>
          <cell r="V67" t="str">
            <v>Singapur</v>
          </cell>
          <cell r="X67" t="str">
            <v>Jakarta</v>
          </cell>
          <cell r="Y67">
            <v>146000</v>
          </cell>
          <cell r="Z67" t="str">
            <v>US Dlls</v>
          </cell>
          <cell r="AA67">
            <v>1</v>
          </cell>
          <cell r="AB67">
            <v>146000</v>
          </cell>
          <cell r="AC67" t="str">
            <v>US Dlls</v>
          </cell>
          <cell r="AD67">
            <v>16167</v>
          </cell>
          <cell r="AE67">
            <v>48501</v>
          </cell>
          <cell r="AF67" t="str">
            <v>USD Brutos</v>
          </cell>
          <cell r="AG67">
            <v>15000</v>
          </cell>
          <cell r="AH67" t="str">
            <v>USD Netos</v>
          </cell>
          <cell r="AI67" t="str">
            <v>US Dólares Brutos</v>
          </cell>
          <cell r="AJ67">
            <v>175560</v>
          </cell>
          <cell r="AK67" t="str">
            <v>US Dlls</v>
          </cell>
          <cell r="AL67">
            <v>0.20246575342465745</v>
          </cell>
          <cell r="AM67" t="str">
            <v>Soltero</v>
          </cell>
          <cell r="AO67">
            <v>0</v>
          </cell>
          <cell r="AP67" t="str">
            <v>N</v>
          </cell>
          <cell r="AQ67" t="str">
            <v>Jakarta</v>
          </cell>
          <cell r="AR67" t="str">
            <v>N</v>
          </cell>
          <cell r="AS67" t="str">
            <v>Jakarta</v>
          </cell>
          <cell r="AT67" t="str">
            <v>N</v>
          </cell>
          <cell r="AU67" t="str">
            <v>Jakarta</v>
          </cell>
          <cell r="AV67" t="str">
            <v>N</v>
          </cell>
          <cell r="AW67" t="str">
            <v>Jakarta</v>
          </cell>
          <cell r="AX67" t="str">
            <v>N</v>
          </cell>
          <cell r="AY67" t="str">
            <v>Jakarta</v>
          </cell>
          <cell r="AZ67">
            <v>4300</v>
          </cell>
          <cell r="BA67">
            <v>0</v>
          </cell>
          <cell r="BB67">
            <v>110146</v>
          </cell>
          <cell r="BC67" t="str">
            <v>Vicepresidente</v>
          </cell>
          <cell r="BD67">
            <v>0.1</v>
          </cell>
          <cell r="BE67">
            <v>17556</v>
          </cell>
          <cell r="BF67">
            <v>0</v>
          </cell>
          <cell r="BG67">
            <v>0.25</v>
          </cell>
          <cell r="BH67">
            <v>0.25</v>
          </cell>
          <cell r="BI67">
            <v>0.25</v>
          </cell>
          <cell r="BJ67">
            <v>43890</v>
          </cell>
          <cell r="BK67">
            <v>3500</v>
          </cell>
          <cell r="BL67">
            <v>3700</v>
          </cell>
          <cell r="BM67">
            <v>3700</v>
          </cell>
          <cell r="BN67">
            <v>44400</v>
          </cell>
          <cell r="BO67" t="str">
            <v>Cosme Furlong</v>
          </cell>
          <cell r="BP67" t="str">
            <v>NO</v>
          </cell>
          <cell r="BQ67" t="str">
            <v>Fernando González</v>
          </cell>
          <cell r="BR67" t="str">
            <v>NO</v>
          </cell>
          <cell r="BS67" t="str">
            <v>Víctor Romo</v>
          </cell>
          <cell r="BT67" t="str">
            <v>NO</v>
          </cell>
          <cell r="BU67" t="str">
            <v>Lorenzo H. Zambrano</v>
          </cell>
          <cell r="BV67" t="str">
            <v>NO</v>
          </cell>
          <cell r="BW67" t="str">
            <v>FIRMAS PENDIENTES</v>
          </cell>
          <cell r="BX67">
            <v>0</v>
          </cell>
          <cell r="BY67">
            <v>0</v>
          </cell>
          <cell r="BZ67">
            <v>0</v>
          </cell>
          <cell r="CA67">
            <v>0</v>
          </cell>
          <cell r="CB67">
            <v>0</v>
          </cell>
          <cell r="CC67">
            <v>0</v>
          </cell>
          <cell r="CD67">
            <v>0</v>
          </cell>
          <cell r="CE67">
            <v>0</v>
          </cell>
          <cell r="CF67">
            <v>0</v>
          </cell>
          <cell r="CG67">
            <v>0</v>
          </cell>
          <cell r="CH67">
            <v>0</v>
          </cell>
          <cell r="CI67" t="str">
            <v>Jakarta</v>
          </cell>
          <cell r="CJ67" t="str">
            <v>Bruselas</v>
          </cell>
          <cell r="CK67">
            <v>4300</v>
          </cell>
        </row>
        <row r="68">
          <cell r="B68">
            <v>60</v>
          </cell>
          <cell r="C68" t="str">
            <v>Felix</v>
          </cell>
          <cell r="E68" t="str">
            <v>Corrochano</v>
          </cell>
          <cell r="G68" t="str">
            <v>Gerente Técnica</v>
          </cell>
          <cell r="H68" t="str">
            <v>ED</v>
          </cell>
          <cell r="I68" t="str">
            <v>Gerente Técnica</v>
          </cell>
          <cell r="J68" t="str">
            <v>O</v>
          </cell>
          <cell r="K68">
            <v>36130</v>
          </cell>
          <cell r="L68">
            <v>36161</v>
          </cell>
          <cell r="M68">
            <v>36161</v>
          </cell>
          <cell r="N68">
            <v>36591.470641203705</v>
          </cell>
          <cell r="O68">
            <v>1</v>
          </cell>
          <cell r="P68" t="str">
            <v>Segundo</v>
          </cell>
          <cell r="Q68" t="str">
            <v>ESPAÑA</v>
          </cell>
          <cell r="R68" t="str">
            <v>España</v>
          </cell>
          <cell r="S68" t="str">
            <v>CENTRAL</v>
          </cell>
          <cell r="T68" t="str">
            <v>Central</v>
          </cell>
          <cell r="U68">
            <v>6</v>
          </cell>
          <cell r="V68" t="str">
            <v>España</v>
          </cell>
          <cell r="X68" t="str">
            <v>Otros México</v>
          </cell>
          <cell r="Y68">
            <v>344364</v>
          </cell>
          <cell r="Z68" t="str">
            <v>Pesos</v>
          </cell>
          <cell r="AA68">
            <v>8.3000000000000007</v>
          </cell>
          <cell r="AB68">
            <v>41489.638554216865</v>
          </cell>
          <cell r="AC68" t="str">
            <v>US Dlls</v>
          </cell>
          <cell r="AD68">
            <v>28180</v>
          </cell>
          <cell r="AE68">
            <v>84540</v>
          </cell>
          <cell r="AF68" t="str">
            <v>USD Netos</v>
          </cell>
          <cell r="AG68">
            <v>15000</v>
          </cell>
          <cell r="AH68" t="str">
            <v>USD Netos</v>
          </cell>
          <cell r="AI68" t="str">
            <v>US Dólares Brutos</v>
          </cell>
          <cell r="AJ68">
            <v>79100</v>
          </cell>
          <cell r="AK68" t="str">
            <v>US Dlls</v>
          </cell>
          <cell r="AL68">
            <v>0.90650009873273651</v>
          </cell>
          <cell r="AM68" t="str">
            <v>Casado</v>
          </cell>
          <cell r="AO68">
            <v>0</v>
          </cell>
          <cell r="AP68" t="str">
            <v>N</v>
          </cell>
          <cell r="AQ68" t="str">
            <v>Otros México</v>
          </cell>
          <cell r="AR68" t="str">
            <v>N</v>
          </cell>
          <cell r="AS68" t="str">
            <v>Otros México</v>
          </cell>
          <cell r="AT68" t="str">
            <v>N</v>
          </cell>
          <cell r="AU68" t="str">
            <v>Otros México</v>
          </cell>
          <cell r="AV68" t="str">
            <v>N</v>
          </cell>
          <cell r="AW68" t="str">
            <v>Otros México</v>
          </cell>
          <cell r="AX68" t="str">
            <v>N</v>
          </cell>
          <cell r="AY68" t="str">
            <v>Otros México</v>
          </cell>
          <cell r="AZ68">
            <v>1500</v>
          </cell>
          <cell r="BA68">
            <v>0</v>
          </cell>
          <cell r="BB68">
            <v>36710</v>
          </cell>
          <cell r="BC68" t="str">
            <v>Ejecutivo</v>
          </cell>
          <cell r="BD68">
            <v>0.1</v>
          </cell>
          <cell r="BE68">
            <v>7910</v>
          </cell>
          <cell r="BF68">
            <v>0</v>
          </cell>
          <cell r="BG68">
            <v>0</v>
          </cell>
          <cell r="BH68">
            <v>0</v>
          </cell>
          <cell r="BI68">
            <v>0</v>
          </cell>
          <cell r="BJ68">
            <v>0</v>
          </cell>
          <cell r="BK68">
            <v>2150</v>
          </cell>
          <cell r="BL68">
            <v>2150</v>
          </cell>
          <cell r="BM68">
            <v>2150</v>
          </cell>
          <cell r="BN68">
            <v>25800</v>
          </cell>
          <cell r="BO68" t="str">
            <v>Cosme Furlong</v>
          </cell>
          <cell r="BP68" t="str">
            <v>NO</v>
          </cell>
          <cell r="BQ68" t="str">
            <v>Fernando González</v>
          </cell>
          <cell r="BR68" t="str">
            <v>NO</v>
          </cell>
          <cell r="BS68" t="str">
            <v>Víctor Romo</v>
          </cell>
          <cell r="BT68" t="str">
            <v>NO</v>
          </cell>
          <cell r="BU68" t="str">
            <v>Lorenzo H. Zambrano</v>
          </cell>
          <cell r="BV68" t="str">
            <v>NO</v>
          </cell>
          <cell r="BW68" t="str">
            <v>FIRMAS PENDIENTES</v>
          </cell>
          <cell r="BX68">
            <v>0</v>
          </cell>
          <cell r="BY68">
            <v>0</v>
          </cell>
          <cell r="BZ68">
            <v>0</v>
          </cell>
          <cell r="CA68">
            <v>0</v>
          </cell>
          <cell r="CB68">
            <v>0</v>
          </cell>
          <cell r="CC68">
            <v>0</v>
          </cell>
          <cell r="CD68">
            <v>0</v>
          </cell>
          <cell r="CE68">
            <v>0</v>
          </cell>
          <cell r="CF68">
            <v>0</v>
          </cell>
          <cell r="CG68">
            <v>0</v>
          </cell>
          <cell r="CH68">
            <v>0</v>
          </cell>
          <cell r="CI68" t="str">
            <v>Mexico</v>
          </cell>
          <cell r="CJ68" t="str">
            <v>Madrid</v>
          </cell>
          <cell r="CK68">
            <v>3000</v>
          </cell>
        </row>
        <row r="69">
          <cell r="B69">
            <v>61</v>
          </cell>
          <cell r="C69" t="str">
            <v>José</v>
          </cell>
          <cell r="E69" t="str">
            <v>Echarri</v>
          </cell>
          <cell r="G69" t="str">
            <v>Jefe</v>
          </cell>
          <cell r="H69" t="str">
            <v>ED</v>
          </cell>
          <cell r="I69" t="str">
            <v>Gerente Trading</v>
          </cell>
          <cell r="J69" t="str">
            <v>O</v>
          </cell>
          <cell r="K69">
            <v>36130</v>
          </cell>
          <cell r="L69">
            <v>36161</v>
          </cell>
          <cell r="M69">
            <v>36161</v>
          </cell>
          <cell r="N69">
            <v>36591.470641203705</v>
          </cell>
          <cell r="O69">
            <v>1</v>
          </cell>
          <cell r="P69" t="str">
            <v>Segundo</v>
          </cell>
          <cell r="Q69" t="str">
            <v>ESPAÑA</v>
          </cell>
          <cell r="R69" t="str">
            <v>España</v>
          </cell>
          <cell r="S69" t="str">
            <v>INDONESIA</v>
          </cell>
          <cell r="T69" t="str">
            <v>Indonesia</v>
          </cell>
          <cell r="U69">
            <v>6</v>
          </cell>
          <cell r="V69" t="str">
            <v>España</v>
          </cell>
          <cell r="X69" t="str">
            <v>Jakarta</v>
          </cell>
          <cell r="Y69">
            <v>5248406</v>
          </cell>
          <cell r="Z69" t="str">
            <v>Pesetas</v>
          </cell>
          <cell r="AA69">
            <v>142.69999999999999</v>
          </cell>
          <cell r="AB69">
            <v>36779.299229152071</v>
          </cell>
          <cell r="AC69" t="str">
            <v>US Dlls</v>
          </cell>
          <cell r="AD69">
            <v>500000</v>
          </cell>
          <cell r="AE69">
            <v>1500000</v>
          </cell>
          <cell r="AF69" t="str">
            <v>Pesetas Brutas</v>
          </cell>
          <cell r="AG69">
            <v>15000</v>
          </cell>
          <cell r="AH69" t="str">
            <v>USD Netos</v>
          </cell>
          <cell r="AI69" t="str">
            <v>US Dólares Brutos</v>
          </cell>
          <cell r="AJ69">
            <v>54339.999999999993</v>
          </cell>
          <cell r="AK69" t="str">
            <v>US Dlls</v>
          </cell>
          <cell r="AL69">
            <v>0.47746153784596657</v>
          </cell>
          <cell r="AM69" t="str">
            <v>Soltero</v>
          </cell>
          <cell r="AO69">
            <v>0</v>
          </cell>
          <cell r="AP69" t="str">
            <v>N</v>
          </cell>
          <cell r="AQ69" t="str">
            <v>Jakarta</v>
          </cell>
          <cell r="AR69" t="str">
            <v>N</v>
          </cell>
          <cell r="AS69" t="str">
            <v>Jakarta</v>
          </cell>
          <cell r="AT69" t="str">
            <v>N</v>
          </cell>
          <cell r="AU69" t="str">
            <v>Jakarta</v>
          </cell>
          <cell r="AV69" t="str">
            <v>N</v>
          </cell>
          <cell r="AW69" t="str">
            <v>Jakarta</v>
          </cell>
          <cell r="AX69" t="str">
            <v>N</v>
          </cell>
          <cell r="AY69" t="str">
            <v>Jakarta</v>
          </cell>
          <cell r="AZ69">
            <v>5200</v>
          </cell>
          <cell r="BA69">
            <v>0</v>
          </cell>
          <cell r="BB69">
            <v>60219</v>
          </cell>
          <cell r="BC69" t="str">
            <v>Ejecutivo</v>
          </cell>
          <cell r="BD69">
            <v>0.1</v>
          </cell>
          <cell r="BE69">
            <v>5434</v>
          </cell>
          <cell r="BF69">
            <v>0</v>
          </cell>
          <cell r="BG69">
            <v>0.25</v>
          </cell>
          <cell r="BH69">
            <v>0.25</v>
          </cell>
          <cell r="BI69">
            <v>0.25</v>
          </cell>
          <cell r="BJ69">
            <v>13584.999999999998</v>
          </cell>
          <cell r="BK69">
            <v>2500</v>
          </cell>
          <cell r="BL69">
            <v>3000</v>
          </cell>
          <cell r="BM69">
            <v>3000</v>
          </cell>
          <cell r="BN69">
            <v>36000</v>
          </cell>
          <cell r="BO69" t="str">
            <v>Cosme Furlong</v>
          </cell>
          <cell r="BP69" t="str">
            <v>NO</v>
          </cell>
          <cell r="BQ69" t="str">
            <v>Fernando González</v>
          </cell>
          <cell r="BR69" t="str">
            <v>NO</v>
          </cell>
          <cell r="BS69" t="str">
            <v>Víctor Romo</v>
          </cell>
          <cell r="BT69" t="str">
            <v>NO</v>
          </cell>
          <cell r="BU69" t="str">
            <v>Lorenzo H. Zambrano</v>
          </cell>
          <cell r="BV69" t="str">
            <v>NO</v>
          </cell>
          <cell r="BW69" t="str">
            <v>FIRMAS PENDIENTES</v>
          </cell>
          <cell r="BX69">
            <v>0</v>
          </cell>
          <cell r="BY69">
            <v>0</v>
          </cell>
          <cell r="BZ69">
            <v>0</v>
          </cell>
          <cell r="CA69">
            <v>0</v>
          </cell>
          <cell r="CB69">
            <v>0</v>
          </cell>
          <cell r="CC69">
            <v>0</v>
          </cell>
          <cell r="CD69">
            <v>0</v>
          </cell>
          <cell r="CE69">
            <v>0</v>
          </cell>
          <cell r="CF69">
            <v>0</v>
          </cell>
          <cell r="CG69">
            <v>0</v>
          </cell>
          <cell r="CH69">
            <v>0</v>
          </cell>
          <cell r="CI69" t="str">
            <v>Jakarta</v>
          </cell>
          <cell r="CJ69" t="str">
            <v>Madrid</v>
          </cell>
          <cell r="CK69">
            <v>5200</v>
          </cell>
        </row>
        <row r="70">
          <cell r="B70">
            <v>62</v>
          </cell>
          <cell r="C70" t="str">
            <v>Daniel</v>
          </cell>
          <cell r="E70" t="str">
            <v>Azcona</v>
          </cell>
          <cell r="G70" t="str">
            <v>Gerente</v>
          </cell>
          <cell r="H70" t="str">
            <v>ED</v>
          </cell>
          <cell r="I70" t="str">
            <v>Secretario</v>
          </cell>
          <cell r="J70" t="str">
            <v>O</v>
          </cell>
          <cell r="K70">
            <v>36130</v>
          </cell>
          <cell r="L70">
            <v>36161</v>
          </cell>
          <cell r="M70">
            <v>36161</v>
          </cell>
          <cell r="N70">
            <v>36591.470641203705</v>
          </cell>
          <cell r="O70">
            <v>1</v>
          </cell>
          <cell r="P70" t="str">
            <v>Segundo</v>
          </cell>
          <cell r="Q70" t="str">
            <v>ESPAÑA</v>
          </cell>
          <cell r="R70" t="str">
            <v>España</v>
          </cell>
          <cell r="S70" t="str">
            <v>CENTRAL</v>
          </cell>
          <cell r="T70" t="str">
            <v>Central</v>
          </cell>
          <cell r="U70">
            <v>6</v>
          </cell>
          <cell r="V70" t="str">
            <v>España</v>
          </cell>
          <cell r="X70" t="str">
            <v>Otros México</v>
          </cell>
          <cell r="Y70">
            <v>344364</v>
          </cell>
          <cell r="Z70" t="str">
            <v>Pesos</v>
          </cell>
          <cell r="AA70">
            <v>8.3000000000000007</v>
          </cell>
          <cell r="AB70">
            <v>41489.638554216865</v>
          </cell>
          <cell r="AC70" t="str">
            <v>US Dlls</v>
          </cell>
          <cell r="AD70">
            <v>28180</v>
          </cell>
          <cell r="AE70">
            <v>84540</v>
          </cell>
          <cell r="AF70" t="str">
            <v>USD Netos</v>
          </cell>
          <cell r="AG70">
            <v>15000</v>
          </cell>
          <cell r="AH70" t="str">
            <v>USD Netos</v>
          </cell>
          <cell r="AI70" t="str">
            <v>US Dólares Brutos</v>
          </cell>
          <cell r="AJ70">
            <v>65600</v>
          </cell>
          <cell r="AK70" t="str">
            <v>US Dlls</v>
          </cell>
          <cell r="AL70">
            <v>0.58111765457481046</v>
          </cell>
          <cell r="AM70" t="str">
            <v>Casado</v>
          </cell>
          <cell r="AO70">
            <v>0</v>
          </cell>
          <cell r="AP70" t="str">
            <v>N</v>
          </cell>
          <cell r="AQ70" t="str">
            <v>Otros México</v>
          </cell>
          <cell r="AR70" t="str">
            <v>N</v>
          </cell>
          <cell r="AS70" t="str">
            <v>Otros México</v>
          </cell>
          <cell r="AT70" t="str">
            <v>N</v>
          </cell>
          <cell r="AU70" t="str">
            <v>Otros México</v>
          </cell>
          <cell r="AV70" t="str">
            <v>N</v>
          </cell>
          <cell r="AW70" t="str">
            <v>Otros México</v>
          </cell>
          <cell r="AX70" t="str">
            <v>N</v>
          </cell>
          <cell r="AY70" t="str">
            <v>Otros México</v>
          </cell>
          <cell r="AZ70">
            <v>3200</v>
          </cell>
          <cell r="BA70">
            <v>0</v>
          </cell>
          <cell r="BB70">
            <v>38760</v>
          </cell>
          <cell r="BC70" t="str">
            <v>Ejecutivo</v>
          </cell>
          <cell r="BD70">
            <v>0.1</v>
          </cell>
          <cell r="BE70">
            <v>6560</v>
          </cell>
          <cell r="BF70">
            <v>0</v>
          </cell>
          <cell r="BG70">
            <v>0</v>
          </cell>
          <cell r="BH70">
            <v>0</v>
          </cell>
          <cell r="BI70">
            <v>0</v>
          </cell>
          <cell r="BJ70">
            <v>0</v>
          </cell>
          <cell r="BK70">
            <v>2150</v>
          </cell>
          <cell r="BL70">
            <v>2150</v>
          </cell>
          <cell r="BM70">
            <v>2150</v>
          </cell>
          <cell r="BN70">
            <v>25800</v>
          </cell>
          <cell r="BO70" t="str">
            <v>Cosme Furlong</v>
          </cell>
          <cell r="BP70" t="str">
            <v>NO</v>
          </cell>
          <cell r="BQ70" t="str">
            <v>Fernando González</v>
          </cell>
          <cell r="BR70" t="str">
            <v>NO</v>
          </cell>
          <cell r="BS70" t="str">
            <v>Víctor Romo</v>
          </cell>
          <cell r="BT70" t="str">
            <v>NO</v>
          </cell>
          <cell r="BU70" t="str">
            <v>Lorenzo H. Zambrano</v>
          </cell>
          <cell r="BV70" t="str">
            <v>NO</v>
          </cell>
          <cell r="BW70" t="str">
            <v>FIRMAS PENDIENTES</v>
          </cell>
          <cell r="BX70">
            <v>0</v>
          </cell>
          <cell r="BY70">
            <v>0</v>
          </cell>
          <cell r="BZ70">
            <v>0</v>
          </cell>
          <cell r="CA70">
            <v>0</v>
          </cell>
          <cell r="CB70">
            <v>0</v>
          </cell>
          <cell r="CC70">
            <v>0</v>
          </cell>
          <cell r="CD70">
            <v>0</v>
          </cell>
          <cell r="CE70">
            <v>0</v>
          </cell>
          <cell r="CF70">
            <v>0</v>
          </cell>
          <cell r="CG70">
            <v>0</v>
          </cell>
          <cell r="CH70">
            <v>0</v>
          </cell>
          <cell r="CI70" t="str">
            <v>Mexico</v>
          </cell>
          <cell r="CJ70" t="str">
            <v>Madrid</v>
          </cell>
          <cell r="CK70">
            <v>6400</v>
          </cell>
        </row>
        <row r="71">
          <cell r="B71">
            <v>63</v>
          </cell>
          <cell r="C71" t="str">
            <v xml:space="preserve">Juan </v>
          </cell>
          <cell r="D71" t="str">
            <v>Carlos</v>
          </cell>
          <cell r="E71" t="str">
            <v>Del Rieu</v>
          </cell>
          <cell r="G71" t="str">
            <v>Jefe</v>
          </cell>
          <cell r="H71" t="str">
            <v>ED</v>
          </cell>
          <cell r="I71" t="str">
            <v>Gerente</v>
          </cell>
          <cell r="J71" t="str">
            <v>O</v>
          </cell>
          <cell r="K71">
            <v>36130</v>
          </cell>
          <cell r="L71">
            <v>36224</v>
          </cell>
          <cell r="M71">
            <v>36224</v>
          </cell>
          <cell r="N71">
            <v>36591.470641087966</v>
          </cell>
          <cell r="O71">
            <v>1</v>
          </cell>
          <cell r="P71" t="str">
            <v>Segundo</v>
          </cell>
          <cell r="Q71" t="str">
            <v>ESPAÑA</v>
          </cell>
          <cell r="R71" t="str">
            <v>España</v>
          </cell>
          <cell r="S71" t="str">
            <v>CENTRAL</v>
          </cell>
          <cell r="T71" t="str">
            <v>Central</v>
          </cell>
          <cell r="U71">
            <v>6</v>
          </cell>
          <cell r="V71" t="str">
            <v>España</v>
          </cell>
          <cell r="X71" t="str">
            <v>Otros México</v>
          </cell>
          <cell r="Y71">
            <v>344364</v>
          </cell>
          <cell r="Z71" t="str">
            <v>Pesos</v>
          </cell>
          <cell r="AA71">
            <v>8.3000000000000007</v>
          </cell>
          <cell r="AB71">
            <v>41489.638554216865</v>
          </cell>
          <cell r="AC71" t="str">
            <v>US Dlls</v>
          </cell>
          <cell r="AD71">
            <v>28180</v>
          </cell>
          <cell r="AE71">
            <v>84540</v>
          </cell>
          <cell r="AF71" t="str">
            <v>USD Netos</v>
          </cell>
          <cell r="AG71">
            <v>15000</v>
          </cell>
          <cell r="AH71" t="str">
            <v>USD Netos</v>
          </cell>
          <cell r="AI71" t="str">
            <v>US Dólares Brutos</v>
          </cell>
          <cell r="AJ71">
            <v>58926</v>
          </cell>
          <cell r="AK71" t="str">
            <v>US Dlls</v>
          </cell>
          <cell r="AL71">
            <v>0.42025821514444028</v>
          </cell>
          <cell r="AM71" t="str">
            <v>Casado</v>
          </cell>
          <cell r="AO71">
            <v>3</v>
          </cell>
          <cell r="AP71">
            <v>5</v>
          </cell>
          <cell r="AQ71" t="str">
            <v>Otros México</v>
          </cell>
          <cell r="AR71">
            <v>3</v>
          </cell>
          <cell r="AS71" t="str">
            <v>Otros México</v>
          </cell>
          <cell r="AT71" t="str">
            <v>N</v>
          </cell>
          <cell r="AU71" t="str">
            <v>Otros México</v>
          </cell>
          <cell r="AV71" t="str">
            <v>N</v>
          </cell>
          <cell r="AW71" t="str">
            <v>Otros México</v>
          </cell>
          <cell r="AX71" t="str">
            <v>N</v>
          </cell>
          <cell r="AY71" t="str">
            <v>Otros México</v>
          </cell>
          <cell r="AZ71">
            <v>3200</v>
          </cell>
          <cell r="BA71">
            <v>3</v>
          </cell>
          <cell r="BB71">
            <v>62255.199999999997</v>
          </cell>
          <cell r="BC71" t="str">
            <v>Ejecutivo</v>
          </cell>
          <cell r="BD71">
            <v>0.1</v>
          </cell>
          <cell r="BE71">
            <v>5892.6</v>
          </cell>
          <cell r="BF71">
            <v>0</v>
          </cell>
          <cell r="BG71">
            <v>0</v>
          </cell>
          <cell r="BH71">
            <v>0.1</v>
          </cell>
          <cell r="BI71">
            <v>0.1</v>
          </cell>
          <cell r="BJ71">
            <v>5892.6</v>
          </cell>
          <cell r="BK71">
            <v>2150</v>
          </cell>
          <cell r="BL71">
            <v>2150</v>
          </cell>
          <cell r="BM71">
            <v>2150</v>
          </cell>
          <cell r="BN71">
            <v>25800</v>
          </cell>
          <cell r="BO71" t="str">
            <v>Cosme Furlong</v>
          </cell>
          <cell r="BP71" t="str">
            <v>NO</v>
          </cell>
          <cell r="BQ71" t="str">
            <v>Fernando González</v>
          </cell>
          <cell r="BR71" t="str">
            <v>NO</v>
          </cell>
          <cell r="BS71" t="str">
            <v>Víctor Romo</v>
          </cell>
          <cell r="BT71" t="str">
            <v>NO</v>
          </cell>
          <cell r="BU71" t="str">
            <v>Lorenzo H. Zambrano</v>
          </cell>
          <cell r="BV71" t="str">
            <v>NO</v>
          </cell>
          <cell r="BW71" t="str">
            <v>FIRMAS PENDIENTES</v>
          </cell>
          <cell r="BX71">
            <v>4470</v>
          </cell>
          <cell r="BY71">
            <v>0</v>
          </cell>
          <cell r="BZ71">
            <v>4200</v>
          </cell>
          <cell r="CA71">
            <v>0</v>
          </cell>
          <cell r="CB71">
            <v>0</v>
          </cell>
          <cell r="CC71">
            <v>0</v>
          </cell>
          <cell r="CD71">
            <v>0</v>
          </cell>
          <cell r="CE71">
            <v>0</v>
          </cell>
          <cell r="CF71">
            <v>0</v>
          </cell>
          <cell r="CG71">
            <v>0</v>
          </cell>
          <cell r="CH71">
            <v>8670</v>
          </cell>
          <cell r="CI71" t="str">
            <v>Mexico</v>
          </cell>
          <cell r="CJ71" t="str">
            <v>Madrid</v>
          </cell>
          <cell r="CK71">
            <v>16000</v>
          </cell>
        </row>
        <row r="72">
          <cell r="B72">
            <v>64</v>
          </cell>
          <cell r="C72" t="str">
            <v>Alejandro</v>
          </cell>
          <cell r="E72" t="str">
            <v>Rodríguez</v>
          </cell>
          <cell r="F72" t="str">
            <v>Bonetti</v>
          </cell>
          <cell r="G72" t="str">
            <v>Jefe</v>
          </cell>
          <cell r="H72" t="str">
            <v>ED</v>
          </cell>
          <cell r="I72" t="str">
            <v>Gerente</v>
          </cell>
          <cell r="J72" t="str">
            <v>O</v>
          </cell>
          <cell r="K72">
            <v>36130</v>
          </cell>
          <cell r="L72">
            <v>36161</v>
          </cell>
          <cell r="M72">
            <v>36161</v>
          </cell>
          <cell r="N72">
            <v>36591.470641087966</v>
          </cell>
          <cell r="O72">
            <v>1</v>
          </cell>
          <cell r="P72" t="str">
            <v>Segundo</v>
          </cell>
          <cell r="Q72" t="str">
            <v>CENTRAL</v>
          </cell>
          <cell r="R72" t="str">
            <v>Central</v>
          </cell>
          <cell r="S72" t="str">
            <v>MIAMI</v>
          </cell>
          <cell r="T72" t="str">
            <v>Miami</v>
          </cell>
          <cell r="U72">
            <v>12</v>
          </cell>
          <cell r="V72" t="str">
            <v>Otros México</v>
          </cell>
          <cell r="X72" t="str">
            <v>Miami</v>
          </cell>
          <cell r="Y72">
            <v>344364</v>
          </cell>
          <cell r="Z72" t="str">
            <v>Pesos</v>
          </cell>
          <cell r="AA72">
            <v>8.3000000000000007</v>
          </cell>
          <cell r="AB72">
            <v>41489.638554216865</v>
          </cell>
          <cell r="AC72" t="str">
            <v>US Dlls</v>
          </cell>
          <cell r="AD72">
            <v>28180</v>
          </cell>
          <cell r="AE72">
            <v>84540</v>
          </cell>
          <cell r="AF72" t="str">
            <v>USD Netos</v>
          </cell>
          <cell r="AG72">
            <v>15000</v>
          </cell>
          <cell r="AH72" t="str">
            <v>USD Netos</v>
          </cell>
          <cell r="AI72" t="str">
            <v>US Dólares Brutos</v>
          </cell>
          <cell r="AJ72">
            <v>83600</v>
          </cell>
          <cell r="AK72" t="str">
            <v>US Dlls</v>
          </cell>
          <cell r="AL72">
            <v>1.014960913452045</v>
          </cell>
          <cell r="AM72" t="str">
            <v>Casado</v>
          </cell>
          <cell r="AO72">
            <v>3</v>
          </cell>
          <cell r="AP72">
            <v>5</v>
          </cell>
          <cell r="AQ72" t="str">
            <v>Miami</v>
          </cell>
          <cell r="AR72">
            <v>3</v>
          </cell>
          <cell r="AS72" t="str">
            <v>Miami</v>
          </cell>
          <cell r="AT72">
            <v>1</v>
          </cell>
          <cell r="AU72" t="str">
            <v>Miami</v>
          </cell>
          <cell r="AV72" t="str">
            <v>N</v>
          </cell>
          <cell r="AW72" t="str">
            <v>Miami</v>
          </cell>
          <cell r="AX72" t="str">
            <v>N</v>
          </cell>
          <cell r="AY72" t="str">
            <v>Miami</v>
          </cell>
          <cell r="AZ72">
            <v>600</v>
          </cell>
          <cell r="BA72">
            <v>3</v>
          </cell>
          <cell r="BB72">
            <v>67010</v>
          </cell>
          <cell r="BC72" t="str">
            <v>Ejecutivo</v>
          </cell>
          <cell r="BD72">
            <v>0.1</v>
          </cell>
          <cell r="BE72">
            <v>8360</v>
          </cell>
          <cell r="BF72">
            <v>0</v>
          </cell>
          <cell r="BG72">
            <v>0</v>
          </cell>
          <cell r="BH72">
            <v>0</v>
          </cell>
          <cell r="BI72">
            <v>0</v>
          </cell>
          <cell r="BJ72">
            <v>0</v>
          </cell>
          <cell r="BK72">
            <v>2800</v>
          </cell>
          <cell r="BL72">
            <v>2800</v>
          </cell>
          <cell r="BM72">
            <v>2800</v>
          </cell>
          <cell r="BN72">
            <v>33600</v>
          </cell>
          <cell r="BO72" t="str">
            <v>Cosme Furlong</v>
          </cell>
          <cell r="BP72" t="str">
            <v>NO</v>
          </cell>
          <cell r="BQ72" t="str">
            <v>Fernando González</v>
          </cell>
          <cell r="BR72" t="str">
            <v>NO</v>
          </cell>
          <cell r="BS72" t="str">
            <v>Víctor Romo</v>
          </cell>
          <cell r="BT72" t="str">
            <v>NO</v>
          </cell>
          <cell r="BU72" t="str">
            <v>Lorenzo H. Zambrano</v>
          </cell>
          <cell r="BV72" t="str">
            <v>NO</v>
          </cell>
          <cell r="BW72" t="str">
            <v>FIRMAS PENDIENTES</v>
          </cell>
          <cell r="BX72">
            <v>7350</v>
          </cell>
          <cell r="BY72">
            <v>0</v>
          </cell>
          <cell r="BZ72">
            <v>7350</v>
          </cell>
          <cell r="CA72">
            <v>0</v>
          </cell>
          <cell r="CB72">
            <v>7350</v>
          </cell>
          <cell r="CC72">
            <v>0</v>
          </cell>
          <cell r="CD72">
            <v>0</v>
          </cell>
          <cell r="CE72">
            <v>0</v>
          </cell>
          <cell r="CF72">
            <v>0</v>
          </cell>
          <cell r="CG72">
            <v>0</v>
          </cell>
          <cell r="CH72">
            <v>22050</v>
          </cell>
          <cell r="CI72" t="str">
            <v>Mexico</v>
          </cell>
          <cell r="CJ72" t="str">
            <v>Madrid</v>
          </cell>
          <cell r="CK72">
            <v>3000</v>
          </cell>
        </row>
        <row r="73">
          <cell r="B73">
            <v>65</v>
          </cell>
          <cell r="C73" t="str">
            <v xml:space="preserve">Ignacio </v>
          </cell>
          <cell r="E73" t="str">
            <v>Muñoz</v>
          </cell>
          <cell r="G73" t="str">
            <v>Jefe</v>
          </cell>
          <cell r="H73" t="str">
            <v>ED</v>
          </cell>
          <cell r="I73" t="str">
            <v>Gerente</v>
          </cell>
          <cell r="J73" t="str">
            <v>O</v>
          </cell>
          <cell r="K73">
            <v>36130</v>
          </cell>
          <cell r="L73">
            <v>36161</v>
          </cell>
          <cell r="M73">
            <v>36161</v>
          </cell>
          <cell r="N73">
            <v>36591.470641087966</v>
          </cell>
          <cell r="O73">
            <v>1</v>
          </cell>
          <cell r="P73" t="str">
            <v>Segundo</v>
          </cell>
          <cell r="Q73" t="str">
            <v>CENTRAL</v>
          </cell>
          <cell r="R73" t="str">
            <v>Central</v>
          </cell>
          <cell r="S73" t="str">
            <v>MIAMI</v>
          </cell>
          <cell r="T73" t="str">
            <v>Miami</v>
          </cell>
          <cell r="U73">
            <v>12</v>
          </cell>
          <cell r="V73" t="str">
            <v>Otros México</v>
          </cell>
          <cell r="X73" t="str">
            <v>Miami</v>
          </cell>
          <cell r="Y73">
            <v>344364</v>
          </cell>
          <cell r="Z73" t="str">
            <v>Pesos</v>
          </cell>
          <cell r="AA73">
            <v>8.3000000000000007</v>
          </cell>
          <cell r="AB73">
            <v>41489.638554216865</v>
          </cell>
          <cell r="AC73" t="str">
            <v>US Dlls</v>
          </cell>
          <cell r="AD73">
            <v>28180</v>
          </cell>
          <cell r="AE73">
            <v>84540</v>
          </cell>
          <cell r="AF73" t="str">
            <v>USD Netos</v>
          </cell>
          <cell r="AG73">
            <v>15000</v>
          </cell>
          <cell r="AH73" t="str">
            <v>USD Netos</v>
          </cell>
          <cell r="AI73" t="str">
            <v>US Dólares Brutos</v>
          </cell>
          <cell r="AJ73">
            <v>97000</v>
          </cell>
          <cell r="AK73" t="str">
            <v>US Dlls</v>
          </cell>
          <cell r="AL73">
            <v>1.3379331172828755</v>
          </cell>
          <cell r="AM73" t="str">
            <v>Casado</v>
          </cell>
          <cell r="AO73">
            <v>1</v>
          </cell>
          <cell r="AP73">
            <v>5</v>
          </cell>
          <cell r="AQ73" t="str">
            <v>Miami</v>
          </cell>
          <cell r="AR73" t="str">
            <v>N</v>
          </cell>
          <cell r="AS73" t="str">
            <v>Miami</v>
          </cell>
          <cell r="AT73" t="str">
            <v>N</v>
          </cell>
          <cell r="AU73" t="str">
            <v>Miami</v>
          </cell>
          <cell r="AV73" t="str">
            <v>N</v>
          </cell>
          <cell r="AW73" t="str">
            <v>Miami</v>
          </cell>
          <cell r="AX73" t="str">
            <v>N</v>
          </cell>
          <cell r="AY73" t="str">
            <v>Miami</v>
          </cell>
          <cell r="AZ73">
            <v>600</v>
          </cell>
          <cell r="BA73">
            <v>1</v>
          </cell>
          <cell r="BB73">
            <v>52450</v>
          </cell>
          <cell r="BC73" t="str">
            <v>Ejecutivo</v>
          </cell>
          <cell r="BD73">
            <v>0.1</v>
          </cell>
          <cell r="BE73">
            <v>9700</v>
          </cell>
          <cell r="BF73">
            <v>0</v>
          </cell>
          <cell r="BG73">
            <v>0</v>
          </cell>
          <cell r="BH73">
            <v>0</v>
          </cell>
          <cell r="BI73">
            <v>0</v>
          </cell>
          <cell r="BJ73">
            <v>0</v>
          </cell>
          <cell r="BK73">
            <v>2800</v>
          </cell>
          <cell r="BL73">
            <v>2800</v>
          </cell>
          <cell r="BM73">
            <v>2800</v>
          </cell>
          <cell r="BN73">
            <v>33600</v>
          </cell>
          <cell r="BO73" t="str">
            <v>Cosme Furlong</v>
          </cell>
          <cell r="BP73" t="str">
            <v>NO</v>
          </cell>
          <cell r="BQ73" t="str">
            <v>Fernando González</v>
          </cell>
          <cell r="BR73" t="str">
            <v>NO</v>
          </cell>
          <cell r="BS73" t="str">
            <v>Víctor Romo</v>
          </cell>
          <cell r="BT73" t="str">
            <v>NO</v>
          </cell>
          <cell r="BU73" t="str">
            <v>Lorenzo H. Zambrano</v>
          </cell>
          <cell r="BV73" t="str">
            <v>NO</v>
          </cell>
          <cell r="BW73" t="str">
            <v>FIRMAS PENDIENTES</v>
          </cell>
          <cell r="BX73">
            <v>7350</v>
          </cell>
          <cell r="BY73">
            <v>0</v>
          </cell>
          <cell r="BZ73">
            <v>0</v>
          </cell>
          <cell r="CA73">
            <v>0</v>
          </cell>
          <cell r="CB73">
            <v>0</v>
          </cell>
          <cell r="CC73">
            <v>0</v>
          </cell>
          <cell r="CD73">
            <v>0</v>
          </cell>
          <cell r="CE73">
            <v>0</v>
          </cell>
          <cell r="CF73">
            <v>0</v>
          </cell>
          <cell r="CG73">
            <v>0</v>
          </cell>
          <cell r="CH73">
            <v>7350</v>
          </cell>
          <cell r="CI73" t="str">
            <v>Mexico</v>
          </cell>
          <cell r="CJ73" t="str">
            <v>Madrid</v>
          </cell>
          <cell r="CK73">
            <v>1800</v>
          </cell>
        </row>
        <row r="74">
          <cell r="B74">
            <v>66</v>
          </cell>
          <cell r="C74" t="str">
            <v>Miguel</v>
          </cell>
          <cell r="D74" t="str">
            <v>Angel</v>
          </cell>
          <cell r="E74" t="str">
            <v>Treviño</v>
          </cell>
          <cell r="G74" t="str">
            <v>Gerente</v>
          </cell>
          <cell r="H74" t="str">
            <v>ED</v>
          </cell>
          <cell r="I74" t="str">
            <v>P. República Dominicana</v>
          </cell>
          <cell r="J74" t="str">
            <v>P</v>
          </cell>
          <cell r="K74">
            <v>36130</v>
          </cell>
          <cell r="L74">
            <v>36161</v>
          </cell>
          <cell r="M74">
            <v>36161</v>
          </cell>
          <cell r="N74">
            <v>36591.470641087966</v>
          </cell>
          <cell r="O74">
            <v>1</v>
          </cell>
          <cell r="P74" t="str">
            <v>Segundo</v>
          </cell>
          <cell r="Q74" t="str">
            <v>CENTRAL</v>
          </cell>
          <cell r="R74" t="str">
            <v>Central</v>
          </cell>
          <cell r="S74" t="str">
            <v>R. D.</v>
          </cell>
          <cell r="T74" t="str">
            <v>R. D.</v>
          </cell>
          <cell r="U74">
            <v>12</v>
          </cell>
          <cell r="V74" t="str">
            <v>Otros México</v>
          </cell>
          <cell r="X74" t="str">
            <v>R. D.</v>
          </cell>
          <cell r="Y74">
            <v>344364</v>
          </cell>
          <cell r="Z74" t="str">
            <v>Pesos</v>
          </cell>
          <cell r="AA74">
            <v>8.3000000000000007</v>
          </cell>
          <cell r="AB74">
            <v>41489.638554216865</v>
          </cell>
          <cell r="AC74" t="str">
            <v>US Dlls</v>
          </cell>
          <cell r="AD74">
            <v>28180</v>
          </cell>
          <cell r="AE74">
            <v>84540</v>
          </cell>
          <cell r="AF74" t="str">
            <v>USD Netos</v>
          </cell>
          <cell r="AG74">
            <v>15000</v>
          </cell>
          <cell r="AH74" t="str">
            <v>USD Netos</v>
          </cell>
          <cell r="AI74" t="str">
            <v>US Dólares Brutos</v>
          </cell>
          <cell r="AJ74">
            <v>136252.32499999998</v>
          </cell>
          <cell r="AK74" t="str">
            <v>US Dlls</v>
          </cell>
          <cell r="AL74">
            <v>2.284008483755561</v>
          </cell>
          <cell r="AM74" t="str">
            <v>Casado</v>
          </cell>
          <cell r="AO74">
            <v>2</v>
          </cell>
          <cell r="AP74">
            <v>5</v>
          </cell>
          <cell r="AQ74" t="str">
            <v>R. D.</v>
          </cell>
          <cell r="AR74">
            <v>3</v>
          </cell>
          <cell r="AS74" t="str">
            <v>R. D.</v>
          </cell>
          <cell r="AT74" t="str">
            <v>N</v>
          </cell>
          <cell r="AU74" t="str">
            <v>R. D.</v>
          </cell>
          <cell r="AV74" t="str">
            <v>N</v>
          </cell>
          <cell r="AW74" t="str">
            <v>R. D.</v>
          </cell>
          <cell r="AX74" t="str">
            <v>N</v>
          </cell>
          <cell r="AY74" t="str">
            <v>R. D.</v>
          </cell>
          <cell r="AZ74">
            <v>1500</v>
          </cell>
          <cell r="BA74">
            <v>2</v>
          </cell>
          <cell r="BB74">
            <v>80315.464999999997</v>
          </cell>
          <cell r="BC74" t="str">
            <v>Presidente</v>
          </cell>
          <cell r="BD74">
            <v>0.1</v>
          </cell>
          <cell r="BE74">
            <v>13625.232499999998</v>
          </cell>
          <cell r="BF74">
            <v>0</v>
          </cell>
          <cell r="BG74">
            <v>0.1</v>
          </cell>
          <cell r="BH74">
            <v>0.1</v>
          </cell>
          <cell r="BI74">
            <v>0.1</v>
          </cell>
          <cell r="BJ74">
            <v>13625.232499999998</v>
          </cell>
          <cell r="BK74">
            <v>3000</v>
          </cell>
          <cell r="BL74">
            <v>3000</v>
          </cell>
          <cell r="BM74">
            <v>3000</v>
          </cell>
          <cell r="BN74">
            <v>36000</v>
          </cell>
          <cell r="BO74" t="str">
            <v>Cosme Furlong</v>
          </cell>
          <cell r="BP74" t="str">
            <v>NO</v>
          </cell>
          <cell r="BQ74" t="str">
            <v>Fernando González</v>
          </cell>
          <cell r="BR74" t="str">
            <v>NO</v>
          </cell>
          <cell r="BS74" t="str">
            <v>Víctor Romo</v>
          </cell>
          <cell r="BT74" t="str">
            <v>NO</v>
          </cell>
          <cell r="BU74" t="str">
            <v>Lorenzo H. Zambrano</v>
          </cell>
          <cell r="BV74" t="str">
            <v>NO</v>
          </cell>
          <cell r="BW74" t="str">
            <v>FIRMAS PENDIENTES</v>
          </cell>
          <cell r="BX74">
            <v>5775</v>
          </cell>
          <cell r="BY74">
            <v>0</v>
          </cell>
          <cell r="BZ74">
            <v>5290</v>
          </cell>
          <cell r="CA74">
            <v>0</v>
          </cell>
          <cell r="CB74">
            <v>0</v>
          </cell>
          <cell r="CC74">
            <v>0</v>
          </cell>
          <cell r="CD74">
            <v>0</v>
          </cell>
          <cell r="CE74">
            <v>0</v>
          </cell>
          <cell r="CF74">
            <v>0</v>
          </cell>
          <cell r="CG74">
            <v>0</v>
          </cell>
          <cell r="CH74">
            <v>11065</v>
          </cell>
          <cell r="CI74" t="str">
            <v>Mexico</v>
          </cell>
          <cell r="CJ74" t="str">
            <v>Madrid</v>
          </cell>
          <cell r="CK74">
            <v>6000</v>
          </cell>
        </row>
        <row r="75">
          <cell r="B75">
            <v>67</v>
          </cell>
          <cell r="C75" t="str">
            <v>Victor</v>
          </cell>
          <cell r="E75" t="str">
            <v>Mendoza</v>
          </cell>
          <cell r="G75" t="str">
            <v>Jefe</v>
          </cell>
          <cell r="H75" t="str">
            <v>ED</v>
          </cell>
          <cell r="I75" t="str">
            <v>Gerente</v>
          </cell>
          <cell r="J75" t="str">
            <v>O</v>
          </cell>
          <cell r="K75">
            <v>36130</v>
          </cell>
          <cell r="L75">
            <v>36161</v>
          </cell>
          <cell r="M75">
            <v>36161</v>
          </cell>
          <cell r="N75">
            <v>36591.470641087966</v>
          </cell>
          <cell r="O75">
            <v>1</v>
          </cell>
          <cell r="P75" t="str">
            <v>Segundo</v>
          </cell>
          <cell r="Q75" t="str">
            <v>CENTRAL</v>
          </cell>
          <cell r="R75" t="str">
            <v>Central</v>
          </cell>
          <cell r="S75" t="str">
            <v>R. D.</v>
          </cell>
          <cell r="T75" t="str">
            <v>R. D.</v>
          </cell>
          <cell r="U75">
            <v>12</v>
          </cell>
          <cell r="V75" t="str">
            <v>Otros México</v>
          </cell>
          <cell r="X75" t="str">
            <v>R. D.</v>
          </cell>
          <cell r="Y75">
            <v>344364</v>
          </cell>
          <cell r="Z75" t="str">
            <v>Pesos</v>
          </cell>
          <cell r="AA75">
            <v>8.3000000000000007</v>
          </cell>
          <cell r="AB75">
            <v>41489.638554216865</v>
          </cell>
          <cell r="AC75" t="str">
            <v>US Dlls</v>
          </cell>
          <cell r="AD75">
            <v>28180</v>
          </cell>
          <cell r="AE75">
            <v>84540</v>
          </cell>
          <cell r="AF75" t="str">
            <v>USD Netos</v>
          </cell>
          <cell r="AG75">
            <v>15000</v>
          </cell>
          <cell r="AH75" t="str">
            <v>USD Netos</v>
          </cell>
          <cell r="AI75" t="str">
            <v>US Dólares Brutos</v>
          </cell>
          <cell r="AJ75">
            <v>92478.319999999992</v>
          </cell>
          <cell r="AK75" t="str">
            <v>US Dlls</v>
          </cell>
          <cell r="AL75">
            <v>1.228949762460652</v>
          </cell>
          <cell r="AM75" t="str">
            <v>Casado</v>
          </cell>
          <cell r="AO75">
            <v>2</v>
          </cell>
          <cell r="AP75">
            <v>5</v>
          </cell>
          <cell r="AQ75" t="str">
            <v>R. D.</v>
          </cell>
          <cell r="AR75">
            <v>3</v>
          </cell>
          <cell r="AS75" t="str">
            <v>R. D.</v>
          </cell>
          <cell r="AT75" t="str">
            <v>N</v>
          </cell>
          <cell r="AU75" t="str">
            <v>R. D.</v>
          </cell>
          <cell r="AV75" t="str">
            <v>N</v>
          </cell>
          <cell r="AW75" t="str">
            <v>R. D.</v>
          </cell>
          <cell r="AX75" t="str">
            <v>N</v>
          </cell>
          <cell r="AY75" t="str">
            <v>R. D.</v>
          </cell>
          <cell r="AZ75">
            <v>1500</v>
          </cell>
          <cell r="BA75">
            <v>2</v>
          </cell>
          <cell r="BB75">
            <v>57160.664000000004</v>
          </cell>
          <cell r="BC75" t="str">
            <v>Ejecutivo</v>
          </cell>
          <cell r="BD75">
            <v>0.1</v>
          </cell>
          <cell r="BE75">
            <v>9247.8320000000003</v>
          </cell>
          <cell r="BF75">
            <v>0</v>
          </cell>
          <cell r="BG75">
            <v>0.1</v>
          </cell>
          <cell r="BH75">
            <v>0.1</v>
          </cell>
          <cell r="BI75">
            <v>0.1</v>
          </cell>
          <cell r="BJ75">
            <v>9247.8320000000003</v>
          </cell>
          <cell r="BK75">
            <v>1800</v>
          </cell>
          <cell r="BL75">
            <v>1800</v>
          </cell>
          <cell r="BM75">
            <v>1800</v>
          </cell>
          <cell r="BN75">
            <v>21600</v>
          </cell>
          <cell r="BO75" t="str">
            <v>Cosme Furlong</v>
          </cell>
          <cell r="BP75" t="str">
            <v>NO</v>
          </cell>
          <cell r="BQ75" t="str">
            <v>Fernando González</v>
          </cell>
          <cell r="BR75" t="str">
            <v>NO</v>
          </cell>
          <cell r="BS75" t="str">
            <v>Víctor Romo</v>
          </cell>
          <cell r="BT75" t="str">
            <v>NO</v>
          </cell>
          <cell r="BU75" t="str">
            <v>Lorenzo H. Zambrano</v>
          </cell>
          <cell r="BV75" t="str">
            <v>NO</v>
          </cell>
          <cell r="BW75" t="str">
            <v>FIRMAS PENDIENTES</v>
          </cell>
          <cell r="BX75">
            <v>5775</v>
          </cell>
          <cell r="BY75">
            <v>0</v>
          </cell>
          <cell r="BZ75">
            <v>5290</v>
          </cell>
          <cell r="CA75">
            <v>0</v>
          </cell>
          <cell r="CB75">
            <v>0</v>
          </cell>
          <cell r="CC75">
            <v>0</v>
          </cell>
          <cell r="CD75">
            <v>0</v>
          </cell>
          <cell r="CE75">
            <v>0</v>
          </cell>
          <cell r="CF75">
            <v>0</v>
          </cell>
          <cell r="CG75">
            <v>0</v>
          </cell>
          <cell r="CH75">
            <v>11065</v>
          </cell>
          <cell r="CI75" t="str">
            <v>Mexico</v>
          </cell>
          <cell r="CJ75" t="str">
            <v>Madrid</v>
          </cell>
          <cell r="CK75">
            <v>6000</v>
          </cell>
        </row>
        <row r="76">
          <cell r="B76">
            <v>68</v>
          </cell>
          <cell r="C76" t="str">
            <v>Francisco</v>
          </cell>
          <cell r="E76" t="str">
            <v>Moya</v>
          </cell>
          <cell r="G76" t="str">
            <v>Consultor Procesos Negocio</v>
          </cell>
          <cell r="H76" t="str">
            <v>ED</v>
          </cell>
          <cell r="I76" t="str">
            <v>Director de Informática</v>
          </cell>
          <cell r="J76" t="str">
            <v>O</v>
          </cell>
          <cell r="K76">
            <v>36332</v>
          </cell>
          <cell r="L76">
            <v>36342</v>
          </cell>
          <cell r="M76">
            <v>36342</v>
          </cell>
          <cell r="N76">
            <v>36591.470641087966</v>
          </cell>
          <cell r="O76">
            <v>1</v>
          </cell>
          <cell r="P76" t="str">
            <v>Segundo</v>
          </cell>
          <cell r="Q76" t="str">
            <v>ESPAÑA</v>
          </cell>
          <cell r="R76" t="str">
            <v>España</v>
          </cell>
          <cell r="S76" t="str">
            <v>INDONESIA</v>
          </cell>
          <cell r="T76" t="str">
            <v>Indonesia</v>
          </cell>
          <cell r="U76">
            <v>6</v>
          </cell>
          <cell r="V76" t="str">
            <v>España</v>
          </cell>
          <cell r="X76" t="str">
            <v>Jakarta</v>
          </cell>
          <cell r="Y76">
            <v>6449368</v>
          </cell>
          <cell r="Z76" t="str">
            <v>Pesetas</v>
          </cell>
          <cell r="AA76">
            <v>161.22</v>
          </cell>
          <cell r="AB76">
            <v>40003.523136087337</v>
          </cell>
          <cell r="AC76" t="str">
            <v>US Dlls</v>
          </cell>
          <cell r="AD76">
            <v>666666.66666666663</v>
          </cell>
          <cell r="AE76">
            <v>2000000</v>
          </cell>
          <cell r="AF76" t="str">
            <v>Pesetas Brutas</v>
          </cell>
          <cell r="AG76">
            <v>15000</v>
          </cell>
          <cell r="AH76" t="str">
            <v>USD Netos</v>
          </cell>
          <cell r="AI76" t="str">
            <v>US Dólares Brutos</v>
          </cell>
          <cell r="AJ76">
            <v>56000</v>
          </cell>
          <cell r="AK76" t="str">
            <v>US Dlls</v>
          </cell>
          <cell r="AL76">
            <v>0.39987670109691353</v>
          </cell>
          <cell r="AM76" t="str">
            <v>Casado</v>
          </cell>
          <cell r="AO76">
            <v>1</v>
          </cell>
          <cell r="AP76" t="str">
            <v>N</v>
          </cell>
          <cell r="AQ76" t="str">
            <v>Jakarta</v>
          </cell>
          <cell r="AR76" t="str">
            <v>N</v>
          </cell>
          <cell r="AS76" t="str">
            <v>Jakarta</v>
          </cell>
          <cell r="AT76" t="str">
            <v>N</v>
          </cell>
          <cell r="AU76" t="str">
            <v>Jakarta</v>
          </cell>
          <cell r="AV76" t="str">
            <v>N</v>
          </cell>
          <cell r="AW76" t="str">
            <v>Jakarta</v>
          </cell>
          <cell r="AX76" t="str">
            <v>N</v>
          </cell>
          <cell r="AY76" t="str">
            <v>Jakarta</v>
          </cell>
          <cell r="AZ76">
            <v>5200</v>
          </cell>
          <cell r="BA76">
            <v>1</v>
          </cell>
          <cell r="BB76">
            <v>71200</v>
          </cell>
          <cell r="BC76" t="str">
            <v>Ejecutivo</v>
          </cell>
          <cell r="BD76">
            <v>0.1</v>
          </cell>
          <cell r="BE76">
            <v>5600</v>
          </cell>
          <cell r="BF76">
            <v>0</v>
          </cell>
          <cell r="BG76">
            <v>0.25</v>
          </cell>
          <cell r="BH76">
            <v>0.25</v>
          </cell>
          <cell r="BI76">
            <v>0.25</v>
          </cell>
          <cell r="BJ76">
            <v>14000</v>
          </cell>
          <cell r="BK76">
            <v>2500</v>
          </cell>
          <cell r="BL76">
            <v>3000</v>
          </cell>
          <cell r="BM76">
            <v>3000</v>
          </cell>
          <cell r="BN76">
            <v>36000</v>
          </cell>
          <cell r="BO76" t="str">
            <v>Cosme Furlong</v>
          </cell>
          <cell r="BP76" t="str">
            <v>NO</v>
          </cell>
          <cell r="BQ76" t="str">
            <v>Francisco Noriega</v>
          </cell>
          <cell r="BR76" t="str">
            <v>NO</v>
          </cell>
          <cell r="BS76" t="str">
            <v>José Luis Saenz de Miera</v>
          </cell>
          <cell r="BT76" t="str">
            <v>NO</v>
          </cell>
          <cell r="BU76" t="str">
            <v>Lorenzo H. Zambrano</v>
          </cell>
          <cell r="BV76" t="str">
            <v>NO</v>
          </cell>
          <cell r="BW76" t="str">
            <v>FIRMAS PENDIENTES</v>
          </cell>
          <cell r="BX76">
            <v>0</v>
          </cell>
          <cell r="BY76">
            <v>0</v>
          </cell>
          <cell r="BZ76">
            <v>0</v>
          </cell>
          <cell r="CA76">
            <v>0</v>
          </cell>
          <cell r="CB76">
            <v>0</v>
          </cell>
          <cell r="CC76">
            <v>0</v>
          </cell>
          <cell r="CD76">
            <v>0</v>
          </cell>
          <cell r="CE76">
            <v>0</v>
          </cell>
          <cell r="CF76">
            <v>0</v>
          </cell>
          <cell r="CG76">
            <v>0</v>
          </cell>
          <cell r="CH76">
            <v>0</v>
          </cell>
          <cell r="CI76" t="str">
            <v>España</v>
          </cell>
          <cell r="CJ76" t="str">
            <v>Jakarta</v>
          </cell>
          <cell r="CK76">
            <v>15600</v>
          </cell>
        </row>
        <row r="77">
          <cell r="B77">
            <v>69</v>
          </cell>
          <cell r="C77" t="str">
            <v xml:space="preserve">Javier </v>
          </cell>
          <cell r="E77" t="str">
            <v>Simo</v>
          </cell>
          <cell r="G77" t="str">
            <v>Director de Fábrica</v>
          </cell>
          <cell r="H77" t="str">
            <v>ED</v>
          </cell>
          <cell r="I77" t="str">
            <v>Director Reg. de Operaciones</v>
          </cell>
          <cell r="J77" t="str">
            <v>O</v>
          </cell>
          <cell r="K77">
            <v>36332</v>
          </cell>
          <cell r="L77">
            <v>36342</v>
          </cell>
          <cell r="M77">
            <v>36342</v>
          </cell>
          <cell r="N77">
            <v>36591.470641087966</v>
          </cell>
          <cell r="O77">
            <v>1</v>
          </cell>
          <cell r="P77" t="str">
            <v>Segundo</v>
          </cell>
          <cell r="Q77" t="str">
            <v>ESPAÑA</v>
          </cell>
          <cell r="R77" t="str">
            <v>España</v>
          </cell>
          <cell r="S77" t="str">
            <v>INDONESIA</v>
          </cell>
          <cell r="T77" t="str">
            <v>Indonesia</v>
          </cell>
          <cell r="U77">
            <v>6</v>
          </cell>
          <cell r="V77" t="str">
            <v>España</v>
          </cell>
          <cell r="X77" t="str">
            <v>Jakarta</v>
          </cell>
          <cell r="Y77">
            <v>10196144</v>
          </cell>
          <cell r="Z77" t="str">
            <v>Pesetas</v>
          </cell>
          <cell r="AA77">
            <v>161.22</v>
          </cell>
          <cell r="AB77">
            <v>63243.667038828928</v>
          </cell>
          <cell r="AC77" t="str">
            <v>US Dlls</v>
          </cell>
          <cell r="AD77">
            <v>1153333.3333333333</v>
          </cell>
          <cell r="AE77">
            <v>3460000</v>
          </cell>
          <cell r="AF77" t="str">
            <v>Pesetas Brutas</v>
          </cell>
          <cell r="AG77">
            <v>15000</v>
          </cell>
          <cell r="AH77" t="str">
            <v>USD Netos</v>
          </cell>
          <cell r="AI77" t="str">
            <v>US Dólares Brutos</v>
          </cell>
          <cell r="AJ77">
            <v>75900</v>
          </cell>
          <cell r="AK77" t="str">
            <v>US Dlls</v>
          </cell>
          <cell r="AL77">
            <v>0.20012016307341285</v>
          </cell>
          <cell r="AM77" t="str">
            <v>Casado</v>
          </cell>
          <cell r="AO77">
            <v>1</v>
          </cell>
          <cell r="AP77" t="str">
            <v>N</v>
          </cell>
          <cell r="AQ77" t="str">
            <v>Jakarta</v>
          </cell>
          <cell r="AR77" t="str">
            <v>N</v>
          </cell>
          <cell r="AS77" t="str">
            <v>Jakarta</v>
          </cell>
          <cell r="AT77" t="str">
            <v>N</v>
          </cell>
          <cell r="AU77" t="str">
            <v>Jakarta</v>
          </cell>
          <cell r="AV77" t="str">
            <v>N</v>
          </cell>
          <cell r="AW77" t="str">
            <v>Jakarta</v>
          </cell>
          <cell r="AX77" t="str">
            <v>N</v>
          </cell>
          <cell r="AY77" t="str">
            <v>Jakarta</v>
          </cell>
          <cell r="AZ77">
            <v>5200</v>
          </cell>
          <cell r="BA77">
            <v>1</v>
          </cell>
          <cell r="BB77">
            <v>72165</v>
          </cell>
          <cell r="BC77" t="str">
            <v>Ejecutivo</v>
          </cell>
          <cell r="BD77">
            <v>0.1</v>
          </cell>
          <cell r="BE77">
            <v>7590</v>
          </cell>
          <cell r="BF77">
            <v>0</v>
          </cell>
          <cell r="BG77">
            <v>0.25</v>
          </cell>
          <cell r="BH77">
            <v>0.25</v>
          </cell>
          <cell r="BI77">
            <v>0.25</v>
          </cell>
          <cell r="BJ77">
            <v>18975</v>
          </cell>
          <cell r="BK77">
            <v>2500</v>
          </cell>
          <cell r="BL77">
            <v>2500</v>
          </cell>
          <cell r="BM77">
            <v>2500</v>
          </cell>
          <cell r="BN77">
            <v>30000</v>
          </cell>
          <cell r="BO77" t="str">
            <v>Cosme Furlong</v>
          </cell>
          <cell r="BP77" t="str">
            <v>NO</v>
          </cell>
          <cell r="BQ77" t="str">
            <v>Francisco Noriega</v>
          </cell>
          <cell r="BR77" t="str">
            <v>NO</v>
          </cell>
          <cell r="BS77" t="str">
            <v>José Luis Saenz de Miera</v>
          </cell>
          <cell r="BT77" t="str">
            <v>NO</v>
          </cell>
          <cell r="BU77" t="str">
            <v>Lorenzo H. Zambrano</v>
          </cell>
          <cell r="BV77" t="str">
            <v>NO</v>
          </cell>
          <cell r="BW77" t="str">
            <v>FIRMAS PENDIENTES</v>
          </cell>
          <cell r="BX77">
            <v>0</v>
          </cell>
          <cell r="BY77">
            <v>0</v>
          </cell>
          <cell r="BZ77">
            <v>0</v>
          </cell>
          <cell r="CA77">
            <v>0</v>
          </cell>
          <cell r="CB77">
            <v>0</v>
          </cell>
          <cell r="CC77">
            <v>0</v>
          </cell>
          <cell r="CD77">
            <v>0</v>
          </cell>
          <cell r="CE77">
            <v>0</v>
          </cell>
          <cell r="CF77">
            <v>0</v>
          </cell>
          <cell r="CG77">
            <v>0</v>
          </cell>
          <cell r="CH77">
            <v>0</v>
          </cell>
          <cell r="CI77" t="str">
            <v>España</v>
          </cell>
          <cell r="CJ77" t="str">
            <v>Jakarta</v>
          </cell>
          <cell r="CK77">
            <v>15600</v>
          </cell>
        </row>
        <row r="78">
          <cell r="B78">
            <v>70</v>
          </cell>
          <cell r="C78" t="str">
            <v>Tim</v>
          </cell>
          <cell r="E78" t="str">
            <v>Cottrell</v>
          </cell>
          <cell r="H78" t="str">
            <v>ED</v>
          </cell>
          <cell r="I78" t="str">
            <v>Gerente de Impuestos Internacional</v>
          </cell>
          <cell r="J78" t="str">
            <v>O</v>
          </cell>
          <cell r="K78">
            <v>36332</v>
          </cell>
          <cell r="L78">
            <v>36342</v>
          </cell>
          <cell r="M78">
            <v>36342</v>
          </cell>
          <cell r="N78">
            <v>36591.470641087966</v>
          </cell>
          <cell r="O78">
            <v>1</v>
          </cell>
          <cell r="P78" t="str">
            <v>Segundo</v>
          </cell>
          <cell r="Q78" t="str">
            <v>ESTADOS UNIDOS</v>
          </cell>
          <cell r="R78" t="str">
            <v>Estados Unidos</v>
          </cell>
          <cell r="S78" t="str">
            <v>CENTRAL</v>
          </cell>
          <cell r="T78" t="str">
            <v>Central</v>
          </cell>
          <cell r="U78">
            <v>6</v>
          </cell>
          <cell r="V78" t="str">
            <v>Houston</v>
          </cell>
          <cell r="X78" t="str">
            <v>Otros México</v>
          </cell>
          <cell r="Y78">
            <v>10196144</v>
          </cell>
          <cell r="Z78" t="str">
            <v>Pesetas</v>
          </cell>
          <cell r="AA78">
            <v>161.22</v>
          </cell>
          <cell r="AB78">
            <v>63243.667038828928</v>
          </cell>
          <cell r="AC78" t="str">
            <v>US Dlls</v>
          </cell>
          <cell r="AD78">
            <v>1153333.3333333333</v>
          </cell>
          <cell r="AE78">
            <v>3460000</v>
          </cell>
          <cell r="AF78" t="str">
            <v>Pesetas Brutas</v>
          </cell>
          <cell r="AG78">
            <v>15000</v>
          </cell>
          <cell r="AH78" t="str">
            <v>USD Netos</v>
          </cell>
          <cell r="AI78" t="str">
            <v>US Dólares Brutos</v>
          </cell>
          <cell r="AJ78">
            <v>160000</v>
          </cell>
          <cell r="AK78" t="str">
            <v>US Dlls</v>
          </cell>
          <cell r="AL78">
            <v>1.5298975769663512</v>
          </cell>
          <cell r="AM78" t="str">
            <v>Casado</v>
          </cell>
          <cell r="AO78">
            <v>4</v>
          </cell>
          <cell r="AP78" t="str">
            <v>N</v>
          </cell>
          <cell r="AQ78" t="str">
            <v>Otros México</v>
          </cell>
          <cell r="AR78" t="str">
            <v>N</v>
          </cell>
          <cell r="AS78" t="str">
            <v>Otros México</v>
          </cell>
          <cell r="AT78" t="str">
            <v>N</v>
          </cell>
          <cell r="AU78" t="str">
            <v>Otros México</v>
          </cell>
          <cell r="AV78" t="str">
            <v>N</v>
          </cell>
          <cell r="AW78" t="str">
            <v>Otros México</v>
          </cell>
          <cell r="AX78" t="str">
            <v>N</v>
          </cell>
          <cell r="AY78" t="str">
            <v>Otros México</v>
          </cell>
          <cell r="AZ78">
            <v>400</v>
          </cell>
          <cell r="BA78">
            <v>4</v>
          </cell>
          <cell r="BB78">
            <v>44200</v>
          </cell>
          <cell r="BC78" t="str">
            <v>Ejecutivo</v>
          </cell>
          <cell r="BD78">
            <v>0.1</v>
          </cell>
          <cell r="BE78">
            <v>16000</v>
          </cell>
          <cell r="BF78">
            <v>0</v>
          </cell>
          <cell r="BG78">
            <v>0</v>
          </cell>
          <cell r="BH78">
            <v>0</v>
          </cell>
          <cell r="BI78">
            <v>0</v>
          </cell>
          <cell r="BJ78">
            <v>0</v>
          </cell>
          <cell r="BK78">
            <v>2150</v>
          </cell>
          <cell r="BL78">
            <v>2150</v>
          </cell>
          <cell r="BM78">
            <v>2150</v>
          </cell>
          <cell r="BN78">
            <v>25800</v>
          </cell>
          <cell r="BO78" t="str">
            <v>Cosme Furlong</v>
          </cell>
          <cell r="BP78" t="str">
            <v>NO</v>
          </cell>
          <cell r="BQ78" t="str">
            <v>Francisco Noriega</v>
          </cell>
          <cell r="BR78" t="str">
            <v>NO</v>
          </cell>
          <cell r="BS78" t="str">
            <v>José Luis Saenz de Miera</v>
          </cell>
          <cell r="BT78" t="str">
            <v>NO</v>
          </cell>
          <cell r="BU78" t="str">
            <v>Lorenzo H. Zambrano</v>
          </cell>
          <cell r="BV78" t="str">
            <v>NO</v>
          </cell>
          <cell r="BW78" t="str">
            <v>FIRMAS PENDIENTES</v>
          </cell>
          <cell r="BX78">
            <v>0</v>
          </cell>
          <cell r="BY78">
            <v>0</v>
          </cell>
          <cell r="BZ78">
            <v>0</v>
          </cell>
          <cell r="CA78">
            <v>0</v>
          </cell>
          <cell r="CB78">
            <v>0</v>
          </cell>
          <cell r="CC78">
            <v>0</v>
          </cell>
          <cell r="CD78">
            <v>0</v>
          </cell>
          <cell r="CE78">
            <v>0</v>
          </cell>
          <cell r="CF78">
            <v>0</v>
          </cell>
          <cell r="CG78">
            <v>0</v>
          </cell>
          <cell r="CH78">
            <v>0</v>
          </cell>
          <cell r="CI78" t="str">
            <v>Monterrey</v>
          </cell>
          <cell r="CJ78" t="str">
            <v>Dallas</v>
          </cell>
          <cell r="CK78">
            <v>2400</v>
          </cell>
        </row>
        <row r="79">
          <cell r="B79">
            <v>71</v>
          </cell>
          <cell r="C79" t="str">
            <v>Luis</v>
          </cell>
          <cell r="E79" t="str">
            <v>Benavides</v>
          </cell>
          <cell r="H79" t="str">
            <v>ED</v>
          </cell>
          <cell r="I79" t="str">
            <v>Gerente de Abastos</v>
          </cell>
          <cell r="J79" t="str">
            <v>O</v>
          </cell>
          <cell r="K79">
            <v>35643</v>
          </cell>
          <cell r="L79">
            <v>35643</v>
          </cell>
          <cell r="M79">
            <v>35643</v>
          </cell>
          <cell r="N79">
            <v>36591.470641087966</v>
          </cell>
          <cell r="O79">
            <v>3</v>
          </cell>
          <cell r="P79" t="str">
            <v>Cuarto</v>
          </cell>
          <cell r="Q79" t="str">
            <v>CENTRAL</v>
          </cell>
          <cell r="R79" t="str">
            <v>Central</v>
          </cell>
          <cell r="S79" t="str">
            <v>USA</v>
          </cell>
          <cell r="T79" t="str">
            <v>USA</v>
          </cell>
          <cell r="U79">
            <v>12</v>
          </cell>
          <cell r="V79" t="str">
            <v>Otros México</v>
          </cell>
          <cell r="X79" t="str">
            <v>Houston</v>
          </cell>
          <cell r="Y79">
            <v>466807</v>
          </cell>
          <cell r="Z79" t="str">
            <v>Pesos</v>
          </cell>
          <cell r="AA79">
            <v>7.9</v>
          </cell>
          <cell r="AB79">
            <v>59089.493670886077</v>
          </cell>
          <cell r="AC79" t="str">
            <v>US Dlls</v>
          </cell>
          <cell r="AD79">
            <v>40920</v>
          </cell>
          <cell r="AE79">
            <v>122760</v>
          </cell>
          <cell r="AF79" t="str">
            <v>Pesos Brutos</v>
          </cell>
          <cell r="AG79">
            <v>15000</v>
          </cell>
          <cell r="AH79" t="str">
            <v>USD Netos</v>
          </cell>
          <cell r="AI79" t="str">
            <v>US Dólares Brutos</v>
          </cell>
          <cell r="AJ79">
            <v>85200</v>
          </cell>
          <cell r="AK79" t="str">
            <v>US Dlls</v>
          </cell>
          <cell r="AL79">
            <v>0.44188069159202836</v>
          </cell>
          <cell r="AM79" t="str">
            <v>Casado</v>
          </cell>
          <cell r="AO79">
            <v>4</v>
          </cell>
          <cell r="AP79">
            <v>0</v>
          </cell>
          <cell r="AQ79" t="str">
            <v>Houston</v>
          </cell>
          <cell r="AR79">
            <v>0</v>
          </cell>
          <cell r="AS79" t="str">
            <v>Houston</v>
          </cell>
          <cell r="AT79">
            <v>0</v>
          </cell>
          <cell r="AU79" t="str">
            <v>Houston</v>
          </cell>
          <cell r="AV79">
            <v>0</v>
          </cell>
          <cell r="AW79" t="str">
            <v>Houston</v>
          </cell>
          <cell r="AX79" t="str">
            <v>N</v>
          </cell>
          <cell r="AY79" t="str">
            <v>Houston</v>
          </cell>
          <cell r="AZ79">
            <v>540</v>
          </cell>
          <cell r="BA79">
            <v>4</v>
          </cell>
          <cell r="BB79">
            <v>65360</v>
          </cell>
          <cell r="BC79" t="str">
            <v>Ejecutivo</v>
          </cell>
          <cell r="BD79">
            <v>0.1</v>
          </cell>
          <cell r="BE79">
            <v>8520</v>
          </cell>
          <cell r="BF79">
            <v>0</v>
          </cell>
          <cell r="BG79">
            <v>0</v>
          </cell>
          <cell r="BH79">
            <v>0</v>
          </cell>
          <cell r="BI79">
            <v>0</v>
          </cell>
          <cell r="BJ79">
            <v>0</v>
          </cell>
          <cell r="BK79">
            <v>2500</v>
          </cell>
          <cell r="BL79">
            <v>2700</v>
          </cell>
          <cell r="BM79">
            <v>2700</v>
          </cell>
          <cell r="BN79">
            <v>32400</v>
          </cell>
          <cell r="BO79" t="str">
            <v>Cosme Furlong</v>
          </cell>
          <cell r="BP79" t="str">
            <v>NO</v>
          </cell>
          <cell r="BQ79" t="str">
            <v>Alfonso Caballero</v>
          </cell>
          <cell r="BR79" t="str">
            <v>NO</v>
          </cell>
          <cell r="BS79" t="str">
            <v>Armando J. García</v>
          </cell>
          <cell r="BT79" t="str">
            <v>NO</v>
          </cell>
          <cell r="BU79" t="str">
            <v>Lorenzo H. Zambrano</v>
          </cell>
          <cell r="BV79" t="str">
            <v>NO</v>
          </cell>
          <cell r="BW79" t="str">
            <v>FIRMAS PENDIENTES</v>
          </cell>
          <cell r="BX79">
            <v>5800</v>
          </cell>
          <cell r="BY79">
            <v>0</v>
          </cell>
          <cell r="BZ79">
            <v>5800</v>
          </cell>
          <cell r="CA79">
            <v>0</v>
          </cell>
          <cell r="CB79">
            <v>5800</v>
          </cell>
          <cell r="CC79">
            <v>0</v>
          </cell>
          <cell r="CD79">
            <v>5800</v>
          </cell>
          <cell r="CE79">
            <v>0</v>
          </cell>
          <cell r="CF79">
            <v>0</v>
          </cell>
          <cell r="CG79">
            <v>0</v>
          </cell>
          <cell r="CH79">
            <v>21200</v>
          </cell>
          <cell r="CI79" t="str">
            <v>Monterrey</v>
          </cell>
          <cell r="CJ79" t="str">
            <v>Dallas</v>
          </cell>
          <cell r="CK79">
            <v>3240</v>
          </cell>
        </row>
        <row r="80">
          <cell r="B80">
            <v>72</v>
          </cell>
          <cell r="C80" t="str">
            <v>Jaime</v>
          </cell>
          <cell r="E80" t="str">
            <v>Elizondo</v>
          </cell>
          <cell r="F80" t="str">
            <v>Chapa</v>
          </cell>
          <cell r="G80" t="str">
            <v xml:space="preserve">Presidente </v>
          </cell>
          <cell r="H80" t="str">
            <v>P</v>
          </cell>
          <cell r="I80" t="str">
            <v xml:space="preserve">Presidente </v>
          </cell>
          <cell r="J80" t="str">
            <v>P</v>
          </cell>
          <cell r="K80">
            <v>36342</v>
          </cell>
          <cell r="L80">
            <v>36373</v>
          </cell>
          <cell r="M80">
            <v>36373</v>
          </cell>
          <cell r="N80">
            <v>36591.470641087966</v>
          </cell>
          <cell r="O80">
            <v>1</v>
          </cell>
          <cell r="P80" t="str">
            <v>Segundo</v>
          </cell>
          <cell r="Q80" t="str">
            <v>PANAMA</v>
          </cell>
          <cell r="R80" t="str">
            <v>Panamá</v>
          </cell>
          <cell r="S80" t="str">
            <v>COLOMBIA</v>
          </cell>
          <cell r="T80" t="str">
            <v>Colombia</v>
          </cell>
          <cell r="U80">
            <v>12</v>
          </cell>
          <cell r="V80" t="str">
            <v>Otros México</v>
          </cell>
          <cell r="X80" t="str">
            <v>Colombia</v>
          </cell>
          <cell r="Y80">
            <v>156750</v>
          </cell>
          <cell r="Z80" t="str">
            <v>US Dlls</v>
          </cell>
          <cell r="AA80">
            <v>1</v>
          </cell>
          <cell r="AB80">
            <v>156750</v>
          </cell>
          <cell r="AC80" t="str">
            <v>US Dlls</v>
          </cell>
          <cell r="AD80">
            <v>13062.5</v>
          </cell>
          <cell r="AE80">
            <v>19593.75</v>
          </cell>
          <cell r="AF80" t="str">
            <v>USD Netos</v>
          </cell>
          <cell r="AG80">
            <v>15000</v>
          </cell>
          <cell r="AH80" t="str">
            <v>USD Netos</v>
          </cell>
          <cell r="AI80" t="str">
            <v>US Dólares Brutos</v>
          </cell>
          <cell r="AJ80">
            <v>203775</v>
          </cell>
          <cell r="AK80" t="str">
            <v>US Dlls</v>
          </cell>
          <cell r="AL80">
            <v>0.30000000000000004</v>
          </cell>
          <cell r="AM80" t="str">
            <v>Casado</v>
          </cell>
          <cell r="AO80">
            <v>3</v>
          </cell>
          <cell r="AP80">
            <v>4</v>
          </cell>
          <cell r="AQ80" t="str">
            <v>Colombia</v>
          </cell>
          <cell r="AR80">
            <v>1</v>
          </cell>
          <cell r="AS80" t="str">
            <v>Colombia</v>
          </cell>
          <cell r="AT80">
            <v>0</v>
          </cell>
          <cell r="AU80" t="str">
            <v>Colombia</v>
          </cell>
          <cell r="AV80" t="str">
            <v>N</v>
          </cell>
          <cell r="AW80" t="str">
            <v>Colombia</v>
          </cell>
          <cell r="AX80" t="str">
            <v>N</v>
          </cell>
          <cell r="AY80" t="str">
            <v>Colombia</v>
          </cell>
          <cell r="AZ80">
            <v>1500</v>
          </cell>
          <cell r="BA80">
            <v>3</v>
          </cell>
          <cell r="BB80">
            <v>103290</v>
          </cell>
          <cell r="BC80" t="str">
            <v>Presidente</v>
          </cell>
          <cell r="BD80">
            <v>0.1</v>
          </cell>
          <cell r="BE80">
            <v>20377.5</v>
          </cell>
          <cell r="BF80">
            <v>0</v>
          </cell>
          <cell r="BG80">
            <v>0.3</v>
          </cell>
          <cell r="BH80">
            <v>0.3</v>
          </cell>
          <cell r="BI80">
            <v>0.3</v>
          </cell>
          <cell r="BJ80">
            <v>61132.5</v>
          </cell>
          <cell r="BK80">
            <v>2460</v>
          </cell>
          <cell r="BL80">
            <v>0</v>
          </cell>
          <cell r="BM80" t="str">
            <v>(Pagada por</v>
          </cell>
          <cell r="BN80">
            <v>0</v>
          </cell>
          <cell r="BO80" t="str">
            <v>Cosme Furlong</v>
          </cell>
          <cell r="BP80" t="str">
            <v>SI</v>
          </cell>
          <cell r="BQ80" t="str">
            <v>Victor Romo</v>
          </cell>
          <cell r="BR80" t="str">
            <v>SI</v>
          </cell>
          <cell r="BU80" t="str">
            <v>Lorenzo H. Zambrano</v>
          </cell>
          <cell r="BV80" t="str">
            <v>SI</v>
          </cell>
          <cell r="BW80">
            <v>36591.470641087966</v>
          </cell>
          <cell r="BX80">
            <v>4835</v>
          </cell>
          <cell r="BY80">
            <v>0</v>
          </cell>
          <cell r="BZ80">
            <v>4690</v>
          </cell>
          <cell r="CA80">
            <v>0</v>
          </cell>
          <cell r="CB80">
            <v>4755</v>
          </cell>
          <cell r="CC80">
            <v>0</v>
          </cell>
          <cell r="CD80">
            <v>0</v>
          </cell>
          <cell r="CE80">
            <v>0</v>
          </cell>
          <cell r="CF80">
            <v>0</v>
          </cell>
          <cell r="CG80">
            <v>0</v>
          </cell>
          <cell r="CH80">
            <v>14280</v>
          </cell>
          <cell r="CI80" t="str">
            <v>Panamá</v>
          </cell>
          <cell r="CJ80" t="str">
            <v>Monterrey</v>
          </cell>
          <cell r="CK80">
            <v>7500</v>
          </cell>
        </row>
        <row r="81">
          <cell r="B81">
            <v>73</v>
          </cell>
          <cell r="C81" t="str">
            <v>Ricardo</v>
          </cell>
          <cell r="E81" t="str">
            <v>Blancarte</v>
          </cell>
          <cell r="G81" t="str">
            <v>Gerente ORH</v>
          </cell>
          <cell r="H81" t="str">
            <v>ED</v>
          </cell>
          <cell r="I81" t="str">
            <v xml:space="preserve">Presidente </v>
          </cell>
          <cell r="J81" t="str">
            <v>P</v>
          </cell>
          <cell r="K81">
            <v>36342</v>
          </cell>
          <cell r="L81">
            <v>36373</v>
          </cell>
          <cell r="M81">
            <v>36373</v>
          </cell>
          <cell r="N81">
            <v>36591.470641087966</v>
          </cell>
          <cell r="O81">
            <v>1</v>
          </cell>
          <cell r="P81" t="str">
            <v>Segundo</v>
          </cell>
          <cell r="Q81" t="str">
            <v>CENTRAL</v>
          </cell>
          <cell r="R81" t="str">
            <v>Central</v>
          </cell>
          <cell r="S81" t="str">
            <v>PANAMA</v>
          </cell>
          <cell r="T81" t="str">
            <v>Panamá</v>
          </cell>
          <cell r="U81">
            <v>12</v>
          </cell>
          <cell r="V81" t="str">
            <v>Otros México</v>
          </cell>
          <cell r="X81" t="str">
            <v>Cd. de Panamá</v>
          </cell>
          <cell r="Y81">
            <v>1458432.9856558226</v>
          </cell>
          <cell r="Z81" t="str">
            <v>Pesos</v>
          </cell>
          <cell r="AA81">
            <v>9.2799999999999994</v>
          </cell>
          <cell r="AB81">
            <v>157158.72690256708</v>
          </cell>
          <cell r="AC81" t="str">
            <v>US Dlls</v>
          </cell>
          <cell r="AD81">
            <v>149200</v>
          </cell>
          <cell r="AE81">
            <v>447600</v>
          </cell>
          <cell r="AF81" t="str">
            <v>Pesos Brutos</v>
          </cell>
          <cell r="AG81">
            <v>15000</v>
          </cell>
          <cell r="AH81" t="str">
            <v>USD Netos</v>
          </cell>
          <cell r="AI81" t="str">
            <v>US Dólares Brutos</v>
          </cell>
          <cell r="AJ81">
            <v>165000</v>
          </cell>
          <cell r="AK81" t="str">
            <v>US Dlls</v>
          </cell>
          <cell r="AL81">
            <v>4.9893971858745223E-2</v>
          </cell>
          <cell r="AM81" t="str">
            <v>Casado</v>
          </cell>
          <cell r="AO81">
            <v>3</v>
          </cell>
          <cell r="AP81">
            <v>2</v>
          </cell>
          <cell r="AQ81" t="str">
            <v>Cd. de Panamá</v>
          </cell>
          <cell r="AR81">
            <v>12</v>
          </cell>
          <cell r="AS81" t="str">
            <v>Cd. de Panamá</v>
          </cell>
          <cell r="AT81" t="str">
            <v>N</v>
          </cell>
          <cell r="AU81" t="str">
            <v>Cd. de Panamá</v>
          </cell>
          <cell r="AV81" t="str">
            <v>N</v>
          </cell>
          <cell r="AW81" t="str">
            <v>Cd. de Panamá</v>
          </cell>
          <cell r="AX81" t="str">
            <v>N</v>
          </cell>
          <cell r="AY81" t="str">
            <v>Cd. de Panamá</v>
          </cell>
          <cell r="AZ81">
            <v>800</v>
          </cell>
          <cell r="BA81">
            <v>3</v>
          </cell>
          <cell r="BB81">
            <v>31700</v>
          </cell>
          <cell r="BC81" t="str">
            <v>Presidente</v>
          </cell>
          <cell r="BD81">
            <v>0.1</v>
          </cell>
          <cell r="BE81">
            <v>16500</v>
          </cell>
          <cell r="BF81">
            <v>0</v>
          </cell>
          <cell r="BG81">
            <v>0</v>
          </cell>
          <cell r="BH81">
            <v>0</v>
          </cell>
          <cell r="BI81">
            <v>0</v>
          </cell>
          <cell r="BJ81">
            <v>0</v>
          </cell>
          <cell r="BK81">
            <v>5000</v>
          </cell>
          <cell r="BL81">
            <v>0</v>
          </cell>
          <cell r="BM81" t="str">
            <v>(Pagada por</v>
          </cell>
          <cell r="BN81">
            <v>0</v>
          </cell>
          <cell r="BO81" t="str">
            <v>Cosme Furlong</v>
          </cell>
          <cell r="BP81" t="str">
            <v>SI</v>
          </cell>
          <cell r="BS81" t="str">
            <v>Víctor Romo</v>
          </cell>
          <cell r="BT81" t="str">
            <v>SI</v>
          </cell>
          <cell r="BU81" t="str">
            <v>Lorenzo H. Zambrano</v>
          </cell>
          <cell r="BV81" t="str">
            <v>SI</v>
          </cell>
          <cell r="BW81">
            <v>36591.470641087966</v>
          </cell>
          <cell r="BX81">
            <v>5300</v>
          </cell>
          <cell r="BY81">
            <v>0</v>
          </cell>
          <cell r="BZ81">
            <v>0</v>
          </cell>
          <cell r="CA81">
            <v>5900</v>
          </cell>
          <cell r="CB81">
            <v>0</v>
          </cell>
          <cell r="CC81">
            <v>0</v>
          </cell>
          <cell r="CD81">
            <v>0</v>
          </cell>
          <cell r="CE81">
            <v>0</v>
          </cell>
          <cell r="CF81">
            <v>0</v>
          </cell>
          <cell r="CG81">
            <v>0</v>
          </cell>
          <cell r="CH81">
            <v>11200</v>
          </cell>
          <cell r="CI81" t="str">
            <v>Panamá</v>
          </cell>
          <cell r="CJ81" t="str">
            <v>Monterrey</v>
          </cell>
          <cell r="CK81">
            <v>4000</v>
          </cell>
        </row>
        <row r="82">
          <cell r="B82">
            <v>74</v>
          </cell>
          <cell r="C82" t="str">
            <v>Ricardo</v>
          </cell>
          <cell r="E82" t="str">
            <v>Lopez</v>
          </cell>
          <cell r="G82" t="str">
            <v>Contralor</v>
          </cell>
          <cell r="H82" t="str">
            <v>ED</v>
          </cell>
          <cell r="I82" t="str">
            <v>Contralor</v>
          </cell>
          <cell r="J82" t="str">
            <v>O</v>
          </cell>
          <cell r="K82">
            <v>36363</v>
          </cell>
          <cell r="L82">
            <v>36394</v>
          </cell>
          <cell r="M82">
            <v>36394</v>
          </cell>
          <cell r="N82">
            <v>36591.470641087966</v>
          </cell>
          <cell r="O82">
            <v>1</v>
          </cell>
          <cell r="P82" t="str">
            <v>Segundo</v>
          </cell>
          <cell r="Q82" t="str">
            <v>VENEZUELA</v>
          </cell>
          <cell r="R82" t="str">
            <v>Venezuela</v>
          </cell>
          <cell r="S82" t="str">
            <v>INDONESIA</v>
          </cell>
          <cell r="T82" t="str">
            <v>Indonesia</v>
          </cell>
          <cell r="U82">
            <v>1</v>
          </cell>
          <cell r="V82" t="str">
            <v>Caracas</v>
          </cell>
          <cell r="X82" t="str">
            <v>Jakarta</v>
          </cell>
          <cell r="Y82">
            <v>111320426</v>
          </cell>
          <cell r="Z82" t="str">
            <v>Bolívares</v>
          </cell>
          <cell r="AA82">
            <v>602</v>
          </cell>
          <cell r="AB82">
            <v>184917.65116279069</v>
          </cell>
          <cell r="AC82" t="str">
            <v>US Dlls</v>
          </cell>
          <cell r="AD82">
            <v>5297000</v>
          </cell>
          <cell r="AE82">
            <v>15891000</v>
          </cell>
          <cell r="AF82" t="str">
            <v>Bs Brutos</v>
          </cell>
          <cell r="AG82">
            <v>15000</v>
          </cell>
          <cell r="AH82" t="str">
            <v>USD Netos</v>
          </cell>
          <cell r="AI82" t="str">
            <v>US Dólares Brutos</v>
          </cell>
          <cell r="AJ82">
            <v>194100</v>
          </cell>
          <cell r="AK82" t="str">
            <v>US Dlls</v>
          </cell>
          <cell r="AL82">
            <v>4.9656421544775675E-2</v>
          </cell>
          <cell r="AM82" t="str">
            <v>Casado</v>
          </cell>
          <cell r="AO82">
            <v>2</v>
          </cell>
          <cell r="AP82">
            <v>4</v>
          </cell>
          <cell r="AQ82" t="str">
            <v>Jakarta</v>
          </cell>
          <cell r="AR82">
            <v>2</v>
          </cell>
          <cell r="AS82" t="str">
            <v>Jakarta</v>
          </cell>
          <cell r="AT82" t="str">
            <v>N</v>
          </cell>
          <cell r="AU82" t="str">
            <v>Jakarta</v>
          </cell>
          <cell r="AV82" t="str">
            <v>N</v>
          </cell>
          <cell r="AW82" t="str">
            <v>Jakarta</v>
          </cell>
          <cell r="AX82" t="str">
            <v>N</v>
          </cell>
          <cell r="AY82" t="str">
            <v>Jakarta</v>
          </cell>
          <cell r="AZ82">
            <v>8000</v>
          </cell>
          <cell r="BA82">
            <v>2</v>
          </cell>
          <cell r="BB82">
            <v>150735</v>
          </cell>
          <cell r="BC82" t="str">
            <v>Ejecutivo</v>
          </cell>
          <cell r="BD82">
            <v>0.1</v>
          </cell>
          <cell r="BE82">
            <v>19410</v>
          </cell>
          <cell r="BF82">
            <v>0.05</v>
          </cell>
          <cell r="BG82">
            <v>0.25</v>
          </cell>
          <cell r="BH82">
            <v>0.25</v>
          </cell>
          <cell r="BI82">
            <v>0.25</v>
          </cell>
          <cell r="BJ82">
            <v>48525</v>
          </cell>
          <cell r="BK82">
            <v>2500</v>
          </cell>
          <cell r="BL82">
            <v>2500</v>
          </cell>
          <cell r="BM82">
            <v>2500</v>
          </cell>
          <cell r="BN82">
            <v>30000</v>
          </cell>
          <cell r="BO82" t="str">
            <v>Cosme Furlong</v>
          </cell>
          <cell r="BP82" t="str">
            <v>NO</v>
          </cell>
          <cell r="BQ82" t="str">
            <v>Gerardo de la Garza</v>
          </cell>
          <cell r="BR82" t="str">
            <v>NO</v>
          </cell>
          <cell r="BS82" t="str">
            <v>Francisco Noriega</v>
          </cell>
          <cell r="BT82" t="str">
            <v>NO</v>
          </cell>
          <cell r="BU82" t="str">
            <v>José Luis Saenz de Miera</v>
          </cell>
          <cell r="BV82" t="str">
            <v>NO</v>
          </cell>
          <cell r="BW82" t="str">
            <v>FIRMAS PENDIENTES</v>
          </cell>
          <cell r="BX82">
            <v>10400</v>
          </cell>
          <cell r="BY82">
            <v>0</v>
          </cell>
          <cell r="BZ82">
            <v>10400</v>
          </cell>
          <cell r="CA82">
            <v>0</v>
          </cell>
          <cell r="CB82">
            <v>0</v>
          </cell>
          <cell r="CC82">
            <v>0</v>
          </cell>
          <cell r="CD82">
            <v>0</v>
          </cell>
          <cell r="CE82">
            <v>0</v>
          </cell>
          <cell r="CF82">
            <v>0</v>
          </cell>
          <cell r="CG82">
            <v>0</v>
          </cell>
          <cell r="CH82">
            <v>20800</v>
          </cell>
          <cell r="CI82" t="str">
            <v>Jakarta</v>
          </cell>
          <cell r="CJ82" t="str">
            <v>Caracas</v>
          </cell>
          <cell r="CK82">
            <v>32000</v>
          </cell>
        </row>
        <row r="83">
          <cell r="B83">
            <v>75</v>
          </cell>
          <cell r="C83" t="str">
            <v>José</v>
          </cell>
          <cell r="D83" t="str">
            <v>Leopoldo</v>
          </cell>
          <cell r="E83" t="str">
            <v>Quiroga</v>
          </cell>
          <cell r="G83" t="str">
            <v>Gerente de Tesorería</v>
          </cell>
          <cell r="H83" t="str">
            <v>ED</v>
          </cell>
          <cell r="I83" t="str">
            <v>Director de Finanzas</v>
          </cell>
          <cell r="J83" t="str">
            <v>O</v>
          </cell>
          <cell r="K83">
            <v>36364</v>
          </cell>
          <cell r="L83">
            <v>36395</v>
          </cell>
          <cell r="M83">
            <v>36395</v>
          </cell>
          <cell r="N83">
            <v>36591.470641087966</v>
          </cell>
          <cell r="O83">
            <v>1</v>
          </cell>
          <cell r="P83" t="str">
            <v>Segundo</v>
          </cell>
          <cell r="Q83" t="str">
            <v>CENTRAL</v>
          </cell>
          <cell r="R83" t="str">
            <v>Central</v>
          </cell>
          <cell r="S83" t="str">
            <v>INDONESIA</v>
          </cell>
          <cell r="T83" t="str">
            <v>Indonesia</v>
          </cell>
          <cell r="U83">
            <v>12</v>
          </cell>
          <cell r="V83" t="str">
            <v>Otros México</v>
          </cell>
          <cell r="X83" t="str">
            <v>Jakarta</v>
          </cell>
          <cell r="Y83">
            <v>1029907</v>
          </cell>
          <cell r="Z83" t="str">
            <v>Pesos</v>
          </cell>
          <cell r="AA83">
            <v>9.4499999999999993</v>
          </cell>
          <cell r="AB83">
            <v>108984.86772486773</v>
          </cell>
          <cell r="AC83" t="str">
            <v>US Dlls</v>
          </cell>
          <cell r="AD83">
            <v>103900</v>
          </cell>
          <cell r="AE83">
            <v>311700</v>
          </cell>
          <cell r="AF83" t="str">
            <v>Pesos Brutos</v>
          </cell>
          <cell r="AG83">
            <v>15000</v>
          </cell>
          <cell r="AH83" t="str">
            <v>USD Netos</v>
          </cell>
          <cell r="AI83" t="str">
            <v>US Dólares Brutos</v>
          </cell>
          <cell r="AJ83">
            <v>127500</v>
          </cell>
          <cell r="AK83" t="str">
            <v>US Dólares</v>
          </cell>
          <cell r="AL83">
            <v>0.16988718398845726</v>
          </cell>
          <cell r="AM83" t="str">
            <v>Casado</v>
          </cell>
          <cell r="AO83">
            <v>4</v>
          </cell>
          <cell r="AP83">
            <v>9</v>
          </cell>
          <cell r="AQ83" t="str">
            <v>Jakarta</v>
          </cell>
          <cell r="AR83">
            <v>8</v>
          </cell>
          <cell r="AS83" t="str">
            <v>Jakarta</v>
          </cell>
          <cell r="AT83">
            <v>6</v>
          </cell>
          <cell r="AU83" t="str">
            <v>Jakarta</v>
          </cell>
          <cell r="AV83">
            <v>5</v>
          </cell>
          <cell r="AW83" t="str">
            <v>Jakarta</v>
          </cell>
          <cell r="AX83" t="str">
            <v>N</v>
          </cell>
          <cell r="AY83" t="str">
            <v>Jakarta</v>
          </cell>
          <cell r="AZ83">
            <v>6800</v>
          </cell>
          <cell r="BA83">
            <v>4</v>
          </cell>
          <cell r="BB83">
            <v>161025</v>
          </cell>
          <cell r="BC83" t="str">
            <v>Ejecutivo</v>
          </cell>
          <cell r="BD83">
            <v>0.1</v>
          </cell>
          <cell r="BE83">
            <v>12750</v>
          </cell>
          <cell r="BF83">
            <v>0</v>
          </cell>
          <cell r="BG83">
            <v>0.25</v>
          </cell>
          <cell r="BH83">
            <v>0.25</v>
          </cell>
          <cell r="BI83">
            <v>0.25</v>
          </cell>
          <cell r="BJ83">
            <v>31875</v>
          </cell>
          <cell r="BK83">
            <v>2500</v>
          </cell>
          <cell r="BL83">
            <v>2500</v>
          </cell>
          <cell r="BM83">
            <v>2500</v>
          </cell>
          <cell r="BN83">
            <v>30000</v>
          </cell>
          <cell r="BO83" t="str">
            <v>Cosme Furlong</v>
          </cell>
          <cell r="BP83" t="str">
            <v>NO</v>
          </cell>
          <cell r="BQ83" t="str">
            <v>Gerardo de la Garza</v>
          </cell>
          <cell r="BR83" t="str">
            <v>NO</v>
          </cell>
          <cell r="BS83" t="str">
            <v>Francisco Noriega</v>
          </cell>
          <cell r="BT83" t="str">
            <v>NO</v>
          </cell>
          <cell r="BU83" t="str">
            <v>José Luis Saenz de Miera</v>
          </cell>
          <cell r="BV83" t="str">
            <v>NO</v>
          </cell>
          <cell r="BW83" t="str">
            <v>FIRMAS PENDIENTES</v>
          </cell>
          <cell r="BX83">
            <v>0</v>
          </cell>
          <cell r="BY83">
            <v>11900</v>
          </cell>
          <cell r="BZ83">
            <v>0</v>
          </cell>
          <cell r="CA83">
            <v>11650</v>
          </cell>
          <cell r="CB83">
            <v>0</v>
          </cell>
          <cell r="CC83">
            <v>11650</v>
          </cell>
          <cell r="CD83">
            <v>10400</v>
          </cell>
          <cell r="CE83">
            <v>0</v>
          </cell>
          <cell r="CF83">
            <v>0</v>
          </cell>
          <cell r="CG83">
            <v>0</v>
          </cell>
          <cell r="CH83">
            <v>45600</v>
          </cell>
          <cell r="CI83" t="str">
            <v>Monterrey</v>
          </cell>
          <cell r="CJ83" t="str">
            <v>Jakarta</v>
          </cell>
          <cell r="CK83">
            <v>40800</v>
          </cell>
        </row>
        <row r="84">
          <cell r="B84">
            <v>76</v>
          </cell>
          <cell r="C84" t="str">
            <v>Luis</v>
          </cell>
          <cell r="D84" t="str">
            <v>Demetrio</v>
          </cell>
          <cell r="E84" t="str">
            <v>Fernández</v>
          </cell>
          <cell r="G84" t="str">
            <v>Asesor de Trading</v>
          </cell>
          <cell r="H84" t="str">
            <v>ED</v>
          </cell>
          <cell r="I84" t="str">
            <v>Asesor  de Trading</v>
          </cell>
          <cell r="J84" t="str">
            <v>O</v>
          </cell>
          <cell r="K84">
            <v>36342</v>
          </cell>
          <cell r="L84">
            <v>36342</v>
          </cell>
          <cell r="M84">
            <v>36342</v>
          </cell>
          <cell r="N84">
            <v>36591.470641087966</v>
          </cell>
          <cell r="O84">
            <v>1</v>
          </cell>
          <cell r="P84" t="str">
            <v>Segundo</v>
          </cell>
          <cell r="Q84" t="str">
            <v>MEXICO</v>
          </cell>
          <cell r="R84" t="str">
            <v>México</v>
          </cell>
          <cell r="S84" t="str">
            <v>INDONESIA</v>
          </cell>
          <cell r="T84" t="str">
            <v>Indonesia</v>
          </cell>
          <cell r="U84">
            <v>12</v>
          </cell>
          <cell r="V84" t="str">
            <v>Otros México</v>
          </cell>
          <cell r="X84" t="str">
            <v>Jakarta</v>
          </cell>
          <cell r="Y84">
            <v>274030</v>
          </cell>
          <cell r="Z84" t="str">
            <v>Pesos</v>
          </cell>
          <cell r="AA84">
            <v>9.85</v>
          </cell>
          <cell r="AB84">
            <v>27820.304568527921</v>
          </cell>
          <cell r="AC84" t="str">
            <v>US Dlls</v>
          </cell>
          <cell r="AD84">
            <v>22610</v>
          </cell>
          <cell r="AE84">
            <v>67830</v>
          </cell>
          <cell r="AF84" t="str">
            <v>Pesos Brutos</v>
          </cell>
          <cell r="AG84">
            <v>15000</v>
          </cell>
          <cell r="AH84" t="str">
            <v>USD Netos</v>
          </cell>
          <cell r="AI84" t="str">
            <v>US Dólares Brutos</v>
          </cell>
          <cell r="AJ84">
            <v>38900</v>
          </cell>
          <cell r="AK84" t="str">
            <v>US Dólares</v>
          </cell>
          <cell r="AL84">
            <v>0.39825931467357578</v>
          </cell>
          <cell r="AM84" t="str">
            <v>Soltero</v>
          </cell>
          <cell r="AO84">
            <v>0</v>
          </cell>
          <cell r="AP84" t="str">
            <v>N</v>
          </cell>
          <cell r="AQ84" t="str">
            <v>Jakarta</v>
          </cell>
          <cell r="AR84" t="str">
            <v>N</v>
          </cell>
          <cell r="AS84" t="str">
            <v>Jakarta</v>
          </cell>
          <cell r="AT84" t="str">
            <v>N</v>
          </cell>
          <cell r="AU84" t="str">
            <v>Jakarta</v>
          </cell>
          <cell r="AV84" t="str">
            <v>N</v>
          </cell>
          <cell r="AW84" t="str">
            <v>Jakarta</v>
          </cell>
          <cell r="AX84" t="str">
            <v>N</v>
          </cell>
          <cell r="AY84" t="str">
            <v>Jakarta</v>
          </cell>
          <cell r="AZ84">
            <v>6800</v>
          </cell>
          <cell r="BA84">
            <v>0</v>
          </cell>
          <cell r="BB84">
            <v>50415</v>
          </cell>
          <cell r="BC84" t="str">
            <v>Ejecutivo</v>
          </cell>
          <cell r="BD84">
            <v>0.1</v>
          </cell>
          <cell r="BE84">
            <v>3890</v>
          </cell>
          <cell r="BF84">
            <v>0</v>
          </cell>
          <cell r="BG84">
            <v>0.25</v>
          </cell>
          <cell r="BH84">
            <v>0.25</v>
          </cell>
          <cell r="BI84">
            <v>0.25</v>
          </cell>
          <cell r="BJ84">
            <v>9725</v>
          </cell>
          <cell r="BK84">
            <v>2500</v>
          </cell>
          <cell r="BL84">
            <v>2500</v>
          </cell>
          <cell r="BM84">
            <v>2500</v>
          </cell>
          <cell r="BN84">
            <v>30000</v>
          </cell>
          <cell r="BO84" t="str">
            <v>Cosme Furlong</v>
          </cell>
          <cell r="BP84" t="str">
            <v>NO</v>
          </cell>
          <cell r="BQ84" t="str">
            <v>Gerardo de la Garza</v>
          </cell>
          <cell r="BR84" t="str">
            <v>NO</v>
          </cell>
          <cell r="BS84" t="str">
            <v>Francisco Noriega</v>
          </cell>
          <cell r="BT84" t="str">
            <v>NO</v>
          </cell>
          <cell r="BU84" t="str">
            <v>José Luis Saenz de Miera</v>
          </cell>
          <cell r="BV84" t="str">
            <v>NO</v>
          </cell>
          <cell r="BW84" t="str">
            <v>FIRMAS PENDIENTES</v>
          </cell>
          <cell r="BX84">
            <v>0</v>
          </cell>
          <cell r="BY84">
            <v>0</v>
          </cell>
          <cell r="BZ84">
            <v>0</v>
          </cell>
          <cell r="CA84">
            <v>0</v>
          </cell>
          <cell r="CB84">
            <v>0</v>
          </cell>
          <cell r="CC84">
            <v>0</v>
          </cell>
          <cell r="CD84">
            <v>0</v>
          </cell>
          <cell r="CE84">
            <v>0</v>
          </cell>
          <cell r="CF84">
            <v>0</v>
          </cell>
          <cell r="CG84">
            <v>0</v>
          </cell>
          <cell r="CH84">
            <v>0</v>
          </cell>
          <cell r="CI84" t="str">
            <v>Monterrey</v>
          </cell>
          <cell r="CJ84" t="str">
            <v>Jakarta</v>
          </cell>
          <cell r="CK84">
            <v>6800</v>
          </cell>
        </row>
        <row r="85">
          <cell r="B85">
            <v>77</v>
          </cell>
          <cell r="C85" t="str">
            <v>Santiago</v>
          </cell>
          <cell r="E85" t="str">
            <v>Ortiz</v>
          </cell>
          <cell r="F85" t="str">
            <v>Nogami</v>
          </cell>
          <cell r="G85" t="str">
            <v>Gerente de Planta</v>
          </cell>
          <cell r="H85" t="str">
            <v>ED</v>
          </cell>
          <cell r="I85" t="str">
            <v>Director de Operaciones</v>
          </cell>
          <cell r="J85" t="str">
            <v>O</v>
          </cell>
          <cell r="K85">
            <v>36342</v>
          </cell>
          <cell r="L85">
            <v>36342</v>
          </cell>
          <cell r="M85">
            <v>36342</v>
          </cell>
          <cell r="N85">
            <v>36591.47064097222</v>
          </cell>
          <cell r="O85">
            <v>1</v>
          </cell>
          <cell r="P85" t="str">
            <v>Segundo</v>
          </cell>
          <cell r="Q85" t="str">
            <v>CENTRAL</v>
          </cell>
          <cell r="R85" t="str">
            <v>México</v>
          </cell>
          <cell r="S85" t="str">
            <v>INDONESIA</v>
          </cell>
          <cell r="T85" t="str">
            <v>Indonesia</v>
          </cell>
          <cell r="U85">
            <v>12</v>
          </cell>
          <cell r="V85" t="str">
            <v>Otros México</v>
          </cell>
          <cell r="X85" t="str">
            <v>Jakarta</v>
          </cell>
          <cell r="Y85">
            <v>100638</v>
          </cell>
          <cell r="Z85" t="str">
            <v>US Dlls</v>
          </cell>
          <cell r="AA85">
            <v>1</v>
          </cell>
          <cell r="AB85">
            <v>100638</v>
          </cell>
          <cell r="AC85" t="str">
            <v>US Dlls</v>
          </cell>
          <cell r="AD85">
            <v>6709.2</v>
          </cell>
          <cell r="AE85">
            <v>10063.799999999999</v>
          </cell>
          <cell r="AF85" t="str">
            <v>USD Netos</v>
          </cell>
          <cell r="AG85">
            <v>15000</v>
          </cell>
          <cell r="AH85" t="str">
            <v>USD Netos</v>
          </cell>
          <cell r="AI85" t="str">
            <v>US Dólares Brutos</v>
          </cell>
          <cell r="AJ85">
            <v>110701.8</v>
          </cell>
          <cell r="AK85" t="str">
            <v>US Dólares</v>
          </cell>
          <cell r="AL85">
            <v>0.10000000000000009</v>
          </cell>
          <cell r="AM85" t="str">
            <v>Casado</v>
          </cell>
          <cell r="AO85">
            <v>1</v>
          </cell>
          <cell r="AP85" t="str">
            <v>N</v>
          </cell>
          <cell r="AQ85" t="str">
            <v>Jakarta</v>
          </cell>
          <cell r="AR85" t="str">
            <v>N</v>
          </cell>
          <cell r="AS85" t="str">
            <v>Jakarta</v>
          </cell>
          <cell r="AT85" t="str">
            <v>N</v>
          </cell>
          <cell r="AU85" t="str">
            <v>Jakarta</v>
          </cell>
          <cell r="AV85" t="str">
            <v>N</v>
          </cell>
          <cell r="AW85" t="str">
            <v>Jakarta</v>
          </cell>
          <cell r="AX85" t="str">
            <v>N</v>
          </cell>
          <cell r="AY85" t="str">
            <v>Jakarta</v>
          </cell>
          <cell r="AZ85">
            <v>6800</v>
          </cell>
          <cell r="BA85">
            <v>1</v>
          </cell>
          <cell r="BB85">
            <v>89145.63</v>
          </cell>
          <cell r="BC85" t="str">
            <v>Ejecutivo</v>
          </cell>
          <cell r="BD85">
            <v>0.1</v>
          </cell>
          <cell r="BE85">
            <v>11070.18</v>
          </cell>
          <cell r="BF85">
            <v>0</v>
          </cell>
          <cell r="BG85">
            <v>0.25</v>
          </cell>
          <cell r="BH85">
            <v>0.25</v>
          </cell>
          <cell r="BI85">
            <v>0.25</v>
          </cell>
          <cell r="BJ85">
            <v>27675.45</v>
          </cell>
          <cell r="BK85">
            <v>2500</v>
          </cell>
          <cell r="BL85">
            <v>2500</v>
          </cell>
          <cell r="BM85">
            <v>2500</v>
          </cell>
          <cell r="BN85">
            <v>30000</v>
          </cell>
          <cell r="BO85" t="str">
            <v>Cosme Furlong</v>
          </cell>
          <cell r="BP85" t="str">
            <v>NO</v>
          </cell>
          <cell r="BQ85" t="str">
            <v>Gerardo de la Garza</v>
          </cell>
          <cell r="BR85" t="str">
            <v>NO</v>
          </cell>
          <cell r="BS85" t="str">
            <v>Francisco Noriega</v>
          </cell>
          <cell r="BT85" t="str">
            <v>NO</v>
          </cell>
          <cell r="BU85" t="str">
            <v>José Luis Saenz de Miera</v>
          </cell>
          <cell r="BV85" t="str">
            <v>NO</v>
          </cell>
          <cell r="BW85" t="str">
            <v>FIRMAS PENDIENTES</v>
          </cell>
          <cell r="BX85">
            <v>0</v>
          </cell>
          <cell r="BY85">
            <v>0</v>
          </cell>
          <cell r="BZ85">
            <v>0</v>
          </cell>
          <cell r="CA85">
            <v>0</v>
          </cell>
          <cell r="CB85">
            <v>0</v>
          </cell>
          <cell r="CC85">
            <v>0</v>
          </cell>
          <cell r="CD85">
            <v>0</v>
          </cell>
          <cell r="CE85">
            <v>0</v>
          </cell>
          <cell r="CF85">
            <v>0</v>
          </cell>
          <cell r="CG85">
            <v>0</v>
          </cell>
          <cell r="CH85">
            <v>0</v>
          </cell>
          <cell r="CI85" t="str">
            <v>Monterrey</v>
          </cell>
          <cell r="CJ85" t="str">
            <v>Jakarta</v>
          </cell>
          <cell r="CK85">
            <v>20400</v>
          </cell>
        </row>
        <row r="86">
          <cell r="B86">
            <v>78</v>
          </cell>
          <cell r="C86" t="str">
            <v>José Luis</v>
          </cell>
          <cell r="D86" t="str">
            <v>Luis</v>
          </cell>
          <cell r="E86" t="str">
            <v>Saenz de Miera</v>
          </cell>
          <cell r="G86" t="str">
            <v>Vicepresidente Europa y Asia</v>
          </cell>
          <cell r="H86" t="str">
            <v>P</v>
          </cell>
          <cell r="I86" t="str">
            <v>Vicepresidente Europa y Asia</v>
          </cell>
          <cell r="J86" t="str">
            <v>P</v>
          </cell>
          <cell r="K86">
            <v>36342</v>
          </cell>
          <cell r="L86">
            <v>36342</v>
          </cell>
          <cell r="M86">
            <v>36373.523715277777</v>
          </cell>
          <cell r="N86">
            <v>36591.47064097222</v>
          </cell>
          <cell r="O86">
            <v>1</v>
          </cell>
          <cell r="P86" t="str">
            <v>Segundo</v>
          </cell>
          <cell r="Q86" t="str">
            <v>ESPAÑA</v>
          </cell>
          <cell r="R86" t="str">
            <v>España</v>
          </cell>
          <cell r="S86" t="str">
            <v>SINGAPUR</v>
          </cell>
          <cell r="T86" t="str">
            <v>Singapur</v>
          </cell>
          <cell r="U86">
            <v>6</v>
          </cell>
          <cell r="V86" t="str">
            <v>España</v>
          </cell>
          <cell r="X86" t="str">
            <v>Singapur</v>
          </cell>
          <cell r="Y86">
            <v>627600</v>
          </cell>
          <cell r="Z86" t="str">
            <v>US Dlls</v>
          </cell>
          <cell r="AA86">
            <v>1</v>
          </cell>
          <cell r="AB86">
            <v>627600</v>
          </cell>
          <cell r="AC86" t="str">
            <v>US Dlls</v>
          </cell>
          <cell r="AD86">
            <v>80073.333333333328</v>
          </cell>
          <cell r="AE86">
            <v>240220</v>
          </cell>
          <cell r="AF86" t="str">
            <v>USD Brutos</v>
          </cell>
          <cell r="AG86">
            <v>30000</v>
          </cell>
          <cell r="AH86" t="str">
            <v>USD Netos</v>
          </cell>
          <cell r="AI86" t="str">
            <v>US Dólares Brutos</v>
          </cell>
          <cell r="AJ86">
            <v>627600</v>
          </cell>
          <cell r="AK86" t="str">
            <v>US Dólares</v>
          </cell>
          <cell r="AL86">
            <v>0</v>
          </cell>
          <cell r="AM86" t="str">
            <v>Casado</v>
          </cell>
          <cell r="AO86">
            <v>3</v>
          </cell>
          <cell r="AP86" t="str">
            <v>N</v>
          </cell>
          <cell r="AQ86" t="str">
            <v>Singapur</v>
          </cell>
          <cell r="AR86">
            <v>11</v>
          </cell>
          <cell r="AS86" t="str">
            <v>Singapur</v>
          </cell>
          <cell r="AT86">
            <v>8</v>
          </cell>
          <cell r="AU86" t="str">
            <v>Singapur</v>
          </cell>
          <cell r="AV86" t="str">
            <v>N</v>
          </cell>
          <cell r="AW86" t="str">
            <v>Singapur</v>
          </cell>
          <cell r="AX86" t="str">
            <v>N</v>
          </cell>
          <cell r="AY86" t="str">
            <v>Singapur</v>
          </cell>
          <cell r="AZ86">
            <v>8000</v>
          </cell>
          <cell r="BA86">
            <v>3</v>
          </cell>
          <cell r="BB86">
            <v>125430</v>
          </cell>
          <cell r="BC86" t="str">
            <v>Presidente</v>
          </cell>
          <cell r="BD86">
            <v>0.1</v>
          </cell>
          <cell r="BE86">
            <v>62760</v>
          </cell>
          <cell r="BF86">
            <v>0</v>
          </cell>
          <cell r="BG86">
            <v>0</v>
          </cell>
          <cell r="BH86">
            <v>0</v>
          </cell>
          <cell r="BI86">
            <v>0</v>
          </cell>
          <cell r="BJ86">
            <v>0</v>
          </cell>
          <cell r="BK86">
            <v>10870</v>
          </cell>
          <cell r="BL86">
            <v>0</v>
          </cell>
          <cell r="BM86" t="str">
            <v>(Pagada por</v>
          </cell>
          <cell r="BN86">
            <v>0</v>
          </cell>
          <cell r="BO86" t="str">
            <v>Cosme Furlong</v>
          </cell>
          <cell r="BP86" t="str">
            <v>SI</v>
          </cell>
          <cell r="BU86" t="str">
            <v>Lorenzo H. Zambrano</v>
          </cell>
          <cell r="BV86" t="str">
            <v>SI</v>
          </cell>
          <cell r="BW86">
            <v>36591.47064097222</v>
          </cell>
          <cell r="BX86">
            <v>0</v>
          </cell>
          <cell r="BY86">
            <v>0</v>
          </cell>
          <cell r="BZ86">
            <v>0</v>
          </cell>
          <cell r="CA86">
            <v>11940</v>
          </cell>
          <cell r="CB86">
            <v>0</v>
          </cell>
          <cell r="CC86">
            <v>10730</v>
          </cell>
          <cell r="CD86">
            <v>0</v>
          </cell>
          <cell r="CE86">
            <v>0</v>
          </cell>
          <cell r="CF86">
            <v>0</v>
          </cell>
          <cell r="CG86">
            <v>0</v>
          </cell>
          <cell r="CH86">
            <v>22670</v>
          </cell>
          <cell r="CI86" t="str">
            <v>Singapur</v>
          </cell>
          <cell r="CJ86" t="str">
            <v>España</v>
          </cell>
          <cell r="CK86">
            <v>40000</v>
          </cell>
        </row>
        <row r="87">
          <cell r="B87">
            <v>79</v>
          </cell>
          <cell r="C87" t="str">
            <v>Felix</v>
          </cell>
          <cell r="E87" t="str">
            <v>Mateo</v>
          </cell>
          <cell r="F87" t="str">
            <v>García</v>
          </cell>
          <cell r="G87" t="str">
            <v>Gerente</v>
          </cell>
          <cell r="H87" t="str">
            <v>O</v>
          </cell>
          <cell r="I87" t="str">
            <v>V. P. Planeación</v>
          </cell>
          <cell r="J87" t="str">
            <v>VP</v>
          </cell>
          <cell r="K87">
            <v>36390.538218865739</v>
          </cell>
          <cell r="L87">
            <v>36390.538218865739</v>
          </cell>
          <cell r="M87">
            <v>36373.523715277777</v>
          </cell>
          <cell r="N87">
            <v>36591.47064097222</v>
          </cell>
          <cell r="O87">
            <v>1</v>
          </cell>
          <cell r="P87" t="str">
            <v>Segundo</v>
          </cell>
          <cell r="Q87" t="str">
            <v>CENTRAL</v>
          </cell>
          <cell r="R87" t="str">
            <v>Central</v>
          </cell>
          <cell r="S87" t="str">
            <v>INDONESIA</v>
          </cell>
          <cell r="T87" t="str">
            <v>Indonesia</v>
          </cell>
          <cell r="U87">
            <v>12</v>
          </cell>
          <cell r="V87" t="str">
            <v>Otros México</v>
          </cell>
          <cell r="X87" t="str">
            <v>Jakarta</v>
          </cell>
          <cell r="Y87">
            <v>134282.5</v>
          </cell>
          <cell r="Z87" t="str">
            <v>US Dlls</v>
          </cell>
          <cell r="AA87">
            <v>1</v>
          </cell>
          <cell r="AB87">
            <v>134282.5</v>
          </cell>
          <cell r="AC87" t="str">
            <v>US Dlls</v>
          </cell>
          <cell r="AD87">
            <v>11190.208333333334</v>
          </cell>
          <cell r="AE87">
            <v>16785.3125</v>
          </cell>
          <cell r="AF87" t="str">
            <v>USD Netos</v>
          </cell>
          <cell r="AG87">
            <v>15000</v>
          </cell>
          <cell r="AH87" t="str">
            <v>USD Netos</v>
          </cell>
          <cell r="AI87" t="str">
            <v>US Dólares Brutos</v>
          </cell>
          <cell r="AJ87">
            <v>155000</v>
          </cell>
          <cell r="AK87" t="str">
            <v>US Dlls</v>
          </cell>
          <cell r="AL87">
            <v>0.15428294826205957</v>
          </cell>
          <cell r="AM87" t="str">
            <v>Casado</v>
          </cell>
          <cell r="AO87">
            <v>0</v>
          </cell>
          <cell r="AP87" t="str">
            <v>N</v>
          </cell>
          <cell r="AQ87" t="str">
            <v>Jakarta</v>
          </cell>
          <cell r="AR87" t="str">
            <v>N</v>
          </cell>
          <cell r="AS87" t="str">
            <v>Jakarta</v>
          </cell>
          <cell r="AT87" t="str">
            <v>N</v>
          </cell>
          <cell r="AU87" t="str">
            <v>Jakarta</v>
          </cell>
          <cell r="AV87" t="str">
            <v>N</v>
          </cell>
          <cell r="AW87" t="str">
            <v>Jakarta</v>
          </cell>
          <cell r="AX87" t="str">
            <v>N</v>
          </cell>
          <cell r="AY87" t="str">
            <v>Jakarta</v>
          </cell>
          <cell r="AZ87">
            <v>6800</v>
          </cell>
          <cell r="BA87">
            <v>0</v>
          </cell>
          <cell r="BB87">
            <v>109850</v>
          </cell>
          <cell r="BC87" t="str">
            <v>Vicepresidente</v>
          </cell>
          <cell r="BD87">
            <v>0.1</v>
          </cell>
          <cell r="BE87">
            <v>15500</v>
          </cell>
          <cell r="BF87">
            <v>0</v>
          </cell>
          <cell r="BG87">
            <v>0.25</v>
          </cell>
          <cell r="BH87">
            <v>0.25</v>
          </cell>
          <cell r="BI87">
            <v>0.25</v>
          </cell>
          <cell r="BJ87">
            <v>38750</v>
          </cell>
          <cell r="BK87">
            <v>3500</v>
          </cell>
          <cell r="BL87">
            <v>3500</v>
          </cell>
          <cell r="BM87">
            <v>3500</v>
          </cell>
          <cell r="BN87">
            <v>42000</v>
          </cell>
          <cell r="BO87" t="str">
            <v>Cosme Furlong</v>
          </cell>
          <cell r="BP87" t="str">
            <v>NO</v>
          </cell>
          <cell r="BQ87" t="str">
            <v>Francisco Noriega</v>
          </cell>
          <cell r="BR87" t="str">
            <v>NO</v>
          </cell>
          <cell r="BS87" t="str">
            <v>José Luis Saenz de Miera</v>
          </cell>
          <cell r="BT87" t="str">
            <v>NO</v>
          </cell>
          <cell r="BU87" t="str">
            <v>Lorenzo H. Zambrano</v>
          </cell>
          <cell r="BV87" t="str">
            <v>NO</v>
          </cell>
          <cell r="BW87" t="str">
            <v>FIRMAS PENDIENTES</v>
          </cell>
          <cell r="BX87">
            <v>0</v>
          </cell>
          <cell r="BY87">
            <v>0</v>
          </cell>
          <cell r="BZ87">
            <v>0</v>
          </cell>
          <cell r="CA87">
            <v>0</v>
          </cell>
          <cell r="CB87">
            <v>0</v>
          </cell>
          <cell r="CC87">
            <v>0</v>
          </cell>
          <cell r="CD87">
            <v>0</v>
          </cell>
          <cell r="CE87">
            <v>0</v>
          </cell>
          <cell r="CF87">
            <v>0</v>
          </cell>
          <cell r="CG87">
            <v>0</v>
          </cell>
          <cell r="CH87">
            <v>0</v>
          </cell>
          <cell r="CI87" t="str">
            <v>Singapur</v>
          </cell>
          <cell r="CJ87" t="str">
            <v>México</v>
          </cell>
          <cell r="CK87">
            <v>13600</v>
          </cell>
        </row>
        <row r="88">
          <cell r="B88">
            <v>80</v>
          </cell>
          <cell r="C88" t="str">
            <v>Giuseppe</v>
          </cell>
          <cell r="E88" t="str">
            <v>Maniscalco</v>
          </cell>
          <cell r="G88" t="str">
            <v>Director Concreto</v>
          </cell>
          <cell r="H88" t="str">
            <v>VP</v>
          </cell>
          <cell r="I88" t="str">
            <v>Presidente</v>
          </cell>
          <cell r="J88" t="str">
            <v>P</v>
          </cell>
          <cell r="K88">
            <v>36434.80369212963</v>
          </cell>
          <cell r="L88">
            <v>36434.80369212963</v>
          </cell>
          <cell r="M88">
            <v>36434.80369212963</v>
          </cell>
          <cell r="N88">
            <v>36591.47064097222</v>
          </cell>
          <cell r="O88">
            <v>0</v>
          </cell>
          <cell r="P88" t="str">
            <v>Primero</v>
          </cell>
          <cell r="Q88" t="str">
            <v>VENEZUELA</v>
          </cell>
          <cell r="R88" t="str">
            <v>Venezuela</v>
          </cell>
          <cell r="S88" t="str">
            <v>COSTA RICA</v>
          </cell>
          <cell r="T88" t="str">
            <v>Costa Rica</v>
          </cell>
          <cell r="U88">
            <v>17</v>
          </cell>
          <cell r="V88" t="str">
            <v>Caracas</v>
          </cell>
          <cell r="X88" t="str">
            <v>Costa Rica</v>
          </cell>
          <cell r="Y88">
            <v>133075326</v>
          </cell>
          <cell r="Z88" t="str">
            <v>Bolívares</v>
          </cell>
          <cell r="AA88">
            <v>627.5</v>
          </cell>
          <cell r="AB88">
            <v>212072.23266932272</v>
          </cell>
          <cell r="AC88" t="str">
            <v>US Dlls</v>
          </cell>
          <cell r="AD88">
            <v>5404300</v>
          </cell>
          <cell r="AE88">
            <v>16212900</v>
          </cell>
          <cell r="AF88" t="str">
            <v>Bs Brutos</v>
          </cell>
          <cell r="AG88">
            <v>15000</v>
          </cell>
          <cell r="AH88" t="str">
            <v>USD Netos</v>
          </cell>
          <cell r="AI88" t="str">
            <v>US Dólares Brutos</v>
          </cell>
          <cell r="AJ88">
            <v>212072.23266932272</v>
          </cell>
          <cell r="AK88" t="str">
            <v>US Dlls</v>
          </cell>
          <cell r="AL88">
            <v>0</v>
          </cell>
          <cell r="AM88" t="str">
            <v>Casado</v>
          </cell>
          <cell r="AO88">
            <v>2</v>
          </cell>
          <cell r="AP88">
            <v>1</v>
          </cell>
          <cell r="AQ88" t="str">
            <v>Costa Rica</v>
          </cell>
          <cell r="AR88">
            <v>-1</v>
          </cell>
          <cell r="AS88" t="str">
            <v>Costa Rica</v>
          </cell>
          <cell r="AT88" t="str">
            <v>N</v>
          </cell>
          <cell r="AU88" t="str">
            <v>Costa Rica</v>
          </cell>
          <cell r="AV88" t="str">
            <v>N</v>
          </cell>
          <cell r="AW88" t="str">
            <v>Costa Rica</v>
          </cell>
          <cell r="AX88" t="str">
            <v>N</v>
          </cell>
          <cell r="AY88" t="str">
            <v>Costa Rica</v>
          </cell>
          <cell r="AZ88">
            <v>500</v>
          </cell>
          <cell r="BA88">
            <v>2</v>
          </cell>
          <cell r="BB88">
            <v>67972.223266932269</v>
          </cell>
          <cell r="BC88" t="str">
            <v>Presidente</v>
          </cell>
          <cell r="BD88">
            <v>0.1</v>
          </cell>
          <cell r="BE88">
            <v>21207.223266932273</v>
          </cell>
          <cell r="BF88">
            <v>0.05</v>
          </cell>
          <cell r="BG88">
            <v>0</v>
          </cell>
          <cell r="BH88">
            <v>0</v>
          </cell>
          <cell r="BI88">
            <v>0</v>
          </cell>
          <cell r="BJ88">
            <v>0</v>
          </cell>
          <cell r="BK88">
            <v>2850</v>
          </cell>
          <cell r="BL88">
            <v>2850</v>
          </cell>
          <cell r="BM88">
            <v>2850</v>
          </cell>
          <cell r="BN88">
            <v>34200</v>
          </cell>
          <cell r="BO88" t="str">
            <v>Cosme Furlong</v>
          </cell>
          <cell r="BP88" t="str">
            <v>NO</v>
          </cell>
          <cell r="BQ88" t="str">
            <v>Victor Romo</v>
          </cell>
          <cell r="BR88" t="str">
            <v>NO</v>
          </cell>
          <cell r="BU88" t="str">
            <v>Lorenzo H. Zambrano</v>
          </cell>
          <cell r="BV88" t="str">
            <v>NO</v>
          </cell>
          <cell r="BW88" t="str">
            <v>FIRMAS PENDIENTES</v>
          </cell>
          <cell r="BX88">
            <v>6065</v>
          </cell>
          <cell r="BY88">
            <v>0</v>
          </cell>
          <cell r="BZ88">
            <v>4500</v>
          </cell>
          <cell r="CA88">
            <v>0</v>
          </cell>
          <cell r="CB88">
            <v>0</v>
          </cell>
          <cell r="CC88">
            <v>0</v>
          </cell>
          <cell r="CD88">
            <v>0</v>
          </cell>
          <cell r="CE88">
            <v>0</v>
          </cell>
          <cell r="CF88">
            <v>0</v>
          </cell>
          <cell r="CG88">
            <v>0</v>
          </cell>
          <cell r="CH88">
            <v>10565</v>
          </cell>
          <cell r="CI88" t="str">
            <v>San José</v>
          </cell>
          <cell r="CJ88" t="str">
            <v>Caracas</v>
          </cell>
          <cell r="CK88">
            <v>2000</v>
          </cell>
        </row>
        <row r="89">
          <cell r="B89">
            <v>81</v>
          </cell>
          <cell r="C89" t="str">
            <v>Giuseppe</v>
          </cell>
          <cell r="E89" t="str">
            <v>Maniscalco</v>
          </cell>
          <cell r="G89" t="str">
            <v>Director Concreto</v>
          </cell>
          <cell r="H89" t="str">
            <v>VP</v>
          </cell>
          <cell r="I89" t="str">
            <v>Presidente</v>
          </cell>
          <cell r="J89" t="str">
            <v>P</v>
          </cell>
          <cell r="K89">
            <v>36434.80369212963</v>
          </cell>
          <cell r="L89">
            <v>36434.80369212963</v>
          </cell>
          <cell r="M89">
            <v>36434.80369212963</v>
          </cell>
          <cell r="N89">
            <v>36591.47064097222</v>
          </cell>
          <cell r="O89">
            <v>0</v>
          </cell>
          <cell r="P89" t="str">
            <v>Primero</v>
          </cell>
          <cell r="Q89" t="str">
            <v>VENEZUELA</v>
          </cell>
          <cell r="R89" t="str">
            <v>Venezuela</v>
          </cell>
          <cell r="S89" t="str">
            <v>COSTA RICA</v>
          </cell>
          <cell r="T89" t="str">
            <v>Costa Rica</v>
          </cell>
          <cell r="U89">
            <v>17</v>
          </cell>
          <cell r="V89" t="str">
            <v>Caracas</v>
          </cell>
          <cell r="X89" t="str">
            <v>Costa Rica</v>
          </cell>
          <cell r="Y89">
            <v>127991198</v>
          </cell>
          <cell r="Z89" t="str">
            <v>Bolívares</v>
          </cell>
          <cell r="AA89">
            <v>627.5</v>
          </cell>
          <cell r="AB89">
            <v>203970.03665338646</v>
          </cell>
          <cell r="AC89" t="str">
            <v>US Dlls</v>
          </cell>
          <cell r="AD89">
            <v>5404300</v>
          </cell>
          <cell r="AE89">
            <v>16212900</v>
          </cell>
          <cell r="AF89" t="str">
            <v>Bs Brutos</v>
          </cell>
          <cell r="AG89">
            <v>15000</v>
          </cell>
          <cell r="AH89" t="str">
            <v>USD Netos</v>
          </cell>
          <cell r="AI89" t="str">
            <v>US Dólares Brutos</v>
          </cell>
          <cell r="AJ89">
            <v>203970.03665338646</v>
          </cell>
          <cell r="AK89" t="str">
            <v>US Dlls</v>
          </cell>
          <cell r="AL89">
            <v>0</v>
          </cell>
          <cell r="AM89" t="str">
            <v>Casado</v>
          </cell>
          <cell r="AO89">
            <v>2</v>
          </cell>
          <cell r="AP89">
            <v>1</v>
          </cell>
          <cell r="AQ89" t="str">
            <v>Costa Rica</v>
          </cell>
          <cell r="AR89">
            <v>-1</v>
          </cell>
          <cell r="AS89" t="str">
            <v>Costa Rica</v>
          </cell>
          <cell r="AT89" t="str">
            <v>N</v>
          </cell>
          <cell r="AU89" t="str">
            <v>Costa Rica</v>
          </cell>
          <cell r="AV89" t="str">
            <v>N</v>
          </cell>
          <cell r="AW89" t="str">
            <v>Costa Rica</v>
          </cell>
          <cell r="AX89" t="str">
            <v>N</v>
          </cell>
          <cell r="AY89" t="str">
            <v>Costa Rica</v>
          </cell>
          <cell r="AZ89">
            <v>500</v>
          </cell>
          <cell r="BA89">
            <v>2</v>
          </cell>
          <cell r="BB89">
            <v>67162.003665338649</v>
          </cell>
          <cell r="BC89" t="str">
            <v>Presidente</v>
          </cell>
          <cell r="BD89">
            <v>0.1</v>
          </cell>
          <cell r="BE89">
            <v>20397.003665338649</v>
          </cell>
          <cell r="BF89">
            <v>0.05</v>
          </cell>
          <cell r="BG89">
            <v>0</v>
          </cell>
          <cell r="BH89">
            <v>0</v>
          </cell>
          <cell r="BI89">
            <v>0</v>
          </cell>
          <cell r="BJ89">
            <v>0</v>
          </cell>
          <cell r="BK89">
            <v>2850</v>
          </cell>
          <cell r="BL89">
            <v>2850</v>
          </cell>
          <cell r="BM89">
            <v>2850</v>
          </cell>
          <cell r="BN89">
            <v>34200</v>
          </cell>
          <cell r="BO89" t="str">
            <v>Cosme Furlong</v>
          </cell>
          <cell r="BP89" t="str">
            <v>NO</v>
          </cell>
          <cell r="BQ89" t="str">
            <v>Victor Romo</v>
          </cell>
          <cell r="BR89" t="str">
            <v>NO</v>
          </cell>
          <cell r="BU89" t="str">
            <v>Lorenzo H. Zambrano</v>
          </cell>
          <cell r="BV89" t="str">
            <v>NO</v>
          </cell>
          <cell r="BW89" t="str">
            <v>FIRMAS PENDIENTES</v>
          </cell>
          <cell r="BX89">
            <v>6065</v>
          </cell>
          <cell r="BY89">
            <v>0</v>
          </cell>
          <cell r="BZ89">
            <v>4500</v>
          </cell>
          <cell r="CA89">
            <v>0</v>
          </cell>
          <cell r="CB89">
            <v>0</v>
          </cell>
          <cell r="CC89">
            <v>0</v>
          </cell>
          <cell r="CD89">
            <v>0</v>
          </cell>
          <cell r="CE89">
            <v>0</v>
          </cell>
          <cell r="CF89">
            <v>0</v>
          </cell>
          <cell r="CG89">
            <v>0</v>
          </cell>
          <cell r="CH89">
            <v>10565</v>
          </cell>
          <cell r="CI89" t="str">
            <v>San José</v>
          </cell>
          <cell r="CJ89" t="str">
            <v>Caracas</v>
          </cell>
          <cell r="CK89">
            <v>2000</v>
          </cell>
        </row>
        <row r="90">
          <cell r="B90">
            <v>82</v>
          </cell>
          <cell r="C90" t="str">
            <v xml:space="preserve">Ignacio </v>
          </cell>
          <cell r="E90" t="str">
            <v>Madridejos</v>
          </cell>
          <cell r="G90" t="str">
            <v>Director de Planeación</v>
          </cell>
          <cell r="H90" t="str">
            <v>VP</v>
          </cell>
          <cell r="I90" t="str">
            <v>Presidente</v>
          </cell>
          <cell r="J90" t="str">
            <v>P</v>
          </cell>
          <cell r="K90">
            <v>36508.80369212963</v>
          </cell>
          <cell r="L90">
            <v>36539.80369212963</v>
          </cell>
          <cell r="M90">
            <v>36539.80369212963</v>
          </cell>
          <cell r="N90">
            <v>36591.47064097222</v>
          </cell>
          <cell r="O90">
            <v>0</v>
          </cell>
          <cell r="P90" t="str">
            <v>Primero</v>
          </cell>
          <cell r="Q90" t="str">
            <v>ESPAÑA</v>
          </cell>
          <cell r="R90" t="str">
            <v>España</v>
          </cell>
          <cell r="S90" t="str">
            <v>EGIPTO</v>
          </cell>
          <cell r="T90" t="str">
            <v>Egipto</v>
          </cell>
          <cell r="U90">
            <v>18</v>
          </cell>
          <cell r="V90" t="str">
            <v>España</v>
          </cell>
          <cell r="X90" t="str">
            <v>Egipto</v>
          </cell>
          <cell r="Y90">
            <v>21489000</v>
          </cell>
          <cell r="Z90" t="str">
            <v>Pesetas</v>
          </cell>
          <cell r="AA90">
            <v>165.23</v>
          </cell>
          <cell r="AB90">
            <v>130055.07474429584</v>
          </cell>
          <cell r="AC90" t="str">
            <v>US Dlls</v>
          </cell>
          <cell r="AD90">
            <v>2533333.3333333335</v>
          </cell>
          <cell r="AE90">
            <v>7600000</v>
          </cell>
          <cell r="AF90" t="str">
            <v>Bs Brutos</v>
          </cell>
          <cell r="AG90">
            <v>15000</v>
          </cell>
          <cell r="AH90" t="str">
            <v>USD Netos</v>
          </cell>
          <cell r="AI90" t="str">
            <v>US Dólares Brutos</v>
          </cell>
          <cell r="AJ90">
            <v>183000</v>
          </cell>
          <cell r="AK90" t="str">
            <v>US Dlls</v>
          </cell>
          <cell r="AL90">
            <v>0.40709618874773135</v>
          </cell>
          <cell r="AM90" t="str">
            <v>Casado</v>
          </cell>
          <cell r="AO90">
            <v>3</v>
          </cell>
          <cell r="AP90">
            <v>1</v>
          </cell>
          <cell r="AQ90" t="str">
            <v>Egipto</v>
          </cell>
          <cell r="AR90">
            <v>-1</v>
          </cell>
          <cell r="AS90" t="str">
            <v>Egipto</v>
          </cell>
          <cell r="AT90" t="str">
            <v>N</v>
          </cell>
          <cell r="AU90" t="str">
            <v>Egipto</v>
          </cell>
          <cell r="AV90" t="str">
            <v>N</v>
          </cell>
          <cell r="AW90" t="str">
            <v>Egipto</v>
          </cell>
          <cell r="AX90" t="str">
            <v>N</v>
          </cell>
          <cell r="AY90" t="str">
            <v>Egipto</v>
          </cell>
          <cell r="AZ90">
            <v>1900</v>
          </cell>
          <cell r="BA90">
            <v>3</v>
          </cell>
          <cell r="BB90">
            <v>93070</v>
          </cell>
          <cell r="BC90" t="str">
            <v>Presidente</v>
          </cell>
          <cell r="BD90">
            <v>0.1</v>
          </cell>
          <cell r="BE90">
            <v>18300</v>
          </cell>
          <cell r="BF90">
            <v>0</v>
          </cell>
          <cell r="BG90">
            <v>0.25</v>
          </cell>
          <cell r="BH90">
            <v>0.25</v>
          </cell>
          <cell r="BI90">
            <v>0.25</v>
          </cell>
          <cell r="BJ90">
            <v>45750</v>
          </cell>
          <cell r="BK90">
            <v>0</v>
          </cell>
          <cell r="BL90">
            <v>0</v>
          </cell>
          <cell r="BM90" t="str">
            <v>(Pagada por</v>
          </cell>
          <cell r="BN90">
            <v>0</v>
          </cell>
          <cell r="BO90" t="str">
            <v>Cosme Furlong</v>
          </cell>
          <cell r="BP90" t="str">
            <v>NO</v>
          </cell>
          <cell r="BS90" t="str">
            <v>José Luis Saenz de Miera</v>
          </cell>
          <cell r="BT90" t="str">
            <v>NO</v>
          </cell>
          <cell r="BU90" t="str">
            <v>Lorenzo H. Zambrano</v>
          </cell>
          <cell r="BV90" t="str">
            <v>NO</v>
          </cell>
          <cell r="BW90" t="str">
            <v>FIRMAS PENDIENTES</v>
          </cell>
          <cell r="BX90">
            <v>9760</v>
          </cell>
          <cell r="BY90">
            <v>0</v>
          </cell>
          <cell r="BZ90">
            <v>9760</v>
          </cell>
          <cell r="CA90">
            <v>0</v>
          </cell>
          <cell r="CB90">
            <v>0</v>
          </cell>
          <cell r="CC90">
            <v>0</v>
          </cell>
          <cell r="CD90">
            <v>0</v>
          </cell>
          <cell r="CE90">
            <v>0</v>
          </cell>
          <cell r="CF90">
            <v>0</v>
          </cell>
          <cell r="CG90">
            <v>0</v>
          </cell>
          <cell r="CH90">
            <v>19520</v>
          </cell>
          <cell r="CI90" t="str">
            <v>Madrid</v>
          </cell>
          <cell r="CJ90" t="str">
            <v>El Cairo</v>
          </cell>
          <cell r="CK90">
            <v>9500</v>
          </cell>
        </row>
        <row r="91">
          <cell r="B91">
            <v>83</v>
          </cell>
          <cell r="C91" t="str">
            <v xml:space="preserve">Juan </v>
          </cell>
          <cell r="E91" t="str">
            <v>Prestamo</v>
          </cell>
          <cell r="G91" t="str">
            <v>Gerente de Planeación</v>
          </cell>
          <cell r="H91" t="str">
            <v>O</v>
          </cell>
          <cell r="I91" t="str">
            <v>V. P. Planeación</v>
          </cell>
          <cell r="J91" t="str">
            <v>VP</v>
          </cell>
          <cell r="K91">
            <v>36075</v>
          </cell>
          <cell r="L91">
            <v>36106</v>
          </cell>
          <cell r="M91">
            <v>36106</v>
          </cell>
          <cell r="N91">
            <v>36591.47064097222</v>
          </cell>
          <cell r="O91">
            <v>1</v>
          </cell>
          <cell r="P91" t="str">
            <v>Segundo</v>
          </cell>
          <cell r="Q91" t="str">
            <v>MEXICO</v>
          </cell>
          <cell r="R91" t="str">
            <v>México</v>
          </cell>
          <cell r="S91" t="str">
            <v>USA</v>
          </cell>
          <cell r="T91" t="str">
            <v>USA</v>
          </cell>
          <cell r="U91">
            <v>12</v>
          </cell>
          <cell r="V91" t="str">
            <v>Otros México</v>
          </cell>
          <cell r="X91" t="str">
            <v>Houston</v>
          </cell>
          <cell r="Y91">
            <v>963268.1419124736</v>
          </cell>
          <cell r="Z91" t="str">
            <v>Pesos</v>
          </cell>
          <cell r="AA91">
            <v>9.4499999999999993</v>
          </cell>
          <cell r="AB91">
            <v>101933.13671031468</v>
          </cell>
          <cell r="AC91" t="str">
            <v>US Dlls</v>
          </cell>
          <cell r="AD91">
            <v>88830</v>
          </cell>
          <cell r="AE91">
            <v>266490</v>
          </cell>
          <cell r="AF91" t="str">
            <v>Pesos Brutos</v>
          </cell>
          <cell r="AG91">
            <v>15000</v>
          </cell>
          <cell r="AH91" t="str">
            <v>USD Netos</v>
          </cell>
          <cell r="AI91" t="str">
            <v>US Dólares Brutos</v>
          </cell>
          <cell r="AJ91">
            <v>112100</v>
          </cell>
          <cell r="AK91" t="str">
            <v>US Dlls</v>
          </cell>
          <cell r="AL91">
            <v>9.9740512435898987E-2</v>
          </cell>
          <cell r="AM91" t="str">
            <v>Casado</v>
          </cell>
          <cell r="AO91">
            <v>2</v>
          </cell>
          <cell r="AP91">
            <v>0</v>
          </cell>
          <cell r="AQ91" t="str">
            <v>Houston</v>
          </cell>
          <cell r="AR91">
            <v>-1</v>
          </cell>
          <cell r="AS91" t="str">
            <v>Houston</v>
          </cell>
          <cell r="AT91" t="str">
            <v>N</v>
          </cell>
          <cell r="AU91" t="str">
            <v>Houston</v>
          </cell>
          <cell r="AV91" t="str">
            <v>N</v>
          </cell>
          <cell r="AW91" t="str">
            <v>Houston</v>
          </cell>
          <cell r="AX91" t="str">
            <v>N</v>
          </cell>
          <cell r="AY91" t="str">
            <v>Houston</v>
          </cell>
          <cell r="AZ91">
            <v>500</v>
          </cell>
          <cell r="BA91">
            <v>2</v>
          </cell>
          <cell r="BB91">
            <v>72810</v>
          </cell>
          <cell r="BC91" t="str">
            <v>Vicepresidente</v>
          </cell>
          <cell r="BD91">
            <v>0.1</v>
          </cell>
          <cell r="BE91">
            <v>11210</v>
          </cell>
          <cell r="BF91">
            <v>0</v>
          </cell>
          <cell r="BG91">
            <v>0</v>
          </cell>
          <cell r="BH91">
            <v>0</v>
          </cell>
          <cell r="BI91">
            <v>0</v>
          </cell>
          <cell r="BJ91">
            <v>0</v>
          </cell>
          <cell r="BK91">
            <v>4000</v>
          </cell>
          <cell r="BL91">
            <v>4000</v>
          </cell>
          <cell r="BM91">
            <v>4000</v>
          </cell>
          <cell r="BN91">
            <v>48000</v>
          </cell>
          <cell r="BO91" t="str">
            <v>Cosme Furlong</v>
          </cell>
          <cell r="BP91" t="str">
            <v>NO</v>
          </cell>
          <cell r="BQ91" t="str">
            <v>Gilberto Pérez</v>
          </cell>
          <cell r="BR91" t="str">
            <v>NO</v>
          </cell>
          <cell r="BS91" t="str">
            <v>Francisco Garza</v>
          </cell>
          <cell r="BT91" t="str">
            <v>NO</v>
          </cell>
          <cell r="BU91" t="str">
            <v>Lorenzo H. Zambrano</v>
          </cell>
          <cell r="BV91" t="str">
            <v>NO</v>
          </cell>
          <cell r="BW91" t="str">
            <v>FIRMAS PENDIENTES</v>
          </cell>
          <cell r="BX91">
            <v>5800</v>
          </cell>
          <cell r="BY91">
            <v>0</v>
          </cell>
          <cell r="BZ91">
            <v>5800</v>
          </cell>
          <cell r="CA91">
            <v>0</v>
          </cell>
          <cell r="CB91">
            <v>0</v>
          </cell>
          <cell r="CC91">
            <v>0</v>
          </cell>
          <cell r="CD91">
            <v>0</v>
          </cell>
          <cell r="CE91">
            <v>0</v>
          </cell>
          <cell r="CF91">
            <v>0</v>
          </cell>
          <cell r="CG91">
            <v>0</v>
          </cell>
          <cell r="CH91">
            <v>11600</v>
          </cell>
          <cell r="CI91" t="str">
            <v>Monterrey</v>
          </cell>
          <cell r="CJ91" t="str">
            <v>Houston</v>
          </cell>
          <cell r="CK91">
            <v>2000</v>
          </cell>
        </row>
        <row r="92">
          <cell r="B92">
            <v>84</v>
          </cell>
          <cell r="C92" t="str">
            <v>Francisco</v>
          </cell>
          <cell r="E92" t="str">
            <v>Gómez Tamayo</v>
          </cell>
          <cell r="G92" t="str">
            <v>V. P. Planeación</v>
          </cell>
          <cell r="H92" t="str">
            <v>VP</v>
          </cell>
          <cell r="I92" t="str">
            <v>V. P. Planeación</v>
          </cell>
          <cell r="J92" t="str">
            <v>VP</v>
          </cell>
          <cell r="K92">
            <v>36440</v>
          </cell>
          <cell r="L92">
            <v>36471</v>
          </cell>
          <cell r="M92">
            <v>36471</v>
          </cell>
          <cell r="N92">
            <v>36591.47064097222</v>
          </cell>
          <cell r="O92">
            <v>0</v>
          </cell>
          <cell r="P92" t="str">
            <v>Primero</v>
          </cell>
          <cell r="Q92" t="str">
            <v>MEXICO</v>
          </cell>
          <cell r="R92" t="str">
            <v>México</v>
          </cell>
          <cell r="S92" t="str">
            <v>ESPAÑA</v>
          </cell>
          <cell r="T92" t="str">
            <v>España</v>
          </cell>
          <cell r="U92">
            <v>12</v>
          </cell>
          <cell r="V92" t="str">
            <v>Otros México</v>
          </cell>
          <cell r="X92" t="str">
            <v>España</v>
          </cell>
          <cell r="Y92">
            <v>106000</v>
          </cell>
          <cell r="Z92" t="str">
            <v>US Dlls</v>
          </cell>
          <cell r="AA92">
            <v>1</v>
          </cell>
          <cell r="AB92">
            <v>106000</v>
          </cell>
          <cell r="AC92" t="str">
            <v>US Dlls</v>
          </cell>
          <cell r="AD92">
            <v>11666.666666666666</v>
          </cell>
          <cell r="AE92">
            <v>17500</v>
          </cell>
          <cell r="AF92" t="str">
            <v>USD Brutos</v>
          </cell>
          <cell r="AG92">
            <v>15000</v>
          </cell>
          <cell r="AH92" t="str">
            <v>USD Netos</v>
          </cell>
          <cell r="AI92" t="str">
            <v>US Dólares Brutos</v>
          </cell>
          <cell r="AJ92">
            <v>132500</v>
          </cell>
          <cell r="AK92" t="str">
            <v>US Dlls</v>
          </cell>
          <cell r="AL92">
            <v>0.25</v>
          </cell>
          <cell r="AM92" t="str">
            <v>Casado</v>
          </cell>
          <cell r="AO92">
            <v>0</v>
          </cell>
          <cell r="AP92" t="str">
            <v>N</v>
          </cell>
          <cell r="AQ92" t="str">
            <v>España</v>
          </cell>
          <cell r="AR92" t="str">
            <v>N</v>
          </cell>
          <cell r="AS92" t="str">
            <v>España</v>
          </cell>
          <cell r="AT92" t="str">
            <v>N</v>
          </cell>
          <cell r="AU92" t="str">
            <v>España</v>
          </cell>
          <cell r="AV92" t="str">
            <v>N</v>
          </cell>
          <cell r="AW92" t="str">
            <v>España</v>
          </cell>
          <cell r="AX92" t="str">
            <v>N</v>
          </cell>
          <cell r="AY92" t="str">
            <v>España</v>
          </cell>
          <cell r="AZ92">
            <v>2500</v>
          </cell>
          <cell r="BA92">
            <v>0</v>
          </cell>
          <cell r="BB92">
            <v>48850</v>
          </cell>
          <cell r="BC92" t="str">
            <v>Vicepresidente</v>
          </cell>
          <cell r="BD92">
            <v>0.1</v>
          </cell>
          <cell r="BE92">
            <v>13250</v>
          </cell>
          <cell r="BF92">
            <v>0</v>
          </cell>
          <cell r="BG92">
            <v>0</v>
          </cell>
          <cell r="BH92">
            <v>0</v>
          </cell>
          <cell r="BI92">
            <v>0</v>
          </cell>
          <cell r="BJ92">
            <v>0</v>
          </cell>
          <cell r="BK92">
            <v>2550</v>
          </cell>
          <cell r="BL92">
            <v>2550</v>
          </cell>
          <cell r="BM92">
            <v>2550</v>
          </cell>
          <cell r="BN92">
            <v>30600</v>
          </cell>
          <cell r="BO92" t="str">
            <v>Cosme Furlong</v>
          </cell>
          <cell r="BP92" t="str">
            <v>NO</v>
          </cell>
          <cell r="BQ92" t="str">
            <v>Ignacio Ortiz</v>
          </cell>
          <cell r="BR92" t="str">
            <v>NO</v>
          </cell>
          <cell r="BS92" t="str">
            <v>José Luis Saenz de Miera</v>
          </cell>
          <cell r="BT92" t="str">
            <v>NO</v>
          </cell>
          <cell r="BU92" t="str">
            <v>Lorenzo H. Zambrano</v>
          </cell>
          <cell r="BV92" t="str">
            <v>NO</v>
          </cell>
          <cell r="BW92" t="str">
            <v>FIRMAS PENDIENTES</v>
          </cell>
          <cell r="BX92">
            <v>0</v>
          </cell>
          <cell r="BY92">
            <v>0</v>
          </cell>
          <cell r="BZ92">
            <v>0</v>
          </cell>
          <cell r="CA92">
            <v>0</v>
          </cell>
          <cell r="CB92">
            <v>0</v>
          </cell>
          <cell r="CC92">
            <v>0</v>
          </cell>
          <cell r="CD92">
            <v>0</v>
          </cell>
          <cell r="CE92">
            <v>0</v>
          </cell>
          <cell r="CF92">
            <v>0</v>
          </cell>
          <cell r="CG92">
            <v>0</v>
          </cell>
          <cell r="CH92">
            <v>0</v>
          </cell>
          <cell r="CI92" t="str">
            <v>Monterrey</v>
          </cell>
          <cell r="CJ92" t="str">
            <v>Madrid</v>
          </cell>
          <cell r="CK92">
            <v>5000</v>
          </cell>
        </row>
        <row r="93">
          <cell r="B93">
            <v>85</v>
          </cell>
          <cell r="C93" t="str">
            <v>Joaquin</v>
          </cell>
          <cell r="E93" t="str">
            <v>Grillo</v>
          </cell>
          <cell r="G93" t="str">
            <v>Jefe Comercial</v>
          </cell>
          <cell r="H93" t="str">
            <v>O</v>
          </cell>
          <cell r="I93" t="str">
            <v>Gerente Comercial</v>
          </cell>
          <cell r="J93" t="str">
            <v>O</v>
          </cell>
          <cell r="K93">
            <v>36437.80369212963</v>
          </cell>
          <cell r="L93">
            <v>36468.80369212963</v>
          </cell>
          <cell r="M93">
            <v>36468.80369212963</v>
          </cell>
          <cell r="N93">
            <v>36591.47064097222</v>
          </cell>
          <cell r="O93">
            <v>0</v>
          </cell>
          <cell r="P93" t="str">
            <v>Primero</v>
          </cell>
          <cell r="Q93" t="str">
            <v>COLOMBIA</v>
          </cell>
          <cell r="R93" t="str">
            <v>Colombia</v>
          </cell>
          <cell r="S93" t="str">
            <v>FILIPINAS</v>
          </cell>
          <cell r="T93" t="str">
            <v>Filipinas</v>
          </cell>
          <cell r="U93">
            <v>5</v>
          </cell>
          <cell r="V93" t="str">
            <v>Colombia</v>
          </cell>
          <cell r="X93" t="str">
            <v>Cd. Manila</v>
          </cell>
          <cell r="Y93">
            <v>74176164</v>
          </cell>
          <cell r="Z93" t="str">
            <v>Pesos Colombianos</v>
          </cell>
          <cell r="AA93">
            <v>1955</v>
          </cell>
          <cell r="AB93">
            <v>37941.771867007672</v>
          </cell>
          <cell r="AC93" t="str">
            <v>US Dlls</v>
          </cell>
          <cell r="AD93">
            <v>7252960</v>
          </cell>
          <cell r="AE93">
            <v>21758880</v>
          </cell>
          <cell r="AF93" t="str">
            <v>Bs Brutos</v>
          </cell>
          <cell r="AG93">
            <v>15000</v>
          </cell>
          <cell r="AH93" t="str">
            <v>USD Netos</v>
          </cell>
          <cell r="AI93" t="str">
            <v>US Dólares Brutos</v>
          </cell>
          <cell r="AJ93">
            <v>37941.771867007672</v>
          </cell>
          <cell r="AK93" t="str">
            <v>US Dlls</v>
          </cell>
          <cell r="AL93">
            <v>0</v>
          </cell>
          <cell r="AM93" t="str">
            <v>Soltero</v>
          </cell>
          <cell r="AO93">
            <v>0</v>
          </cell>
          <cell r="AP93" t="str">
            <v>N</v>
          </cell>
          <cell r="AQ93" t="str">
            <v>Cd. Manila</v>
          </cell>
          <cell r="AR93" t="str">
            <v>N</v>
          </cell>
          <cell r="AS93" t="str">
            <v>Cd. Manila</v>
          </cell>
          <cell r="AT93" t="str">
            <v>N</v>
          </cell>
          <cell r="AU93" t="str">
            <v>Cd. Manila</v>
          </cell>
          <cell r="AV93" t="str">
            <v>N</v>
          </cell>
          <cell r="AW93" t="str">
            <v>Cd. Manila</v>
          </cell>
          <cell r="AX93" t="str">
            <v>N</v>
          </cell>
          <cell r="AY93" t="str">
            <v>Cd. Manila</v>
          </cell>
          <cell r="AZ93">
            <v>7400</v>
          </cell>
          <cell r="BA93">
            <v>0</v>
          </cell>
          <cell r="BB93">
            <v>66394.177186700777</v>
          </cell>
          <cell r="BC93" t="str">
            <v>Ejecutivo</v>
          </cell>
          <cell r="BD93">
            <v>0.1</v>
          </cell>
          <cell r="BE93">
            <v>3794.1771867007674</v>
          </cell>
          <cell r="BF93">
            <v>0.3</v>
          </cell>
          <cell r="BG93">
            <v>0.1</v>
          </cell>
          <cell r="BH93">
            <v>0</v>
          </cell>
          <cell r="BI93">
            <v>0</v>
          </cell>
          <cell r="BJ93">
            <v>0</v>
          </cell>
          <cell r="BK93">
            <v>4600</v>
          </cell>
          <cell r="BL93">
            <v>4600</v>
          </cell>
          <cell r="BM93">
            <v>4600</v>
          </cell>
          <cell r="BN93">
            <v>55200</v>
          </cell>
          <cell r="BO93" t="str">
            <v>Cosme Furlong</v>
          </cell>
          <cell r="BP93" t="str">
            <v>NO</v>
          </cell>
          <cell r="BS93" t="str">
            <v>Francisco Cué</v>
          </cell>
          <cell r="BT93" t="str">
            <v>NO</v>
          </cell>
          <cell r="BU93" t="str">
            <v>José Luis Saenz de Miera</v>
          </cell>
          <cell r="BV93" t="str">
            <v>NO</v>
          </cell>
          <cell r="BW93" t="str">
            <v>FIRMAS PENDIENTES</v>
          </cell>
          <cell r="BX93">
            <v>0</v>
          </cell>
          <cell r="BY93">
            <v>0</v>
          </cell>
          <cell r="BZ93">
            <v>0</v>
          </cell>
          <cell r="CA93">
            <v>0</v>
          </cell>
          <cell r="CB93">
            <v>0</v>
          </cell>
          <cell r="CC93">
            <v>0</v>
          </cell>
          <cell r="CD93">
            <v>0</v>
          </cell>
          <cell r="CE93">
            <v>0</v>
          </cell>
          <cell r="CF93">
            <v>0</v>
          </cell>
          <cell r="CG93">
            <v>0</v>
          </cell>
          <cell r="CH93">
            <v>0</v>
          </cell>
          <cell r="CI93" t="str">
            <v>Bogotá</v>
          </cell>
          <cell r="CJ93" t="str">
            <v>Manila</v>
          </cell>
          <cell r="CK93">
            <v>7400</v>
          </cell>
        </row>
        <row r="94">
          <cell r="B94">
            <v>86</v>
          </cell>
          <cell r="C94" t="str">
            <v>Luis</v>
          </cell>
          <cell r="E94" t="str">
            <v>Bonales</v>
          </cell>
          <cell r="G94" t="str">
            <v>Jefe Técnica</v>
          </cell>
          <cell r="H94" t="str">
            <v>O</v>
          </cell>
          <cell r="I94" t="str">
            <v>Gerente Técnica</v>
          </cell>
          <cell r="J94" t="str">
            <v>O</v>
          </cell>
          <cell r="K94">
            <v>36465.80369212963</v>
          </cell>
          <cell r="L94">
            <v>36465.80369212963</v>
          </cell>
          <cell r="M94">
            <v>36465.80369212963</v>
          </cell>
          <cell r="N94">
            <v>36591.47064097222</v>
          </cell>
          <cell r="O94">
            <v>0</v>
          </cell>
          <cell r="P94" t="str">
            <v>Primero</v>
          </cell>
          <cell r="Q94" t="str">
            <v>MEXICO</v>
          </cell>
          <cell r="R94" t="str">
            <v>México</v>
          </cell>
          <cell r="S94" t="str">
            <v>FILIPINAS</v>
          </cell>
          <cell r="T94" t="str">
            <v>Filipinas</v>
          </cell>
          <cell r="U94">
            <v>11</v>
          </cell>
          <cell r="V94" t="str">
            <v>Otros México</v>
          </cell>
          <cell r="X94" t="str">
            <v>Cd. Manila</v>
          </cell>
          <cell r="Y94">
            <v>366859.29653335997</v>
          </cell>
          <cell r="Z94" t="str">
            <v>Pesos</v>
          </cell>
          <cell r="AA94">
            <v>9.4</v>
          </cell>
          <cell r="AB94">
            <v>39027.584737591482</v>
          </cell>
          <cell r="AC94" t="str">
            <v>US Dlls</v>
          </cell>
          <cell r="AD94">
            <v>26570</v>
          </cell>
          <cell r="AE94">
            <v>79710</v>
          </cell>
          <cell r="AF94" t="str">
            <v>Bs Brutos</v>
          </cell>
          <cell r="AG94">
            <v>15000</v>
          </cell>
          <cell r="AH94" t="str">
            <v>USD Netos</v>
          </cell>
          <cell r="AI94" t="str">
            <v>US Dólares Brutos</v>
          </cell>
          <cell r="AJ94">
            <v>39027.584737591482</v>
          </cell>
          <cell r="AK94" t="str">
            <v>US Dlls</v>
          </cell>
          <cell r="AL94">
            <v>0</v>
          </cell>
          <cell r="AM94" t="str">
            <v>Soltero</v>
          </cell>
          <cell r="AO94">
            <v>0</v>
          </cell>
          <cell r="AP94" t="str">
            <v>N</v>
          </cell>
          <cell r="AQ94" t="str">
            <v>Cd. Manila</v>
          </cell>
          <cell r="AR94" t="str">
            <v>N</v>
          </cell>
          <cell r="AS94" t="str">
            <v>Cd. Manila</v>
          </cell>
          <cell r="AT94" t="str">
            <v>N</v>
          </cell>
          <cell r="AU94" t="str">
            <v>Cd. Manila</v>
          </cell>
          <cell r="AV94" t="str">
            <v>N</v>
          </cell>
          <cell r="AW94" t="str">
            <v>Cd. Manila</v>
          </cell>
          <cell r="AX94" t="str">
            <v>N</v>
          </cell>
          <cell r="AY94" t="str">
            <v>Cd. Manila</v>
          </cell>
          <cell r="AZ94">
            <v>5500</v>
          </cell>
          <cell r="BA94">
            <v>0</v>
          </cell>
          <cell r="BB94">
            <v>68505.516947518307</v>
          </cell>
          <cell r="BC94" t="str">
            <v>Ejecutivo</v>
          </cell>
          <cell r="BD94">
            <v>0.1</v>
          </cell>
          <cell r="BE94">
            <v>3902.7584737591483</v>
          </cell>
          <cell r="BF94">
            <v>0</v>
          </cell>
          <cell r="BG94">
            <v>0.1</v>
          </cell>
          <cell r="BH94">
            <v>0.1</v>
          </cell>
          <cell r="BI94">
            <v>0.1</v>
          </cell>
          <cell r="BJ94">
            <v>3902.7584737591483</v>
          </cell>
          <cell r="BK94">
            <v>4600</v>
          </cell>
          <cell r="BL94">
            <v>4600</v>
          </cell>
          <cell r="BM94">
            <v>4600</v>
          </cell>
          <cell r="BN94">
            <v>55200</v>
          </cell>
          <cell r="BO94" t="str">
            <v>Cosme Furlong</v>
          </cell>
          <cell r="BP94" t="str">
            <v>NO</v>
          </cell>
          <cell r="BS94" t="str">
            <v>Francisco Cué</v>
          </cell>
          <cell r="BT94" t="str">
            <v>NO</v>
          </cell>
          <cell r="BU94" t="str">
            <v>José Luis Saenz de Miera</v>
          </cell>
          <cell r="BV94" t="str">
            <v>NO</v>
          </cell>
          <cell r="BW94" t="str">
            <v>FIRMAS PENDIENTES</v>
          </cell>
          <cell r="BX94">
            <v>0</v>
          </cell>
          <cell r="BY94">
            <v>0</v>
          </cell>
          <cell r="BZ94">
            <v>0</v>
          </cell>
          <cell r="CA94">
            <v>0</v>
          </cell>
          <cell r="CB94">
            <v>0</v>
          </cell>
          <cell r="CC94">
            <v>0</v>
          </cell>
          <cell r="CD94">
            <v>0</v>
          </cell>
          <cell r="CE94">
            <v>0</v>
          </cell>
          <cell r="CF94">
            <v>0</v>
          </cell>
          <cell r="CG94">
            <v>0</v>
          </cell>
          <cell r="CH94">
            <v>0</v>
          </cell>
          <cell r="CI94" t="str">
            <v>Monterrey</v>
          </cell>
          <cell r="CJ94" t="str">
            <v>Manila</v>
          </cell>
          <cell r="CK94">
            <v>5500</v>
          </cell>
        </row>
        <row r="95">
          <cell r="B95">
            <v>87</v>
          </cell>
          <cell r="C95" t="str">
            <v>Gonzalo</v>
          </cell>
          <cell r="E95" t="str">
            <v>Galindo</v>
          </cell>
          <cell r="F95" t="str">
            <v>Gout</v>
          </cell>
          <cell r="G95" t="str">
            <v>Gerente de Planeación</v>
          </cell>
          <cell r="H95" t="str">
            <v>O</v>
          </cell>
          <cell r="I95" t="str">
            <v>V. P. Planeación</v>
          </cell>
          <cell r="J95" t="str">
            <v>VP</v>
          </cell>
          <cell r="K95">
            <v>36465.80369212963</v>
          </cell>
          <cell r="L95">
            <v>36465.80369212963</v>
          </cell>
          <cell r="M95">
            <v>36465.80369212963</v>
          </cell>
          <cell r="N95">
            <v>36591.47064097222</v>
          </cell>
          <cell r="O95">
            <v>0</v>
          </cell>
          <cell r="P95" t="str">
            <v>Primero</v>
          </cell>
          <cell r="Q95" t="str">
            <v>CENTRAL</v>
          </cell>
          <cell r="R95" t="str">
            <v>Central</v>
          </cell>
          <cell r="S95" t="str">
            <v>FILIPINAS</v>
          </cell>
          <cell r="T95" t="str">
            <v>Filipinas</v>
          </cell>
          <cell r="U95">
            <v>11</v>
          </cell>
          <cell r="V95" t="str">
            <v>Otros México</v>
          </cell>
          <cell r="X95" t="str">
            <v>Cd. Manila</v>
          </cell>
          <cell r="Y95">
            <v>1256538.7504651051</v>
          </cell>
          <cell r="Z95" t="str">
            <v>Pesos</v>
          </cell>
          <cell r="AA95">
            <v>9.5</v>
          </cell>
          <cell r="AB95">
            <v>132267.23689106369</v>
          </cell>
          <cell r="AC95" t="str">
            <v>US Dlls</v>
          </cell>
          <cell r="AD95">
            <v>121380</v>
          </cell>
          <cell r="AE95">
            <v>364140</v>
          </cell>
          <cell r="AF95" t="str">
            <v>Bs Brutos</v>
          </cell>
          <cell r="AG95">
            <v>15000</v>
          </cell>
          <cell r="AH95" t="str">
            <v>USD Netos</v>
          </cell>
          <cell r="AI95" t="str">
            <v>US Dólares Brutos</v>
          </cell>
          <cell r="AJ95">
            <v>145493.96058017007</v>
          </cell>
          <cell r="AK95" t="str">
            <v>US Dlls</v>
          </cell>
          <cell r="AL95">
            <v>0.10000000000000009</v>
          </cell>
          <cell r="AM95" t="str">
            <v>Casado</v>
          </cell>
          <cell r="AO95">
            <v>2</v>
          </cell>
          <cell r="AP95">
            <v>0</v>
          </cell>
          <cell r="AQ95" t="str">
            <v>Cd. Manila</v>
          </cell>
          <cell r="AR95" t="str">
            <v>N</v>
          </cell>
          <cell r="AS95" t="str">
            <v>Cd. Manila</v>
          </cell>
          <cell r="AT95" t="str">
            <v>N</v>
          </cell>
          <cell r="AU95" t="str">
            <v>Cd. Manila</v>
          </cell>
          <cell r="AV95" t="str">
            <v>N</v>
          </cell>
          <cell r="AW95" t="str">
            <v>Cd. Manila</v>
          </cell>
          <cell r="AX95" t="str">
            <v>N</v>
          </cell>
          <cell r="AY95" t="str">
            <v>Cd. Manila</v>
          </cell>
          <cell r="AZ95">
            <v>5500</v>
          </cell>
          <cell r="BA95">
            <v>2</v>
          </cell>
          <cell r="BB95">
            <v>136598.79211603402</v>
          </cell>
          <cell r="BC95" t="str">
            <v>Vicepresidente</v>
          </cell>
          <cell r="BD95">
            <v>0.1</v>
          </cell>
          <cell r="BE95">
            <v>14549.396058017008</v>
          </cell>
          <cell r="BF95">
            <v>0</v>
          </cell>
          <cell r="BG95">
            <v>0.1</v>
          </cell>
          <cell r="BH95">
            <v>0.1</v>
          </cell>
          <cell r="BI95">
            <v>0.1</v>
          </cell>
          <cell r="BJ95">
            <v>14549.396058017008</v>
          </cell>
          <cell r="BK95">
            <v>6000</v>
          </cell>
          <cell r="BL95">
            <v>6500</v>
          </cell>
          <cell r="BM95">
            <v>6500</v>
          </cell>
          <cell r="BN95">
            <v>78000</v>
          </cell>
          <cell r="BO95" t="str">
            <v>Cosme Furlong</v>
          </cell>
          <cell r="BP95" t="str">
            <v>NO</v>
          </cell>
          <cell r="BS95" t="str">
            <v>Francisco Cué</v>
          </cell>
          <cell r="BT95" t="str">
            <v>NO</v>
          </cell>
          <cell r="BU95" t="str">
            <v>José Luis Saenz de Miera</v>
          </cell>
          <cell r="BV95" t="str">
            <v>NO</v>
          </cell>
          <cell r="BW95" t="str">
            <v>FIRMAS PENDIENTES</v>
          </cell>
          <cell r="BX95">
            <v>7500</v>
          </cell>
          <cell r="BY95">
            <v>0</v>
          </cell>
          <cell r="BZ95">
            <v>0</v>
          </cell>
          <cell r="CA95">
            <v>0</v>
          </cell>
          <cell r="CB95">
            <v>0</v>
          </cell>
          <cell r="CC95">
            <v>0</v>
          </cell>
          <cell r="CD95">
            <v>0</v>
          </cell>
          <cell r="CE95">
            <v>0</v>
          </cell>
          <cell r="CF95">
            <v>0</v>
          </cell>
          <cell r="CG95">
            <v>0</v>
          </cell>
          <cell r="CH95">
            <v>7500</v>
          </cell>
          <cell r="CI95" t="str">
            <v>Monterrey</v>
          </cell>
          <cell r="CJ95" t="str">
            <v>Manila</v>
          </cell>
          <cell r="CK95">
            <v>22000</v>
          </cell>
        </row>
        <row r="96">
          <cell r="B96">
            <v>88</v>
          </cell>
          <cell r="C96" t="str">
            <v>Joaquin</v>
          </cell>
          <cell r="E96" t="str">
            <v>Grillo</v>
          </cell>
          <cell r="G96" t="str">
            <v>Jefe Comercial</v>
          </cell>
          <cell r="H96" t="str">
            <v>O</v>
          </cell>
          <cell r="I96" t="str">
            <v>Gerente Comercial</v>
          </cell>
          <cell r="J96" t="str">
            <v>O</v>
          </cell>
          <cell r="K96">
            <v>36437.80369212963</v>
          </cell>
          <cell r="L96">
            <v>36468.80369212963</v>
          </cell>
          <cell r="M96">
            <v>36468.80369212963</v>
          </cell>
          <cell r="N96">
            <v>36591.47064097222</v>
          </cell>
          <cell r="O96">
            <v>0</v>
          </cell>
          <cell r="P96" t="str">
            <v>Primero</v>
          </cell>
          <cell r="Q96" t="str">
            <v>COLOMBIA</v>
          </cell>
          <cell r="R96" t="str">
            <v>Colombia</v>
          </cell>
          <cell r="S96" t="str">
            <v>FILIPINAS</v>
          </cell>
          <cell r="T96" t="str">
            <v>Filipinas</v>
          </cell>
          <cell r="U96">
            <v>5</v>
          </cell>
          <cell r="V96" t="str">
            <v>Colombia</v>
          </cell>
          <cell r="X96" t="str">
            <v>Cd. Manila</v>
          </cell>
          <cell r="Y96">
            <v>74176164</v>
          </cell>
          <cell r="Z96" t="str">
            <v>Pesos Colombianos</v>
          </cell>
          <cell r="AA96">
            <v>1955</v>
          </cell>
          <cell r="AB96">
            <v>37941.771867007672</v>
          </cell>
          <cell r="AC96" t="str">
            <v>US Dlls</v>
          </cell>
          <cell r="AD96">
            <v>7252960</v>
          </cell>
          <cell r="AE96">
            <v>21758880</v>
          </cell>
          <cell r="AF96" t="str">
            <v>Bs Brutos</v>
          </cell>
          <cell r="AG96">
            <v>15000</v>
          </cell>
          <cell r="AH96" t="str">
            <v>USD Netos</v>
          </cell>
          <cell r="AI96" t="str">
            <v>US Dólares Brutos</v>
          </cell>
          <cell r="AJ96">
            <v>53118.480613810738</v>
          </cell>
          <cell r="AK96" t="str">
            <v>US Dlls</v>
          </cell>
          <cell r="AL96">
            <v>0.39999999999999991</v>
          </cell>
          <cell r="AM96" t="str">
            <v>Soltero</v>
          </cell>
          <cell r="AO96">
            <v>0</v>
          </cell>
          <cell r="AP96" t="str">
            <v>N</v>
          </cell>
          <cell r="AQ96" t="str">
            <v>Cd. Manila</v>
          </cell>
          <cell r="AR96" t="str">
            <v>N</v>
          </cell>
          <cell r="AS96" t="str">
            <v>Cd. Manila</v>
          </cell>
          <cell r="AT96" t="str">
            <v>N</v>
          </cell>
          <cell r="AU96" t="str">
            <v>Cd. Manila</v>
          </cell>
          <cell r="AV96" t="str">
            <v>N</v>
          </cell>
          <cell r="AW96" t="str">
            <v>Cd. Manila</v>
          </cell>
          <cell r="AX96" t="str">
            <v>N</v>
          </cell>
          <cell r="AY96" t="str">
            <v>Cd. Manila</v>
          </cell>
          <cell r="AZ96">
            <v>7400</v>
          </cell>
          <cell r="BA96">
            <v>0</v>
          </cell>
          <cell r="BB96">
            <v>67911.848061381083</v>
          </cell>
          <cell r="BC96" t="str">
            <v>Ejecutivo</v>
          </cell>
          <cell r="BD96">
            <v>0.1</v>
          </cell>
          <cell r="BE96">
            <v>5311.8480613810743</v>
          </cell>
          <cell r="BF96">
            <v>0.3</v>
          </cell>
          <cell r="BG96">
            <v>0.1</v>
          </cell>
          <cell r="BH96">
            <v>0</v>
          </cell>
          <cell r="BI96">
            <v>0</v>
          </cell>
          <cell r="BJ96">
            <v>0</v>
          </cell>
          <cell r="BK96">
            <v>4600</v>
          </cell>
          <cell r="BL96">
            <v>4600</v>
          </cell>
          <cell r="BM96">
            <v>4600</v>
          </cell>
          <cell r="BN96">
            <v>55200</v>
          </cell>
          <cell r="BO96" t="str">
            <v>Cosme Furlong</v>
          </cell>
          <cell r="BP96" t="str">
            <v>NO</v>
          </cell>
          <cell r="BS96" t="str">
            <v>Francisco Cué</v>
          </cell>
          <cell r="BT96" t="str">
            <v>NO</v>
          </cell>
          <cell r="BU96" t="str">
            <v>José Luis Saenz de Miera</v>
          </cell>
          <cell r="BV96" t="str">
            <v>NO</v>
          </cell>
          <cell r="BW96" t="str">
            <v>FIRMAS PENDIENTES</v>
          </cell>
          <cell r="BX96">
            <v>0</v>
          </cell>
          <cell r="BY96">
            <v>0</v>
          </cell>
          <cell r="BZ96">
            <v>0</v>
          </cell>
          <cell r="CA96">
            <v>0</v>
          </cell>
          <cell r="CB96">
            <v>0</v>
          </cell>
          <cell r="CC96">
            <v>0</v>
          </cell>
          <cell r="CD96">
            <v>0</v>
          </cell>
          <cell r="CE96">
            <v>0</v>
          </cell>
          <cell r="CF96">
            <v>0</v>
          </cell>
          <cell r="CG96">
            <v>0</v>
          </cell>
          <cell r="CH96">
            <v>0</v>
          </cell>
          <cell r="CI96" t="str">
            <v>Bogotá</v>
          </cell>
          <cell r="CJ96" t="str">
            <v>Manila</v>
          </cell>
          <cell r="CK96">
            <v>7400</v>
          </cell>
        </row>
        <row r="97">
          <cell r="B97">
            <v>89</v>
          </cell>
          <cell r="C97" t="str">
            <v>Luis</v>
          </cell>
          <cell r="E97" t="str">
            <v>Bonales</v>
          </cell>
          <cell r="G97" t="str">
            <v>Jefe Técnica</v>
          </cell>
          <cell r="H97" t="str">
            <v>O</v>
          </cell>
          <cell r="I97" t="str">
            <v>Gerente Técnica</v>
          </cell>
          <cell r="J97" t="str">
            <v>O</v>
          </cell>
          <cell r="K97">
            <v>36465.80369212963</v>
          </cell>
          <cell r="L97">
            <v>36465.80369212963</v>
          </cell>
          <cell r="M97">
            <v>36465.80369212963</v>
          </cell>
          <cell r="N97">
            <v>36591.47064097222</v>
          </cell>
          <cell r="O97">
            <v>0</v>
          </cell>
          <cell r="P97" t="str">
            <v>Primero</v>
          </cell>
          <cell r="Q97" t="str">
            <v>MEXICO</v>
          </cell>
          <cell r="R97" t="str">
            <v>México</v>
          </cell>
          <cell r="S97" t="str">
            <v>FILIPINAS</v>
          </cell>
          <cell r="T97" t="str">
            <v>Filipinas</v>
          </cell>
          <cell r="U97">
            <v>11</v>
          </cell>
          <cell r="V97" t="str">
            <v>Otros México</v>
          </cell>
          <cell r="X97" t="str">
            <v>Cd. Manila</v>
          </cell>
          <cell r="Y97">
            <v>366859.29653335997</v>
          </cell>
          <cell r="Z97" t="str">
            <v>Pesos</v>
          </cell>
          <cell r="AA97">
            <v>9.4</v>
          </cell>
          <cell r="AB97">
            <v>39027.584737591482</v>
          </cell>
          <cell r="AC97" t="str">
            <v>US Dlls</v>
          </cell>
          <cell r="AD97">
            <v>26570</v>
          </cell>
          <cell r="AE97">
            <v>79710</v>
          </cell>
          <cell r="AF97" t="str">
            <v>Bs Brutos</v>
          </cell>
          <cell r="AG97">
            <v>15000</v>
          </cell>
          <cell r="AH97" t="str">
            <v>USD Netos</v>
          </cell>
          <cell r="AI97" t="str">
            <v>US Dólares Brutos</v>
          </cell>
          <cell r="AJ97">
            <v>50735.860158868927</v>
          </cell>
          <cell r="AK97" t="str">
            <v>US Dlls</v>
          </cell>
          <cell r="AL97">
            <v>0.30000000000000004</v>
          </cell>
          <cell r="AM97" t="str">
            <v>Soltero</v>
          </cell>
          <cell r="AO97">
            <v>0</v>
          </cell>
          <cell r="AP97" t="str">
            <v>N</v>
          </cell>
          <cell r="AQ97" t="str">
            <v>Cd. Manila</v>
          </cell>
          <cell r="AR97" t="str">
            <v>N</v>
          </cell>
          <cell r="AS97" t="str">
            <v>Cd. Manila</v>
          </cell>
          <cell r="AT97" t="str">
            <v>N</v>
          </cell>
          <cell r="AU97" t="str">
            <v>Cd. Manila</v>
          </cell>
          <cell r="AV97" t="str">
            <v>N</v>
          </cell>
          <cell r="AW97" t="str">
            <v>Cd. Manila</v>
          </cell>
          <cell r="AX97" t="str">
            <v>N</v>
          </cell>
          <cell r="AY97" t="str">
            <v>Cd. Manila</v>
          </cell>
          <cell r="AZ97">
            <v>5500</v>
          </cell>
          <cell r="BA97">
            <v>0</v>
          </cell>
          <cell r="BB97">
            <v>70847.172031773778</v>
          </cell>
          <cell r="BC97" t="str">
            <v>Ejecutivo</v>
          </cell>
          <cell r="BD97">
            <v>0.1</v>
          </cell>
          <cell r="BE97">
            <v>5073.5860158868927</v>
          </cell>
          <cell r="BF97">
            <v>0</v>
          </cell>
          <cell r="BG97">
            <v>0.1</v>
          </cell>
          <cell r="BH97">
            <v>0.1</v>
          </cell>
          <cell r="BI97">
            <v>0.1</v>
          </cell>
          <cell r="BJ97">
            <v>5073.5860158868927</v>
          </cell>
          <cell r="BK97">
            <v>4600</v>
          </cell>
          <cell r="BL97">
            <v>4600</v>
          </cell>
          <cell r="BM97">
            <v>4600</v>
          </cell>
          <cell r="BN97">
            <v>55200</v>
          </cell>
          <cell r="BO97" t="str">
            <v>Cosme Furlong</v>
          </cell>
          <cell r="BP97" t="str">
            <v>NO</v>
          </cell>
          <cell r="BS97" t="str">
            <v>Francisco Cué</v>
          </cell>
          <cell r="BT97" t="str">
            <v>NO</v>
          </cell>
          <cell r="BU97" t="str">
            <v>José Luis Saenz de Miera</v>
          </cell>
          <cell r="BV97" t="str">
            <v>NO</v>
          </cell>
          <cell r="BW97" t="str">
            <v>FIRMAS PENDIENTES</v>
          </cell>
          <cell r="BX97">
            <v>0</v>
          </cell>
          <cell r="BY97">
            <v>0</v>
          </cell>
          <cell r="BZ97">
            <v>0</v>
          </cell>
          <cell r="CA97">
            <v>0</v>
          </cell>
          <cell r="CB97">
            <v>0</v>
          </cell>
          <cell r="CC97">
            <v>0</v>
          </cell>
          <cell r="CD97">
            <v>0</v>
          </cell>
          <cell r="CE97">
            <v>0</v>
          </cell>
          <cell r="CF97">
            <v>0</v>
          </cell>
          <cell r="CG97">
            <v>0</v>
          </cell>
          <cell r="CH97">
            <v>0</v>
          </cell>
          <cell r="CI97" t="str">
            <v>Monterrey</v>
          </cell>
          <cell r="CJ97" t="str">
            <v>Manila</v>
          </cell>
          <cell r="CK97">
            <v>5500</v>
          </cell>
        </row>
        <row r="98">
          <cell r="B98">
            <v>90</v>
          </cell>
          <cell r="C98" t="str">
            <v>Jesús</v>
          </cell>
          <cell r="E98" t="str">
            <v>González</v>
          </cell>
          <cell r="F98" t="str">
            <v>Herrera</v>
          </cell>
          <cell r="G98" t="str">
            <v>Gerente de Planeación</v>
          </cell>
          <cell r="H98" t="str">
            <v>O</v>
          </cell>
          <cell r="I98" t="str">
            <v>Dir. Planeación</v>
          </cell>
          <cell r="J98" t="str">
            <v>VP</v>
          </cell>
          <cell r="K98">
            <v>36510.80369212963</v>
          </cell>
          <cell r="L98">
            <v>36526.803692129601</v>
          </cell>
          <cell r="M98">
            <v>36526.803692129601</v>
          </cell>
          <cell r="N98">
            <v>36591.470640856482</v>
          </cell>
          <cell r="O98">
            <v>0</v>
          </cell>
          <cell r="P98" t="str">
            <v>Primero</v>
          </cell>
          <cell r="Q98" t="str">
            <v>MEXICO</v>
          </cell>
          <cell r="R98" t="str">
            <v>México</v>
          </cell>
          <cell r="S98" t="str">
            <v>USA</v>
          </cell>
          <cell r="T98" t="str">
            <v>USA</v>
          </cell>
          <cell r="U98">
            <v>11</v>
          </cell>
          <cell r="V98" t="str">
            <v>Otros México</v>
          </cell>
          <cell r="X98" t="str">
            <v>Houston</v>
          </cell>
          <cell r="Y98">
            <v>1031695</v>
          </cell>
          <cell r="Z98" t="str">
            <v>Pesos</v>
          </cell>
          <cell r="AA98">
            <v>9.4</v>
          </cell>
          <cell r="AB98">
            <v>109754.78723404255</v>
          </cell>
          <cell r="AC98" t="str">
            <v>US Dlls</v>
          </cell>
          <cell r="AD98">
            <v>94010</v>
          </cell>
          <cell r="AE98">
            <v>282030</v>
          </cell>
          <cell r="AF98" t="str">
            <v>Pesos Brutos</v>
          </cell>
          <cell r="AG98">
            <v>15000</v>
          </cell>
          <cell r="AH98" t="str">
            <v>USD Netos</v>
          </cell>
          <cell r="AI98" t="str">
            <v>US Dólares Brutos</v>
          </cell>
          <cell r="AJ98">
            <v>126300.00531914893</v>
          </cell>
          <cell r="AK98" t="str">
            <v>US Dlls</v>
          </cell>
          <cell r="AL98">
            <v>0.15074712003062918</v>
          </cell>
          <cell r="AM98" t="str">
            <v>Casado</v>
          </cell>
          <cell r="AO98">
            <v>1</v>
          </cell>
          <cell r="AP98" t="str">
            <v>N</v>
          </cell>
          <cell r="AQ98" t="str">
            <v>Houston</v>
          </cell>
          <cell r="AR98" t="str">
            <v>N</v>
          </cell>
          <cell r="AS98" t="str">
            <v>Houston</v>
          </cell>
          <cell r="AT98" t="str">
            <v>N</v>
          </cell>
          <cell r="AU98" t="str">
            <v>Houston</v>
          </cell>
          <cell r="AV98" t="str">
            <v>N</v>
          </cell>
          <cell r="AW98" t="str">
            <v>Houston</v>
          </cell>
          <cell r="AX98" t="str">
            <v>N</v>
          </cell>
          <cell r="AY98" t="str">
            <v>Houston</v>
          </cell>
          <cell r="AZ98">
            <v>500</v>
          </cell>
          <cell r="BA98">
            <v>1</v>
          </cell>
          <cell r="BB98">
            <v>62130.000531914891</v>
          </cell>
          <cell r="BC98" t="str">
            <v>Vicepresidente</v>
          </cell>
          <cell r="BD98">
            <v>0.1</v>
          </cell>
          <cell r="BE98">
            <v>12630.000531914893</v>
          </cell>
          <cell r="BF98">
            <v>0</v>
          </cell>
          <cell r="BG98">
            <v>0</v>
          </cell>
          <cell r="BH98">
            <v>0</v>
          </cell>
          <cell r="BI98">
            <v>0</v>
          </cell>
          <cell r="BJ98">
            <v>0</v>
          </cell>
          <cell r="BK98">
            <v>4000</v>
          </cell>
          <cell r="BL98">
            <v>4000</v>
          </cell>
          <cell r="BM98">
            <v>4000</v>
          </cell>
          <cell r="BN98">
            <v>48000</v>
          </cell>
          <cell r="BO98" t="str">
            <v>Cosme Furlong</v>
          </cell>
          <cell r="BP98" t="str">
            <v>NO</v>
          </cell>
          <cell r="BQ98" t="str">
            <v>Gilberto Pérez</v>
          </cell>
          <cell r="BR98" t="str">
            <v>NO</v>
          </cell>
          <cell r="BS98" t="str">
            <v>Francisco Garza</v>
          </cell>
          <cell r="BT98" t="str">
            <v>NO</v>
          </cell>
          <cell r="BU98" t="str">
            <v>Lorenzo H. Zambrano</v>
          </cell>
          <cell r="BV98" t="str">
            <v>NO</v>
          </cell>
          <cell r="BW98" t="str">
            <v>FIRMAS PENDIENTES</v>
          </cell>
          <cell r="BX98">
            <v>0</v>
          </cell>
          <cell r="BY98">
            <v>0</v>
          </cell>
          <cell r="BZ98">
            <v>0</v>
          </cell>
          <cell r="CA98">
            <v>0</v>
          </cell>
          <cell r="CB98">
            <v>0</v>
          </cell>
          <cell r="CC98">
            <v>0</v>
          </cell>
          <cell r="CD98">
            <v>0</v>
          </cell>
          <cell r="CE98">
            <v>0</v>
          </cell>
          <cell r="CF98">
            <v>0</v>
          </cell>
          <cell r="CG98">
            <v>0</v>
          </cell>
          <cell r="CH98">
            <v>0</v>
          </cell>
          <cell r="CI98" t="str">
            <v>Monterrey</v>
          </cell>
          <cell r="CJ98" t="str">
            <v>Houston</v>
          </cell>
          <cell r="CK98">
            <v>1500</v>
          </cell>
        </row>
        <row r="99">
          <cell r="B99">
            <v>91</v>
          </cell>
          <cell r="C99" t="str">
            <v>Luis</v>
          </cell>
          <cell r="D99" t="str">
            <v>Miguel</v>
          </cell>
          <cell r="E99" t="str">
            <v>Cantú</v>
          </cell>
          <cell r="G99" t="str">
            <v>Gerente de Planeación</v>
          </cell>
          <cell r="H99" t="str">
            <v>O</v>
          </cell>
          <cell r="I99" t="str">
            <v>Gerente de Planeación</v>
          </cell>
          <cell r="J99" t="str">
            <v>O</v>
          </cell>
          <cell r="K99">
            <v>36312.80369212963</v>
          </cell>
          <cell r="L99">
            <v>36312.80369212963</v>
          </cell>
          <cell r="M99">
            <v>36312.80369212963</v>
          </cell>
          <cell r="N99">
            <v>36591.470640856482</v>
          </cell>
          <cell r="O99">
            <v>1</v>
          </cell>
          <cell r="P99" t="str">
            <v>Segundo</v>
          </cell>
          <cell r="Q99" t="str">
            <v>CENTRAL</v>
          </cell>
          <cell r="R99" t="str">
            <v>Central</v>
          </cell>
          <cell r="S99" t="str">
            <v>USA</v>
          </cell>
          <cell r="T99" t="str">
            <v>USA</v>
          </cell>
          <cell r="U99">
            <v>11</v>
          </cell>
          <cell r="V99" t="str">
            <v>Otros México</v>
          </cell>
          <cell r="X99" t="str">
            <v>Houston</v>
          </cell>
          <cell r="Y99">
            <v>65567</v>
          </cell>
          <cell r="Z99" t="str">
            <v>US Dlls</v>
          </cell>
          <cell r="AA99">
            <v>1</v>
          </cell>
          <cell r="AB99">
            <v>65567</v>
          </cell>
          <cell r="AC99" t="str">
            <v>US Dlls</v>
          </cell>
          <cell r="AD99">
            <v>5463.916666666667</v>
          </cell>
          <cell r="AE99">
            <v>16391.75</v>
          </cell>
          <cell r="AF99" t="str">
            <v>USD Netos</v>
          </cell>
          <cell r="AG99">
            <v>15000</v>
          </cell>
          <cell r="AH99" t="str">
            <v>USD Netos</v>
          </cell>
          <cell r="AI99" t="str">
            <v>US Dólares Brutos</v>
          </cell>
          <cell r="AJ99">
            <v>65567</v>
          </cell>
          <cell r="AK99" t="str">
            <v>US Dlls</v>
          </cell>
          <cell r="AL99">
            <v>0</v>
          </cell>
          <cell r="AM99" t="str">
            <v>Casado</v>
          </cell>
          <cell r="AO99">
            <v>2</v>
          </cell>
          <cell r="AP99">
            <v>-1</v>
          </cell>
          <cell r="AQ99" t="str">
            <v>Houston</v>
          </cell>
          <cell r="AR99" t="str">
            <v>N</v>
          </cell>
          <cell r="AS99" t="str">
            <v>Houston</v>
          </cell>
          <cell r="AT99" t="str">
            <v>N</v>
          </cell>
          <cell r="AU99" t="str">
            <v>Houston</v>
          </cell>
          <cell r="AV99" t="str">
            <v>N</v>
          </cell>
          <cell r="AW99" t="str">
            <v>Houston</v>
          </cell>
          <cell r="AX99" t="str">
            <v>N</v>
          </cell>
          <cell r="AY99" t="str">
            <v>Houston</v>
          </cell>
          <cell r="AZ99">
            <v>500</v>
          </cell>
          <cell r="BA99">
            <v>2</v>
          </cell>
          <cell r="BB99">
            <v>44356.7</v>
          </cell>
          <cell r="BC99" t="str">
            <v>Ejecutivo</v>
          </cell>
          <cell r="BD99">
            <v>0.1</v>
          </cell>
          <cell r="BE99">
            <v>6556.7000000000007</v>
          </cell>
          <cell r="BF99">
            <v>0</v>
          </cell>
          <cell r="BG99">
            <v>0</v>
          </cell>
          <cell r="BH99">
            <v>0</v>
          </cell>
          <cell r="BI99">
            <v>0</v>
          </cell>
          <cell r="BJ99">
            <v>0</v>
          </cell>
          <cell r="BK99">
            <v>2500</v>
          </cell>
          <cell r="BL99">
            <v>2500</v>
          </cell>
          <cell r="BM99">
            <v>2500</v>
          </cell>
          <cell r="BN99">
            <v>30000</v>
          </cell>
          <cell r="BO99" t="str">
            <v>Andy Miller</v>
          </cell>
          <cell r="BP99" t="str">
            <v>NO</v>
          </cell>
          <cell r="BQ99" t="str">
            <v>Gilberto Pérez</v>
          </cell>
          <cell r="BR99" t="str">
            <v>NO</v>
          </cell>
          <cell r="BU99" t="str">
            <v>Francisco Garza</v>
          </cell>
          <cell r="BV99" t="str">
            <v>NO</v>
          </cell>
          <cell r="BW99" t="str">
            <v>FIRMAS PENDIENTES</v>
          </cell>
          <cell r="BX99">
            <v>5800</v>
          </cell>
          <cell r="BY99">
            <v>0</v>
          </cell>
          <cell r="BZ99">
            <v>0</v>
          </cell>
          <cell r="CA99">
            <v>0</v>
          </cell>
          <cell r="CB99">
            <v>0</v>
          </cell>
          <cell r="CC99">
            <v>0</v>
          </cell>
          <cell r="CD99">
            <v>0</v>
          </cell>
          <cell r="CE99">
            <v>0</v>
          </cell>
          <cell r="CF99">
            <v>0</v>
          </cell>
          <cell r="CG99">
            <v>0</v>
          </cell>
          <cell r="CH99">
            <v>5800</v>
          </cell>
          <cell r="CI99" t="str">
            <v>Monterrey</v>
          </cell>
          <cell r="CJ99" t="str">
            <v>Houston</v>
          </cell>
          <cell r="CK99">
            <v>2000</v>
          </cell>
        </row>
        <row r="100">
          <cell r="B100">
            <v>92</v>
          </cell>
          <cell r="C100" t="str">
            <v xml:space="preserve">Arturo </v>
          </cell>
          <cell r="E100" t="str">
            <v>Mata</v>
          </cell>
          <cell r="F100" t="str">
            <v>Gallardo</v>
          </cell>
          <cell r="G100" t="str">
            <v>Gerente de Contraloría</v>
          </cell>
          <cell r="H100" t="str">
            <v>O</v>
          </cell>
          <cell r="I100" t="str">
            <v>Director de Administración</v>
          </cell>
          <cell r="J100" t="str">
            <v>VP</v>
          </cell>
          <cell r="K100">
            <v>36526.80369212963</v>
          </cell>
          <cell r="L100">
            <v>36526.80369212963</v>
          </cell>
          <cell r="M100">
            <v>36526.80369212963</v>
          </cell>
          <cell r="N100">
            <v>36591.470640856482</v>
          </cell>
          <cell r="O100">
            <v>0</v>
          </cell>
          <cell r="P100" t="str">
            <v>Primero</v>
          </cell>
          <cell r="Q100" t="str">
            <v>CENTRAL</v>
          </cell>
          <cell r="R100" t="str">
            <v>Central</v>
          </cell>
          <cell r="S100" t="str">
            <v>COSTA RICA</v>
          </cell>
          <cell r="T100" t="str">
            <v>Costa Rica</v>
          </cell>
          <cell r="U100">
            <v>11</v>
          </cell>
          <cell r="V100" t="str">
            <v>Otros México</v>
          </cell>
          <cell r="X100" t="str">
            <v>Costa Rica</v>
          </cell>
          <cell r="Y100">
            <v>714833</v>
          </cell>
          <cell r="Z100" t="str">
            <v>Pesos</v>
          </cell>
          <cell r="AA100">
            <v>9.6</v>
          </cell>
          <cell r="AB100">
            <v>74461.770833333343</v>
          </cell>
          <cell r="AC100" t="str">
            <v>US Dlls</v>
          </cell>
          <cell r="AD100">
            <v>62320</v>
          </cell>
          <cell r="AE100">
            <v>186960</v>
          </cell>
          <cell r="AF100" t="str">
            <v>USD Netos</v>
          </cell>
          <cell r="AG100">
            <v>15000</v>
          </cell>
          <cell r="AH100" t="str">
            <v>USD Netos</v>
          </cell>
          <cell r="AI100" t="str">
            <v>US Dólares Brutos</v>
          </cell>
          <cell r="AJ100">
            <v>74461.770833333343</v>
          </cell>
          <cell r="AK100" t="str">
            <v>US Dlls</v>
          </cell>
          <cell r="AL100">
            <v>0</v>
          </cell>
          <cell r="AM100" t="str">
            <v>Casado</v>
          </cell>
          <cell r="AO100">
            <v>2</v>
          </cell>
          <cell r="AP100">
            <v>0</v>
          </cell>
          <cell r="AQ100" t="str">
            <v>Costa Rica</v>
          </cell>
          <cell r="AR100" t="str">
            <v>N</v>
          </cell>
          <cell r="AS100" t="str">
            <v>Costa Rica</v>
          </cell>
          <cell r="AT100" t="str">
            <v>N</v>
          </cell>
          <cell r="AU100" t="str">
            <v>Costa Rica</v>
          </cell>
          <cell r="AV100" t="str">
            <v>N</v>
          </cell>
          <cell r="AW100" t="str">
            <v>Costa Rica</v>
          </cell>
          <cell r="AX100" t="str">
            <v>N</v>
          </cell>
          <cell r="AY100" t="str">
            <v>Costa Rica</v>
          </cell>
          <cell r="AZ100">
            <v>800</v>
          </cell>
          <cell r="BA100">
            <v>2</v>
          </cell>
          <cell r="BB100">
            <v>40346.177083333336</v>
          </cell>
          <cell r="BC100" t="str">
            <v>Vicepresidente</v>
          </cell>
          <cell r="BD100">
            <v>0.1</v>
          </cell>
          <cell r="BE100">
            <v>7446.1770833333348</v>
          </cell>
          <cell r="BF100">
            <v>0</v>
          </cell>
          <cell r="BG100">
            <v>0</v>
          </cell>
          <cell r="BH100">
            <v>0</v>
          </cell>
          <cell r="BI100">
            <v>0</v>
          </cell>
          <cell r="BJ100">
            <v>0</v>
          </cell>
          <cell r="BK100">
            <v>2100</v>
          </cell>
          <cell r="BL100">
            <v>2100</v>
          </cell>
          <cell r="BM100">
            <v>2100</v>
          </cell>
          <cell r="BN100">
            <v>25200</v>
          </cell>
          <cell r="BO100" t="str">
            <v>Cosme Furlong</v>
          </cell>
          <cell r="BP100" t="str">
            <v>NO</v>
          </cell>
          <cell r="BQ100" t="str">
            <v>Giuseppe Maniscalco</v>
          </cell>
          <cell r="BR100" t="str">
            <v>NO</v>
          </cell>
          <cell r="BS100" t="str">
            <v>Víctor Romo</v>
          </cell>
          <cell r="BU100" t="str">
            <v>Lorenzo H. Zambrano</v>
          </cell>
          <cell r="BV100" t="str">
            <v>NO</v>
          </cell>
          <cell r="BW100" t="str">
            <v>FIRMAS PENDIENTES</v>
          </cell>
          <cell r="BX100">
            <v>4500</v>
          </cell>
          <cell r="BY100">
            <v>0</v>
          </cell>
          <cell r="BZ100">
            <v>0</v>
          </cell>
          <cell r="CA100">
            <v>0</v>
          </cell>
          <cell r="CB100">
            <v>0</v>
          </cell>
          <cell r="CC100">
            <v>0</v>
          </cell>
          <cell r="CD100">
            <v>0</v>
          </cell>
          <cell r="CE100">
            <v>0</v>
          </cell>
          <cell r="CF100">
            <v>0</v>
          </cell>
          <cell r="CG100">
            <v>0</v>
          </cell>
          <cell r="CH100">
            <v>4500</v>
          </cell>
          <cell r="CI100" t="str">
            <v>San José</v>
          </cell>
          <cell r="CJ100" t="str">
            <v>Monterrey</v>
          </cell>
          <cell r="CK100">
            <v>3200</v>
          </cell>
        </row>
        <row r="101">
          <cell r="B101">
            <v>93</v>
          </cell>
          <cell r="C101" t="str">
            <v>Roberto</v>
          </cell>
          <cell r="E101" t="str">
            <v>Luna</v>
          </cell>
          <cell r="F101" t="str">
            <v>Saenz</v>
          </cell>
          <cell r="G101" t="str">
            <v>Gerente de Transformación</v>
          </cell>
          <cell r="H101" t="str">
            <v>O</v>
          </cell>
          <cell r="I101" t="str">
            <v>Director de Operaciones</v>
          </cell>
          <cell r="J101" t="str">
            <v>VP</v>
          </cell>
          <cell r="K101">
            <v>36526.80369212963</v>
          </cell>
          <cell r="L101">
            <v>36526.80369212963</v>
          </cell>
          <cell r="M101">
            <v>36526.80369212963</v>
          </cell>
          <cell r="N101">
            <v>36591.470640856482</v>
          </cell>
          <cell r="O101">
            <v>0</v>
          </cell>
          <cell r="P101" t="str">
            <v>Primero</v>
          </cell>
          <cell r="Q101" t="str">
            <v>MEXICO</v>
          </cell>
          <cell r="R101" t="str">
            <v>México</v>
          </cell>
          <cell r="S101" t="str">
            <v>COSTA RICA</v>
          </cell>
          <cell r="T101" t="str">
            <v>Costa Rica</v>
          </cell>
          <cell r="U101">
            <v>11</v>
          </cell>
          <cell r="V101" t="str">
            <v>Otros México</v>
          </cell>
          <cell r="X101" t="str">
            <v>Costa Rica</v>
          </cell>
          <cell r="Y101">
            <v>503749.35286577186</v>
          </cell>
          <cell r="Z101" t="str">
            <v>Pesos</v>
          </cell>
          <cell r="AA101">
            <v>9.5</v>
          </cell>
          <cell r="AB101">
            <v>53026.247670081248</v>
          </cell>
          <cell r="AC101" t="str">
            <v>US Dlls</v>
          </cell>
          <cell r="AD101">
            <v>38270</v>
          </cell>
          <cell r="AE101">
            <v>114810</v>
          </cell>
          <cell r="AF101" t="str">
            <v>Pesos Brutos</v>
          </cell>
          <cell r="AG101">
            <v>15000</v>
          </cell>
          <cell r="AH101" t="str">
            <v>USD Netos</v>
          </cell>
          <cell r="AI101" t="str">
            <v>US Dólares Brutos</v>
          </cell>
          <cell r="AJ101">
            <v>70000.434354609693</v>
          </cell>
          <cell r="AK101" t="str">
            <v>US Dlls</v>
          </cell>
          <cell r="AL101">
            <v>0.3201091427426368</v>
          </cell>
          <cell r="AM101" t="str">
            <v>Casado</v>
          </cell>
          <cell r="AO101">
            <v>2</v>
          </cell>
          <cell r="AP101">
            <v>3</v>
          </cell>
          <cell r="AQ101" t="str">
            <v>Costa Rica</v>
          </cell>
          <cell r="AR101">
            <v>2</v>
          </cell>
          <cell r="AS101" t="str">
            <v>Costa Rica</v>
          </cell>
          <cell r="AT101" t="str">
            <v>N</v>
          </cell>
          <cell r="AU101" t="str">
            <v>Costa Rica</v>
          </cell>
          <cell r="AV101" t="str">
            <v>N</v>
          </cell>
          <cell r="AW101" t="str">
            <v>Costa Rica</v>
          </cell>
          <cell r="AX101" t="str">
            <v>N</v>
          </cell>
          <cell r="AY101" t="str">
            <v>Costa Rica</v>
          </cell>
          <cell r="AZ101">
            <v>800</v>
          </cell>
          <cell r="BA101">
            <v>2</v>
          </cell>
          <cell r="BB101">
            <v>47530.043435460968</v>
          </cell>
          <cell r="BC101" t="str">
            <v>Vicepresidente</v>
          </cell>
          <cell r="BD101">
            <v>0.1</v>
          </cell>
          <cell r="BE101">
            <v>7000.0434354609697</v>
          </cell>
          <cell r="BF101">
            <v>0</v>
          </cell>
          <cell r="BG101">
            <v>0</v>
          </cell>
          <cell r="BH101">
            <v>0</v>
          </cell>
          <cell r="BI101">
            <v>0</v>
          </cell>
          <cell r="BJ101">
            <v>0</v>
          </cell>
          <cell r="BK101">
            <v>2100</v>
          </cell>
          <cell r="BL101">
            <v>2100</v>
          </cell>
          <cell r="BM101">
            <v>2100</v>
          </cell>
          <cell r="BN101">
            <v>25200</v>
          </cell>
          <cell r="BO101" t="str">
            <v>Cosme Furlong</v>
          </cell>
          <cell r="BP101" t="str">
            <v>NO</v>
          </cell>
          <cell r="BQ101" t="str">
            <v>Giuseppe Maniscalco</v>
          </cell>
          <cell r="BR101" t="str">
            <v>NO</v>
          </cell>
          <cell r="BS101" t="str">
            <v>Víctor Romo</v>
          </cell>
          <cell r="BU101" t="str">
            <v>Lorenzo H. Zambrano</v>
          </cell>
          <cell r="BV101" t="str">
            <v>NO</v>
          </cell>
          <cell r="BW101" t="str">
            <v>FIRMAS PENDIENTES</v>
          </cell>
          <cell r="BX101">
            <v>6065</v>
          </cell>
          <cell r="BY101">
            <v>0</v>
          </cell>
          <cell r="BZ101">
            <v>6065</v>
          </cell>
          <cell r="CA101">
            <v>0</v>
          </cell>
          <cell r="CB101">
            <v>0</v>
          </cell>
          <cell r="CC101">
            <v>0</v>
          </cell>
          <cell r="CD101">
            <v>0</v>
          </cell>
          <cell r="CE101">
            <v>0</v>
          </cell>
          <cell r="CF101">
            <v>0</v>
          </cell>
          <cell r="CG101">
            <v>0</v>
          </cell>
          <cell r="CH101">
            <v>12130</v>
          </cell>
          <cell r="CI101" t="str">
            <v>San José</v>
          </cell>
          <cell r="CJ101" t="str">
            <v>Monterrey</v>
          </cell>
          <cell r="CK101">
            <v>3200</v>
          </cell>
        </row>
        <row r="102">
          <cell r="B102">
            <v>94</v>
          </cell>
          <cell r="C102" t="str">
            <v>Roberto</v>
          </cell>
          <cell r="E102" t="str">
            <v>Aguilar</v>
          </cell>
          <cell r="G102" t="str">
            <v>Gerente de Trading</v>
          </cell>
          <cell r="H102" t="str">
            <v>O</v>
          </cell>
          <cell r="I102" t="str">
            <v>Director de Trading</v>
          </cell>
          <cell r="J102" t="str">
            <v>VP</v>
          </cell>
          <cell r="K102">
            <v>36526.80369212963</v>
          </cell>
          <cell r="L102">
            <v>36557.80369212963</v>
          </cell>
          <cell r="M102">
            <v>36557.80369212963</v>
          </cell>
          <cell r="N102">
            <v>36591.470640856482</v>
          </cell>
          <cell r="O102">
            <v>0</v>
          </cell>
          <cell r="P102" t="str">
            <v>Primero</v>
          </cell>
          <cell r="Q102" t="str">
            <v>MEXICO</v>
          </cell>
          <cell r="R102" t="str">
            <v>México</v>
          </cell>
          <cell r="S102" t="str">
            <v>INDONESIA</v>
          </cell>
          <cell r="T102" t="str">
            <v>Indonesia</v>
          </cell>
          <cell r="U102">
            <v>11</v>
          </cell>
          <cell r="V102" t="str">
            <v>Otros México</v>
          </cell>
          <cell r="X102" t="str">
            <v>Jakarta</v>
          </cell>
          <cell r="Y102">
            <v>1066476</v>
          </cell>
          <cell r="Z102" t="str">
            <v>Pesos</v>
          </cell>
          <cell r="AA102">
            <v>9.5</v>
          </cell>
          <cell r="AB102">
            <v>112260.63157894737</v>
          </cell>
          <cell r="AC102" t="str">
            <v>US Dlls</v>
          </cell>
          <cell r="AD102">
            <v>95270</v>
          </cell>
          <cell r="AE102">
            <v>285810</v>
          </cell>
          <cell r="AF102" t="str">
            <v>USD Netos</v>
          </cell>
          <cell r="AG102">
            <v>15000</v>
          </cell>
          <cell r="AH102" t="str">
            <v>USD Netos</v>
          </cell>
          <cell r="AI102" t="str">
            <v>US Dólares Brutos</v>
          </cell>
          <cell r="AJ102">
            <v>140000</v>
          </cell>
          <cell r="AK102" t="str">
            <v>US Dlls</v>
          </cell>
          <cell r="AL102">
            <v>0.24709791875297693</v>
          </cell>
          <cell r="AM102" t="str">
            <v>Casado</v>
          </cell>
          <cell r="AO102">
            <v>2</v>
          </cell>
          <cell r="AP102">
            <v>0</v>
          </cell>
          <cell r="AQ102" t="str">
            <v>Jakarta</v>
          </cell>
          <cell r="AR102" t="str">
            <v>N</v>
          </cell>
          <cell r="AS102" t="str">
            <v>Jakarta</v>
          </cell>
          <cell r="AT102" t="str">
            <v>N</v>
          </cell>
          <cell r="AU102" t="str">
            <v>Jakarta</v>
          </cell>
          <cell r="AV102" t="str">
            <v>N</v>
          </cell>
          <cell r="AW102" t="str">
            <v>Jakarta</v>
          </cell>
          <cell r="AX102" t="str">
            <v>N</v>
          </cell>
          <cell r="AY102" t="str">
            <v>Jakarta</v>
          </cell>
          <cell r="AZ102">
            <v>6800</v>
          </cell>
          <cell r="BA102">
            <v>2</v>
          </cell>
          <cell r="BB102">
            <v>126200</v>
          </cell>
          <cell r="BC102" t="str">
            <v>Vicepresidente</v>
          </cell>
          <cell r="BD102">
            <v>0.1</v>
          </cell>
          <cell r="BE102">
            <v>14000</v>
          </cell>
          <cell r="BF102">
            <v>0</v>
          </cell>
          <cell r="BG102">
            <v>0.25</v>
          </cell>
          <cell r="BH102">
            <v>0.25</v>
          </cell>
          <cell r="BI102">
            <v>0.25</v>
          </cell>
          <cell r="BJ102">
            <v>35000</v>
          </cell>
          <cell r="BK102">
            <v>3500</v>
          </cell>
          <cell r="BL102">
            <v>3500</v>
          </cell>
          <cell r="BM102">
            <v>3500</v>
          </cell>
          <cell r="BN102">
            <v>42000</v>
          </cell>
          <cell r="BO102" t="str">
            <v>Cosme Furlong</v>
          </cell>
          <cell r="BP102" t="str">
            <v>NO</v>
          </cell>
          <cell r="BQ102" t="str">
            <v>Francisco Noriega</v>
          </cell>
          <cell r="BR102" t="str">
            <v>NO</v>
          </cell>
          <cell r="BS102" t="str">
            <v>José Luis Saenz de Miera</v>
          </cell>
          <cell r="BT102" t="str">
            <v>NO</v>
          </cell>
          <cell r="BU102" t="str">
            <v>Lorenzo H. Zambrano</v>
          </cell>
          <cell r="BV102" t="str">
            <v>NO</v>
          </cell>
          <cell r="BW102" t="str">
            <v>FIRMAS PENDIENTES</v>
          </cell>
          <cell r="BX102">
            <v>8000</v>
          </cell>
          <cell r="BY102">
            <v>0</v>
          </cell>
          <cell r="BZ102">
            <v>0</v>
          </cell>
          <cell r="CA102">
            <v>0</v>
          </cell>
          <cell r="CB102">
            <v>0</v>
          </cell>
          <cell r="CC102">
            <v>0</v>
          </cell>
          <cell r="CD102">
            <v>0</v>
          </cell>
          <cell r="CE102">
            <v>0</v>
          </cell>
          <cell r="CF102">
            <v>0</v>
          </cell>
          <cell r="CG102">
            <v>0</v>
          </cell>
          <cell r="CH102">
            <v>8000</v>
          </cell>
          <cell r="CI102" t="str">
            <v>Jakarta</v>
          </cell>
          <cell r="CJ102" t="str">
            <v>Monterrey</v>
          </cell>
          <cell r="CK102">
            <v>27200</v>
          </cell>
        </row>
        <row r="103">
          <cell r="B103">
            <v>95</v>
          </cell>
          <cell r="C103" t="str">
            <v>Francisco</v>
          </cell>
          <cell r="E103" t="str">
            <v>Ibañez</v>
          </cell>
          <cell r="G103" t="str">
            <v>Gerente de Planeación</v>
          </cell>
          <cell r="H103" t="str">
            <v>O</v>
          </cell>
          <cell r="I103" t="str">
            <v>Dir. Planeación</v>
          </cell>
          <cell r="J103" t="str">
            <v>VP</v>
          </cell>
          <cell r="K103">
            <v>36557.80369212963</v>
          </cell>
          <cell r="L103">
            <v>36588.80369212963</v>
          </cell>
          <cell r="M103">
            <v>36588.80369212963</v>
          </cell>
          <cell r="N103">
            <v>36591.470640856482</v>
          </cell>
          <cell r="O103">
            <v>0</v>
          </cell>
          <cell r="P103" t="str">
            <v>Primero</v>
          </cell>
          <cell r="Q103" t="str">
            <v>ESPAÑA</v>
          </cell>
          <cell r="R103" t="str">
            <v>España</v>
          </cell>
          <cell r="S103" t="str">
            <v>EGIPTO</v>
          </cell>
          <cell r="T103" t="str">
            <v>Egipto</v>
          </cell>
          <cell r="U103">
            <v>18</v>
          </cell>
          <cell r="V103" t="str">
            <v>España</v>
          </cell>
          <cell r="X103" t="str">
            <v>Egipto</v>
          </cell>
          <cell r="Y103">
            <v>8947317</v>
          </cell>
          <cell r="Z103" t="str">
            <v>Pesetas</v>
          </cell>
          <cell r="AA103">
            <v>169</v>
          </cell>
          <cell r="AB103">
            <v>52942.704142011833</v>
          </cell>
          <cell r="AC103" t="str">
            <v>US Dlls</v>
          </cell>
          <cell r="AD103">
            <v>971667</v>
          </cell>
          <cell r="AE103">
            <v>2915001</v>
          </cell>
          <cell r="AF103" t="str">
            <v>Pesetas Brutas</v>
          </cell>
          <cell r="AG103">
            <v>15000</v>
          </cell>
          <cell r="AH103" t="str">
            <v>USD Netos</v>
          </cell>
          <cell r="AI103" t="str">
            <v>US Dólares Brutos</v>
          </cell>
          <cell r="AJ103">
            <v>74199.785798816563</v>
          </cell>
          <cell r="AK103" t="str">
            <v>US Dlls</v>
          </cell>
          <cell r="AL103">
            <v>0.40151106750772314</v>
          </cell>
          <cell r="AM103" t="str">
            <v>Casado</v>
          </cell>
          <cell r="AO103">
            <v>0</v>
          </cell>
          <cell r="AP103" t="str">
            <v>N</v>
          </cell>
          <cell r="AQ103" t="str">
            <v>Egipto</v>
          </cell>
          <cell r="AR103" t="str">
            <v>N</v>
          </cell>
          <cell r="AS103" t="str">
            <v>Egipto</v>
          </cell>
          <cell r="AT103" t="str">
            <v>N</v>
          </cell>
          <cell r="AU103" t="str">
            <v>Egipto</v>
          </cell>
          <cell r="AV103" t="str">
            <v>N</v>
          </cell>
          <cell r="AW103" t="str">
            <v>Egipto</v>
          </cell>
          <cell r="AX103" t="str">
            <v>N</v>
          </cell>
          <cell r="AY103" t="str">
            <v>Egipto</v>
          </cell>
          <cell r="AZ103">
            <v>1923.0769230769231</v>
          </cell>
          <cell r="BA103">
            <v>0</v>
          </cell>
          <cell r="BB103">
            <v>97016.078875739637</v>
          </cell>
          <cell r="BC103" t="str">
            <v>Vicepresidente</v>
          </cell>
          <cell r="BD103">
            <v>0.1</v>
          </cell>
          <cell r="BE103">
            <v>7419.9785798816565</v>
          </cell>
          <cell r="BF103">
            <v>0</v>
          </cell>
          <cell r="BG103">
            <v>0.25</v>
          </cell>
          <cell r="BH103">
            <v>0.25</v>
          </cell>
          <cell r="BI103">
            <v>0.25</v>
          </cell>
          <cell r="BJ103">
            <v>18549.946449704141</v>
          </cell>
          <cell r="BK103">
            <v>5600</v>
          </cell>
          <cell r="BL103">
            <v>5600</v>
          </cell>
          <cell r="BM103">
            <v>5600</v>
          </cell>
          <cell r="BN103">
            <v>67200</v>
          </cell>
          <cell r="BO103" t="str">
            <v>Cosme Furlong</v>
          </cell>
          <cell r="BP103" t="str">
            <v>NO</v>
          </cell>
          <cell r="BQ103" t="str">
            <v>Ignacio Madridejos</v>
          </cell>
          <cell r="BR103" t="str">
            <v>NO</v>
          </cell>
          <cell r="BS103" t="str">
            <v>José Luis Saenz de Miera</v>
          </cell>
          <cell r="BT103" t="str">
            <v>NO</v>
          </cell>
          <cell r="BU103" t="str">
            <v>Lorenzo H. Zambrano</v>
          </cell>
          <cell r="BV103" t="str">
            <v>NO</v>
          </cell>
          <cell r="BW103" t="str">
            <v>FIRMAS PENDIENTES</v>
          </cell>
          <cell r="BX103">
            <v>0</v>
          </cell>
          <cell r="BY103">
            <v>0</v>
          </cell>
          <cell r="BZ103">
            <v>0</v>
          </cell>
          <cell r="CA103">
            <v>0</v>
          </cell>
          <cell r="CB103">
            <v>0</v>
          </cell>
          <cell r="CC103">
            <v>0</v>
          </cell>
          <cell r="CD103">
            <v>0</v>
          </cell>
          <cell r="CE103">
            <v>0</v>
          </cell>
          <cell r="CF103">
            <v>0</v>
          </cell>
          <cell r="CG103">
            <v>0</v>
          </cell>
          <cell r="CH103">
            <v>0</v>
          </cell>
          <cell r="CI103" t="str">
            <v>El Cairo</v>
          </cell>
          <cell r="CK103">
            <v>3846.1538461538462</v>
          </cell>
        </row>
        <row r="104">
          <cell r="B104">
            <v>96</v>
          </cell>
          <cell r="C104" t="str">
            <v xml:space="preserve">Mario </v>
          </cell>
          <cell r="E104" t="str">
            <v>Medina</v>
          </cell>
          <cell r="G104" t="str">
            <v>Gerente de Operaciones</v>
          </cell>
          <cell r="H104" t="str">
            <v>O</v>
          </cell>
          <cell r="I104" t="str">
            <v>Dir. Operaciones</v>
          </cell>
          <cell r="J104" t="str">
            <v>VP</v>
          </cell>
          <cell r="K104">
            <v>36557.80369212963</v>
          </cell>
          <cell r="L104">
            <v>36588.80369212963</v>
          </cell>
          <cell r="M104">
            <v>36588.80369212963</v>
          </cell>
          <cell r="N104">
            <v>36591.470640856482</v>
          </cell>
          <cell r="O104">
            <v>0</v>
          </cell>
          <cell r="P104" t="str">
            <v>Primero</v>
          </cell>
          <cell r="Q104" t="str">
            <v>COLOMBIA</v>
          </cell>
          <cell r="R104" t="str">
            <v>Colombia</v>
          </cell>
          <cell r="S104" t="str">
            <v>EGIPTO</v>
          </cell>
          <cell r="T104" t="str">
            <v>Egipto</v>
          </cell>
          <cell r="U104">
            <v>5</v>
          </cell>
          <cell r="V104" t="str">
            <v>Colombia</v>
          </cell>
          <cell r="X104" t="str">
            <v>Egipto</v>
          </cell>
          <cell r="Y104">
            <v>219114528</v>
          </cell>
          <cell r="Z104" t="str">
            <v>Pesos Colombianos</v>
          </cell>
          <cell r="AA104">
            <v>1948.16</v>
          </cell>
          <cell r="AB104">
            <v>112472.55256241787</v>
          </cell>
          <cell r="AC104" t="str">
            <v>US Dlls</v>
          </cell>
          <cell r="AD104">
            <v>23700000</v>
          </cell>
          <cell r="AE104">
            <v>71100000</v>
          </cell>
          <cell r="AF104" t="str">
            <v>Pesos Col.Brutos</v>
          </cell>
          <cell r="AG104">
            <v>15000</v>
          </cell>
          <cell r="AH104" t="str">
            <v>USD Netos</v>
          </cell>
          <cell r="AI104" t="str">
            <v>US Dólares Brutos</v>
          </cell>
          <cell r="AJ104">
            <v>135000.06307490144</v>
          </cell>
          <cell r="AK104" t="str">
            <v>US Dlls</v>
          </cell>
          <cell r="AL104">
            <v>0.20029340491745029</v>
          </cell>
          <cell r="AM104" t="str">
            <v>Casado</v>
          </cell>
          <cell r="AO104">
            <v>2</v>
          </cell>
          <cell r="AP104">
            <v>10</v>
          </cell>
          <cell r="AQ104" t="str">
            <v>Egipto</v>
          </cell>
          <cell r="AR104">
            <v>6</v>
          </cell>
          <cell r="AS104" t="str">
            <v>Egipto</v>
          </cell>
          <cell r="AT104" t="str">
            <v>N</v>
          </cell>
          <cell r="AU104" t="str">
            <v>Egipto</v>
          </cell>
          <cell r="AV104" t="str">
            <v>N</v>
          </cell>
          <cell r="AW104" t="str">
            <v>Egipto</v>
          </cell>
          <cell r="AX104" t="str">
            <v>N</v>
          </cell>
          <cell r="AY104" t="str">
            <v>Egipto</v>
          </cell>
          <cell r="AZ104">
            <v>4524</v>
          </cell>
          <cell r="BA104">
            <v>2</v>
          </cell>
          <cell r="BB104">
            <v>118586.00630749014</v>
          </cell>
          <cell r="BC104" t="str">
            <v>Vicepresidente</v>
          </cell>
          <cell r="BD104">
            <v>0.1</v>
          </cell>
          <cell r="BE104">
            <v>13500.006307490145</v>
          </cell>
          <cell r="BF104">
            <v>0.3</v>
          </cell>
          <cell r="BG104">
            <v>0.25</v>
          </cell>
          <cell r="BH104">
            <v>0</v>
          </cell>
          <cell r="BI104">
            <v>0</v>
          </cell>
          <cell r="BJ104">
            <v>0</v>
          </cell>
          <cell r="BK104">
            <v>5600</v>
          </cell>
          <cell r="BL104">
            <v>5600</v>
          </cell>
          <cell r="BM104">
            <v>5600</v>
          </cell>
          <cell r="BN104">
            <v>67200</v>
          </cell>
          <cell r="BO104" t="str">
            <v>Cosme Furlong</v>
          </cell>
          <cell r="BP104" t="str">
            <v>NO</v>
          </cell>
          <cell r="BQ104" t="str">
            <v>Ignacio Madridejos</v>
          </cell>
          <cell r="BR104" t="str">
            <v>NO</v>
          </cell>
          <cell r="BS104" t="str">
            <v>José Luis Saenz de Miera</v>
          </cell>
          <cell r="BT104" t="str">
            <v>NO</v>
          </cell>
          <cell r="BU104" t="str">
            <v>Lorenzo H. Zambrano</v>
          </cell>
          <cell r="BV104" t="str">
            <v>NO</v>
          </cell>
          <cell r="BW104" t="str">
            <v>FIRMAS PENDIENTES</v>
          </cell>
          <cell r="BX104">
            <v>0</v>
          </cell>
          <cell r="BY104">
            <v>10030</v>
          </cell>
          <cell r="BZ104">
            <v>0</v>
          </cell>
          <cell r="CA104">
            <v>9760</v>
          </cell>
          <cell r="CB104">
            <v>0</v>
          </cell>
          <cell r="CC104">
            <v>0</v>
          </cell>
          <cell r="CD104">
            <v>0</v>
          </cell>
          <cell r="CE104">
            <v>0</v>
          </cell>
          <cell r="CF104">
            <v>0</v>
          </cell>
          <cell r="CG104">
            <v>0</v>
          </cell>
          <cell r="CH104">
            <v>19790</v>
          </cell>
          <cell r="CI104" t="str">
            <v>El Cairo</v>
          </cell>
          <cell r="CK104">
            <v>18096</v>
          </cell>
        </row>
        <row r="105">
          <cell r="B105">
            <v>97</v>
          </cell>
          <cell r="C105" t="str">
            <v xml:space="preserve">Juan Carlos </v>
          </cell>
          <cell r="E105" t="str">
            <v>Rincon</v>
          </cell>
          <cell r="G105" t="str">
            <v>Director de Rec. Humanos</v>
          </cell>
          <cell r="H105" t="str">
            <v>VP</v>
          </cell>
          <cell r="I105" t="str">
            <v>Director de Rec. Humanos</v>
          </cell>
          <cell r="J105" t="str">
            <v>VP</v>
          </cell>
          <cell r="K105">
            <v>36557.80369212963</v>
          </cell>
          <cell r="L105">
            <v>36588.80369212963</v>
          </cell>
          <cell r="M105">
            <v>36588.80369212963</v>
          </cell>
          <cell r="N105">
            <v>36591.470640856482</v>
          </cell>
          <cell r="O105">
            <v>0</v>
          </cell>
          <cell r="P105" t="str">
            <v>Primero</v>
          </cell>
          <cell r="Q105" t="str">
            <v>COLOMBIA</v>
          </cell>
          <cell r="R105" t="str">
            <v>Colombia</v>
          </cell>
          <cell r="S105" t="str">
            <v>EGIPTO</v>
          </cell>
          <cell r="T105" t="str">
            <v>Egipto</v>
          </cell>
          <cell r="U105">
            <v>5</v>
          </cell>
          <cell r="V105" t="str">
            <v>Colombia</v>
          </cell>
          <cell r="X105" t="str">
            <v>Egipto</v>
          </cell>
          <cell r="Y105">
            <v>153919764</v>
          </cell>
          <cell r="Z105" t="str">
            <v>Pesos Colombianos</v>
          </cell>
          <cell r="AA105">
            <v>1948.16</v>
          </cell>
          <cell r="AB105">
            <v>79007.763222733236</v>
          </cell>
          <cell r="AC105" t="str">
            <v>US Dlls</v>
          </cell>
          <cell r="AD105">
            <v>15300000</v>
          </cell>
          <cell r="AE105">
            <v>45900000</v>
          </cell>
          <cell r="AF105" t="str">
            <v>Pesos Col.Brutos</v>
          </cell>
          <cell r="AG105">
            <v>15000</v>
          </cell>
          <cell r="AH105" t="str">
            <v>USD Netos</v>
          </cell>
          <cell r="AI105" t="str">
            <v>US Dólares Brutos</v>
          </cell>
          <cell r="AJ105">
            <v>94800.315867279875</v>
          </cell>
          <cell r="AK105" t="str">
            <v>US Dlls</v>
          </cell>
          <cell r="AL105">
            <v>0.1998860871434287</v>
          </cell>
          <cell r="AM105" t="str">
            <v>Casado</v>
          </cell>
          <cell r="AO105">
            <v>2</v>
          </cell>
          <cell r="AP105">
            <v>4</v>
          </cell>
          <cell r="AQ105" t="str">
            <v>Egipto</v>
          </cell>
          <cell r="AR105" t="str">
            <v>N</v>
          </cell>
          <cell r="AS105" t="str">
            <v>Egipto</v>
          </cell>
          <cell r="AT105" t="str">
            <v>N</v>
          </cell>
          <cell r="AU105" t="str">
            <v>Egipto</v>
          </cell>
          <cell r="AV105" t="str">
            <v>N</v>
          </cell>
          <cell r="AW105" t="str">
            <v>Egipto</v>
          </cell>
          <cell r="AX105" t="str">
            <v>N</v>
          </cell>
          <cell r="AY105" t="str">
            <v>Egipto</v>
          </cell>
          <cell r="AZ105">
            <v>4524</v>
          </cell>
          <cell r="BA105">
            <v>2</v>
          </cell>
          <cell r="BB105">
            <v>104536.03158672799</v>
          </cell>
          <cell r="BC105" t="str">
            <v>Vicepresidente</v>
          </cell>
          <cell r="BD105">
            <v>0.1</v>
          </cell>
          <cell r="BE105">
            <v>9480.0315867279878</v>
          </cell>
          <cell r="BF105">
            <v>0.3</v>
          </cell>
          <cell r="BG105">
            <v>0.25</v>
          </cell>
          <cell r="BH105">
            <v>0</v>
          </cell>
          <cell r="BI105">
            <v>0</v>
          </cell>
          <cell r="BJ105">
            <v>0</v>
          </cell>
          <cell r="BK105">
            <v>5600</v>
          </cell>
          <cell r="BL105">
            <v>5600</v>
          </cell>
          <cell r="BM105">
            <v>5600</v>
          </cell>
          <cell r="BN105">
            <v>67200</v>
          </cell>
          <cell r="BO105" t="str">
            <v>Cosme Furlong</v>
          </cell>
          <cell r="BP105" t="str">
            <v>NO</v>
          </cell>
          <cell r="BQ105" t="str">
            <v>Ignacio Madridejos</v>
          </cell>
          <cell r="BR105" t="str">
            <v>NO</v>
          </cell>
          <cell r="BS105" t="str">
            <v>José Luis Saenz de Miera</v>
          </cell>
          <cell r="BT105" t="str">
            <v>NO</v>
          </cell>
          <cell r="BU105" t="str">
            <v>Lorenzo H. Zambrano</v>
          </cell>
          <cell r="BV105" t="str">
            <v>NO</v>
          </cell>
          <cell r="BW105" t="str">
            <v>FIRMAS PENDIENTES</v>
          </cell>
          <cell r="BX105">
            <v>9760</v>
          </cell>
          <cell r="BY105">
            <v>0</v>
          </cell>
          <cell r="BZ105">
            <v>0</v>
          </cell>
          <cell r="CA105">
            <v>0</v>
          </cell>
          <cell r="CB105">
            <v>0</v>
          </cell>
          <cell r="CC105">
            <v>0</v>
          </cell>
          <cell r="CD105">
            <v>0</v>
          </cell>
          <cell r="CE105">
            <v>0</v>
          </cell>
          <cell r="CF105">
            <v>0</v>
          </cell>
          <cell r="CG105">
            <v>0</v>
          </cell>
          <cell r="CH105">
            <v>9760</v>
          </cell>
          <cell r="CI105" t="str">
            <v>El Cairo</v>
          </cell>
          <cell r="CK105">
            <v>18096</v>
          </cell>
        </row>
        <row r="106">
          <cell r="B106">
            <v>98</v>
          </cell>
          <cell r="C106" t="str">
            <v>Harry</v>
          </cell>
          <cell r="E106" t="str">
            <v>Agtarap</v>
          </cell>
          <cell r="G106" t="str">
            <v>Gerente de Abasto</v>
          </cell>
          <cell r="H106" t="str">
            <v>O</v>
          </cell>
          <cell r="I106" t="str">
            <v>Gerente de Abastos</v>
          </cell>
          <cell r="J106" t="str">
            <v>O</v>
          </cell>
          <cell r="K106">
            <v>36557.80369212963</v>
          </cell>
          <cell r="L106">
            <v>36588.80369212963</v>
          </cell>
          <cell r="M106">
            <v>36588.80369212963</v>
          </cell>
          <cell r="N106">
            <v>36591.470640856482</v>
          </cell>
          <cell r="O106">
            <v>0</v>
          </cell>
          <cell r="P106" t="str">
            <v>Primero</v>
          </cell>
          <cell r="Q106" t="str">
            <v>FILIPINAS</v>
          </cell>
          <cell r="R106" t="str">
            <v>Filipinas</v>
          </cell>
          <cell r="S106" t="str">
            <v>EGIPTO</v>
          </cell>
          <cell r="T106" t="str">
            <v>Egipto</v>
          </cell>
          <cell r="U106">
            <v>11</v>
          </cell>
          <cell r="V106" t="str">
            <v>Otros Filipinas</v>
          </cell>
          <cell r="X106" t="str">
            <v>Egipto</v>
          </cell>
          <cell r="Y106">
            <v>671812.05</v>
          </cell>
          <cell r="Z106" t="str">
            <v>Pesos Filipinos</v>
          </cell>
          <cell r="AA106">
            <v>40.57</v>
          </cell>
          <cell r="AB106">
            <v>16559.330786295293</v>
          </cell>
          <cell r="AC106" t="str">
            <v>US Dlls</v>
          </cell>
          <cell r="AD106">
            <v>70550.45</v>
          </cell>
          <cell r="AE106">
            <v>211651.34999999998</v>
          </cell>
          <cell r="AF106" t="str">
            <v>Pesos Fil. Brutos</v>
          </cell>
          <cell r="AG106">
            <v>15000</v>
          </cell>
          <cell r="AH106" t="str">
            <v>USD Netos</v>
          </cell>
          <cell r="AI106" t="str">
            <v>US Dólares Brutos</v>
          </cell>
          <cell r="AJ106">
            <v>24899.99617944294</v>
          </cell>
          <cell r="AK106" t="str">
            <v>US Dlls</v>
          </cell>
          <cell r="AL106">
            <v>0.50368372374386561</v>
          </cell>
          <cell r="AM106" t="str">
            <v>Casado</v>
          </cell>
          <cell r="AO106">
            <v>3</v>
          </cell>
          <cell r="AP106">
            <v>12</v>
          </cell>
          <cell r="AQ106" t="str">
            <v>Egipto</v>
          </cell>
          <cell r="AR106" t="str">
            <v>N</v>
          </cell>
          <cell r="AS106" t="str">
            <v>Egipto</v>
          </cell>
          <cell r="AT106" t="str">
            <v>N</v>
          </cell>
          <cell r="AU106" t="str">
            <v>Egipto</v>
          </cell>
          <cell r="AV106" t="str">
            <v>N</v>
          </cell>
          <cell r="AW106" t="str">
            <v>Egipto</v>
          </cell>
          <cell r="AX106" t="str">
            <v>N</v>
          </cell>
          <cell r="AY106" t="str">
            <v>Egipto</v>
          </cell>
          <cell r="AZ106">
            <v>3100</v>
          </cell>
          <cell r="BA106">
            <v>3</v>
          </cell>
          <cell r="BB106">
            <v>85109.999235888594</v>
          </cell>
          <cell r="BC106" t="str">
            <v>Ejecutivo</v>
          </cell>
          <cell r="BD106">
            <v>0.1</v>
          </cell>
          <cell r="BE106">
            <v>2489.9996179442942</v>
          </cell>
          <cell r="BF106">
            <v>0.15</v>
          </cell>
          <cell r="BG106">
            <v>0.25</v>
          </cell>
          <cell r="BH106">
            <v>0.1</v>
          </cell>
          <cell r="BI106">
            <v>0.1</v>
          </cell>
          <cell r="BJ106">
            <v>2489.9996179442942</v>
          </cell>
          <cell r="BK106">
            <v>4550</v>
          </cell>
          <cell r="BL106">
            <v>4550</v>
          </cell>
          <cell r="BM106">
            <v>4550</v>
          </cell>
          <cell r="BN106">
            <v>54600</v>
          </cell>
          <cell r="BO106" t="str">
            <v>Cosme Furlong</v>
          </cell>
          <cell r="BP106" t="str">
            <v>NO</v>
          </cell>
          <cell r="BQ106" t="str">
            <v>Ignacio Madridejos</v>
          </cell>
          <cell r="BR106" t="str">
            <v>NO</v>
          </cell>
          <cell r="BS106" t="str">
            <v>José Luis Saenz de Miera</v>
          </cell>
          <cell r="BT106" t="str">
            <v>NO</v>
          </cell>
          <cell r="BU106" t="str">
            <v>Lorenzo H. Zambrano</v>
          </cell>
          <cell r="BV106" t="str">
            <v>NO</v>
          </cell>
          <cell r="BW106" t="str">
            <v>FIRMAS PENDIENTES</v>
          </cell>
          <cell r="BX106">
            <v>0</v>
          </cell>
          <cell r="BY106">
            <v>10030</v>
          </cell>
          <cell r="BZ106">
            <v>0</v>
          </cell>
          <cell r="CA106">
            <v>0</v>
          </cell>
          <cell r="CB106">
            <v>0</v>
          </cell>
          <cell r="CC106">
            <v>0</v>
          </cell>
          <cell r="CD106">
            <v>0</v>
          </cell>
          <cell r="CE106">
            <v>0</v>
          </cell>
          <cell r="CF106">
            <v>0</v>
          </cell>
          <cell r="CG106">
            <v>0</v>
          </cell>
          <cell r="CH106">
            <v>10030</v>
          </cell>
          <cell r="CI106" t="str">
            <v>El Cairo</v>
          </cell>
          <cell r="CK106">
            <v>15500</v>
          </cell>
        </row>
        <row r="107">
          <cell r="B107">
            <v>99</v>
          </cell>
          <cell r="C107" t="str">
            <v>José</v>
          </cell>
          <cell r="E107" t="str">
            <v>Llontop</v>
          </cell>
          <cell r="G107" t="str">
            <v>Director de Proyectos</v>
          </cell>
          <cell r="H107" t="str">
            <v>VP</v>
          </cell>
          <cell r="I107" t="str">
            <v>Director Comercial</v>
          </cell>
          <cell r="J107" t="str">
            <v>VP</v>
          </cell>
          <cell r="K107">
            <v>36557.80369212963</v>
          </cell>
          <cell r="L107">
            <v>36588.80369212963</v>
          </cell>
          <cell r="M107">
            <v>36588.80369212963</v>
          </cell>
          <cell r="N107">
            <v>36591.470640856482</v>
          </cell>
          <cell r="O107">
            <v>0</v>
          </cell>
          <cell r="P107" t="str">
            <v>Primero</v>
          </cell>
          <cell r="Q107" t="str">
            <v>CENTRAL</v>
          </cell>
          <cell r="R107" t="str">
            <v>Central</v>
          </cell>
          <cell r="S107" t="str">
            <v>EGIPTO</v>
          </cell>
          <cell r="T107" t="str">
            <v>Egipto</v>
          </cell>
          <cell r="U107">
            <v>12</v>
          </cell>
          <cell r="V107" t="str">
            <v>Otros México</v>
          </cell>
          <cell r="X107" t="str">
            <v>Egipto</v>
          </cell>
          <cell r="Y107">
            <v>139507</v>
          </cell>
          <cell r="Z107" t="str">
            <v>US Dólares</v>
          </cell>
          <cell r="AA107">
            <v>1</v>
          </cell>
          <cell r="AB107">
            <v>139507</v>
          </cell>
          <cell r="AC107" t="str">
            <v>US Dlls</v>
          </cell>
          <cell r="AD107">
            <v>11625.583333333334</v>
          </cell>
          <cell r="AE107">
            <v>17438.375</v>
          </cell>
          <cell r="AF107" t="str">
            <v>USD Netos</v>
          </cell>
          <cell r="AG107">
            <v>15000</v>
          </cell>
          <cell r="AH107" t="str">
            <v>USD Netos</v>
          </cell>
          <cell r="AI107" t="str">
            <v>US Dólares Brutos</v>
          </cell>
          <cell r="AJ107">
            <v>153499.70000000001</v>
          </cell>
          <cell r="AK107" t="str">
            <v>US Dlls</v>
          </cell>
          <cell r="AL107">
            <v>0.10030106016185569</v>
          </cell>
          <cell r="AM107" t="str">
            <v>Casado</v>
          </cell>
          <cell r="AO107">
            <v>3</v>
          </cell>
          <cell r="AP107">
            <v>9</v>
          </cell>
          <cell r="AQ107" t="str">
            <v>Egipto</v>
          </cell>
          <cell r="AR107">
            <v>7</v>
          </cell>
          <cell r="AS107" t="str">
            <v>Egipto</v>
          </cell>
          <cell r="AT107">
            <v>5</v>
          </cell>
          <cell r="AU107" t="str">
            <v>Egipto</v>
          </cell>
          <cell r="AV107" t="str">
            <v>N</v>
          </cell>
          <cell r="AW107" t="str">
            <v>Egipto</v>
          </cell>
          <cell r="AX107" t="str">
            <v>N</v>
          </cell>
          <cell r="AY107" t="str">
            <v>Egipto</v>
          </cell>
          <cell r="AZ107">
            <v>5000</v>
          </cell>
          <cell r="BA107">
            <v>3</v>
          </cell>
          <cell r="BB107">
            <v>175744.89500000002</v>
          </cell>
          <cell r="BC107" t="str">
            <v>Vicepresidente</v>
          </cell>
          <cell r="BD107">
            <v>0.1</v>
          </cell>
          <cell r="BE107">
            <v>15349.970000000001</v>
          </cell>
          <cell r="BF107">
            <v>0</v>
          </cell>
          <cell r="BG107">
            <v>0.25</v>
          </cell>
          <cell r="BH107">
            <v>0.25</v>
          </cell>
          <cell r="BI107">
            <v>0.25</v>
          </cell>
          <cell r="BJ107">
            <v>38374.925000000003</v>
          </cell>
          <cell r="BK107">
            <v>5600</v>
          </cell>
          <cell r="BL107">
            <v>5600</v>
          </cell>
          <cell r="BM107">
            <v>5600</v>
          </cell>
          <cell r="BN107">
            <v>67200</v>
          </cell>
          <cell r="BO107" t="str">
            <v>Cosme Furlong</v>
          </cell>
          <cell r="BP107" t="str">
            <v>NO</v>
          </cell>
          <cell r="BQ107" t="str">
            <v>Ignacio Madridejos</v>
          </cell>
          <cell r="BR107" t="str">
            <v>NO</v>
          </cell>
          <cell r="BS107" t="str">
            <v>José Luis Saenz de Miera</v>
          </cell>
          <cell r="BT107" t="str">
            <v>NO</v>
          </cell>
          <cell r="BU107" t="str">
            <v>Lorenzo H. Zambrano</v>
          </cell>
          <cell r="BV107" t="str">
            <v>NO</v>
          </cell>
          <cell r="BW107" t="str">
            <v>FIRMAS PENDIENTES</v>
          </cell>
          <cell r="BX107">
            <v>0</v>
          </cell>
          <cell r="BY107">
            <v>10030</v>
          </cell>
          <cell r="BZ107">
            <v>0</v>
          </cell>
          <cell r="CA107">
            <v>10030</v>
          </cell>
          <cell r="CB107">
            <v>9760</v>
          </cell>
          <cell r="CC107">
            <v>0</v>
          </cell>
          <cell r="CD107">
            <v>0</v>
          </cell>
          <cell r="CE107">
            <v>0</v>
          </cell>
          <cell r="CF107">
            <v>0</v>
          </cell>
          <cell r="CG107">
            <v>0</v>
          </cell>
          <cell r="CH107">
            <v>29820</v>
          </cell>
          <cell r="CI107" t="str">
            <v>El Cairo</v>
          </cell>
          <cell r="CK107">
            <v>25000</v>
          </cell>
        </row>
        <row r="108">
          <cell r="B108">
            <v>100</v>
          </cell>
          <cell r="C108" t="str">
            <v>Larry</v>
          </cell>
          <cell r="D108" t="str">
            <v>Andrés</v>
          </cell>
          <cell r="E108" t="str">
            <v>Zea</v>
          </cell>
          <cell r="G108" t="str">
            <v>Gerente de Administración</v>
          </cell>
          <cell r="H108" t="str">
            <v>O</v>
          </cell>
          <cell r="I108" t="str">
            <v>Gerente de Contraloría</v>
          </cell>
          <cell r="J108" t="str">
            <v>O</v>
          </cell>
          <cell r="K108">
            <v>36557.80369212963</v>
          </cell>
          <cell r="L108">
            <v>36588.80369212963</v>
          </cell>
          <cell r="M108">
            <v>36588.80369212963</v>
          </cell>
          <cell r="N108">
            <v>36591.470640856482</v>
          </cell>
          <cell r="O108">
            <v>0</v>
          </cell>
          <cell r="P108" t="str">
            <v>Primero</v>
          </cell>
          <cell r="Q108" t="str">
            <v>VENEZUELA</v>
          </cell>
          <cell r="R108" t="str">
            <v>Venezuela</v>
          </cell>
          <cell r="S108" t="str">
            <v>EGIPTO</v>
          </cell>
          <cell r="T108" t="str">
            <v>Egipto</v>
          </cell>
          <cell r="U108">
            <v>14</v>
          </cell>
          <cell r="V108" t="str">
            <v>Caracas</v>
          </cell>
          <cell r="X108" t="str">
            <v>Egipto</v>
          </cell>
          <cell r="Y108">
            <v>65959636</v>
          </cell>
          <cell r="Z108" t="str">
            <v>Bolívares</v>
          </cell>
          <cell r="AA108">
            <v>660.5</v>
          </cell>
          <cell r="AB108">
            <v>99863.188493565482</v>
          </cell>
          <cell r="AC108" t="str">
            <v>US Dlls</v>
          </cell>
          <cell r="AD108">
            <v>2704000</v>
          </cell>
          <cell r="AE108">
            <v>8112000</v>
          </cell>
          <cell r="AF108" t="str">
            <v>Bs Brutos</v>
          </cell>
          <cell r="AG108">
            <v>15000</v>
          </cell>
          <cell r="AH108" t="str">
            <v>USD Netos</v>
          </cell>
          <cell r="AI108" t="str">
            <v>US Dólares Brutos</v>
          </cell>
          <cell r="AJ108">
            <v>104900.34791824376</v>
          </cell>
          <cell r="AK108" t="str">
            <v>US Dlls</v>
          </cell>
          <cell r="AL108">
            <v>5.0440602795321698E-2</v>
          </cell>
          <cell r="AM108" t="str">
            <v>Casado</v>
          </cell>
          <cell r="AO108">
            <v>2</v>
          </cell>
          <cell r="AP108">
            <v>6</v>
          </cell>
          <cell r="AQ108" t="str">
            <v>Egipto</v>
          </cell>
          <cell r="AR108">
            <v>4</v>
          </cell>
          <cell r="AS108" t="str">
            <v>Egipto</v>
          </cell>
          <cell r="AT108" t="str">
            <v>N</v>
          </cell>
          <cell r="AU108" t="str">
            <v>Egipto</v>
          </cell>
          <cell r="AV108" t="str">
            <v>N</v>
          </cell>
          <cell r="AW108" t="str">
            <v>Egipto</v>
          </cell>
          <cell r="AX108" t="str">
            <v>N</v>
          </cell>
          <cell r="AY108" t="str">
            <v>Egipto</v>
          </cell>
          <cell r="AZ108">
            <v>4524</v>
          </cell>
          <cell r="BA108">
            <v>2</v>
          </cell>
          <cell r="BB108">
            <v>123686.10437547314</v>
          </cell>
          <cell r="BC108" t="str">
            <v>Ejecutivo</v>
          </cell>
          <cell r="BD108">
            <v>0.1</v>
          </cell>
          <cell r="BE108">
            <v>10490.034791824377</v>
          </cell>
          <cell r="BF108">
            <v>0.05</v>
          </cell>
          <cell r="BG108">
            <v>0.25</v>
          </cell>
          <cell r="BH108">
            <v>0.2</v>
          </cell>
          <cell r="BI108">
            <v>0.2</v>
          </cell>
          <cell r="BJ108">
            <v>20980.069583648754</v>
          </cell>
          <cell r="BK108">
            <v>4550</v>
          </cell>
          <cell r="BL108">
            <v>4550</v>
          </cell>
          <cell r="BM108">
            <v>4550</v>
          </cell>
          <cell r="BN108">
            <v>54600</v>
          </cell>
          <cell r="BO108" t="str">
            <v>Cosme Furlong</v>
          </cell>
          <cell r="BP108" t="str">
            <v>NO</v>
          </cell>
          <cell r="BQ108" t="str">
            <v>Ignacio Madridejos</v>
          </cell>
          <cell r="BR108" t="str">
            <v>NO</v>
          </cell>
          <cell r="BS108" t="str">
            <v>José Luis Saenz de Miera</v>
          </cell>
          <cell r="BT108" t="str">
            <v>NO</v>
          </cell>
          <cell r="BU108" t="str">
            <v>Lorenzo H. Zambrano</v>
          </cell>
          <cell r="BV108" t="str">
            <v>NO</v>
          </cell>
          <cell r="BW108" t="str">
            <v>FIRMAS PENDIENTES</v>
          </cell>
          <cell r="BX108">
            <v>0</v>
          </cell>
          <cell r="BY108">
            <v>9760</v>
          </cell>
          <cell r="BZ108">
            <v>9760</v>
          </cell>
          <cell r="CA108">
            <v>0</v>
          </cell>
          <cell r="CB108">
            <v>0</v>
          </cell>
          <cell r="CC108">
            <v>0</v>
          </cell>
          <cell r="CD108">
            <v>0</v>
          </cell>
          <cell r="CE108">
            <v>0</v>
          </cell>
          <cell r="CF108">
            <v>0</v>
          </cell>
          <cell r="CG108">
            <v>0</v>
          </cell>
          <cell r="CH108">
            <v>19520</v>
          </cell>
          <cell r="CI108" t="str">
            <v>El Cairo</v>
          </cell>
          <cell r="CJ108" t="str">
            <v>Caracas</v>
          </cell>
          <cell r="CK108">
            <v>18096</v>
          </cell>
        </row>
        <row r="109">
          <cell r="B109">
            <v>101</v>
          </cell>
          <cell r="C109" t="str">
            <v xml:space="preserve">Artemio </v>
          </cell>
          <cell r="E109" t="str">
            <v>Salinas</v>
          </cell>
          <cell r="G109" t="str">
            <v>Gerente de Contraloría</v>
          </cell>
          <cell r="H109" t="str">
            <v>O</v>
          </cell>
          <cell r="I109" t="str">
            <v>Dir. Administración</v>
          </cell>
          <cell r="J109" t="str">
            <v>VP</v>
          </cell>
          <cell r="K109">
            <v>36557.80369212963</v>
          </cell>
          <cell r="L109">
            <v>36588.80369212963</v>
          </cell>
          <cell r="M109">
            <v>36588.80369212963</v>
          </cell>
          <cell r="N109">
            <v>36591.470640856482</v>
          </cell>
          <cell r="O109">
            <v>0</v>
          </cell>
          <cell r="P109" t="str">
            <v>Primero</v>
          </cell>
          <cell r="Q109" t="str">
            <v>MEXICO</v>
          </cell>
          <cell r="R109" t="str">
            <v>México</v>
          </cell>
          <cell r="S109" t="str">
            <v>EGIPTO</v>
          </cell>
          <cell r="T109" t="str">
            <v>Egipto</v>
          </cell>
          <cell r="U109">
            <v>11</v>
          </cell>
          <cell r="V109" t="str">
            <v>Otros México</v>
          </cell>
          <cell r="X109" t="str">
            <v>Egipto</v>
          </cell>
          <cell r="Y109">
            <v>1358538.4048000004</v>
          </cell>
          <cell r="Z109" t="str">
            <v>Pesos</v>
          </cell>
          <cell r="AA109">
            <v>9.4</v>
          </cell>
          <cell r="AB109">
            <v>144525.36221276599</v>
          </cell>
          <cell r="AC109" t="str">
            <v>US Dlls</v>
          </cell>
          <cell r="AD109">
            <v>123680</v>
          </cell>
          <cell r="AE109">
            <v>371040</v>
          </cell>
          <cell r="AF109" t="str">
            <v>USD Netos</v>
          </cell>
          <cell r="AG109">
            <v>15000</v>
          </cell>
          <cell r="AH109" t="str">
            <v>USD Netos</v>
          </cell>
          <cell r="AI109" t="str">
            <v>US Dólares Brutos</v>
          </cell>
          <cell r="AJ109">
            <v>159049.89843404261</v>
          </cell>
          <cell r="AK109" t="str">
            <v>US Dlls</v>
          </cell>
          <cell r="AL109">
            <v>0.10049818245668196</v>
          </cell>
          <cell r="AM109" t="str">
            <v>Casado</v>
          </cell>
          <cell r="AO109">
            <v>2</v>
          </cell>
          <cell r="AP109">
            <v>8</v>
          </cell>
          <cell r="AQ109" t="str">
            <v>Egipto</v>
          </cell>
          <cell r="AR109">
            <v>6</v>
          </cell>
          <cell r="AS109" t="str">
            <v>Egipto</v>
          </cell>
          <cell r="AT109" t="str">
            <v>N</v>
          </cell>
          <cell r="AU109" t="str">
            <v>Egipto</v>
          </cell>
          <cell r="AV109" t="str">
            <v>N</v>
          </cell>
          <cell r="AW109" t="str">
            <v>Egipto</v>
          </cell>
          <cell r="AX109" t="str">
            <v>N</v>
          </cell>
          <cell r="AY109" t="str">
            <v>Egipto</v>
          </cell>
          <cell r="AZ109">
            <v>5000</v>
          </cell>
          <cell r="BA109">
            <v>2</v>
          </cell>
          <cell r="BB109">
            <v>162657.46445191492</v>
          </cell>
          <cell r="BC109" t="str">
            <v>Vicepresidente</v>
          </cell>
          <cell r="BD109">
            <v>0.1</v>
          </cell>
          <cell r="BE109">
            <v>15904.989843404263</v>
          </cell>
          <cell r="BF109">
            <v>0</v>
          </cell>
          <cell r="BG109">
            <v>0.25</v>
          </cell>
          <cell r="BH109">
            <v>0.25</v>
          </cell>
          <cell r="BI109">
            <v>0.25</v>
          </cell>
          <cell r="BJ109">
            <v>39762.474608510653</v>
          </cell>
          <cell r="BK109">
            <v>5600</v>
          </cell>
          <cell r="BL109">
            <v>5600</v>
          </cell>
          <cell r="BM109">
            <v>5600</v>
          </cell>
          <cell r="BN109">
            <v>67200</v>
          </cell>
          <cell r="BO109" t="str">
            <v>Cosme Furlong</v>
          </cell>
          <cell r="BP109" t="str">
            <v>NO</v>
          </cell>
          <cell r="BQ109" t="str">
            <v>Ignacio Madridejos</v>
          </cell>
          <cell r="BR109" t="str">
            <v>NO</v>
          </cell>
          <cell r="BS109" t="str">
            <v>José Luis Saenz de Miera</v>
          </cell>
          <cell r="BT109" t="str">
            <v>NO</v>
          </cell>
          <cell r="BU109" t="str">
            <v>Lorenzo H. Zambrano</v>
          </cell>
          <cell r="BV109" t="str">
            <v>NO</v>
          </cell>
          <cell r="BW109" t="str">
            <v>FIRMAS PENDIENTES</v>
          </cell>
          <cell r="BX109">
            <v>0</v>
          </cell>
          <cell r="BY109">
            <v>10030</v>
          </cell>
          <cell r="BZ109">
            <v>0</v>
          </cell>
          <cell r="CA109">
            <v>9760</v>
          </cell>
          <cell r="CB109">
            <v>0</v>
          </cell>
          <cell r="CC109">
            <v>0</v>
          </cell>
          <cell r="CD109">
            <v>0</v>
          </cell>
          <cell r="CE109">
            <v>0</v>
          </cell>
          <cell r="CF109">
            <v>0</v>
          </cell>
          <cell r="CG109">
            <v>0</v>
          </cell>
          <cell r="CH109">
            <v>19790</v>
          </cell>
          <cell r="CI109" t="str">
            <v>El Cairo</v>
          </cell>
          <cell r="CJ109" t="str">
            <v>Monterrey</v>
          </cell>
          <cell r="CK109">
            <v>20000</v>
          </cell>
        </row>
        <row r="110">
          <cell r="B110">
            <v>102</v>
          </cell>
          <cell r="C110" t="str">
            <v>Alin</v>
          </cell>
          <cell r="E110" t="str">
            <v>Minovici</v>
          </cell>
          <cell r="G110" t="str">
            <v>Jefe de Informatica</v>
          </cell>
          <cell r="H110" t="str">
            <v>O</v>
          </cell>
          <cell r="I110" t="str">
            <v>Gerente de Informatica</v>
          </cell>
          <cell r="J110" t="str">
            <v>O</v>
          </cell>
          <cell r="K110">
            <v>36557.80369212963</v>
          </cell>
          <cell r="L110">
            <v>36588.80369212963</v>
          </cell>
          <cell r="M110">
            <v>36588.80369212963</v>
          </cell>
          <cell r="N110">
            <v>36591.470640740743</v>
          </cell>
          <cell r="O110">
            <v>0</v>
          </cell>
          <cell r="P110" t="str">
            <v>Primero</v>
          </cell>
          <cell r="Q110" t="str">
            <v>ESPAÑA</v>
          </cell>
          <cell r="R110" t="str">
            <v>España</v>
          </cell>
          <cell r="S110" t="str">
            <v>EGIPTO</v>
          </cell>
          <cell r="T110" t="str">
            <v>Egipto</v>
          </cell>
          <cell r="U110">
            <v>18</v>
          </cell>
          <cell r="V110" t="str">
            <v>España</v>
          </cell>
          <cell r="X110" t="str">
            <v>Egipto</v>
          </cell>
          <cell r="Y110">
            <v>8125000</v>
          </cell>
          <cell r="Z110" t="str">
            <v>Pesetas</v>
          </cell>
          <cell r="AA110">
            <v>169</v>
          </cell>
          <cell r="AB110">
            <v>48076.923076923078</v>
          </cell>
          <cell r="AC110" t="str">
            <v>US Dlls</v>
          </cell>
          <cell r="AD110">
            <v>833333.33333333337</v>
          </cell>
          <cell r="AE110">
            <v>2500000</v>
          </cell>
          <cell r="AF110" t="str">
            <v>Pesetas Brutas</v>
          </cell>
          <cell r="AG110">
            <v>15000</v>
          </cell>
          <cell r="AH110" t="str">
            <v>USD Netos</v>
          </cell>
          <cell r="AI110" t="str">
            <v>US Dólares Brutos</v>
          </cell>
          <cell r="AJ110">
            <v>55300.461538461539</v>
          </cell>
          <cell r="AK110" t="str">
            <v>US Dlls</v>
          </cell>
          <cell r="AL110">
            <v>0.15024959999999998</v>
          </cell>
          <cell r="AM110" t="str">
            <v>Soltero</v>
          </cell>
          <cell r="AO110">
            <v>0</v>
          </cell>
          <cell r="AP110" t="str">
            <v>N</v>
          </cell>
          <cell r="AQ110" t="str">
            <v>Egipto</v>
          </cell>
          <cell r="AR110" t="str">
            <v>N</v>
          </cell>
          <cell r="AS110" t="str">
            <v>Egipto</v>
          </cell>
          <cell r="AT110" t="str">
            <v>N</v>
          </cell>
          <cell r="AU110" t="str">
            <v>Egipto</v>
          </cell>
          <cell r="AV110" t="str">
            <v>N</v>
          </cell>
          <cell r="AW110" t="str">
            <v>Egipto</v>
          </cell>
          <cell r="AX110" t="str">
            <v>N</v>
          </cell>
          <cell r="AY110" t="str">
            <v>Egipto</v>
          </cell>
          <cell r="AZ110">
            <v>1923.0769230769231</v>
          </cell>
          <cell r="BA110">
            <v>0</v>
          </cell>
          <cell r="BB110">
            <v>75878.238461538465</v>
          </cell>
          <cell r="BC110" t="str">
            <v>Ejecutivo</v>
          </cell>
          <cell r="BD110">
            <v>0.1</v>
          </cell>
          <cell r="BE110">
            <v>5530.0461538461541</v>
          </cell>
          <cell r="BF110">
            <v>0</v>
          </cell>
          <cell r="BG110">
            <v>0.25</v>
          </cell>
          <cell r="BH110">
            <v>0.25</v>
          </cell>
          <cell r="BI110">
            <v>0.25</v>
          </cell>
          <cell r="BJ110">
            <v>13825.115384615385</v>
          </cell>
          <cell r="BK110">
            <v>4550</v>
          </cell>
          <cell r="BL110">
            <v>4550</v>
          </cell>
          <cell r="BM110">
            <v>4550</v>
          </cell>
          <cell r="BN110">
            <v>54600</v>
          </cell>
          <cell r="BO110" t="str">
            <v>Cosme Furlong</v>
          </cell>
          <cell r="BP110" t="str">
            <v>NO</v>
          </cell>
          <cell r="BQ110" t="str">
            <v>Ignacio Madridejos</v>
          </cell>
          <cell r="BR110" t="str">
            <v>NO</v>
          </cell>
          <cell r="BS110" t="str">
            <v>José Luis Saenz de Miera</v>
          </cell>
          <cell r="BT110" t="str">
            <v>NO</v>
          </cell>
          <cell r="BU110" t="str">
            <v>Lorenzo H. Zambrano</v>
          </cell>
          <cell r="BV110" t="str">
            <v>NO</v>
          </cell>
          <cell r="BW110" t="str">
            <v>FIRMAS PENDIENTES</v>
          </cell>
          <cell r="BX110">
            <v>0</v>
          </cell>
          <cell r="BY110">
            <v>0</v>
          </cell>
          <cell r="BZ110">
            <v>0</v>
          </cell>
          <cell r="CA110">
            <v>0</v>
          </cell>
          <cell r="CB110">
            <v>0</v>
          </cell>
          <cell r="CC110">
            <v>0</v>
          </cell>
          <cell r="CD110">
            <v>0</v>
          </cell>
          <cell r="CE110">
            <v>0</v>
          </cell>
          <cell r="CF110">
            <v>0</v>
          </cell>
          <cell r="CG110">
            <v>0</v>
          </cell>
          <cell r="CH110">
            <v>0</v>
          </cell>
          <cell r="CI110" t="str">
            <v>El Cairo</v>
          </cell>
          <cell r="CJ110" t="str">
            <v>Madrid</v>
          </cell>
          <cell r="CK110">
            <v>1923.0769230769231</v>
          </cell>
        </row>
        <row r="111">
          <cell r="B111">
            <v>103</v>
          </cell>
          <cell r="C111" t="str">
            <v xml:space="preserve">Juan </v>
          </cell>
          <cell r="D111" t="str">
            <v>Pablo</v>
          </cell>
          <cell r="E111" t="str">
            <v>San Agustín</v>
          </cell>
          <cell r="F111" t="str">
            <v>Rubio</v>
          </cell>
          <cell r="G111" t="str">
            <v>Director Planeación</v>
          </cell>
          <cell r="H111" t="str">
            <v>VP</v>
          </cell>
          <cell r="I111" t="str">
            <v>Director (e)-Business</v>
          </cell>
          <cell r="J111" t="str">
            <v>P</v>
          </cell>
          <cell r="K111">
            <v>35431</v>
          </cell>
          <cell r="L111">
            <v>35462</v>
          </cell>
          <cell r="M111">
            <v>35462</v>
          </cell>
          <cell r="N111">
            <v>36591.470640740743</v>
          </cell>
          <cell r="O111">
            <v>3</v>
          </cell>
          <cell r="P111" t="str">
            <v>Cuarto</v>
          </cell>
          <cell r="Q111" t="str">
            <v>ESPAÑA</v>
          </cell>
          <cell r="R111" t="str">
            <v>España</v>
          </cell>
          <cell r="S111" t="str">
            <v>MEXICO</v>
          </cell>
          <cell r="T111" t="str">
            <v>México</v>
          </cell>
          <cell r="U111">
            <v>1</v>
          </cell>
          <cell r="V111" t="str">
            <v>España</v>
          </cell>
          <cell r="X111" t="str">
            <v>Otros México</v>
          </cell>
          <cell r="Y111">
            <v>183200</v>
          </cell>
          <cell r="Z111" t="str">
            <v>US Dólares</v>
          </cell>
          <cell r="AA111">
            <v>1</v>
          </cell>
          <cell r="AB111">
            <v>183200</v>
          </cell>
          <cell r="AC111" t="str">
            <v>US Dlls</v>
          </cell>
          <cell r="AD111">
            <v>0</v>
          </cell>
          <cell r="AE111">
            <v>0</v>
          </cell>
          <cell r="AF111" t="str">
            <v>USD Netos</v>
          </cell>
          <cell r="AG111">
            <v>0</v>
          </cell>
          <cell r="AH111" t="str">
            <v>USD Netos</v>
          </cell>
          <cell r="AI111" t="str">
            <v>US Dólares Brutos</v>
          </cell>
          <cell r="AJ111">
            <v>255700</v>
          </cell>
          <cell r="AK111" t="str">
            <v>US Dlls</v>
          </cell>
          <cell r="AL111">
            <v>0.39574235807860259</v>
          </cell>
          <cell r="AM111" t="str">
            <v>Casado</v>
          </cell>
          <cell r="AO111">
            <v>2</v>
          </cell>
          <cell r="AP111">
            <v>1</v>
          </cell>
          <cell r="AQ111" t="str">
            <v>Otros México</v>
          </cell>
          <cell r="AR111">
            <v>-1</v>
          </cell>
          <cell r="AS111" t="str">
            <v>Otros México</v>
          </cell>
          <cell r="AT111" t="str">
            <v>N</v>
          </cell>
          <cell r="AU111" t="str">
            <v>Otros México</v>
          </cell>
          <cell r="AV111" t="str">
            <v>N</v>
          </cell>
          <cell r="AW111" t="str">
            <v>Otros México</v>
          </cell>
          <cell r="AX111" t="str">
            <v>N</v>
          </cell>
          <cell r="AY111" t="str">
            <v>Otros México</v>
          </cell>
          <cell r="AZ111">
            <v>3550</v>
          </cell>
          <cell r="BA111">
            <v>2</v>
          </cell>
          <cell r="BB111">
            <v>111585</v>
          </cell>
          <cell r="BC111" t="str">
            <v>Presidente</v>
          </cell>
          <cell r="BD111">
            <v>0.1</v>
          </cell>
          <cell r="BE111">
            <v>25570</v>
          </cell>
          <cell r="BF111">
            <v>0</v>
          </cell>
          <cell r="BG111">
            <v>0</v>
          </cell>
          <cell r="BH111">
            <v>0.05</v>
          </cell>
          <cell r="BI111">
            <v>0.05</v>
          </cell>
          <cell r="BJ111">
            <v>12785</v>
          </cell>
          <cell r="BK111">
            <v>4300</v>
          </cell>
          <cell r="BL111">
            <v>4300</v>
          </cell>
          <cell r="BM111">
            <v>4300</v>
          </cell>
          <cell r="BN111">
            <v>51600</v>
          </cell>
          <cell r="BO111" t="str">
            <v>Cosme Furlong</v>
          </cell>
          <cell r="BP111" t="str">
            <v>NO</v>
          </cell>
          <cell r="BU111" t="str">
            <v>Lorenzo H. Zambrano</v>
          </cell>
          <cell r="BV111" t="str">
            <v>NO</v>
          </cell>
          <cell r="BW111" t="str">
            <v>FIRMAS PENDIENTES</v>
          </cell>
          <cell r="BX111">
            <v>3970</v>
          </cell>
          <cell r="BY111">
            <v>0</v>
          </cell>
          <cell r="BZ111">
            <v>3460</v>
          </cell>
          <cell r="CA111">
            <v>0</v>
          </cell>
          <cell r="CB111">
            <v>0</v>
          </cell>
          <cell r="CC111">
            <v>0</v>
          </cell>
          <cell r="CD111">
            <v>0</v>
          </cell>
          <cell r="CE111">
            <v>0</v>
          </cell>
          <cell r="CF111">
            <v>0</v>
          </cell>
          <cell r="CG111">
            <v>0</v>
          </cell>
          <cell r="CH111">
            <v>7430</v>
          </cell>
          <cell r="CI111" t="str">
            <v>Monterrey</v>
          </cell>
          <cell r="CJ111" t="str">
            <v>España</v>
          </cell>
          <cell r="CK111">
            <v>14200</v>
          </cell>
        </row>
        <row r="119">
          <cell r="AI119" t="str">
            <v>Joaquin</v>
          </cell>
          <cell r="AJ119">
            <v>104335.94905370845</v>
          </cell>
        </row>
        <row r="120">
          <cell r="AI120" t="str">
            <v>Luis</v>
          </cell>
          <cell r="AJ120">
            <v>107533.10168510978</v>
          </cell>
        </row>
        <row r="122">
          <cell r="AI122" t="str">
            <v>Joaquin</v>
          </cell>
          <cell r="AJ122">
            <v>121030.32867519182</v>
          </cell>
        </row>
        <row r="123">
          <cell r="AI123" t="str">
            <v>Luis</v>
          </cell>
          <cell r="AJ123">
            <v>121583.0321906427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ow r="9">
          <cell r="B9">
            <v>1</v>
          </cell>
        </row>
      </sheetData>
      <sheetData sheetId="19"/>
      <sheetData sheetId="20"/>
      <sheetData sheetId="21"/>
      <sheetData sheetId="22"/>
      <sheetData sheetId="2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Instructions"/>
      <sheetName val="Author"/>
      <sheetName val="Template Management"/>
      <sheetName val="Data"/>
      <sheetName val="Footnotes"/>
      <sheetName val="Black-Scholes Inputs"/>
      <sheetName val="Risk-free Rates"/>
      <sheetName val="Stock Options"/>
      <sheetName val="Restricted Shares"/>
      <sheetName val="Performance Plan"/>
      <sheetName val="Peer Group"/>
      <sheetName val="Print Menu"/>
      <sheetName val="BS Listings - Helen"/>
      <sheetName val="HardCoded Data"/>
      <sheetName val="HardCoded Data (2)"/>
      <sheetName val="Price Sheet"/>
      <sheetName val="Report "/>
      <sheetName val="98LTIP&lt;500m"/>
      <sheetName val="98LTIP500m-1b"/>
      <sheetName val="98LTIP1b-3b"/>
      <sheetName val="98LTIP3b-6b"/>
      <sheetName val="98LTIP6b-10b"/>
      <sheetName val="98LTIP&gt;10b"/>
      <sheetName val="98LTIPALL"/>
      <sheetName val="97LTIPBank"/>
      <sheetName val="97LTIPIns"/>
      <sheetName val="97LTIPFinAll"/>
      <sheetName val="Base de Datos"/>
      <sheetName val="Main_Menu"/>
      <sheetName val="Template_Management"/>
      <sheetName val="Black-Scholes_Inputs"/>
      <sheetName val="Risk-free_Rates"/>
      <sheetName val="Stock_Options"/>
      <sheetName val="Restricted_Shares"/>
      <sheetName val="Performance_Plan"/>
      <sheetName val="Peer_Group"/>
      <sheetName val="Print_Menu"/>
      <sheetName val="BS_Listings_-_Helen"/>
      <sheetName val="HardCoded_Data"/>
      <sheetName val="HardCoded_Data_(2)"/>
      <sheetName val="Price_Sheet"/>
      <sheetName val="Report_"/>
      <sheetName val="Base_de_Datos"/>
    </sheetNames>
    <sheetDataSet>
      <sheetData sheetId="0">
        <row r="7">
          <cell r="A7">
            <v>60000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row r="7">
          <cell r="A7">
            <v>60000</v>
          </cell>
          <cell r="B7">
            <v>80000</v>
          </cell>
          <cell r="C7">
            <v>0.15</v>
          </cell>
          <cell r="D7">
            <v>0.17</v>
          </cell>
        </row>
        <row r="8">
          <cell r="A8">
            <v>80000</v>
          </cell>
          <cell r="B8">
            <v>100000</v>
          </cell>
          <cell r="C8">
            <v>0.17</v>
          </cell>
          <cell r="D8">
            <v>0.24</v>
          </cell>
        </row>
        <row r="9">
          <cell r="A9">
            <v>100000</v>
          </cell>
          <cell r="B9">
            <v>125000</v>
          </cell>
          <cell r="C9">
            <v>0.24</v>
          </cell>
          <cell r="D9">
            <v>0.36</v>
          </cell>
        </row>
        <row r="10">
          <cell r="A10">
            <v>125000</v>
          </cell>
          <cell r="B10">
            <v>150000</v>
          </cell>
          <cell r="C10">
            <v>0.36</v>
          </cell>
          <cell r="D10">
            <v>0.54</v>
          </cell>
        </row>
        <row r="11">
          <cell r="A11">
            <v>150000</v>
          </cell>
          <cell r="B11">
            <v>180000</v>
          </cell>
          <cell r="C11">
            <v>0.54</v>
          </cell>
          <cell r="D11">
            <v>0.75</v>
          </cell>
        </row>
        <row r="12">
          <cell r="A12">
            <v>180000</v>
          </cell>
          <cell r="B12">
            <v>220000</v>
          </cell>
          <cell r="C12">
            <v>0.75</v>
          </cell>
          <cell r="D12">
            <v>1</v>
          </cell>
        </row>
        <row r="13">
          <cell r="A13">
            <v>220000</v>
          </cell>
          <cell r="B13">
            <v>270000</v>
          </cell>
          <cell r="C13">
            <v>1</v>
          </cell>
          <cell r="D13">
            <v>1.2</v>
          </cell>
        </row>
        <row r="14">
          <cell r="A14">
            <v>270000</v>
          </cell>
          <cell r="B14">
            <v>330000</v>
          </cell>
          <cell r="C14">
            <v>1.2</v>
          </cell>
          <cell r="D14">
            <v>1.61</v>
          </cell>
        </row>
        <row r="15">
          <cell r="A15">
            <v>330000</v>
          </cell>
          <cell r="B15">
            <v>430000</v>
          </cell>
          <cell r="C15">
            <v>1.61</v>
          </cell>
          <cell r="D15">
            <v>1.88</v>
          </cell>
        </row>
        <row r="16">
          <cell r="A16">
            <v>430000</v>
          </cell>
          <cell r="B16">
            <v>500000</v>
          </cell>
          <cell r="C16">
            <v>1.88</v>
          </cell>
          <cell r="D16">
            <v>2.74</v>
          </cell>
        </row>
        <row r="17">
          <cell r="A17">
            <v>500000</v>
          </cell>
          <cell r="B17">
            <v>99999999</v>
          </cell>
          <cell r="C17">
            <v>2.74</v>
          </cell>
          <cell r="D17">
            <v>2.74</v>
          </cell>
        </row>
      </sheetData>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Data"/>
      <sheetName val="CostSum"/>
      <sheetName val="O&amp;M Accruals"/>
      <sheetName val="Invoices"/>
      <sheetName val="Sheet1"/>
      <sheetName val="Sheet2"/>
      <sheetName val="Task Orders"/>
      <sheetName val="IA SalesTax"/>
      <sheetName val="American Water"/>
      <sheetName val="Inv Status Sum"/>
      <sheetName val="TaxCode"/>
      <sheetName val="BU"/>
      <sheetName val="American Water (2)"/>
      <sheetName val="98LTIP6b-10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District</v>
          </cell>
          <cell r="C1" t="str">
            <v>BU</v>
          </cell>
        </row>
        <row r="2">
          <cell r="C2" t="str">
            <v xml:space="preserve">09000 </v>
          </cell>
        </row>
        <row r="3">
          <cell r="B3" t="str">
            <v>Champaign</v>
          </cell>
          <cell r="C3" t="str">
            <v>091405</v>
          </cell>
        </row>
        <row r="4">
          <cell r="B4" t="str">
            <v>Alton</v>
          </cell>
          <cell r="C4" t="str">
            <v>091505</v>
          </cell>
        </row>
        <row r="5">
          <cell r="B5" t="str">
            <v>Streator</v>
          </cell>
          <cell r="C5" t="str">
            <v>092405</v>
          </cell>
        </row>
        <row r="6">
          <cell r="B6" t="str">
            <v>Cairo</v>
          </cell>
          <cell r="C6" t="str">
            <v>092505</v>
          </cell>
        </row>
        <row r="7">
          <cell r="B7" t="str">
            <v>Sterling</v>
          </cell>
          <cell r="C7" t="str">
            <v>093405</v>
          </cell>
        </row>
        <row r="8">
          <cell r="B8" t="str">
            <v>Interurban</v>
          </cell>
          <cell r="C8" t="str">
            <v>093505</v>
          </cell>
        </row>
        <row r="9">
          <cell r="B9" t="str">
            <v>Pontiac</v>
          </cell>
          <cell r="C9" t="str">
            <v>094405</v>
          </cell>
        </row>
        <row r="10">
          <cell r="C10" t="str">
            <v>094505</v>
          </cell>
        </row>
        <row r="11">
          <cell r="C11" t="str">
            <v>094605</v>
          </cell>
        </row>
        <row r="12">
          <cell r="C12" t="str">
            <v>095405</v>
          </cell>
        </row>
        <row r="13">
          <cell r="B13" t="str">
            <v>Pekin</v>
          </cell>
          <cell r="C13" t="str">
            <v>095505</v>
          </cell>
        </row>
        <row r="14">
          <cell r="C14" t="str">
            <v>095605</v>
          </cell>
        </row>
        <row r="15">
          <cell r="B15" t="str">
            <v>Peoria</v>
          </cell>
          <cell r="C15" t="str">
            <v>096505</v>
          </cell>
        </row>
        <row r="16">
          <cell r="C16" t="str">
            <v>097505</v>
          </cell>
        </row>
        <row r="17">
          <cell r="C17" t="str">
            <v>097605</v>
          </cell>
        </row>
        <row r="18">
          <cell r="B18" t="str">
            <v>Lincoln</v>
          </cell>
          <cell r="C18" t="str">
            <v>097705</v>
          </cell>
        </row>
        <row r="19">
          <cell r="C19" t="str">
            <v>098505</v>
          </cell>
        </row>
        <row r="20">
          <cell r="B20" t="str">
            <v>Chicago</v>
          </cell>
          <cell r="C20" t="str">
            <v>098605</v>
          </cell>
        </row>
        <row r="21">
          <cell r="C21" t="str">
            <v>099605</v>
          </cell>
        </row>
        <row r="22">
          <cell r="C22" t="str">
            <v xml:space="preserve">10000 </v>
          </cell>
        </row>
        <row r="23">
          <cell r="C23" t="str">
            <v>100105</v>
          </cell>
        </row>
        <row r="24">
          <cell r="C24" t="str">
            <v>100505</v>
          </cell>
        </row>
        <row r="25">
          <cell r="B25" t="str">
            <v>Kokomo</v>
          </cell>
          <cell r="C25" t="str">
            <v>101005</v>
          </cell>
        </row>
        <row r="26">
          <cell r="B26" t="str">
            <v>Muncie</v>
          </cell>
          <cell r="C26" t="str">
            <v>101505</v>
          </cell>
        </row>
        <row r="27">
          <cell r="C27" t="str">
            <v>102005</v>
          </cell>
        </row>
        <row r="28">
          <cell r="B28" t="str">
            <v>Richmond</v>
          </cell>
          <cell r="C28" t="str">
            <v>102505</v>
          </cell>
        </row>
        <row r="29">
          <cell r="B29" t="str">
            <v>Somerset</v>
          </cell>
          <cell r="C29" t="str">
            <v>103005</v>
          </cell>
        </row>
        <row r="30">
          <cell r="C30" t="str">
            <v>103505</v>
          </cell>
        </row>
        <row r="31">
          <cell r="B31" t="str">
            <v>Summitville</v>
          </cell>
          <cell r="C31" t="str">
            <v>104005</v>
          </cell>
        </row>
        <row r="32">
          <cell r="B32" t="str">
            <v>Wabash</v>
          </cell>
          <cell r="C32" t="str">
            <v>104505</v>
          </cell>
        </row>
        <row r="33">
          <cell r="B33" t="str">
            <v>Warsaw</v>
          </cell>
          <cell r="C33" t="str">
            <v>104605</v>
          </cell>
        </row>
        <row r="34">
          <cell r="B34" t="str">
            <v>West Lafaette</v>
          </cell>
          <cell r="C34" t="str">
            <v>104705</v>
          </cell>
        </row>
        <row r="35">
          <cell r="B35" t="str">
            <v>Winchester</v>
          </cell>
          <cell r="C35" t="str">
            <v>104805</v>
          </cell>
        </row>
        <row r="36">
          <cell r="B36" t="str">
            <v>Crawfordsville</v>
          </cell>
          <cell r="C36" t="str">
            <v>105005</v>
          </cell>
        </row>
        <row r="37">
          <cell r="B37" t="str">
            <v>Johnson County</v>
          </cell>
          <cell r="C37" t="str">
            <v>105505</v>
          </cell>
        </row>
        <row r="38">
          <cell r="B38" t="str">
            <v>Moorseville</v>
          </cell>
          <cell r="C38" t="str">
            <v>105805</v>
          </cell>
        </row>
        <row r="39">
          <cell r="B39" t="str">
            <v>Noblesville</v>
          </cell>
          <cell r="C39" t="str">
            <v>106005</v>
          </cell>
        </row>
        <row r="40">
          <cell r="B40" t="str">
            <v>Shelbyville</v>
          </cell>
          <cell r="C40" t="str">
            <v>106505</v>
          </cell>
        </row>
        <row r="41">
          <cell r="B41" t="str">
            <v>Wabash Valley</v>
          </cell>
          <cell r="C41" t="str">
            <v>107005</v>
          </cell>
        </row>
        <row r="42">
          <cell r="B42" t="str">
            <v>Southern Indiana</v>
          </cell>
          <cell r="C42" t="str">
            <v>107505</v>
          </cell>
        </row>
        <row r="43">
          <cell r="B43" t="str">
            <v>Newberg</v>
          </cell>
          <cell r="C43" t="str">
            <v>108005</v>
          </cell>
        </row>
        <row r="44">
          <cell r="B44" t="str">
            <v>Seymore</v>
          </cell>
          <cell r="C44" t="str">
            <v>108505</v>
          </cell>
        </row>
        <row r="45">
          <cell r="B45" t="str">
            <v>Northwest</v>
          </cell>
          <cell r="C45" t="str">
            <v>109005</v>
          </cell>
        </row>
        <row r="46">
          <cell r="C46" t="str">
            <v xml:space="preserve">11000 </v>
          </cell>
        </row>
        <row r="47">
          <cell r="C47" t="str">
            <v>110105</v>
          </cell>
        </row>
        <row r="48">
          <cell r="B48" t="str">
            <v>Quad Cities</v>
          </cell>
          <cell r="C48" t="str">
            <v>110205</v>
          </cell>
        </row>
        <row r="49">
          <cell r="B49" t="str">
            <v>Clinton</v>
          </cell>
          <cell r="C49" t="str">
            <v>110305</v>
          </cell>
        </row>
        <row r="50">
          <cell r="C50" t="str">
            <v>170105</v>
          </cell>
        </row>
        <row r="51">
          <cell r="B51" t="str">
            <v>St. Louis</v>
          </cell>
          <cell r="C51" t="str">
            <v>170205</v>
          </cell>
        </row>
        <row r="52">
          <cell r="B52" t="str">
            <v>St. Joseph</v>
          </cell>
          <cell r="C52" t="str">
            <v>170305</v>
          </cell>
        </row>
        <row r="53">
          <cell r="B53" t="str">
            <v>Parkville</v>
          </cell>
          <cell r="C53" t="str">
            <v>170405</v>
          </cell>
        </row>
        <row r="54">
          <cell r="C54" t="str">
            <v>170505</v>
          </cell>
        </row>
        <row r="55">
          <cell r="B55" t="str">
            <v>Warrensburg</v>
          </cell>
          <cell r="C55" t="str">
            <v>170605</v>
          </cell>
        </row>
        <row r="56">
          <cell r="B56" t="str">
            <v>Cedar Hill</v>
          </cell>
          <cell r="C56" t="str">
            <v>170705</v>
          </cell>
        </row>
        <row r="57">
          <cell r="B57" t="str">
            <v>Brunswick</v>
          </cell>
          <cell r="C57" t="str">
            <v>170805</v>
          </cell>
        </row>
        <row r="58">
          <cell r="B58" t="str">
            <v>St. Charles</v>
          </cell>
          <cell r="C58" t="str">
            <v>170905</v>
          </cell>
        </row>
        <row r="59">
          <cell r="B59" t="str">
            <v>Mexico</v>
          </cell>
          <cell r="C59" t="str">
            <v>171005</v>
          </cell>
        </row>
        <row r="60">
          <cell r="B60" t="str">
            <v>Joplin</v>
          </cell>
          <cell r="C60" t="str">
            <v>171105</v>
          </cell>
        </row>
        <row r="61">
          <cell r="B61" t="str">
            <v>Jefferson City</v>
          </cell>
          <cell r="C61" t="str">
            <v>171205</v>
          </cell>
        </row>
        <row r="62">
          <cell r="B62" t="str">
            <v>Waren County</v>
          </cell>
          <cell r="C62" t="str">
            <v>171405</v>
          </cell>
        </row>
        <row r="63">
          <cell r="C63" t="str">
            <v>171505</v>
          </cell>
        </row>
        <row r="64">
          <cell r="C64" t="str">
            <v>179908</v>
          </cell>
        </row>
        <row r="65">
          <cell r="C65" t="str">
            <v>220105</v>
          </cell>
        </row>
        <row r="66">
          <cell r="B66" t="str">
            <v>Marion</v>
          </cell>
          <cell r="C66" t="str">
            <v>220205</v>
          </cell>
        </row>
        <row r="67">
          <cell r="B67" t="str">
            <v>Mansfield</v>
          </cell>
          <cell r="C67" t="str">
            <v>220305</v>
          </cell>
        </row>
        <row r="68">
          <cell r="B68" t="str">
            <v>Tiffin</v>
          </cell>
          <cell r="C68" t="str">
            <v>220405</v>
          </cell>
        </row>
        <row r="69">
          <cell r="B69" t="str">
            <v>Ashtabula</v>
          </cell>
          <cell r="C69" t="str">
            <v>220505</v>
          </cell>
        </row>
        <row r="70">
          <cell r="B70" t="str">
            <v>Lawrence County</v>
          </cell>
          <cell r="C70" t="str">
            <v>220605</v>
          </cell>
        </row>
        <row r="71">
          <cell r="B71" t="str">
            <v>Lake White</v>
          </cell>
          <cell r="C71" t="str">
            <v>221005</v>
          </cell>
        </row>
        <row r="72">
          <cell r="B72" t="str">
            <v>Portage</v>
          </cell>
          <cell r="C72" t="str">
            <v>221105</v>
          </cell>
        </row>
        <row r="73">
          <cell r="B73" t="str">
            <v>Franklin County</v>
          </cell>
          <cell r="C73" t="str">
            <v>221205</v>
          </cell>
        </row>
        <row r="74">
          <cell r="C74" t="str">
            <v>221311</v>
          </cell>
        </row>
      </sheetData>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Data"/>
      <sheetName val="2000 Q4 Sales"/>
      <sheetName val="2001 Quarterly Revenue"/>
      <sheetName val="Revenues"/>
      <sheetName val="Exhibit 1"/>
      <sheetName val="Exhibit 2"/>
      <sheetName val="Exhibit 3"/>
      <sheetName val="Exhibit4"/>
      <sheetName val="Exhibit5"/>
      <sheetName val="Summary Tables"/>
      <sheetName val="BU"/>
      <sheetName val="98LTIP6b-10b"/>
      <sheetName val="Base de Dato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
      <sheetName val="Director's Comp"/>
      <sheetName val="Chairman Comp"/>
      <sheetName val="Option Plan"/>
      <sheetName val="blk sch"/>
      <sheetName val="All Data"/>
      <sheetName val="Comp_1"/>
      <sheetName val="Director's_Comp"/>
      <sheetName val="Chairman_Comp"/>
      <sheetName val="Option_Plan"/>
      <sheetName val="blk_sch"/>
      <sheetName val="All_Data"/>
      <sheetName val="98LTIP6b-10b"/>
    </sheetNames>
    <sheetDataSet>
      <sheetData sheetId="0" refreshError="1">
        <row r="4">
          <cell r="AA4" t="str">
            <v>1999
Bonus %</v>
          </cell>
          <cell r="AB4" t="str">
            <v>1998
Bonus %</v>
          </cell>
          <cell r="AD4" t="str">
            <v>3-Year
Average
Bonus
(%)</v>
          </cell>
        </row>
        <row r="6">
          <cell r="AA6">
            <v>5.0133333333333335E-2</v>
          </cell>
          <cell r="AB6">
            <v>0</v>
          </cell>
          <cell r="AD6">
            <v>4.4162091503267976E-2</v>
          </cell>
        </row>
        <row r="7">
          <cell r="AA7">
            <v>0.18655393834019229</v>
          </cell>
          <cell r="AB7">
            <v>9.7940698865650822E-2</v>
          </cell>
          <cell r="AD7">
            <v>0.21356832884711094</v>
          </cell>
        </row>
        <row r="8">
          <cell r="AA8">
            <v>1.0969642767314915</v>
          </cell>
          <cell r="AB8" t="str">
            <v>N/A</v>
          </cell>
          <cell r="AD8">
            <v>1.3118387671244816</v>
          </cell>
        </row>
        <row r="9">
          <cell r="AA9">
            <v>0.7142857142857143</v>
          </cell>
          <cell r="AB9">
            <v>0.74626865671641796</v>
          </cell>
          <cell r="AD9">
            <v>0.57018479033404412</v>
          </cell>
        </row>
        <row r="10">
          <cell r="AA10">
            <v>0</v>
          </cell>
          <cell r="AB10">
            <v>0</v>
          </cell>
          <cell r="AD10">
            <v>0.30687613915107964</v>
          </cell>
        </row>
        <row r="11">
          <cell r="AA11">
            <v>0</v>
          </cell>
          <cell r="AB11">
            <v>0</v>
          </cell>
          <cell r="AD11">
            <v>4.1666666666666664E-2</v>
          </cell>
        </row>
        <row r="12">
          <cell r="AA12">
            <v>0</v>
          </cell>
          <cell r="AB12">
            <v>0</v>
          </cell>
          <cell r="AD12">
            <v>0</v>
          </cell>
        </row>
        <row r="13">
          <cell r="AA13">
            <v>0.55882352941176472</v>
          </cell>
          <cell r="AB13">
            <v>0.61224489795918369</v>
          </cell>
        </row>
        <row r="14">
          <cell r="AA14">
            <v>0</v>
          </cell>
          <cell r="AB14">
            <v>0</v>
          </cell>
          <cell r="AD14">
            <v>1.6666666666666667</v>
          </cell>
        </row>
        <row r="15">
          <cell r="AA15">
            <v>0.36200074285006806</v>
          </cell>
          <cell r="AB15">
            <v>0.96774045402749198</v>
          </cell>
          <cell r="AD15">
            <v>0.44324706562585336</v>
          </cell>
        </row>
        <row r="16">
          <cell r="AA16">
            <v>0.68500154942671221</v>
          </cell>
          <cell r="AB16">
            <v>0.91750007042848702</v>
          </cell>
          <cell r="AD16">
            <v>0.7633337398979515</v>
          </cell>
        </row>
        <row r="17">
          <cell r="AA17">
            <v>1.6607551487414187</v>
          </cell>
          <cell r="AB17">
            <v>1.0446642427763053</v>
          </cell>
          <cell r="AD17">
            <v>1.3486481305059079</v>
          </cell>
        </row>
        <row r="18">
          <cell r="AA18">
            <v>0.25</v>
          </cell>
          <cell r="AB18">
            <v>0</v>
          </cell>
          <cell r="AD18">
            <v>0.19014426411430155</v>
          </cell>
        </row>
        <row r="19">
          <cell r="AA19">
            <v>0.18642241379310345</v>
          </cell>
          <cell r="AB19">
            <v>0.33498838439064327</v>
          </cell>
          <cell r="AD19">
            <v>0.17380359939458223</v>
          </cell>
        </row>
        <row r="20">
          <cell r="AA20" t="str">
            <v>N/A</v>
          </cell>
          <cell r="AB20" t="str">
            <v>N/A</v>
          </cell>
          <cell r="AD20">
            <v>0.4334881850601594</v>
          </cell>
        </row>
        <row r="21">
          <cell r="AA21">
            <v>0</v>
          </cell>
          <cell r="AB21">
            <v>0</v>
          </cell>
          <cell r="AD21">
            <v>0</v>
          </cell>
        </row>
        <row r="22">
          <cell r="AA22">
            <v>5.1543500695472701E-3</v>
          </cell>
          <cell r="AB22">
            <v>1.5609495618829783</v>
          </cell>
          <cell r="AD22">
            <v>0.5237901829686965</v>
          </cell>
        </row>
        <row r="24">
          <cell r="AD24">
            <v>0</v>
          </cell>
        </row>
        <row r="25">
          <cell r="AD25">
            <v>1.6666666666666667</v>
          </cell>
        </row>
        <row r="27">
          <cell r="AD27">
            <v>7.6572468476096542E-2</v>
          </cell>
        </row>
        <row r="28">
          <cell r="AD28">
            <v>0.37018216210561949</v>
          </cell>
        </row>
        <row r="29">
          <cell r="AD29">
            <v>0.71504650250697466</v>
          </cell>
        </row>
        <row r="31">
          <cell r="AD31">
            <v>0.6</v>
          </cell>
        </row>
        <row r="37">
          <cell r="AA37" t="str">
            <v>1999
Bonus %</v>
          </cell>
          <cell r="AB37" t="str">
            <v>1998
Bonus %</v>
          </cell>
          <cell r="AD37" t="str">
            <v>3-Year
Average
Bonus
(%)</v>
          </cell>
        </row>
        <row r="38">
          <cell r="AA38">
            <v>1.935483870967742E-2</v>
          </cell>
          <cell r="AB38" t="str">
            <v>N/A</v>
          </cell>
          <cell r="AD38">
            <v>3.4402694080113434E-2</v>
          </cell>
        </row>
        <row r="39">
          <cell r="AA39">
            <v>3.6363636363636362E-2</v>
          </cell>
          <cell r="AB39">
            <v>0.1702127659574468</v>
          </cell>
          <cell r="AD39">
            <v>0.18875166451065906</v>
          </cell>
        </row>
        <row r="40">
          <cell r="AA40" t="str">
            <v>N/A</v>
          </cell>
          <cell r="AB40" t="str">
            <v>N/A</v>
          </cell>
          <cell r="AD40">
            <v>0</v>
          </cell>
        </row>
        <row r="41">
          <cell r="AA41" t="str">
            <v>N/A</v>
          </cell>
          <cell r="AB41" t="str">
            <v>N/A</v>
          </cell>
          <cell r="AD41">
            <v>0</v>
          </cell>
        </row>
        <row r="42">
          <cell r="AA42">
            <v>0.18333539680574473</v>
          </cell>
          <cell r="AB42">
            <v>0.2448936602940322</v>
          </cell>
          <cell r="AD42">
            <v>0.17746416674977103</v>
          </cell>
        </row>
        <row r="43">
          <cell r="AA43">
            <v>0.60039752867621721</v>
          </cell>
          <cell r="AB43">
            <v>0.73040298728708875</v>
          </cell>
          <cell r="AD43">
            <v>0.63613470321866949</v>
          </cell>
        </row>
        <row r="44">
          <cell r="AA44" t="str">
            <v>N/A</v>
          </cell>
          <cell r="AB44" t="str">
            <v>N/A</v>
          </cell>
          <cell r="AD44">
            <v>0.32786885245901637</v>
          </cell>
        </row>
        <row r="45">
          <cell r="AA45">
            <v>0.15440190950522087</v>
          </cell>
          <cell r="AB45">
            <v>0.26815101645692158</v>
          </cell>
          <cell r="AD45">
            <v>0.14085097532071414</v>
          </cell>
        </row>
        <row r="46">
          <cell r="AA46">
            <v>0.16767445734636632</v>
          </cell>
          <cell r="AB46">
            <v>0.4500600962246088</v>
          </cell>
          <cell r="AD46">
            <v>0.29454364919431858</v>
          </cell>
        </row>
        <row r="47">
          <cell r="AA47">
            <v>0</v>
          </cell>
          <cell r="AB47">
            <v>2.5702778213297077E-2</v>
          </cell>
          <cell r="AD47">
            <v>8.5675927377656929E-3</v>
          </cell>
        </row>
        <row r="48">
          <cell r="AA48">
            <v>0</v>
          </cell>
          <cell r="AB48">
            <v>0.26727974690331918</v>
          </cell>
          <cell r="AD48">
            <v>8.9093248967773056E-2</v>
          </cell>
        </row>
        <row r="50">
          <cell r="AD50">
            <v>0</v>
          </cell>
        </row>
        <row r="51">
          <cell r="AD51">
            <v>0.63613470321866949</v>
          </cell>
        </row>
        <row r="53">
          <cell r="AD53">
            <v>8.5675927377656929E-3</v>
          </cell>
        </row>
        <row r="54">
          <cell r="AD54">
            <v>0.14085097532071414</v>
          </cell>
        </row>
        <row r="55">
          <cell r="AD55">
            <v>0.29454364919431858</v>
          </cell>
        </row>
        <row r="57">
          <cell r="AD57">
            <v>0.4</v>
          </cell>
        </row>
        <row r="62">
          <cell r="AA62" t="str">
            <v>1999
Bonus %</v>
          </cell>
          <cell r="AB62" t="str">
            <v>1998
Bonus %</v>
          </cell>
          <cell r="AD62" t="str">
            <v>3-Year
Average
Bonus
(%)</v>
          </cell>
        </row>
        <row r="64">
          <cell r="AA64">
            <v>0.04</v>
          </cell>
          <cell r="AB64">
            <v>0</v>
          </cell>
          <cell r="AD64">
            <v>3.3763440860215051E-2</v>
          </cell>
        </row>
        <row r="65">
          <cell r="AA65">
            <v>5.5966223264935146E-2</v>
          </cell>
          <cell r="AB65">
            <v>8.2270283738455713E-2</v>
          </cell>
          <cell r="AD65">
            <v>0.11735584163439512</v>
          </cell>
        </row>
        <row r="66">
          <cell r="AA66">
            <v>0.61244023827293692</v>
          </cell>
          <cell r="AB66">
            <v>1.4999994000002399</v>
          </cell>
          <cell r="AD66">
            <v>0.91843228486657191</v>
          </cell>
        </row>
        <row r="67">
          <cell r="AA67">
            <v>0.7142857142857143</v>
          </cell>
          <cell r="AB67">
            <v>0.74626865671641796</v>
          </cell>
          <cell r="AD67">
            <v>0.57018479033404412</v>
          </cell>
        </row>
        <row r="68">
          <cell r="AA68">
            <v>0</v>
          </cell>
          <cell r="AB68" t="str">
            <v>N/A</v>
          </cell>
          <cell r="AD68">
            <v>0</v>
          </cell>
        </row>
        <row r="69">
          <cell r="AA69" t="str">
            <v>N/A</v>
          </cell>
          <cell r="AB69" t="str">
            <v>N/A</v>
          </cell>
          <cell r="AD69">
            <v>0.1</v>
          </cell>
        </row>
        <row r="70">
          <cell r="AA70">
            <v>0</v>
          </cell>
          <cell r="AB70">
            <v>0</v>
          </cell>
          <cell r="AD70">
            <v>0</v>
          </cell>
        </row>
        <row r="71">
          <cell r="AA71">
            <v>0.55882352941176472</v>
          </cell>
          <cell r="AB71">
            <v>0.61224489795918369</v>
          </cell>
        </row>
        <row r="72">
          <cell r="AA72">
            <v>0</v>
          </cell>
          <cell r="AB72">
            <v>0</v>
          </cell>
          <cell r="AD72">
            <v>6.9999999999999993E-2</v>
          </cell>
        </row>
        <row r="73">
          <cell r="AA73">
            <v>0.39696076911149014</v>
          </cell>
          <cell r="AB73">
            <v>0.47693176854858621</v>
          </cell>
          <cell r="AD73">
            <v>0.29129751255335878</v>
          </cell>
        </row>
        <row r="74">
          <cell r="AA74">
            <v>0.60039752867621721</v>
          </cell>
          <cell r="AB74">
            <v>0.73040298728708875</v>
          </cell>
          <cell r="AD74">
            <v>0.63613470321866949</v>
          </cell>
        </row>
        <row r="75">
          <cell r="AA75">
            <v>0.7720743034055727</v>
          </cell>
          <cell r="AB75">
            <v>0.57749154725487051</v>
          </cell>
          <cell r="AD75">
            <v>0.70141865997596575</v>
          </cell>
        </row>
        <row r="76">
          <cell r="AA76" t="str">
            <v>N/A</v>
          </cell>
          <cell r="AB76" t="str">
            <v>N/A</v>
          </cell>
          <cell r="AD76">
            <v>0.32786885245901637</v>
          </cell>
        </row>
        <row r="77">
          <cell r="AA77">
            <v>0.14786324786324787</v>
          </cell>
          <cell r="AB77">
            <v>0.26581948650257525</v>
          </cell>
          <cell r="AD77">
            <v>0.13789424478860771</v>
          </cell>
        </row>
        <row r="78">
          <cell r="AA78">
            <v>0.26338433723076926</v>
          </cell>
          <cell r="AB78">
            <v>0.79500059275000012</v>
          </cell>
          <cell r="AD78">
            <v>0.45356106988582501</v>
          </cell>
        </row>
        <row r="79">
          <cell r="AA79" t="str">
            <v>N/A</v>
          </cell>
          <cell r="AB79" t="str">
            <v>N/A</v>
          </cell>
          <cell r="AD79">
            <v>0</v>
          </cell>
        </row>
        <row r="80">
          <cell r="AA80">
            <v>0</v>
          </cell>
          <cell r="AB80">
            <v>0.48835374000828241</v>
          </cell>
          <cell r="AD80">
            <v>0.1627845800027608</v>
          </cell>
        </row>
        <row r="82">
          <cell r="AD82">
            <v>0</v>
          </cell>
        </row>
        <row r="83">
          <cell r="AD83">
            <v>0.91843228486657191</v>
          </cell>
        </row>
        <row r="85">
          <cell r="AD85">
            <v>4.2822580645161284E-2</v>
          </cell>
        </row>
        <row r="86">
          <cell r="AD86">
            <v>0.15033941239568427</v>
          </cell>
        </row>
        <row r="87">
          <cell r="AD87">
            <v>0.54102886022198937</v>
          </cell>
        </row>
        <row r="89">
          <cell r="AD89">
            <v>0.4</v>
          </cell>
        </row>
      </sheetData>
      <sheetData sheetId="1"/>
      <sheetData sheetId="2"/>
      <sheetData sheetId="3"/>
      <sheetData sheetId="4"/>
      <sheetData sheetId="5" refreshError="1"/>
      <sheetData sheetId="6">
        <row r="4">
          <cell r="AA4" t="str">
            <v>1999
Bonus %</v>
          </cell>
        </row>
      </sheetData>
      <sheetData sheetId="7"/>
      <sheetData sheetId="8"/>
      <sheetData sheetId="9"/>
      <sheetData sheetId="10"/>
      <sheetData sheetId="1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Exec"/>
      <sheetName val="Equity Exec"/>
      <sheetName val="Top Fin"/>
      <sheetName val="2nd Paid"/>
      <sheetName val="Equity 2nd "/>
      <sheetName val="Chairman"/>
      <sheetName val="Option"/>
      <sheetName val="blk sch"/>
      <sheetName val="Aber LTI"/>
      <sheetName val="Comp Dilution"/>
      <sheetName val="Comp Summary"/>
      <sheetName val="LTI Summary"/>
      <sheetName val="Bonus Summary"/>
      <sheetName val="Salary Summary"/>
      <sheetName val="Ownership Summary"/>
      <sheetName val="Dilution Summary"/>
      <sheetName val="Comp 1"/>
      <sheetName val="Instructions"/>
      <sheetName val="Contact Data"/>
      <sheetName val="Company Data"/>
      <sheetName val="Unit Data"/>
      <sheetName val="PickLists"/>
      <sheetName val="BU"/>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I Data"/>
      <sheetName val="Data Sheet"/>
      <sheetName val="Harris Data"/>
      <sheetName val="Platzer Data"/>
      <sheetName val="Top Exec"/>
      <sheetName val="BU"/>
    </sheetNames>
    <sheetDataSet>
      <sheetData sheetId="0"/>
      <sheetData sheetId="1"/>
      <sheetData sheetId="2"/>
      <sheetData sheetId="3"/>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ources"/>
      <sheetName val="Pivot"/>
      <sheetName val="AMScorecardReport"/>
      <sheetName val="ScorecardReport"/>
      <sheetName val="FunnelReport"/>
      <sheetName val="TableofDeals"/>
      <sheetName val="HotDealData"/>
      <sheetName val="ScorecardData"/>
      <sheetName val="FunnelData"/>
      <sheetName val="Engines"/>
      <sheetName val="Database"/>
      <sheetName val="Input"/>
      <sheetName val="Data Sheet"/>
      <sheetName val="BU"/>
      <sheetName val="Ad Hoc Assump Extract"/>
      <sheetName val="Assumptions"/>
      <sheetName val="Sheet2"/>
      <sheetName val="Comp 1"/>
      <sheetName val="BS and SCF"/>
      <sheetName val="Qrtly 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FT1">
            <v>1</v>
          </cell>
          <cell r="FU1">
            <v>0</v>
          </cell>
          <cell r="FV1">
            <v>0</v>
          </cell>
          <cell r="FW1">
            <v>375000</v>
          </cell>
          <cell r="FX1">
            <v>375000</v>
          </cell>
        </row>
        <row r="2">
          <cell r="FT2">
            <v>2</v>
          </cell>
          <cell r="FU2">
            <v>0</v>
          </cell>
          <cell r="FV2">
            <v>0</v>
          </cell>
          <cell r="FW2">
            <v>0</v>
          </cell>
          <cell r="FX2">
            <v>0</v>
          </cell>
        </row>
        <row r="3">
          <cell r="E3">
            <v>1500000</v>
          </cell>
          <cell r="FT3">
            <v>3</v>
          </cell>
          <cell r="FU3">
            <v>150000</v>
          </cell>
          <cell r="FV3">
            <v>206250</v>
          </cell>
          <cell r="FW3">
            <v>581250</v>
          </cell>
          <cell r="FX3">
            <v>581250</v>
          </cell>
        </row>
        <row r="4">
          <cell r="E4">
            <v>92000</v>
          </cell>
          <cell r="FT4">
            <v>4</v>
          </cell>
          <cell r="FU4">
            <v>0</v>
          </cell>
          <cell r="FV4">
            <v>148200</v>
          </cell>
          <cell r="FW4">
            <v>171200</v>
          </cell>
          <cell r="FX4">
            <v>171200</v>
          </cell>
        </row>
        <row r="5">
          <cell r="FT5">
            <v>5</v>
          </cell>
          <cell r="FU5">
            <v>0</v>
          </cell>
          <cell r="FV5">
            <v>0</v>
          </cell>
          <cell r="FW5">
            <v>0</v>
          </cell>
          <cell r="FX5">
            <v>0</v>
          </cell>
        </row>
        <row r="6">
          <cell r="FT6">
            <v>6</v>
          </cell>
          <cell r="FU6">
            <v>0</v>
          </cell>
          <cell r="FV6">
            <v>148200</v>
          </cell>
          <cell r="FW6">
            <v>171200</v>
          </cell>
          <cell r="FX6">
            <v>171200</v>
          </cell>
        </row>
        <row r="7">
          <cell r="FT7">
            <v>7</v>
          </cell>
          <cell r="FU7">
            <v>0</v>
          </cell>
          <cell r="FV7">
            <v>0</v>
          </cell>
          <cell r="FW7">
            <v>0</v>
          </cell>
          <cell r="FX7">
            <v>0</v>
          </cell>
        </row>
        <row r="8">
          <cell r="FT8">
            <v>8</v>
          </cell>
          <cell r="FU8">
            <v>0</v>
          </cell>
          <cell r="FV8">
            <v>0</v>
          </cell>
          <cell r="FW8">
            <v>0</v>
          </cell>
          <cell r="FX8">
            <v>0</v>
          </cell>
        </row>
        <row r="9">
          <cell r="FT9">
            <v>9</v>
          </cell>
          <cell r="FU9">
            <v>150000</v>
          </cell>
          <cell r="FV9">
            <v>206250</v>
          </cell>
          <cell r="FW9">
            <v>206250</v>
          </cell>
          <cell r="FX9">
            <v>206250</v>
          </cell>
        </row>
        <row r="10">
          <cell r="FT10">
            <v>10</v>
          </cell>
          <cell r="FU10">
            <v>0</v>
          </cell>
          <cell r="FV10">
            <v>0</v>
          </cell>
          <cell r="FW10">
            <v>0</v>
          </cell>
          <cell r="FX10">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Pmts corrected"/>
      <sheetName val="Illinois "/>
      <sheetName val="Prelim Rec"/>
      <sheetName val="AJEs needed"/>
      <sheetName val="G-L bal post-AJEs"/>
      <sheetName val="Pmts as bkd"/>
      <sheetName val="Starting point"/>
      <sheetName val="Business units"/>
      <sheetName val="Cook Co Issues"/>
      <sheetName val="St Clair Co"/>
      <sheetName val="ScorecardData"/>
      <sheetName val="Pmts_corrected"/>
      <sheetName val="Business_units"/>
      <sheetName val="Engines"/>
      <sheetName val="OUD"/>
      <sheetName val="Americas2"/>
      <sheetName val="FunnelData"/>
      <sheetName val="TableofDeals"/>
      <sheetName val="Database"/>
      <sheetName val="HotDealData"/>
      <sheetName val="LeadSources"/>
      <sheetName val="OutlierData"/>
      <sheetName val="Pivot"/>
      <sheetName val="BSC2"/>
      <sheetName val="ScorecardBackup"/>
      <sheetName val="FunnelReport"/>
      <sheetName val="SuspectData"/>
      <sheetName val="ScorecardReport"/>
      <sheetName val="WinAll"/>
      <sheetName val="SCBackupData"/>
    </sheetNames>
    <sheetDataSet>
      <sheetData sheetId="0"/>
      <sheetData sheetId="1" refreshError="1">
        <row r="8">
          <cell r="A8" t="str">
            <v>091405.236151</v>
          </cell>
          <cell r="B8">
            <v>19955.810000000001</v>
          </cell>
        </row>
        <row r="9">
          <cell r="A9" t="str">
            <v>091405.236151</v>
          </cell>
          <cell r="B9">
            <v>102681.09</v>
          </cell>
        </row>
        <row r="10">
          <cell r="A10" t="str">
            <v>091405.236151</v>
          </cell>
          <cell r="B10">
            <v>19955.810000000001</v>
          </cell>
        </row>
        <row r="11">
          <cell r="A11" t="str">
            <v>091405.236151</v>
          </cell>
          <cell r="B11">
            <v>102681.09</v>
          </cell>
        </row>
        <row r="12">
          <cell r="A12" t="str">
            <v>091505.236151</v>
          </cell>
          <cell r="B12">
            <v>5446.63</v>
          </cell>
        </row>
        <row r="13">
          <cell r="A13" t="str">
            <v>091505.236151</v>
          </cell>
          <cell r="B13">
            <v>388544.58</v>
          </cell>
        </row>
        <row r="14">
          <cell r="A14" t="str">
            <v>093505.236151</v>
          </cell>
          <cell r="B14">
            <v>103360.48</v>
          </cell>
        </row>
        <row r="15">
          <cell r="A15" t="str">
            <v>091505.575640.16</v>
          </cell>
          <cell r="B15">
            <v>5828.18</v>
          </cell>
        </row>
        <row r="16">
          <cell r="A16" t="str">
            <v>093505.575640.16</v>
          </cell>
          <cell r="B16">
            <v>1550.38</v>
          </cell>
        </row>
        <row r="17">
          <cell r="A17" t="str">
            <v>091505.236151</v>
          </cell>
          <cell r="B17">
            <v>5446.63</v>
          </cell>
        </row>
        <row r="18">
          <cell r="A18" t="str">
            <v>092405.236151</v>
          </cell>
          <cell r="B18">
            <v>14748.33</v>
          </cell>
        </row>
        <row r="19">
          <cell r="A19" t="str">
            <v>092405.236151</v>
          </cell>
          <cell r="B19">
            <v>3841.8</v>
          </cell>
        </row>
        <row r="20">
          <cell r="A20" t="str">
            <v>094405.236151</v>
          </cell>
          <cell r="B20">
            <v>19389.77</v>
          </cell>
        </row>
        <row r="21">
          <cell r="A21" t="str">
            <v>092405.236151</v>
          </cell>
          <cell r="B21">
            <v>3841.8</v>
          </cell>
        </row>
        <row r="22">
          <cell r="A22" t="str">
            <v>094405.236151</v>
          </cell>
          <cell r="B22">
            <v>19389.77</v>
          </cell>
        </row>
        <row r="23">
          <cell r="A23" t="str">
            <v>092405.236151</v>
          </cell>
          <cell r="B23">
            <v>14748.33</v>
          </cell>
        </row>
        <row r="24">
          <cell r="A24" t="str">
            <v>092505.236151</v>
          </cell>
          <cell r="B24">
            <v>30330.85</v>
          </cell>
        </row>
        <row r="25">
          <cell r="A25" t="str">
            <v>092505.236151</v>
          </cell>
          <cell r="B25">
            <v>30330.85</v>
          </cell>
        </row>
        <row r="26">
          <cell r="A26" t="str">
            <v>093405.236151</v>
          </cell>
          <cell r="B26">
            <v>45308.31</v>
          </cell>
        </row>
        <row r="27">
          <cell r="A27" t="str">
            <v>093405.236151</v>
          </cell>
          <cell r="B27">
            <v>45308.31</v>
          </cell>
        </row>
        <row r="28">
          <cell r="A28" t="str">
            <v xml:space="preserve">      093505</v>
          </cell>
          <cell r="B28">
            <v>267490.96999999997</v>
          </cell>
        </row>
        <row r="29">
          <cell r="A29" t="str">
            <v>093505.236151</v>
          </cell>
          <cell r="B29">
            <v>691.23</v>
          </cell>
        </row>
        <row r="30">
          <cell r="A30" t="str">
            <v>093505.236151</v>
          </cell>
          <cell r="B30">
            <v>691.23</v>
          </cell>
        </row>
        <row r="31">
          <cell r="A31" t="str">
            <v>093505.236151</v>
          </cell>
          <cell r="B31">
            <v>103360.25</v>
          </cell>
        </row>
        <row r="32">
          <cell r="A32" t="str">
            <v>091505.236151</v>
          </cell>
          <cell r="B32">
            <v>388544.58</v>
          </cell>
        </row>
        <row r="33">
          <cell r="A33" t="str">
            <v>094405.236151</v>
          </cell>
          <cell r="B33">
            <v>-1773.95</v>
          </cell>
        </row>
        <row r="34">
          <cell r="A34" t="str">
            <v>095505.236151</v>
          </cell>
          <cell r="B34">
            <v>29502.12</v>
          </cell>
        </row>
        <row r="35">
          <cell r="A35" t="str">
            <v>095505.236151</v>
          </cell>
          <cell r="B35">
            <v>29502.12</v>
          </cell>
        </row>
        <row r="36">
          <cell r="A36" t="str">
            <v>096505.236151</v>
          </cell>
          <cell r="B36">
            <v>159558.43</v>
          </cell>
        </row>
        <row r="37">
          <cell r="A37" t="str">
            <v>096505.236151</v>
          </cell>
          <cell r="B37">
            <v>159558.39999999999</v>
          </cell>
        </row>
        <row r="38">
          <cell r="A38" t="str">
            <v xml:space="preserve">      097605</v>
          </cell>
          <cell r="B38">
            <v>-44665.67</v>
          </cell>
        </row>
        <row r="39">
          <cell r="A39" t="str">
            <v>099605.236151</v>
          </cell>
          <cell r="B39">
            <v>27754.67</v>
          </cell>
        </row>
        <row r="40">
          <cell r="A40" t="str">
            <v>098605.236151</v>
          </cell>
          <cell r="B40">
            <v>19361.91</v>
          </cell>
        </row>
        <row r="41">
          <cell r="A41" t="str">
            <v>098605.236151</v>
          </cell>
          <cell r="B41">
            <v>8608.7099999999991</v>
          </cell>
        </row>
        <row r="42">
          <cell r="A42" t="str">
            <v>098605.236151</v>
          </cell>
          <cell r="B42">
            <v>11180.02</v>
          </cell>
        </row>
        <row r="43">
          <cell r="A43" t="str">
            <v>098605.236151</v>
          </cell>
          <cell r="B43">
            <v>183842.62</v>
          </cell>
        </row>
        <row r="44">
          <cell r="A44" t="str">
            <v>098605.236151</v>
          </cell>
          <cell r="B44">
            <v>89019.49</v>
          </cell>
        </row>
        <row r="45">
          <cell r="A45" t="str">
            <v>098605.575640.16</v>
          </cell>
          <cell r="B45">
            <v>1335.2599999999948</v>
          </cell>
        </row>
        <row r="46">
          <cell r="A46" t="str">
            <v>098605.236151</v>
          </cell>
          <cell r="B46">
            <v>89019.49</v>
          </cell>
        </row>
        <row r="47">
          <cell r="A47" t="str">
            <v>098605.236151</v>
          </cell>
          <cell r="B47">
            <v>4533.07</v>
          </cell>
        </row>
        <row r="48">
          <cell r="A48" t="str">
            <v>098605.236151</v>
          </cell>
          <cell r="B48">
            <v>4533.07</v>
          </cell>
        </row>
        <row r="49">
          <cell r="A49" t="str">
            <v>098605.236151</v>
          </cell>
          <cell r="B49">
            <v>4467.59</v>
          </cell>
        </row>
        <row r="50">
          <cell r="A50" t="str">
            <v>098605.236151</v>
          </cell>
          <cell r="B50">
            <v>4467.59</v>
          </cell>
        </row>
        <row r="51">
          <cell r="A51" t="str">
            <v>099605.236151</v>
          </cell>
          <cell r="B51">
            <v>29912.93</v>
          </cell>
        </row>
        <row r="52">
          <cell r="A52" t="str">
            <v>098605.236151</v>
          </cell>
          <cell r="B52">
            <v>21444.39</v>
          </cell>
        </row>
        <row r="53">
          <cell r="A53" t="str">
            <v>098605.236151</v>
          </cell>
          <cell r="B53">
            <v>8608.7099999999991</v>
          </cell>
        </row>
        <row r="54">
          <cell r="A54" t="str">
            <v>098605.236151</v>
          </cell>
          <cell r="B54">
            <v>11180.02</v>
          </cell>
        </row>
        <row r="55">
          <cell r="A55" t="str">
            <v>098605.236151</v>
          </cell>
          <cell r="B55">
            <v>183842.62</v>
          </cell>
        </row>
        <row r="56">
          <cell r="A56" t="str">
            <v>097705.236151</v>
          </cell>
          <cell r="B56">
            <v>13865.19</v>
          </cell>
        </row>
        <row r="57">
          <cell r="A57" t="str">
            <v>097705.236151</v>
          </cell>
          <cell r="B57">
            <v>13865.19</v>
          </cell>
        </row>
        <row r="58">
          <cell r="A58" t="str">
            <v xml:space="preserve">      098505</v>
          </cell>
          <cell r="B58">
            <v>7336.92</v>
          </cell>
        </row>
        <row r="59">
          <cell r="A59" t="str">
            <v>098605.236151</v>
          </cell>
          <cell r="B59">
            <v>656.46</v>
          </cell>
        </row>
        <row r="60">
          <cell r="A60" t="str">
            <v>098605.236151</v>
          </cell>
          <cell r="B60">
            <v>6893.16</v>
          </cell>
        </row>
        <row r="61">
          <cell r="A61" t="str">
            <v>099005</v>
          </cell>
          <cell r="B61">
            <v>-874.74</v>
          </cell>
        </row>
        <row r="62">
          <cell r="A62" t="str">
            <v>093505.236151</v>
          </cell>
          <cell r="B62">
            <v>426132.2</v>
          </cell>
        </row>
        <row r="63">
          <cell r="A63" t="str">
            <v>098505.236151</v>
          </cell>
          <cell r="B63">
            <v>123523.58</v>
          </cell>
        </row>
      </sheetData>
      <sheetData sheetId="2"/>
      <sheetData sheetId="3"/>
      <sheetData sheetId="4"/>
      <sheetData sheetId="5"/>
      <sheetData sheetId="6"/>
      <sheetData sheetId="7"/>
      <sheetData sheetId="8" refreshError="1">
        <row r="2">
          <cell r="A2" t="str">
            <v>091405.236151</v>
          </cell>
          <cell r="B2" t="str">
            <v>Champaign</v>
          </cell>
        </row>
        <row r="3">
          <cell r="A3" t="str">
            <v>091505.236151</v>
          </cell>
          <cell r="B3" t="str">
            <v>Alton</v>
          </cell>
        </row>
        <row r="4">
          <cell r="A4" t="str">
            <v>092405.236151</v>
          </cell>
          <cell r="B4" t="str">
            <v>Streator</v>
          </cell>
        </row>
        <row r="5">
          <cell r="A5" t="str">
            <v>092505.236151</v>
          </cell>
          <cell r="B5" t="str">
            <v>Cairo</v>
          </cell>
        </row>
        <row r="6">
          <cell r="A6" t="str">
            <v>093405.236151</v>
          </cell>
          <cell r="B6" t="str">
            <v>Sterling</v>
          </cell>
        </row>
        <row r="7">
          <cell r="A7" t="str">
            <v>093505.236151</v>
          </cell>
          <cell r="B7" t="str">
            <v>Interurban</v>
          </cell>
        </row>
        <row r="8">
          <cell r="A8" t="str">
            <v>094405.236151</v>
          </cell>
          <cell r="B8" t="str">
            <v>Pontiac</v>
          </cell>
        </row>
        <row r="9">
          <cell r="A9" t="str">
            <v>095505.236151</v>
          </cell>
          <cell r="B9" t="str">
            <v>Pekin</v>
          </cell>
        </row>
        <row r="10">
          <cell r="A10" t="str">
            <v>096505.236151</v>
          </cell>
          <cell r="B10" t="str">
            <v>Peoria</v>
          </cell>
        </row>
        <row r="11">
          <cell r="A11" t="str">
            <v>097605.236151</v>
          </cell>
          <cell r="B11" t="str">
            <v>Chicago (DISCONTINUED)</v>
          </cell>
        </row>
        <row r="12">
          <cell r="A12" t="str">
            <v>097705.236151</v>
          </cell>
          <cell r="B12" t="str">
            <v>Lincoln</v>
          </cell>
        </row>
        <row r="13">
          <cell r="A13" t="str">
            <v>098505.236151</v>
          </cell>
          <cell r="B13" t="str">
            <v>Corporate</v>
          </cell>
        </row>
        <row r="14">
          <cell r="A14" t="str">
            <v>098605.236151</v>
          </cell>
          <cell r="B14" t="str">
            <v>Chicago Metro</v>
          </cell>
        </row>
        <row r="15">
          <cell r="A15" t="str">
            <v>099005.236151</v>
          </cell>
          <cell r="B15" t="str">
            <v>South Beloit</v>
          </cell>
        </row>
        <row r="16">
          <cell r="A16" t="str">
            <v>099605.236151</v>
          </cell>
          <cell r="B16" t="str">
            <v>Chicago Waste Water</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kLists"/>
      <sheetName val="Instructions"/>
      <sheetName val="Contact Data"/>
      <sheetName val="Company Data"/>
      <sheetName val="Unit Data"/>
      <sheetName val="Incumbent Data"/>
      <sheetName val="Stock Options (SO)"/>
      <sheetName val="Phantom Stock (PS)"/>
      <sheetName val="Restricted Stock (RS)"/>
      <sheetName val="Performance Plan (PP)"/>
      <sheetName val="DIAMOND"/>
      <sheetName val="Contact_Data"/>
      <sheetName val="Company_Data"/>
      <sheetName val="Unit_Data"/>
      <sheetName val="Incumbent_Data"/>
      <sheetName val="Stock_Options_(SO)"/>
      <sheetName val="Phantom_Stock_(PS)"/>
      <sheetName val="Restricted_Stock_(RS)"/>
      <sheetName val="Performance_Plan_(PP)"/>
    </sheetNames>
    <sheetDataSet>
      <sheetData sheetId="0" refreshError="1">
        <row r="1">
          <cell r="F1" t="str">
            <v>[1] Yes, only certain employees</v>
          </cell>
          <cell r="G1" t="str">
            <v>[1] Yes, explicitly stated in plan document</v>
          </cell>
          <cell r="H1" t="str">
            <v>[1] Yes, all is outsourced</v>
          </cell>
          <cell r="I1" t="str">
            <v>[1] Multiple of base salary/base salary midpoint</v>
          </cell>
          <cell r="J1" t="str">
            <v>[1] Consistent Worldwide</v>
          </cell>
          <cell r="K1" t="str">
            <v>[1] 100% of FMV</v>
          </cell>
          <cell r="L1" t="str">
            <v>[1] Market index</v>
          </cell>
          <cell r="M1" t="str">
            <v>[1] Yes, for all options granted</v>
          </cell>
          <cell r="N1" t="str">
            <v>[1] All cash</v>
          </cell>
          <cell r="O1" t="str">
            <v>[1] Multiple of base salary</v>
          </cell>
          <cell r="P1" t="str">
            <v>[1] Do not have employees in this category</v>
          </cell>
          <cell r="T1" t="str">
            <v>[N] No</v>
          </cell>
          <cell r="AE1" t="str">
            <v>[1] The shares are forfeited</v>
          </cell>
          <cell r="AF1" t="str">
            <v>[1] After a specified number of years</v>
          </cell>
          <cell r="AG1" t="str">
            <v>[1] Vesting accelerated</v>
          </cell>
          <cell r="AI1" t="str">
            <v>[1] One year to two years</v>
          </cell>
          <cell r="AN1" t="str">
            <v>[1] ISOs only</v>
          </cell>
          <cell r="AO1" t="str">
            <v>[1] All recipients</v>
          </cell>
          <cell r="AP1" t="str">
            <v>[1] Officers</v>
          </cell>
        </row>
        <row r="2">
          <cell r="F2" t="str">
            <v>[2] Yes, all employees</v>
          </cell>
          <cell r="G2" t="str">
            <v>[2] No, not specified in plan document but not disallowed</v>
          </cell>
          <cell r="H2" t="str">
            <v>[2] Yes, some is outsourced</v>
          </cell>
          <cell r="I2" t="str">
            <v>[2] Multiple of total cash</v>
          </cell>
          <cell r="J2" t="str">
            <v>[2] Vary by location</v>
          </cell>
          <cell r="K2" t="str">
            <v>[2] Premium over FMV</v>
          </cell>
          <cell r="L2" t="str">
            <v>[2] Industry index</v>
          </cell>
          <cell r="M2" t="str">
            <v>[2] Yes, for certain options granted</v>
          </cell>
          <cell r="N2" t="str">
            <v>[2] All shares</v>
          </cell>
          <cell r="O2" t="str">
            <v>[2] Multiple of midpoint</v>
          </cell>
          <cell r="P2" t="str">
            <v>[2] Same plan as U.S. employees</v>
          </cell>
          <cell r="T2" t="str">
            <v>[Y] Yes</v>
          </cell>
          <cell r="AE2" t="str">
            <v>[2] The shares automatically vest at end of specified # yrs</v>
          </cell>
          <cell r="AF2" t="str">
            <v>[2] Depends on stock appreciation/depreciation</v>
          </cell>
          <cell r="AG2" t="str">
            <v>[2] Normal vesting continued during remaining term</v>
          </cell>
          <cell r="AI2" t="str">
            <v>[2] Three years to five years</v>
          </cell>
          <cell r="AN2" t="str">
            <v>[2] NQSOs only</v>
          </cell>
          <cell r="AO2" t="str">
            <v>[2] Specific group or level</v>
          </cell>
          <cell r="AP2" t="str">
            <v>[2] Key Employees</v>
          </cell>
        </row>
        <row r="3">
          <cell r="F3" t="str">
            <v>[3] No</v>
          </cell>
          <cell r="G3" t="str">
            <v>[3] No, explicitly disallowed in plan document</v>
          </cell>
          <cell r="H3" t="str">
            <v>[3] No, handled in house</v>
          </cell>
          <cell r="I3" t="str">
            <v>[3] Specified number of shares</v>
          </cell>
          <cell r="K3" t="str">
            <v>[3] Discount from FMV</v>
          </cell>
          <cell r="L3" t="str">
            <v>[3] Economic factor</v>
          </cell>
          <cell r="M3" t="str">
            <v>[3] No</v>
          </cell>
          <cell r="N3" t="str">
            <v>[3] Both cash and shares</v>
          </cell>
          <cell r="O3" t="str">
            <v>[3] Fixed number of shares or units</v>
          </cell>
          <cell r="P3" t="str">
            <v>[3] Same plan but with modifications</v>
          </cell>
          <cell r="AE3" t="str">
            <v>[3] Other</v>
          </cell>
          <cell r="AF3" t="str">
            <v>[3] Other</v>
          </cell>
          <cell r="AG3" t="str">
            <v>[3] Unvested options forfeited</v>
          </cell>
          <cell r="AI3" t="str">
            <v>[3] Six years to ten years</v>
          </cell>
          <cell r="AN3" t="str">
            <v>[3] Combination ISOs and NQSOs</v>
          </cell>
          <cell r="AO3" t="str">
            <v>[3] Other</v>
          </cell>
          <cell r="AP3" t="str">
            <v>[3] Other</v>
          </cell>
        </row>
        <row r="4">
          <cell r="I4" t="str">
            <v>[4] Specified dollar value of shares</v>
          </cell>
          <cell r="O4" t="str">
            <v>[4] Other</v>
          </cell>
          <cell r="P4" t="str">
            <v>[4] Separate plan for all non-US employees</v>
          </cell>
          <cell r="AG4" t="str">
            <v>[4] Other</v>
          </cell>
          <cell r="AI4" t="str">
            <v>[4] More than ten years</v>
          </cell>
        </row>
        <row r="5">
          <cell r="I5" t="str">
            <v>[5] Other</v>
          </cell>
          <cell r="P5" t="str">
            <v>[5] Separate plan for region outside US</v>
          </cell>
        </row>
        <row r="6">
          <cell r="P6" t="str">
            <v>[6] Separate plan for each country</v>
          </cell>
        </row>
        <row r="7">
          <cell r="P7" t="str">
            <v>[7] Do not participate</v>
          </cell>
        </row>
        <row r="8">
          <cell r="P8" t="str">
            <v>[8] Other</v>
          </cell>
        </row>
      </sheetData>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udget v Q2RF"/>
      <sheetName val="Q1RF v Q2RF"/>
    </sheetNames>
    <sheetDataSet>
      <sheetData sheetId="0" refreshError="1">
        <row r="5">
          <cell r="B5" t="str">
            <v>Waterweb</v>
          </cell>
        </row>
        <row r="12">
          <cell r="B12" t="str">
            <v>TYB</v>
          </cell>
        </row>
        <row r="17">
          <cell r="B17">
            <v>12</v>
          </cell>
        </row>
        <row r="20">
          <cell r="B20" t="str">
            <v>TYB</v>
          </cell>
        </row>
        <row r="21">
          <cell r="B21" t="str">
            <v>M.CTD</v>
          </cell>
        </row>
        <row r="53">
          <cell r="B53" t="str">
            <v>LYA</v>
          </cell>
        </row>
        <row r="54">
          <cell r="B54" t="str">
            <v>OTYB</v>
          </cell>
        </row>
        <row r="55">
          <cell r="B55">
            <v>13</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Heads"/>
      <sheetName val="Pensacola"/>
      <sheetName val="Alton"/>
      <sheetName val="Assumptions"/>
      <sheetName val="BU List"/>
    </sheetNames>
    <sheetDataSet>
      <sheetData sheetId="0"/>
      <sheetData sheetId="1"/>
      <sheetData sheetId="2"/>
      <sheetData sheetId="3"/>
      <sheetData sheetId="4">
        <row r="2">
          <cell r="A2" t="str">
            <v>Business Unit</v>
          </cell>
          <cell r="B2" t="str">
            <v>BU Description</v>
          </cell>
          <cell r="C2" t="str">
            <v>New Function</v>
          </cell>
          <cell r="D2" t="str">
            <v>Function</v>
          </cell>
          <cell r="E2" t="str">
            <v>Mgmt Fee Group</v>
          </cell>
          <cell r="F2" t="str">
            <v>Location</v>
          </cell>
          <cell r="G2" t="str">
            <v>Location Description</v>
          </cell>
        </row>
        <row r="3">
          <cell r="A3" t="str">
            <v>032000</v>
          </cell>
          <cell r="B3" t="str">
            <v>CORP-Balance Sheet</v>
          </cell>
          <cell r="C3" t="str">
            <v>Other</v>
          </cell>
          <cell r="D3" t="str">
            <v>Other</v>
          </cell>
          <cell r="E3" t="e">
            <v>#N/A</v>
          </cell>
          <cell r="F3" t="str">
            <v>0320</v>
          </cell>
          <cell r="G3" t="str">
            <v>SC-Corporate OH Location</v>
          </cell>
        </row>
        <row r="4">
          <cell r="A4" t="str">
            <v>032001</v>
          </cell>
          <cell r="B4" t="str">
            <v>CORP-Bldg Services Marlton</v>
          </cell>
          <cell r="C4" t="str">
            <v>Other</v>
          </cell>
          <cell r="D4" t="str">
            <v>Other</v>
          </cell>
          <cell r="E4" t="str">
            <v>Corporate</v>
          </cell>
          <cell r="F4" t="str">
            <v>0320</v>
          </cell>
          <cell r="G4" t="str">
            <v>SC-Corporate OH Location</v>
          </cell>
        </row>
        <row r="5">
          <cell r="A5" t="str">
            <v>032002</v>
          </cell>
          <cell r="B5" t="str">
            <v>CORP-HR Comp/Benefits</v>
          </cell>
          <cell r="C5" t="str">
            <v>Human Resources</v>
          </cell>
          <cell r="D5" t="str">
            <v>Human Resources</v>
          </cell>
          <cell r="E5" t="str">
            <v>Corporate</v>
          </cell>
          <cell r="F5" t="str">
            <v>0320</v>
          </cell>
          <cell r="G5" t="str">
            <v>SC-Corporate OH Location</v>
          </cell>
        </row>
        <row r="6">
          <cell r="A6" t="str">
            <v>032003</v>
          </cell>
          <cell r="B6" t="str">
            <v>CORP-HR Talent Development</v>
          </cell>
          <cell r="C6" t="str">
            <v>Human Resources</v>
          </cell>
          <cell r="D6" t="str">
            <v>Human Resources</v>
          </cell>
          <cell r="E6" t="str">
            <v>Corporate</v>
          </cell>
          <cell r="F6" t="str">
            <v>0320</v>
          </cell>
          <cell r="G6" t="str">
            <v>SC-Corporate OH Location</v>
          </cell>
        </row>
        <row r="7">
          <cell r="A7" t="str">
            <v>032004</v>
          </cell>
          <cell r="B7" t="str">
            <v>CORP-HR Labor Relations</v>
          </cell>
          <cell r="C7" t="str">
            <v>Human Resources</v>
          </cell>
          <cell r="D7" t="str">
            <v>Human Resources</v>
          </cell>
          <cell r="E7" t="str">
            <v>Corporate</v>
          </cell>
          <cell r="F7" t="str">
            <v>0320</v>
          </cell>
          <cell r="G7" t="str">
            <v>SC-Corporate OH Location</v>
          </cell>
        </row>
        <row r="8">
          <cell r="A8" t="str">
            <v>032005</v>
          </cell>
          <cell r="B8" t="str">
            <v>CORP-CEO</v>
          </cell>
          <cell r="C8" t="str">
            <v>Other</v>
          </cell>
          <cell r="D8" t="str">
            <v>Other</v>
          </cell>
          <cell r="E8" t="str">
            <v>Corporate</v>
          </cell>
          <cell r="F8" t="str">
            <v>0320</v>
          </cell>
          <cell r="G8" t="str">
            <v>SC-Corporate OH Location</v>
          </cell>
        </row>
        <row r="9">
          <cell r="A9" t="str">
            <v>032006</v>
          </cell>
          <cell r="B9" t="str">
            <v>CORP-Business Center HR</v>
          </cell>
          <cell r="C9" t="str">
            <v>Human Resources</v>
          </cell>
          <cell r="D9" t="str">
            <v>Human Resources</v>
          </cell>
          <cell r="E9" t="str">
            <v>Corporate</v>
          </cell>
          <cell r="F9" t="str">
            <v>0320</v>
          </cell>
          <cell r="G9" t="str">
            <v>SC-Corporate OH Location</v>
          </cell>
        </row>
        <row r="10">
          <cell r="A10" t="str">
            <v>032007</v>
          </cell>
          <cell r="B10" t="str">
            <v>CORP-Finance</v>
          </cell>
          <cell r="C10" t="str">
            <v>Finance</v>
          </cell>
          <cell r="D10" t="str">
            <v>Finance</v>
          </cell>
          <cell r="E10" t="str">
            <v>Corporate</v>
          </cell>
          <cell r="F10" t="str">
            <v>0320</v>
          </cell>
          <cell r="G10" t="str">
            <v>SC-Corporate OH Location</v>
          </cell>
        </row>
        <row r="11">
          <cell r="A11" t="str">
            <v>032008</v>
          </cell>
          <cell r="B11" t="str">
            <v>CORP-Legal Admin</v>
          </cell>
          <cell r="C11" t="str">
            <v>Legal</v>
          </cell>
          <cell r="D11" t="str">
            <v>Legal</v>
          </cell>
          <cell r="E11" t="str">
            <v>Corporate</v>
          </cell>
          <cell r="F11" t="str">
            <v>0320</v>
          </cell>
          <cell r="G11" t="str">
            <v>SC-Corporate OH Location</v>
          </cell>
        </row>
        <row r="12">
          <cell r="A12" t="str">
            <v>032009</v>
          </cell>
          <cell r="B12" t="str">
            <v>CORP-Supply Chain-Pass Thru</v>
          </cell>
          <cell r="C12" t="str">
            <v>Operations</v>
          </cell>
          <cell r="D12" t="str">
            <v xml:space="preserve">Supply Chain </v>
          </cell>
          <cell r="E12" t="str">
            <v>Supply Chain</v>
          </cell>
          <cell r="F12" t="str">
            <v>0325</v>
          </cell>
          <cell r="G12" t="str">
            <v>SC-SSC OH Location</v>
          </cell>
        </row>
        <row r="13">
          <cell r="A13" t="str">
            <v>032010</v>
          </cell>
          <cell r="B13" t="str">
            <v>CORP-Supply Chain-Sourcing</v>
          </cell>
          <cell r="C13" t="str">
            <v>Operations</v>
          </cell>
          <cell r="D13" t="str">
            <v xml:space="preserve">Supply Chain </v>
          </cell>
          <cell r="E13" t="str">
            <v>Supply Chain</v>
          </cell>
          <cell r="F13" t="str">
            <v>0326</v>
          </cell>
          <cell r="G13" t="str">
            <v>SC-Oper Srv Center OH Location</v>
          </cell>
        </row>
        <row r="14">
          <cell r="A14" t="str">
            <v>032011</v>
          </cell>
          <cell r="B14" t="str">
            <v>CORP-Chief Operating Officer</v>
          </cell>
          <cell r="C14" t="str">
            <v>Operations</v>
          </cell>
          <cell r="D14" t="str">
            <v>Operations</v>
          </cell>
          <cell r="E14" t="str">
            <v>Corporate</v>
          </cell>
          <cell r="F14" t="str">
            <v>0320</v>
          </cell>
          <cell r="G14" t="str">
            <v>SC-Corporate OH Location</v>
          </cell>
        </row>
        <row r="15">
          <cell r="A15" t="str">
            <v>032012</v>
          </cell>
          <cell r="B15" t="str">
            <v>CORP-HR Strategic Staffing</v>
          </cell>
          <cell r="C15" t="str">
            <v>Human Resources</v>
          </cell>
          <cell r="D15" t="str">
            <v>Human Resources</v>
          </cell>
          <cell r="E15" t="str">
            <v>Corporate</v>
          </cell>
          <cell r="F15" t="str">
            <v>0320</v>
          </cell>
          <cell r="G15" t="str">
            <v>SC-Corporate OH Location</v>
          </cell>
        </row>
        <row r="16">
          <cell r="A16" t="str">
            <v>032013</v>
          </cell>
          <cell r="B16" t="str">
            <v>CORP-HR Systems &amp; Processes</v>
          </cell>
          <cell r="C16" t="str">
            <v>Human Resources</v>
          </cell>
          <cell r="D16" t="str">
            <v>Human Resources</v>
          </cell>
          <cell r="E16" t="str">
            <v>Corporate</v>
          </cell>
          <cell r="F16" t="str">
            <v>0320</v>
          </cell>
          <cell r="G16" t="str">
            <v>SC-Corporate OH Location</v>
          </cell>
        </row>
        <row r="17">
          <cell r="A17" t="str">
            <v>032014</v>
          </cell>
          <cell r="B17" t="str">
            <v>CORP-Benefits Service Center</v>
          </cell>
          <cell r="C17" t="str">
            <v>Human Resources</v>
          </cell>
          <cell r="D17" t="str">
            <v>Human Resources</v>
          </cell>
          <cell r="E17" t="str">
            <v>Corporate</v>
          </cell>
          <cell r="F17" t="str">
            <v>0375</v>
          </cell>
          <cell r="G17" t="str">
            <v>SC-STEP Project Location</v>
          </cell>
        </row>
        <row r="18">
          <cell r="A18" t="str">
            <v>032015</v>
          </cell>
          <cell r="B18" t="str">
            <v>CORP-Legal</v>
          </cell>
          <cell r="C18" t="str">
            <v>Legal</v>
          </cell>
          <cell r="D18" t="str">
            <v>Legal</v>
          </cell>
          <cell r="E18" t="str">
            <v>Corporate</v>
          </cell>
          <cell r="F18" t="str">
            <v>0320</v>
          </cell>
          <cell r="G18" t="str">
            <v>SC-Corporate OH Location</v>
          </cell>
        </row>
        <row r="19">
          <cell r="A19" t="str">
            <v>032016</v>
          </cell>
          <cell r="B19" t="str">
            <v>CORP-Maintenance</v>
          </cell>
          <cell r="C19" t="str">
            <v>Operations</v>
          </cell>
        </row>
        <row r="20">
          <cell r="A20" t="str">
            <v>032017</v>
          </cell>
          <cell r="B20" t="str">
            <v>CORP-Planning &amp; Reporting</v>
          </cell>
          <cell r="C20" t="str">
            <v>Finance</v>
          </cell>
          <cell r="D20" t="str">
            <v>Finance</v>
          </cell>
          <cell r="E20" t="str">
            <v>Corporate</v>
          </cell>
          <cell r="F20" t="str">
            <v>0320</v>
          </cell>
          <cell r="G20" t="str">
            <v>SC-Corporate OH Location</v>
          </cell>
        </row>
        <row r="21">
          <cell r="A21" t="str">
            <v>032018</v>
          </cell>
          <cell r="B21" t="str">
            <v>CORP-Human Resources</v>
          </cell>
          <cell r="C21" t="str">
            <v>Human Resources</v>
          </cell>
          <cell r="D21" t="str">
            <v>Human Resources</v>
          </cell>
          <cell r="E21" t="str">
            <v>Corporate</v>
          </cell>
          <cell r="F21" t="str">
            <v>0320</v>
          </cell>
          <cell r="G21" t="str">
            <v>SC-Corporate OH Location</v>
          </cell>
        </row>
        <row r="22">
          <cell r="A22" t="str">
            <v>032019</v>
          </cell>
          <cell r="B22" t="str">
            <v>CORP-Operational Risk</v>
          </cell>
          <cell r="C22" t="str">
            <v>Operations</v>
          </cell>
          <cell r="D22" t="str">
            <v>Operations</v>
          </cell>
          <cell r="E22" t="str">
            <v>Corporate</v>
          </cell>
          <cell r="F22" t="str">
            <v>0320</v>
          </cell>
          <cell r="G22" t="str">
            <v>SC-Corporate OH Location</v>
          </cell>
        </row>
        <row r="23">
          <cell r="A23" t="str">
            <v>032020</v>
          </cell>
          <cell r="B23" t="str">
            <v>CORP-Corporate Bus Development</v>
          </cell>
          <cell r="C23" t="str">
            <v>Bus Develop</v>
          </cell>
          <cell r="D23" t="str">
            <v>Bus Develop</v>
          </cell>
          <cell r="E23" t="str">
            <v>Corporate</v>
          </cell>
          <cell r="F23" t="str">
            <v>0320</v>
          </cell>
          <cell r="G23" t="str">
            <v>SC-Corporate OH Location</v>
          </cell>
        </row>
        <row r="24">
          <cell r="A24" t="str">
            <v>032022</v>
          </cell>
          <cell r="B24" t="str">
            <v>CORP-Government Affairs</v>
          </cell>
          <cell r="C24" t="str">
            <v>External Affairs</v>
          </cell>
          <cell r="D24" t="str">
            <v>External Affairs</v>
          </cell>
          <cell r="E24" t="str">
            <v>Corporate</v>
          </cell>
          <cell r="F24" t="str">
            <v>0320</v>
          </cell>
          <cell r="G24" t="str">
            <v>SC-Corporate OH Location</v>
          </cell>
        </row>
        <row r="25">
          <cell r="A25" t="str">
            <v>032023</v>
          </cell>
          <cell r="B25" t="str">
            <v>CORP-Eastern Division Ops</v>
          </cell>
          <cell r="C25" t="str">
            <v>Eastern Division Ops</v>
          </cell>
          <cell r="D25" t="str">
            <v>Eastern Division Ops</v>
          </cell>
          <cell r="E25" t="str">
            <v>Corporate</v>
          </cell>
          <cell r="F25" t="str">
            <v>0320</v>
          </cell>
          <cell r="G25" t="str">
            <v>SC-Corporate OH Location</v>
          </cell>
        </row>
        <row r="26">
          <cell r="A26" t="str">
            <v>032025</v>
          </cell>
          <cell r="B26" t="str">
            <v>CORP-External Affairs</v>
          </cell>
          <cell r="C26" t="str">
            <v>External Affairs</v>
          </cell>
          <cell r="D26" t="str">
            <v>External Affairs</v>
          </cell>
          <cell r="E26" t="str">
            <v>Corporate</v>
          </cell>
          <cell r="F26" t="str">
            <v>0320</v>
          </cell>
          <cell r="G26" t="str">
            <v>SC-Corporate OH Location</v>
          </cell>
        </row>
        <row r="27">
          <cell r="A27" t="str">
            <v>032027</v>
          </cell>
          <cell r="B27" t="str">
            <v>CORP-Reporting &amp; Compliance</v>
          </cell>
          <cell r="C27" t="str">
            <v>Finance</v>
          </cell>
          <cell r="D27" t="str">
            <v>Finance</v>
          </cell>
          <cell r="E27" t="str">
            <v>Corporate</v>
          </cell>
          <cell r="F27" t="str">
            <v>0320</v>
          </cell>
          <cell r="G27" t="str">
            <v>SC-Corporate OH Location</v>
          </cell>
        </row>
        <row r="28">
          <cell r="A28" t="str">
            <v>032030</v>
          </cell>
          <cell r="B28" t="str">
            <v>CORP-ITS Client Rel Admin</v>
          </cell>
          <cell r="C28" t="str">
            <v xml:space="preserve">ITS </v>
          </cell>
          <cell r="D28" t="str">
            <v xml:space="preserve">ITS </v>
          </cell>
          <cell r="E28" t="str">
            <v>ITS</v>
          </cell>
          <cell r="F28" t="str">
            <v>0320</v>
          </cell>
          <cell r="G28" t="str">
            <v>SC-Corporate OH Location</v>
          </cell>
        </row>
        <row r="29">
          <cell r="A29" t="str">
            <v>032031</v>
          </cell>
          <cell r="B29" t="str">
            <v>CORP-Service Desk</v>
          </cell>
          <cell r="C29" t="str">
            <v xml:space="preserve">ITS </v>
          </cell>
          <cell r="D29" t="str">
            <v xml:space="preserve">ITS </v>
          </cell>
          <cell r="E29" t="str">
            <v>ITS</v>
          </cell>
          <cell r="F29" t="str">
            <v>0320</v>
          </cell>
          <cell r="G29" t="str">
            <v>SC-Corporate OH Location</v>
          </cell>
        </row>
        <row r="30">
          <cell r="A30" t="str">
            <v>032032</v>
          </cell>
          <cell r="B30" t="str">
            <v>CORP-ITS Bus Development</v>
          </cell>
          <cell r="C30" t="str">
            <v xml:space="preserve">ITS </v>
          </cell>
          <cell r="D30" t="str">
            <v xml:space="preserve">ITS </v>
          </cell>
          <cell r="E30" t="str">
            <v>ITS</v>
          </cell>
          <cell r="F30" t="str">
            <v>0320</v>
          </cell>
          <cell r="G30" t="str">
            <v>SC-Corporate OH Location</v>
          </cell>
        </row>
        <row r="31">
          <cell r="A31" t="str">
            <v>032033</v>
          </cell>
          <cell r="B31" t="str">
            <v>Chg Ctrl &amp; Desktop Automation</v>
          </cell>
          <cell r="C31" t="str">
            <v xml:space="preserve">ITS </v>
          </cell>
          <cell r="D31" t="str">
            <v xml:space="preserve">ITS </v>
          </cell>
          <cell r="E31" t="str">
            <v>ITS</v>
          </cell>
          <cell r="F31" t="str">
            <v>0320</v>
          </cell>
          <cell r="G31" t="str">
            <v>SC-Corporate OH Location</v>
          </cell>
        </row>
        <row r="32">
          <cell r="A32" t="str">
            <v>032034</v>
          </cell>
          <cell r="B32" t="str">
            <v>CORP-ITS Appl Adm &amp; Security</v>
          </cell>
          <cell r="C32" t="str">
            <v xml:space="preserve">ITS </v>
          </cell>
          <cell r="D32" t="str">
            <v xml:space="preserve">ITS </v>
          </cell>
          <cell r="E32" t="str">
            <v>Corporate</v>
          </cell>
          <cell r="F32" t="str">
            <v>0320</v>
          </cell>
          <cell r="G32" t="str">
            <v>SC-Corporate OH Location</v>
          </cell>
        </row>
        <row r="33">
          <cell r="A33" t="str">
            <v>032037</v>
          </cell>
          <cell r="B33" t="str">
            <v>CORP-Investor Relations</v>
          </cell>
          <cell r="C33" t="str">
            <v>Finance</v>
          </cell>
          <cell r="D33" t="str">
            <v>Finance</v>
          </cell>
          <cell r="E33" t="str">
            <v>Corporate</v>
          </cell>
          <cell r="F33" t="str">
            <v>0320</v>
          </cell>
          <cell r="G33" t="str">
            <v>SC-Corporate OH Location</v>
          </cell>
        </row>
        <row r="34">
          <cell r="A34" t="str">
            <v>032042</v>
          </cell>
          <cell r="B34" t="str">
            <v>CORP-1000 Voorhees Building</v>
          </cell>
          <cell r="C34" t="str">
            <v>Property</v>
          </cell>
          <cell r="D34" t="str">
            <v>Property</v>
          </cell>
          <cell r="E34" t="str">
            <v>Corporate</v>
          </cell>
          <cell r="F34" t="str">
            <v>0375</v>
          </cell>
          <cell r="G34" t="str">
            <v>SC-STEP Project Location</v>
          </cell>
        </row>
        <row r="35">
          <cell r="A35" t="str">
            <v>032046</v>
          </cell>
          <cell r="B35" t="str">
            <v>CORP-3906 Church Road</v>
          </cell>
          <cell r="C35" t="str">
            <v>Property</v>
          </cell>
          <cell r="D35" t="str">
            <v>Property</v>
          </cell>
          <cell r="E35" t="str">
            <v>Corporate</v>
          </cell>
          <cell r="F35" t="str">
            <v>0326</v>
          </cell>
          <cell r="G35" t="str">
            <v>SC-Oper Srv Center OH Location</v>
          </cell>
        </row>
        <row r="36">
          <cell r="A36" t="str">
            <v>032047</v>
          </cell>
          <cell r="B36" t="str">
            <v>CORP-Income Tax</v>
          </cell>
          <cell r="C36" t="str">
            <v>Finance</v>
          </cell>
          <cell r="D36" t="str">
            <v>Finance</v>
          </cell>
          <cell r="E36" t="str">
            <v>Corporate</v>
          </cell>
          <cell r="F36" t="str">
            <v>0325</v>
          </cell>
          <cell r="G36" t="str">
            <v>SC-SSC OH Location</v>
          </cell>
        </row>
        <row r="37">
          <cell r="A37" t="str">
            <v>032050</v>
          </cell>
          <cell r="B37" t="str">
            <v>CORP-Backfill Reg App</v>
          </cell>
          <cell r="C37" t="str">
            <v>Regulatory</v>
          </cell>
          <cell r="D37" t="str">
            <v>Regulatory</v>
          </cell>
          <cell r="E37" t="str">
            <v>Corporate</v>
          </cell>
          <cell r="F37" t="str">
            <v>0320</v>
          </cell>
          <cell r="G37" t="str">
            <v>SC-Corporate OH Location</v>
          </cell>
        </row>
        <row r="38">
          <cell r="A38" t="str">
            <v>032057</v>
          </cell>
          <cell r="B38" t="str">
            <v>CORP-Treasury</v>
          </cell>
          <cell r="C38" t="str">
            <v>Finance</v>
          </cell>
          <cell r="D38" t="str">
            <v>Finance</v>
          </cell>
          <cell r="E38" t="str">
            <v>Corporate</v>
          </cell>
          <cell r="F38" t="str">
            <v>0320</v>
          </cell>
          <cell r="G38" t="str">
            <v>SC-Corporate OH Location</v>
          </cell>
        </row>
        <row r="39">
          <cell r="A39" t="str">
            <v>032060</v>
          </cell>
          <cell r="B39" t="str">
            <v>CORP-Audit</v>
          </cell>
          <cell r="C39" t="str">
            <v>Audit</v>
          </cell>
          <cell r="D39" t="str">
            <v>Audit</v>
          </cell>
          <cell r="E39" t="str">
            <v>Corporate</v>
          </cell>
          <cell r="F39" t="str">
            <v>0320</v>
          </cell>
          <cell r="G39" t="str">
            <v>SC-Corporate OH Location</v>
          </cell>
        </row>
        <row r="40">
          <cell r="A40" t="str">
            <v>032061</v>
          </cell>
          <cell r="B40" t="str">
            <v>CORP-Property Management</v>
          </cell>
          <cell r="C40" t="str">
            <v>Other</v>
          </cell>
          <cell r="D40" t="str">
            <v>Other</v>
          </cell>
          <cell r="E40" t="str">
            <v>Corporate</v>
          </cell>
          <cell r="F40" t="str">
            <v>0320</v>
          </cell>
          <cell r="G40" t="str">
            <v>SC-Corporate OH Location</v>
          </cell>
        </row>
        <row r="41">
          <cell r="A41" t="str">
            <v>032062</v>
          </cell>
          <cell r="B41" t="str">
            <v>CORP-Building Services</v>
          </cell>
          <cell r="C41" t="str">
            <v>Property</v>
          </cell>
          <cell r="D41" t="str">
            <v>Property</v>
          </cell>
          <cell r="E41" t="str">
            <v>Corporate</v>
          </cell>
          <cell r="F41" t="str">
            <v>0320</v>
          </cell>
          <cell r="G41" t="str">
            <v>SC-Corporate OH Location</v>
          </cell>
        </row>
        <row r="42">
          <cell r="A42" t="str">
            <v>032063</v>
          </cell>
          <cell r="B42" t="str">
            <v>CORP-Building Services Woodcre</v>
          </cell>
          <cell r="C42" t="str">
            <v>Property</v>
          </cell>
          <cell r="D42" t="str">
            <v>Property</v>
          </cell>
          <cell r="E42" t="str">
            <v>Corporate</v>
          </cell>
          <cell r="F42" t="str">
            <v>0325</v>
          </cell>
          <cell r="G42" t="str">
            <v>SC-SSC OH Location</v>
          </cell>
        </row>
        <row r="43">
          <cell r="A43" t="str">
            <v>032064</v>
          </cell>
          <cell r="B43" t="str">
            <v>CORP-Operational Performance</v>
          </cell>
          <cell r="C43" t="str">
            <v>Operations</v>
          </cell>
          <cell r="D43" t="str">
            <v>Operations</v>
          </cell>
          <cell r="E43" t="str">
            <v>Corporate</v>
          </cell>
          <cell r="F43" t="str">
            <v>0320</v>
          </cell>
          <cell r="G43" t="str">
            <v>SC-Corporate OH Location</v>
          </cell>
        </row>
        <row r="44">
          <cell r="A44" t="str">
            <v>032065</v>
          </cell>
          <cell r="B44" t="str">
            <v>CORP-Asset Management</v>
          </cell>
          <cell r="C44" t="str">
            <v>Operations</v>
          </cell>
          <cell r="D44" t="str">
            <v>Operations</v>
          </cell>
          <cell r="E44" t="str">
            <v>Corporate</v>
          </cell>
          <cell r="F44" t="str">
            <v>0320</v>
          </cell>
          <cell r="G44" t="str">
            <v>SC-Corporate OH Location</v>
          </cell>
        </row>
        <row r="45">
          <cell r="A45" t="str">
            <v>032066</v>
          </cell>
          <cell r="B45" t="str">
            <v>CORP-Research &amp; Env Excellence</v>
          </cell>
          <cell r="C45" t="str">
            <v>Operations</v>
          </cell>
          <cell r="D45" t="str">
            <v>Operations</v>
          </cell>
          <cell r="E45" t="str">
            <v>Corporate</v>
          </cell>
          <cell r="F45" t="str">
            <v>0320</v>
          </cell>
          <cell r="G45" t="str">
            <v>SC-Corporate OH Location</v>
          </cell>
        </row>
        <row r="46">
          <cell r="A46" t="str">
            <v>032068</v>
          </cell>
          <cell r="B46" t="str">
            <v>CORP-Marketing &amp; Sales</v>
          </cell>
          <cell r="C46" t="str">
            <v>External Affairs</v>
          </cell>
          <cell r="D46" t="str">
            <v>External Affairs</v>
          </cell>
          <cell r="E46" t="str">
            <v>Corporate</v>
          </cell>
          <cell r="F46" t="str">
            <v>0320</v>
          </cell>
          <cell r="G46" t="str">
            <v>SC-Corporate OH Location</v>
          </cell>
        </row>
        <row r="47">
          <cell r="A47" t="str">
            <v>032069</v>
          </cell>
          <cell r="B47" t="str">
            <v>CORP-Regulatory UFS</v>
          </cell>
          <cell r="C47" t="str">
            <v>Regulatory</v>
          </cell>
          <cell r="D47" t="str">
            <v>Regulatory</v>
          </cell>
          <cell r="E47" t="str">
            <v>Corporate</v>
          </cell>
          <cell r="F47" t="str">
            <v>0320</v>
          </cell>
          <cell r="G47" t="str">
            <v>SC-Corporate OH Location</v>
          </cell>
        </row>
        <row r="48">
          <cell r="A48" t="str">
            <v>032070</v>
          </cell>
          <cell r="B48" t="str">
            <v>CORP-Shared Bus Services Admin</v>
          </cell>
          <cell r="C48" t="str">
            <v>Other</v>
          </cell>
          <cell r="D48" t="str">
            <v>Other</v>
          </cell>
          <cell r="E48" t="str">
            <v>ITS</v>
          </cell>
          <cell r="F48" t="str">
            <v>0320</v>
          </cell>
          <cell r="G48" t="str">
            <v>SC-Corporate OH Location</v>
          </cell>
        </row>
        <row r="49">
          <cell r="A49" t="str">
            <v>032071</v>
          </cell>
          <cell r="B49" t="str">
            <v>CORP-ITS Admin</v>
          </cell>
          <cell r="C49" t="str">
            <v xml:space="preserve">ITS </v>
          </cell>
          <cell r="D49" t="str">
            <v xml:space="preserve">ITS </v>
          </cell>
          <cell r="E49" t="str">
            <v>ITS</v>
          </cell>
          <cell r="F49" t="str">
            <v>0320</v>
          </cell>
          <cell r="G49" t="str">
            <v>SC-Corporate OH Location</v>
          </cell>
        </row>
        <row r="50">
          <cell r="A50" t="str">
            <v>032072</v>
          </cell>
          <cell r="B50" t="str">
            <v>CORP-ITS PMO</v>
          </cell>
          <cell r="C50" t="str">
            <v xml:space="preserve">ITS </v>
          </cell>
          <cell r="D50" t="str">
            <v xml:space="preserve">ITS </v>
          </cell>
          <cell r="E50" t="str">
            <v>ITS</v>
          </cell>
          <cell r="F50" t="str">
            <v>0320</v>
          </cell>
          <cell r="G50" t="str">
            <v>SC-Corporate OH Location</v>
          </cell>
        </row>
        <row r="51">
          <cell r="A51" t="str">
            <v>032073</v>
          </cell>
          <cell r="B51" t="str">
            <v>CORP-ITS Infra/Oper Admin</v>
          </cell>
          <cell r="C51" t="str">
            <v xml:space="preserve">ITS </v>
          </cell>
          <cell r="D51" t="str">
            <v xml:space="preserve">ITS </v>
          </cell>
          <cell r="E51" t="str">
            <v>ITS</v>
          </cell>
          <cell r="F51" t="str">
            <v>0320</v>
          </cell>
          <cell r="G51" t="str">
            <v>SC-Corporate OH Location</v>
          </cell>
        </row>
        <row r="52">
          <cell r="A52" t="str">
            <v>032074</v>
          </cell>
          <cell r="B52" t="str">
            <v>CORP-ITS Production</v>
          </cell>
          <cell r="C52" t="str">
            <v xml:space="preserve">ITS </v>
          </cell>
          <cell r="D52" t="str">
            <v xml:space="preserve">ITS </v>
          </cell>
          <cell r="E52" t="str">
            <v>ITS</v>
          </cell>
          <cell r="F52" t="str">
            <v>0320</v>
          </cell>
          <cell r="G52" t="str">
            <v>SC-Corporate OH Location</v>
          </cell>
        </row>
        <row r="53">
          <cell r="A53" t="str">
            <v>032075</v>
          </cell>
          <cell r="B53" t="str">
            <v>CORP-System Maint &amp; Perf</v>
          </cell>
          <cell r="C53" t="str">
            <v xml:space="preserve">ITS </v>
          </cell>
          <cell r="D53" t="str">
            <v xml:space="preserve">ITS </v>
          </cell>
          <cell r="E53" t="str">
            <v>ITS</v>
          </cell>
          <cell r="F53" t="str">
            <v>0320</v>
          </cell>
          <cell r="G53" t="str">
            <v>SC-Corporate OH Location</v>
          </cell>
        </row>
        <row r="54">
          <cell r="A54" t="str">
            <v>032076</v>
          </cell>
          <cell r="B54" t="str">
            <v>CORP-Communications</v>
          </cell>
          <cell r="C54" t="str">
            <v xml:space="preserve">ITS </v>
          </cell>
          <cell r="D54" t="str">
            <v xml:space="preserve">ITS </v>
          </cell>
          <cell r="E54" t="str">
            <v>ITS</v>
          </cell>
          <cell r="F54" t="str">
            <v>0320</v>
          </cell>
          <cell r="G54" t="str">
            <v>SC-Corporate OH Location</v>
          </cell>
        </row>
        <row r="55">
          <cell r="A55" t="str">
            <v>032077</v>
          </cell>
          <cell r="B55" t="str">
            <v>CORP-ITS Telecom</v>
          </cell>
          <cell r="C55" t="str">
            <v xml:space="preserve">ITS </v>
          </cell>
          <cell r="D55" t="str">
            <v xml:space="preserve">ITS </v>
          </cell>
          <cell r="E55" t="str">
            <v>ITS</v>
          </cell>
          <cell r="F55" t="str">
            <v>0320</v>
          </cell>
          <cell r="G55" t="str">
            <v>SC-Corporate OH Location</v>
          </cell>
        </row>
        <row r="56">
          <cell r="A56" t="str">
            <v>032078</v>
          </cell>
          <cell r="B56" t="str">
            <v>CORP-Adm Business Solutions</v>
          </cell>
          <cell r="C56" t="str">
            <v xml:space="preserve">ITS </v>
          </cell>
          <cell r="D56" t="str">
            <v xml:space="preserve">ITS </v>
          </cell>
          <cell r="E56" t="str">
            <v>ITS</v>
          </cell>
          <cell r="F56" t="str">
            <v>0320</v>
          </cell>
          <cell r="G56" t="str">
            <v>SC-Corporate OH Location</v>
          </cell>
        </row>
        <row r="57">
          <cell r="A57" t="str">
            <v>032079</v>
          </cell>
          <cell r="B57" t="str">
            <v>CORP-Technical Applications</v>
          </cell>
          <cell r="C57" t="str">
            <v xml:space="preserve">ITS </v>
          </cell>
          <cell r="D57" t="str">
            <v xml:space="preserve">ITS </v>
          </cell>
          <cell r="E57" t="str">
            <v>ITS</v>
          </cell>
          <cell r="F57" t="str">
            <v>0320</v>
          </cell>
          <cell r="G57" t="str">
            <v>SC-Corporate OH Location</v>
          </cell>
        </row>
        <row r="58">
          <cell r="A58" t="str">
            <v>032080</v>
          </cell>
          <cell r="B58" t="str">
            <v>CORP-Functional Applications</v>
          </cell>
          <cell r="C58" t="str">
            <v xml:space="preserve">ITS </v>
          </cell>
          <cell r="D58" t="str">
            <v xml:space="preserve">ITS </v>
          </cell>
          <cell r="E58" t="str">
            <v>ITS</v>
          </cell>
          <cell r="F58" t="str">
            <v>0320</v>
          </cell>
          <cell r="G58" t="str">
            <v>SC-Corporate OH Location</v>
          </cell>
        </row>
        <row r="59">
          <cell r="A59" t="str">
            <v>032081</v>
          </cell>
          <cell r="B59" t="str">
            <v>CORP-ITS Quality Assurance</v>
          </cell>
          <cell r="C59" t="str">
            <v xml:space="preserve">ITS </v>
          </cell>
          <cell r="D59" t="str">
            <v xml:space="preserve">ITS </v>
          </cell>
          <cell r="E59" t="str">
            <v>ITS</v>
          </cell>
          <cell r="F59" t="str">
            <v>0320</v>
          </cell>
          <cell r="G59" t="str">
            <v>SC-Corporate OH Location</v>
          </cell>
        </row>
        <row r="60">
          <cell r="A60" t="str">
            <v>032082</v>
          </cell>
          <cell r="B60" t="str">
            <v>Client Relationship Management</v>
          </cell>
          <cell r="C60" t="str">
            <v xml:space="preserve">ITS </v>
          </cell>
          <cell r="D60" t="str">
            <v xml:space="preserve">ITS </v>
          </cell>
          <cell r="E60" t="str">
            <v>ITS</v>
          </cell>
          <cell r="F60" t="str">
            <v>0320</v>
          </cell>
          <cell r="G60" t="str">
            <v>SC-Corporate OH Location</v>
          </cell>
        </row>
        <row r="61">
          <cell r="A61" t="str">
            <v>032083</v>
          </cell>
          <cell r="B61" t="str">
            <v>CORP-ITS Strategy/Governance</v>
          </cell>
          <cell r="C61" t="str">
            <v xml:space="preserve">ITS </v>
          </cell>
          <cell r="D61" t="str">
            <v xml:space="preserve">ITS </v>
          </cell>
          <cell r="E61" t="str">
            <v>SSC</v>
          </cell>
          <cell r="F61" t="str">
            <v>0320</v>
          </cell>
          <cell r="G61" t="str">
            <v>SC-Corporate OH Location</v>
          </cell>
        </row>
        <row r="62">
          <cell r="A62" t="str">
            <v>032084</v>
          </cell>
          <cell r="B62" t="str">
            <v>SSC-Accounts Payable</v>
          </cell>
          <cell r="C62" t="str">
            <v xml:space="preserve">SSC </v>
          </cell>
          <cell r="D62" t="str">
            <v xml:space="preserve">SSC </v>
          </cell>
          <cell r="E62" t="str">
            <v>Corporate</v>
          </cell>
          <cell r="F62" t="str">
            <v>0325</v>
          </cell>
          <cell r="G62" t="str">
            <v>SC-SSC OH Location</v>
          </cell>
        </row>
        <row r="63">
          <cell r="A63" t="str">
            <v>032085</v>
          </cell>
          <cell r="B63" t="str">
            <v>CORP-External Communications</v>
          </cell>
          <cell r="C63" t="str">
            <v>External Affairs</v>
          </cell>
          <cell r="D63" t="str">
            <v>External Affairs</v>
          </cell>
          <cell r="E63" t="str">
            <v>Corporate</v>
          </cell>
          <cell r="F63" t="str">
            <v>0320</v>
          </cell>
          <cell r="G63" t="str">
            <v>SC-Corporate OH Location</v>
          </cell>
        </row>
        <row r="64">
          <cell r="A64" t="str">
            <v>032086</v>
          </cell>
          <cell r="B64" t="str">
            <v>CORP-Internal Communications</v>
          </cell>
          <cell r="C64" t="str">
            <v>External Affairs</v>
          </cell>
          <cell r="D64" t="str">
            <v>External Affairs</v>
          </cell>
          <cell r="E64" t="str">
            <v>Corporate</v>
          </cell>
          <cell r="F64" t="str">
            <v>0320</v>
          </cell>
          <cell r="G64" t="str">
            <v>SC-Corporate OH Location</v>
          </cell>
        </row>
        <row r="65">
          <cell r="A65" t="str">
            <v>032087</v>
          </cell>
          <cell r="B65" t="str">
            <v>CORP-Corp Social Resp</v>
          </cell>
          <cell r="C65" t="str">
            <v>External Affairs</v>
          </cell>
          <cell r="D65" t="str">
            <v>External Affairs</v>
          </cell>
          <cell r="E65" t="str">
            <v>Business Change</v>
          </cell>
          <cell r="F65" t="str">
            <v>0320</v>
          </cell>
          <cell r="G65" t="str">
            <v>SC-Corporate OH Location</v>
          </cell>
        </row>
        <row r="66">
          <cell r="A66" t="str">
            <v>032088</v>
          </cell>
          <cell r="B66" t="str">
            <v>CORP-Business Change</v>
          </cell>
          <cell r="C66" t="str">
            <v>Other</v>
          </cell>
          <cell r="D66" t="str">
            <v>Business Change</v>
          </cell>
          <cell r="E66" t="str">
            <v>Corporate</v>
          </cell>
          <cell r="F66" t="str">
            <v>0320</v>
          </cell>
          <cell r="G66" t="str">
            <v>SC-Corporate OH Location</v>
          </cell>
        </row>
        <row r="67">
          <cell r="A67" t="str">
            <v>032089</v>
          </cell>
          <cell r="B67" t="str">
            <v>CORP-AWE Pass-Thru</v>
          </cell>
          <cell r="C67" t="str">
            <v>Other</v>
          </cell>
          <cell r="D67" t="str">
            <v>Other</v>
          </cell>
          <cell r="E67" t="str">
            <v>Corporate</v>
          </cell>
          <cell r="F67" t="str">
            <v>0320</v>
          </cell>
          <cell r="G67" t="str">
            <v>SC-Corporate OH Location</v>
          </cell>
        </row>
        <row r="68">
          <cell r="A68" t="str">
            <v>032090</v>
          </cell>
          <cell r="B68" t="str">
            <v>CORP-Prop Mgmt Development</v>
          </cell>
          <cell r="C68" t="str">
            <v>Operations</v>
          </cell>
          <cell r="D68" t="str">
            <v>Property</v>
          </cell>
          <cell r="E68" t="str">
            <v>Corporate</v>
          </cell>
          <cell r="F68" t="str">
            <v>0320</v>
          </cell>
          <cell r="G68" t="str">
            <v>SC-Corporate OH Location</v>
          </cell>
        </row>
        <row r="69">
          <cell r="A69" t="str">
            <v>032091</v>
          </cell>
          <cell r="B69" t="str">
            <v>CORP-STEP Project</v>
          </cell>
          <cell r="C69" t="str">
            <v xml:space="preserve">STEP Project </v>
          </cell>
          <cell r="D69" t="str">
            <v xml:space="preserve">STEP Project </v>
          </cell>
          <cell r="E69" t="str">
            <v>Corporate</v>
          </cell>
          <cell r="F69" t="str">
            <v>0320</v>
          </cell>
          <cell r="G69" t="str">
            <v>SC-Corporate OH Location</v>
          </cell>
        </row>
        <row r="70">
          <cell r="A70" t="str">
            <v>032092</v>
          </cell>
          <cell r="B70" t="str">
            <v>CORP-Strategy &amp; Planning</v>
          </cell>
          <cell r="C70" t="str">
            <v>Other</v>
          </cell>
          <cell r="D70" t="str">
            <v>Other</v>
          </cell>
          <cell r="E70" t="str">
            <v>ITS</v>
          </cell>
          <cell r="F70" t="str">
            <v>0320</v>
          </cell>
          <cell r="G70" t="str">
            <v>SC-Corporate OH Location</v>
          </cell>
        </row>
        <row r="71">
          <cell r="A71" t="str">
            <v>032093</v>
          </cell>
          <cell r="B71" t="str">
            <v>CORP-ITS Design Authority</v>
          </cell>
          <cell r="C71" t="str">
            <v xml:space="preserve">ITS </v>
          </cell>
          <cell r="D71" t="str">
            <v xml:space="preserve">ITS </v>
          </cell>
          <cell r="E71" t="str">
            <v>Corporate</v>
          </cell>
          <cell r="F71" t="str">
            <v>0320</v>
          </cell>
          <cell r="G71" t="str">
            <v>SC-Corporate OH Location</v>
          </cell>
        </row>
        <row r="72">
          <cell r="A72" t="str">
            <v>032094</v>
          </cell>
          <cell r="B72" t="str">
            <v>CORP-COE O&amp;M</v>
          </cell>
          <cell r="C72" t="str">
            <v>Other</v>
          </cell>
          <cell r="D72" t="str">
            <v>Other</v>
          </cell>
          <cell r="E72" t="str">
            <v>Corporate</v>
          </cell>
          <cell r="F72" t="str">
            <v>0320</v>
          </cell>
          <cell r="G72" t="str">
            <v>SC-Corporate OH Location</v>
          </cell>
        </row>
        <row r="73">
          <cell r="A73" t="str">
            <v>032095</v>
          </cell>
          <cell r="B73" t="str">
            <v>CORP-Project STAR</v>
          </cell>
          <cell r="C73" t="str">
            <v>Other</v>
          </cell>
          <cell r="D73" t="str">
            <v>Other</v>
          </cell>
          <cell r="E73" t="str">
            <v>Corporate</v>
          </cell>
          <cell r="F73" t="str">
            <v>0320</v>
          </cell>
          <cell r="G73" t="str">
            <v>SC-Corporate OH Location</v>
          </cell>
        </row>
        <row r="74">
          <cell r="A74" t="str">
            <v>032096</v>
          </cell>
          <cell r="B74" t="str">
            <v>CORP-Chief Growth Officer</v>
          </cell>
          <cell r="C74" t="str">
            <v>Other</v>
          </cell>
          <cell r="D74" t="str">
            <v>Other</v>
          </cell>
          <cell r="E74" t="str">
            <v>Corporate</v>
          </cell>
          <cell r="F74" t="str">
            <v>0320</v>
          </cell>
          <cell r="G74" t="str">
            <v>SC-Corporate OH Location</v>
          </cell>
        </row>
        <row r="75">
          <cell r="A75" t="str">
            <v>032097</v>
          </cell>
          <cell r="B75" t="str">
            <v>CORP-Product &amp; Serv Innovation</v>
          </cell>
          <cell r="C75" t="str">
            <v>Other</v>
          </cell>
          <cell r="D75" t="str">
            <v>Other</v>
          </cell>
          <cell r="E75" t="str">
            <v>Corporate</v>
          </cell>
          <cell r="F75" t="str">
            <v>0320</v>
          </cell>
          <cell r="G75" t="str">
            <v>SC-Corporate OH Location</v>
          </cell>
        </row>
        <row r="76">
          <cell r="A76" t="str">
            <v>032098</v>
          </cell>
          <cell r="B76" t="str">
            <v>CORP-Non-Departmental Costs</v>
          </cell>
          <cell r="C76" t="str">
            <v>Other</v>
          </cell>
          <cell r="D76" t="str">
            <v>Other</v>
          </cell>
          <cell r="E76" t="str">
            <v>Corporate</v>
          </cell>
          <cell r="F76" t="str">
            <v>0320</v>
          </cell>
          <cell r="G76" t="str">
            <v>SC-Corporate OH Location</v>
          </cell>
        </row>
        <row r="77">
          <cell r="A77" t="str">
            <v>032099</v>
          </cell>
          <cell r="B77" t="str">
            <v>CORP-Unallocated Adjustments</v>
          </cell>
          <cell r="C77" t="str">
            <v>Other</v>
          </cell>
          <cell r="D77" t="str">
            <v>Other</v>
          </cell>
          <cell r="E77" t="str">
            <v>SSC</v>
          </cell>
          <cell r="F77" t="str">
            <v>0320</v>
          </cell>
          <cell r="G77" t="str">
            <v>SC-Corporate OH Location</v>
          </cell>
        </row>
        <row r="78">
          <cell r="A78" t="str">
            <v>032505</v>
          </cell>
          <cell r="B78" t="str">
            <v>SSC-Administration</v>
          </cell>
          <cell r="C78" t="str">
            <v xml:space="preserve">SSC </v>
          </cell>
          <cell r="D78" t="str">
            <v xml:space="preserve">SSC </v>
          </cell>
          <cell r="E78" t="e">
            <v>#N/A</v>
          </cell>
          <cell r="F78" t="str">
            <v>0325</v>
          </cell>
          <cell r="G78" t="str">
            <v>SC-SSC OH Location</v>
          </cell>
        </row>
        <row r="79">
          <cell r="A79" t="str">
            <v>032518</v>
          </cell>
          <cell r="B79" t="str">
            <v>SSC-Do Not Use</v>
          </cell>
          <cell r="C79" t="str">
            <v xml:space="preserve">SSC </v>
          </cell>
          <cell r="D79" t="str">
            <v xml:space="preserve">SSC </v>
          </cell>
          <cell r="E79" t="str">
            <v>SSC</v>
          </cell>
          <cell r="F79" t="str">
            <v>0325</v>
          </cell>
          <cell r="G79" t="str">
            <v>SC-SSC OH Location</v>
          </cell>
        </row>
        <row r="80">
          <cell r="A80" t="str">
            <v>032560</v>
          </cell>
          <cell r="B80" t="str">
            <v>SSC-Financial Reporting</v>
          </cell>
          <cell r="C80" t="str">
            <v xml:space="preserve">SSC </v>
          </cell>
          <cell r="D80" t="str">
            <v xml:space="preserve">SSC </v>
          </cell>
          <cell r="E80" t="str">
            <v>SSC</v>
          </cell>
          <cell r="F80" t="str">
            <v>0325</v>
          </cell>
          <cell r="G80" t="str">
            <v>SC-SSC OH Location</v>
          </cell>
        </row>
        <row r="81">
          <cell r="A81" t="str">
            <v>032570</v>
          </cell>
          <cell r="B81" t="str">
            <v>SSC-General Accounting</v>
          </cell>
          <cell r="C81" t="str">
            <v xml:space="preserve">SSC </v>
          </cell>
          <cell r="D81" t="str">
            <v xml:space="preserve">SSC </v>
          </cell>
          <cell r="E81" t="str">
            <v>SSC</v>
          </cell>
          <cell r="F81" t="str">
            <v>0325</v>
          </cell>
          <cell r="G81" t="str">
            <v>SC-SSC OH Location</v>
          </cell>
        </row>
        <row r="82">
          <cell r="A82" t="str">
            <v>032571</v>
          </cell>
          <cell r="B82" t="str">
            <v>SSC-Tax</v>
          </cell>
          <cell r="C82" t="str">
            <v xml:space="preserve">SSC </v>
          </cell>
          <cell r="D82" t="str">
            <v xml:space="preserve">SSC </v>
          </cell>
          <cell r="E82" t="str">
            <v>SSC</v>
          </cell>
          <cell r="F82" t="str">
            <v>0325</v>
          </cell>
          <cell r="G82" t="str">
            <v>SC-SSC OH Location</v>
          </cell>
        </row>
        <row r="83">
          <cell r="A83" t="str">
            <v>032572</v>
          </cell>
          <cell r="B83" t="str">
            <v>SSC-Business Support Services</v>
          </cell>
          <cell r="C83" t="str">
            <v xml:space="preserve">SSC </v>
          </cell>
          <cell r="D83" t="str">
            <v xml:space="preserve">SSC </v>
          </cell>
          <cell r="E83" t="e">
            <v>#N/A</v>
          </cell>
          <cell r="F83" t="str">
            <v>0325</v>
          </cell>
          <cell r="G83" t="str">
            <v>SC-SSC OH Location</v>
          </cell>
        </row>
        <row r="84">
          <cell r="A84" t="str">
            <v>032573</v>
          </cell>
          <cell r="B84" t="str">
            <v>SSC-Planning &amp; Reporting</v>
          </cell>
          <cell r="C84" t="str">
            <v xml:space="preserve">SSC </v>
          </cell>
          <cell r="D84" t="str">
            <v xml:space="preserve">SSC </v>
          </cell>
          <cell r="E84" t="str">
            <v>SSC</v>
          </cell>
          <cell r="F84" t="str">
            <v>0325</v>
          </cell>
          <cell r="G84" t="str">
            <v>SC-SSC OH Location</v>
          </cell>
        </row>
        <row r="85">
          <cell r="A85" t="str">
            <v>032574</v>
          </cell>
          <cell r="B85" t="str">
            <v>SSC-Rates &amp; Regulation</v>
          </cell>
          <cell r="C85" t="str">
            <v xml:space="preserve">SSC </v>
          </cell>
          <cell r="D85" t="str">
            <v xml:space="preserve">SSC </v>
          </cell>
          <cell r="E85" t="str">
            <v>SSC</v>
          </cell>
          <cell r="F85" t="str">
            <v>0325</v>
          </cell>
          <cell r="G85" t="str">
            <v>SC-SSC OH Location</v>
          </cell>
        </row>
        <row r="86">
          <cell r="A86" t="str">
            <v>032575</v>
          </cell>
          <cell r="B86" t="str">
            <v>SSC-Cash Management</v>
          </cell>
          <cell r="C86" t="str">
            <v xml:space="preserve">SSC </v>
          </cell>
          <cell r="D86" t="str">
            <v xml:space="preserve">SSC </v>
          </cell>
          <cell r="E86" t="str">
            <v>SSC</v>
          </cell>
          <cell r="F86" t="str">
            <v>0325</v>
          </cell>
          <cell r="G86" t="str">
            <v>SC-SSC OH Location</v>
          </cell>
        </row>
        <row r="87">
          <cell r="A87" t="str">
            <v>032576</v>
          </cell>
          <cell r="B87" t="str">
            <v>SSC-Facility Services</v>
          </cell>
          <cell r="C87" t="str">
            <v xml:space="preserve">SSC </v>
          </cell>
          <cell r="D87" t="str">
            <v xml:space="preserve">SSC </v>
          </cell>
          <cell r="E87" t="str">
            <v>SSC</v>
          </cell>
          <cell r="F87" t="str">
            <v>0325</v>
          </cell>
          <cell r="G87" t="str">
            <v>SC-SSC OH Location</v>
          </cell>
        </row>
        <row r="88">
          <cell r="A88" t="str">
            <v>032577</v>
          </cell>
          <cell r="B88" t="str">
            <v>SSC-Fixed Assets/Job Cost</v>
          </cell>
          <cell r="C88" t="str">
            <v xml:space="preserve">SSC </v>
          </cell>
          <cell r="D88" t="str">
            <v xml:space="preserve">SSC </v>
          </cell>
          <cell r="E88" t="str">
            <v>SSC</v>
          </cell>
          <cell r="F88" t="str">
            <v>0325</v>
          </cell>
          <cell r="G88" t="str">
            <v>SC-SSC OH Location</v>
          </cell>
        </row>
        <row r="89">
          <cell r="A89" t="str">
            <v>032578</v>
          </cell>
          <cell r="B89" t="str">
            <v>SSC-Project Management</v>
          </cell>
          <cell r="C89" t="str">
            <v xml:space="preserve">SSC </v>
          </cell>
          <cell r="D89" t="str">
            <v xml:space="preserve">SSC </v>
          </cell>
          <cell r="E89" t="str">
            <v>SSC</v>
          </cell>
          <cell r="F89" t="str">
            <v>0325</v>
          </cell>
          <cell r="G89" t="str">
            <v>SC-SSC OH Location</v>
          </cell>
        </row>
        <row r="90">
          <cell r="A90" t="str">
            <v>032579</v>
          </cell>
          <cell r="B90" t="str">
            <v>SSC-Employee Services</v>
          </cell>
          <cell r="C90" t="str">
            <v xml:space="preserve">SSC </v>
          </cell>
          <cell r="D90" t="str">
            <v xml:space="preserve">SSC </v>
          </cell>
          <cell r="F90" t="str">
            <v>0325</v>
          </cell>
          <cell r="G90" t="str">
            <v>SC-SSC OH Location</v>
          </cell>
        </row>
        <row r="91">
          <cell r="A91" t="str">
            <v>032580</v>
          </cell>
          <cell r="B91" t="str">
            <v>SSC-AWE</v>
          </cell>
          <cell r="C91" t="str">
            <v xml:space="preserve">SSC </v>
          </cell>
          <cell r="D91" t="str">
            <v xml:space="preserve">SSC </v>
          </cell>
          <cell r="E91" t="e">
            <v>#N/A</v>
          </cell>
          <cell r="F91" t="str">
            <v>0325</v>
          </cell>
          <cell r="G91" t="str">
            <v>SC-SSC OH Location</v>
          </cell>
        </row>
        <row r="92">
          <cell r="A92" t="str">
            <v>033001</v>
          </cell>
          <cell r="B92" t="str">
            <v>WE-Production</v>
          </cell>
          <cell r="C92" t="str">
            <v xml:space="preserve">Western Region </v>
          </cell>
          <cell r="D92" t="str">
            <v xml:space="preserve">Western Region </v>
          </cell>
          <cell r="E92" t="e">
            <v>#N/A</v>
          </cell>
          <cell r="F92" t="str">
            <v>0330</v>
          </cell>
          <cell r="G92" t="str">
            <v>SC-Western Region OH Location</v>
          </cell>
        </row>
        <row r="93">
          <cell r="A93" t="str">
            <v>033002</v>
          </cell>
          <cell r="B93" t="str">
            <v>WE-Network</v>
          </cell>
          <cell r="C93" t="str">
            <v>Western Division</v>
          </cell>
          <cell r="D93" t="str">
            <v xml:space="preserve">Western Region </v>
          </cell>
          <cell r="E93" t="e">
            <v>#N/A</v>
          </cell>
          <cell r="F93" t="str">
            <v>0330</v>
          </cell>
          <cell r="G93" t="str">
            <v>SC-Western Region OH Location</v>
          </cell>
        </row>
        <row r="94">
          <cell r="A94" t="str">
            <v>033003</v>
          </cell>
          <cell r="B94" t="str">
            <v>WE-Customer Relations</v>
          </cell>
          <cell r="C94" t="str">
            <v xml:space="preserve">Western Region </v>
          </cell>
          <cell r="D94" t="str">
            <v xml:space="preserve">Western Region </v>
          </cell>
          <cell r="E94" t="e">
            <v>#N/A</v>
          </cell>
          <cell r="F94" t="str">
            <v>0330</v>
          </cell>
          <cell r="G94" t="str">
            <v>SC-Western Region OH Location</v>
          </cell>
        </row>
        <row r="95">
          <cell r="A95" t="str">
            <v>033004</v>
          </cell>
          <cell r="B95" t="str">
            <v>WE-Technical Services</v>
          </cell>
          <cell r="C95" t="str">
            <v>Western Division</v>
          </cell>
          <cell r="D95" t="str">
            <v xml:space="preserve">Western Region </v>
          </cell>
          <cell r="E95" t="e">
            <v>#N/A</v>
          </cell>
          <cell r="F95" t="str">
            <v>0330</v>
          </cell>
          <cell r="G95" t="str">
            <v>SC-Western Region OH Location</v>
          </cell>
        </row>
        <row r="96">
          <cell r="A96" t="str">
            <v>033005</v>
          </cell>
          <cell r="B96" t="str">
            <v>WE-Administration</v>
          </cell>
          <cell r="C96" t="str">
            <v>Western Division</v>
          </cell>
          <cell r="D96" t="str">
            <v xml:space="preserve">Western Region </v>
          </cell>
          <cell r="E96" t="e">
            <v>#N/A</v>
          </cell>
          <cell r="F96" t="str">
            <v>0330</v>
          </cell>
          <cell r="G96" t="str">
            <v>SC-Western Region OH Location</v>
          </cell>
        </row>
        <row r="97">
          <cell r="A97" t="str">
            <v>033006</v>
          </cell>
          <cell r="B97" t="str">
            <v>WE-Service Delivery</v>
          </cell>
          <cell r="C97" t="str">
            <v>Western Division</v>
          </cell>
          <cell r="D97" t="str">
            <v xml:space="preserve">Western Region </v>
          </cell>
          <cell r="E97" t="str">
            <v>Supply Chain</v>
          </cell>
          <cell r="F97" t="str">
            <v>0330</v>
          </cell>
          <cell r="G97" t="str">
            <v>SC-Western Region OH Location</v>
          </cell>
        </row>
        <row r="98">
          <cell r="A98" t="str">
            <v>033007</v>
          </cell>
          <cell r="B98" t="str">
            <v>WE-Finance</v>
          </cell>
          <cell r="C98" t="str">
            <v>Finance</v>
          </cell>
          <cell r="D98" t="str">
            <v xml:space="preserve">Western Region </v>
          </cell>
          <cell r="E98" t="e">
            <v>#N/A</v>
          </cell>
          <cell r="F98" t="str">
            <v>0330</v>
          </cell>
          <cell r="G98" t="str">
            <v>SC-Western Region OH Location</v>
          </cell>
        </row>
        <row r="99">
          <cell r="A99" t="str">
            <v>033010</v>
          </cell>
          <cell r="B99" t="str">
            <v>WE-Supply Chain</v>
          </cell>
          <cell r="C99" t="str">
            <v>Operations</v>
          </cell>
          <cell r="D99" t="str">
            <v xml:space="preserve">Supply Chain </v>
          </cell>
          <cell r="E99" t="e">
            <v>#N/A</v>
          </cell>
          <cell r="F99" t="str">
            <v>0330</v>
          </cell>
          <cell r="G99" t="str">
            <v>SC-Western Region OH Location</v>
          </cell>
        </row>
        <row r="100">
          <cell r="A100" t="str">
            <v>033011</v>
          </cell>
          <cell r="B100" t="str">
            <v>WE-Environmental Mgmt</v>
          </cell>
          <cell r="C100" t="str">
            <v>Western Division</v>
          </cell>
          <cell r="D100" t="str">
            <v xml:space="preserve">Western Region </v>
          </cell>
          <cell r="E100" t="e">
            <v>#N/A</v>
          </cell>
          <cell r="F100" t="str">
            <v>0330</v>
          </cell>
          <cell r="G100" t="str">
            <v>SC-Western Region OH Location</v>
          </cell>
        </row>
        <row r="101">
          <cell r="A101" t="str">
            <v>033014</v>
          </cell>
          <cell r="B101" t="str">
            <v>WE-Engineering</v>
          </cell>
          <cell r="C101" t="str">
            <v>Western Division</v>
          </cell>
          <cell r="D101" t="str">
            <v xml:space="preserve">Western Region </v>
          </cell>
          <cell r="E101" t="e">
            <v>#N/A</v>
          </cell>
          <cell r="F101" t="str">
            <v>0330</v>
          </cell>
          <cell r="G101" t="str">
            <v>SC-Western Region OH Location</v>
          </cell>
        </row>
        <row r="102">
          <cell r="A102" t="str">
            <v>033015</v>
          </cell>
          <cell r="B102" t="str">
            <v>WE-Legal</v>
          </cell>
          <cell r="C102" t="str">
            <v>Legal</v>
          </cell>
          <cell r="D102" t="str">
            <v xml:space="preserve">Western Region </v>
          </cell>
          <cell r="E102" t="e">
            <v>#N/A</v>
          </cell>
          <cell r="F102" t="str">
            <v>0330</v>
          </cell>
          <cell r="G102" t="str">
            <v>SC-Western Region OH Location</v>
          </cell>
        </row>
        <row r="103">
          <cell r="A103" t="str">
            <v>033016</v>
          </cell>
          <cell r="B103" t="str">
            <v>WE-Maintenance</v>
          </cell>
          <cell r="C103" t="str">
            <v>Operations</v>
          </cell>
          <cell r="D103" t="str">
            <v xml:space="preserve">Western Region </v>
          </cell>
          <cell r="E103" t="e">
            <v>#N/A</v>
          </cell>
          <cell r="F103" t="str">
            <v>0330</v>
          </cell>
          <cell r="G103" t="str">
            <v>SC-Western Region OH Location</v>
          </cell>
        </row>
        <row r="104">
          <cell r="A104" t="str">
            <v>033018</v>
          </cell>
          <cell r="B104" t="str">
            <v>WE-Human Resources</v>
          </cell>
          <cell r="C104" t="str">
            <v>Human Resources</v>
          </cell>
          <cell r="D104" t="str">
            <v xml:space="preserve">Western Region </v>
          </cell>
          <cell r="E104" t="e">
            <v>#N/A</v>
          </cell>
          <cell r="F104" t="str">
            <v>0330</v>
          </cell>
          <cell r="G104" t="str">
            <v>SC-Western Region OH Location</v>
          </cell>
        </row>
        <row r="105">
          <cell r="A105" t="str">
            <v>033019</v>
          </cell>
          <cell r="B105" t="str">
            <v>WE-Operational Risk</v>
          </cell>
          <cell r="C105" t="str">
            <v>Operations</v>
          </cell>
          <cell r="D105" t="str">
            <v xml:space="preserve">Western Region </v>
          </cell>
          <cell r="E105" t="e">
            <v>#N/A</v>
          </cell>
          <cell r="F105" t="str">
            <v>0330</v>
          </cell>
          <cell r="G105" t="str">
            <v>SC-Western Region OH Location</v>
          </cell>
        </row>
        <row r="106">
          <cell r="A106" t="str">
            <v>033020</v>
          </cell>
          <cell r="B106" t="str">
            <v>WE-Business Development</v>
          </cell>
          <cell r="C106" t="str">
            <v>Bus Develop</v>
          </cell>
          <cell r="D106" t="str">
            <v xml:space="preserve">Western Region </v>
          </cell>
          <cell r="E106" t="e">
            <v>#N/A</v>
          </cell>
          <cell r="F106" t="str">
            <v>0330</v>
          </cell>
          <cell r="G106" t="str">
            <v>SC-Western Region OH Location</v>
          </cell>
        </row>
        <row r="107">
          <cell r="A107" t="str">
            <v>033025</v>
          </cell>
          <cell r="B107" t="str">
            <v>WE-External Affairs</v>
          </cell>
          <cell r="C107" t="str">
            <v>External Affairs</v>
          </cell>
          <cell r="D107" t="str">
            <v xml:space="preserve">Western Region </v>
          </cell>
          <cell r="E107" t="str">
            <v>ITS</v>
          </cell>
          <cell r="F107" t="str">
            <v>0330</v>
          </cell>
          <cell r="G107" t="str">
            <v>SC-Western Region OH Location</v>
          </cell>
        </row>
        <row r="108">
          <cell r="A108" t="str">
            <v>033028</v>
          </cell>
          <cell r="B108" t="str">
            <v>WE-Asset Planning</v>
          </cell>
          <cell r="C108" t="str">
            <v>Western Division</v>
          </cell>
          <cell r="D108" t="str">
            <v xml:space="preserve">Western Region </v>
          </cell>
          <cell r="E108" t="e">
            <v>#N/A</v>
          </cell>
          <cell r="F108" t="str">
            <v>0330</v>
          </cell>
          <cell r="G108" t="str">
            <v>SC-Western Region OH Location</v>
          </cell>
        </row>
        <row r="109">
          <cell r="A109" t="str">
            <v>033031</v>
          </cell>
          <cell r="B109" t="str">
            <v>WE-ITS Client Relations</v>
          </cell>
          <cell r="C109" t="str">
            <v xml:space="preserve">ITS </v>
          </cell>
          <cell r="D109" t="str">
            <v xml:space="preserve">ITS </v>
          </cell>
          <cell r="E109" t="e">
            <v>#N/A</v>
          </cell>
          <cell r="F109" t="str">
            <v>0330</v>
          </cell>
          <cell r="G109" t="str">
            <v>SC-Western Region OH Location</v>
          </cell>
        </row>
        <row r="110">
          <cell r="A110" t="str">
            <v>033501</v>
          </cell>
          <cell r="B110" t="str">
            <v>CE-Production</v>
          </cell>
          <cell r="C110" t="str">
            <v>Western Division</v>
          </cell>
          <cell r="D110" t="str">
            <v xml:space="preserve">Central Region </v>
          </cell>
          <cell r="E110" t="e">
            <v>#N/A</v>
          </cell>
          <cell r="F110" t="str">
            <v>0335</v>
          </cell>
          <cell r="G110" t="str">
            <v>SC-Central Region OH Location</v>
          </cell>
        </row>
        <row r="111">
          <cell r="A111" t="str">
            <v>033502</v>
          </cell>
          <cell r="B111" t="str">
            <v>CE-Network</v>
          </cell>
          <cell r="C111" t="str">
            <v>Western Division</v>
          </cell>
          <cell r="D111" t="str">
            <v xml:space="preserve">Central Region </v>
          </cell>
          <cell r="E111" t="e">
            <v>#N/A</v>
          </cell>
          <cell r="F111" t="str">
            <v>0335</v>
          </cell>
          <cell r="G111" t="str">
            <v>SC-Central Region OH Location</v>
          </cell>
        </row>
        <row r="112">
          <cell r="A112" t="str">
            <v>033503</v>
          </cell>
          <cell r="B112" t="str">
            <v>CE-Customer Relations</v>
          </cell>
          <cell r="C112" t="str">
            <v>Western Division</v>
          </cell>
          <cell r="D112" t="str">
            <v xml:space="preserve">Central Region </v>
          </cell>
          <cell r="E112" t="e">
            <v>#N/A</v>
          </cell>
          <cell r="F112" t="str">
            <v>0335</v>
          </cell>
          <cell r="G112" t="str">
            <v>SC-Central Region OH Location</v>
          </cell>
        </row>
        <row r="113">
          <cell r="A113" t="str">
            <v>033505</v>
          </cell>
          <cell r="B113" t="str">
            <v>CE-Administration</v>
          </cell>
          <cell r="C113" t="str">
            <v>Western Division</v>
          </cell>
          <cell r="D113" t="str">
            <v xml:space="preserve">Central Region </v>
          </cell>
          <cell r="E113" t="str">
            <v>Supply Chain</v>
          </cell>
          <cell r="F113" t="str">
            <v>0335</v>
          </cell>
          <cell r="G113" t="str">
            <v>SC-Central Region OH Location</v>
          </cell>
        </row>
        <row r="114">
          <cell r="A114" t="str">
            <v>033507</v>
          </cell>
          <cell r="B114" t="str">
            <v>CE-Finance</v>
          </cell>
          <cell r="C114" t="str">
            <v>Finance</v>
          </cell>
          <cell r="D114" t="str">
            <v xml:space="preserve">Central Region </v>
          </cell>
          <cell r="E114" t="e">
            <v>#N/A</v>
          </cell>
          <cell r="F114" t="str">
            <v>0335</v>
          </cell>
          <cell r="G114" t="str">
            <v>SC-Central Region OH Location</v>
          </cell>
        </row>
        <row r="115">
          <cell r="A115" t="str">
            <v>033510</v>
          </cell>
          <cell r="B115" t="str">
            <v>CE-Supply Chain</v>
          </cell>
          <cell r="C115" t="str">
            <v>Operations</v>
          </cell>
          <cell r="D115" t="str">
            <v xml:space="preserve">Supply Chain </v>
          </cell>
          <cell r="E115" t="e">
            <v>#N/A</v>
          </cell>
          <cell r="F115" t="str">
            <v>0335</v>
          </cell>
          <cell r="G115" t="str">
            <v>SC-Central Region OH Location</v>
          </cell>
        </row>
        <row r="116">
          <cell r="A116" t="str">
            <v>033511</v>
          </cell>
          <cell r="B116" t="str">
            <v>CE-Environmental Mgmt</v>
          </cell>
          <cell r="C116" t="str">
            <v>Western Division</v>
          </cell>
          <cell r="D116" t="str">
            <v xml:space="preserve">Central Region </v>
          </cell>
          <cell r="E116" t="e">
            <v>#N/A</v>
          </cell>
          <cell r="F116" t="str">
            <v>0335</v>
          </cell>
          <cell r="G116" t="str">
            <v>SC-Central Region OH Location</v>
          </cell>
        </row>
        <row r="117">
          <cell r="A117" t="str">
            <v>033514</v>
          </cell>
          <cell r="B117" t="str">
            <v>CE-Engineering</v>
          </cell>
          <cell r="C117" t="str">
            <v>Western Division</v>
          </cell>
          <cell r="D117" t="str">
            <v xml:space="preserve">Central Region </v>
          </cell>
          <cell r="E117" t="e">
            <v>#N/A</v>
          </cell>
          <cell r="F117" t="str">
            <v>0335</v>
          </cell>
          <cell r="G117" t="str">
            <v>SC-Central Region OH Location</v>
          </cell>
        </row>
        <row r="118">
          <cell r="A118" t="str">
            <v>033515</v>
          </cell>
          <cell r="B118" t="str">
            <v>CE-Legal</v>
          </cell>
          <cell r="C118" t="str">
            <v>Legal</v>
          </cell>
          <cell r="D118" t="str">
            <v xml:space="preserve">Central Region </v>
          </cell>
          <cell r="E118" t="e">
            <v>#N/A</v>
          </cell>
          <cell r="F118" t="str">
            <v>0335</v>
          </cell>
          <cell r="G118" t="str">
            <v>SC-Central Region OH Location</v>
          </cell>
        </row>
        <row r="119">
          <cell r="A119" t="str">
            <v>033516</v>
          </cell>
          <cell r="B119" t="str">
            <v>CE-Maintenance</v>
          </cell>
          <cell r="C119" t="str">
            <v>Operations</v>
          </cell>
          <cell r="D119" t="str">
            <v xml:space="preserve">Central Region </v>
          </cell>
          <cell r="E119" t="e">
            <v>#N/A</v>
          </cell>
          <cell r="F119" t="str">
            <v>0335</v>
          </cell>
          <cell r="G119" t="str">
            <v>SC-Central Region OH Location</v>
          </cell>
        </row>
        <row r="120">
          <cell r="A120" t="str">
            <v>033518</v>
          </cell>
          <cell r="B120" t="str">
            <v>CE-Human Resources</v>
          </cell>
          <cell r="C120" t="str">
            <v>Human Resources</v>
          </cell>
          <cell r="D120" t="str">
            <v xml:space="preserve">Central Region </v>
          </cell>
          <cell r="E120" t="e">
            <v>#N/A</v>
          </cell>
          <cell r="F120" t="str">
            <v>0335</v>
          </cell>
          <cell r="G120" t="str">
            <v>SC-Central Region OH Location</v>
          </cell>
        </row>
        <row r="121">
          <cell r="A121" t="str">
            <v>033519</v>
          </cell>
          <cell r="B121" t="str">
            <v>CE-Operational Risk</v>
          </cell>
          <cell r="C121" t="str">
            <v>Operations</v>
          </cell>
          <cell r="D121" t="str">
            <v xml:space="preserve">Central Region </v>
          </cell>
          <cell r="E121" t="e">
            <v>#N/A</v>
          </cell>
          <cell r="F121" t="str">
            <v>0335</v>
          </cell>
          <cell r="G121" t="str">
            <v>SC-Central Region OH Location</v>
          </cell>
        </row>
        <row r="122">
          <cell r="A122" t="str">
            <v>033520</v>
          </cell>
          <cell r="B122" t="str">
            <v>CE-Business Development</v>
          </cell>
          <cell r="C122" t="str">
            <v>Bus Develop</v>
          </cell>
          <cell r="D122" t="str">
            <v xml:space="preserve">Central Region </v>
          </cell>
          <cell r="E122" t="str">
            <v>ITS</v>
          </cell>
          <cell r="F122" t="str">
            <v>0335</v>
          </cell>
          <cell r="G122" t="str">
            <v>SC-Central Region OH Location</v>
          </cell>
        </row>
        <row r="123">
          <cell r="A123" t="str">
            <v>033525</v>
          </cell>
          <cell r="B123" t="str">
            <v>CE-External Affairs</v>
          </cell>
          <cell r="C123" t="str">
            <v>External Affairs</v>
          </cell>
          <cell r="D123" t="str">
            <v xml:space="preserve">Central Region </v>
          </cell>
          <cell r="E123" t="str">
            <v>CSC-Alton</v>
          </cell>
          <cell r="F123" t="str">
            <v>0335</v>
          </cell>
          <cell r="G123" t="str">
            <v>SC-Central Region OH Location</v>
          </cell>
        </row>
        <row r="124">
          <cell r="A124" t="str">
            <v>033531</v>
          </cell>
          <cell r="B124" t="str">
            <v>CE-Western CS &amp; S</v>
          </cell>
          <cell r="C124" t="str">
            <v xml:space="preserve">ITS </v>
          </cell>
          <cell r="D124" t="str">
            <v xml:space="preserve">ITS </v>
          </cell>
          <cell r="E124" t="str">
            <v>CSC-Alton</v>
          </cell>
          <cell r="F124" t="str">
            <v>0335</v>
          </cell>
          <cell r="G124" t="str">
            <v>SC-Central Region OH Location</v>
          </cell>
        </row>
        <row r="125">
          <cell r="A125" t="str">
            <v>034005</v>
          </cell>
          <cell r="B125" t="str">
            <v>CCA-Administration</v>
          </cell>
          <cell r="C125" t="str">
            <v xml:space="preserve">CSC Alton </v>
          </cell>
          <cell r="D125" t="str">
            <v xml:space="preserve">CSC Alton </v>
          </cell>
          <cell r="E125" t="e">
            <v>#N/A</v>
          </cell>
          <cell r="F125" t="str">
            <v>0340</v>
          </cell>
          <cell r="G125" t="str">
            <v>SC-CSC Alton OH Location</v>
          </cell>
        </row>
        <row r="126">
          <cell r="A126" t="str">
            <v>034018</v>
          </cell>
          <cell r="B126" t="str">
            <v>CCA-Human Resources</v>
          </cell>
          <cell r="C126" t="str">
            <v>Human Resources</v>
          </cell>
          <cell r="D126" t="str">
            <v xml:space="preserve">CSC Alton </v>
          </cell>
          <cell r="E126" t="str">
            <v>CSC-Alton</v>
          </cell>
          <cell r="F126" t="str">
            <v>0340</v>
          </cell>
          <cell r="G126" t="str">
            <v>SC-CSC Alton OH Location</v>
          </cell>
        </row>
        <row r="127">
          <cell r="A127" t="str">
            <v>034031</v>
          </cell>
          <cell r="B127" t="str">
            <v>CCA-Do Not Use</v>
          </cell>
          <cell r="C127" t="str">
            <v xml:space="preserve">CSC Alton </v>
          </cell>
          <cell r="D127" t="str">
            <v xml:space="preserve">CSC Alton </v>
          </cell>
          <cell r="E127" t="str">
            <v>CSC-Alton</v>
          </cell>
          <cell r="F127" t="str">
            <v>0340</v>
          </cell>
          <cell r="G127" t="str">
            <v>SC-CSC Alton OH Location</v>
          </cell>
        </row>
        <row r="128">
          <cell r="A128" t="str">
            <v>034070</v>
          </cell>
          <cell r="B128" t="str">
            <v>CCA-Call Handling</v>
          </cell>
          <cell r="C128" t="str">
            <v xml:space="preserve">CSC Alton </v>
          </cell>
          <cell r="D128" t="str">
            <v xml:space="preserve">CSC Alton </v>
          </cell>
          <cell r="E128" t="str">
            <v>CSC-Alton</v>
          </cell>
          <cell r="F128" t="str">
            <v>0340</v>
          </cell>
          <cell r="G128" t="str">
            <v>SC-CSC Alton OH Location</v>
          </cell>
        </row>
        <row r="129">
          <cell r="A129" t="str">
            <v>034071</v>
          </cell>
          <cell r="B129" t="str">
            <v>CCA-Billing</v>
          </cell>
          <cell r="C129" t="str">
            <v xml:space="preserve">CSC Alton </v>
          </cell>
          <cell r="D129" t="str">
            <v xml:space="preserve">CSC Alton </v>
          </cell>
          <cell r="E129" t="str">
            <v>CSC-Alton</v>
          </cell>
          <cell r="F129" t="str">
            <v>0340</v>
          </cell>
          <cell r="G129" t="str">
            <v>SC-CSC Alton OH Location</v>
          </cell>
        </row>
        <row r="130">
          <cell r="A130" t="str">
            <v>034072</v>
          </cell>
          <cell r="B130" t="str">
            <v>CCA-Collections</v>
          </cell>
          <cell r="C130" t="str">
            <v xml:space="preserve">CSC Alton </v>
          </cell>
          <cell r="D130" t="str">
            <v xml:space="preserve">CSC Alton </v>
          </cell>
          <cell r="E130" t="str">
            <v>CSC-Alton</v>
          </cell>
          <cell r="F130" t="str">
            <v>0340</v>
          </cell>
          <cell r="G130" t="str">
            <v>SC-CSC Alton OH Location</v>
          </cell>
        </row>
        <row r="131">
          <cell r="A131" t="str">
            <v>034073</v>
          </cell>
          <cell r="B131" t="str">
            <v>CCA-Operations &amp; Performance</v>
          </cell>
          <cell r="C131" t="str">
            <v xml:space="preserve">CSC Alton </v>
          </cell>
          <cell r="D131" t="str">
            <v xml:space="preserve">CSC Alton </v>
          </cell>
          <cell r="E131" t="str">
            <v>CSC-Alton</v>
          </cell>
          <cell r="F131" t="str">
            <v>0340</v>
          </cell>
          <cell r="G131" t="str">
            <v>SC-CSC Alton OH Location</v>
          </cell>
        </row>
        <row r="132">
          <cell r="A132" t="str">
            <v>034074</v>
          </cell>
          <cell r="B132" t="str">
            <v>CCA-Business Services</v>
          </cell>
          <cell r="C132" t="str">
            <v xml:space="preserve">CSC Alton </v>
          </cell>
          <cell r="D132" t="str">
            <v xml:space="preserve">CSC Alton </v>
          </cell>
          <cell r="E132" t="str">
            <v>Belleville Lab</v>
          </cell>
          <cell r="F132" t="str">
            <v>0340</v>
          </cell>
          <cell r="G132" t="str">
            <v>SC-CSC Alton OH Location</v>
          </cell>
        </row>
        <row r="133">
          <cell r="A133" t="str">
            <v>034075</v>
          </cell>
          <cell r="B133" t="str">
            <v>CCA-Education &amp; Development</v>
          </cell>
          <cell r="C133" t="str">
            <v xml:space="preserve">CSC Alton </v>
          </cell>
          <cell r="D133" t="str">
            <v xml:space="preserve">CSC Alton </v>
          </cell>
          <cell r="E133" t="e">
            <v>#N/A</v>
          </cell>
          <cell r="F133" t="str">
            <v>0340</v>
          </cell>
          <cell r="G133" t="str">
            <v>SC-CSC Alton OH Location</v>
          </cell>
        </row>
        <row r="134">
          <cell r="A134" t="str">
            <v>034517</v>
          </cell>
          <cell r="B134" t="str">
            <v>BVLAB-Water Quality</v>
          </cell>
          <cell r="C134" t="str">
            <v>Operations</v>
          </cell>
          <cell r="D134" t="str">
            <v xml:space="preserve">Belleville Lab </v>
          </cell>
          <cell r="E134" t="e">
            <v>#N/A</v>
          </cell>
          <cell r="F134" t="str">
            <v>0345</v>
          </cell>
          <cell r="G134" t="str">
            <v>SC-Belleville Lab OH Location</v>
          </cell>
        </row>
        <row r="135">
          <cell r="A135" t="str">
            <v>034531</v>
          </cell>
          <cell r="B135" t="str">
            <v>BVLAB-Do Not Use</v>
          </cell>
          <cell r="C135" t="str">
            <v xml:space="preserve">Belleville Lab </v>
          </cell>
          <cell r="D135" t="str">
            <v xml:space="preserve">Belleville Lab </v>
          </cell>
          <cell r="E135" t="e">
            <v>#N/A</v>
          </cell>
          <cell r="F135" t="str">
            <v>0345</v>
          </cell>
          <cell r="G135" t="str">
            <v>SC-Belleville Lab OH Location</v>
          </cell>
        </row>
        <row r="136">
          <cell r="A136" t="str">
            <v>035001</v>
          </cell>
          <cell r="B136" t="str">
            <v>SE-Production</v>
          </cell>
          <cell r="C136" t="str">
            <v xml:space="preserve">Southeast Region </v>
          </cell>
          <cell r="D136" t="str">
            <v xml:space="preserve">Southeast Region </v>
          </cell>
          <cell r="E136" t="e">
            <v>#N/A</v>
          </cell>
          <cell r="F136" t="str">
            <v>0350</v>
          </cell>
          <cell r="G136" t="str">
            <v>SC-Southeast Reg OH Location</v>
          </cell>
        </row>
        <row r="137">
          <cell r="A137" t="str">
            <v>035002</v>
          </cell>
          <cell r="B137" t="str">
            <v>SE-Network</v>
          </cell>
          <cell r="C137" t="str">
            <v>Eastern Division Ops</v>
          </cell>
          <cell r="D137" t="str">
            <v xml:space="preserve">Southeast Region </v>
          </cell>
          <cell r="E137" t="e">
            <v>#N/A</v>
          </cell>
          <cell r="F137" t="str">
            <v>0350</v>
          </cell>
          <cell r="G137" t="str">
            <v>SC-Southeast Reg OH Location</v>
          </cell>
        </row>
        <row r="138">
          <cell r="A138" t="str">
            <v>035003</v>
          </cell>
          <cell r="B138" t="str">
            <v>SE-Customer Relations</v>
          </cell>
          <cell r="C138" t="str">
            <v>Eastern Division Ops</v>
          </cell>
          <cell r="D138" t="str">
            <v xml:space="preserve">Southeast Region </v>
          </cell>
          <cell r="E138" t="e">
            <v>#N/A</v>
          </cell>
          <cell r="F138" t="str">
            <v>0350</v>
          </cell>
          <cell r="G138" t="str">
            <v>SC-Southeast Reg OH Location</v>
          </cell>
        </row>
        <row r="139">
          <cell r="A139" t="str">
            <v>035005</v>
          </cell>
          <cell r="B139" t="str">
            <v>SE-Administration</v>
          </cell>
          <cell r="C139" t="str">
            <v>Eastern Division Ops</v>
          </cell>
          <cell r="D139" t="str">
            <v xml:space="preserve">Southeast Region </v>
          </cell>
          <cell r="E139" t="str">
            <v>Supply Chain</v>
          </cell>
          <cell r="F139" t="str">
            <v>0350</v>
          </cell>
          <cell r="G139" t="str">
            <v>SC-Southeast Reg OH Location</v>
          </cell>
        </row>
        <row r="140">
          <cell r="A140" t="str">
            <v>035007</v>
          </cell>
          <cell r="B140" t="str">
            <v>SE-Finance</v>
          </cell>
          <cell r="C140" t="str">
            <v>Finance</v>
          </cell>
          <cell r="D140" t="str">
            <v xml:space="preserve">Southeast Region </v>
          </cell>
          <cell r="E140" t="e">
            <v>#N/A</v>
          </cell>
          <cell r="F140" t="str">
            <v>0350</v>
          </cell>
          <cell r="G140" t="str">
            <v>SC-Southeast Reg OH Location</v>
          </cell>
        </row>
        <row r="141">
          <cell r="A141" t="str">
            <v>035010</v>
          </cell>
          <cell r="B141" t="str">
            <v>SE-Supply Chain</v>
          </cell>
          <cell r="C141" t="str">
            <v>Operations</v>
          </cell>
          <cell r="D141" t="str">
            <v xml:space="preserve">Supply Chain </v>
          </cell>
          <cell r="E141" t="e">
            <v>#N/A</v>
          </cell>
          <cell r="F141" t="str">
            <v>0350</v>
          </cell>
          <cell r="G141" t="str">
            <v>SC-Southeast Reg OH Location</v>
          </cell>
        </row>
        <row r="142">
          <cell r="A142" t="str">
            <v>035011</v>
          </cell>
          <cell r="B142" t="str">
            <v>SE-Environmental Mgmt</v>
          </cell>
          <cell r="C142" t="str">
            <v>Eastern Division Ops</v>
          </cell>
          <cell r="D142" t="str">
            <v xml:space="preserve">Southeast Region </v>
          </cell>
          <cell r="E142" t="e">
            <v>#N/A</v>
          </cell>
          <cell r="F142" t="str">
            <v>0350</v>
          </cell>
          <cell r="G142" t="str">
            <v>SC-Southeast Reg OH Location</v>
          </cell>
        </row>
        <row r="143">
          <cell r="A143" t="str">
            <v>035014</v>
          </cell>
          <cell r="B143" t="str">
            <v>SE-Engineering</v>
          </cell>
          <cell r="C143" t="str">
            <v>Eastern Division Ops</v>
          </cell>
          <cell r="D143" t="str">
            <v xml:space="preserve">Southeast Region </v>
          </cell>
          <cell r="E143" t="e">
            <v>#N/A</v>
          </cell>
          <cell r="F143" t="str">
            <v>0350</v>
          </cell>
          <cell r="G143" t="str">
            <v>SC-Southeast Reg OH Location</v>
          </cell>
        </row>
        <row r="144">
          <cell r="A144" t="str">
            <v>035015</v>
          </cell>
          <cell r="B144" t="str">
            <v>SE-Legal</v>
          </cell>
          <cell r="C144" t="str">
            <v>Legal</v>
          </cell>
          <cell r="D144" t="str">
            <v xml:space="preserve">Southeast Region </v>
          </cell>
          <cell r="E144" t="e">
            <v>#N/A</v>
          </cell>
          <cell r="F144" t="str">
            <v>0350</v>
          </cell>
          <cell r="G144" t="str">
            <v>SC-Southeast Reg OH Location</v>
          </cell>
        </row>
        <row r="145">
          <cell r="A145" t="str">
            <v>035016</v>
          </cell>
          <cell r="B145" t="str">
            <v>SE-Maintenance</v>
          </cell>
          <cell r="C145" t="str">
            <v>Operations</v>
          </cell>
          <cell r="D145" t="str">
            <v xml:space="preserve">Southeast Region </v>
          </cell>
          <cell r="E145" t="e">
            <v>#N/A</v>
          </cell>
          <cell r="F145" t="str">
            <v>0350</v>
          </cell>
          <cell r="G145" t="str">
            <v>SC-Southeast Reg OH Location</v>
          </cell>
        </row>
        <row r="146">
          <cell r="A146" t="str">
            <v>035018</v>
          </cell>
          <cell r="B146" t="str">
            <v>SE-Human Resources</v>
          </cell>
          <cell r="C146" t="str">
            <v>Human Resources</v>
          </cell>
          <cell r="D146" t="str">
            <v xml:space="preserve">Southeast Region </v>
          </cell>
          <cell r="E146" t="e">
            <v>#N/A</v>
          </cell>
          <cell r="F146" t="str">
            <v>0350</v>
          </cell>
          <cell r="G146" t="str">
            <v>SC-Southeast Reg OH Location</v>
          </cell>
        </row>
        <row r="147">
          <cell r="A147" t="str">
            <v>035019</v>
          </cell>
          <cell r="B147" t="str">
            <v>SE-Operational Risk</v>
          </cell>
          <cell r="C147" t="str">
            <v>Operations</v>
          </cell>
          <cell r="D147" t="str">
            <v xml:space="preserve">Southeast Region </v>
          </cell>
          <cell r="E147" t="e">
            <v>#N/A</v>
          </cell>
          <cell r="F147" t="str">
            <v>0350</v>
          </cell>
          <cell r="G147" t="str">
            <v>SC-Southeast Reg OH Location</v>
          </cell>
        </row>
        <row r="148">
          <cell r="A148" t="str">
            <v>035020</v>
          </cell>
          <cell r="B148" t="str">
            <v>SE-Business Development</v>
          </cell>
          <cell r="C148" t="str">
            <v>Bus Develop</v>
          </cell>
          <cell r="D148" t="str">
            <v xml:space="preserve">Southeast Region </v>
          </cell>
          <cell r="E148" t="str">
            <v>ITS</v>
          </cell>
          <cell r="F148" t="str">
            <v>0350</v>
          </cell>
          <cell r="G148" t="str">
            <v>SC-Southeast Reg OH Location</v>
          </cell>
        </row>
        <row r="149">
          <cell r="A149" t="str">
            <v>035025</v>
          </cell>
          <cell r="B149" t="str">
            <v>SE-External Affairs</v>
          </cell>
          <cell r="C149" t="str">
            <v>External Affairs</v>
          </cell>
          <cell r="D149" t="str">
            <v xml:space="preserve">Southeast Region </v>
          </cell>
          <cell r="E149" t="e">
            <v>#N/A</v>
          </cell>
          <cell r="F149" t="str">
            <v>0350</v>
          </cell>
          <cell r="G149" t="str">
            <v>SC-Southeast Reg OH Location</v>
          </cell>
        </row>
        <row r="150">
          <cell r="A150" t="str">
            <v>035031</v>
          </cell>
          <cell r="B150" t="str">
            <v>SE-ITS Client Relations</v>
          </cell>
          <cell r="C150" t="str">
            <v xml:space="preserve">ITS </v>
          </cell>
          <cell r="D150" t="str">
            <v xml:space="preserve">ITS </v>
          </cell>
          <cell r="E150" t="e">
            <v>#N/A</v>
          </cell>
          <cell r="F150" t="str">
            <v>0350</v>
          </cell>
          <cell r="G150" t="str">
            <v>SC-Southeast Reg OH Location</v>
          </cell>
        </row>
        <row r="151">
          <cell r="A151" t="str">
            <v>036501</v>
          </cell>
          <cell r="B151" t="str">
            <v>NE-Production</v>
          </cell>
          <cell r="C151" t="str">
            <v>Eastern Division Ops</v>
          </cell>
          <cell r="D151" t="str">
            <v xml:space="preserve">Northeast Region </v>
          </cell>
          <cell r="E151" t="e">
            <v>#N/A</v>
          </cell>
          <cell r="F151" t="str">
            <v>0365</v>
          </cell>
          <cell r="G151" t="str">
            <v>SC-Northeast Reg OH Location</v>
          </cell>
        </row>
        <row r="152">
          <cell r="A152" t="str">
            <v>036502</v>
          </cell>
          <cell r="B152" t="str">
            <v>NE-Network</v>
          </cell>
          <cell r="C152" t="str">
            <v xml:space="preserve">Northeast Region </v>
          </cell>
          <cell r="D152" t="str">
            <v xml:space="preserve">Northeast Region </v>
          </cell>
          <cell r="E152" t="e">
            <v>#N/A</v>
          </cell>
          <cell r="F152" t="str">
            <v>0365</v>
          </cell>
          <cell r="G152" t="str">
            <v>SC-Northeast Reg OH Location</v>
          </cell>
        </row>
        <row r="153">
          <cell r="A153" t="str">
            <v>036503</v>
          </cell>
          <cell r="B153" t="str">
            <v>NE-Customer Field Services</v>
          </cell>
          <cell r="C153" t="str">
            <v xml:space="preserve">Northeast Region </v>
          </cell>
          <cell r="D153" t="str">
            <v xml:space="preserve">Northeast Region </v>
          </cell>
          <cell r="E153" t="e">
            <v>#N/A</v>
          </cell>
          <cell r="F153" t="str">
            <v>0365</v>
          </cell>
          <cell r="G153" t="str">
            <v>SC-Northeast Reg OH Location</v>
          </cell>
        </row>
        <row r="154">
          <cell r="A154" t="str">
            <v>036505</v>
          </cell>
          <cell r="B154" t="str">
            <v>NE-Administration</v>
          </cell>
          <cell r="C154" t="str">
            <v xml:space="preserve">Northeast Region </v>
          </cell>
          <cell r="D154" t="str">
            <v xml:space="preserve">Northeast Region </v>
          </cell>
          <cell r="E154" t="str">
            <v>Supply Chain</v>
          </cell>
          <cell r="F154" t="str">
            <v>0365</v>
          </cell>
          <cell r="G154" t="str">
            <v>SC-Northeast Reg OH Location</v>
          </cell>
        </row>
        <row r="155">
          <cell r="A155" t="str">
            <v>036507</v>
          </cell>
          <cell r="B155" t="str">
            <v>NE-Finance</v>
          </cell>
          <cell r="C155" t="str">
            <v>Finance</v>
          </cell>
          <cell r="D155" t="str">
            <v xml:space="preserve">Northeast Region </v>
          </cell>
          <cell r="E155" t="e">
            <v>#N/A</v>
          </cell>
          <cell r="F155" t="str">
            <v>0365</v>
          </cell>
          <cell r="G155" t="str">
            <v>SC-Northeast Reg OH Location</v>
          </cell>
        </row>
        <row r="156">
          <cell r="A156" t="str">
            <v>036510</v>
          </cell>
          <cell r="B156" t="str">
            <v>NE-Supply Chain</v>
          </cell>
          <cell r="C156" t="str">
            <v>Operations</v>
          </cell>
          <cell r="D156" t="str">
            <v xml:space="preserve">Supply Chain </v>
          </cell>
          <cell r="F156" t="str">
            <v>0365</v>
          </cell>
          <cell r="G156" t="str">
            <v>SC-Northeast Reg OH Location</v>
          </cell>
        </row>
        <row r="157">
          <cell r="A157" t="str">
            <v>036511</v>
          </cell>
          <cell r="B157" t="str">
            <v>NE-Environmental Mgmt</v>
          </cell>
          <cell r="C157" t="str">
            <v xml:space="preserve">Northeast Region </v>
          </cell>
          <cell r="D157" t="str">
            <v xml:space="preserve">Northeast Region </v>
          </cell>
          <cell r="F157" t="str">
            <v>0365</v>
          </cell>
          <cell r="G157" t="str">
            <v>SC-Northeast Reg OH Location</v>
          </cell>
        </row>
        <row r="158">
          <cell r="A158" t="str">
            <v>036514</v>
          </cell>
          <cell r="B158" t="str">
            <v>NE-Engineering</v>
          </cell>
          <cell r="C158" t="str">
            <v>Eastern Division Ops</v>
          </cell>
          <cell r="D158" t="str">
            <v xml:space="preserve">Northeast Region </v>
          </cell>
          <cell r="F158" t="str">
            <v>0365</v>
          </cell>
          <cell r="G158" t="str">
            <v>SC-Northeast Reg OH Location</v>
          </cell>
        </row>
        <row r="159">
          <cell r="A159" t="str">
            <v>036515</v>
          </cell>
          <cell r="B159" t="str">
            <v>NE-Legal</v>
          </cell>
          <cell r="C159" t="str">
            <v>Legal</v>
          </cell>
          <cell r="D159" t="str">
            <v xml:space="preserve">Northeast Region </v>
          </cell>
          <cell r="F159" t="str">
            <v>0365</v>
          </cell>
          <cell r="G159" t="str">
            <v>SC-Northeast Reg OH Location</v>
          </cell>
        </row>
        <row r="160">
          <cell r="A160" t="str">
            <v>036516</v>
          </cell>
          <cell r="B160" t="str">
            <v>NE-Maintenance</v>
          </cell>
          <cell r="C160" t="str">
            <v>Operations</v>
          </cell>
          <cell r="D160" t="str">
            <v xml:space="preserve">Northeast Region </v>
          </cell>
          <cell r="F160" t="str">
            <v>0365</v>
          </cell>
          <cell r="G160" t="str">
            <v>SC-Northeast Reg OH Location</v>
          </cell>
        </row>
        <row r="161">
          <cell r="A161" t="str">
            <v>036518</v>
          </cell>
          <cell r="B161" t="str">
            <v>NE-Human Resources</v>
          </cell>
          <cell r="C161" t="str">
            <v>Human Resources</v>
          </cell>
          <cell r="D161" t="str">
            <v xml:space="preserve">Northeast Region </v>
          </cell>
          <cell r="F161" t="str">
            <v>0365</v>
          </cell>
          <cell r="G161" t="str">
            <v>SC-Northeast Reg OH Location</v>
          </cell>
        </row>
        <row r="162">
          <cell r="A162" t="str">
            <v>036519</v>
          </cell>
          <cell r="B162" t="str">
            <v>NE-Operational Risk</v>
          </cell>
          <cell r="C162" t="str">
            <v>Operations</v>
          </cell>
          <cell r="D162" t="str">
            <v xml:space="preserve">Northeast Region </v>
          </cell>
          <cell r="F162" t="str">
            <v>0365</v>
          </cell>
          <cell r="G162" t="str">
            <v>SC-Northeast Reg OH Location</v>
          </cell>
        </row>
        <row r="163">
          <cell r="A163" t="str">
            <v>036520</v>
          </cell>
          <cell r="B163" t="str">
            <v>NE-Business Development</v>
          </cell>
          <cell r="C163" t="str">
            <v xml:space="preserve">Northeast Region </v>
          </cell>
          <cell r="D163" t="str">
            <v xml:space="preserve">Northeast Region </v>
          </cell>
          <cell r="F163" t="str">
            <v>0365</v>
          </cell>
          <cell r="G163" t="str">
            <v>SC-Northeast Reg OH Location</v>
          </cell>
        </row>
        <row r="164">
          <cell r="A164" t="str">
            <v>036525</v>
          </cell>
          <cell r="B164" t="str">
            <v>NE-External Affairs</v>
          </cell>
          <cell r="C164" t="str">
            <v>External Affairs</v>
          </cell>
          <cell r="D164" t="str">
            <v xml:space="preserve">Northeast Region </v>
          </cell>
          <cell r="F164" t="str">
            <v>0365</v>
          </cell>
          <cell r="G164" t="str">
            <v>SC-Northeast Reg OH Location</v>
          </cell>
        </row>
        <row r="165">
          <cell r="A165" t="str">
            <v>036531</v>
          </cell>
          <cell r="B165" t="str">
            <v>NE-Eastern CS &amp; S</v>
          </cell>
          <cell r="C165" t="str">
            <v xml:space="preserve">ITS </v>
          </cell>
          <cell r="D165" t="str">
            <v xml:space="preserve">ITS </v>
          </cell>
          <cell r="F165" t="str">
            <v>0320</v>
          </cell>
          <cell r="G165" t="str">
            <v>SC-Corporate OH Location</v>
          </cell>
        </row>
        <row r="166">
          <cell r="A166" t="str">
            <v>036550</v>
          </cell>
          <cell r="B166" t="str">
            <v>CORP-COE-Engineering</v>
          </cell>
          <cell r="C166" t="str">
            <v>Operations</v>
          </cell>
          <cell r="D166" t="str">
            <v>Operations</v>
          </cell>
          <cell r="F166" t="str">
            <v>0326</v>
          </cell>
          <cell r="G166" t="str">
            <v>SC-Oper Srv Center OH Location</v>
          </cell>
        </row>
        <row r="167">
          <cell r="A167" t="str">
            <v>036551</v>
          </cell>
          <cell r="B167" t="str">
            <v>CORP-COE-Technical Services</v>
          </cell>
          <cell r="C167" t="str">
            <v>Operations</v>
          </cell>
          <cell r="D167" t="str">
            <v>Operations</v>
          </cell>
          <cell r="F167" t="str">
            <v>0326</v>
          </cell>
          <cell r="G167" t="str">
            <v>SC-Oper Srv Center OH Location</v>
          </cell>
        </row>
        <row r="168">
          <cell r="A168" t="str">
            <v>036576</v>
          </cell>
          <cell r="B168" t="str">
            <v>NE-Building Services Woodcrest</v>
          </cell>
          <cell r="C168" t="str">
            <v>Property</v>
          </cell>
          <cell r="D168" t="str">
            <v xml:space="preserve">Northeast Region </v>
          </cell>
          <cell r="F168" t="str">
            <v>0365</v>
          </cell>
          <cell r="G168" t="str">
            <v>SC-Northeast Reg OH Location</v>
          </cell>
        </row>
        <row r="169">
          <cell r="A169" t="str">
            <v>036591</v>
          </cell>
          <cell r="B169" t="str">
            <v>NE-SAP Conversion</v>
          </cell>
          <cell r="C169" t="str">
            <v xml:space="preserve">Northeast Region </v>
          </cell>
          <cell r="D169" t="str">
            <v xml:space="preserve">Northeast Region </v>
          </cell>
          <cell r="F169" t="str">
            <v>0375</v>
          </cell>
          <cell r="G169" t="str">
            <v>SC-STEP Project Location</v>
          </cell>
        </row>
        <row r="170">
          <cell r="A170" t="str">
            <v>037005</v>
          </cell>
          <cell r="B170" t="str">
            <v>CCP-Administration</v>
          </cell>
          <cell r="C170" t="str">
            <v xml:space="preserve">CSC Pensacola </v>
          </cell>
          <cell r="D170" t="str">
            <v xml:space="preserve">CSC Pensacola </v>
          </cell>
          <cell r="F170" t="str">
            <v>0370</v>
          </cell>
          <cell r="G170" t="str">
            <v>SC-CSC Pensacola OH Location</v>
          </cell>
        </row>
        <row r="171">
          <cell r="A171" t="str">
            <v>037018</v>
          </cell>
          <cell r="B171" t="str">
            <v>CCP-Human Resources ODI</v>
          </cell>
          <cell r="C171" t="str">
            <v>Human Resources</v>
          </cell>
          <cell r="D171" t="str">
            <v xml:space="preserve">CSC Pensacola </v>
          </cell>
          <cell r="F171" t="str">
            <v>0370</v>
          </cell>
          <cell r="G171" t="str">
            <v>SC-CSC Pensacola OH Location</v>
          </cell>
        </row>
        <row r="172">
          <cell r="A172" t="str">
            <v>037070</v>
          </cell>
          <cell r="B172" t="str">
            <v>CCP-Call Handling</v>
          </cell>
          <cell r="C172" t="str">
            <v xml:space="preserve">CSC Pensacola </v>
          </cell>
          <cell r="D172" t="str">
            <v xml:space="preserve">CSC Pensacola </v>
          </cell>
          <cell r="E172" t="e">
            <v>#N/A</v>
          </cell>
          <cell r="F172" t="str">
            <v>0370</v>
          </cell>
          <cell r="G172" t="str">
            <v>SC-CSC Pensacola OH Location</v>
          </cell>
        </row>
        <row r="173">
          <cell r="A173" t="str">
            <v>037071</v>
          </cell>
          <cell r="B173" t="str">
            <v>CCP-Billing</v>
          </cell>
          <cell r="C173" t="str">
            <v xml:space="preserve">CSC Pensacola </v>
          </cell>
          <cell r="D173" t="str">
            <v xml:space="preserve">CSC Pensacola </v>
          </cell>
          <cell r="E173" t="e">
            <v>#N/A</v>
          </cell>
          <cell r="F173" t="str">
            <v>0370</v>
          </cell>
          <cell r="G173" t="str">
            <v>SC-CSC Pensacola OH Location</v>
          </cell>
        </row>
        <row r="174">
          <cell r="A174" t="str">
            <v>037072</v>
          </cell>
          <cell r="B174" t="str">
            <v>CCP-Collections</v>
          </cell>
          <cell r="C174" t="str">
            <v xml:space="preserve">CSC Pensacola </v>
          </cell>
          <cell r="D174" t="str">
            <v xml:space="preserve">CSC Pensacola </v>
          </cell>
          <cell r="E174" t="e">
            <v>#N/A</v>
          </cell>
          <cell r="F174" t="str">
            <v>0370</v>
          </cell>
          <cell r="G174" t="str">
            <v>SC-CSC Pensacola OH Location</v>
          </cell>
        </row>
        <row r="175">
          <cell r="A175" t="str">
            <v>037073</v>
          </cell>
          <cell r="B175" t="str">
            <v>CCP-Operations and Support</v>
          </cell>
          <cell r="C175" t="str">
            <v xml:space="preserve">CSC Pensacola </v>
          </cell>
          <cell r="D175" t="str">
            <v xml:space="preserve">CSC Pensacola </v>
          </cell>
          <cell r="E175" t="e">
            <v>#N/A</v>
          </cell>
          <cell r="F175" t="str">
            <v>0370</v>
          </cell>
          <cell r="G175" t="str">
            <v>SC-CSC Pensacola OH Location</v>
          </cell>
        </row>
        <row r="176">
          <cell r="A176" t="str">
            <v>037074</v>
          </cell>
          <cell r="B176" t="str">
            <v>CCP-Business Services</v>
          </cell>
          <cell r="C176" t="str">
            <v xml:space="preserve">CSC Pensacola </v>
          </cell>
          <cell r="D176" t="str">
            <v xml:space="preserve">CSC Pensacola </v>
          </cell>
          <cell r="E176" t="e">
            <v>#N/A</v>
          </cell>
          <cell r="F176" t="str">
            <v>0370</v>
          </cell>
          <cell r="G176" t="str">
            <v>SC-CSC Pensacola OH Location</v>
          </cell>
        </row>
        <row r="177">
          <cell r="A177" t="str">
            <v>037075</v>
          </cell>
          <cell r="B177" t="str">
            <v>CCP-Education &amp; Development</v>
          </cell>
          <cell r="C177" t="str">
            <v xml:space="preserve">CSC Pensacola </v>
          </cell>
          <cell r="D177" t="str">
            <v xml:space="preserve">CSC Pensacola </v>
          </cell>
          <cell r="E177" t="e">
            <v>#N/A</v>
          </cell>
          <cell r="F177" t="str">
            <v>0370</v>
          </cell>
          <cell r="G177" t="str">
            <v>SC-CSC Pensacola OH Location</v>
          </cell>
        </row>
        <row r="178">
          <cell r="A178" t="str">
            <v>039998</v>
          </cell>
          <cell r="B178" t="str">
            <v>Benefits OH Clearing</v>
          </cell>
          <cell r="C178" t="str">
            <v>Other</v>
          </cell>
          <cell r="D178" t="str">
            <v>Other</v>
          </cell>
          <cell r="E178" t="e">
            <v>#N/A</v>
          </cell>
          <cell r="F178" t="str">
            <v>0320</v>
          </cell>
          <cell r="G178" t="str">
            <v>SC-Corporate OH Location</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Budget Finance"/>
      <sheetName val="Actual Finance"/>
      <sheetName val="Budget Stats"/>
      <sheetName val="Actual Stats"/>
      <sheetName val="TABLES"/>
    </sheetNames>
    <sheetDataSet>
      <sheetData sheetId="0" refreshError="1"/>
      <sheetData sheetId="1" refreshError="1"/>
      <sheetData sheetId="2" refreshError="1"/>
      <sheetData sheetId="3" refreshError="1"/>
      <sheetData sheetId="4" refreshError="1"/>
      <sheetData sheetId="5" refreshError="1">
        <row r="76">
          <cell r="S76" t="str">
            <v>091401</v>
          </cell>
          <cell r="T76" t="str">
            <v>091401 CHAM-Production</v>
          </cell>
        </row>
        <row r="77">
          <cell r="S77" t="str">
            <v>091405</v>
          </cell>
          <cell r="T77" t="str">
            <v>091405 CHAM-Admin &amp; Gen</v>
          </cell>
        </row>
        <row r="78">
          <cell r="S78" t="str">
            <v>091406</v>
          </cell>
          <cell r="T78" t="str">
            <v>091406 CHAM-Field Services</v>
          </cell>
        </row>
        <row r="79">
          <cell r="S79" t="str">
            <v>091417</v>
          </cell>
          <cell r="T79" t="str">
            <v>091417 CHAM-Water Quality</v>
          </cell>
        </row>
        <row r="80">
          <cell r="S80" t="str">
            <v>091501</v>
          </cell>
          <cell r="T80" t="str">
            <v>091501 ALT-Production</v>
          </cell>
        </row>
        <row r="81">
          <cell r="S81" t="str">
            <v>091505</v>
          </cell>
          <cell r="T81" t="str">
            <v>091505 ALT-Admin &amp; Gen</v>
          </cell>
        </row>
        <row r="82">
          <cell r="S82" t="str">
            <v>091506</v>
          </cell>
          <cell r="T82" t="str">
            <v>091506 ALT-Field Services</v>
          </cell>
        </row>
        <row r="83">
          <cell r="S83" t="str">
            <v>091517</v>
          </cell>
          <cell r="T83" t="str">
            <v>091517 ALT-Water Quality</v>
          </cell>
        </row>
        <row r="84">
          <cell r="S84" t="str">
            <v>092401</v>
          </cell>
          <cell r="T84" t="str">
            <v>092401 STRT-Production</v>
          </cell>
        </row>
        <row r="85">
          <cell r="S85" t="str">
            <v>092405</v>
          </cell>
          <cell r="T85" t="str">
            <v>092405 STRT-Admin &amp; Gen</v>
          </cell>
        </row>
        <row r="86">
          <cell r="S86" t="str">
            <v>092406</v>
          </cell>
          <cell r="T86" t="str">
            <v>092406 STRT-Field Services</v>
          </cell>
        </row>
        <row r="87">
          <cell r="S87" t="str">
            <v>092501</v>
          </cell>
          <cell r="T87" t="str">
            <v>092501 CAIR-Production</v>
          </cell>
        </row>
        <row r="88">
          <cell r="S88" t="str">
            <v>092505</v>
          </cell>
          <cell r="T88" t="str">
            <v>092505 CAIR-Admin &amp; Gen</v>
          </cell>
        </row>
        <row r="89">
          <cell r="S89" t="str">
            <v>092506</v>
          </cell>
          <cell r="T89" t="str">
            <v>092506 CAIR-Field Services</v>
          </cell>
        </row>
        <row r="90">
          <cell r="S90" t="str">
            <v>093401</v>
          </cell>
          <cell r="T90" t="str">
            <v>093401 STLG-Production</v>
          </cell>
        </row>
        <row r="91">
          <cell r="S91" t="str">
            <v>093405</v>
          </cell>
          <cell r="T91" t="str">
            <v>093405 STLG-Admin &amp; Gen</v>
          </cell>
        </row>
        <row r="92">
          <cell r="S92" t="str">
            <v>093406</v>
          </cell>
          <cell r="T92" t="str">
            <v>093406 STLG-Field Services</v>
          </cell>
        </row>
        <row r="93">
          <cell r="S93" t="str">
            <v>093501</v>
          </cell>
          <cell r="T93" t="str">
            <v>093501 INT-Production</v>
          </cell>
        </row>
        <row r="94">
          <cell r="S94" t="str">
            <v>093505</v>
          </cell>
          <cell r="T94" t="str">
            <v>093505 INT-Admin &amp; Gen</v>
          </cell>
        </row>
        <row r="95">
          <cell r="S95" t="str">
            <v>093506</v>
          </cell>
          <cell r="T95" t="str">
            <v>093506 INT-Field Services</v>
          </cell>
        </row>
        <row r="96">
          <cell r="S96" t="str">
            <v>093517</v>
          </cell>
          <cell r="T96" t="str">
            <v>093517 INT-Water Quality</v>
          </cell>
        </row>
        <row r="97">
          <cell r="S97" t="str">
            <v>094401</v>
          </cell>
          <cell r="T97" t="str">
            <v>094401 PONT-Production</v>
          </cell>
        </row>
        <row r="98">
          <cell r="S98" t="str">
            <v>094405</v>
          </cell>
          <cell r="T98" t="str">
            <v>094405 PONT-Admin &amp; Gen</v>
          </cell>
        </row>
        <row r="99">
          <cell r="S99" t="str">
            <v>094406</v>
          </cell>
          <cell r="T99" t="str">
            <v>094406 PONT-Field Services</v>
          </cell>
        </row>
        <row r="100">
          <cell r="S100" t="str">
            <v>094601</v>
          </cell>
          <cell r="T100" t="str">
            <v>094601 CMSFWW-Production</v>
          </cell>
        </row>
        <row r="101">
          <cell r="S101" t="str">
            <v>094605</v>
          </cell>
          <cell r="T101" t="str">
            <v>094605 CMSFWW-Admin &amp; Gen</v>
          </cell>
        </row>
        <row r="102">
          <cell r="S102" t="str">
            <v>095405</v>
          </cell>
          <cell r="T102" t="str">
            <v>095405 EDC-Admin &amp; Gen</v>
          </cell>
        </row>
        <row r="103">
          <cell r="S103" t="str">
            <v>095417</v>
          </cell>
          <cell r="T103" t="str">
            <v>095417 EDC-Water Quality</v>
          </cell>
        </row>
        <row r="104">
          <cell r="S104" t="str">
            <v>095501</v>
          </cell>
          <cell r="T104" t="str">
            <v>095501 PEKN-Production</v>
          </cell>
        </row>
        <row r="105">
          <cell r="S105" t="str">
            <v>095505</v>
          </cell>
          <cell r="T105" t="str">
            <v>095505 PEKN-Admin &amp; Gen</v>
          </cell>
        </row>
        <row r="106">
          <cell r="S106" t="str">
            <v>095506</v>
          </cell>
          <cell r="T106" t="str">
            <v>095506 PEKN-Field Services</v>
          </cell>
        </row>
        <row r="107">
          <cell r="S107" t="str">
            <v>095601</v>
          </cell>
          <cell r="T107" t="str">
            <v>095601 CMSF-Production</v>
          </cell>
        </row>
        <row r="108">
          <cell r="S108" t="str">
            <v>095605</v>
          </cell>
          <cell r="T108" t="str">
            <v>095605 CMSF-Admin &amp; Gen</v>
          </cell>
        </row>
        <row r="109">
          <cell r="S109" t="str">
            <v>095606</v>
          </cell>
          <cell r="T109" t="str">
            <v>095606 CMSF-Field Services</v>
          </cell>
        </row>
        <row r="110">
          <cell r="S110" t="str">
            <v>096501</v>
          </cell>
          <cell r="T110" t="str">
            <v>096501 PEOR-Production</v>
          </cell>
        </row>
        <row r="111">
          <cell r="S111" t="str">
            <v>096503</v>
          </cell>
          <cell r="T111" t="str">
            <v>096503 PEOR-Customer Service</v>
          </cell>
        </row>
        <row r="112">
          <cell r="S112" t="str">
            <v>096505</v>
          </cell>
          <cell r="T112" t="str">
            <v>096505 PEOR-Admin &amp; Gen</v>
          </cell>
        </row>
        <row r="113">
          <cell r="S113" t="str">
            <v>096506</v>
          </cell>
          <cell r="T113" t="str">
            <v>096506 PEOR-Field Services</v>
          </cell>
        </row>
        <row r="114">
          <cell r="S114" t="str">
            <v>096517</v>
          </cell>
          <cell r="T114" t="str">
            <v>096517 PEOR-Water Quality</v>
          </cell>
        </row>
        <row r="115">
          <cell r="S115" t="str">
            <v>097505</v>
          </cell>
          <cell r="T115" t="str">
            <v>097505 NDC-Admin &amp; Gen</v>
          </cell>
        </row>
        <row r="116">
          <cell r="S116" t="str">
            <v>097521</v>
          </cell>
          <cell r="T116" t="str">
            <v>097521 NDC-Communications</v>
          </cell>
        </row>
        <row r="117">
          <cell r="S117" t="str">
            <v>097605</v>
          </cell>
          <cell r="T117" t="str">
            <v>097605 CMC-Admin &amp; Gen</v>
          </cell>
        </row>
        <row r="118">
          <cell r="S118" t="str">
            <v>097617</v>
          </cell>
          <cell r="T118" t="str">
            <v>097617 CMC-Water Quality</v>
          </cell>
        </row>
        <row r="119">
          <cell r="S119" t="str">
            <v>097701</v>
          </cell>
          <cell r="T119" t="str">
            <v>097701 LINC-Production</v>
          </cell>
        </row>
        <row r="120">
          <cell r="S120" t="str">
            <v>097705</v>
          </cell>
          <cell r="T120" t="str">
            <v>097705 LINC-Admin &amp; Gen</v>
          </cell>
        </row>
        <row r="121">
          <cell r="S121" t="str">
            <v>097706</v>
          </cell>
          <cell r="T121" t="str">
            <v>097706 LINC-Field Services</v>
          </cell>
        </row>
        <row r="122">
          <cell r="S122" t="str">
            <v>098501</v>
          </cell>
          <cell r="T122" t="str">
            <v>098501 CORP-Production</v>
          </cell>
        </row>
        <row r="123">
          <cell r="S123" t="str">
            <v>098503</v>
          </cell>
          <cell r="T123" t="str">
            <v>098503 CORP-Customer Service</v>
          </cell>
        </row>
        <row r="124">
          <cell r="S124" t="str">
            <v>098505</v>
          </cell>
          <cell r="T124" t="str">
            <v>098505 CORP-Admin &amp; Gen</v>
          </cell>
        </row>
        <row r="125">
          <cell r="S125" t="str">
            <v>098506</v>
          </cell>
          <cell r="T125" t="str">
            <v>098506 CORP-Field Services</v>
          </cell>
        </row>
        <row r="126">
          <cell r="S126" t="str">
            <v>098512</v>
          </cell>
          <cell r="T126" t="str">
            <v>098512 CORP-Rates &amp; Revenue</v>
          </cell>
        </row>
        <row r="127">
          <cell r="S127" t="str">
            <v>098513</v>
          </cell>
          <cell r="T127" t="str">
            <v>098513 CORP-Info Systems</v>
          </cell>
        </row>
        <row r="128">
          <cell r="S128" t="str">
            <v>098514</v>
          </cell>
          <cell r="T128" t="str">
            <v>098514 CORP-Engineering</v>
          </cell>
        </row>
        <row r="129">
          <cell r="S129" t="str">
            <v>098515</v>
          </cell>
          <cell r="T129" t="str">
            <v>098515 CORP-Legal</v>
          </cell>
        </row>
        <row r="130">
          <cell r="S130" t="str">
            <v>098516</v>
          </cell>
          <cell r="T130" t="str">
            <v>098516 CORP-Maintenance Services</v>
          </cell>
        </row>
        <row r="131">
          <cell r="S131" t="str">
            <v>098517</v>
          </cell>
          <cell r="T131" t="str">
            <v>098517 CORP-Water Quality</v>
          </cell>
        </row>
        <row r="132">
          <cell r="S132" t="str">
            <v>098518</v>
          </cell>
          <cell r="T132" t="str">
            <v>098518 CORP-Human Resources</v>
          </cell>
        </row>
        <row r="133">
          <cell r="S133" t="str">
            <v>098519</v>
          </cell>
          <cell r="T133" t="str">
            <v>098519 CORP-Loss Control</v>
          </cell>
        </row>
        <row r="134">
          <cell r="S134" t="str">
            <v>098521</v>
          </cell>
          <cell r="T134" t="str">
            <v>098521 CORP-Community Relations</v>
          </cell>
        </row>
        <row r="135">
          <cell r="S135" t="str">
            <v>098522</v>
          </cell>
          <cell r="T135" t="str">
            <v>098522 CORP-Governmental Relatio</v>
          </cell>
        </row>
        <row r="136">
          <cell r="S136" t="str">
            <v>098601</v>
          </cell>
          <cell r="T136" t="str">
            <v>098601 CHGO-Production</v>
          </cell>
        </row>
        <row r="137">
          <cell r="S137" t="str">
            <v>098603</v>
          </cell>
          <cell r="T137" t="str">
            <v>098603 CHGO-Customer Service</v>
          </cell>
        </row>
        <row r="138">
          <cell r="S138" t="str">
            <v>098605</v>
          </cell>
          <cell r="T138" t="str">
            <v>098605 CHGO-Admin &amp; Gen</v>
          </cell>
        </row>
        <row r="139">
          <cell r="S139" t="str">
            <v>098606</v>
          </cell>
          <cell r="T139" t="str">
            <v>098606 CHGO-Field Services</v>
          </cell>
        </row>
        <row r="140">
          <cell r="S140" t="str">
            <v>098617</v>
          </cell>
          <cell r="T140" t="str">
            <v>098617 Chicago-Metro WQ</v>
          </cell>
        </row>
        <row r="141">
          <cell r="S141" t="str">
            <v>099001</v>
          </cell>
          <cell r="T141" t="str">
            <v>099001 SBEL-Production</v>
          </cell>
        </row>
        <row r="142">
          <cell r="S142" t="str">
            <v>099005</v>
          </cell>
          <cell r="T142" t="str">
            <v>099005 SBEL-Admin &amp; Gen</v>
          </cell>
        </row>
        <row r="143">
          <cell r="S143" t="str">
            <v>099006</v>
          </cell>
          <cell r="T143" t="str">
            <v>099006 SBEL-Field Services</v>
          </cell>
        </row>
        <row r="144">
          <cell r="S144" t="str">
            <v>099017</v>
          </cell>
          <cell r="T144" t="str">
            <v>099017 SBEL-Water Quality</v>
          </cell>
        </row>
        <row r="145">
          <cell r="S145" t="str">
            <v>099601</v>
          </cell>
          <cell r="T145" t="str">
            <v>099601 CHGOWW-Treatment</v>
          </cell>
        </row>
        <row r="146">
          <cell r="S146" t="str">
            <v>099605</v>
          </cell>
          <cell r="T146" t="str">
            <v>099605 CHGOWW-Admin &amp; Gen</v>
          </cell>
        </row>
        <row r="147">
          <cell r="S147" t="str">
            <v>099606</v>
          </cell>
          <cell r="T147" t="str">
            <v>099606 CHGOWW-Sewer Field Servic</v>
          </cell>
        </row>
        <row r="148">
          <cell r="S148" t="str">
            <v>099617</v>
          </cell>
          <cell r="T148" t="str">
            <v>099617 Chicago-Metro Sewer WQ</v>
          </cell>
        </row>
        <row r="149">
          <cell r="S149" t="str">
            <v>100101</v>
          </cell>
          <cell r="T149" t="str">
            <v>100101 CORP-Production</v>
          </cell>
        </row>
        <row r="150">
          <cell r="S150" t="str">
            <v>100103</v>
          </cell>
          <cell r="T150" t="str">
            <v>100103 CORP-Customer Service</v>
          </cell>
        </row>
        <row r="151">
          <cell r="S151" t="str">
            <v>100105</v>
          </cell>
          <cell r="T151" t="str">
            <v>100105 CORP-Admin &amp; Gen</v>
          </cell>
        </row>
        <row r="152">
          <cell r="S152" t="str">
            <v>100113</v>
          </cell>
          <cell r="T152" t="str">
            <v>100113 CORP-Information Systems</v>
          </cell>
        </row>
        <row r="153">
          <cell r="S153" t="str">
            <v>100115</v>
          </cell>
          <cell r="T153" t="str">
            <v>100115 CORP-Legal</v>
          </cell>
        </row>
        <row r="154">
          <cell r="S154" t="str">
            <v>100116</v>
          </cell>
          <cell r="T154" t="str">
            <v>100116 CORP-Maintenance Services</v>
          </cell>
        </row>
        <row r="155">
          <cell r="S155" t="str">
            <v>100117</v>
          </cell>
          <cell r="T155" t="str">
            <v>100117 CORP-Water Quality</v>
          </cell>
        </row>
        <row r="156">
          <cell r="S156" t="str">
            <v>100118</v>
          </cell>
          <cell r="T156" t="str">
            <v>100118 CORP-Human Resources</v>
          </cell>
        </row>
        <row r="157">
          <cell r="S157" t="str">
            <v>100119</v>
          </cell>
          <cell r="T157" t="str">
            <v>100119 CORP-Loss Control</v>
          </cell>
        </row>
        <row r="158">
          <cell r="S158" t="str">
            <v>100121</v>
          </cell>
          <cell r="T158" t="str">
            <v>100121 CORP-Community Relations</v>
          </cell>
        </row>
        <row r="159">
          <cell r="S159" t="str">
            <v>100122</v>
          </cell>
          <cell r="T159" t="str">
            <v>100122 CORP-Governmental Relatio</v>
          </cell>
        </row>
        <row r="160">
          <cell r="S160" t="str">
            <v>101001</v>
          </cell>
          <cell r="T160" t="str">
            <v>101001 KOK-Production</v>
          </cell>
        </row>
        <row r="161">
          <cell r="S161" t="str">
            <v>101005</v>
          </cell>
          <cell r="T161" t="str">
            <v>101005 KOK-Admin &amp; Gen</v>
          </cell>
        </row>
        <row r="162">
          <cell r="S162" t="str">
            <v>101006</v>
          </cell>
          <cell r="T162" t="str">
            <v>101006 KOK-Field Service</v>
          </cell>
        </row>
        <row r="163">
          <cell r="S163" t="str">
            <v>101501</v>
          </cell>
          <cell r="T163" t="str">
            <v>101501 MUN-Production</v>
          </cell>
        </row>
        <row r="164">
          <cell r="S164" t="str">
            <v>101505</v>
          </cell>
          <cell r="T164" t="str">
            <v>101505 MUN-Admin &amp; General</v>
          </cell>
        </row>
        <row r="165">
          <cell r="S165" t="str">
            <v>101506</v>
          </cell>
          <cell r="T165" t="str">
            <v>101506 MUN-Field Service</v>
          </cell>
        </row>
        <row r="166">
          <cell r="S166" t="str">
            <v>102001</v>
          </cell>
          <cell r="T166" t="str">
            <v>102001 MUNWW-Production</v>
          </cell>
        </row>
        <row r="167">
          <cell r="S167" t="str">
            <v>102005</v>
          </cell>
          <cell r="T167" t="str">
            <v>102005 MUNWW-Admin &amp; General</v>
          </cell>
        </row>
        <row r="168">
          <cell r="S168" t="str">
            <v>102006</v>
          </cell>
          <cell r="T168" t="str">
            <v>102006 MUNWW-Sewer Field Service</v>
          </cell>
        </row>
        <row r="169">
          <cell r="S169" t="str">
            <v>102501</v>
          </cell>
          <cell r="T169" t="str">
            <v>102501 RIC-Production</v>
          </cell>
        </row>
        <row r="170">
          <cell r="S170" t="str">
            <v>102505</v>
          </cell>
          <cell r="T170" t="str">
            <v>102505 RIC-Admin &amp; General</v>
          </cell>
        </row>
        <row r="171">
          <cell r="S171" t="str">
            <v>102506</v>
          </cell>
          <cell r="T171" t="str">
            <v>102506 RIC-Field Services</v>
          </cell>
        </row>
        <row r="172">
          <cell r="S172" t="str">
            <v>103001</v>
          </cell>
          <cell r="T172" t="str">
            <v>103001 SOM-Production</v>
          </cell>
        </row>
        <row r="173">
          <cell r="S173" t="str">
            <v>103005</v>
          </cell>
          <cell r="T173" t="str">
            <v>103005 SOM-Admin &amp; General</v>
          </cell>
        </row>
        <row r="174">
          <cell r="S174" t="str">
            <v>103006</v>
          </cell>
          <cell r="T174" t="str">
            <v>103006 SOM-Field Services</v>
          </cell>
        </row>
        <row r="175">
          <cell r="S175" t="str">
            <v>103501</v>
          </cell>
          <cell r="T175" t="str">
            <v>103501 SOMWW-Treatment</v>
          </cell>
        </row>
        <row r="176">
          <cell r="S176" t="str">
            <v>103505</v>
          </cell>
          <cell r="T176" t="str">
            <v>103505 SOMWW-Admin &amp; General</v>
          </cell>
        </row>
        <row r="177">
          <cell r="S177" t="str">
            <v>103506</v>
          </cell>
          <cell r="T177" t="str">
            <v>103506 SOMWW-Sewer Field Service</v>
          </cell>
        </row>
        <row r="178">
          <cell r="S178" t="str">
            <v>104001</v>
          </cell>
          <cell r="T178" t="str">
            <v>104001 SUM-Production</v>
          </cell>
        </row>
        <row r="179">
          <cell r="S179" t="str">
            <v>104005</v>
          </cell>
          <cell r="T179" t="str">
            <v>104005 SUM-Admin &amp; General</v>
          </cell>
        </row>
        <row r="180">
          <cell r="S180" t="str">
            <v>104006</v>
          </cell>
          <cell r="T180" t="str">
            <v>104006 SUM-Field Services</v>
          </cell>
        </row>
        <row r="181">
          <cell r="S181" t="str">
            <v>104501</v>
          </cell>
          <cell r="T181" t="str">
            <v>104501 WAB-Production</v>
          </cell>
        </row>
        <row r="182">
          <cell r="S182" t="str">
            <v>104505</v>
          </cell>
          <cell r="T182" t="str">
            <v>104505 WAB-Admin &amp; General</v>
          </cell>
        </row>
        <row r="183">
          <cell r="S183" t="str">
            <v>104506</v>
          </cell>
          <cell r="T183" t="str">
            <v>104506 WAB-Field Services</v>
          </cell>
        </row>
        <row r="184">
          <cell r="S184" t="str">
            <v>104601</v>
          </cell>
          <cell r="T184" t="str">
            <v>104601 WAR-Production</v>
          </cell>
        </row>
        <row r="185">
          <cell r="S185" t="str">
            <v>104605</v>
          </cell>
          <cell r="T185" t="str">
            <v>104605 WAR-Admin &amp; General</v>
          </cell>
        </row>
        <row r="186">
          <cell r="S186" t="str">
            <v>104606</v>
          </cell>
          <cell r="T186" t="str">
            <v>104606 WAR-Field Services</v>
          </cell>
        </row>
        <row r="187">
          <cell r="S187" t="str">
            <v>104701</v>
          </cell>
          <cell r="T187" t="str">
            <v>104701 WLA-Production</v>
          </cell>
        </row>
        <row r="188">
          <cell r="S188" t="str">
            <v>104705</v>
          </cell>
          <cell r="T188" t="str">
            <v>104705 WLA-Admin &amp; General</v>
          </cell>
        </row>
        <row r="189">
          <cell r="S189" t="str">
            <v>104706</v>
          </cell>
          <cell r="T189" t="str">
            <v>104706 WLA-Field Services</v>
          </cell>
        </row>
        <row r="190">
          <cell r="S190" t="str">
            <v>104801</v>
          </cell>
          <cell r="T190" t="str">
            <v>104801 WIN-Production</v>
          </cell>
        </row>
        <row r="191">
          <cell r="S191" t="str">
            <v>104805</v>
          </cell>
          <cell r="T191" t="str">
            <v>104805 WIN-Admin &amp; General</v>
          </cell>
        </row>
        <row r="192">
          <cell r="S192" t="str">
            <v>104806</v>
          </cell>
          <cell r="T192" t="str">
            <v>104806 WIN-Field Services</v>
          </cell>
        </row>
        <row r="193">
          <cell r="S193" t="str">
            <v>105001</v>
          </cell>
          <cell r="T193" t="str">
            <v>105001 CRW-Production</v>
          </cell>
        </row>
        <row r="194">
          <cell r="S194" t="str">
            <v>105005</v>
          </cell>
          <cell r="T194" t="str">
            <v>105005 CRW-Admin &amp; General</v>
          </cell>
        </row>
        <row r="195">
          <cell r="S195" t="str">
            <v>105006</v>
          </cell>
          <cell r="T195" t="str">
            <v>105006 CRW-Field Services</v>
          </cell>
        </row>
        <row r="196">
          <cell r="S196" t="str">
            <v>105501</v>
          </cell>
          <cell r="T196" t="str">
            <v>105501 JCO-Production</v>
          </cell>
        </row>
        <row r="197">
          <cell r="S197" t="str">
            <v>105505</v>
          </cell>
          <cell r="T197" t="str">
            <v>105505 JCO-Admin &amp; General</v>
          </cell>
        </row>
        <row r="198">
          <cell r="S198" t="str">
            <v>105506</v>
          </cell>
          <cell r="T198" t="str">
            <v>105506 JCO-Field Services</v>
          </cell>
        </row>
        <row r="199">
          <cell r="S199" t="str">
            <v>105801</v>
          </cell>
          <cell r="T199" t="str">
            <v>105801 MOO-Production</v>
          </cell>
        </row>
        <row r="200">
          <cell r="S200" t="str">
            <v>105805</v>
          </cell>
          <cell r="T200" t="str">
            <v>105805 MOO-Admin &amp; General</v>
          </cell>
        </row>
        <row r="201">
          <cell r="S201" t="str">
            <v>105806</v>
          </cell>
          <cell r="T201" t="str">
            <v>105806 MOO-Field Services</v>
          </cell>
        </row>
        <row r="202">
          <cell r="S202" t="str">
            <v>106001</v>
          </cell>
          <cell r="T202" t="str">
            <v>106001 NOB-Production</v>
          </cell>
        </row>
        <row r="203">
          <cell r="S203" t="str">
            <v>106005</v>
          </cell>
          <cell r="T203" t="str">
            <v>106005 NOB-Admin &amp; General</v>
          </cell>
        </row>
        <row r="204">
          <cell r="S204" t="str">
            <v>106006</v>
          </cell>
          <cell r="T204" t="str">
            <v>106006 NOB-Field Services</v>
          </cell>
        </row>
        <row r="205">
          <cell r="S205" t="str">
            <v>106501</v>
          </cell>
          <cell r="T205" t="str">
            <v>106501 SHL-Production</v>
          </cell>
        </row>
        <row r="206">
          <cell r="S206" t="str">
            <v>106505</v>
          </cell>
          <cell r="T206" t="str">
            <v>106505 SHL-Admin &amp; General</v>
          </cell>
        </row>
        <row r="207">
          <cell r="S207" t="str">
            <v>106506</v>
          </cell>
          <cell r="T207" t="str">
            <v>106506 SHL-Field Services</v>
          </cell>
        </row>
        <row r="208">
          <cell r="S208" t="str">
            <v>107001</v>
          </cell>
          <cell r="T208" t="str">
            <v>107001 WBV-Production</v>
          </cell>
        </row>
        <row r="209">
          <cell r="S209" t="str">
            <v>107005</v>
          </cell>
          <cell r="T209" t="str">
            <v>107005 WBV-Admin &amp; General</v>
          </cell>
        </row>
        <row r="210">
          <cell r="S210" t="str">
            <v>107006</v>
          </cell>
          <cell r="T210" t="str">
            <v>107006 WBV-Field Services</v>
          </cell>
        </row>
        <row r="211">
          <cell r="S211" t="str">
            <v>107501</v>
          </cell>
          <cell r="T211" t="str">
            <v>107501 SIO-Production</v>
          </cell>
        </row>
        <row r="212">
          <cell r="S212" t="str">
            <v>107505</v>
          </cell>
          <cell r="T212" t="str">
            <v>107505 SIO-Admin &amp; General</v>
          </cell>
        </row>
        <row r="213">
          <cell r="S213" t="str">
            <v>107506</v>
          </cell>
          <cell r="T213" t="str">
            <v>107506 SIO-Field Services</v>
          </cell>
        </row>
        <row r="214">
          <cell r="S214" t="str">
            <v>108001</v>
          </cell>
          <cell r="T214" t="str">
            <v>108001 NBG-Production</v>
          </cell>
        </row>
        <row r="215">
          <cell r="S215" t="str">
            <v>108005</v>
          </cell>
          <cell r="T215" t="str">
            <v>108005 NBG-Admin &amp; General</v>
          </cell>
        </row>
        <row r="216">
          <cell r="S216" t="str">
            <v>108006</v>
          </cell>
          <cell r="T216" t="str">
            <v>108006 NBG-Field Services</v>
          </cell>
        </row>
        <row r="217">
          <cell r="S217" t="str">
            <v>108501</v>
          </cell>
          <cell r="T217" t="str">
            <v>108501 SEY-Production</v>
          </cell>
        </row>
        <row r="218">
          <cell r="S218" t="str">
            <v>108505</v>
          </cell>
          <cell r="T218" t="str">
            <v>108505 SEY-Admin &amp; General</v>
          </cell>
        </row>
        <row r="219">
          <cell r="S219" t="str">
            <v>108506</v>
          </cell>
          <cell r="T219" t="str">
            <v>108506 SEY-Field Services</v>
          </cell>
        </row>
        <row r="220">
          <cell r="S220" t="str">
            <v>109001</v>
          </cell>
          <cell r="T220" t="str">
            <v>109001 NWO-Production</v>
          </cell>
        </row>
        <row r="221">
          <cell r="S221" t="str">
            <v>109005</v>
          </cell>
          <cell r="T221" t="str">
            <v>109005 NWO-Admin &amp; General</v>
          </cell>
        </row>
        <row r="222">
          <cell r="S222" t="str">
            <v>109006</v>
          </cell>
          <cell r="T222" t="str">
            <v>109006 NWO-Field Services</v>
          </cell>
        </row>
        <row r="223">
          <cell r="S223" t="str">
            <v>110101</v>
          </cell>
          <cell r="T223" t="str">
            <v>110101 CORP-Production</v>
          </cell>
        </row>
        <row r="224">
          <cell r="S224" t="str">
            <v>110103</v>
          </cell>
          <cell r="T224" t="str">
            <v>110103 CORP-Customer Service</v>
          </cell>
        </row>
        <row r="225">
          <cell r="S225" t="str">
            <v>110105</v>
          </cell>
          <cell r="T225" t="str">
            <v>110105 CORP-Admin &amp; Gen</v>
          </cell>
        </row>
        <row r="226">
          <cell r="S226" t="str">
            <v>110106</v>
          </cell>
          <cell r="T226" t="str">
            <v>110106 CORP-Field Services</v>
          </cell>
        </row>
        <row r="227">
          <cell r="S227" t="str">
            <v>110113</v>
          </cell>
          <cell r="T227" t="str">
            <v>110113 CORP-Info Systems</v>
          </cell>
        </row>
        <row r="228">
          <cell r="S228" t="str">
            <v>110115</v>
          </cell>
          <cell r="T228" t="str">
            <v>110115 CORP-Legal</v>
          </cell>
        </row>
        <row r="229">
          <cell r="S229" t="str">
            <v>110117</v>
          </cell>
          <cell r="T229" t="str">
            <v>110117 CORP-Water Quality</v>
          </cell>
        </row>
        <row r="230">
          <cell r="S230" t="str">
            <v>110121</v>
          </cell>
          <cell r="T230" t="str">
            <v>110121 CORP-Community Relations</v>
          </cell>
        </row>
        <row r="231">
          <cell r="S231" t="str">
            <v>110201</v>
          </cell>
          <cell r="T231" t="str">
            <v>110201 QUAD-Production</v>
          </cell>
        </row>
        <row r="232">
          <cell r="S232" t="str">
            <v>110203</v>
          </cell>
          <cell r="T232" t="str">
            <v>110203 QUAD-Customer Service</v>
          </cell>
        </row>
        <row r="233">
          <cell r="S233" t="str">
            <v>110205</v>
          </cell>
          <cell r="T233" t="str">
            <v>110205 QUAD-Admin &amp; Gen</v>
          </cell>
        </row>
        <row r="234">
          <cell r="S234" t="str">
            <v>110206</v>
          </cell>
          <cell r="T234" t="str">
            <v>110206 QUAD-Field Services</v>
          </cell>
        </row>
        <row r="235">
          <cell r="S235" t="str">
            <v>110217</v>
          </cell>
          <cell r="T235" t="str">
            <v>110217 QUAD-Water Quality</v>
          </cell>
        </row>
        <row r="236">
          <cell r="S236" t="str">
            <v>110301</v>
          </cell>
          <cell r="T236" t="str">
            <v>110301 CLIN-Production</v>
          </cell>
        </row>
        <row r="237">
          <cell r="S237" t="str">
            <v>110303</v>
          </cell>
          <cell r="T237" t="str">
            <v>110303 CLIN-Customer Service</v>
          </cell>
        </row>
        <row r="238">
          <cell r="S238" t="str">
            <v>110305</v>
          </cell>
          <cell r="T238" t="str">
            <v>110305 CLIN-Admin &amp; Gen</v>
          </cell>
        </row>
        <row r="239">
          <cell r="S239" t="str">
            <v>110306</v>
          </cell>
          <cell r="T239" t="str">
            <v>110306 CLIN-Field Services</v>
          </cell>
        </row>
        <row r="240">
          <cell r="S240" t="str">
            <v>110317</v>
          </cell>
          <cell r="T240" t="str">
            <v>110317 CLIN-Water Quality</v>
          </cell>
        </row>
        <row r="241">
          <cell r="S241" t="str">
            <v>160201</v>
          </cell>
          <cell r="T241" t="str">
            <v>160201 MICH-Production</v>
          </cell>
        </row>
        <row r="242">
          <cell r="S242" t="str">
            <v>160203</v>
          </cell>
          <cell r="T242" t="str">
            <v>160203 MICH-Customer Service</v>
          </cell>
        </row>
        <row r="243">
          <cell r="S243" t="str">
            <v>160205</v>
          </cell>
          <cell r="T243" t="str">
            <v>160205 MICH-Admin &amp; Gen</v>
          </cell>
        </row>
        <row r="244">
          <cell r="S244" t="str">
            <v>160206</v>
          </cell>
          <cell r="T244" t="str">
            <v>160206 MICH-Field Services</v>
          </cell>
        </row>
        <row r="245">
          <cell r="S245" t="str">
            <v>160221</v>
          </cell>
          <cell r="T245" t="str">
            <v>160221 MICH-Community Relations</v>
          </cell>
        </row>
        <row r="246">
          <cell r="S246" t="str">
            <v>170101</v>
          </cell>
          <cell r="T246" t="str">
            <v>170101 CORP-Production</v>
          </cell>
        </row>
        <row r="247">
          <cell r="S247" t="str">
            <v>170103</v>
          </cell>
          <cell r="T247" t="str">
            <v>170103 CORP-Customer Service</v>
          </cell>
        </row>
        <row r="248">
          <cell r="S248" t="str">
            <v>170105</v>
          </cell>
          <cell r="T248" t="str">
            <v>170105 CORP-Admin &amp; Gen</v>
          </cell>
        </row>
        <row r="249">
          <cell r="S249" t="str">
            <v>170106</v>
          </cell>
          <cell r="T249" t="str">
            <v>170106 CORP-Field Services</v>
          </cell>
        </row>
        <row r="250">
          <cell r="S250" t="str">
            <v>170112</v>
          </cell>
          <cell r="T250" t="str">
            <v>170112 CORP-Rates &amp; Revenue</v>
          </cell>
        </row>
        <row r="251">
          <cell r="S251" t="str">
            <v>170113</v>
          </cell>
          <cell r="T251" t="str">
            <v>170113 CORP-Info Systems</v>
          </cell>
        </row>
        <row r="252">
          <cell r="S252" t="str">
            <v>170114</v>
          </cell>
          <cell r="T252" t="str">
            <v>170114 CORP-Engineering</v>
          </cell>
        </row>
        <row r="253">
          <cell r="S253" t="str">
            <v>170115</v>
          </cell>
          <cell r="T253" t="str">
            <v>170115 CORP-Legal</v>
          </cell>
        </row>
        <row r="254">
          <cell r="S254" t="str">
            <v>170116</v>
          </cell>
          <cell r="T254" t="str">
            <v>170116 CORP-Maintenance Services</v>
          </cell>
        </row>
        <row r="255">
          <cell r="S255" t="str">
            <v>170117</v>
          </cell>
          <cell r="T255" t="str">
            <v>170117 CORP-Water Quality</v>
          </cell>
        </row>
        <row r="256">
          <cell r="S256" t="str">
            <v>170118</v>
          </cell>
          <cell r="T256" t="str">
            <v>170118 CORP-Human Resources</v>
          </cell>
        </row>
        <row r="257">
          <cell r="S257" t="str">
            <v>170119</v>
          </cell>
          <cell r="T257" t="str">
            <v>170119 CORP-Loss Control</v>
          </cell>
        </row>
        <row r="258">
          <cell r="S258" t="str">
            <v>170121</v>
          </cell>
          <cell r="T258" t="str">
            <v>170121 CORP-Community Relations</v>
          </cell>
        </row>
        <row r="259">
          <cell r="S259" t="str">
            <v>170122</v>
          </cell>
          <cell r="T259" t="str">
            <v>170122 CORP-Governmental Relatio</v>
          </cell>
        </row>
        <row r="260">
          <cell r="S260" t="str">
            <v>170201</v>
          </cell>
          <cell r="T260" t="str">
            <v>170201 STLC-Production</v>
          </cell>
        </row>
        <row r="261">
          <cell r="S261" t="str">
            <v>170202</v>
          </cell>
          <cell r="T261" t="str">
            <v>170202 STLC-Network (Maintenance</v>
          </cell>
        </row>
        <row r="262">
          <cell r="S262" t="str">
            <v>170203</v>
          </cell>
          <cell r="T262" t="str">
            <v>170203 STLC-Customer Service</v>
          </cell>
        </row>
        <row r="263">
          <cell r="S263" t="str">
            <v>170205</v>
          </cell>
          <cell r="T263" t="str">
            <v>170205 STLC-Admin &amp; Gen</v>
          </cell>
        </row>
        <row r="264">
          <cell r="S264" t="str">
            <v>170206</v>
          </cell>
          <cell r="T264" t="str">
            <v>170206 STLC-Field Services</v>
          </cell>
        </row>
        <row r="265">
          <cell r="S265" t="str">
            <v>170212</v>
          </cell>
          <cell r="T265" t="str">
            <v>170212 STLC-Rates &amp; Revenue</v>
          </cell>
        </row>
        <row r="266">
          <cell r="S266" t="str">
            <v>170213</v>
          </cell>
          <cell r="T266" t="str">
            <v>170213 STLC-Info Systems</v>
          </cell>
        </row>
        <row r="267">
          <cell r="S267" t="str">
            <v>170217</v>
          </cell>
          <cell r="T267" t="str">
            <v>170217 STLC-Water Quality</v>
          </cell>
        </row>
        <row r="268">
          <cell r="S268" t="str">
            <v>170218</v>
          </cell>
          <cell r="T268" t="str">
            <v>170218 STLC-Human Resources</v>
          </cell>
        </row>
        <row r="269">
          <cell r="S269" t="str">
            <v>170221</v>
          </cell>
          <cell r="T269" t="str">
            <v>170221 STLC-Customer Field Servi</v>
          </cell>
        </row>
        <row r="270">
          <cell r="S270" t="str">
            <v>170222</v>
          </cell>
          <cell r="T270" t="str">
            <v>170222 STLC-Meter Management</v>
          </cell>
        </row>
        <row r="271">
          <cell r="S271" t="str">
            <v>170224</v>
          </cell>
          <cell r="T271" t="str">
            <v>170224 STLC-Environmental Compli</v>
          </cell>
        </row>
        <row r="272">
          <cell r="S272" t="str">
            <v>170251</v>
          </cell>
          <cell r="T272" t="str">
            <v>170251 STLC-Production North Pla</v>
          </cell>
        </row>
        <row r="273">
          <cell r="S273" t="str">
            <v>170252</v>
          </cell>
          <cell r="T273" t="str">
            <v>170252 STLC-Production South Pla</v>
          </cell>
        </row>
        <row r="274">
          <cell r="S274" t="str">
            <v>170253</v>
          </cell>
          <cell r="T274" t="str">
            <v>170253 STLC-Production Central P</v>
          </cell>
        </row>
        <row r="275">
          <cell r="S275" t="str">
            <v>170254</v>
          </cell>
          <cell r="T275" t="str">
            <v>170254 STLC-Production Meramec P</v>
          </cell>
        </row>
        <row r="276">
          <cell r="S276" t="str">
            <v>170255</v>
          </cell>
          <cell r="T276" t="str">
            <v>170255 STLC-Production Tank Site</v>
          </cell>
        </row>
        <row r="277">
          <cell r="S277" t="str">
            <v>170256</v>
          </cell>
          <cell r="T277" t="str">
            <v>170256 STLC-Production Booster S</v>
          </cell>
        </row>
        <row r="278">
          <cell r="S278" t="str">
            <v>170301</v>
          </cell>
          <cell r="T278" t="str">
            <v>170301 STJO-Production</v>
          </cell>
        </row>
        <row r="279">
          <cell r="S279" t="str">
            <v>170303</v>
          </cell>
          <cell r="T279" t="str">
            <v>170303 STJO-Customer Service</v>
          </cell>
        </row>
        <row r="280">
          <cell r="S280" t="str">
            <v>170305</v>
          </cell>
          <cell r="T280" t="str">
            <v>170305 STJO-Admin &amp; Gen</v>
          </cell>
        </row>
        <row r="281">
          <cell r="S281" t="str">
            <v>170306</v>
          </cell>
          <cell r="T281" t="str">
            <v>170306 STJO-Field Services</v>
          </cell>
        </row>
        <row r="282">
          <cell r="S282" t="str">
            <v>170317</v>
          </cell>
          <cell r="T282" t="str">
            <v>170317 STJO-Water Quality</v>
          </cell>
        </row>
        <row r="283">
          <cell r="S283" t="str">
            <v>170321</v>
          </cell>
          <cell r="T283" t="str">
            <v>170321 STJO-Customer Field Servi</v>
          </cell>
        </row>
        <row r="284">
          <cell r="S284" t="str">
            <v>170401</v>
          </cell>
          <cell r="T284" t="str">
            <v>170401 PARK-Production</v>
          </cell>
        </row>
        <row r="285">
          <cell r="S285" t="str">
            <v>170405</v>
          </cell>
          <cell r="T285" t="str">
            <v>170405 PARK-Admin &amp; Gen</v>
          </cell>
        </row>
        <row r="286">
          <cell r="S286" t="str">
            <v>170406</v>
          </cell>
          <cell r="T286" t="str">
            <v>170406 PARK-Field Services</v>
          </cell>
        </row>
        <row r="287">
          <cell r="S287" t="str">
            <v>170417</v>
          </cell>
          <cell r="T287" t="str">
            <v>170417 PARK-Water Quality</v>
          </cell>
        </row>
        <row r="288">
          <cell r="S288" t="str">
            <v>170505</v>
          </cell>
          <cell r="T288" t="str">
            <v>170505 PARKWW-Admin &amp; Gen</v>
          </cell>
        </row>
        <row r="289">
          <cell r="S289" t="str">
            <v>170506</v>
          </cell>
          <cell r="T289" t="str">
            <v>170506 PARKWW-Field Services</v>
          </cell>
        </row>
        <row r="290">
          <cell r="S290" t="str">
            <v>170601</v>
          </cell>
          <cell r="T290" t="str">
            <v>170601 WARR-Production</v>
          </cell>
        </row>
        <row r="291">
          <cell r="S291" t="str">
            <v>170605</v>
          </cell>
          <cell r="T291" t="str">
            <v>170605 WARR-Admin &amp; Gen</v>
          </cell>
        </row>
        <row r="292">
          <cell r="S292" t="str">
            <v>170606</v>
          </cell>
          <cell r="T292" t="str">
            <v>170606 WARR-Field Services</v>
          </cell>
        </row>
        <row r="293">
          <cell r="S293" t="str">
            <v>170617</v>
          </cell>
          <cell r="T293" t="str">
            <v>170617 WARR-Water Quality</v>
          </cell>
        </row>
        <row r="294">
          <cell r="S294" t="str">
            <v>170701</v>
          </cell>
          <cell r="T294" t="str">
            <v>170701 CEDAR HILL-Production</v>
          </cell>
        </row>
        <row r="295">
          <cell r="S295" t="str">
            <v>170703</v>
          </cell>
          <cell r="T295" t="str">
            <v>170703 CEDAR HILL-Customer Servi</v>
          </cell>
        </row>
        <row r="296">
          <cell r="S296" t="str">
            <v>170705</v>
          </cell>
          <cell r="T296" t="str">
            <v>170705 CEDAR HILL-Admin &amp; Gen</v>
          </cell>
        </row>
        <row r="297">
          <cell r="S297" t="str">
            <v>170706</v>
          </cell>
          <cell r="T297" t="str">
            <v>170706 CEDAR HILL-Field Services</v>
          </cell>
        </row>
        <row r="298">
          <cell r="S298" t="str">
            <v>170717</v>
          </cell>
          <cell r="T298" t="str">
            <v>170717 CEDAR HILL-Water Quality</v>
          </cell>
        </row>
        <row r="299">
          <cell r="S299" t="str">
            <v>170801</v>
          </cell>
          <cell r="T299" t="str">
            <v>170801 BRUN-Production</v>
          </cell>
        </row>
        <row r="300">
          <cell r="S300" t="str">
            <v>170805</v>
          </cell>
          <cell r="T300" t="str">
            <v>170805 BRUN-Admin &amp; Gen</v>
          </cell>
        </row>
        <row r="301">
          <cell r="S301" t="str">
            <v>170806</v>
          </cell>
          <cell r="T301" t="str">
            <v>170806 BRUN-Fied Services</v>
          </cell>
        </row>
        <row r="302">
          <cell r="S302" t="str">
            <v>170817</v>
          </cell>
          <cell r="T302" t="str">
            <v>170817 BRUN-Water Quality</v>
          </cell>
        </row>
        <row r="303">
          <cell r="S303" t="str">
            <v>170901</v>
          </cell>
          <cell r="T303" t="str">
            <v>170901 STCH-Production</v>
          </cell>
        </row>
        <row r="304">
          <cell r="S304" t="str">
            <v>170905</v>
          </cell>
          <cell r="T304" t="str">
            <v>170905 STCH-Admin &amp; Gen</v>
          </cell>
        </row>
        <row r="305">
          <cell r="S305" t="str">
            <v>170906</v>
          </cell>
          <cell r="T305" t="str">
            <v>170906 STCH-Field Services</v>
          </cell>
        </row>
        <row r="306">
          <cell r="S306" t="str">
            <v>170917</v>
          </cell>
          <cell r="T306" t="str">
            <v>170917 STCH-Water Quality</v>
          </cell>
        </row>
        <row r="307">
          <cell r="S307" t="str">
            <v>171001</v>
          </cell>
          <cell r="T307" t="str">
            <v>171001 MEXI-Production</v>
          </cell>
        </row>
        <row r="308">
          <cell r="S308" t="str">
            <v>171003</v>
          </cell>
          <cell r="T308" t="str">
            <v>171003 MEXI-Customer Service</v>
          </cell>
        </row>
        <row r="309">
          <cell r="S309" t="str">
            <v>171005</v>
          </cell>
          <cell r="T309" t="str">
            <v>171005 MEXI-Admin &amp; Gen</v>
          </cell>
        </row>
        <row r="310">
          <cell r="S310" t="str">
            <v>171006</v>
          </cell>
          <cell r="T310" t="str">
            <v>171006 MEXI-Field Services</v>
          </cell>
        </row>
        <row r="311">
          <cell r="S311" t="str">
            <v>171017</v>
          </cell>
          <cell r="T311" t="str">
            <v>171017 MEXI-Water Quality</v>
          </cell>
        </row>
        <row r="312">
          <cell r="S312" t="str">
            <v>171101</v>
          </cell>
          <cell r="T312" t="str">
            <v>171101 JOPL-Production</v>
          </cell>
        </row>
        <row r="313">
          <cell r="S313" t="str">
            <v>171103</v>
          </cell>
          <cell r="T313" t="str">
            <v>171103 JOPL-Customer Service</v>
          </cell>
        </row>
        <row r="314">
          <cell r="S314" t="str">
            <v>171105</v>
          </cell>
          <cell r="T314" t="str">
            <v>171105 JOPL-Admin &amp; Gen</v>
          </cell>
        </row>
        <row r="315">
          <cell r="S315" t="str">
            <v>171106</v>
          </cell>
          <cell r="T315" t="str">
            <v>171106 JOPL-Field Services</v>
          </cell>
        </row>
        <row r="316">
          <cell r="S316" t="str">
            <v>171117</v>
          </cell>
          <cell r="T316" t="str">
            <v>171117 JOPL-Water Quality</v>
          </cell>
        </row>
        <row r="317">
          <cell r="S317" t="str">
            <v>171121</v>
          </cell>
          <cell r="T317" t="str">
            <v>171121 JOPL-Customer Field Servi</v>
          </cell>
        </row>
        <row r="318">
          <cell r="S318" t="str">
            <v>171201</v>
          </cell>
          <cell r="T318" t="str">
            <v>171201 JEFF-Production</v>
          </cell>
        </row>
        <row r="319">
          <cell r="S319" t="str">
            <v>171205</v>
          </cell>
          <cell r="T319" t="str">
            <v>171205 JEFF-Admin &amp; Gen</v>
          </cell>
        </row>
        <row r="320">
          <cell r="S320" t="str">
            <v>171206</v>
          </cell>
          <cell r="T320" t="str">
            <v>171206 JEFF-Field Services</v>
          </cell>
        </row>
        <row r="321">
          <cell r="S321" t="str">
            <v>171217</v>
          </cell>
          <cell r="T321" t="str">
            <v>171217 JEFF-Water Quality</v>
          </cell>
        </row>
        <row r="322">
          <cell r="S322" t="str">
            <v>171401</v>
          </cell>
          <cell r="T322" t="str">
            <v>171401 WARN-Production</v>
          </cell>
        </row>
        <row r="323">
          <cell r="S323" t="str">
            <v>171405</v>
          </cell>
          <cell r="T323" t="str">
            <v>171405 WARN-Admin &amp; Gen</v>
          </cell>
        </row>
        <row r="324">
          <cell r="S324" t="str">
            <v>171406</v>
          </cell>
          <cell r="T324" t="str">
            <v>171406 WARN-Field Services</v>
          </cell>
        </row>
        <row r="325">
          <cell r="S325" t="str">
            <v>171505</v>
          </cell>
          <cell r="T325" t="str">
            <v>171505 WARNWW-Admin &amp; Gen</v>
          </cell>
        </row>
        <row r="326">
          <cell r="S326" t="str">
            <v>171506</v>
          </cell>
          <cell r="T326" t="str">
            <v>171506 WARNWW-Field Services</v>
          </cell>
        </row>
        <row r="327">
          <cell r="S327" t="str">
            <v>220101</v>
          </cell>
          <cell r="T327" t="str">
            <v>220101 CORP-Production</v>
          </cell>
        </row>
        <row r="328">
          <cell r="S328" t="str">
            <v>220103</v>
          </cell>
          <cell r="T328" t="str">
            <v>220103 CORP-Customer Service</v>
          </cell>
        </row>
        <row r="329">
          <cell r="S329" t="str">
            <v>220105</v>
          </cell>
          <cell r="T329" t="str">
            <v>220105 CORP-Admin &amp; Gen</v>
          </cell>
        </row>
        <row r="330">
          <cell r="S330" t="str">
            <v>220106</v>
          </cell>
          <cell r="T330" t="str">
            <v>220106 CORP-Field Services</v>
          </cell>
        </row>
        <row r="331">
          <cell r="S331" t="str">
            <v>220112</v>
          </cell>
          <cell r="T331" t="str">
            <v>220112 CORP-Rates &amp; Revenue</v>
          </cell>
        </row>
        <row r="332">
          <cell r="S332" t="str">
            <v>220113</v>
          </cell>
          <cell r="T332" t="str">
            <v>220113 CORP-Info Systems</v>
          </cell>
        </row>
        <row r="333">
          <cell r="S333" t="str">
            <v>220115</v>
          </cell>
          <cell r="T333" t="str">
            <v>220115 CORP-Legal</v>
          </cell>
        </row>
        <row r="334">
          <cell r="S334" t="str">
            <v>220116</v>
          </cell>
          <cell r="T334" t="str">
            <v>220116 CORP-Maintenance Services</v>
          </cell>
        </row>
        <row r="335">
          <cell r="S335" t="str">
            <v>220117</v>
          </cell>
          <cell r="T335" t="str">
            <v>220117 CORP-Water Quality</v>
          </cell>
        </row>
        <row r="336">
          <cell r="S336" t="str">
            <v>220118</v>
          </cell>
          <cell r="T336" t="str">
            <v>220118 CORP-Human Resources</v>
          </cell>
        </row>
        <row r="337">
          <cell r="S337" t="str">
            <v>220119</v>
          </cell>
          <cell r="T337" t="str">
            <v>220119 CORP-Loss Control</v>
          </cell>
        </row>
        <row r="338">
          <cell r="S338" t="str">
            <v>220121</v>
          </cell>
          <cell r="T338" t="str">
            <v>220121 CORP-Community Relations</v>
          </cell>
        </row>
        <row r="339">
          <cell r="S339" t="str">
            <v>220122</v>
          </cell>
          <cell r="T339" t="str">
            <v>220122 CORP-Gov't Relations</v>
          </cell>
        </row>
        <row r="340">
          <cell r="S340" t="str">
            <v>220201</v>
          </cell>
          <cell r="T340" t="str">
            <v>220201 MAR-Production</v>
          </cell>
        </row>
        <row r="341">
          <cell r="S341" t="str">
            <v>220205</v>
          </cell>
          <cell r="T341" t="str">
            <v>220205 MAR-Admin &amp; Gen</v>
          </cell>
        </row>
        <row r="342">
          <cell r="S342" t="str">
            <v>220206</v>
          </cell>
          <cell r="T342" t="str">
            <v>220206 MAR-Field Services</v>
          </cell>
        </row>
        <row r="343">
          <cell r="S343" t="str">
            <v>220217</v>
          </cell>
          <cell r="T343" t="str">
            <v>220217 MAR-Water Quality</v>
          </cell>
        </row>
        <row r="344">
          <cell r="S344" t="str">
            <v>220301</v>
          </cell>
          <cell r="T344" t="str">
            <v>220301 MAN-Production</v>
          </cell>
        </row>
        <row r="345">
          <cell r="S345" t="str">
            <v>220305</v>
          </cell>
          <cell r="T345" t="str">
            <v>220305 MAN-Admin &amp; Gen</v>
          </cell>
        </row>
        <row r="346">
          <cell r="S346" t="str">
            <v>220306</v>
          </cell>
          <cell r="T346" t="str">
            <v>220306 MAN-Field Services</v>
          </cell>
        </row>
        <row r="347">
          <cell r="S347" t="str">
            <v>220401</v>
          </cell>
          <cell r="T347" t="str">
            <v>220401 TIFF-Production</v>
          </cell>
        </row>
        <row r="348">
          <cell r="S348" t="str">
            <v>220405</v>
          </cell>
          <cell r="T348" t="str">
            <v>220405 TIFF-Admin &amp; Gen</v>
          </cell>
        </row>
        <row r="349">
          <cell r="S349" t="str">
            <v>220406</v>
          </cell>
          <cell r="T349" t="str">
            <v>220406 TIFF-Field Services</v>
          </cell>
        </row>
        <row r="350">
          <cell r="S350" t="str">
            <v>220501</v>
          </cell>
          <cell r="T350" t="str">
            <v>220501 ASH-Production</v>
          </cell>
        </row>
        <row r="351">
          <cell r="S351" t="str">
            <v>220505</v>
          </cell>
          <cell r="T351" t="str">
            <v>220505 ASH-Admin &amp; Gen</v>
          </cell>
        </row>
        <row r="352">
          <cell r="S352" t="str">
            <v>220506</v>
          </cell>
          <cell r="T352" t="str">
            <v>220506 ASH-Field Services</v>
          </cell>
        </row>
        <row r="353">
          <cell r="S353" t="str">
            <v>220601</v>
          </cell>
          <cell r="T353" t="str">
            <v>220601 LAWC-Production</v>
          </cell>
        </row>
        <row r="354">
          <cell r="S354" t="str">
            <v>220605</v>
          </cell>
          <cell r="T354" t="str">
            <v>220605 LAWC-Admin &amp; Gen</v>
          </cell>
        </row>
        <row r="355">
          <cell r="S355" t="str">
            <v>220606</v>
          </cell>
          <cell r="T355" t="str">
            <v>220606 LAWC-Field Services</v>
          </cell>
        </row>
        <row r="356">
          <cell r="S356" t="str">
            <v>221001</v>
          </cell>
          <cell r="T356" t="str">
            <v>221001 LAKE-Production</v>
          </cell>
        </row>
        <row r="357">
          <cell r="S357" t="str">
            <v>221005</v>
          </cell>
          <cell r="T357" t="str">
            <v>221005 LAKE-Admin &amp; Gen</v>
          </cell>
        </row>
        <row r="358">
          <cell r="S358" t="str">
            <v>221006</v>
          </cell>
          <cell r="T358" t="str">
            <v>221006 LAKE-Field Services</v>
          </cell>
        </row>
        <row r="359">
          <cell r="S359" t="str">
            <v>221101</v>
          </cell>
          <cell r="T359" t="str">
            <v>221101 PORT-Production</v>
          </cell>
        </row>
        <row r="360">
          <cell r="S360" t="str">
            <v>221105</v>
          </cell>
          <cell r="T360" t="str">
            <v>221105 PORT-Admin &amp; Gen</v>
          </cell>
        </row>
        <row r="361">
          <cell r="S361" t="str">
            <v>221106</v>
          </cell>
          <cell r="T361" t="str">
            <v>221106 PORT-Field Services</v>
          </cell>
        </row>
        <row r="362">
          <cell r="S362" t="str">
            <v>221201</v>
          </cell>
          <cell r="T362" t="str">
            <v>221201 FRNK-Production</v>
          </cell>
        </row>
        <row r="363">
          <cell r="S363" t="str">
            <v>221205</v>
          </cell>
          <cell r="T363" t="str">
            <v>221205 FRNK-Admin &amp; Gen</v>
          </cell>
        </row>
        <row r="364">
          <cell r="S364" t="str">
            <v>221206</v>
          </cell>
          <cell r="T364" t="str">
            <v>221206 FRNK-Field Services</v>
          </cell>
        </row>
        <row r="365">
          <cell r="S365" t="str">
            <v>221305</v>
          </cell>
          <cell r="T365" t="str">
            <v>221305 FRNKWW-Admin &amp; Gen</v>
          </cell>
        </row>
        <row r="366">
          <cell r="S366" t="str">
            <v>221308</v>
          </cell>
          <cell r="T366" t="str">
            <v>221308 FRNKWW-Treatment</v>
          </cell>
        </row>
        <row r="367">
          <cell r="S367" t="str">
            <v>221309</v>
          </cell>
          <cell r="T367" t="str">
            <v>221309 FRNKWW-Field Service</v>
          </cell>
        </row>
        <row r="368">
          <cell r="S368" t="str">
            <v>221311</v>
          </cell>
          <cell r="T368" t="str">
            <v>221311 FRNKWW-Admin &amp; Gen</v>
          </cell>
        </row>
        <row r="369">
          <cell r="S369" t="str">
            <v>446605</v>
          </cell>
          <cell r="T369" t="str">
            <v>446605 CORP-Admin &amp; Gen</v>
          </cell>
        </row>
        <row r="370">
          <cell r="S370" t="str">
            <v>091400MJ</v>
          </cell>
          <cell r="T370" t="str">
            <v>091400MJ CHAM-M&amp;J</v>
          </cell>
        </row>
        <row r="371">
          <cell r="S371" t="str">
            <v>091500MJ</v>
          </cell>
          <cell r="T371" t="str">
            <v>091500MJ ALT-M&amp;J</v>
          </cell>
        </row>
        <row r="372">
          <cell r="S372" t="str">
            <v>093400MJ</v>
          </cell>
          <cell r="T372" t="str">
            <v>093400MJ STLG-M&amp;J</v>
          </cell>
        </row>
        <row r="373">
          <cell r="S373" t="str">
            <v>093500MJ</v>
          </cell>
          <cell r="T373" t="str">
            <v>093500MJ INT-M&amp;J</v>
          </cell>
        </row>
        <row r="374">
          <cell r="S374" t="str">
            <v>095500MJ</v>
          </cell>
          <cell r="T374" t="str">
            <v>095500MJ PEKN-M&amp;J</v>
          </cell>
        </row>
        <row r="375">
          <cell r="S375" t="str">
            <v>096500MJ</v>
          </cell>
          <cell r="T375" t="str">
            <v>096500MJ PEOR-M&amp;J</v>
          </cell>
        </row>
        <row r="376">
          <cell r="S376" t="str">
            <v>097700MJ</v>
          </cell>
          <cell r="T376" t="str">
            <v>097700MJ LINC-M&amp;J</v>
          </cell>
        </row>
        <row r="377">
          <cell r="S377" t="str">
            <v>098500MJ</v>
          </cell>
          <cell r="T377" t="str">
            <v>098500MJ CORP-M&amp;J</v>
          </cell>
        </row>
        <row r="378">
          <cell r="S378" t="str">
            <v>098600MJ</v>
          </cell>
          <cell r="T378" t="str">
            <v>098600MJ CHGO-M&amp;J</v>
          </cell>
        </row>
        <row r="379">
          <cell r="S379" t="str">
            <v>10010089</v>
          </cell>
          <cell r="T379" t="str">
            <v>10010089 ITS Equipment &amp; Systems</v>
          </cell>
        </row>
        <row r="380">
          <cell r="S380" t="str">
            <v>10010090</v>
          </cell>
          <cell r="T380" t="str">
            <v>10010090 Offices &amp; Operations Cent</v>
          </cell>
        </row>
        <row r="381">
          <cell r="S381" t="str">
            <v>10010096</v>
          </cell>
          <cell r="T381" t="str">
            <v>10010096 Tank Rehabilitation/Paint</v>
          </cell>
        </row>
        <row r="382">
          <cell r="S382" t="str">
            <v>10010205</v>
          </cell>
          <cell r="T382" t="str">
            <v>10010205 CORP R W Improv Main Relo</v>
          </cell>
        </row>
        <row r="383">
          <cell r="S383" t="str">
            <v>10010406</v>
          </cell>
          <cell r="T383" t="str">
            <v>10010406 Business Process Efficien</v>
          </cell>
        </row>
        <row r="384">
          <cell r="S384" t="str">
            <v>10100080</v>
          </cell>
          <cell r="T384" t="str">
            <v>10100080 Developer/Govt. Contribut</v>
          </cell>
        </row>
        <row r="385">
          <cell r="S385" t="str">
            <v>10100087</v>
          </cell>
          <cell r="T385" t="str">
            <v>10100087 Meters - Replacement</v>
          </cell>
        </row>
        <row r="386">
          <cell r="S386" t="str">
            <v>10100092</v>
          </cell>
          <cell r="T386" t="str">
            <v>10100092 Tools and Equipment</v>
          </cell>
        </row>
        <row r="387">
          <cell r="S387" t="str">
            <v>10100093</v>
          </cell>
          <cell r="T387" t="str">
            <v>10100093 Process Plant - Replaceme</v>
          </cell>
        </row>
        <row r="388">
          <cell r="S388" t="str">
            <v>10100202</v>
          </cell>
          <cell r="T388" t="str">
            <v>10100202 KOK-Source of Supply</v>
          </cell>
        </row>
        <row r="389">
          <cell r="S389" t="str">
            <v>10100408</v>
          </cell>
          <cell r="T389" t="str">
            <v>10100408 KOKOMO- Wildcat Creek Dam</v>
          </cell>
        </row>
        <row r="390">
          <cell r="S390" t="str">
            <v>10150080</v>
          </cell>
          <cell r="T390" t="str">
            <v>10150080 Developer/Govt. Contribut</v>
          </cell>
        </row>
        <row r="391">
          <cell r="S391" t="str">
            <v>10150081</v>
          </cell>
          <cell r="T391" t="str">
            <v>10150081 Network - Replace/Renew</v>
          </cell>
        </row>
        <row r="392">
          <cell r="S392" t="str">
            <v>10150082</v>
          </cell>
          <cell r="T392" t="str">
            <v>10150082 Network - Extension</v>
          </cell>
        </row>
        <row r="393">
          <cell r="S393" t="str">
            <v>10150089</v>
          </cell>
          <cell r="T393" t="str">
            <v>10150089 ITS Equipment &amp; Systems</v>
          </cell>
        </row>
        <row r="394">
          <cell r="S394" t="str">
            <v>10150090</v>
          </cell>
          <cell r="T394" t="str">
            <v>10150090 Offices &amp; Operations Cent</v>
          </cell>
        </row>
        <row r="395">
          <cell r="S395" t="str">
            <v>10150093</v>
          </cell>
          <cell r="T395" t="str">
            <v>10150093 Process Plant - Replaceme</v>
          </cell>
        </row>
        <row r="396">
          <cell r="S396" t="str">
            <v>10200094</v>
          </cell>
          <cell r="T396" t="str">
            <v>10200094 Process Plant - Additions</v>
          </cell>
        </row>
        <row r="397">
          <cell r="S397" t="str">
            <v>10250080</v>
          </cell>
          <cell r="T397" t="str">
            <v>10250080 Developer/Govt. Contribut</v>
          </cell>
        </row>
        <row r="398">
          <cell r="S398" t="str">
            <v>10250082</v>
          </cell>
          <cell r="T398" t="str">
            <v>10250082 Network - Extension</v>
          </cell>
        </row>
        <row r="399">
          <cell r="S399" t="str">
            <v>10250093</v>
          </cell>
          <cell r="T399" t="str">
            <v>10250093 Process Plant - Replaceme</v>
          </cell>
        </row>
        <row r="400">
          <cell r="S400" t="str">
            <v>10460080</v>
          </cell>
          <cell r="T400" t="str">
            <v>10460080 Developer/Govt. Contribut</v>
          </cell>
        </row>
        <row r="401">
          <cell r="S401" t="str">
            <v>10460081</v>
          </cell>
          <cell r="T401" t="str">
            <v>10460081 Network - Replace/Renew</v>
          </cell>
        </row>
        <row r="402">
          <cell r="S402" t="str">
            <v>10460084</v>
          </cell>
          <cell r="T402" t="str">
            <v>10460084 Hydrants New</v>
          </cell>
        </row>
        <row r="403">
          <cell r="S403" t="str">
            <v>10460093</v>
          </cell>
          <cell r="T403" t="str">
            <v>10460093 Process Plant - Replaceme</v>
          </cell>
        </row>
        <row r="404">
          <cell r="S404" t="str">
            <v>10470092</v>
          </cell>
          <cell r="T404" t="str">
            <v>10470092 Tools and Equipment</v>
          </cell>
        </row>
        <row r="405">
          <cell r="S405" t="str">
            <v>10470093</v>
          </cell>
          <cell r="T405" t="str">
            <v>10470093 Process Plant - Replaceme</v>
          </cell>
        </row>
        <row r="406">
          <cell r="S406" t="str">
            <v>10470094</v>
          </cell>
          <cell r="T406" t="str">
            <v>10470094 Process Plant - Additions</v>
          </cell>
        </row>
        <row r="407">
          <cell r="S407" t="str">
            <v>10470301</v>
          </cell>
          <cell r="T407" t="str">
            <v>10470301 WLA-System Delivery Cap I</v>
          </cell>
        </row>
        <row r="408">
          <cell r="S408" t="str">
            <v>10480080</v>
          </cell>
          <cell r="T408" t="str">
            <v>10480080 Developer/Govt. Contribut</v>
          </cell>
        </row>
        <row r="409">
          <cell r="S409" t="str">
            <v>10480089</v>
          </cell>
          <cell r="T409" t="str">
            <v>10480089 ITS Equipment &amp; Systems</v>
          </cell>
        </row>
        <row r="410">
          <cell r="S410" t="str">
            <v>10480093</v>
          </cell>
          <cell r="T410" t="str">
            <v>10480093 Process Plant - Replaceme</v>
          </cell>
        </row>
        <row r="411">
          <cell r="S411" t="str">
            <v>10480094</v>
          </cell>
          <cell r="T411" t="str">
            <v>10480094 Process Plant - Additions</v>
          </cell>
        </row>
        <row r="412">
          <cell r="S412" t="str">
            <v>10500080</v>
          </cell>
          <cell r="T412" t="str">
            <v>10500080 Developer/Govt. Contribut</v>
          </cell>
        </row>
        <row r="413">
          <cell r="S413" t="str">
            <v>10500081</v>
          </cell>
          <cell r="T413" t="str">
            <v>10500081 Network - Replace/Renew</v>
          </cell>
        </row>
        <row r="414">
          <cell r="S414" t="str">
            <v>10500082</v>
          </cell>
          <cell r="T414" t="str">
            <v>10500082 Network - Extension</v>
          </cell>
        </row>
        <row r="415">
          <cell r="S415" t="str">
            <v>10500093</v>
          </cell>
          <cell r="T415" t="str">
            <v>10500093 Process Plant - Replaceme</v>
          </cell>
        </row>
        <row r="416">
          <cell r="S416" t="str">
            <v>10550093</v>
          </cell>
          <cell r="T416" t="str">
            <v>10550093 Process Plant - Replaceme</v>
          </cell>
        </row>
        <row r="417">
          <cell r="S417" t="str">
            <v>10550603</v>
          </cell>
          <cell r="T417" t="str">
            <v>10550603 TRANSMISSION REINFORCEMEN</v>
          </cell>
        </row>
        <row r="418">
          <cell r="S418" t="str">
            <v>10580081</v>
          </cell>
          <cell r="T418" t="str">
            <v>10580081 Network - Replace/Renew</v>
          </cell>
        </row>
        <row r="419">
          <cell r="S419" t="str">
            <v>10580093</v>
          </cell>
          <cell r="T419" t="str">
            <v>10580093 Process Plant - Replaceme</v>
          </cell>
        </row>
        <row r="420">
          <cell r="S420" t="str">
            <v>10580094</v>
          </cell>
          <cell r="T420" t="str">
            <v>10580094 Process Plant - Additions</v>
          </cell>
        </row>
        <row r="421">
          <cell r="S421" t="str">
            <v>10600082</v>
          </cell>
          <cell r="T421" t="str">
            <v>10600082 Network - Extension</v>
          </cell>
        </row>
        <row r="422">
          <cell r="S422" t="str">
            <v>10650081</v>
          </cell>
          <cell r="T422" t="str">
            <v>10650081 Network - Replace/Renew</v>
          </cell>
        </row>
        <row r="423">
          <cell r="S423" t="str">
            <v>10650083</v>
          </cell>
          <cell r="T423" t="str">
            <v>10650083 Hydrants - Replacement</v>
          </cell>
        </row>
        <row r="424">
          <cell r="S424" t="str">
            <v>10650093</v>
          </cell>
          <cell r="T424" t="str">
            <v>10650093 Process Plant - Replaceme</v>
          </cell>
        </row>
        <row r="425">
          <cell r="S425" t="str">
            <v>10700080</v>
          </cell>
          <cell r="T425" t="str">
            <v>10700080 Developer/Govt. Contribut</v>
          </cell>
        </row>
        <row r="426">
          <cell r="S426" t="str">
            <v>10700093</v>
          </cell>
          <cell r="T426" t="str">
            <v>10700093 Process Plant - Replaceme</v>
          </cell>
        </row>
        <row r="427">
          <cell r="S427" t="str">
            <v>10700507</v>
          </cell>
          <cell r="T427" t="str">
            <v>10700507 WBV-Source of Supply</v>
          </cell>
        </row>
        <row r="428">
          <cell r="S428" t="str">
            <v>10750080</v>
          </cell>
          <cell r="T428" t="str">
            <v>10750080 Developer/Govt. Contribut</v>
          </cell>
        </row>
        <row r="429">
          <cell r="S429" t="str">
            <v>10750081</v>
          </cell>
          <cell r="T429" t="str">
            <v>10750081 Network - Replace/Renew</v>
          </cell>
        </row>
        <row r="430">
          <cell r="S430" t="str">
            <v>10750084</v>
          </cell>
          <cell r="T430" t="str">
            <v>10750084 Hydrants New</v>
          </cell>
        </row>
        <row r="431">
          <cell r="S431" t="str">
            <v>10750086</v>
          </cell>
          <cell r="T431" t="str">
            <v>10750086 Services New</v>
          </cell>
        </row>
        <row r="432">
          <cell r="S432" t="str">
            <v>10750088</v>
          </cell>
          <cell r="T432" t="str">
            <v>10750088 Meters New</v>
          </cell>
        </row>
        <row r="433">
          <cell r="S433" t="str">
            <v>10750090</v>
          </cell>
          <cell r="T433" t="str">
            <v>10750090 Offices &amp; Operations Cent</v>
          </cell>
        </row>
        <row r="434">
          <cell r="S434" t="str">
            <v>10750092</v>
          </cell>
          <cell r="T434" t="str">
            <v>10750092 Tools and Equipment</v>
          </cell>
        </row>
        <row r="435">
          <cell r="S435" t="str">
            <v>10750093</v>
          </cell>
          <cell r="T435" t="str">
            <v>10750093 Process Plant - Replaceme</v>
          </cell>
        </row>
        <row r="436">
          <cell r="S436" t="str">
            <v>10800007</v>
          </cell>
          <cell r="T436" t="str">
            <v>10800007 NBG-S R 66 Relocation</v>
          </cell>
        </row>
        <row r="437">
          <cell r="S437" t="str">
            <v>10800082</v>
          </cell>
          <cell r="T437" t="str">
            <v>10800082 Network - Extension</v>
          </cell>
        </row>
        <row r="438">
          <cell r="S438" t="str">
            <v>10800604</v>
          </cell>
          <cell r="T438" t="str">
            <v>10800604 WELL-AERATOR-FILTER &amp; HIG</v>
          </cell>
        </row>
        <row r="439">
          <cell r="S439" t="str">
            <v>10850080</v>
          </cell>
          <cell r="T439" t="str">
            <v>10850080 Developer/Govt. Contribut</v>
          </cell>
        </row>
        <row r="440">
          <cell r="S440" t="str">
            <v>10850081</v>
          </cell>
          <cell r="T440" t="str">
            <v>10850081 Network - Replace/Renew</v>
          </cell>
        </row>
        <row r="441">
          <cell r="S441" t="str">
            <v>10850082</v>
          </cell>
          <cell r="T441" t="str">
            <v>10850082 Network - Extension</v>
          </cell>
        </row>
        <row r="442">
          <cell r="S442" t="str">
            <v>10850083</v>
          </cell>
          <cell r="T442" t="str">
            <v>10850083 Hydrants - Replacement</v>
          </cell>
        </row>
        <row r="443">
          <cell r="S443" t="str">
            <v>10850093</v>
          </cell>
          <cell r="T443" t="str">
            <v>10850093 Process Plant - Replaceme</v>
          </cell>
        </row>
        <row r="444">
          <cell r="S444" t="str">
            <v>10850094</v>
          </cell>
          <cell r="T444" t="str">
            <v>10850094 Process Plant - Additions</v>
          </cell>
        </row>
        <row r="445">
          <cell r="S445" t="str">
            <v>10900081</v>
          </cell>
          <cell r="T445" t="str">
            <v>10900081 Network - Replace/Renew</v>
          </cell>
        </row>
        <row r="446">
          <cell r="S446" t="str">
            <v>10900093</v>
          </cell>
          <cell r="T446" t="str">
            <v>10900093 Process Plant - Replaceme</v>
          </cell>
        </row>
        <row r="447">
          <cell r="S447" t="str">
            <v>10900094</v>
          </cell>
          <cell r="T447" t="str">
            <v>10900094 Process Plant - Additions</v>
          </cell>
        </row>
        <row r="448">
          <cell r="S448" t="str">
            <v>109000MJ</v>
          </cell>
          <cell r="T448" t="str">
            <v>109000MJ NOIND-Misc &amp; Jobbing</v>
          </cell>
        </row>
        <row r="449">
          <cell r="S449" t="str">
            <v>10900403</v>
          </cell>
          <cell r="T449" t="str">
            <v>10900403 Portage Elevated Storage</v>
          </cell>
        </row>
        <row r="450">
          <cell r="S450" t="str">
            <v>10900404</v>
          </cell>
          <cell r="T450" t="str">
            <v>10900404 Main Replacement 49th Ave</v>
          </cell>
        </row>
        <row r="451">
          <cell r="S451" t="str">
            <v>10900505</v>
          </cell>
          <cell r="T451" t="str">
            <v>10900505 Pump Station Generators @</v>
          </cell>
        </row>
        <row r="452">
          <cell r="S452" t="str">
            <v>10900515</v>
          </cell>
          <cell r="T452" t="str">
            <v>10900515 OGDEN DUNES GENERATOR</v>
          </cell>
        </row>
        <row r="453">
          <cell r="S453" t="str">
            <v>11010401</v>
          </cell>
          <cell r="T453" t="str">
            <v>11010401 Business Process Efficien</v>
          </cell>
        </row>
        <row r="454">
          <cell r="S454" t="str">
            <v>11020093</v>
          </cell>
          <cell r="T454" t="str">
            <v>11020093 Process Plant - Replaceme</v>
          </cell>
        </row>
        <row r="455">
          <cell r="S455" t="str">
            <v>11020096</v>
          </cell>
          <cell r="T455" t="str">
            <v>11020096 Tank Rehabilitation/Paint</v>
          </cell>
        </row>
        <row r="456">
          <cell r="S456" t="str">
            <v>11020097</v>
          </cell>
          <cell r="T456" t="str">
            <v>11020097 Comprehensive Planning St</v>
          </cell>
        </row>
        <row r="457">
          <cell r="S457" t="str">
            <v>110200MJ</v>
          </cell>
          <cell r="T457" t="str">
            <v>110200MJ QUAD-M&amp;J</v>
          </cell>
        </row>
        <row r="458">
          <cell r="S458" t="str">
            <v>11020105</v>
          </cell>
          <cell r="T458" t="str">
            <v>11020105 QUAD-Central Park Tank</v>
          </cell>
        </row>
        <row r="459">
          <cell r="S459" t="str">
            <v>11020302</v>
          </cell>
          <cell r="T459" t="str">
            <v>11020302 Quad-East River Sta Flood</v>
          </cell>
        </row>
        <row r="460">
          <cell r="S460" t="str">
            <v>11020602</v>
          </cell>
          <cell r="T460" t="str">
            <v>11020602 Upgrade Utica Ridge Boost</v>
          </cell>
        </row>
        <row r="461">
          <cell r="S461" t="str">
            <v>110300MJ</v>
          </cell>
          <cell r="T461" t="str">
            <v>110300MJ CLIN-M&amp;J</v>
          </cell>
        </row>
        <row r="462">
          <cell r="S462" t="str">
            <v>11030503</v>
          </cell>
          <cell r="T462" t="str">
            <v>11030503 Radium Removal Wells No 8</v>
          </cell>
        </row>
        <row r="463">
          <cell r="S463" t="str">
            <v>11039901</v>
          </cell>
          <cell r="T463" t="str">
            <v>11039901 CLIN-Chem Sys Impr Main S</v>
          </cell>
        </row>
        <row r="464">
          <cell r="S464" t="str">
            <v>170100MJ</v>
          </cell>
          <cell r="T464" t="str">
            <v>170100MJ CORP-M&amp;J</v>
          </cell>
        </row>
        <row r="465">
          <cell r="S465" t="str">
            <v>17010410</v>
          </cell>
          <cell r="T465" t="str">
            <v>17010410 Business Process Effecien</v>
          </cell>
        </row>
        <row r="466">
          <cell r="S466" t="str">
            <v>17010423</v>
          </cell>
          <cell r="T466" t="str">
            <v>17010423 Warren County Water &amp; Sew</v>
          </cell>
        </row>
        <row r="467">
          <cell r="S467" t="str">
            <v>17010617</v>
          </cell>
          <cell r="T467" t="str">
            <v>17010617 Statewide Relocation</v>
          </cell>
        </row>
        <row r="468">
          <cell r="S468" t="str">
            <v>17020015</v>
          </cell>
          <cell r="T468" t="str">
            <v>17020015 STLC Reloc Lwrngs Trnsfr</v>
          </cell>
        </row>
        <row r="469">
          <cell r="S469" t="str">
            <v>17020080</v>
          </cell>
          <cell r="T469" t="str">
            <v>17020080 Developer Govt Contributi</v>
          </cell>
        </row>
        <row r="470">
          <cell r="S470" t="str">
            <v>17020081</v>
          </cell>
          <cell r="T470" t="str">
            <v>17020081 Network - Replace/Renew</v>
          </cell>
        </row>
        <row r="471">
          <cell r="S471" t="str">
            <v>17020083</v>
          </cell>
          <cell r="T471" t="str">
            <v>17020083 Hydrants - Replacement</v>
          </cell>
        </row>
        <row r="472">
          <cell r="S472" t="str">
            <v>17020084</v>
          </cell>
          <cell r="T472" t="str">
            <v>17020084 Hydrants New</v>
          </cell>
        </row>
        <row r="473">
          <cell r="S473" t="str">
            <v>17020087</v>
          </cell>
          <cell r="T473" t="str">
            <v>17020087 Meters - Replacement</v>
          </cell>
        </row>
        <row r="474">
          <cell r="S474" t="str">
            <v>17020090</v>
          </cell>
          <cell r="T474" t="str">
            <v>17020090 Offices &amp; Operations Cent</v>
          </cell>
        </row>
        <row r="475">
          <cell r="S475" t="str">
            <v>17020092</v>
          </cell>
          <cell r="T475" t="str">
            <v>17020092 Tools and Equipment</v>
          </cell>
        </row>
        <row r="476">
          <cell r="S476" t="str">
            <v>17020093</v>
          </cell>
          <cell r="T476" t="str">
            <v>17020093 Process Plant Replacemen</v>
          </cell>
        </row>
        <row r="477">
          <cell r="S477" t="str">
            <v>17020094</v>
          </cell>
          <cell r="T477" t="str">
            <v>17020094 STLC SCADA Hardware &amp; Sof</v>
          </cell>
        </row>
        <row r="478">
          <cell r="S478" t="str">
            <v>17020095</v>
          </cell>
          <cell r="T478" t="str">
            <v>17020095 Treatment Media Replace R</v>
          </cell>
        </row>
        <row r="479">
          <cell r="S479" t="str">
            <v>17020097</v>
          </cell>
          <cell r="T479" t="str">
            <v>17020097 STLC Customer Service Sys</v>
          </cell>
        </row>
        <row r="480">
          <cell r="S480" t="str">
            <v>170200MJ</v>
          </cell>
          <cell r="T480" t="str">
            <v>170200MJ STLC-M&amp;J</v>
          </cell>
        </row>
        <row r="481">
          <cell r="S481" t="str">
            <v>17020101</v>
          </cell>
          <cell r="T481" t="str">
            <v>17020101 STLC Hydr Mdlng Sys Grwth</v>
          </cell>
        </row>
        <row r="482">
          <cell r="S482" t="str">
            <v>17020109</v>
          </cell>
          <cell r="T482" t="str">
            <v>17020109 STLC Reloc Lwrngs Trans S</v>
          </cell>
        </row>
        <row r="483">
          <cell r="S483" t="str">
            <v>17020202</v>
          </cell>
          <cell r="T483" t="str">
            <v>17020202 STLC Reloc Lwrngs Trans S</v>
          </cell>
        </row>
        <row r="484">
          <cell r="S484" t="str">
            <v>17020301</v>
          </cell>
          <cell r="T484" t="str">
            <v>17020301 STLC Relocate Lower Trnf</v>
          </cell>
        </row>
        <row r="485">
          <cell r="S485" t="str">
            <v>17020302</v>
          </cell>
          <cell r="T485" t="str">
            <v>17020302 STLC Replace Obsolete Mai</v>
          </cell>
        </row>
        <row r="486">
          <cell r="S486" t="str">
            <v>17020304</v>
          </cell>
          <cell r="T486" t="str">
            <v>17020304 STLC CCP Chlorine Room Up</v>
          </cell>
        </row>
        <row r="487">
          <cell r="S487" t="str">
            <v>17020306</v>
          </cell>
          <cell r="T487" t="str">
            <v>17020306 STLC Kirkwood Wholesale</v>
          </cell>
        </row>
        <row r="488">
          <cell r="S488" t="str">
            <v>17020401</v>
          </cell>
          <cell r="T488" t="str">
            <v>17020401 Relocate Lower Transfer</v>
          </cell>
        </row>
        <row r="489">
          <cell r="S489" t="str">
            <v>17020402</v>
          </cell>
          <cell r="T489" t="str">
            <v>17020402 Replacement of Obsolete M</v>
          </cell>
        </row>
        <row r="490">
          <cell r="S490" t="str">
            <v>17020501</v>
          </cell>
          <cell r="T490" t="str">
            <v>17020501 Relocations Lowerings TSF</v>
          </cell>
        </row>
        <row r="491">
          <cell r="S491" t="str">
            <v>17020502</v>
          </cell>
          <cell r="T491" t="str">
            <v>17020502 Replacement of Obsolete M</v>
          </cell>
        </row>
        <row r="492">
          <cell r="S492" t="str">
            <v>17020503</v>
          </cell>
          <cell r="T492" t="str">
            <v>17020503 SCADA System Hardware &amp; S</v>
          </cell>
        </row>
        <row r="493">
          <cell r="S493" t="str">
            <v>17030081</v>
          </cell>
          <cell r="T493" t="str">
            <v>17030081 Network - Replace/Renew</v>
          </cell>
        </row>
        <row r="494">
          <cell r="S494" t="str">
            <v>17030087</v>
          </cell>
          <cell r="T494" t="str">
            <v>17030087 Meters - Replacement</v>
          </cell>
        </row>
        <row r="495">
          <cell r="S495" t="str">
            <v>17030094</v>
          </cell>
          <cell r="T495" t="str">
            <v>17030094 Process Plant - Additions</v>
          </cell>
        </row>
        <row r="496">
          <cell r="S496" t="str">
            <v>170300MJ</v>
          </cell>
          <cell r="T496" t="str">
            <v>170300MJ STJO M&amp;J</v>
          </cell>
        </row>
        <row r="497">
          <cell r="S497" t="str">
            <v>17040080</v>
          </cell>
          <cell r="T497" t="str">
            <v>17040080 Developer/Govt. Contribut</v>
          </cell>
        </row>
        <row r="498">
          <cell r="S498" t="str">
            <v>170400MJ</v>
          </cell>
          <cell r="T498" t="str">
            <v>170400MJ PARK-M&amp;J</v>
          </cell>
        </row>
        <row r="499">
          <cell r="S499" t="str">
            <v>17040114</v>
          </cell>
          <cell r="T499" t="str">
            <v>17040114 PARK Platte Cty SS Pipeln</v>
          </cell>
        </row>
        <row r="500">
          <cell r="S500" t="str">
            <v>17060081</v>
          </cell>
          <cell r="T500" t="str">
            <v>17060081 Network - Replace/Renew</v>
          </cell>
        </row>
        <row r="501">
          <cell r="S501" t="str">
            <v>17060083</v>
          </cell>
          <cell r="T501" t="str">
            <v>17060083 Hydrants - Replacement</v>
          </cell>
        </row>
        <row r="502">
          <cell r="S502" t="str">
            <v>170600MJ</v>
          </cell>
          <cell r="T502" t="str">
            <v>170600MJ WARR-M&amp;J</v>
          </cell>
        </row>
        <row r="503">
          <cell r="S503" t="str">
            <v>17060204</v>
          </cell>
          <cell r="T503" t="str">
            <v>17060204 WARR-1 MG Storage Tank</v>
          </cell>
        </row>
        <row r="504">
          <cell r="S504" t="str">
            <v>17070094</v>
          </cell>
          <cell r="T504" t="str">
            <v>17070094 Process Plant - Additions</v>
          </cell>
        </row>
        <row r="505">
          <cell r="S505" t="str">
            <v>17080094</v>
          </cell>
          <cell r="T505" t="str">
            <v>17080094 Process Plant - Additions</v>
          </cell>
        </row>
        <row r="506">
          <cell r="S506" t="str">
            <v>17090081</v>
          </cell>
          <cell r="T506" t="str">
            <v>17090081 Network - Replace/Renew</v>
          </cell>
        </row>
        <row r="507">
          <cell r="S507" t="str">
            <v>170900MJ</v>
          </cell>
          <cell r="T507" t="str">
            <v>170900MJ STCH-M&amp;J</v>
          </cell>
        </row>
        <row r="508">
          <cell r="S508" t="str">
            <v>17090305</v>
          </cell>
          <cell r="T508" t="str">
            <v>17090305 Knaust Road Tank &amp; Booste</v>
          </cell>
        </row>
        <row r="509">
          <cell r="S509" t="str">
            <v>17090307</v>
          </cell>
          <cell r="T509" t="str">
            <v>17090307 STCH St Charles Relo Lowe</v>
          </cell>
        </row>
        <row r="510">
          <cell r="S510" t="str">
            <v>17090407</v>
          </cell>
          <cell r="T510" t="str">
            <v>17090407 St Charles Relocations</v>
          </cell>
        </row>
        <row r="511">
          <cell r="S511" t="str">
            <v>17090412</v>
          </cell>
          <cell r="T511" t="str">
            <v>17090412 Ehlmann Road Booster</v>
          </cell>
        </row>
        <row r="512">
          <cell r="S512" t="str">
            <v>17090507</v>
          </cell>
          <cell r="T512" t="str">
            <v>17090507 St Charles Relocations</v>
          </cell>
        </row>
        <row r="513">
          <cell r="S513" t="str">
            <v>17099801</v>
          </cell>
          <cell r="T513" t="str">
            <v>17099801 STCH Relocations</v>
          </cell>
        </row>
        <row r="514">
          <cell r="S514" t="str">
            <v>17099807</v>
          </cell>
          <cell r="T514" t="str">
            <v>17099807 STCH Source Transmission</v>
          </cell>
        </row>
        <row r="515">
          <cell r="S515" t="str">
            <v>17100081</v>
          </cell>
          <cell r="T515" t="str">
            <v>17100081 Network - Replace/Renew</v>
          </cell>
        </row>
        <row r="516">
          <cell r="S516" t="str">
            <v>17100083</v>
          </cell>
          <cell r="T516" t="str">
            <v>17100083 Hydrants - Replacement</v>
          </cell>
        </row>
        <row r="517">
          <cell r="S517" t="str">
            <v>17100097</v>
          </cell>
          <cell r="T517" t="str">
            <v>17100097 Comprehensive Planning St</v>
          </cell>
        </row>
        <row r="518">
          <cell r="S518" t="str">
            <v>17100504</v>
          </cell>
          <cell r="T518" t="str">
            <v>17100504 Install 4650'of 12on Lak"</v>
          </cell>
        </row>
        <row r="519">
          <cell r="S519" t="str">
            <v>17110080</v>
          </cell>
          <cell r="T519" t="str">
            <v>17110080 Developer/Govt. Contribut</v>
          </cell>
        </row>
        <row r="520">
          <cell r="S520" t="str">
            <v>17110081</v>
          </cell>
          <cell r="T520" t="str">
            <v>17110081 Network - Replace/Renew</v>
          </cell>
        </row>
        <row r="521">
          <cell r="S521" t="str">
            <v>171100MJ</v>
          </cell>
          <cell r="T521" t="str">
            <v>171100MJ JOPL-M&amp;J</v>
          </cell>
        </row>
        <row r="522">
          <cell r="S522" t="str">
            <v>17110206</v>
          </cell>
          <cell r="T522" t="str">
            <v>17110206 JOPL Pretreat &amp; Chem Impr</v>
          </cell>
        </row>
        <row r="523">
          <cell r="S523" t="str">
            <v>17110406</v>
          </cell>
          <cell r="T523" t="str">
            <v>17110406 Joplin Wells NOs 9 10 &amp; 1</v>
          </cell>
        </row>
        <row r="524">
          <cell r="S524" t="str">
            <v>171200MJ</v>
          </cell>
          <cell r="T524" t="str">
            <v>171200MJ JEFF-M&amp;J</v>
          </cell>
        </row>
        <row r="525">
          <cell r="S525" t="str">
            <v>17120411</v>
          </cell>
          <cell r="T525" t="str">
            <v>17120411 Jeff City River Intake Pu</v>
          </cell>
        </row>
        <row r="526">
          <cell r="S526" t="str">
            <v>17120505</v>
          </cell>
          <cell r="T526" t="str">
            <v>17120505 Rehab First Rectangular B</v>
          </cell>
        </row>
        <row r="527">
          <cell r="S527" t="str">
            <v>17150081</v>
          </cell>
          <cell r="T527" t="str">
            <v>17150081 Network - Replace/Renew</v>
          </cell>
        </row>
        <row r="528">
          <cell r="S528" t="str">
            <v>17150094</v>
          </cell>
          <cell r="T528" t="str">
            <v>17150094 Process Plant - Additions</v>
          </cell>
        </row>
        <row r="529">
          <cell r="S529" t="str">
            <v>22010093</v>
          </cell>
          <cell r="T529" t="str">
            <v>22010093 Process Plant - Replaceme</v>
          </cell>
        </row>
        <row r="530">
          <cell r="S530" t="str">
            <v>22010402</v>
          </cell>
          <cell r="T530" t="str">
            <v>22010402 Main Repl- Right-of-Way I</v>
          </cell>
        </row>
        <row r="531">
          <cell r="S531" t="str">
            <v>22010406</v>
          </cell>
          <cell r="T531" t="str">
            <v>22010406 Business Process Efficien</v>
          </cell>
        </row>
        <row r="532">
          <cell r="S532" t="str">
            <v>22020081</v>
          </cell>
          <cell r="T532" t="str">
            <v>22020081 Network - Replace/Renew</v>
          </cell>
        </row>
        <row r="533">
          <cell r="S533" t="str">
            <v>22020093</v>
          </cell>
          <cell r="T533" t="str">
            <v>22020093 Process Plant - Replaceme</v>
          </cell>
        </row>
        <row r="534">
          <cell r="S534" t="str">
            <v>22020094</v>
          </cell>
          <cell r="T534" t="str">
            <v>22020094 Process Plant - Additions</v>
          </cell>
        </row>
        <row r="535">
          <cell r="S535" t="str">
            <v>22020097</v>
          </cell>
          <cell r="T535" t="str">
            <v>22020097 Comprehensive Planning St</v>
          </cell>
        </row>
        <row r="536">
          <cell r="S536" t="str">
            <v>22020404</v>
          </cell>
          <cell r="T536" t="str">
            <v>22020404 Wellfield Improvements</v>
          </cell>
        </row>
        <row r="537">
          <cell r="S537" t="str">
            <v>22020503</v>
          </cell>
          <cell r="T537" t="str">
            <v>22020503 Marion Plant Electrical</v>
          </cell>
        </row>
        <row r="538">
          <cell r="S538" t="str">
            <v>22030086</v>
          </cell>
          <cell r="T538" t="str">
            <v>22030086 Services New</v>
          </cell>
        </row>
        <row r="539">
          <cell r="S539" t="str">
            <v>22040081</v>
          </cell>
          <cell r="T539" t="str">
            <v>22040081 Network - Replace/Renew</v>
          </cell>
        </row>
        <row r="540">
          <cell r="S540" t="str">
            <v>22040084</v>
          </cell>
          <cell r="T540" t="str">
            <v>22040084 Hydrants New</v>
          </cell>
        </row>
        <row r="541">
          <cell r="S541" t="str">
            <v>22040088</v>
          </cell>
          <cell r="T541" t="str">
            <v>22040088 Meters New</v>
          </cell>
        </row>
        <row r="542">
          <cell r="S542" t="str">
            <v>22050081</v>
          </cell>
          <cell r="T542" t="str">
            <v>22050081 Network - Replace/Renew</v>
          </cell>
        </row>
        <row r="543">
          <cell r="S543" t="str">
            <v>22050083</v>
          </cell>
          <cell r="T543" t="str">
            <v>22050083 Hydrants - Replacement</v>
          </cell>
        </row>
        <row r="544">
          <cell r="S544" t="str">
            <v>22050084</v>
          </cell>
          <cell r="T544" t="str">
            <v>22050084 Hydrants New</v>
          </cell>
        </row>
        <row r="545">
          <cell r="S545" t="str">
            <v>22050087</v>
          </cell>
          <cell r="T545" t="str">
            <v>22050087 Meters - Replacement</v>
          </cell>
        </row>
        <row r="546">
          <cell r="S546" t="str">
            <v>22050093</v>
          </cell>
          <cell r="T546" t="str">
            <v>22050093 Process Plant - Replaceme</v>
          </cell>
        </row>
        <row r="547">
          <cell r="S547" t="str">
            <v>22050094</v>
          </cell>
          <cell r="T547" t="str">
            <v>22050094 Process Plant - Additions</v>
          </cell>
        </row>
        <row r="548">
          <cell r="S548" t="str">
            <v>22050095</v>
          </cell>
          <cell r="T548" t="str">
            <v>22050095 Treatment Media Replace/R</v>
          </cell>
        </row>
        <row r="549">
          <cell r="S549" t="str">
            <v>220500MJ</v>
          </cell>
          <cell r="T549" t="str">
            <v>220500MJ ASH-M&amp;J</v>
          </cell>
        </row>
        <row r="550">
          <cell r="S550" t="str">
            <v>22060081</v>
          </cell>
          <cell r="T550" t="str">
            <v>22060081 Network - Replace/Renew</v>
          </cell>
        </row>
        <row r="551">
          <cell r="S551" t="str">
            <v>22060082</v>
          </cell>
          <cell r="T551" t="str">
            <v>22060082 Network - Extension</v>
          </cell>
        </row>
        <row r="552">
          <cell r="S552" t="str">
            <v>22060084</v>
          </cell>
          <cell r="T552" t="str">
            <v>22060084 Hydrants New</v>
          </cell>
        </row>
        <row r="553">
          <cell r="S553" t="str">
            <v>22100093</v>
          </cell>
          <cell r="T553" t="str">
            <v>22100093 Process Plant - Replaceme</v>
          </cell>
        </row>
        <row r="554">
          <cell r="S554" t="str">
            <v>22110082</v>
          </cell>
          <cell r="T554" t="str">
            <v>22110082 Network - Extension</v>
          </cell>
        </row>
        <row r="555">
          <cell r="S555" t="str">
            <v>22110084</v>
          </cell>
          <cell r="T555" t="str">
            <v>22110084 Hydrants New</v>
          </cell>
        </row>
        <row r="556">
          <cell r="S556" t="str">
            <v>22120081</v>
          </cell>
          <cell r="T556" t="str">
            <v>22120081 Network - Replace/Renew</v>
          </cell>
        </row>
        <row r="557">
          <cell r="S557" t="str">
            <v>22120082</v>
          </cell>
          <cell r="T557" t="str">
            <v>22120082 Network - Extension</v>
          </cell>
        </row>
        <row r="558">
          <cell r="S558" t="str">
            <v>22120087</v>
          </cell>
          <cell r="T558" t="str">
            <v>22120087 Meters - Replacement</v>
          </cell>
        </row>
        <row r="559">
          <cell r="S559" t="str">
            <v>22120088</v>
          </cell>
          <cell r="T559" t="str">
            <v>22120088 Meters New</v>
          </cell>
        </row>
        <row r="560">
          <cell r="S560" t="str">
            <v>22120090</v>
          </cell>
          <cell r="T560" t="str">
            <v>22120090 Offices &amp; Operations Cent</v>
          </cell>
        </row>
        <row r="561">
          <cell r="S561" t="str">
            <v>22120092</v>
          </cell>
          <cell r="T561" t="str">
            <v>22120092 Tools and Equipment</v>
          </cell>
        </row>
        <row r="562">
          <cell r="S562" t="str">
            <v>22120093</v>
          </cell>
          <cell r="T562" t="str">
            <v>22120093 Process Plant - Replaceme</v>
          </cell>
        </row>
        <row r="563">
          <cell r="S563" t="str">
            <v>22120094</v>
          </cell>
          <cell r="T563" t="str">
            <v>22120094 Process Plant - Additions</v>
          </cell>
        </row>
        <row r="564">
          <cell r="S564" t="str">
            <v>22120601</v>
          </cell>
          <cell r="T564" t="str">
            <v>22120601 FRANKLIN COUNTY WW TREATM</v>
          </cell>
        </row>
        <row r="565">
          <cell r="S565" t="str">
            <v>22130081</v>
          </cell>
          <cell r="T565" t="str">
            <v>22130081 Network - Replace/Renew</v>
          </cell>
        </row>
        <row r="566">
          <cell r="S566" t="str">
            <v>22130092</v>
          </cell>
          <cell r="T566" t="str">
            <v>22130092 Tools and Equipment</v>
          </cell>
        </row>
        <row r="567">
          <cell r="S567" t="str">
            <v>22130093</v>
          </cell>
          <cell r="T567" t="str">
            <v>22130093 Process Plant - Replaceme</v>
          </cell>
        </row>
        <row r="568">
          <cell r="S568" t="str">
            <v>22130094</v>
          </cell>
          <cell r="T568" t="str">
            <v>22130094 Process Plant - Additions</v>
          </cell>
        </row>
        <row r="569">
          <cell r="S569" t="str">
            <v>44660301</v>
          </cell>
          <cell r="T569" t="str">
            <v>44660301 ALWP Pump Sta-Chlorine Sc</v>
          </cell>
        </row>
        <row r="570">
          <cell r="S570" t="str">
            <v>44660401</v>
          </cell>
          <cell r="T570" t="str">
            <v>44660401 ALWP Pump Station-New 5 M</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P CATEGORIES"/>
      <sheetName val="RP SUMMARY"/>
      <sheetName val="BP GRAPH"/>
      <sheetName val="Q3RF GRAPH"/>
      <sheetName val="DV Projects"/>
      <sheetName val="Sheet2"/>
      <sheetName val="A - Mains - New"/>
      <sheetName val="B - Mains - Repl or Restr"/>
      <sheetName val="Rehab Flow Chart"/>
      <sheetName val="C - Mains - Unscheduled"/>
      <sheetName val="D - Mains - Relocated"/>
      <sheetName val="E - Hyd, Valve, Manhole - NEW"/>
      <sheetName val="F - Hyd, Valve, Manhole - REPL"/>
      <sheetName val="G - Services and Laterals - NEW"/>
      <sheetName val="H - Service and Laterals - REPL"/>
      <sheetName val="I - Meters - NEW"/>
      <sheetName val="J - Meters - REPL"/>
      <sheetName val="K - ITS Equip and Systems"/>
      <sheetName val="L - SCADA Equip and Systems"/>
      <sheetName val="M - Security Equip and Systems"/>
      <sheetName val="N - Offices and Ops Centers"/>
      <sheetName val="O - Vehicles"/>
      <sheetName val="P - Tools and Equipment"/>
      <sheetName val="Q - Process Plt Fac and Equip"/>
      <sheetName val="R - Capital Tank Rehab or Paint"/>
      <sheetName val="S - Engineering Studies"/>
      <sheetName val="Pairwise Comparison"/>
      <sheetName val="Menu"/>
      <sheetName val="Project Score Calcs"/>
      <sheetName val="Variable Scoring"/>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
          <cell r="I5" t="str">
            <v>ID</v>
          </cell>
        </row>
      </sheetData>
      <sheetData sheetId="29" refreshError="1"/>
      <sheetData sheetId="3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EXECUTIVE"/>
      <sheetName val="BSC"/>
      <sheetName val="Commentary"/>
      <sheetName val="Demand"/>
      <sheetName val="KPI TYP"/>
      <sheetName val="Growth Track"/>
      <sheetName val="KPI TYP vs LYP"/>
      <sheetName val="Variance Analysis"/>
      <sheetName val="New Business Initiatives"/>
      <sheetName val="Revenues"/>
      <sheetName val="Capex Summary"/>
      <sheetName val="Os and Vs"/>
      <sheetName val="PL Year on Year"/>
      <sheetName val="BS Year on Year"/>
      <sheetName val="FCF Year on Year"/>
      <sheetName val="Year on Year KPIs"/>
      <sheetName val="Last Years Plan"/>
      <sheetName val="P&amp;L Variances LYP"/>
      <sheetName val="FCF Variances LYP"/>
      <sheetName val="KPI Variances LYP"/>
      <sheetName val="Cust Per employee"/>
      <sheetName val="Supplemental Information"/>
      <sheetName val="TABLES"/>
      <sheetName val="Table 6-2 to 6-4 Adv and Cont"/>
      <sheetName val="Input"/>
      <sheetName val="ScorecardData"/>
      <sheetName val="Drop Down Lists"/>
      <sheetName val="PCode-Def"/>
      <sheetName val="Pmts corrected"/>
      <sheetName val="Business units"/>
      <sheetName val="Assmpt"/>
      <sheetName val="IRR Calculations"/>
      <sheetName val="BU List"/>
    </sheetNames>
    <sheetDataSet>
      <sheetData sheetId="0" refreshError="1">
        <row r="2">
          <cell r="B2" t="str">
            <v>Western</v>
          </cell>
        </row>
        <row r="4">
          <cell r="B4" t="str">
            <v>Q3RF</v>
          </cell>
          <cell r="C4" t="str">
            <v>M.CTD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udget v Q2RF"/>
      <sheetName val="Q1RF v Q2RF"/>
    </sheetNames>
    <sheetDataSet>
      <sheetData sheetId="0" refreshError="1">
        <row r="7">
          <cell r="B7" t="str">
            <v>AMERICASBPADJ</v>
          </cell>
        </row>
        <row r="11">
          <cell r="B11" t="str">
            <v>TYA</v>
          </cell>
        </row>
      </sheetData>
      <sheetData sheetId="1" refreshError="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4 LTIP"/>
      <sheetName val="Main Menu"/>
      <sheetName val="Instructions"/>
      <sheetName val="Author"/>
      <sheetName val="Template Management"/>
      <sheetName val="Data"/>
      <sheetName val="Footnotes"/>
      <sheetName val="Black-Scholes Inputs"/>
      <sheetName val="Risk-free Rates"/>
      <sheetName val="Stock Options"/>
      <sheetName val="Restricted Shares"/>
      <sheetName val="Performance Plan"/>
      <sheetName val="Peer Group"/>
      <sheetName val="Print Menu"/>
      <sheetName val="BS Listings - Helen"/>
      <sheetName val="HardCoded Data"/>
      <sheetName val="HardCoded Data (2)"/>
      <sheetName val="BLK_SCH_96"/>
      <sheetName val="Methodology"/>
      <sheetName val="SB Raw Data"/>
      <sheetName val="SB PPG data submission - LTI"/>
      <sheetName val="CEO"/>
      <sheetName val="COO (Proxy)"/>
      <sheetName val="COO (Gen Ind)"/>
      <sheetName val="WW PH (JP)"/>
      <sheetName val="Top R&amp;D (Poste)"/>
      <sheetName val="Top R&amp;D (U'P)"/>
      <sheetName val="Top R&amp;D (Yamada)"/>
      <sheetName val="Top SH (Pres HCS)"/>
      <sheetName val="Dom PH"/>
      <sheetName val="WW PH"/>
      <sheetName val="Top Legal"/>
      <sheetName val="Top Legal (UK)"/>
      <sheetName val="Top HR"/>
      <sheetName val="Top Tech"/>
      <sheetName val="Top Fin"/>
      <sheetName val="Top Fin (UK)"/>
      <sheetName val="Top SH (Zieg)"/>
      <sheetName val="Top SH (Cybulski)"/>
      <sheetName val="Top IT"/>
      <sheetName val="Top CorpAff"/>
      <sheetName val="Top CorpAff (Gen)"/>
      <sheetName val="BU Dev Exec"/>
      <sheetName val="Blank"/>
      <sheetName val="BS - older"/>
      <sheetName val="TABLES"/>
      <sheetName val="Data Sheet"/>
      <sheetName val="CONTROL"/>
      <sheetName val="Input"/>
      <sheetName val="1994_LTIP"/>
      <sheetName val="Main_Menu"/>
      <sheetName val="Template_Management"/>
      <sheetName val="Black-Scholes_Inputs"/>
      <sheetName val="Risk-free_Rates"/>
      <sheetName val="Stock_Options"/>
      <sheetName val="Restricted_Shares"/>
      <sheetName val="Performance_Plan"/>
      <sheetName val="Peer_Group"/>
      <sheetName val="Print_Menu"/>
      <sheetName val="BS_Listings_-_Helen"/>
      <sheetName val="HardCoded_Data"/>
      <sheetName val="HardCoded_Data_(2)"/>
      <sheetName val="SB_Raw_Data"/>
      <sheetName val="SB_PPG_data_submission_-_LTI"/>
      <sheetName val="COO_(Proxy)"/>
      <sheetName val="COO_(Gen_Ind)"/>
      <sheetName val="WW_PH_(JP)"/>
      <sheetName val="Top_R&amp;D_(Poste)"/>
      <sheetName val="Top_R&amp;D_(U'P)"/>
      <sheetName val="Top_R&amp;D_(Yamada)"/>
      <sheetName val="Top_SH_(Pres_HCS)"/>
      <sheetName val="Dom_PH"/>
      <sheetName val="WW_PH"/>
      <sheetName val="Top_Legal"/>
      <sheetName val="Top_Legal_(UK)"/>
      <sheetName val="Top_HR"/>
      <sheetName val="Top_Tech"/>
      <sheetName val="Top_Fin"/>
      <sheetName val="Top_Fin_(UK)"/>
      <sheetName val="Top_SH_(Zieg)"/>
      <sheetName val="Top_SH_(Cybulski)"/>
      <sheetName val="Top_IT"/>
      <sheetName val="Top_CorpAff"/>
      <sheetName val="Top_CorpAff_(Gen)"/>
      <sheetName val="BU_Dev_Exec"/>
      <sheetName val="BS_-_older"/>
    </sheetNames>
    <sheetDataSet>
      <sheetData sheetId="0" refreshError="1">
        <row r="11">
          <cell r="AN11">
            <v>60000</v>
          </cell>
          <cell r="AO11">
            <v>64470</v>
          </cell>
          <cell r="AP11">
            <v>0.03</v>
          </cell>
          <cell r="AQ11">
            <v>7.0000000000000007E-2</v>
          </cell>
          <cell r="AR11">
            <v>0.12</v>
          </cell>
          <cell r="AS11">
            <v>0.21</v>
          </cell>
          <cell r="AT11">
            <v>0.48</v>
          </cell>
          <cell r="AV11">
            <v>60000</v>
          </cell>
          <cell r="AW11">
            <v>60000</v>
          </cell>
          <cell r="AX11">
            <v>0.03</v>
          </cell>
          <cell r="AY11">
            <v>0.05</v>
          </cell>
          <cell r="AZ11">
            <v>0.08</v>
          </cell>
          <cell r="BA11">
            <v>0.15</v>
          </cell>
          <cell r="BB11">
            <v>0.28000000000000003</v>
          </cell>
        </row>
        <row r="12">
          <cell r="AN12">
            <v>80000</v>
          </cell>
          <cell r="AO12">
            <v>81745</v>
          </cell>
          <cell r="AP12">
            <v>0.06</v>
          </cell>
          <cell r="AQ12">
            <v>0.09</v>
          </cell>
          <cell r="AR12">
            <v>0.16</v>
          </cell>
          <cell r="AS12">
            <v>0.28999999999999998</v>
          </cell>
          <cell r="AT12">
            <v>0.44</v>
          </cell>
          <cell r="AV12">
            <v>80000</v>
          </cell>
          <cell r="AW12">
            <v>80000</v>
          </cell>
          <cell r="AX12">
            <v>0.05</v>
          </cell>
          <cell r="AY12">
            <v>7.0000000000000007E-2</v>
          </cell>
          <cell r="AZ12">
            <v>0.14000000000000001</v>
          </cell>
          <cell r="BA12">
            <v>0.26</v>
          </cell>
          <cell r="BB12">
            <v>0.37</v>
          </cell>
        </row>
        <row r="13">
          <cell r="AN13">
            <v>100000</v>
          </cell>
          <cell r="AO13">
            <v>99930</v>
          </cell>
          <cell r="AP13">
            <v>0.08</v>
          </cell>
          <cell r="AQ13">
            <v>0.12</v>
          </cell>
          <cell r="AR13">
            <v>0.2</v>
          </cell>
          <cell r="AS13">
            <v>0.31</v>
          </cell>
          <cell r="AT13">
            <v>0.47</v>
          </cell>
          <cell r="AV13">
            <v>100000</v>
          </cell>
          <cell r="AW13">
            <v>100000</v>
          </cell>
          <cell r="AX13">
            <v>0.06</v>
          </cell>
          <cell r="AY13">
            <v>0.11</v>
          </cell>
          <cell r="AZ13">
            <v>0.17</v>
          </cell>
          <cell r="BA13">
            <v>0.28999999999999998</v>
          </cell>
          <cell r="BB13">
            <v>0.46</v>
          </cell>
        </row>
        <row r="14">
          <cell r="AN14">
            <v>125000</v>
          </cell>
          <cell r="AO14">
            <v>124160</v>
          </cell>
          <cell r="AP14">
            <v>0.1</v>
          </cell>
          <cell r="AQ14">
            <v>0.16</v>
          </cell>
          <cell r="AR14">
            <v>0.27</v>
          </cell>
          <cell r="AS14">
            <v>0.41</v>
          </cell>
          <cell r="AT14">
            <v>0.63</v>
          </cell>
          <cell r="AV14">
            <v>125000</v>
          </cell>
          <cell r="AW14">
            <v>125000</v>
          </cell>
          <cell r="AX14">
            <v>7.0000000000000007E-2</v>
          </cell>
          <cell r="AY14">
            <v>0.13</v>
          </cell>
          <cell r="AZ14">
            <v>0.22</v>
          </cell>
          <cell r="BA14">
            <v>0.37</v>
          </cell>
          <cell r="BB14">
            <v>0.55000000000000004</v>
          </cell>
        </row>
        <row r="15">
          <cell r="AN15">
            <v>150000</v>
          </cell>
          <cell r="AO15">
            <v>148980</v>
          </cell>
          <cell r="AP15">
            <v>0.14000000000000001</v>
          </cell>
          <cell r="AQ15">
            <v>0.23</v>
          </cell>
          <cell r="AR15">
            <v>0.37</v>
          </cell>
          <cell r="AS15">
            <v>0.56000000000000005</v>
          </cell>
          <cell r="AT15">
            <v>0.87</v>
          </cell>
          <cell r="AV15">
            <v>150000</v>
          </cell>
          <cell r="AW15">
            <v>150000</v>
          </cell>
          <cell r="AX15">
            <v>0.14000000000000001</v>
          </cell>
          <cell r="AY15">
            <v>0.21</v>
          </cell>
          <cell r="AZ15">
            <v>0.34</v>
          </cell>
          <cell r="BA15">
            <v>0.49</v>
          </cell>
          <cell r="BB15">
            <v>1</v>
          </cell>
        </row>
        <row r="16">
          <cell r="AN16">
            <v>180000</v>
          </cell>
          <cell r="AO16">
            <v>177175</v>
          </cell>
          <cell r="AP16">
            <v>0.18</v>
          </cell>
          <cell r="AQ16">
            <v>0.31</v>
          </cell>
          <cell r="AR16">
            <v>0.41</v>
          </cell>
          <cell r="AS16">
            <v>0.74</v>
          </cell>
          <cell r="AT16">
            <v>1.1200000000000001</v>
          </cell>
          <cell r="AV16">
            <v>180000</v>
          </cell>
          <cell r="AW16">
            <v>180000</v>
          </cell>
          <cell r="AX16">
            <v>0.14000000000000001</v>
          </cell>
          <cell r="AY16">
            <v>0.22</v>
          </cell>
          <cell r="AZ16">
            <v>0.34</v>
          </cell>
          <cell r="BA16">
            <v>0.52</v>
          </cell>
          <cell r="BB16">
            <v>1.07</v>
          </cell>
        </row>
        <row r="17">
          <cell r="AN17">
            <v>220000</v>
          </cell>
          <cell r="AO17">
            <v>216100</v>
          </cell>
          <cell r="AP17">
            <v>0.23</v>
          </cell>
          <cell r="AQ17">
            <v>0.42</v>
          </cell>
          <cell r="AR17">
            <v>0.61</v>
          </cell>
          <cell r="AS17">
            <v>0.95</v>
          </cell>
          <cell r="AT17">
            <v>1.37</v>
          </cell>
          <cell r="AV17">
            <v>200000</v>
          </cell>
          <cell r="AW17">
            <v>200000</v>
          </cell>
          <cell r="AX17">
            <v>0.1</v>
          </cell>
          <cell r="AY17">
            <v>0.24</v>
          </cell>
          <cell r="AZ17">
            <v>0.51</v>
          </cell>
          <cell r="BA17">
            <v>0.82</v>
          </cell>
          <cell r="BB17">
            <v>1.43</v>
          </cell>
        </row>
        <row r="18">
          <cell r="AN18">
            <v>300000</v>
          </cell>
          <cell r="AO18">
            <v>287890</v>
          </cell>
          <cell r="AP18">
            <v>0.35</v>
          </cell>
          <cell r="AQ18">
            <v>0.56999999999999995</v>
          </cell>
          <cell r="AR18">
            <v>0.84</v>
          </cell>
          <cell r="AS18">
            <v>1.24</v>
          </cell>
          <cell r="AT18">
            <v>1.79</v>
          </cell>
          <cell r="AV18">
            <v>300000</v>
          </cell>
          <cell r="AW18">
            <v>300000</v>
          </cell>
          <cell r="AX18">
            <v>7.0000000000000007E-2</v>
          </cell>
          <cell r="AY18">
            <v>0.37</v>
          </cell>
          <cell r="AZ18">
            <v>0.6</v>
          </cell>
          <cell r="BA18">
            <v>0.91</v>
          </cell>
          <cell r="BB18">
            <v>1.76</v>
          </cell>
        </row>
        <row r="19">
          <cell r="AN19">
            <v>430000</v>
          </cell>
          <cell r="AO19">
            <v>414410</v>
          </cell>
          <cell r="AP19">
            <v>0.44</v>
          </cell>
          <cell r="AQ19">
            <v>0.7</v>
          </cell>
          <cell r="AR19">
            <v>1.06</v>
          </cell>
          <cell r="AS19">
            <v>1.62</v>
          </cell>
          <cell r="AT19">
            <v>2.41</v>
          </cell>
          <cell r="AV19">
            <v>430000</v>
          </cell>
          <cell r="AW19">
            <v>430000</v>
          </cell>
          <cell r="AX19">
            <v>0.22</v>
          </cell>
          <cell r="AY19">
            <v>0.34</v>
          </cell>
          <cell r="AZ19">
            <v>0.51</v>
          </cell>
          <cell r="BA19">
            <v>1.0900000000000001</v>
          </cell>
          <cell r="BB19">
            <v>1.36</v>
          </cell>
        </row>
        <row r="20">
          <cell r="AN20">
            <v>610000</v>
          </cell>
          <cell r="AO20">
            <v>609290</v>
          </cell>
          <cell r="AP20">
            <v>0.52</v>
          </cell>
          <cell r="AQ20">
            <v>0.77</v>
          </cell>
          <cell r="AR20">
            <v>1.34</v>
          </cell>
          <cell r="AS20">
            <v>1.97</v>
          </cell>
          <cell r="AT20">
            <v>2.56</v>
          </cell>
          <cell r="AV20">
            <v>737000</v>
          </cell>
          <cell r="AW20">
            <v>737000</v>
          </cell>
          <cell r="AX20">
            <v>0</v>
          </cell>
          <cell r="AY20">
            <v>0</v>
          </cell>
          <cell r="AZ20">
            <v>0</v>
          </cell>
          <cell r="BA20">
            <v>0</v>
          </cell>
          <cell r="BB20">
            <v>0</v>
          </cell>
        </row>
        <row r="27">
          <cell r="AN27">
            <v>60000</v>
          </cell>
          <cell r="AO27">
            <v>60000</v>
          </cell>
          <cell r="AP27">
            <v>0.06</v>
          </cell>
          <cell r="AQ27">
            <v>0.1</v>
          </cell>
          <cell r="AR27">
            <v>0.13</v>
          </cell>
          <cell r="AS27">
            <v>0.22</v>
          </cell>
          <cell r="AT27">
            <v>0.31</v>
          </cell>
        </row>
        <row r="28">
          <cell r="AN28">
            <v>80000</v>
          </cell>
          <cell r="AO28">
            <v>80000</v>
          </cell>
          <cell r="AP28">
            <v>0.05</v>
          </cell>
          <cell r="AQ28">
            <v>7.0000000000000007E-2</v>
          </cell>
          <cell r="AR28">
            <v>0.12</v>
          </cell>
          <cell r="AS28">
            <v>0.19</v>
          </cell>
          <cell r="AT28">
            <v>0.38</v>
          </cell>
        </row>
        <row r="29">
          <cell r="AN29">
            <v>100000</v>
          </cell>
          <cell r="AO29">
            <v>100000</v>
          </cell>
          <cell r="AP29">
            <v>0.06</v>
          </cell>
          <cell r="AQ29">
            <v>0.1</v>
          </cell>
          <cell r="AR29">
            <v>0.17</v>
          </cell>
          <cell r="AS29">
            <v>0.28000000000000003</v>
          </cell>
          <cell r="AT29">
            <v>0.41</v>
          </cell>
        </row>
        <row r="30">
          <cell r="AN30">
            <v>125000</v>
          </cell>
          <cell r="AO30">
            <v>125000</v>
          </cell>
          <cell r="AP30">
            <v>0.08</v>
          </cell>
          <cell r="AQ30">
            <v>0.14000000000000001</v>
          </cell>
          <cell r="AR30">
            <v>0.23</v>
          </cell>
          <cell r="AS30">
            <v>0.36</v>
          </cell>
          <cell r="AT30">
            <v>0.48</v>
          </cell>
        </row>
        <row r="31">
          <cell r="AN31">
            <v>150000</v>
          </cell>
          <cell r="AO31">
            <v>150000</v>
          </cell>
          <cell r="AP31">
            <v>0.11</v>
          </cell>
          <cell r="AQ31">
            <v>0.18</v>
          </cell>
          <cell r="AR31">
            <v>0.3</v>
          </cell>
          <cell r="AS31">
            <v>0.43</v>
          </cell>
          <cell r="AT31">
            <v>0.62</v>
          </cell>
        </row>
        <row r="32">
          <cell r="AN32">
            <v>200000</v>
          </cell>
          <cell r="AO32">
            <v>200000</v>
          </cell>
          <cell r="AP32">
            <v>0.16</v>
          </cell>
          <cell r="AQ32">
            <v>0.27</v>
          </cell>
          <cell r="AR32">
            <v>0.44</v>
          </cell>
          <cell r="AS32">
            <v>0.64</v>
          </cell>
          <cell r="AT32">
            <v>1.05</v>
          </cell>
        </row>
        <row r="33">
          <cell r="AN33">
            <v>300000</v>
          </cell>
          <cell r="AO33">
            <v>300000</v>
          </cell>
          <cell r="AP33">
            <v>0.27</v>
          </cell>
          <cell r="AQ33">
            <v>0.43</v>
          </cell>
          <cell r="AR33">
            <v>0.64</v>
          </cell>
          <cell r="AS33">
            <v>0.97</v>
          </cell>
          <cell r="AT33">
            <v>1.32</v>
          </cell>
        </row>
        <row r="34">
          <cell r="AN34">
            <v>430000</v>
          </cell>
          <cell r="AO34">
            <v>430000</v>
          </cell>
          <cell r="AP34">
            <v>0.38</v>
          </cell>
          <cell r="AQ34">
            <v>0.56000000000000005</v>
          </cell>
          <cell r="AR34">
            <v>0.9</v>
          </cell>
          <cell r="AS34">
            <v>1.51</v>
          </cell>
          <cell r="AT34">
            <v>1.93</v>
          </cell>
        </row>
        <row r="35">
          <cell r="AN35">
            <v>720000</v>
          </cell>
          <cell r="AO35">
            <v>720000</v>
          </cell>
          <cell r="AP35">
            <v>0</v>
          </cell>
          <cell r="AQ35">
            <v>0</v>
          </cell>
          <cell r="AR35">
            <v>0</v>
          </cell>
          <cell r="AS35">
            <v>0</v>
          </cell>
          <cell r="AT3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11">
          <cell r="AN11">
            <v>60000</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Out Def Summ"/>
      <sheetName val="CashOut Def - Details"/>
      <sheetName val="CashOut"/>
      <sheetName val="Summ"/>
      <sheetName val="Retention Bonus"/>
      <sheetName val="PSUs 02-04"/>
      <sheetName val="LTIP In Progress 01-03 Max"/>
      <sheetName val="Outstanding Options 2001-2000"/>
      <sheetName val="Restricted Stock 00 Max"/>
      <sheetName val="DO NOT PRINT - RS 97 Table"/>
      <sheetName val="DO NOT PRINT - Deferrals"/>
      <sheetName val="DO NOT PRINT - Div Eq"/>
      <sheetName val="DO NOT PRINT - Prices"/>
      <sheetName val="DO NOT PRINT - Notes"/>
      <sheetName val="DO NOT PRINT - Names"/>
      <sheetName val="LTIP In Progress 01-03"/>
      <sheetName val="Restricted Stock 00"/>
      <sheetName val="Restricted St塅䕃⹌塅E0"/>
      <sheetName val="1994 LTIP"/>
      <sheetName val="ValSummary"/>
      <sheetName val="BS - older"/>
      <sheetName val="Input"/>
      <sheetName val="CashOut_Def_Summ"/>
      <sheetName val="CashOut_Def_-_Details"/>
      <sheetName val="Retention_Bonus"/>
      <sheetName val="PSUs_02-04"/>
      <sheetName val="LTIP_In_Progress_01-03_Max"/>
      <sheetName val="Outstanding_Options_2001-2000"/>
      <sheetName val="Restricted_Stock_00_Max"/>
      <sheetName val="DO_NOT_PRINT_-_RS_97_Table"/>
      <sheetName val="DO_NOT_PRINT_-_Deferrals"/>
      <sheetName val="DO_NOT_PRINT_-_Div_Eq"/>
      <sheetName val="DO_NOT_PRINT_-_Prices"/>
      <sheetName val="DO_NOT_PRINT_-_Notes"/>
      <sheetName val="DO_NOT_PRINT_-_Names"/>
      <sheetName val="LTIP_In_Progress_01-03"/>
      <sheetName val="Restricted_Stock_00"/>
      <sheetName val="Restricted_St塅䕃⹌塅E0"/>
      <sheetName val="1994_LTIP"/>
    </sheetNames>
    <sheetDataSet>
      <sheetData sheetId="0" refreshError="1"/>
      <sheetData sheetId="1" refreshError="1"/>
      <sheetData sheetId="2" refreshError="1"/>
      <sheetData sheetId="3" refreshError="1">
        <row r="1">
          <cell r="A1">
            <v>37631</v>
          </cell>
        </row>
      </sheetData>
      <sheetData sheetId="4" refreshError="1"/>
      <sheetData sheetId="5" refreshError="1"/>
      <sheetData sheetId="6" refreshError="1"/>
      <sheetData sheetId="7" refreshError="1"/>
      <sheetData sheetId="8" refreshError="1"/>
      <sheetData sheetId="9" refreshError="1"/>
      <sheetData sheetId="10" refreshError="1">
        <row r="13">
          <cell r="C13">
            <v>1</v>
          </cell>
          <cell r="E13" t="str">
            <v>Barr, J. James</v>
          </cell>
          <cell r="G13">
            <v>100</v>
          </cell>
          <cell r="H13">
            <v>100</v>
          </cell>
          <cell r="I13">
            <v>100</v>
          </cell>
          <cell r="J13">
            <v>100</v>
          </cell>
          <cell r="K13">
            <v>100</v>
          </cell>
          <cell r="L13">
            <v>0</v>
          </cell>
          <cell r="M13">
            <v>0</v>
          </cell>
          <cell r="N13">
            <v>0</v>
          </cell>
          <cell r="O13">
            <v>0</v>
          </cell>
          <cell r="P13">
            <v>0</v>
          </cell>
        </row>
        <row r="14">
          <cell r="C14">
            <v>2</v>
          </cell>
          <cell r="E14" t="str">
            <v>Wolf, Ellen C.</v>
          </cell>
          <cell r="G14">
            <v>0</v>
          </cell>
          <cell r="H14">
            <v>0</v>
          </cell>
          <cell r="I14">
            <v>0</v>
          </cell>
          <cell r="J14">
            <v>0</v>
          </cell>
          <cell r="K14">
            <v>0</v>
          </cell>
          <cell r="L14">
            <v>0</v>
          </cell>
          <cell r="M14">
            <v>0</v>
          </cell>
          <cell r="N14">
            <v>0</v>
          </cell>
          <cell r="O14">
            <v>0</v>
          </cell>
          <cell r="P14">
            <v>0</v>
          </cell>
        </row>
        <row r="15">
          <cell r="C15">
            <v>3</v>
          </cell>
          <cell r="E15" t="str">
            <v>Kelleher, Daniel L.</v>
          </cell>
          <cell r="G15">
            <v>10</v>
          </cell>
          <cell r="H15">
            <v>10</v>
          </cell>
          <cell r="I15">
            <v>90</v>
          </cell>
          <cell r="J15">
            <v>90</v>
          </cell>
          <cell r="K15">
            <v>90</v>
          </cell>
          <cell r="L15">
            <v>100</v>
          </cell>
          <cell r="M15">
            <v>100</v>
          </cell>
          <cell r="N15">
            <v>100</v>
          </cell>
          <cell r="O15">
            <v>100</v>
          </cell>
          <cell r="P15">
            <v>100</v>
          </cell>
        </row>
        <row r="16">
          <cell r="C16">
            <v>4</v>
          </cell>
          <cell r="E16" t="str">
            <v>Pohl, W. Timothy</v>
          </cell>
          <cell r="G16">
            <v>100</v>
          </cell>
          <cell r="H16">
            <v>100</v>
          </cell>
          <cell r="I16">
            <v>100</v>
          </cell>
          <cell r="J16">
            <v>0</v>
          </cell>
          <cell r="K16">
            <v>0</v>
          </cell>
          <cell r="L16">
            <v>100</v>
          </cell>
          <cell r="M16">
            <v>100</v>
          </cell>
          <cell r="N16">
            <v>100</v>
          </cell>
          <cell r="O16">
            <v>100</v>
          </cell>
          <cell r="P16">
            <v>100</v>
          </cell>
        </row>
        <row r="17">
          <cell r="C17">
            <v>5</v>
          </cell>
          <cell r="E17" t="str">
            <v>Carrasco, Jorge</v>
          </cell>
          <cell r="G17">
            <v>100</v>
          </cell>
          <cell r="H17">
            <v>100</v>
          </cell>
          <cell r="I17">
            <v>100</v>
          </cell>
          <cell r="J17">
            <v>100</v>
          </cell>
          <cell r="K17">
            <v>100</v>
          </cell>
          <cell r="L17">
            <v>100</v>
          </cell>
          <cell r="M17">
            <v>75</v>
          </cell>
          <cell r="N17">
            <v>75</v>
          </cell>
          <cell r="O17">
            <v>75</v>
          </cell>
          <cell r="P17">
            <v>100</v>
          </cell>
        </row>
        <row r="18">
          <cell r="C18">
            <v>6</v>
          </cell>
          <cell r="E18" t="str">
            <v>Gorden, Stephen, F.</v>
          </cell>
          <cell r="G18">
            <v>100</v>
          </cell>
          <cell r="H18">
            <v>100</v>
          </cell>
          <cell r="I18">
            <v>0</v>
          </cell>
          <cell r="J18">
            <v>100</v>
          </cell>
          <cell r="K18">
            <v>100</v>
          </cell>
          <cell r="L18">
            <v>100</v>
          </cell>
          <cell r="M18">
            <v>100</v>
          </cell>
          <cell r="N18">
            <v>100</v>
          </cell>
          <cell r="O18">
            <v>100</v>
          </cell>
          <cell r="P18">
            <v>100</v>
          </cell>
        </row>
        <row r="19">
          <cell r="C19">
            <v>7</v>
          </cell>
          <cell r="E19" t="str">
            <v>Patrick, George W.</v>
          </cell>
          <cell r="G19">
            <v>0</v>
          </cell>
          <cell r="H19">
            <v>0</v>
          </cell>
          <cell r="I19">
            <v>0</v>
          </cell>
          <cell r="J19">
            <v>0</v>
          </cell>
          <cell r="K19">
            <v>0</v>
          </cell>
          <cell r="L19">
            <v>0</v>
          </cell>
          <cell r="M19">
            <v>0</v>
          </cell>
          <cell r="N19">
            <v>0</v>
          </cell>
          <cell r="O19">
            <v>0</v>
          </cell>
          <cell r="P19">
            <v>0</v>
          </cell>
        </row>
        <row r="20">
          <cell r="C20">
            <v>8</v>
          </cell>
          <cell r="E20" t="str">
            <v>Pierce, II, C. Glenn</v>
          </cell>
          <cell r="G20">
            <v>0</v>
          </cell>
          <cell r="H20">
            <v>0</v>
          </cell>
          <cell r="I20">
            <v>100</v>
          </cell>
          <cell r="J20">
            <v>100</v>
          </cell>
          <cell r="K20">
            <v>100</v>
          </cell>
          <cell r="L20">
            <v>100</v>
          </cell>
          <cell r="M20">
            <v>100</v>
          </cell>
          <cell r="N20">
            <v>100</v>
          </cell>
          <cell r="O20">
            <v>100</v>
          </cell>
          <cell r="P20">
            <v>100</v>
          </cell>
        </row>
        <row r="21">
          <cell r="C21">
            <v>9</v>
          </cell>
          <cell r="E21" t="str">
            <v>Ross, Robert M.</v>
          </cell>
          <cell r="G21">
            <v>0</v>
          </cell>
          <cell r="H21">
            <v>0</v>
          </cell>
          <cell r="I21">
            <v>100</v>
          </cell>
          <cell r="J21">
            <v>100</v>
          </cell>
          <cell r="K21">
            <v>100</v>
          </cell>
          <cell r="L21">
            <v>100</v>
          </cell>
          <cell r="M21">
            <v>100</v>
          </cell>
          <cell r="N21">
            <v>100</v>
          </cell>
          <cell r="O21">
            <v>100</v>
          </cell>
          <cell r="P21">
            <v>100</v>
          </cell>
        </row>
        <row r="22">
          <cell r="C22">
            <v>10</v>
          </cell>
          <cell r="E22" t="str">
            <v>Gallo, Robert J.</v>
          </cell>
          <cell r="G22">
            <v>100</v>
          </cell>
          <cell r="H22">
            <v>100</v>
          </cell>
          <cell r="I22">
            <v>50</v>
          </cell>
          <cell r="J22">
            <v>100</v>
          </cell>
          <cell r="K22">
            <v>100</v>
          </cell>
          <cell r="L22">
            <v>100</v>
          </cell>
          <cell r="M22">
            <v>100</v>
          </cell>
          <cell r="N22">
            <v>100</v>
          </cell>
          <cell r="O22">
            <v>100</v>
          </cell>
          <cell r="P22">
            <v>50</v>
          </cell>
        </row>
        <row r="23">
          <cell r="C23">
            <v>11</v>
          </cell>
          <cell r="E23" t="str">
            <v>Gloriod, Terry L.</v>
          </cell>
          <cell r="G23">
            <v>100</v>
          </cell>
          <cell r="H23">
            <v>100</v>
          </cell>
          <cell r="I23">
            <v>100</v>
          </cell>
          <cell r="J23">
            <v>100</v>
          </cell>
          <cell r="K23">
            <v>100</v>
          </cell>
          <cell r="L23">
            <v>100</v>
          </cell>
          <cell r="M23">
            <v>100</v>
          </cell>
          <cell r="N23">
            <v>100</v>
          </cell>
          <cell r="O23">
            <v>100</v>
          </cell>
          <cell r="P23">
            <v>100</v>
          </cell>
        </row>
        <row r="24">
          <cell r="C24">
            <v>12</v>
          </cell>
          <cell r="E24" t="str">
            <v>Eckart, John E.</v>
          </cell>
          <cell r="G24">
            <v>50</v>
          </cell>
          <cell r="H24">
            <v>100</v>
          </cell>
          <cell r="I24">
            <v>100</v>
          </cell>
          <cell r="J24">
            <v>100</v>
          </cell>
          <cell r="K24">
            <v>100</v>
          </cell>
          <cell r="L24">
            <v>100</v>
          </cell>
          <cell r="M24">
            <v>100</v>
          </cell>
          <cell r="N24">
            <v>100</v>
          </cell>
          <cell r="O24">
            <v>100</v>
          </cell>
          <cell r="P24">
            <v>50</v>
          </cell>
        </row>
        <row r="25">
          <cell r="C25">
            <v>13</v>
          </cell>
          <cell r="E25" t="str">
            <v>Jarrett, Chris E.</v>
          </cell>
          <cell r="G25">
            <v>50</v>
          </cell>
          <cell r="H25">
            <v>50</v>
          </cell>
          <cell r="I25">
            <v>100</v>
          </cell>
          <cell r="J25">
            <v>100</v>
          </cell>
          <cell r="K25">
            <v>100</v>
          </cell>
          <cell r="L25">
            <v>50</v>
          </cell>
          <cell r="M25">
            <v>100</v>
          </cell>
          <cell r="N25">
            <v>100</v>
          </cell>
          <cell r="O25">
            <v>100</v>
          </cell>
          <cell r="P25">
            <v>100</v>
          </cell>
        </row>
        <row r="26">
          <cell r="C26">
            <v>14</v>
          </cell>
          <cell r="E26" t="str">
            <v>Hartnett, Jr., Joseph F.</v>
          </cell>
          <cell r="G26">
            <v>100</v>
          </cell>
          <cell r="H26">
            <v>100</v>
          </cell>
          <cell r="I26">
            <v>100</v>
          </cell>
          <cell r="J26">
            <v>100</v>
          </cell>
          <cell r="K26">
            <v>100</v>
          </cell>
          <cell r="L26">
            <v>100</v>
          </cell>
          <cell r="M26">
            <v>100</v>
          </cell>
          <cell r="N26">
            <v>100</v>
          </cell>
          <cell r="O26">
            <v>100</v>
          </cell>
          <cell r="P26">
            <v>0</v>
          </cell>
        </row>
        <row r="27">
          <cell r="C27">
            <v>15</v>
          </cell>
          <cell r="E27" t="str">
            <v>Thornburg, Eric W.</v>
          </cell>
          <cell r="G27">
            <v>65</v>
          </cell>
          <cell r="H27">
            <v>65</v>
          </cell>
          <cell r="I27">
            <v>100</v>
          </cell>
          <cell r="J27">
            <v>100</v>
          </cell>
          <cell r="K27">
            <v>100</v>
          </cell>
          <cell r="L27">
            <v>100</v>
          </cell>
          <cell r="M27">
            <v>90</v>
          </cell>
          <cell r="N27">
            <v>90</v>
          </cell>
          <cell r="O27">
            <v>90</v>
          </cell>
          <cell r="P27">
            <v>100</v>
          </cell>
        </row>
        <row r="28">
          <cell r="C28">
            <v>16</v>
          </cell>
          <cell r="E28" t="str">
            <v>Sievers, Robert D.</v>
          </cell>
          <cell r="G28">
            <v>100</v>
          </cell>
          <cell r="H28">
            <v>100</v>
          </cell>
          <cell r="I28">
            <v>0</v>
          </cell>
          <cell r="J28">
            <v>100</v>
          </cell>
          <cell r="K28">
            <v>100</v>
          </cell>
          <cell r="L28">
            <v>100</v>
          </cell>
          <cell r="M28">
            <v>100</v>
          </cell>
          <cell r="N28">
            <v>100</v>
          </cell>
          <cell r="O28">
            <v>100</v>
          </cell>
          <cell r="P28">
            <v>0</v>
          </cell>
        </row>
        <row r="29">
          <cell r="C29">
            <v>18</v>
          </cell>
          <cell r="E29" t="str">
            <v>Strand, Mark N.</v>
          </cell>
          <cell r="G29">
            <v>0</v>
          </cell>
          <cell r="H29">
            <v>0</v>
          </cell>
          <cell r="I29">
            <v>100</v>
          </cell>
          <cell r="J29">
            <v>100</v>
          </cell>
          <cell r="K29">
            <v>100</v>
          </cell>
          <cell r="L29">
            <v>0</v>
          </cell>
          <cell r="M29">
            <v>0</v>
          </cell>
          <cell r="N29">
            <v>0</v>
          </cell>
          <cell r="O29">
            <v>0</v>
          </cell>
          <cell r="P29">
            <v>0</v>
          </cell>
        </row>
        <row r="30">
          <cell r="C30">
            <v>19</v>
          </cell>
          <cell r="E30" t="str">
            <v>Townsley, Paul G.</v>
          </cell>
          <cell r="G30">
            <v>0</v>
          </cell>
          <cell r="H30">
            <v>0</v>
          </cell>
          <cell r="I30">
            <v>0</v>
          </cell>
          <cell r="J30">
            <v>0</v>
          </cell>
          <cell r="K30">
            <v>0</v>
          </cell>
          <cell r="L30">
            <v>0</v>
          </cell>
          <cell r="M30">
            <v>0</v>
          </cell>
          <cell r="N30">
            <v>0</v>
          </cell>
          <cell r="O30">
            <v>0</v>
          </cell>
          <cell r="P30">
            <v>0</v>
          </cell>
        </row>
        <row r="31">
          <cell r="C31">
            <v>20</v>
          </cell>
          <cell r="E31" t="str">
            <v>Vallejo, Edward D.</v>
          </cell>
          <cell r="G31">
            <v>0</v>
          </cell>
          <cell r="H31">
            <v>0</v>
          </cell>
          <cell r="I31">
            <v>0</v>
          </cell>
          <cell r="J31">
            <v>0</v>
          </cell>
          <cell r="K31">
            <v>0</v>
          </cell>
          <cell r="L31">
            <v>0</v>
          </cell>
          <cell r="M31">
            <v>0</v>
          </cell>
          <cell r="N31">
            <v>0</v>
          </cell>
          <cell r="O31">
            <v>0</v>
          </cell>
          <cell r="P31">
            <v>0</v>
          </cell>
        </row>
        <row r="32">
          <cell r="C32">
            <v>21</v>
          </cell>
          <cell r="E32" t="str">
            <v>Young, Jr., John S.</v>
          </cell>
          <cell r="G32">
            <v>100</v>
          </cell>
          <cell r="H32">
            <v>0</v>
          </cell>
          <cell r="I32">
            <v>100</v>
          </cell>
          <cell r="J32">
            <v>100</v>
          </cell>
          <cell r="K32">
            <v>100</v>
          </cell>
          <cell r="L32">
            <v>100</v>
          </cell>
          <cell r="M32">
            <v>100</v>
          </cell>
          <cell r="N32">
            <v>100</v>
          </cell>
          <cell r="O32">
            <v>100</v>
          </cell>
          <cell r="P32">
            <v>0</v>
          </cell>
        </row>
        <row r="33">
          <cell r="C33">
            <v>22</v>
          </cell>
          <cell r="E33" t="str">
            <v>Tousignant, Timothy</v>
          </cell>
          <cell r="G33">
            <v>0</v>
          </cell>
          <cell r="H33">
            <v>0</v>
          </cell>
          <cell r="I33">
            <v>0</v>
          </cell>
          <cell r="J33">
            <v>0</v>
          </cell>
          <cell r="K33">
            <v>0</v>
          </cell>
          <cell r="L33">
            <v>0</v>
          </cell>
          <cell r="M33">
            <v>0</v>
          </cell>
          <cell r="N33">
            <v>0</v>
          </cell>
          <cell r="O33">
            <v>0</v>
          </cell>
          <cell r="P33">
            <v>0</v>
          </cell>
        </row>
        <row r="34">
          <cell r="C34">
            <v>23</v>
          </cell>
          <cell r="E34" t="str">
            <v>Bigelow, John R.</v>
          </cell>
          <cell r="G34">
            <v>55</v>
          </cell>
          <cell r="H34">
            <v>0</v>
          </cell>
          <cell r="I34">
            <v>95</v>
          </cell>
          <cell r="J34">
            <v>0</v>
          </cell>
          <cell r="K34">
            <v>0</v>
          </cell>
          <cell r="L34">
            <v>0</v>
          </cell>
          <cell r="M34">
            <v>0</v>
          </cell>
          <cell r="N34">
            <v>0</v>
          </cell>
          <cell r="O34">
            <v>0</v>
          </cell>
          <cell r="P34">
            <v>0</v>
          </cell>
        </row>
        <row r="35">
          <cell r="C35">
            <v>24</v>
          </cell>
          <cell r="E35" t="str">
            <v>Foran, Paul G.</v>
          </cell>
          <cell r="G35">
            <v>0</v>
          </cell>
          <cell r="H35">
            <v>0</v>
          </cell>
          <cell r="I35">
            <v>0</v>
          </cell>
          <cell r="J35">
            <v>0</v>
          </cell>
          <cell r="K35">
            <v>0</v>
          </cell>
          <cell r="L35">
            <v>0</v>
          </cell>
          <cell r="M35">
            <v>100</v>
          </cell>
          <cell r="N35">
            <v>100</v>
          </cell>
          <cell r="O35">
            <v>100</v>
          </cell>
          <cell r="P35">
            <v>0</v>
          </cell>
        </row>
        <row r="36">
          <cell r="C36">
            <v>25</v>
          </cell>
          <cell r="E36" t="str">
            <v>Turner, B. Kent</v>
          </cell>
          <cell r="G36">
            <v>0</v>
          </cell>
          <cell r="H36">
            <v>0</v>
          </cell>
          <cell r="I36">
            <v>0</v>
          </cell>
          <cell r="J36">
            <v>0</v>
          </cell>
          <cell r="K36">
            <v>0</v>
          </cell>
          <cell r="L36">
            <v>0</v>
          </cell>
          <cell r="M36">
            <v>0</v>
          </cell>
          <cell r="N36">
            <v>0</v>
          </cell>
          <cell r="O36">
            <v>0</v>
          </cell>
          <cell r="P36">
            <v>0</v>
          </cell>
        </row>
        <row r="37">
          <cell r="C37">
            <v>26</v>
          </cell>
          <cell r="E37" t="str">
            <v>Almond, Judith L.</v>
          </cell>
          <cell r="G37">
            <v>0</v>
          </cell>
          <cell r="H37">
            <v>0</v>
          </cell>
          <cell r="I37">
            <v>0</v>
          </cell>
          <cell r="J37">
            <v>0</v>
          </cell>
          <cell r="K37">
            <v>0</v>
          </cell>
          <cell r="L37">
            <v>0</v>
          </cell>
          <cell r="M37">
            <v>0</v>
          </cell>
          <cell r="N37">
            <v>0</v>
          </cell>
          <cell r="O37">
            <v>0</v>
          </cell>
          <cell r="P37">
            <v>0</v>
          </cell>
        </row>
        <row r="38">
          <cell r="C38">
            <v>27</v>
          </cell>
          <cell r="E38" t="str">
            <v>Hobbs, Doneen S.</v>
          </cell>
          <cell r="G38">
            <v>100</v>
          </cell>
          <cell r="H38">
            <v>100</v>
          </cell>
          <cell r="I38">
            <v>100</v>
          </cell>
          <cell r="J38">
            <v>100</v>
          </cell>
          <cell r="K38">
            <v>100</v>
          </cell>
          <cell r="L38">
            <v>0</v>
          </cell>
          <cell r="M38">
            <v>0</v>
          </cell>
          <cell r="N38">
            <v>0</v>
          </cell>
          <cell r="O38">
            <v>0</v>
          </cell>
          <cell r="P38">
            <v>0</v>
          </cell>
        </row>
        <row r="39">
          <cell r="C39">
            <v>28</v>
          </cell>
          <cell r="E39" t="str">
            <v>Piszker, William M.</v>
          </cell>
          <cell r="G39">
            <v>100</v>
          </cell>
          <cell r="H39">
            <v>100</v>
          </cell>
          <cell r="I39">
            <v>85</v>
          </cell>
          <cell r="J39">
            <v>85</v>
          </cell>
          <cell r="K39">
            <v>85</v>
          </cell>
          <cell r="L39">
            <v>90</v>
          </cell>
          <cell r="M39">
            <v>90</v>
          </cell>
          <cell r="N39">
            <v>90</v>
          </cell>
          <cell r="O39">
            <v>90</v>
          </cell>
          <cell r="P39">
            <v>0</v>
          </cell>
        </row>
        <row r="40">
          <cell r="C40">
            <v>29</v>
          </cell>
          <cell r="E40" t="str">
            <v>Harrison, James E.</v>
          </cell>
          <cell r="G40">
            <v>0</v>
          </cell>
          <cell r="H40">
            <v>0</v>
          </cell>
          <cell r="I40">
            <v>100</v>
          </cell>
          <cell r="J40">
            <v>100</v>
          </cell>
          <cell r="K40">
            <v>100</v>
          </cell>
          <cell r="L40">
            <v>100</v>
          </cell>
          <cell r="M40">
            <v>100</v>
          </cell>
          <cell r="N40">
            <v>100</v>
          </cell>
          <cell r="O40">
            <v>100</v>
          </cell>
          <cell r="P40">
            <v>0</v>
          </cell>
        </row>
        <row r="41">
          <cell r="C41">
            <v>30</v>
          </cell>
          <cell r="E41" t="str">
            <v>Jones, Ray L.</v>
          </cell>
          <cell r="G41">
            <v>0</v>
          </cell>
          <cell r="H41">
            <v>0</v>
          </cell>
          <cell r="I41">
            <v>0</v>
          </cell>
          <cell r="J41">
            <v>0</v>
          </cell>
          <cell r="K41">
            <v>0</v>
          </cell>
          <cell r="L41">
            <v>0</v>
          </cell>
          <cell r="M41">
            <v>0</v>
          </cell>
          <cell r="N41">
            <v>0</v>
          </cell>
          <cell r="O41">
            <v>0</v>
          </cell>
          <cell r="P41">
            <v>0</v>
          </cell>
        </row>
        <row r="42">
          <cell r="C42">
            <v>32</v>
          </cell>
          <cell r="E42" t="str">
            <v>Morgan, Wayne D.</v>
          </cell>
          <cell r="G42">
            <v>0</v>
          </cell>
          <cell r="H42">
            <v>0</v>
          </cell>
          <cell r="I42">
            <v>0</v>
          </cell>
          <cell r="J42">
            <v>0</v>
          </cell>
          <cell r="K42">
            <v>0</v>
          </cell>
          <cell r="L42">
            <v>0</v>
          </cell>
          <cell r="M42">
            <v>0</v>
          </cell>
          <cell r="N42">
            <v>0</v>
          </cell>
          <cell r="O42">
            <v>0</v>
          </cell>
          <cell r="P42">
            <v>0</v>
          </cell>
        </row>
        <row r="43">
          <cell r="C43">
            <v>33</v>
          </cell>
          <cell r="E43" t="str">
            <v>Moser, Richard H.</v>
          </cell>
          <cell r="G43">
            <v>0</v>
          </cell>
          <cell r="H43">
            <v>0</v>
          </cell>
          <cell r="I43">
            <v>100</v>
          </cell>
          <cell r="J43">
            <v>100</v>
          </cell>
          <cell r="K43">
            <v>100</v>
          </cell>
          <cell r="L43">
            <v>80</v>
          </cell>
          <cell r="M43">
            <v>0</v>
          </cell>
          <cell r="N43">
            <v>0</v>
          </cell>
          <cell r="O43">
            <v>0</v>
          </cell>
          <cell r="P43">
            <v>0</v>
          </cell>
        </row>
        <row r="44">
          <cell r="C44">
            <v>34</v>
          </cell>
          <cell r="E44" t="str">
            <v>Schmitt, Stephen P.</v>
          </cell>
          <cell r="G44">
            <v>0</v>
          </cell>
          <cell r="H44">
            <v>0</v>
          </cell>
          <cell r="I44">
            <v>0</v>
          </cell>
          <cell r="J44">
            <v>0</v>
          </cell>
          <cell r="K44">
            <v>0</v>
          </cell>
          <cell r="L44">
            <v>0</v>
          </cell>
          <cell r="M44">
            <v>0</v>
          </cell>
          <cell r="N44">
            <v>0</v>
          </cell>
          <cell r="O44">
            <v>0</v>
          </cell>
          <cell r="P44">
            <v>0</v>
          </cell>
        </row>
        <row r="45">
          <cell r="C45">
            <v>36</v>
          </cell>
          <cell r="E45" t="str">
            <v>Johnston, Charles W.</v>
          </cell>
          <cell r="G45">
            <v>0</v>
          </cell>
          <cell r="H45">
            <v>0</v>
          </cell>
          <cell r="I45">
            <v>0</v>
          </cell>
          <cell r="J45">
            <v>0</v>
          </cell>
          <cell r="K45">
            <v>0</v>
          </cell>
          <cell r="L45">
            <v>0</v>
          </cell>
          <cell r="M45">
            <v>0</v>
          </cell>
          <cell r="N45">
            <v>0</v>
          </cell>
          <cell r="O45">
            <v>0</v>
          </cell>
          <cell r="P45">
            <v>0</v>
          </cell>
        </row>
        <row r="46">
          <cell r="C46">
            <v>37</v>
          </cell>
          <cell r="E46" t="str">
            <v>Overby, Susan L.</v>
          </cell>
          <cell r="G46">
            <v>0</v>
          </cell>
          <cell r="H46">
            <v>0</v>
          </cell>
          <cell r="I46">
            <v>0</v>
          </cell>
          <cell r="J46">
            <v>0</v>
          </cell>
          <cell r="K46">
            <v>0</v>
          </cell>
          <cell r="L46">
            <v>0</v>
          </cell>
          <cell r="M46">
            <v>0</v>
          </cell>
          <cell r="N46">
            <v>0</v>
          </cell>
          <cell r="O46">
            <v>0</v>
          </cell>
          <cell r="P46">
            <v>0</v>
          </cell>
        </row>
        <row r="47">
          <cell r="C47">
            <v>38</v>
          </cell>
          <cell r="E47" t="str">
            <v>Krauss-Kelleher, Deborah</v>
          </cell>
          <cell r="G47">
            <v>0</v>
          </cell>
          <cell r="H47">
            <v>0</v>
          </cell>
          <cell r="I47">
            <v>0</v>
          </cell>
          <cell r="J47">
            <v>0</v>
          </cell>
          <cell r="K47">
            <v>0</v>
          </cell>
          <cell r="L47">
            <v>0</v>
          </cell>
          <cell r="M47">
            <v>0</v>
          </cell>
          <cell r="N47">
            <v>0</v>
          </cell>
          <cell r="O47">
            <v>0</v>
          </cell>
          <cell r="P47">
            <v>0</v>
          </cell>
        </row>
        <row r="48">
          <cell r="C48">
            <v>39</v>
          </cell>
          <cell r="E48" t="str">
            <v>Smith, Jr., Girard T.</v>
          </cell>
          <cell r="G48">
            <v>0</v>
          </cell>
          <cell r="H48">
            <v>0</v>
          </cell>
          <cell r="I48">
            <v>0</v>
          </cell>
          <cell r="J48">
            <v>0</v>
          </cell>
          <cell r="K48">
            <v>0</v>
          </cell>
          <cell r="L48">
            <v>0</v>
          </cell>
          <cell r="M48">
            <v>0</v>
          </cell>
          <cell r="N48">
            <v>0</v>
          </cell>
          <cell r="O48">
            <v>0</v>
          </cell>
          <cell r="P48">
            <v>0</v>
          </cell>
        </row>
        <row r="49">
          <cell r="C49">
            <v>40</v>
          </cell>
          <cell r="E49" t="str">
            <v>Clarkson, William A.</v>
          </cell>
          <cell r="G49">
            <v>0</v>
          </cell>
          <cell r="H49">
            <v>0</v>
          </cell>
          <cell r="I49">
            <v>0</v>
          </cell>
          <cell r="J49">
            <v>0</v>
          </cell>
          <cell r="K49">
            <v>0</v>
          </cell>
          <cell r="L49">
            <v>0</v>
          </cell>
          <cell r="M49">
            <v>0</v>
          </cell>
          <cell r="N49">
            <v>0</v>
          </cell>
          <cell r="O49">
            <v>0</v>
          </cell>
          <cell r="P49">
            <v>0</v>
          </cell>
        </row>
        <row r="50">
          <cell r="C50">
            <v>41</v>
          </cell>
          <cell r="E50" t="str">
            <v>LeChevallier, Mark</v>
          </cell>
          <cell r="G50">
            <v>0</v>
          </cell>
          <cell r="H50">
            <v>0</v>
          </cell>
          <cell r="I50">
            <v>0</v>
          </cell>
          <cell r="J50">
            <v>0</v>
          </cell>
          <cell r="K50">
            <v>0</v>
          </cell>
          <cell r="L50">
            <v>0</v>
          </cell>
          <cell r="M50">
            <v>0</v>
          </cell>
          <cell r="N50">
            <v>0</v>
          </cell>
          <cell r="O50">
            <v>0</v>
          </cell>
          <cell r="P50">
            <v>0</v>
          </cell>
        </row>
        <row r="51">
          <cell r="C51">
            <v>42</v>
          </cell>
          <cell r="E51" t="str">
            <v>Jerpe, David E.</v>
          </cell>
          <cell r="G51">
            <v>0</v>
          </cell>
          <cell r="H51">
            <v>0</v>
          </cell>
          <cell r="I51">
            <v>0</v>
          </cell>
          <cell r="J51">
            <v>0</v>
          </cell>
          <cell r="K51">
            <v>0</v>
          </cell>
          <cell r="L51">
            <v>0</v>
          </cell>
          <cell r="M51">
            <v>0</v>
          </cell>
          <cell r="N51">
            <v>0</v>
          </cell>
          <cell r="O51">
            <v>0</v>
          </cell>
          <cell r="P51">
            <v>0</v>
          </cell>
        </row>
        <row r="52">
          <cell r="C52">
            <v>43</v>
          </cell>
          <cell r="E52" t="str">
            <v>Cox, William E.</v>
          </cell>
          <cell r="G52">
            <v>0</v>
          </cell>
          <cell r="H52">
            <v>0</v>
          </cell>
          <cell r="I52">
            <v>0</v>
          </cell>
          <cell r="J52">
            <v>0</v>
          </cell>
          <cell r="K52">
            <v>0</v>
          </cell>
          <cell r="L52">
            <v>0</v>
          </cell>
          <cell r="M52">
            <v>0</v>
          </cell>
          <cell r="N52">
            <v>0</v>
          </cell>
          <cell r="O52">
            <v>0</v>
          </cell>
          <cell r="P52">
            <v>0</v>
          </cell>
        </row>
        <row r="53">
          <cell r="C53">
            <v>44</v>
          </cell>
          <cell r="E53" t="str">
            <v>LeGrand, Robert J.</v>
          </cell>
          <cell r="G53">
            <v>0</v>
          </cell>
          <cell r="H53">
            <v>0</v>
          </cell>
          <cell r="I53">
            <v>0</v>
          </cell>
          <cell r="J53">
            <v>0</v>
          </cell>
          <cell r="K53">
            <v>0</v>
          </cell>
          <cell r="L53">
            <v>0</v>
          </cell>
          <cell r="M53">
            <v>0</v>
          </cell>
          <cell r="N53">
            <v>0</v>
          </cell>
          <cell r="O53">
            <v>0</v>
          </cell>
          <cell r="P53">
            <v>0</v>
          </cell>
        </row>
        <row r="54">
          <cell r="C54">
            <v>45</v>
          </cell>
          <cell r="E54" t="str">
            <v>Smith, Kris</v>
          </cell>
          <cell r="G54">
            <v>0</v>
          </cell>
          <cell r="H54">
            <v>0</v>
          </cell>
          <cell r="I54">
            <v>0</v>
          </cell>
          <cell r="J54">
            <v>0</v>
          </cell>
          <cell r="K54">
            <v>0</v>
          </cell>
          <cell r="L54">
            <v>0</v>
          </cell>
          <cell r="M54">
            <v>0</v>
          </cell>
          <cell r="N54">
            <v>0</v>
          </cell>
          <cell r="O54">
            <v>0</v>
          </cell>
          <cell r="P54">
            <v>0</v>
          </cell>
        </row>
        <row r="55">
          <cell r="C55">
            <v>46</v>
          </cell>
          <cell r="E55" t="str">
            <v>Alario, Chris G.</v>
          </cell>
          <cell r="G55">
            <v>0</v>
          </cell>
          <cell r="H55">
            <v>0</v>
          </cell>
          <cell r="I55">
            <v>0</v>
          </cell>
          <cell r="J55">
            <v>0</v>
          </cell>
          <cell r="K55">
            <v>0</v>
          </cell>
          <cell r="L55">
            <v>0</v>
          </cell>
          <cell r="M55">
            <v>0</v>
          </cell>
          <cell r="N55">
            <v>0</v>
          </cell>
          <cell r="O55">
            <v>0</v>
          </cell>
          <cell r="P55">
            <v>0</v>
          </cell>
        </row>
        <row r="56">
          <cell r="C56">
            <v>47</v>
          </cell>
          <cell r="E56" t="str">
            <v>Pennay, Richard A.</v>
          </cell>
          <cell r="G56">
            <v>0</v>
          </cell>
          <cell r="H56">
            <v>0</v>
          </cell>
          <cell r="I56">
            <v>0</v>
          </cell>
          <cell r="J56">
            <v>0</v>
          </cell>
          <cell r="K56">
            <v>0</v>
          </cell>
          <cell r="L56">
            <v>0</v>
          </cell>
          <cell r="M56">
            <v>0</v>
          </cell>
          <cell r="N56">
            <v>0</v>
          </cell>
          <cell r="O56">
            <v>0</v>
          </cell>
          <cell r="P56">
            <v>0</v>
          </cell>
        </row>
        <row r="57">
          <cell r="C57">
            <v>48</v>
          </cell>
          <cell r="E57" t="str">
            <v>Hamilton, James</v>
          </cell>
          <cell r="G57">
            <v>0</v>
          </cell>
          <cell r="H57">
            <v>0</v>
          </cell>
          <cell r="I57">
            <v>0</v>
          </cell>
          <cell r="J57">
            <v>0</v>
          </cell>
          <cell r="K57">
            <v>0</v>
          </cell>
          <cell r="L57">
            <v>0</v>
          </cell>
          <cell r="M57">
            <v>0</v>
          </cell>
          <cell r="N57">
            <v>0</v>
          </cell>
          <cell r="O57">
            <v>0</v>
          </cell>
          <cell r="P57">
            <v>0</v>
          </cell>
        </row>
        <row r="58">
          <cell r="C58">
            <v>49</v>
          </cell>
          <cell r="E58" t="str">
            <v>Bickerton, Daniel P.</v>
          </cell>
          <cell r="G58">
            <v>0</v>
          </cell>
          <cell r="H58">
            <v>0</v>
          </cell>
          <cell r="I58">
            <v>0</v>
          </cell>
          <cell r="J58">
            <v>0</v>
          </cell>
          <cell r="K58">
            <v>0</v>
          </cell>
          <cell r="L58">
            <v>0</v>
          </cell>
          <cell r="M58">
            <v>0</v>
          </cell>
          <cell r="N58">
            <v>0</v>
          </cell>
          <cell r="O58">
            <v>0</v>
          </cell>
          <cell r="P58">
            <v>0</v>
          </cell>
        </row>
        <row r="59">
          <cell r="C59">
            <v>50</v>
          </cell>
          <cell r="E59" t="str">
            <v>Clarke, Gary D.</v>
          </cell>
          <cell r="G59">
            <v>0</v>
          </cell>
          <cell r="H59">
            <v>0</v>
          </cell>
          <cell r="I59">
            <v>0</v>
          </cell>
          <cell r="J59">
            <v>0</v>
          </cell>
          <cell r="K59">
            <v>0</v>
          </cell>
          <cell r="L59">
            <v>0</v>
          </cell>
          <cell r="M59">
            <v>0</v>
          </cell>
          <cell r="N59">
            <v>0</v>
          </cell>
          <cell r="O59">
            <v>0</v>
          </cell>
          <cell r="P59">
            <v>0</v>
          </cell>
        </row>
        <row r="60">
          <cell r="C60">
            <v>51</v>
          </cell>
          <cell r="E60" t="str">
            <v>Davis, William B.</v>
          </cell>
          <cell r="G60">
            <v>0</v>
          </cell>
          <cell r="H60">
            <v>0</v>
          </cell>
          <cell r="I60">
            <v>0</v>
          </cell>
          <cell r="J60">
            <v>0</v>
          </cell>
          <cell r="K60">
            <v>0</v>
          </cell>
          <cell r="L60">
            <v>0</v>
          </cell>
          <cell r="M60">
            <v>0</v>
          </cell>
          <cell r="N60">
            <v>0</v>
          </cell>
          <cell r="O60">
            <v>0</v>
          </cell>
          <cell r="P60">
            <v>0</v>
          </cell>
        </row>
        <row r="61">
          <cell r="C61">
            <v>52</v>
          </cell>
          <cell r="E61" t="str">
            <v>Jones, Lendel G.</v>
          </cell>
          <cell r="G61">
            <v>0</v>
          </cell>
          <cell r="H61">
            <v>0</v>
          </cell>
          <cell r="I61">
            <v>0</v>
          </cell>
          <cell r="J61">
            <v>0</v>
          </cell>
          <cell r="K61">
            <v>0</v>
          </cell>
          <cell r="L61">
            <v>0</v>
          </cell>
          <cell r="M61">
            <v>0</v>
          </cell>
          <cell r="N61">
            <v>0</v>
          </cell>
          <cell r="O61">
            <v>0</v>
          </cell>
          <cell r="P61">
            <v>0</v>
          </cell>
        </row>
        <row r="62">
          <cell r="C62">
            <v>53</v>
          </cell>
          <cell r="E62" t="str">
            <v>Kyriss, Karl M.</v>
          </cell>
          <cell r="G62">
            <v>0</v>
          </cell>
          <cell r="H62">
            <v>0</v>
          </cell>
          <cell r="I62">
            <v>0</v>
          </cell>
          <cell r="J62">
            <v>0</v>
          </cell>
          <cell r="K62">
            <v>0</v>
          </cell>
          <cell r="L62">
            <v>0</v>
          </cell>
          <cell r="M62">
            <v>0</v>
          </cell>
          <cell r="N62">
            <v>0</v>
          </cell>
          <cell r="O62">
            <v>0</v>
          </cell>
          <cell r="P62">
            <v>0</v>
          </cell>
        </row>
        <row r="63">
          <cell r="C63">
            <v>54</v>
          </cell>
          <cell r="E63" t="str">
            <v>Sgro, Michael A.</v>
          </cell>
          <cell r="G63">
            <v>0</v>
          </cell>
          <cell r="H63">
            <v>0</v>
          </cell>
          <cell r="I63">
            <v>0</v>
          </cell>
          <cell r="J63">
            <v>0</v>
          </cell>
          <cell r="K63">
            <v>0</v>
          </cell>
          <cell r="L63">
            <v>0</v>
          </cell>
          <cell r="M63">
            <v>0</v>
          </cell>
          <cell r="N63">
            <v>0</v>
          </cell>
          <cell r="O63">
            <v>0</v>
          </cell>
          <cell r="P63">
            <v>0</v>
          </cell>
        </row>
        <row r="64">
          <cell r="C64">
            <v>55</v>
          </cell>
          <cell r="E64" t="str">
            <v>Jenkins, James M.</v>
          </cell>
          <cell r="G64">
            <v>0</v>
          </cell>
          <cell r="H64">
            <v>0</v>
          </cell>
          <cell r="I64">
            <v>0</v>
          </cell>
          <cell r="J64">
            <v>0</v>
          </cell>
          <cell r="K64">
            <v>0</v>
          </cell>
          <cell r="L64">
            <v>0</v>
          </cell>
          <cell r="M64">
            <v>0</v>
          </cell>
          <cell r="N64">
            <v>0</v>
          </cell>
          <cell r="O64">
            <v>0</v>
          </cell>
          <cell r="P64">
            <v>0</v>
          </cell>
        </row>
        <row r="65">
          <cell r="C65">
            <v>56</v>
          </cell>
          <cell r="E65" t="str">
            <v>Mundy II, Roy W.</v>
          </cell>
          <cell r="G65">
            <v>0</v>
          </cell>
          <cell r="H65">
            <v>0</v>
          </cell>
          <cell r="I65">
            <v>0</v>
          </cell>
          <cell r="J65">
            <v>0</v>
          </cell>
          <cell r="K65">
            <v>0</v>
          </cell>
          <cell r="L65">
            <v>0</v>
          </cell>
          <cell r="M65">
            <v>0</v>
          </cell>
          <cell r="N65">
            <v>0</v>
          </cell>
          <cell r="O65">
            <v>0</v>
          </cell>
          <cell r="P65">
            <v>100</v>
          </cell>
        </row>
        <row r="66">
          <cell r="C66">
            <v>57</v>
          </cell>
          <cell r="E66" t="str">
            <v>L'Ecuyer, William F</v>
          </cell>
          <cell r="G66">
            <v>100</v>
          </cell>
          <cell r="H66">
            <v>100</v>
          </cell>
          <cell r="I66">
            <v>100</v>
          </cell>
          <cell r="J66">
            <v>100</v>
          </cell>
          <cell r="K66">
            <v>100</v>
          </cell>
          <cell r="L66">
            <v>100</v>
          </cell>
          <cell r="M66">
            <v>100</v>
          </cell>
          <cell r="N66">
            <v>100</v>
          </cell>
          <cell r="O66">
            <v>100</v>
          </cell>
          <cell r="P66">
            <v>0</v>
          </cell>
        </row>
        <row r="67">
          <cell r="C67">
            <v>58</v>
          </cell>
          <cell r="E67" t="str">
            <v>Ruckman, Fred L.</v>
          </cell>
          <cell r="G67">
            <v>0</v>
          </cell>
          <cell r="H67">
            <v>0</v>
          </cell>
          <cell r="I67">
            <v>0</v>
          </cell>
          <cell r="J67">
            <v>0</v>
          </cell>
          <cell r="K67">
            <v>0</v>
          </cell>
          <cell r="L67">
            <v>0</v>
          </cell>
          <cell r="M67">
            <v>0</v>
          </cell>
          <cell r="N67">
            <v>0</v>
          </cell>
          <cell r="O67">
            <v>0</v>
          </cell>
          <cell r="P67">
            <v>0</v>
          </cell>
        </row>
        <row r="68">
          <cell r="C68">
            <v>59</v>
          </cell>
          <cell r="E68" t="str">
            <v>Miller, Michael A.</v>
          </cell>
          <cell r="G68">
            <v>0</v>
          </cell>
          <cell r="H68">
            <v>0</v>
          </cell>
          <cell r="I68">
            <v>0</v>
          </cell>
          <cell r="J68">
            <v>0</v>
          </cell>
          <cell r="K68">
            <v>0</v>
          </cell>
          <cell r="L68">
            <v>0</v>
          </cell>
          <cell r="M68">
            <v>0</v>
          </cell>
          <cell r="N68">
            <v>0</v>
          </cell>
          <cell r="O68">
            <v>0</v>
          </cell>
          <cell r="P68">
            <v>0</v>
          </cell>
        </row>
        <row r="69">
          <cell r="C69">
            <v>60</v>
          </cell>
          <cell r="E69" t="str">
            <v>Freeston, Rob W.</v>
          </cell>
          <cell r="G69">
            <v>0</v>
          </cell>
          <cell r="H69">
            <v>0</v>
          </cell>
          <cell r="I69">
            <v>0</v>
          </cell>
          <cell r="J69">
            <v>0</v>
          </cell>
          <cell r="K69">
            <v>0</v>
          </cell>
          <cell r="L69">
            <v>0</v>
          </cell>
          <cell r="M69">
            <v>0</v>
          </cell>
          <cell r="N69">
            <v>0</v>
          </cell>
          <cell r="O69">
            <v>0</v>
          </cell>
          <cell r="P69">
            <v>0</v>
          </cell>
        </row>
        <row r="70">
          <cell r="C70">
            <v>61</v>
          </cell>
          <cell r="E70" t="str">
            <v>Mitchem, R. Douglas</v>
          </cell>
          <cell r="G70">
            <v>0</v>
          </cell>
          <cell r="H70">
            <v>0</v>
          </cell>
          <cell r="I70">
            <v>0</v>
          </cell>
          <cell r="J70">
            <v>0</v>
          </cell>
          <cell r="K70">
            <v>0</v>
          </cell>
          <cell r="L70">
            <v>0</v>
          </cell>
          <cell r="M70">
            <v>0</v>
          </cell>
          <cell r="N70">
            <v>0</v>
          </cell>
          <cell r="O70">
            <v>0</v>
          </cell>
          <cell r="P70">
            <v>0</v>
          </cell>
        </row>
        <row r="71">
          <cell r="C71">
            <v>62</v>
          </cell>
          <cell r="E71" t="str">
            <v>Kartman, Frank L.</v>
          </cell>
          <cell r="G71">
            <v>0</v>
          </cell>
          <cell r="H71">
            <v>0</v>
          </cell>
          <cell r="I71">
            <v>0</v>
          </cell>
          <cell r="J71">
            <v>0</v>
          </cell>
          <cell r="K71">
            <v>0</v>
          </cell>
          <cell r="L71">
            <v>0</v>
          </cell>
          <cell r="M71">
            <v>0</v>
          </cell>
          <cell r="N71">
            <v>0</v>
          </cell>
          <cell r="O71">
            <v>0</v>
          </cell>
          <cell r="P71">
            <v>0</v>
          </cell>
        </row>
        <row r="72">
          <cell r="C72">
            <v>63</v>
          </cell>
          <cell r="E72" t="str">
            <v>Kelvington, William C.</v>
          </cell>
          <cell r="G72">
            <v>0</v>
          </cell>
          <cell r="H72">
            <v>0</v>
          </cell>
          <cell r="I72">
            <v>0</v>
          </cell>
          <cell r="J72">
            <v>0</v>
          </cell>
          <cell r="K72">
            <v>0</v>
          </cell>
          <cell r="L72">
            <v>0</v>
          </cell>
          <cell r="M72">
            <v>0</v>
          </cell>
          <cell r="N72">
            <v>0</v>
          </cell>
          <cell r="O72">
            <v>0</v>
          </cell>
          <cell r="P72">
            <v>0</v>
          </cell>
        </row>
        <row r="73">
          <cell r="C73">
            <v>64</v>
          </cell>
          <cell r="E73" t="str">
            <v>Schultz, David B.</v>
          </cell>
          <cell r="G73">
            <v>0</v>
          </cell>
          <cell r="H73">
            <v>0</v>
          </cell>
          <cell r="I73">
            <v>0</v>
          </cell>
          <cell r="J73">
            <v>0</v>
          </cell>
          <cell r="K73">
            <v>0</v>
          </cell>
          <cell r="L73">
            <v>0</v>
          </cell>
          <cell r="M73">
            <v>0</v>
          </cell>
          <cell r="N73">
            <v>0</v>
          </cell>
          <cell r="O73">
            <v>0</v>
          </cell>
          <cell r="P73">
            <v>0</v>
          </cell>
        </row>
        <row r="74">
          <cell r="C74">
            <v>65</v>
          </cell>
          <cell r="E74" t="str">
            <v>Rowe, Nick O.</v>
          </cell>
          <cell r="G74">
            <v>0</v>
          </cell>
          <cell r="H74">
            <v>0</v>
          </cell>
          <cell r="I74">
            <v>0</v>
          </cell>
          <cell r="J74">
            <v>0</v>
          </cell>
          <cell r="K74">
            <v>0</v>
          </cell>
          <cell r="L74">
            <v>0</v>
          </cell>
          <cell r="M74">
            <v>0</v>
          </cell>
          <cell r="N74">
            <v>0</v>
          </cell>
          <cell r="O74">
            <v>0</v>
          </cell>
          <cell r="P74">
            <v>0</v>
          </cell>
        </row>
        <row r="75">
          <cell r="C75">
            <v>66</v>
          </cell>
          <cell r="E75" t="str">
            <v>Cole, Duane D.</v>
          </cell>
          <cell r="G75">
            <v>0</v>
          </cell>
          <cell r="H75">
            <v>0</v>
          </cell>
          <cell r="I75">
            <v>0</v>
          </cell>
          <cell r="J75">
            <v>0</v>
          </cell>
          <cell r="K75">
            <v>0</v>
          </cell>
          <cell r="L75">
            <v>0</v>
          </cell>
          <cell r="M75">
            <v>0</v>
          </cell>
          <cell r="N75">
            <v>0</v>
          </cell>
          <cell r="O75">
            <v>0</v>
          </cell>
          <cell r="P75">
            <v>0</v>
          </cell>
        </row>
        <row r="76">
          <cell r="C76">
            <v>67</v>
          </cell>
          <cell r="E76" t="str">
            <v>Smith, Laird</v>
          </cell>
          <cell r="G76">
            <v>0</v>
          </cell>
          <cell r="H76">
            <v>0</v>
          </cell>
          <cell r="I76">
            <v>0</v>
          </cell>
          <cell r="J76">
            <v>0</v>
          </cell>
          <cell r="K76">
            <v>0</v>
          </cell>
          <cell r="L76">
            <v>0</v>
          </cell>
          <cell r="M76">
            <v>0</v>
          </cell>
          <cell r="N76">
            <v>0</v>
          </cell>
          <cell r="O76">
            <v>0</v>
          </cell>
          <cell r="P76">
            <v>0</v>
          </cell>
        </row>
        <row r="77">
          <cell r="C77">
            <v>68</v>
          </cell>
          <cell r="E77" t="str">
            <v>Abernathy, David P.</v>
          </cell>
          <cell r="G77">
            <v>0</v>
          </cell>
          <cell r="H77">
            <v>0</v>
          </cell>
          <cell r="I77">
            <v>0</v>
          </cell>
          <cell r="J77">
            <v>0</v>
          </cell>
          <cell r="K77">
            <v>0</v>
          </cell>
          <cell r="L77">
            <v>0</v>
          </cell>
          <cell r="M77">
            <v>0</v>
          </cell>
          <cell r="N77">
            <v>0</v>
          </cell>
          <cell r="O77">
            <v>0</v>
          </cell>
          <cell r="P77">
            <v>0</v>
          </cell>
        </row>
        <row r="78">
          <cell r="C78">
            <v>69</v>
          </cell>
          <cell r="E78" t="str">
            <v>Redmond, Velma A.</v>
          </cell>
          <cell r="G78">
            <v>0</v>
          </cell>
          <cell r="H78">
            <v>0</v>
          </cell>
          <cell r="I78">
            <v>0</v>
          </cell>
          <cell r="J78">
            <v>0</v>
          </cell>
          <cell r="K78">
            <v>0</v>
          </cell>
          <cell r="L78">
            <v>0</v>
          </cell>
          <cell r="M78">
            <v>0</v>
          </cell>
          <cell r="N78">
            <v>0</v>
          </cell>
          <cell r="O78">
            <v>0</v>
          </cell>
          <cell r="P78">
            <v>0</v>
          </cell>
        </row>
        <row r="79">
          <cell r="C79">
            <v>70</v>
          </cell>
          <cell r="E79" t="str">
            <v>Chambers, Stephen N.</v>
          </cell>
          <cell r="G79">
            <v>0</v>
          </cell>
          <cell r="H79">
            <v>0</v>
          </cell>
          <cell r="I79">
            <v>0</v>
          </cell>
          <cell r="J79">
            <v>0</v>
          </cell>
          <cell r="K79">
            <v>0</v>
          </cell>
          <cell r="L79">
            <v>0</v>
          </cell>
          <cell r="M79">
            <v>0</v>
          </cell>
          <cell r="N79">
            <v>0</v>
          </cell>
          <cell r="O79">
            <v>0</v>
          </cell>
          <cell r="P79">
            <v>0</v>
          </cell>
        </row>
        <row r="80">
          <cell r="C80">
            <v>71</v>
          </cell>
          <cell r="E80" t="str">
            <v>Schultz, Sue A.</v>
          </cell>
          <cell r="G80">
            <v>0</v>
          </cell>
          <cell r="H80">
            <v>0</v>
          </cell>
          <cell r="I80">
            <v>0</v>
          </cell>
          <cell r="J80">
            <v>0</v>
          </cell>
          <cell r="K80">
            <v>0</v>
          </cell>
          <cell r="L80">
            <v>0</v>
          </cell>
          <cell r="M80">
            <v>0</v>
          </cell>
          <cell r="N80">
            <v>0</v>
          </cell>
          <cell r="O80">
            <v>0</v>
          </cell>
          <cell r="P80">
            <v>0</v>
          </cell>
        </row>
        <row r="81">
          <cell r="C81">
            <v>72</v>
          </cell>
          <cell r="E81" t="str">
            <v>Miller, Herbert A.</v>
          </cell>
          <cell r="G81">
            <v>0</v>
          </cell>
          <cell r="H81">
            <v>0</v>
          </cell>
          <cell r="I81">
            <v>0</v>
          </cell>
          <cell r="J81">
            <v>0</v>
          </cell>
          <cell r="K81">
            <v>0</v>
          </cell>
          <cell r="L81">
            <v>0</v>
          </cell>
          <cell r="M81">
            <v>0</v>
          </cell>
          <cell r="N81">
            <v>0</v>
          </cell>
          <cell r="O81">
            <v>0</v>
          </cell>
          <cell r="P81">
            <v>0</v>
          </cell>
        </row>
        <row r="82">
          <cell r="C82">
            <v>73</v>
          </cell>
          <cell r="E82" t="str">
            <v>Jones, Theodore (c)</v>
          </cell>
          <cell r="G82">
            <v>0</v>
          </cell>
          <cell r="H82">
            <v>0</v>
          </cell>
          <cell r="I82">
            <v>0</v>
          </cell>
          <cell r="J82">
            <v>0</v>
          </cell>
          <cell r="K82">
            <v>0</v>
          </cell>
          <cell r="L82">
            <v>0</v>
          </cell>
          <cell r="M82">
            <v>0</v>
          </cell>
          <cell r="N82">
            <v>0</v>
          </cell>
          <cell r="O82">
            <v>0</v>
          </cell>
          <cell r="P82">
            <v>0</v>
          </cell>
        </row>
        <row r="83">
          <cell r="C83">
            <v>74</v>
          </cell>
          <cell r="E83" t="str">
            <v>McKitrick, Thomas G.</v>
          </cell>
          <cell r="G83">
            <v>0</v>
          </cell>
          <cell r="H83">
            <v>0</v>
          </cell>
          <cell r="I83">
            <v>0</v>
          </cell>
          <cell r="J83">
            <v>0</v>
          </cell>
          <cell r="K83">
            <v>0</v>
          </cell>
          <cell r="L83">
            <v>0</v>
          </cell>
          <cell r="M83">
            <v>0</v>
          </cell>
          <cell r="N83">
            <v>0</v>
          </cell>
          <cell r="O83">
            <v>0</v>
          </cell>
          <cell r="P83">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Out Def Summ"/>
      <sheetName val="CashOut Def - Details"/>
      <sheetName val="CashOut"/>
      <sheetName val="Summ"/>
      <sheetName val="Retention Bonus"/>
      <sheetName val="PSUs 02-04"/>
      <sheetName val="LTIP In Progress 01-03 Max"/>
      <sheetName val="Outstanding Options 2001-2000"/>
      <sheetName val="Restricted Stock 00 Max"/>
      <sheetName val="DO NOT PRINT - RS 97 Table"/>
      <sheetName val="DO NOT PRINT - Deferrals"/>
      <sheetName val="DO NOT PRINT - Div Eq"/>
      <sheetName val="DO NOT PRINT - Prices"/>
      <sheetName val="DO NOT PRINT - Notes"/>
      <sheetName val="DO NOT PRINT - Names"/>
      <sheetName val="LTIP In Progress 01-03"/>
      <sheetName val="Restricted Stock 00"/>
      <sheetName val="Restricted St塅䕃⹌塅E0"/>
    </sheetNames>
    <sheetDataSet>
      <sheetData sheetId="0" refreshError="1"/>
      <sheetData sheetId="1" refreshError="1"/>
      <sheetData sheetId="2" refreshError="1"/>
      <sheetData sheetId="3" refreshError="1">
        <row r="1">
          <cell r="A1">
            <v>37631</v>
          </cell>
          <cell r="D1">
            <v>2</v>
          </cell>
        </row>
        <row r="2">
          <cell r="A2">
            <v>46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W Consolidated"/>
      <sheetName val="AWW parent"/>
      <sheetName val="AZ"/>
      <sheetName val="CA"/>
      <sheetName val="HI"/>
      <sheetName val="IL"/>
      <sheetName val="IN"/>
      <sheetName val="IA"/>
      <sheetName val="KY"/>
      <sheetName val="LI"/>
      <sheetName val="MD"/>
      <sheetName val="MO"/>
      <sheetName val="NJ"/>
      <sheetName val="NM"/>
      <sheetName val="OH"/>
      <sheetName val="PA"/>
      <sheetName val="TN"/>
      <sheetName val="VA &amp; VAE"/>
      <sheetName val="WV &amp; BFV"/>
      <sheetName val="AWS"/>
      <sheetName val="Summ"/>
      <sheetName val="DO NOT PRINT - Deferrals"/>
      <sheetName val="AWW_Consolidated"/>
      <sheetName val="AGRIUM"/>
      <sheetName val="ATCO"/>
      <sheetName val="AULT"/>
      <sheetName val="FINNING"/>
      <sheetName val="assumptions"/>
      <sheetName val="IVACO"/>
      <sheetName val="LAFARGE CANADA"/>
      <sheetName val="METHANEX"/>
      <sheetName val="NOVA"/>
      <sheetName val="PLACER DOME"/>
      <sheetName val="RIO ALGOM"/>
      <sheetName val="RUSSEL METALS"/>
      <sheetName val="STONE CONS"/>
      <sheetName val="SUNCOR"/>
    </sheetNames>
    <sheetDataSet>
      <sheetData sheetId="0" refreshError="1">
        <row r="4">
          <cell r="J4"/>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urns"/>
      <sheetName val="DIAMOND"/>
      <sheetName val="MDSummary"/>
      <sheetName val="Status"/>
      <sheetName val="P"/>
    </sheetNames>
    <sheetDataSet>
      <sheetData sheetId="0" refreshError="1"/>
      <sheetData sheetId="1" refreshError="1"/>
      <sheetData sheetId="2" refreshError="1"/>
      <sheetData sheetId="3" refreshError="1"/>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fo cost allocation gross"/>
      <sheetName val="2011 Pen cost fr TW"/>
      <sheetName val="2011 contri 1.24"/>
      <sheetName val="AWW Consolidated"/>
      <sheetName val="2011_Pen_cost_fr_TW"/>
    </sheetNames>
    <sheetDataSet>
      <sheetData sheetId="0"/>
      <sheetData sheetId="1">
        <row r="20">
          <cell r="B20" t="str">
            <v>AWWS Corp</v>
          </cell>
          <cell r="E20">
            <v>3</v>
          </cell>
          <cell r="F20">
            <v>1</v>
          </cell>
          <cell r="G20">
            <v>99</v>
          </cell>
          <cell r="H20">
            <v>13035714</v>
          </cell>
          <cell r="I20">
            <v>15999143.505000001</v>
          </cell>
          <cell r="J20">
            <v>4.19E-2</v>
          </cell>
          <cell r="K20">
            <v>2340108</v>
          </cell>
          <cell r="L20">
            <v>5849240</v>
          </cell>
          <cell r="M20">
            <v>3068523</v>
          </cell>
          <cell r="N20">
            <v>5848189</v>
          </cell>
        </row>
        <row r="21">
          <cell r="B21" t="str">
            <v>Belleville, IL Lab (R)</v>
          </cell>
          <cell r="E21">
            <v>3</v>
          </cell>
          <cell r="F21">
            <v>2</v>
          </cell>
          <cell r="G21">
            <v>21</v>
          </cell>
          <cell r="H21">
            <v>1240700</v>
          </cell>
          <cell r="I21">
            <v>1972151.7050000001</v>
          </cell>
          <cell r="J21">
            <v>4.0000000000000001E-3</v>
          </cell>
          <cell r="K21">
            <v>223399</v>
          </cell>
          <cell r="L21">
            <v>558400</v>
          </cell>
          <cell r="M21">
            <v>292938</v>
          </cell>
          <cell r="N21">
            <v>558400</v>
          </cell>
        </row>
        <row r="22">
          <cell r="B22" t="str">
            <v>Western (L)</v>
          </cell>
          <cell r="E22">
            <v>3</v>
          </cell>
          <cell r="F22">
            <v>6</v>
          </cell>
          <cell r="G22">
            <v>20</v>
          </cell>
          <cell r="H22">
            <v>2736551</v>
          </cell>
          <cell r="I22">
            <v>3471987.9749999898</v>
          </cell>
          <cell r="J22">
            <v>8.8000000000000005E-3</v>
          </cell>
          <cell r="K22">
            <v>491479</v>
          </cell>
          <cell r="L22">
            <v>1228480</v>
          </cell>
          <cell r="M22">
            <v>644463</v>
          </cell>
          <cell r="N22">
            <v>1232687</v>
          </cell>
        </row>
        <row r="23">
          <cell r="B23" t="str">
            <v>Northeast Region</v>
          </cell>
          <cell r="E23">
            <v>3</v>
          </cell>
          <cell r="F23">
            <v>10</v>
          </cell>
          <cell r="G23">
            <v>3</v>
          </cell>
          <cell r="H23">
            <v>440235</v>
          </cell>
          <cell r="I23">
            <v>1352725.4750000001</v>
          </cell>
          <cell r="J23">
            <v>1.4E-3</v>
          </cell>
          <cell r="K23">
            <v>78190</v>
          </cell>
          <cell r="L23">
            <v>195440</v>
          </cell>
          <cell r="M23">
            <v>102528</v>
          </cell>
          <cell r="N23">
            <v>199646</v>
          </cell>
        </row>
        <row r="24">
          <cell r="B24" t="str">
            <v>Southeast Region</v>
          </cell>
          <cell r="E24">
            <v>3</v>
          </cell>
          <cell r="F24">
            <v>11</v>
          </cell>
          <cell r="G24">
            <v>21</v>
          </cell>
          <cell r="H24">
            <v>2591064</v>
          </cell>
          <cell r="I24">
            <v>2378099.2999999998</v>
          </cell>
          <cell r="J24">
            <v>8.3000000000000001E-3</v>
          </cell>
          <cell r="K24">
            <v>463554</v>
          </cell>
          <cell r="L24">
            <v>1158680</v>
          </cell>
          <cell r="M24">
            <v>607846</v>
          </cell>
          <cell r="N24">
            <v>1140804</v>
          </cell>
        </row>
        <row r="25">
          <cell r="B25" t="str">
            <v>Central Region</v>
          </cell>
          <cell r="E25">
            <v>3</v>
          </cell>
          <cell r="F25">
            <v>13</v>
          </cell>
          <cell r="G25">
            <v>83</v>
          </cell>
          <cell r="H25">
            <v>8258159</v>
          </cell>
          <cell r="I25">
            <v>2883468.04</v>
          </cell>
          <cell r="J25">
            <v>2.6499999999999999E-2</v>
          </cell>
          <cell r="K25">
            <v>1480021</v>
          </cell>
          <cell r="L25">
            <v>3699400</v>
          </cell>
          <cell r="M25">
            <v>1940712</v>
          </cell>
          <cell r="N25">
            <v>3737257</v>
          </cell>
        </row>
        <row r="26">
          <cell r="B26" t="str">
            <v>Alton, IL Call Center</v>
          </cell>
          <cell r="E26">
            <v>3</v>
          </cell>
          <cell r="F26">
            <v>14</v>
          </cell>
          <cell r="G26">
            <v>357</v>
          </cell>
          <cell r="H26">
            <v>15388649</v>
          </cell>
          <cell r="I26">
            <v>395700</v>
          </cell>
          <cell r="J26">
            <v>4.9399999999999999E-2</v>
          </cell>
          <cell r="K26">
            <v>2758982</v>
          </cell>
          <cell r="L26">
            <v>6896240</v>
          </cell>
          <cell r="M26">
            <v>3617781</v>
          </cell>
          <cell r="N26">
            <v>6898344</v>
          </cell>
        </row>
        <row r="27">
          <cell r="B27" t="str">
            <v>Shared Services</v>
          </cell>
          <cell r="E27">
            <v>3</v>
          </cell>
          <cell r="F27">
            <v>15</v>
          </cell>
          <cell r="G27">
            <v>81</v>
          </cell>
          <cell r="H27">
            <v>6503962</v>
          </cell>
          <cell r="I27">
            <v>5933535.0700000003</v>
          </cell>
          <cell r="J27">
            <v>2.0899999999999998E-2</v>
          </cell>
          <cell r="K27">
            <v>1167262</v>
          </cell>
          <cell r="L27">
            <v>2917640</v>
          </cell>
          <cell r="M27">
            <v>1530600</v>
          </cell>
          <cell r="N27">
            <v>2919744</v>
          </cell>
        </row>
        <row r="28">
          <cell r="B28" t="str">
            <v>Pensacola Call Center</v>
          </cell>
          <cell r="E28">
            <v>3</v>
          </cell>
          <cell r="F28">
            <v>16</v>
          </cell>
          <cell r="G28">
            <v>206</v>
          </cell>
          <cell r="H28">
            <v>7148748</v>
          </cell>
          <cell r="I28">
            <v>2883468.04</v>
          </cell>
          <cell r="J28">
            <v>2.3E-2</v>
          </cell>
          <cell r="K28">
            <v>1284546</v>
          </cell>
          <cell r="L28">
            <v>3210800</v>
          </cell>
          <cell r="M28">
            <v>1684392</v>
          </cell>
          <cell r="N28">
            <v>3198181</v>
          </cell>
        </row>
        <row r="29">
          <cell r="B29" t="str">
            <v>ITS</v>
          </cell>
          <cell r="E29">
            <v>3</v>
          </cell>
          <cell r="F29">
            <v>17</v>
          </cell>
          <cell r="G29">
            <v>71</v>
          </cell>
          <cell r="H29">
            <v>6709421</v>
          </cell>
          <cell r="I29">
            <v>395700</v>
          </cell>
          <cell r="J29">
            <v>2.1499999999999998E-2</v>
          </cell>
          <cell r="K29">
            <v>1200771</v>
          </cell>
          <cell r="L29">
            <v>3001400</v>
          </cell>
          <cell r="M29">
            <v>1574540</v>
          </cell>
          <cell r="N29">
            <v>3040308</v>
          </cell>
        </row>
        <row r="30">
          <cell r="B30" t="str">
            <v>Procurement/Supply Chain</v>
          </cell>
          <cell r="E30">
            <v>3</v>
          </cell>
          <cell r="F30">
            <v>19</v>
          </cell>
          <cell r="G30">
            <v>22</v>
          </cell>
          <cell r="H30">
            <v>2160510</v>
          </cell>
          <cell r="I30">
            <v>5933535.0700000003</v>
          </cell>
          <cell r="J30">
            <v>6.8999999999999999E-3</v>
          </cell>
          <cell r="K30">
            <v>385364</v>
          </cell>
          <cell r="L30">
            <v>963240</v>
          </cell>
          <cell r="M30">
            <v>505318</v>
          </cell>
          <cell r="N30">
            <v>963241</v>
          </cell>
        </row>
        <row r="31">
          <cell r="B31" t="str">
            <v>Total AWW Service Company</v>
          </cell>
          <cell r="G31">
            <v>984</v>
          </cell>
          <cell r="H31">
            <v>66213713</v>
          </cell>
          <cell r="I31">
            <v>41536770.844999999</v>
          </cell>
          <cell r="J31">
            <v>0.21259999999999996</v>
          </cell>
          <cell r="K31">
            <v>11873676</v>
          </cell>
          <cell r="L31">
            <v>29678960</v>
          </cell>
          <cell r="M31">
            <v>15569641</v>
          </cell>
          <cell r="N31">
            <v>29736801</v>
          </cell>
        </row>
        <row r="35">
          <cell r="E35">
            <v>18</v>
          </cell>
          <cell r="F35" t="str">
            <v>N/A</v>
          </cell>
          <cell r="G35">
            <v>657</v>
          </cell>
          <cell r="H35">
            <v>50853180</v>
          </cell>
          <cell r="I35">
            <v>23105179.68</v>
          </cell>
          <cell r="J35">
            <v>0.1633</v>
          </cell>
          <cell r="K35">
            <v>9120278</v>
          </cell>
          <cell r="L35">
            <v>22796680</v>
          </cell>
          <cell r="M35">
            <v>11959181</v>
          </cell>
          <cell r="N35">
            <v>22818761</v>
          </cell>
        </row>
        <row r="37">
          <cell r="E37">
            <v>24</v>
          </cell>
          <cell r="F37" t="str">
            <v>N/A</v>
          </cell>
          <cell r="G37">
            <v>798</v>
          </cell>
          <cell r="H37">
            <v>54362397</v>
          </cell>
          <cell r="I37">
            <v>47227496.769999899</v>
          </cell>
          <cell r="J37">
            <v>0.1744</v>
          </cell>
          <cell r="K37">
            <v>9740209</v>
          </cell>
          <cell r="L37">
            <v>24346240</v>
          </cell>
          <cell r="M37">
            <v>12772084</v>
          </cell>
          <cell r="N37">
            <v>24334669</v>
          </cell>
        </row>
        <row r="40">
          <cell r="B40" t="str">
            <v xml:space="preserve">INDIANA - AM </v>
          </cell>
          <cell r="E40">
            <v>10</v>
          </cell>
          <cell r="F40" t="str">
            <v>N/A</v>
          </cell>
          <cell r="G40">
            <v>237</v>
          </cell>
          <cell r="H40">
            <v>14838478</v>
          </cell>
          <cell r="J40">
            <v>4.7600000000000003E-2</v>
          </cell>
          <cell r="K40">
            <v>2658452</v>
          </cell>
          <cell r="L40">
            <v>6644960</v>
          </cell>
          <cell r="M40">
            <v>3485959</v>
          </cell>
          <cell r="N40">
            <v>6632341</v>
          </cell>
        </row>
        <row r="41">
          <cell r="B41" t="str">
            <v>KENTUCKY - AM</v>
          </cell>
          <cell r="E41">
            <v>12</v>
          </cell>
          <cell r="F41" t="str">
            <v>N/A</v>
          </cell>
          <cell r="G41">
            <v>99</v>
          </cell>
          <cell r="H41">
            <v>6151987</v>
          </cell>
          <cell r="I41">
            <v>5533027.7050000001</v>
          </cell>
          <cell r="J41">
            <v>1.9800000000000002E-2</v>
          </cell>
          <cell r="K41">
            <v>1105827</v>
          </cell>
          <cell r="L41">
            <v>2764080</v>
          </cell>
          <cell r="M41">
            <v>1450042</v>
          </cell>
          <cell r="N41">
            <v>2760926</v>
          </cell>
        </row>
        <row r="42">
          <cell r="B42" t="str">
            <v>LONG ISLAND</v>
          </cell>
          <cell r="E42">
            <v>38</v>
          </cell>
          <cell r="F42" t="str">
            <v>N/A</v>
          </cell>
          <cell r="G42">
            <v>69</v>
          </cell>
          <cell r="H42">
            <v>5704271</v>
          </cell>
          <cell r="J42">
            <v>1.83E-2</v>
          </cell>
          <cell r="K42">
            <v>1022052</v>
          </cell>
          <cell r="L42">
            <v>2554680</v>
          </cell>
          <cell r="M42">
            <v>1340190</v>
          </cell>
          <cell r="N42">
            <v>2551525</v>
          </cell>
        </row>
        <row r="43">
          <cell r="B43" t="str">
            <v>MARYLAND - AM</v>
          </cell>
          <cell r="E43">
            <v>13</v>
          </cell>
          <cell r="F43" t="str">
            <v>N/A</v>
          </cell>
          <cell r="G43">
            <v>6</v>
          </cell>
          <cell r="H43">
            <v>371440</v>
          </cell>
          <cell r="I43">
            <v>381753.51999999897</v>
          </cell>
          <cell r="J43">
            <v>1.1999999999999999E-3</v>
          </cell>
          <cell r="K43">
            <v>67020</v>
          </cell>
          <cell r="L43">
            <v>167520</v>
          </cell>
          <cell r="M43">
            <v>87881</v>
          </cell>
          <cell r="N43">
            <v>166468</v>
          </cell>
        </row>
        <row r="44">
          <cell r="B44" t="str">
            <v>MICHIGAN  - AM</v>
          </cell>
          <cell r="E44">
            <v>16</v>
          </cell>
          <cell r="F44" t="str">
            <v>N/A</v>
          </cell>
          <cell r="G44">
            <v>7</v>
          </cell>
          <cell r="H44">
            <v>385362</v>
          </cell>
          <cell r="I44">
            <v>314901.75</v>
          </cell>
          <cell r="J44">
            <v>1.1999999999999999E-3</v>
          </cell>
          <cell r="K44">
            <v>67020</v>
          </cell>
          <cell r="L44">
            <v>167520</v>
          </cell>
          <cell r="M44">
            <v>87881</v>
          </cell>
          <cell r="N44">
            <v>167520</v>
          </cell>
        </row>
        <row r="45">
          <cell r="B45" t="str">
            <v>OHIO - AM</v>
          </cell>
          <cell r="E45">
            <v>22</v>
          </cell>
          <cell r="F45" t="str">
            <v>N/A</v>
          </cell>
          <cell r="G45">
            <v>76</v>
          </cell>
          <cell r="H45">
            <v>4698291</v>
          </cell>
          <cell r="I45">
            <v>3687143.71999999</v>
          </cell>
          <cell r="J45">
            <v>1.5100000000000001E-2</v>
          </cell>
          <cell r="K45">
            <v>843332</v>
          </cell>
          <cell r="L45">
            <v>2107960</v>
          </cell>
          <cell r="M45">
            <v>1105840</v>
          </cell>
          <cell r="N45">
            <v>2107960</v>
          </cell>
        </row>
        <row r="46">
          <cell r="B46" t="str">
            <v>TENNESSEE - AM</v>
          </cell>
          <cell r="E46">
            <v>26</v>
          </cell>
          <cell r="F46" t="str">
            <v>N/A</v>
          </cell>
          <cell r="G46">
            <v>82</v>
          </cell>
          <cell r="H46">
            <v>5473239</v>
          </cell>
          <cell r="I46">
            <v>5206513.8049999997</v>
          </cell>
          <cell r="J46">
            <v>1.7600000000000001E-2</v>
          </cell>
          <cell r="K46">
            <v>982957</v>
          </cell>
          <cell r="L46">
            <v>2456960</v>
          </cell>
          <cell r="M46">
            <v>1288926</v>
          </cell>
          <cell r="N46">
            <v>2459063</v>
          </cell>
        </row>
        <row r="47">
          <cell r="B47" t="str">
            <v>VIRGINIA - AM</v>
          </cell>
          <cell r="E47">
            <v>27</v>
          </cell>
          <cell r="F47" t="str">
            <v>N/A</v>
          </cell>
          <cell r="G47">
            <v>55</v>
          </cell>
          <cell r="H47">
            <v>3510342</v>
          </cell>
          <cell r="I47">
            <v>3381081.4449999901</v>
          </cell>
          <cell r="J47">
            <v>1.1299999999999999E-2</v>
          </cell>
          <cell r="K47">
            <v>631103</v>
          </cell>
          <cell r="L47">
            <v>1577480</v>
          </cell>
          <cell r="M47">
            <v>827549</v>
          </cell>
          <cell r="N47">
            <v>1577480</v>
          </cell>
        </row>
        <row r="48">
          <cell r="B48" t="str">
            <v>VIRGINIA - AM - EASTERN DISTRICT</v>
          </cell>
          <cell r="E48">
            <v>42</v>
          </cell>
          <cell r="F48">
            <v>700</v>
          </cell>
          <cell r="G48">
            <v>7</v>
          </cell>
          <cell r="H48">
            <v>404811</v>
          </cell>
          <cell r="I48">
            <v>299179.92</v>
          </cell>
          <cell r="J48">
            <v>1.2999999999999999E-3</v>
          </cell>
          <cell r="K48">
            <v>72605</v>
          </cell>
          <cell r="L48">
            <v>181480</v>
          </cell>
          <cell r="M48">
            <v>95205</v>
          </cell>
          <cell r="N48">
            <v>180429</v>
          </cell>
        </row>
        <row r="49">
          <cell r="B49" t="str">
            <v>WEST VIRGINIA - AM</v>
          </cell>
          <cell r="E49">
            <v>28</v>
          </cell>
          <cell r="F49" t="str">
            <v>N/A</v>
          </cell>
          <cell r="G49">
            <v>241</v>
          </cell>
          <cell r="H49">
            <v>15995232</v>
          </cell>
          <cell r="I49">
            <v>14918198.630000001</v>
          </cell>
          <cell r="J49">
            <v>5.1400000000000001E-2</v>
          </cell>
          <cell r="K49">
            <v>2870681</v>
          </cell>
          <cell r="L49">
            <v>7175440</v>
          </cell>
          <cell r="M49">
            <v>3764250</v>
          </cell>
          <cell r="N49">
            <v>7162821</v>
          </cell>
        </row>
        <row r="50">
          <cell r="B50" t="str">
            <v>Total Eastern Division</v>
          </cell>
          <cell r="G50">
            <v>879</v>
          </cell>
          <cell r="H50">
            <v>57533453</v>
          </cell>
          <cell r="J50">
            <v>0.18480000000000002</v>
          </cell>
          <cell r="K50">
            <v>10321049</v>
          </cell>
          <cell r="L50">
            <v>25798080</v>
          </cell>
          <cell r="M50">
            <v>13533723</v>
          </cell>
          <cell r="N50">
            <v>25766533</v>
          </cell>
        </row>
        <row r="53">
          <cell r="B53" t="str">
            <v>ARIZONA - AM</v>
          </cell>
          <cell r="E53">
            <v>23</v>
          </cell>
          <cell r="F53" t="str">
            <v>N/A</v>
          </cell>
          <cell r="G53">
            <v>108</v>
          </cell>
          <cell r="H53">
            <v>7337034</v>
          </cell>
          <cell r="I53">
            <v>9919336.4800000004</v>
          </cell>
          <cell r="J53">
            <v>2.3599999999999999E-2</v>
          </cell>
          <cell r="K53">
            <v>1318056</v>
          </cell>
          <cell r="L53">
            <v>3294560</v>
          </cell>
          <cell r="M53">
            <v>1728333</v>
          </cell>
          <cell r="N53">
            <v>3294560</v>
          </cell>
        </row>
        <row r="54">
          <cell r="B54" t="str">
            <v>CALIFORNIA - AM</v>
          </cell>
          <cell r="E54">
            <v>5</v>
          </cell>
          <cell r="F54" t="str">
            <v>N/A</v>
          </cell>
          <cell r="G54">
            <v>178</v>
          </cell>
          <cell r="H54">
            <v>14662878</v>
          </cell>
          <cell r="I54">
            <v>9919336.4800000004</v>
          </cell>
          <cell r="J54">
            <v>4.7100000000000003E-2</v>
          </cell>
          <cell r="K54">
            <v>2630527</v>
          </cell>
          <cell r="L54">
            <v>6575160</v>
          </cell>
          <cell r="M54">
            <v>3449342</v>
          </cell>
          <cell r="N54">
            <v>6563593</v>
          </cell>
        </row>
        <row r="55">
          <cell r="B55" t="str">
            <v>HAWAII</v>
          </cell>
          <cell r="E55">
            <v>30</v>
          </cell>
          <cell r="F55" t="str">
            <v>N/A</v>
          </cell>
          <cell r="G55">
            <v>11</v>
          </cell>
          <cell r="H55">
            <v>881228</v>
          </cell>
          <cell r="I55">
            <v>787253.83499999996</v>
          </cell>
          <cell r="J55">
            <v>2.8E-3</v>
          </cell>
          <cell r="K55">
            <v>156380</v>
          </cell>
          <cell r="L55">
            <v>390880</v>
          </cell>
          <cell r="M55">
            <v>205056</v>
          </cell>
          <cell r="N55">
            <v>395086</v>
          </cell>
        </row>
        <row r="56">
          <cell r="B56" t="str">
            <v>ILLINOIS - AM</v>
          </cell>
          <cell r="E56">
            <v>9</v>
          </cell>
          <cell r="F56" t="str">
            <v>N/A</v>
          </cell>
          <cell r="G56">
            <v>331</v>
          </cell>
          <cell r="H56">
            <v>21448637</v>
          </cell>
          <cell r="J56">
            <v>6.8900000000000003E-2</v>
          </cell>
          <cell r="K56">
            <v>3848054</v>
          </cell>
          <cell r="L56">
            <v>9618440</v>
          </cell>
          <cell r="M56">
            <v>5045852</v>
          </cell>
          <cell r="N56">
            <v>9616337</v>
          </cell>
        </row>
        <row r="57">
          <cell r="B57" t="str">
            <v>IOWA - AM</v>
          </cell>
          <cell r="E57">
            <v>11</v>
          </cell>
          <cell r="F57" t="str">
            <v>N/A</v>
          </cell>
          <cell r="G57">
            <v>46</v>
          </cell>
          <cell r="H57">
            <v>2817109</v>
          </cell>
          <cell r="I57">
            <v>2949353.04</v>
          </cell>
          <cell r="J57">
            <v>8.9999999999999993E-3</v>
          </cell>
          <cell r="K57">
            <v>502649</v>
          </cell>
          <cell r="L57">
            <v>1256400</v>
          </cell>
          <cell r="M57">
            <v>659110</v>
          </cell>
          <cell r="N57">
            <v>1263762</v>
          </cell>
        </row>
        <row r="58">
          <cell r="B58" t="str">
            <v>MISSOURI - AM</v>
          </cell>
          <cell r="E58">
            <v>17</v>
          </cell>
          <cell r="F58" t="str">
            <v>N/A</v>
          </cell>
          <cell r="G58">
            <v>506</v>
          </cell>
          <cell r="H58">
            <v>33092236</v>
          </cell>
          <cell r="J58">
            <v>0.1062</v>
          </cell>
          <cell r="K58">
            <v>5931252</v>
          </cell>
          <cell r="L58">
            <v>14825520</v>
          </cell>
          <cell r="M58">
            <v>7777496</v>
          </cell>
          <cell r="N58">
            <v>14798178</v>
          </cell>
        </row>
        <row r="59">
          <cell r="B59" t="str">
            <v>NEW MEXICO - AM</v>
          </cell>
          <cell r="E59">
            <v>19</v>
          </cell>
          <cell r="F59" t="str">
            <v>N/A</v>
          </cell>
          <cell r="G59">
            <v>23</v>
          </cell>
          <cell r="H59">
            <v>1260133</v>
          </cell>
          <cell r="I59">
            <v>967696.67500000005</v>
          </cell>
          <cell r="J59">
            <v>4.0000000000000001E-3</v>
          </cell>
          <cell r="K59">
            <v>223399</v>
          </cell>
          <cell r="L59">
            <v>558400</v>
          </cell>
          <cell r="M59">
            <v>292938</v>
          </cell>
          <cell r="N59">
            <v>555245</v>
          </cell>
        </row>
        <row r="60">
          <cell r="B60" t="str">
            <v>TEXAS</v>
          </cell>
          <cell r="E60">
            <v>50</v>
          </cell>
          <cell r="F60" t="str">
            <v>N/A</v>
          </cell>
          <cell r="G60">
            <v>10</v>
          </cell>
          <cell r="H60">
            <v>454082</v>
          </cell>
          <cell r="I60">
            <v>513648.63500000001</v>
          </cell>
          <cell r="J60">
            <v>1.5E-3</v>
          </cell>
          <cell r="K60">
            <v>83775</v>
          </cell>
          <cell r="L60">
            <v>209400</v>
          </cell>
          <cell r="M60">
            <v>109852</v>
          </cell>
          <cell r="N60">
            <v>208349</v>
          </cell>
        </row>
      </sheetData>
      <sheetData sheetId="2"/>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fo cost allocation gross"/>
      <sheetName val="2012 pen cost draft"/>
      <sheetName val="2012 contri 1.26"/>
      <sheetName val="2011 Pen Contr Proj 1.24"/>
      <sheetName val="2011 Pen cost fr TW"/>
      <sheetName val="2012_pen_cost_draft"/>
    </sheetNames>
    <sheetDataSet>
      <sheetData sheetId="0"/>
      <sheetData sheetId="1">
        <row r="49">
          <cell r="B49" t="str">
            <v>LONG ISLAND</v>
          </cell>
          <cell r="E49">
            <v>38</v>
          </cell>
          <cell r="F49" t="str">
            <v>N/A</v>
          </cell>
          <cell r="G49">
            <v>65</v>
          </cell>
          <cell r="H49">
            <v>5586399</v>
          </cell>
          <cell r="I49">
            <v>1.9099999999999999E-2</v>
          </cell>
          <cell r="J49">
            <v>1169739</v>
          </cell>
          <cell r="K49">
            <v>2387982</v>
          </cell>
        </row>
        <row r="50">
          <cell r="B50" t="str">
            <v>NEW JERSEY - AM</v>
          </cell>
          <cell r="E50">
            <v>18</v>
          </cell>
          <cell r="F50" t="str">
            <v>N/A</v>
          </cell>
          <cell r="G50">
            <v>634</v>
          </cell>
          <cell r="H50">
            <v>50409556</v>
          </cell>
          <cell r="I50">
            <v>0.1719</v>
          </cell>
          <cell r="J50">
            <v>10527651</v>
          </cell>
          <cell r="K50">
            <v>21491833</v>
          </cell>
        </row>
        <row r="51">
          <cell r="G51">
            <v>699</v>
          </cell>
          <cell r="H51">
            <v>55995955</v>
          </cell>
          <cell r="I51">
            <v>0.191</v>
          </cell>
          <cell r="J51">
            <v>11697390</v>
          </cell>
          <cell r="K51">
            <v>23879815</v>
          </cell>
        </row>
        <row r="54">
          <cell r="B54" t="str">
            <v>MARYLAND - AM</v>
          </cell>
          <cell r="E54">
            <v>13</v>
          </cell>
          <cell r="F54" t="str">
            <v>N/A</v>
          </cell>
          <cell r="G54">
            <v>6</v>
          </cell>
          <cell r="H54">
            <v>382810</v>
          </cell>
          <cell r="I54">
            <v>1.2999999999999999E-3</v>
          </cell>
          <cell r="J54">
            <v>79616</v>
          </cell>
          <cell r="K54">
            <v>162533</v>
          </cell>
        </row>
        <row r="55">
          <cell r="B55" t="str">
            <v>PENNSYLVANIA - AM</v>
          </cell>
          <cell r="E55">
            <v>24</v>
          </cell>
          <cell r="F55" t="str">
            <v>N/A</v>
          </cell>
          <cell r="G55">
            <v>768</v>
          </cell>
          <cell r="H55">
            <v>53122431</v>
          </cell>
          <cell r="I55">
            <v>0.1812</v>
          </cell>
          <cell r="J55">
            <v>11097210</v>
          </cell>
          <cell r="K55">
            <v>22654567</v>
          </cell>
        </row>
        <row r="56">
          <cell r="B56" t="str">
            <v>VIRGINIA - AM</v>
          </cell>
          <cell r="E56">
            <v>27</v>
          </cell>
          <cell r="F56" t="str">
            <v>N/A</v>
          </cell>
          <cell r="G56">
            <v>56</v>
          </cell>
          <cell r="H56">
            <v>3670359</v>
          </cell>
          <cell r="I56">
            <v>1.2500000000000001E-2</v>
          </cell>
          <cell r="J56">
            <v>765536</v>
          </cell>
          <cell r="K56">
            <v>1562815</v>
          </cell>
        </row>
        <row r="57">
          <cell r="B57" t="str">
            <v>WEST VIRGINIA - AM</v>
          </cell>
          <cell r="E57">
            <v>28</v>
          </cell>
          <cell r="F57" t="str">
            <v>N/A</v>
          </cell>
          <cell r="G57">
            <v>226</v>
          </cell>
          <cell r="H57">
            <v>15380389</v>
          </cell>
          <cell r="I57">
            <v>5.2399999999999995E-2</v>
          </cell>
          <cell r="J57">
            <v>3209126</v>
          </cell>
          <cell r="K57">
            <v>6551321</v>
          </cell>
        </row>
        <row r="58">
          <cell r="G58">
            <v>1056</v>
          </cell>
          <cell r="H58">
            <v>72555989</v>
          </cell>
          <cell r="I58">
            <v>0.24740000000000001</v>
          </cell>
          <cell r="J58">
            <v>15151488</v>
          </cell>
          <cell r="K58">
            <v>30931236</v>
          </cell>
        </row>
        <row r="61">
          <cell r="B61" t="str">
            <v>ILLINOIS - AM</v>
          </cell>
          <cell r="E61">
            <v>9</v>
          </cell>
          <cell r="F61" t="str">
            <v>N/A</v>
          </cell>
          <cell r="G61">
            <v>315</v>
          </cell>
          <cell r="H61">
            <v>21091126</v>
          </cell>
          <cell r="I61">
            <v>7.1900000000000006E-2</v>
          </cell>
          <cell r="J61">
            <v>4403363</v>
          </cell>
          <cell r="K61">
            <v>8989313</v>
          </cell>
        </row>
        <row r="62">
          <cell r="B62" t="str">
            <v xml:space="preserve">INDIANA - AM </v>
          </cell>
          <cell r="E62">
            <v>10</v>
          </cell>
          <cell r="F62" t="str">
            <v>N/A</v>
          </cell>
          <cell r="G62">
            <v>227</v>
          </cell>
          <cell r="H62">
            <v>14644794</v>
          </cell>
          <cell r="I62">
            <v>4.9799999999999997E-2</v>
          </cell>
          <cell r="J62">
            <v>3049896</v>
          </cell>
          <cell r="K62">
            <v>6226256</v>
          </cell>
        </row>
        <row r="63">
          <cell r="B63" t="str">
            <v>IOWA - AM</v>
          </cell>
          <cell r="E63">
            <v>11</v>
          </cell>
          <cell r="F63" t="str">
            <v>N/A</v>
          </cell>
          <cell r="G63">
            <v>40</v>
          </cell>
          <cell r="H63">
            <v>2481014</v>
          </cell>
          <cell r="I63">
            <v>8.5000000000000006E-3</v>
          </cell>
          <cell r="J63">
            <v>520565</v>
          </cell>
          <cell r="K63">
            <v>1062714</v>
          </cell>
        </row>
        <row r="64">
          <cell r="B64" t="str">
            <v>KENTUCKY - AM</v>
          </cell>
          <cell r="E64">
            <v>12</v>
          </cell>
          <cell r="F64" t="str">
            <v>N/A</v>
          </cell>
          <cell r="G64">
            <v>88</v>
          </cell>
          <cell r="H64">
            <v>5831903</v>
          </cell>
          <cell r="I64">
            <v>1.9900000000000001E-2</v>
          </cell>
          <cell r="J64">
            <v>1218733</v>
          </cell>
          <cell r="K64">
            <v>2488002</v>
          </cell>
        </row>
        <row r="65">
          <cell r="B65" t="str">
            <v>MICHIGAN  - AM</v>
          </cell>
          <cell r="E65">
            <v>16</v>
          </cell>
          <cell r="F65" t="str">
            <v>N/A</v>
          </cell>
          <cell r="G65">
            <v>6</v>
          </cell>
          <cell r="H65">
            <v>351252</v>
          </cell>
          <cell r="I65">
            <v>1.1999999999999999E-3</v>
          </cell>
          <cell r="J65">
            <v>73491</v>
          </cell>
          <cell r="K65">
            <v>150030</v>
          </cell>
        </row>
        <row r="66">
          <cell r="B66" t="str">
            <v>MISSOURI - AM</v>
          </cell>
          <cell r="E66">
            <v>17</v>
          </cell>
          <cell r="F66" t="str">
            <v>N/A</v>
          </cell>
          <cell r="G66">
            <v>485</v>
          </cell>
          <cell r="H66">
            <v>32125015</v>
          </cell>
          <cell r="I66">
            <v>0.1096</v>
          </cell>
          <cell r="J66">
            <v>6712220</v>
          </cell>
          <cell r="K66">
            <v>13702763</v>
          </cell>
        </row>
        <row r="67">
          <cell r="B67" t="str">
            <v>TENNESSEE - AM</v>
          </cell>
          <cell r="E67">
            <v>26</v>
          </cell>
          <cell r="F67" t="str">
            <v>N/A</v>
          </cell>
          <cell r="G67">
            <v>64</v>
          </cell>
          <cell r="H67">
            <v>4347617</v>
          </cell>
          <cell r="I67">
            <v>1.4800000000000001E-2</v>
          </cell>
          <cell r="J67">
            <v>906395</v>
          </cell>
          <cell r="K67">
            <v>1850373</v>
          </cell>
        </row>
        <row r="68">
          <cell r="G68">
            <v>1225</v>
          </cell>
          <cell r="H68">
            <v>80872721</v>
          </cell>
          <cell r="I68">
            <v>0.2757</v>
          </cell>
          <cell r="J68">
            <v>16884663</v>
          </cell>
          <cell r="K68">
            <v>34469451</v>
          </cell>
        </row>
        <row r="71">
          <cell r="B71" t="str">
            <v>OHIO - AM</v>
          </cell>
          <cell r="E71">
            <v>22</v>
          </cell>
          <cell r="F71" t="str">
            <v>N/A</v>
          </cell>
          <cell r="G71">
            <v>70</v>
          </cell>
          <cell r="H71">
            <v>4442958</v>
          </cell>
          <cell r="I71">
            <v>1.52E-2</v>
          </cell>
          <cell r="J71">
            <v>930892</v>
          </cell>
          <cell r="K71">
            <v>1900383</v>
          </cell>
        </row>
        <row r="72">
          <cell r="B72" t="str">
            <v>CALIFORNIA - AM</v>
          </cell>
          <cell r="E72">
            <v>5</v>
          </cell>
          <cell r="F72" t="str">
            <v>N/A</v>
          </cell>
          <cell r="G72">
            <v>168</v>
          </cell>
          <cell r="H72">
            <v>14127413</v>
          </cell>
          <cell r="I72">
            <v>4.8099999999999997E-2</v>
          </cell>
          <cell r="J72">
            <v>2945783</v>
          </cell>
          <cell r="K72">
            <v>6013713</v>
          </cell>
        </row>
        <row r="73">
          <cell r="B73" t="str">
            <v>HAWAII</v>
          </cell>
          <cell r="E73">
            <v>30</v>
          </cell>
          <cell r="F73" t="str">
            <v>N/A</v>
          </cell>
          <cell r="G73">
            <v>10</v>
          </cell>
          <cell r="H73">
            <v>820681</v>
          </cell>
          <cell r="I73">
            <v>2.8E-3</v>
          </cell>
          <cell r="J73">
            <v>171480</v>
          </cell>
          <cell r="K73">
            <v>350071</v>
          </cell>
        </row>
      </sheetData>
      <sheetData sheetId="2"/>
      <sheetData sheetId="3"/>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
      <sheetName val="CA"/>
      <sheetName val="HI"/>
      <sheetName val="IL"/>
      <sheetName val="IN"/>
      <sheetName val="IA"/>
      <sheetName val="KY"/>
      <sheetName val="LI"/>
      <sheetName val="MD"/>
      <sheetName val="MI"/>
      <sheetName val="MO"/>
      <sheetName val="NJ"/>
      <sheetName val="NM"/>
      <sheetName val="OH"/>
      <sheetName val="PA"/>
      <sheetName val="TN"/>
      <sheetName val="VA EAST"/>
      <sheetName val="VA"/>
      <sheetName val="WV"/>
      <sheetName val="Sheet1"/>
      <sheetName val="Sheet2"/>
      <sheetName val="2012 pen cost draf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lControl"/>
      <sheetName val="Changes"/>
      <sheetName val="MDSummary"/>
      <sheetName val="SUMMARY"/>
      <sheetName val="O&amp;M"/>
      <sheetName val="RESIDUALS"/>
      <sheetName val="ENGINEERING"/>
      <sheetName val="UID"/>
      <sheetName val="CAR"/>
      <sheetName val="MIL"/>
      <sheetName val="OH"/>
      <sheetName val="REGIONAL OH"/>
      <sheetName val="WLPP"/>
      <sheetName val="Validation"/>
    </sheetNames>
    <sheetDataSet>
      <sheetData sheetId="0" refreshError="1"/>
      <sheetData sheetId="1" refreshError="1"/>
      <sheetData sheetId="2" refreshError="1"/>
      <sheetData sheetId="3" refreshError="1">
        <row r="10">
          <cell r="D10">
            <v>37956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 val="CA"/>
      <sheetName val="Customize_Your_Invoice"/>
    </sheetNames>
    <sheetDataSet>
      <sheetData sheetId="0" refreshError="1"/>
      <sheetData sheetId="1" refreshError="1">
        <row r="15">
          <cell r="E15" t="str">
            <v>State</v>
          </cell>
        </row>
        <row r="24">
          <cell r="D24" t="b">
            <v>0</v>
          </cell>
        </row>
        <row r="28">
          <cell r="D28" t="b">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ACT"/>
      <sheetName val="General"/>
      <sheetName val="Valuation"/>
      <sheetName val="NEI"/>
      <sheetName val="Etown SERP"/>
      <sheetName val="Etown Directors"/>
      <sheetName val="Customize Your Invoice"/>
    </sheetNames>
    <sheetDataSet>
      <sheetData sheetId="0" refreshError="1"/>
      <sheetData sheetId="1" refreshError="1">
        <row r="1">
          <cell r="B1">
            <v>38353</v>
          </cell>
        </row>
        <row r="2">
          <cell r="B2">
            <v>0.06</v>
          </cell>
        </row>
      </sheetData>
      <sheetData sheetId="2" refreshError="1"/>
      <sheetData sheetId="3"/>
      <sheetData sheetId="4"/>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WPR_Paytrm_Over180"/>
      <sheetName val="Sheet2"/>
      <sheetName val="Sheet1"/>
      <sheetName val="General"/>
    </sheetNames>
    <sheetDataSet>
      <sheetData sheetId="0" refreshError="1"/>
      <sheetData sheetId="1" refreshError="1">
        <row r="2">
          <cell r="B2">
            <v>1879</v>
          </cell>
          <cell r="C2" t="str">
            <v>1100</v>
          </cell>
        </row>
        <row r="3">
          <cell r="B3">
            <v>1879</v>
          </cell>
          <cell r="C3" t="str">
            <v>1100</v>
          </cell>
        </row>
        <row r="4">
          <cell r="B4">
            <v>1879</v>
          </cell>
          <cell r="C4" t="str">
            <v>1100</v>
          </cell>
        </row>
        <row r="5">
          <cell r="B5">
            <v>2113</v>
          </cell>
          <cell r="C5" t="str">
            <v>1100</v>
          </cell>
        </row>
        <row r="6">
          <cell r="B6">
            <v>2113</v>
          </cell>
          <cell r="C6" t="str">
            <v>1100</v>
          </cell>
        </row>
        <row r="7">
          <cell r="B7">
            <v>2113</v>
          </cell>
          <cell r="C7" t="str">
            <v>1100</v>
          </cell>
        </row>
        <row r="8">
          <cell r="B8">
            <v>2113</v>
          </cell>
          <cell r="C8" t="str">
            <v>1100</v>
          </cell>
        </row>
        <row r="9">
          <cell r="B9">
            <v>2113</v>
          </cell>
          <cell r="C9" t="str">
            <v>1100</v>
          </cell>
        </row>
        <row r="10">
          <cell r="B10">
            <v>2983</v>
          </cell>
          <cell r="C10" t="str">
            <v>1100</v>
          </cell>
        </row>
        <row r="11">
          <cell r="B11">
            <v>2983</v>
          </cell>
          <cell r="C11" t="str">
            <v>1100</v>
          </cell>
        </row>
        <row r="12">
          <cell r="B12">
            <v>2983</v>
          </cell>
          <cell r="C12" t="str">
            <v>1100</v>
          </cell>
        </row>
        <row r="13">
          <cell r="B13">
            <v>4639</v>
          </cell>
          <cell r="C13" t="str">
            <v>1100</v>
          </cell>
        </row>
        <row r="14">
          <cell r="B14">
            <v>4639</v>
          </cell>
          <cell r="C14" t="str">
            <v>1100</v>
          </cell>
        </row>
        <row r="15">
          <cell r="B15">
            <v>4639</v>
          </cell>
          <cell r="C15" t="str">
            <v>1100</v>
          </cell>
        </row>
        <row r="16">
          <cell r="B16">
            <v>4661</v>
          </cell>
          <cell r="C16" t="str">
            <v>1100</v>
          </cell>
        </row>
        <row r="17">
          <cell r="B17">
            <v>4661</v>
          </cell>
          <cell r="C17" t="str">
            <v>1100</v>
          </cell>
        </row>
        <row r="18">
          <cell r="B18">
            <v>4661</v>
          </cell>
          <cell r="C18" t="str">
            <v>1100</v>
          </cell>
        </row>
        <row r="19">
          <cell r="B19">
            <v>4661</v>
          </cell>
          <cell r="C19" t="str">
            <v>1100</v>
          </cell>
        </row>
        <row r="20">
          <cell r="B20">
            <v>5466</v>
          </cell>
          <cell r="C20" t="str">
            <v>1100</v>
          </cell>
        </row>
        <row r="21">
          <cell r="B21">
            <v>5466</v>
          </cell>
          <cell r="C21" t="str">
            <v>1100</v>
          </cell>
        </row>
        <row r="22">
          <cell r="B22">
            <v>5466</v>
          </cell>
          <cell r="C22" t="str">
            <v>1100</v>
          </cell>
        </row>
        <row r="23">
          <cell r="B23">
            <v>5466</v>
          </cell>
          <cell r="C23" t="str">
            <v>1100</v>
          </cell>
        </row>
        <row r="24">
          <cell r="B24">
            <v>8357</v>
          </cell>
          <cell r="C24" t="str">
            <v>1100</v>
          </cell>
        </row>
        <row r="25">
          <cell r="B25">
            <v>8357</v>
          </cell>
          <cell r="C25" t="str">
            <v>1100</v>
          </cell>
        </row>
        <row r="26">
          <cell r="B26">
            <v>8357</v>
          </cell>
          <cell r="C26" t="str">
            <v>1100</v>
          </cell>
        </row>
        <row r="27">
          <cell r="B27">
            <v>8357</v>
          </cell>
          <cell r="C27" t="str">
            <v>1100</v>
          </cell>
        </row>
        <row r="28">
          <cell r="B28">
            <v>8687</v>
          </cell>
          <cell r="C28" t="str">
            <v>1100</v>
          </cell>
        </row>
        <row r="29">
          <cell r="B29">
            <v>8687</v>
          </cell>
          <cell r="C29" t="str">
            <v>1100</v>
          </cell>
        </row>
        <row r="30">
          <cell r="B30">
            <v>8687</v>
          </cell>
          <cell r="C30" t="str">
            <v>1100</v>
          </cell>
        </row>
        <row r="31">
          <cell r="B31">
            <v>8687</v>
          </cell>
          <cell r="C31" t="str">
            <v>1100</v>
          </cell>
        </row>
        <row r="32">
          <cell r="B32">
            <v>12169</v>
          </cell>
          <cell r="C32" t="str">
            <v>1100</v>
          </cell>
        </row>
        <row r="33">
          <cell r="B33">
            <v>12169</v>
          </cell>
          <cell r="C33" t="str">
            <v>1100</v>
          </cell>
        </row>
        <row r="34">
          <cell r="B34">
            <v>12169</v>
          </cell>
          <cell r="C34" t="str">
            <v>1100</v>
          </cell>
        </row>
        <row r="35">
          <cell r="B35">
            <v>12169</v>
          </cell>
          <cell r="C35" t="str">
            <v>1100</v>
          </cell>
        </row>
        <row r="36">
          <cell r="B36">
            <v>12236</v>
          </cell>
          <cell r="C36" t="str">
            <v>1100</v>
          </cell>
        </row>
        <row r="37">
          <cell r="B37">
            <v>12236</v>
          </cell>
          <cell r="C37" t="str">
            <v>1100</v>
          </cell>
        </row>
        <row r="38">
          <cell r="B38">
            <v>12236</v>
          </cell>
          <cell r="C38" t="str">
            <v>1100</v>
          </cell>
        </row>
        <row r="39">
          <cell r="B39">
            <v>18537</v>
          </cell>
          <cell r="C39" t="str">
            <v>1100</v>
          </cell>
        </row>
        <row r="40">
          <cell r="B40">
            <v>18537</v>
          </cell>
          <cell r="C40" t="str">
            <v>1100</v>
          </cell>
        </row>
        <row r="41">
          <cell r="B41">
            <v>18537</v>
          </cell>
          <cell r="C41" t="str">
            <v>1100</v>
          </cell>
        </row>
        <row r="42">
          <cell r="B42">
            <v>19149</v>
          </cell>
          <cell r="C42" t="str">
            <v>1100</v>
          </cell>
        </row>
        <row r="43">
          <cell r="B43">
            <v>19149</v>
          </cell>
          <cell r="C43" t="str">
            <v>1100</v>
          </cell>
        </row>
        <row r="44">
          <cell r="B44">
            <v>19149</v>
          </cell>
          <cell r="C44" t="str">
            <v>1100</v>
          </cell>
        </row>
        <row r="45">
          <cell r="B45">
            <v>19149</v>
          </cell>
          <cell r="C45" t="str">
            <v>1100</v>
          </cell>
        </row>
        <row r="46">
          <cell r="B46">
            <v>19479</v>
          </cell>
          <cell r="C46" t="str">
            <v>1100</v>
          </cell>
        </row>
        <row r="47">
          <cell r="B47">
            <v>19479</v>
          </cell>
          <cell r="C47" t="str">
            <v>1100</v>
          </cell>
        </row>
        <row r="48">
          <cell r="B48">
            <v>19479</v>
          </cell>
          <cell r="C48" t="str">
            <v>1100</v>
          </cell>
        </row>
        <row r="49">
          <cell r="B49">
            <v>19479</v>
          </cell>
          <cell r="C49" t="str">
            <v>1100</v>
          </cell>
        </row>
        <row r="50">
          <cell r="B50">
            <v>19554</v>
          </cell>
          <cell r="C50" t="str">
            <v>1100</v>
          </cell>
        </row>
        <row r="51">
          <cell r="B51">
            <v>19554</v>
          </cell>
          <cell r="C51" t="str">
            <v>1100</v>
          </cell>
        </row>
        <row r="52">
          <cell r="B52">
            <v>19554</v>
          </cell>
          <cell r="C52" t="str">
            <v>1100</v>
          </cell>
        </row>
        <row r="53">
          <cell r="B53">
            <v>19554</v>
          </cell>
          <cell r="C53" t="str">
            <v>1100</v>
          </cell>
        </row>
        <row r="54">
          <cell r="B54">
            <v>20459</v>
          </cell>
          <cell r="C54" t="str">
            <v>1100</v>
          </cell>
        </row>
        <row r="55">
          <cell r="B55">
            <v>20459</v>
          </cell>
          <cell r="C55" t="str">
            <v>1100</v>
          </cell>
        </row>
        <row r="56">
          <cell r="B56">
            <v>20459</v>
          </cell>
          <cell r="C56" t="str">
            <v>1100</v>
          </cell>
        </row>
        <row r="57">
          <cell r="B57">
            <v>20459</v>
          </cell>
          <cell r="C57" t="str">
            <v>1100</v>
          </cell>
        </row>
        <row r="58">
          <cell r="B58">
            <v>20459</v>
          </cell>
          <cell r="C58" t="str">
            <v>1100</v>
          </cell>
        </row>
        <row r="59">
          <cell r="B59">
            <v>24601</v>
          </cell>
          <cell r="C59" t="str">
            <v>1100</v>
          </cell>
        </row>
        <row r="60">
          <cell r="B60">
            <v>24601</v>
          </cell>
          <cell r="C60" t="str">
            <v>1100</v>
          </cell>
        </row>
        <row r="61">
          <cell r="B61">
            <v>24601</v>
          </cell>
          <cell r="C61" t="str">
            <v>1100</v>
          </cell>
        </row>
        <row r="62">
          <cell r="B62">
            <v>25325</v>
          </cell>
          <cell r="C62" t="str">
            <v>1100</v>
          </cell>
        </row>
        <row r="63">
          <cell r="B63">
            <v>25325</v>
          </cell>
          <cell r="C63" t="str">
            <v>1100</v>
          </cell>
        </row>
        <row r="64">
          <cell r="B64">
            <v>25325</v>
          </cell>
          <cell r="C64" t="str">
            <v>1100</v>
          </cell>
        </row>
        <row r="65">
          <cell r="B65">
            <v>25325</v>
          </cell>
          <cell r="C65" t="str">
            <v>1100</v>
          </cell>
        </row>
        <row r="66">
          <cell r="B66">
            <v>25660</v>
          </cell>
          <cell r="C66" t="str">
            <v>2100</v>
          </cell>
        </row>
        <row r="67">
          <cell r="B67">
            <v>25660</v>
          </cell>
          <cell r="C67" t="str">
            <v>2100</v>
          </cell>
        </row>
        <row r="68">
          <cell r="B68">
            <v>25660</v>
          </cell>
          <cell r="C68" t="str">
            <v>2100</v>
          </cell>
        </row>
        <row r="69">
          <cell r="B69">
            <v>25660</v>
          </cell>
          <cell r="C69" t="str">
            <v>2100</v>
          </cell>
        </row>
        <row r="70">
          <cell r="B70">
            <v>25660</v>
          </cell>
          <cell r="C70" t="str">
            <v>2100</v>
          </cell>
        </row>
        <row r="71">
          <cell r="B71">
            <v>27017</v>
          </cell>
          <cell r="C71" t="str">
            <v>1100</v>
          </cell>
        </row>
        <row r="72">
          <cell r="B72">
            <v>27017</v>
          </cell>
          <cell r="C72" t="str">
            <v>1100</v>
          </cell>
        </row>
        <row r="73">
          <cell r="B73">
            <v>27017</v>
          </cell>
          <cell r="C73" t="str">
            <v>1100</v>
          </cell>
        </row>
        <row r="74">
          <cell r="B74">
            <v>28880</v>
          </cell>
          <cell r="C74" t="str">
            <v>2100</v>
          </cell>
        </row>
        <row r="75">
          <cell r="B75">
            <v>28880</v>
          </cell>
          <cell r="C75" t="str">
            <v>2100</v>
          </cell>
        </row>
        <row r="76">
          <cell r="B76">
            <v>28880</v>
          </cell>
          <cell r="C76" t="str">
            <v>2100</v>
          </cell>
        </row>
        <row r="77">
          <cell r="B77">
            <v>28880</v>
          </cell>
          <cell r="C77" t="str">
            <v>2100</v>
          </cell>
        </row>
        <row r="78">
          <cell r="B78">
            <v>30254</v>
          </cell>
          <cell r="C78" t="str">
            <v>1100</v>
          </cell>
        </row>
        <row r="79">
          <cell r="B79">
            <v>30254</v>
          </cell>
          <cell r="C79" t="str">
            <v>1100</v>
          </cell>
        </row>
        <row r="80">
          <cell r="B80">
            <v>30254</v>
          </cell>
          <cell r="C80" t="str">
            <v>1100</v>
          </cell>
        </row>
        <row r="81">
          <cell r="B81">
            <v>30254</v>
          </cell>
          <cell r="C81" t="str">
            <v>1100</v>
          </cell>
        </row>
        <row r="82">
          <cell r="B82">
            <v>30254</v>
          </cell>
          <cell r="C82" t="str">
            <v>1100</v>
          </cell>
        </row>
        <row r="83">
          <cell r="B83">
            <v>34123</v>
          </cell>
          <cell r="C83" t="str">
            <v>1100</v>
          </cell>
        </row>
        <row r="84">
          <cell r="B84">
            <v>34123</v>
          </cell>
          <cell r="C84" t="str">
            <v>1100</v>
          </cell>
        </row>
        <row r="85">
          <cell r="B85">
            <v>34123</v>
          </cell>
          <cell r="C85" t="str">
            <v>1100</v>
          </cell>
        </row>
        <row r="86">
          <cell r="B86">
            <v>34123</v>
          </cell>
          <cell r="C86" t="str">
            <v>1100</v>
          </cell>
        </row>
        <row r="87">
          <cell r="B87">
            <v>36299</v>
          </cell>
          <cell r="C87" t="str">
            <v>1100</v>
          </cell>
        </row>
        <row r="88">
          <cell r="B88">
            <v>36299</v>
          </cell>
          <cell r="C88" t="str">
            <v>1100</v>
          </cell>
        </row>
        <row r="89">
          <cell r="B89">
            <v>36299</v>
          </cell>
          <cell r="C89" t="str">
            <v>1100</v>
          </cell>
        </row>
        <row r="90">
          <cell r="B90">
            <v>39131</v>
          </cell>
          <cell r="C90" t="str">
            <v>1100</v>
          </cell>
        </row>
        <row r="91">
          <cell r="B91">
            <v>39131</v>
          </cell>
          <cell r="C91" t="str">
            <v>1100</v>
          </cell>
        </row>
        <row r="92">
          <cell r="B92">
            <v>39131</v>
          </cell>
          <cell r="C92" t="str">
            <v>1100</v>
          </cell>
        </row>
        <row r="93">
          <cell r="B93">
            <v>39952</v>
          </cell>
          <cell r="C93" t="str">
            <v>1100</v>
          </cell>
        </row>
        <row r="94">
          <cell r="B94">
            <v>39952</v>
          </cell>
          <cell r="C94" t="str">
            <v>1100</v>
          </cell>
        </row>
        <row r="95">
          <cell r="B95">
            <v>39952</v>
          </cell>
          <cell r="C95" t="str">
            <v>1100</v>
          </cell>
        </row>
        <row r="96">
          <cell r="B96">
            <v>39952</v>
          </cell>
          <cell r="C96" t="str">
            <v>1100</v>
          </cell>
        </row>
        <row r="97">
          <cell r="B97">
            <v>40670</v>
          </cell>
          <cell r="C97" t="str">
            <v>1100</v>
          </cell>
        </row>
        <row r="98">
          <cell r="B98">
            <v>40670</v>
          </cell>
          <cell r="C98" t="str">
            <v>1100</v>
          </cell>
        </row>
        <row r="99">
          <cell r="B99">
            <v>40670</v>
          </cell>
          <cell r="C99" t="str">
            <v>1100</v>
          </cell>
        </row>
        <row r="100">
          <cell r="B100">
            <v>40670</v>
          </cell>
          <cell r="C100" t="str">
            <v>1100</v>
          </cell>
        </row>
        <row r="101">
          <cell r="B101">
            <v>42138</v>
          </cell>
          <cell r="C101" t="str">
            <v>1100</v>
          </cell>
        </row>
        <row r="102">
          <cell r="B102">
            <v>42138</v>
          </cell>
          <cell r="C102" t="str">
            <v>1100</v>
          </cell>
        </row>
        <row r="103">
          <cell r="B103">
            <v>42138</v>
          </cell>
          <cell r="C103" t="str">
            <v>1100</v>
          </cell>
        </row>
        <row r="104">
          <cell r="B104">
            <v>42138</v>
          </cell>
          <cell r="C104" t="str">
            <v>1100</v>
          </cell>
        </row>
        <row r="105">
          <cell r="B105">
            <v>43190</v>
          </cell>
          <cell r="C105" t="str">
            <v>1100</v>
          </cell>
        </row>
        <row r="106">
          <cell r="B106">
            <v>43190</v>
          </cell>
          <cell r="C106" t="str">
            <v>1100</v>
          </cell>
        </row>
        <row r="107">
          <cell r="B107">
            <v>43190</v>
          </cell>
          <cell r="C107" t="str">
            <v>1100</v>
          </cell>
        </row>
        <row r="108">
          <cell r="B108">
            <v>43190</v>
          </cell>
          <cell r="C108" t="str">
            <v>1100</v>
          </cell>
        </row>
        <row r="109">
          <cell r="B109">
            <v>43813</v>
          </cell>
          <cell r="C109" t="str">
            <v>1100</v>
          </cell>
        </row>
        <row r="110">
          <cell r="B110">
            <v>43813</v>
          </cell>
          <cell r="C110" t="str">
            <v>1100</v>
          </cell>
        </row>
        <row r="111">
          <cell r="B111">
            <v>43813</v>
          </cell>
          <cell r="C111" t="str">
            <v>1100</v>
          </cell>
        </row>
        <row r="112">
          <cell r="B112">
            <v>43813</v>
          </cell>
          <cell r="C112" t="str">
            <v>1100</v>
          </cell>
        </row>
        <row r="113">
          <cell r="B113">
            <v>46898</v>
          </cell>
          <cell r="C113" t="str">
            <v>1100</v>
          </cell>
        </row>
        <row r="114">
          <cell r="B114">
            <v>46898</v>
          </cell>
          <cell r="C114" t="str">
            <v>1100</v>
          </cell>
        </row>
        <row r="115">
          <cell r="B115">
            <v>46898</v>
          </cell>
          <cell r="C115" t="str">
            <v>1100</v>
          </cell>
        </row>
        <row r="116">
          <cell r="B116">
            <v>48066</v>
          </cell>
          <cell r="C116" t="str">
            <v>1100</v>
          </cell>
        </row>
        <row r="117">
          <cell r="B117">
            <v>48066</v>
          </cell>
          <cell r="C117" t="str">
            <v>1100</v>
          </cell>
        </row>
        <row r="118">
          <cell r="B118">
            <v>48066</v>
          </cell>
          <cell r="C118" t="str">
            <v>1100</v>
          </cell>
        </row>
        <row r="119">
          <cell r="B119">
            <v>48561</v>
          </cell>
          <cell r="C119" t="str">
            <v>2100</v>
          </cell>
        </row>
        <row r="120">
          <cell r="B120">
            <v>48561</v>
          </cell>
          <cell r="C120" t="str">
            <v>2100</v>
          </cell>
        </row>
        <row r="121">
          <cell r="B121">
            <v>48561</v>
          </cell>
          <cell r="C121" t="str">
            <v>2100</v>
          </cell>
        </row>
        <row r="122">
          <cell r="B122">
            <v>48561</v>
          </cell>
          <cell r="C122" t="str">
            <v>2100</v>
          </cell>
        </row>
        <row r="123">
          <cell r="B123">
            <v>55700</v>
          </cell>
          <cell r="C123" t="str">
            <v>1100</v>
          </cell>
        </row>
        <row r="124">
          <cell r="B124">
            <v>55700</v>
          </cell>
          <cell r="C124" t="str">
            <v>1100</v>
          </cell>
        </row>
        <row r="125">
          <cell r="B125">
            <v>55700</v>
          </cell>
          <cell r="C125" t="str">
            <v>1100</v>
          </cell>
        </row>
        <row r="126">
          <cell r="B126">
            <v>55700</v>
          </cell>
          <cell r="C126" t="str">
            <v>1100</v>
          </cell>
        </row>
        <row r="127">
          <cell r="B127">
            <v>55843</v>
          </cell>
          <cell r="C127" t="str">
            <v>1100</v>
          </cell>
        </row>
        <row r="128">
          <cell r="B128">
            <v>55843</v>
          </cell>
          <cell r="C128" t="str">
            <v>1100</v>
          </cell>
        </row>
        <row r="129">
          <cell r="B129">
            <v>55843</v>
          </cell>
          <cell r="C129" t="str">
            <v>1100</v>
          </cell>
        </row>
        <row r="130">
          <cell r="B130">
            <v>56138</v>
          </cell>
          <cell r="C130" t="str">
            <v>1100</v>
          </cell>
        </row>
        <row r="131">
          <cell r="B131">
            <v>56138</v>
          </cell>
          <cell r="C131" t="str">
            <v>1100</v>
          </cell>
        </row>
        <row r="132">
          <cell r="B132">
            <v>56138</v>
          </cell>
          <cell r="C132" t="str">
            <v>1100</v>
          </cell>
        </row>
        <row r="133">
          <cell r="B133">
            <v>56138</v>
          </cell>
          <cell r="C133" t="str">
            <v>1100</v>
          </cell>
        </row>
        <row r="134">
          <cell r="B134">
            <v>58081</v>
          </cell>
          <cell r="C134" t="str">
            <v>2100</v>
          </cell>
        </row>
        <row r="135">
          <cell r="B135">
            <v>58081</v>
          </cell>
          <cell r="C135" t="str">
            <v>2100</v>
          </cell>
        </row>
        <row r="136">
          <cell r="B136">
            <v>58081</v>
          </cell>
          <cell r="C136" t="str">
            <v>2100</v>
          </cell>
        </row>
        <row r="137">
          <cell r="B137">
            <v>59098</v>
          </cell>
          <cell r="C137" t="str">
            <v>1100</v>
          </cell>
        </row>
        <row r="138">
          <cell r="B138">
            <v>59098</v>
          </cell>
          <cell r="C138" t="str">
            <v>1100</v>
          </cell>
        </row>
        <row r="139">
          <cell r="B139">
            <v>59098</v>
          </cell>
          <cell r="C139" t="str">
            <v>1100</v>
          </cell>
        </row>
        <row r="140">
          <cell r="B140">
            <v>59098</v>
          </cell>
          <cell r="C140" t="str">
            <v>1100</v>
          </cell>
        </row>
        <row r="141">
          <cell r="B141">
            <v>60436</v>
          </cell>
          <cell r="C141" t="str">
            <v>1100</v>
          </cell>
        </row>
        <row r="142">
          <cell r="B142">
            <v>60436</v>
          </cell>
          <cell r="C142" t="str">
            <v>1100</v>
          </cell>
        </row>
        <row r="143">
          <cell r="B143">
            <v>60436</v>
          </cell>
          <cell r="C143" t="str">
            <v>1100</v>
          </cell>
        </row>
        <row r="144">
          <cell r="B144">
            <v>60436</v>
          </cell>
          <cell r="C144" t="str">
            <v>1100</v>
          </cell>
        </row>
        <row r="145">
          <cell r="B145">
            <v>60799</v>
          </cell>
          <cell r="C145" t="str">
            <v>2100</v>
          </cell>
        </row>
        <row r="146">
          <cell r="B146">
            <v>60799</v>
          </cell>
          <cell r="C146" t="str">
            <v>2100</v>
          </cell>
        </row>
        <row r="147">
          <cell r="B147">
            <v>60799</v>
          </cell>
          <cell r="C147" t="str">
            <v>2100</v>
          </cell>
        </row>
        <row r="148">
          <cell r="B148">
            <v>60799</v>
          </cell>
          <cell r="C148" t="str">
            <v>2100</v>
          </cell>
        </row>
        <row r="149">
          <cell r="B149">
            <v>60844</v>
          </cell>
          <cell r="C149" t="str">
            <v>1100</v>
          </cell>
        </row>
        <row r="150">
          <cell r="B150">
            <v>60844</v>
          </cell>
          <cell r="C150" t="str">
            <v>1100</v>
          </cell>
        </row>
        <row r="151">
          <cell r="B151">
            <v>60844</v>
          </cell>
          <cell r="C151" t="str">
            <v>1100</v>
          </cell>
        </row>
        <row r="152">
          <cell r="B152">
            <v>65321</v>
          </cell>
          <cell r="C152" t="str">
            <v>1100</v>
          </cell>
        </row>
        <row r="153">
          <cell r="B153">
            <v>65321</v>
          </cell>
          <cell r="C153" t="str">
            <v>1100</v>
          </cell>
        </row>
        <row r="154">
          <cell r="B154">
            <v>65321</v>
          </cell>
          <cell r="C154" t="str">
            <v>1100</v>
          </cell>
        </row>
        <row r="155">
          <cell r="B155">
            <v>66005</v>
          </cell>
          <cell r="C155" t="str">
            <v>2100</v>
          </cell>
        </row>
        <row r="156">
          <cell r="B156">
            <v>66005</v>
          </cell>
          <cell r="C156" t="str">
            <v>2100</v>
          </cell>
        </row>
        <row r="157">
          <cell r="B157">
            <v>66005</v>
          </cell>
          <cell r="C157" t="str">
            <v>2100</v>
          </cell>
        </row>
        <row r="158">
          <cell r="B158">
            <v>66005</v>
          </cell>
          <cell r="C158" t="str">
            <v>2100</v>
          </cell>
        </row>
        <row r="159">
          <cell r="B159">
            <v>66005</v>
          </cell>
          <cell r="C159" t="str">
            <v>2100</v>
          </cell>
        </row>
        <row r="160">
          <cell r="B160">
            <v>67228</v>
          </cell>
          <cell r="C160" t="str">
            <v>2100</v>
          </cell>
        </row>
        <row r="161">
          <cell r="B161">
            <v>67228</v>
          </cell>
          <cell r="C161" t="str">
            <v>2100</v>
          </cell>
        </row>
        <row r="162">
          <cell r="B162">
            <v>67228</v>
          </cell>
          <cell r="C162" t="str">
            <v>2100</v>
          </cell>
        </row>
        <row r="163">
          <cell r="B163">
            <v>67228</v>
          </cell>
          <cell r="C163" t="str">
            <v>2100</v>
          </cell>
        </row>
        <row r="164">
          <cell r="B164">
            <v>67228</v>
          </cell>
          <cell r="C164" t="str">
            <v>2100</v>
          </cell>
        </row>
        <row r="165">
          <cell r="B165">
            <v>67228</v>
          </cell>
          <cell r="C165" t="str">
            <v>2100</v>
          </cell>
        </row>
        <row r="166">
          <cell r="B166">
            <v>67558</v>
          </cell>
          <cell r="C166" t="str">
            <v>2100</v>
          </cell>
        </row>
        <row r="167">
          <cell r="B167">
            <v>67558</v>
          </cell>
          <cell r="C167" t="str">
            <v>2100</v>
          </cell>
        </row>
        <row r="168">
          <cell r="B168">
            <v>67558</v>
          </cell>
          <cell r="C168" t="str">
            <v>2100</v>
          </cell>
        </row>
        <row r="169">
          <cell r="B169">
            <v>67558</v>
          </cell>
          <cell r="C169" t="str">
            <v>2100</v>
          </cell>
        </row>
        <row r="170">
          <cell r="B170">
            <v>69354</v>
          </cell>
          <cell r="C170" t="str">
            <v>1100</v>
          </cell>
        </row>
        <row r="171">
          <cell r="B171">
            <v>69354</v>
          </cell>
          <cell r="C171" t="str">
            <v>1100</v>
          </cell>
        </row>
        <row r="172">
          <cell r="B172">
            <v>69354</v>
          </cell>
          <cell r="C172" t="str">
            <v>1100</v>
          </cell>
        </row>
        <row r="173">
          <cell r="B173">
            <v>69648</v>
          </cell>
          <cell r="C173" t="str">
            <v>1100</v>
          </cell>
        </row>
        <row r="174">
          <cell r="B174">
            <v>69648</v>
          </cell>
          <cell r="C174" t="str">
            <v>1100</v>
          </cell>
        </row>
        <row r="175">
          <cell r="B175">
            <v>69648</v>
          </cell>
          <cell r="C175" t="str">
            <v>1100</v>
          </cell>
        </row>
        <row r="176">
          <cell r="B176">
            <v>70403</v>
          </cell>
          <cell r="C176" t="str">
            <v>2100</v>
          </cell>
        </row>
        <row r="177">
          <cell r="B177">
            <v>70403</v>
          </cell>
          <cell r="C177" t="str">
            <v>2100</v>
          </cell>
        </row>
        <row r="178">
          <cell r="B178">
            <v>70403</v>
          </cell>
          <cell r="C178" t="str">
            <v>2100</v>
          </cell>
        </row>
        <row r="179">
          <cell r="B179">
            <v>73513</v>
          </cell>
          <cell r="C179" t="str">
            <v>1100</v>
          </cell>
        </row>
        <row r="180">
          <cell r="B180">
            <v>73513</v>
          </cell>
          <cell r="C180" t="str">
            <v>1100</v>
          </cell>
        </row>
        <row r="181">
          <cell r="B181">
            <v>73513</v>
          </cell>
          <cell r="C181" t="str">
            <v>1100</v>
          </cell>
        </row>
        <row r="182">
          <cell r="B182">
            <v>73513</v>
          </cell>
          <cell r="C182" t="str">
            <v>1100</v>
          </cell>
        </row>
        <row r="183">
          <cell r="B183">
            <v>76214</v>
          </cell>
          <cell r="C183" t="str">
            <v>1100</v>
          </cell>
        </row>
        <row r="184">
          <cell r="B184">
            <v>76214</v>
          </cell>
          <cell r="C184" t="str">
            <v>1100</v>
          </cell>
        </row>
        <row r="185">
          <cell r="B185">
            <v>76214</v>
          </cell>
          <cell r="C185" t="str">
            <v>1100</v>
          </cell>
        </row>
        <row r="186">
          <cell r="B186">
            <v>77984</v>
          </cell>
          <cell r="C186" t="str">
            <v>1100</v>
          </cell>
        </row>
        <row r="187">
          <cell r="B187">
            <v>77984</v>
          </cell>
          <cell r="C187" t="str">
            <v>1100</v>
          </cell>
        </row>
        <row r="188">
          <cell r="B188">
            <v>77984</v>
          </cell>
          <cell r="C188" t="str">
            <v>1100</v>
          </cell>
        </row>
        <row r="189">
          <cell r="B189">
            <v>77984</v>
          </cell>
          <cell r="C189" t="str">
            <v>1100</v>
          </cell>
        </row>
        <row r="190">
          <cell r="B190">
            <v>80632</v>
          </cell>
          <cell r="C190" t="str">
            <v>1100</v>
          </cell>
        </row>
        <row r="191">
          <cell r="B191">
            <v>80632</v>
          </cell>
          <cell r="C191" t="str">
            <v>1100</v>
          </cell>
        </row>
        <row r="192">
          <cell r="B192">
            <v>80632</v>
          </cell>
          <cell r="C192" t="str">
            <v>1100</v>
          </cell>
        </row>
        <row r="193">
          <cell r="B193">
            <v>80632</v>
          </cell>
          <cell r="C193" t="str">
            <v>1100</v>
          </cell>
        </row>
        <row r="194">
          <cell r="B194">
            <v>80654</v>
          </cell>
          <cell r="C194" t="str">
            <v>1100</v>
          </cell>
        </row>
        <row r="195">
          <cell r="B195">
            <v>80654</v>
          </cell>
          <cell r="C195" t="str">
            <v>1100</v>
          </cell>
        </row>
        <row r="196">
          <cell r="B196">
            <v>80654</v>
          </cell>
          <cell r="C196" t="str">
            <v>1100</v>
          </cell>
        </row>
        <row r="197">
          <cell r="B197">
            <v>80654</v>
          </cell>
          <cell r="C197" t="str">
            <v>1100</v>
          </cell>
        </row>
        <row r="198">
          <cell r="B198">
            <v>84905</v>
          </cell>
          <cell r="C198" t="str">
            <v>1100</v>
          </cell>
        </row>
        <row r="199">
          <cell r="B199">
            <v>84905</v>
          </cell>
          <cell r="C199" t="str">
            <v>1100</v>
          </cell>
        </row>
        <row r="200">
          <cell r="B200">
            <v>84905</v>
          </cell>
          <cell r="C200" t="str">
            <v>1100</v>
          </cell>
        </row>
        <row r="201">
          <cell r="B201">
            <v>84905</v>
          </cell>
          <cell r="C201" t="str">
            <v>1100</v>
          </cell>
        </row>
        <row r="202">
          <cell r="B202">
            <v>85002</v>
          </cell>
          <cell r="C202" t="str">
            <v>1100</v>
          </cell>
        </row>
        <row r="203">
          <cell r="B203">
            <v>85002</v>
          </cell>
          <cell r="C203" t="str">
            <v>1100</v>
          </cell>
        </row>
        <row r="204">
          <cell r="B204">
            <v>85002</v>
          </cell>
          <cell r="C204" t="str">
            <v>1100</v>
          </cell>
        </row>
        <row r="205">
          <cell r="B205">
            <v>85328</v>
          </cell>
          <cell r="C205" t="str">
            <v>1100</v>
          </cell>
        </row>
        <row r="206">
          <cell r="B206">
            <v>85328</v>
          </cell>
          <cell r="C206" t="str">
            <v>1100</v>
          </cell>
        </row>
        <row r="207">
          <cell r="B207">
            <v>85328</v>
          </cell>
          <cell r="C207" t="str">
            <v>1100</v>
          </cell>
        </row>
        <row r="208">
          <cell r="B208">
            <v>85328</v>
          </cell>
          <cell r="C208" t="str">
            <v>1100</v>
          </cell>
        </row>
        <row r="209">
          <cell r="B209">
            <v>87462</v>
          </cell>
          <cell r="C209" t="str">
            <v>1100</v>
          </cell>
        </row>
        <row r="210">
          <cell r="B210">
            <v>87462</v>
          </cell>
          <cell r="C210" t="str">
            <v>1100</v>
          </cell>
        </row>
        <row r="211">
          <cell r="B211">
            <v>87462</v>
          </cell>
          <cell r="C211" t="str">
            <v>1100</v>
          </cell>
        </row>
        <row r="212">
          <cell r="B212">
            <v>87462</v>
          </cell>
          <cell r="C212" t="str">
            <v>1100</v>
          </cell>
        </row>
        <row r="213">
          <cell r="B213">
            <v>87738</v>
          </cell>
          <cell r="C213" t="str">
            <v>1100</v>
          </cell>
        </row>
        <row r="214">
          <cell r="B214">
            <v>87738</v>
          </cell>
          <cell r="C214" t="str">
            <v>1100</v>
          </cell>
        </row>
        <row r="215">
          <cell r="B215">
            <v>87738</v>
          </cell>
          <cell r="C215" t="str">
            <v>1100</v>
          </cell>
        </row>
        <row r="216">
          <cell r="B216">
            <v>87738</v>
          </cell>
          <cell r="C216" t="str">
            <v>1100</v>
          </cell>
        </row>
        <row r="217">
          <cell r="B217">
            <v>89498</v>
          </cell>
          <cell r="C217" t="str">
            <v>2100</v>
          </cell>
        </row>
        <row r="218">
          <cell r="B218">
            <v>89498</v>
          </cell>
          <cell r="C218" t="str">
            <v>2100</v>
          </cell>
        </row>
        <row r="219">
          <cell r="B219">
            <v>89498</v>
          </cell>
          <cell r="C219" t="str">
            <v>2100</v>
          </cell>
        </row>
        <row r="220">
          <cell r="B220">
            <v>89498</v>
          </cell>
          <cell r="C220" t="str">
            <v>2100</v>
          </cell>
        </row>
        <row r="221">
          <cell r="B221">
            <v>89498</v>
          </cell>
          <cell r="C221" t="str">
            <v>2100</v>
          </cell>
        </row>
        <row r="222">
          <cell r="B222">
            <v>90900</v>
          </cell>
          <cell r="C222" t="str">
            <v>1100</v>
          </cell>
        </row>
        <row r="223">
          <cell r="B223">
            <v>90900</v>
          </cell>
          <cell r="C223" t="str">
            <v>1100</v>
          </cell>
        </row>
        <row r="224">
          <cell r="B224">
            <v>90900</v>
          </cell>
          <cell r="C224" t="str">
            <v>1100</v>
          </cell>
        </row>
        <row r="225">
          <cell r="B225">
            <v>93754</v>
          </cell>
          <cell r="C225" t="str">
            <v>2100</v>
          </cell>
        </row>
        <row r="226">
          <cell r="B226">
            <v>93754</v>
          </cell>
          <cell r="C226" t="str">
            <v>2100</v>
          </cell>
        </row>
        <row r="227">
          <cell r="B227">
            <v>93754</v>
          </cell>
          <cell r="C227" t="str">
            <v>2100</v>
          </cell>
        </row>
        <row r="228">
          <cell r="B228">
            <v>96609</v>
          </cell>
          <cell r="C228" t="str">
            <v>1100</v>
          </cell>
        </row>
        <row r="229">
          <cell r="B229">
            <v>96609</v>
          </cell>
          <cell r="C229" t="str">
            <v>1100</v>
          </cell>
        </row>
        <row r="230">
          <cell r="B230">
            <v>96609</v>
          </cell>
          <cell r="C230" t="str">
            <v>1100</v>
          </cell>
        </row>
        <row r="231">
          <cell r="B231">
            <v>96609</v>
          </cell>
          <cell r="C231" t="str">
            <v>1100</v>
          </cell>
        </row>
        <row r="232">
          <cell r="B232">
            <v>99073</v>
          </cell>
          <cell r="C232" t="str">
            <v>1100</v>
          </cell>
        </row>
        <row r="233">
          <cell r="B233">
            <v>99073</v>
          </cell>
          <cell r="C233" t="str">
            <v>1100</v>
          </cell>
        </row>
        <row r="234">
          <cell r="B234">
            <v>99073</v>
          </cell>
          <cell r="C234" t="str">
            <v>1100</v>
          </cell>
        </row>
        <row r="235">
          <cell r="B235">
            <v>99073</v>
          </cell>
          <cell r="C235" t="str">
            <v>1100</v>
          </cell>
        </row>
        <row r="236">
          <cell r="B236">
            <v>100372</v>
          </cell>
          <cell r="C236" t="str">
            <v>1100</v>
          </cell>
        </row>
        <row r="237">
          <cell r="B237">
            <v>100372</v>
          </cell>
          <cell r="C237" t="str">
            <v>1100</v>
          </cell>
        </row>
        <row r="238">
          <cell r="B238">
            <v>100372</v>
          </cell>
          <cell r="C238" t="str">
            <v>1100</v>
          </cell>
        </row>
        <row r="239">
          <cell r="B239">
            <v>101133</v>
          </cell>
          <cell r="C239" t="str">
            <v>1100</v>
          </cell>
        </row>
        <row r="240">
          <cell r="B240">
            <v>101133</v>
          </cell>
          <cell r="C240" t="str">
            <v>1100</v>
          </cell>
        </row>
        <row r="241">
          <cell r="B241">
            <v>101133</v>
          </cell>
          <cell r="C241" t="str">
            <v>1100</v>
          </cell>
        </row>
        <row r="242">
          <cell r="B242">
            <v>101133</v>
          </cell>
          <cell r="C242" t="str">
            <v>1100</v>
          </cell>
        </row>
        <row r="243">
          <cell r="B243">
            <v>101133</v>
          </cell>
          <cell r="C243" t="str">
            <v>1100</v>
          </cell>
        </row>
        <row r="244">
          <cell r="B244">
            <v>101724</v>
          </cell>
          <cell r="C244" t="str">
            <v>2100</v>
          </cell>
        </row>
        <row r="245">
          <cell r="B245">
            <v>101724</v>
          </cell>
          <cell r="C245" t="str">
            <v>2100</v>
          </cell>
        </row>
        <row r="246">
          <cell r="B246">
            <v>101724</v>
          </cell>
          <cell r="C246" t="str">
            <v>2100</v>
          </cell>
        </row>
        <row r="247">
          <cell r="B247">
            <v>101724</v>
          </cell>
          <cell r="C247" t="str">
            <v>2100</v>
          </cell>
        </row>
        <row r="248">
          <cell r="B248">
            <v>102598</v>
          </cell>
          <cell r="C248" t="str">
            <v>1100</v>
          </cell>
        </row>
        <row r="249">
          <cell r="B249">
            <v>102598</v>
          </cell>
          <cell r="C249" t="str">
            <v>1100</v>
          </cell>
        </row>
        <row r="250">
          <cell r="B250">
            <v>102598</v>
          </cell>
          <cell r="C250" t="str">
            <v>1100</v>
          </cell>
        </row>
        <row r="251">
          <cell r="B251">
            <v>104347</v>
          </cell>
          <cell r="C251" t="str">
            <v>1100</v>
          </cell>
        </row>
        <row r="252">
          <cell r="B252">
            <v>104347</v>
          </cell>
          <cell r="C252" t="str">
            <v>1100</v>
          </cell>
        </row>
        <row r="253">
          <cell r="B253">
            <v>104347</v>
          </cell>
          <cell r="C253" t="str">
            <v>1100</v>
          </cell>
        </row>
        <row r="254">
          <cell r="B254">
            <v>104347</v>
          </cell>
          <cell r="C254" t="str">
            <v>1100</v>
          </cell>
        </row>
        <row r="255">
          <cell r="B255">
            <v>104347</v>
          </cell>
          <cell r="C255" t="str">
            <v>1100</v>
          </cell>
        </row>
        <row r="256">
          <cell r="B256">
            <v>104535</v>
          </cell>
          <cell r="C256" t="str">
            <v>1100</v>
          </cell>
        </row>
        <row r="257">
          <cell r="B257">
            <v>104535</v>
          </cell>
          <cell r="C257" t="str">
            <v>1100</v>
          </cell>
        </row>
        <row r="258">
          <cell r="B258">
            <v>104535</v>
          </cell>
          <cell r="C258" t="str">
            <v>1100</v>
          </cell>
        </row>
        <row r="259">
          <cell r="B259">
            <v>106280</v>
          </cell>
          <cell r="C259" t="str">
            <v>1100</v>
          </cell>
        </row>
        <row r="260">
          <cell r="B260">
            <v>106280</v>
          </cell>
          <cell r="C260" t="str">
            <v>1100</v>
          </cell>
        </row>
        <row r="261">
          <cell r="B261">
            <v>106280</v>
          </cell>
          <cell r="C261" t="str">
            <v>1100</v>
          </cell>
        </row>
        <row r="262">
          <cell r="B262">
            <v>106280</v>
          </cell>
          <cell r="C262" t="str">
            <v>1100</v>
          </cell>
        </row>
        <row r="263">
          <cell r="B263">
            <v>106280</v>
          </cell>
          <cell r="C263" t="str">
            <v>1100</v>
          </cell>
        </row>
        <row r="264">
          <cell r="B264">
            <v>107792</v>
          </cell>
          <cell r="C264" t="str">
            <v>1100</v>
          </cell>
        </row>
        <row r="265">
          <cell r="B265">
            <v>107792</v>
          </cell>
          <cell r="C265" t="str">
            <v>1100</v>
          </cell>
        </row>
        <row r="266">
          <cell r="B266">
            <v>107792</v>
          </cell>
          <cell r="C266" t="str">
            <v>1100</v>
          </cell>
        </row>
        <row r="267">
          <cell r="B267">
            <v>107792</v>
          </cell>
          <cell r="C267" t="str">
            <v>1100</v>
          </cell>
        </row>
        <row r="268">
          <cell r="B268">
            <v>107792</v>
          </cell>
          <cell r="C268" t="str">
            <v>1100</v>
          </cell>
        </row>
        <row r="269">
          <cell r="B269">
            <v>112991</v>
          </cell>
          <cell r="C269" t="str">
            <v>1100</v>
          </cell>
        </row>
        <row r="270">
          <cell r="B270">
            <v>112991</v>
          </cell>
          <cell r="C270" t="str">
            <v>1100</v>
          </cell>
        </row>
        <row r="271">
          <cell r="B271">
            <v>112991</v>
          </cell>
          <cell r="C271" t="str">
            <v>1100</v>
          </cell>
        </row>
        <row r="272">
          <cell r="B272">
            <v>112991</v>
          </cell>
          <cell r="C272" t="str">
            <v>1100</v>
          </cell>
        </row>
        <row r="273">
          <cell r="B273">
            <v>112991</v>
          </cell>
          <cell r="C273" t="str">
            <v>1100</v>
          </cell>
        </row>
        <row r="274">
          <cell r="B274">
            <v>113244</v>
          </cell>
          <cell r="C274" t="str">
            <v>1100</v>
          </cell>
        </row>
        <row r="275">
          <cell r="B275">
            <v>113244</v>
          </cell>
          <cell r="C275" t="str">
            <v>1100</v>
          </cell>
        </row>
        <row r="276">
          <cell r="B276">
            <v>113244</v>
          </cell>
          <cell r="C276" t="str">
            <v>1100</v>
          </cell>
        </row>
        <row r="277">
          <cell r="B277">
            <v>113244</v>
          </cell>
          <cell r="C277" t="str">
            <v>1100</v>
          </cell>
        </row>
        <row r="278">
          <cell r="B278">
            <v>113306</v>
          </cell>
          <cell r="C278" t="str">
            <v>1100</v>
          </cell>
        </row>
        <row r="279">
          <cell r="B279">
            <v>113306</v>
          </cell>
          <cell r="C279" t="str">
            <v>1100</v>
          </cell>
        </row>
        <row r="280">
          <cell r="B280">
            <v>113306</v>
          </cell>
          <cell r="C280" t="str">
            <v>1100</v>
          </cell>
        </row>
        <row r="281">
          <cell r="B281">
            <v>113306</v>
          </cell>
          <cell r="C281" t="str">
            <v>1100</v>
          </cell>
        </row>
        <row r="282">
          <cell r="B282">
            <v>115940</v>
          </cell>
          <cell r="C282" t="str">
            <v>1100</v>
          </cell>
        </row>
        <row r="283">
          <cell r="B283">
            <v>115940</v>
          </cell>
          <cell r="C283" t="str">
            <v>1100</v>
          </cell>
        </row>
        <row r="284">
          <cell r="B284">
            <v>115940</v>
          </cell>
          <cell r="C284" t="str">
            <v>1100</v>
          </cell>
        </row>
        <row r="285">
          <cell r="B285">
            <v>115940</v>
          </cell>
          <cell r="C285" t="str">
            <v>1100</v>
          </cell>
        </row>
        <row r="286">
          <cell r="B286">
            <v>117893</v>
          </cell>
          <cell r="C286" t="str">
            <v>1100</v>
          </cell>
        </row>
        <row r="287">
          <cell r="B287">
            <v>117893</v>
          </cell>
          <cell r="C287" t="str">
            <v>1100</v>
          </cell>
        </row>
        <row r="288">
          <cell r="B288">
            <v>117893</v>
          </cell>
          <cell r="C288" t="str">
            <v>1100</v>
          </cell>
        </row>
        <row r="289">
          <cell r="B289">
            <v>119096</v>
          </cell>
          <cell r="C289" t="str">
            <v>1100</v>
          </cell>
        </row>
        <row r="290">
          <cell r="B290">
            <v>119096</v>
          </cell>
          <cell r="C290" t="str">
            <v>1100</v>
          </cell>
        </row>
        <row r="291">
          <cell r="B291">
            <v>119096</v>
          </cell>
          <cell r="C291" t="str">
            <v>1100</v>
          </cell>
        </row>
        <row r="292">
          <cell r="B292">
            <v>119096</v>
          </cell>
          <cell r="C292" t="str">
            <v>1100</v>
          </cell>
        </row>
        <row r="293">
          <cell r="B293">
            <v>119281</v>
          </cell>
          <cell r="C293" t="str">
            <v>2100</v>
          </cell>
        </row>
        <row r="294">
          <cell r="B294">
            <v>119281</v>
          </cell>
          <cell r="C294" t="str">
            <v>2100</v>
          </cell>
        </row>
        <row r="295">
          <cell r="B295">
            <v>119281</v>
          </cell>
          <cell r="C295" t="str">
            <v>2100</v>
          </cell>
        </row>
        <row r="296">
          <cell r="B296">
            <v>119281</v>
          </cell>
          <cell r="C296" t="str">
            <v>2100</v>
          </cell>
        </row>
        <row r="297">
          <cell r="B297">
            <v>119438</v>
          </cell>
          <cell r="C297" t="str">
            <v>1100</v>
          </cell>
        </row>
        <row r="298">
          <cell r="B298">
            <v>119438</v>
          </cell>
          <cell r="C298" t="str">
            <v>1100</v>
          </cell>
        </row>
        <row r="299">
          <cell r="B299">
            <v>119438</v>
          </cell>
          <cell r="C299" t="str">
            <v>1100</v>
          </cell>
        </row>
        <row r="300">
          <cell r="B300">
            <v>119438</v>
          </cell>
          <cell r="C300" t="str">
            <v>1100</v>
          </cell>
        </row>
        <row r="301">
          <cell r="B301">
            <v>119438</v>
          </cell>
          <cell r="C301" t="str">
            <v>1100</v>
          </cell>
        </row>
        <row r="302">
          <cell r="B302">
            <v>119714</v>
          </cell>
          <cell r="C302" t="str">
            <v>1100</v>
          </cell>
        </row>
        <row r="303">
          <cell r="B303">
            <v>119714</v>
          </cell>
          <cell r="C303" t="str">
            <v>1100</v>
          </cell>
        </row>
        <row r="304">
          <cell r="B304">
            <v>119714</v>
          </cell>
          <cell r="C304" t="str">
            <v>1100</v>
          </cell>
        </row>
        <row r="305">
          <cell r="B305">
            <v>119714</v>
          </cell>
          <cell r="C305" t="str">
            <v>1100</v>
          </cell>
        </row>
        <row r="306">
          <cell r="B306">
            <v>120808</v>
          </cell>
          <cell r="C306" t="str">
            <v>1100</v>
          </cell>
        </row>
        <row r="307">
          <cell r="B307">
            <v>120808</v>
          </cell>
          <cell r="C307" t="str">
            <v>1100</v>
          </cell>
        </row>
        <row r="308">
          <cell r="B308">
            <v>120808</v>
          </cell>
          <cell r="C308" t="str">
            <v>1100</v>
          </cell>
        </row>
        <row r="309">
          <cell r="B309">
            <v>120808</v>
          </cell>
          <cell r="C309" t="str">
            <v>1100</v>
          </cell>
        </row>
        <row r="310">
          <cell r="B310">
            <v>120808</v>
          </cell>
          <cell r="C310" t="str">
            <v>1100</v>
          </cell>
        </row>
        <row r="311">
          <cell r="B311">
            <v>122476</v>
          </cell>
          <cell r="C311" t="str">
            <v>1100</v>
          </cell>
        </row>
        <row r="312">
          <cell r="B312">
            <v>122476</v>
          </cell>
          <cell r="C312" t="str">
            <v>1100</v>
          </cell>
        </row>
        <row r="313">
          <cell r="B313">
            <v>122476</v>
          </cell>
          <cell r="C313" t="str">
            <v>1100</v>
          </cell>
        </row>
        <row r="314">
          <cell r="B314">
            <v>122476</v>
          </cell>
          <cell r="C314" t="str">
            <v>1100</v>
          </cell>
        </row>
        <row r="315">
          <cell r="B315">
            <v>122648</v>
          </cell>
          <cell r="C315" t="str">
            <v>1100</v>
          </cell>
        </row>
        <row r="316">
          <cell r="B316">
            <v>122648</v>
          </cell>
          <cell r="C316" t="str">
            <v>1100</v>
          </cell>
        </row>
        <row r="317">
          <cell r="B317">
            <v>122648</v>
          </cell>
          <cell r="C317" t="str">
            <v>1100</v>
          </cell>
        </row>
        <row r="318">
          <cell r="B318">
            <v>123299</v>
          </cell>
          <cell r="C318" t="str">
            <v>1100</v>
          </cell>
        </row>
        <row r="319">
          <cell r="B319">
            <v>123299</v>
          </cell>
          <cell r="C319" t="str">
            <v>1100</v>
          </cell>
        </row>
        <row r="320">
          <cell r="B320">
            <v>123299</v>
          </cell>
          <cell r="C320" t="str">
            <v>1100</v>
          </cell>
        </row>
        <row r="321">
          <cell r="B321">
            <v>123299</v>
          </cell>
          <cell r="C321" t="str">
            <v>1100</v>
          </cell>
        </row>
        <row r="322">
          <cell r="B322">
            <v>125124</v>
          </cell>
          <cell r="C322" t="str">
            <v>1100</v>
          </cell>
        </row>
        <row r="323">
          <cell r="B323">
            <v>125124</v>
          </cell>
          <cell r="C323" t="str">
            <v>1100</v>
          </cell>
        </row>
        <row r="324">
          <cell r="B324">
            <v>125124</v>
          </cell>
          <cell r="C324" t="str">
            <v>1100</v>
          </cell>
        </row>
        <row r="325">
          <cell r="B325">
            <v>125124</v>
          </cell>
          <cell r="C325" t="str">
            <v>1100</v>
          </cell>
        </row>
        <row r="326">
          <cell r="B326">
            <v>125767</v>
          </cell>
          <cell r="C326" t="str">
            <v>2100</v>
          </cell>
        </row>
        <row r="327">
          <cell r="B327">
            <v>125767</v>
          </cell>
          <cell r="C327" t="str">
            <v>2100</v>
          </cell>
        </row>
        <row r="328">
          <cell r="B328">
            <v>125767</v>
          </cell>
          <cell r="C328" t="str">
            <v>2100</v>
          </cell>
        </row>
        <row r="329">
          <cell r="B329">
            <v>125929</v>
          </cell>
          <cell r="C329" t="str">
            <v>2100</v>
          </cell>
        </row>
        <row r="330">
          <cell r="B330">
            <v>125929</v>
          </cell>
          <cell r="C330" t="str">
            <v>2100</v>
          </cell>
        </row>
        <row r="331">
          <cell r="B331">
            <v>125929</v>
          </cell>
          <cell r="C331" t="str">
            <v>2100</v>
          </cell>
        </row>
        <row r="332">
          <cell r="B332">
            <v>127976</v>
          </cell>
          <cell r="C332" t="str">
            <v>1100</v>
          </cell>
        </row>
        <row r="333">
          <cell r="B333">
            <v>127976</v>
          </cell>
          <cell r="C333" t="str">
            <v>1100</v>
          </cell>
        </row>
        <row r="334">
          <cell r="B334">
            <v>127976</v>
          </cell>
          <cell r="C334" t="str">
            <v>1100</v>
          </cell>
        </row>
        <row r="335">
          <cell r="B335">
            <v>127976</v>
          </cell>
          <cell r="C335" t="str">
            <v>1100</v>
          </cell>
        </row>
        <row r="336">
          <cell r="B336">
            <v>128569</v>
          </cell>
          <cell r="C336" t="str">
            <v>1100</v>
          </cell>
        </row>
        <row r="337">
          <cell r="B337">
            <v>128569</v>
          </cell>
          <cell r="C337" t="str">
            <v>1100</v>
          </cell>
        </row>
        <row r="338">
          <cell r="B338">
            <v>128569</v>
          </cell>
          <cell r="C338" t="str">
            <v>1100</v>
          </cell>
        </row>
        <row r="339">
          <cell r="B339">
            <v>128569</v>
          </cell>
          <cell r="C339" t="str">
            <v>1100</v>
          </cell>
        </row>
        <row r="340">
          <cell r="B340">
            <v>129204</v>
          </cell>
          <cell r="C340" t="str">
            <v>2100</v>
          </cell>
        </row>
        <row r="341">
          <cell r="B341">
            <v>129204</v>
          </cell>
          <cell r="C341" t="str">
            <v>2100</v>
          </cell>
        </row>
        <row r="342">
          <cell r="B342">
            <v>129204</v>
          </cell>
          <cell r="C342" t="str">
            <v>2100</v>
          </cell>
        </row>
        <row r="343">
          <cell r="B343">
            <v>129204</v>
          </cell>
          <cell r="C343" t="str">
            <v>2100</v>
          </cell>
        </row>
        <row r="344">
          <cell r="B344">
            <v>136493</v>
          </cell>
          <cell r="C344" t="str">
            <v>2100</v>
          </cell>
        </row>
        <row r="345">
          <cell r="B345">
            <v>136493</v>
          </cell>
          <cell r="C345" t="str">
            <v>2100</v>
          </cell>
        </row>
        <row r="346">
          <cell r="B346">
            <v>136493</v>
          </cell>
          <cell r="C346" t="str">
            <v>2100</v>
          </cell>
        </row>
        <row r="347">
          <cell r="B347">
            <v>136656</v>
          </cell>
          <cell r="C347" t="str">
            <v>1100</v>
          </cell>
        </row>
        <row r="348">
          <cell r="B348">
            <v>136656</v>
          </cell>
          <cell r="C348" t="str">
            <v>1100</v>
          </cell>
        </row>
        <row r="349">
          <cell r="B349">
            <v>136656</v>
          </cell>
          <cell r="C349" t="str">
            <v>1100</v>
          </cell>
        </row>
        <row r="350">
          <cell r="B350">
            <v>136656</v>
          </cell>
          <cell r="C350" t="str">
            <v>1100</v>
          </cell>
        </row>
        <row r="351">
          <cell r="B351">
            <v>138226</v>
          </cell>
          <cell r="C351" t="str">
            <v>1100</v>
          </cell>
        </row>
        <row r="352">
          <cell r="B352">
            <v>138226</v>
          </cell>
          <cell r="C352" t="str">
            <v>1100</v>
          </cell>
        </row>
        <row r="353">
          <cell r="B353">
            <v>138226</v>
          </cell>
          <cell r="C353" t="str">
            <v>1100</v>
          </cell>
        </row>
        <row r="354">
          <cell r="B354">
            <v>138226</v>
          </cell>
          <cell r="C354" t="str">
            <v>1100</v>
          </cell>
        </row>
        <row r="355">
          <cell r="B355">
            <v>144379</v>
          </cell>
          <cell r="C355" t="str">
            <v>2100</v>
          </cell>
        </row>
        <row r="356">
          <cell r="B356">
            <v>144379</v>
          </cell>
          <cell r="C356" t="str">
            <v>2100</v>
          </cell>
        </row>
        <row r="357">
          <cell r="B357">
            <v>144379</v>
          </cell>
          <cell r="C357" t="str">
            <v>2100</v>
          </cell>
        </row>
        <row r="358">
          <cell r="B358">
            <v>144379</v>
          </cell>
          <cell r="C358" t="str">
            <v>2100</v>
          </cell>
        </row>
        <row r="359">
          <cell r="B359">
            <v>146375</v>
          </cell>
          <cell r="C359" t="str">
            <v>2100</v>
          </cell>
        </row>
        <row r="360">
          <cell r="B360">
            <v>146375</v>
          </cell>
          <cell r="C360" t="str">
            <v>2100</v>
          </cell>
        </row>
        <row r="361">
          <cell r="B361">
            <v>146375</v>
          </cell>
          <cell r="C361" t="str">
            <v>2100</v>
          </cell>
        </row>
        <row r="362">
          <cell r="B362">
            <v>146375</v>
          </cell>
          <cell r="C362" t="str">
            <v>2100</v>
          </cell>
        </row>
        <row r="363">
          <cell r="B363">
            <v>146375</v>
          </cell>
          <cell r="C363" t="str">
            <v>2100</v>
          </cell>
        </row>
        <row r="364">
          <cell r="B364">
            <v>149634</v>
          </cell>
          <cell r="C364" t="str">
            <v>1100</v>
          </cell>
        </row>
        <row r="365">
          <cell r="B365">
            <v>149634</v>
          </cell>
          <cell r="C365" t="str">
            <v>1100</v>
          </cell>
        </row>
        <row r="366">
          <cell r="B366">
            <v>149634</v>
          </cell>
          <cell r="C366" t="str">
            <v>1100</v>
          </cell>
        </row>
        <row r="367">
          <cell r="B367">
            <v>149634</v>
          </cell>
          <cell r="C367" t="str">
            <v>1100</v>
          </cell>
        </row>
        <row r="368">
          <cell r="B368">
            <v>149638</v>
          </cell>
          <cell r="C368" t="str">
            <v>1100</v>
          </cell>
        </row>
        <row r="369">
          <cell r="B369">
            <v>149638</v>
          </cell>
          <cell r="C369" t="str">
            <v>1100</v>
          </cell>
        </row>
        <row r="370">
          <cell r="B370">
            <v>149638</v>
          </cell>
          <cell r="C370" t="str">
            <v>1100</v>
          </cell>
        </row>
        <row r="371">
          <cell r="B371">
            <v>156842</v>
          </cell>
          <cell r="C371" t="str">
            <v>1100</v>
          </cell>
        </row>
        <row r="372">
          <cell r="B372">
            <v>156842</v>
          </cell>
          <cell r="C372" t="str">
            <v>1100</v>
          </cell>
        </row>
        <row r="373">
          <cell r="B373">
            <v>156842</v>
          </cell>
          <cell r="C373" t="str">
            <v>1100</v>
          </cell>
        </row>
        <row r="374">
          <cell r="B374">
            <v>156842</v>
          </cell>
          <cell r="C374" t="str">
            <v>1100</v>
          </cell>
        </row>
        <row r="375">
          <cell r="B375">
            <v>158905</v>
          </cell>
          <cell r="C375" t="str">
            <v>1100</v>
          </cell>
        </row>
        <row r="376">
          <cell r="B376">
            <v>158905</v>
          </cell>
          <cell r="C376" t="str">
            <v>1100</v>
          </cell>
        </row>
        <row r="377">
          <cell r="B377">
            <v>158905</v>
          </cell>
          <cell r="C377" t="str">
            <v>1100</v>
          </cell>
        </row>
        <row r="378">
          <cell r="B378">
            <v>158905</v>
          </cell>
          <cell r="C378" t="str">
            <v>1100</v>
          </cell>
        </row>
        <row r="379">
          <cell r="B379">
            <v>159933</v>
          </cell>
          <cell r="C379" t="str">
            <v>1100</v>
          </cell>
        </row>
        <row r="380">
          <cell r="B380">
            <v>159933</v>
          </cell>
          <cell r="C380" t="str">
            <v>1100</v>
          </cell>
        </row>
        <row r="381">
          <cell r="B381">
            <v>159933</v>
          </cell>
          <cell r="C381" t="str">
            <v>1100</v>
          </cell>
        </row>
        <row r="382">
          <cell r="B382">
            <v>159933</v>
          </cell>
          <cell r="C382" t="str">
            <v>1100</v>
          </cell>
        </row>
        <row r="383">
          <cell r="B383">
            <v>161110</v>
          </cell>
          <cell r="C383" t="str">
            <v>1100</v>
          </cell>
        </row>
        <row r="384">
          <cell r="B384">
            <v>161110</v>
          </cell>
          <cell r="C384" t="str">
            <v>1100</v>
          </cell>
        </row>
        <row r="385">
          <cell r="B385">
            <v>161110</v>
          </cell>
          <cell r="C385" t="str">
            <v>1100</v>
          </cell>
        </row>
        <row r="386">
          <cell r="B386">
            <v>161110</v>
          </cell>
          <cell r="C386" t="str">
            <v>1100</v>
          </cell>
        </row>
        <row r="387">
          <cell r="B387">
            <v>161492</v>
          </cell>
          <cell r="C387" t="str">
            <v>1100</v>
          </cell>
        </row>
        <row r="388">
          <cell r="B388">
            <v>161492</v>
          </cell>
          <cell r="C388" t="str">
            <v>1100</v>
          </cell>
        </row>
        <row r="389">
          <cell r="B389">
            <v>161492</v>
          </cell>
          <cell r="C389" t="str">
            <v>1100</v>
          </cell>
        </row>
        <row r="390">
          <cell r="B390">
            <v>161492</v>
          </cell>
          <cell r="C390" t="str">
            <v>1100</v>
          </cell>
        </row>
        <row r="391">
          <cell r="B391">
            <v>167928</v>
          </cell>
          <cell r="C391" t="str">
            <v>1100</v>
          </cell>
        </row>
        <row r="392">
          <cell r="B392">
            <v>167928</v>
          </cell>
          <cell r="C392" t="str">
            <v>1100</v>
          </cell>
        </row>
        <row r="393">
          <cell r="B393">
            <v>167928</v>
          </cell>
          <cell r="C393" t="str">
            <v>1100</v>
          </cell>
        </row>
        <row r="394">
          <cell r="B394">
            <v>167928</v>
          </cell>
          <cell r="C394" t="str">
            <v>1100</v>
          </cell>
        </row>
        <row r="395">
          <cell r="B395">
            <v>172828</v>
          </cell>
          <cell r="C395" t="str">
            <v>2100</v>
          </cell>
        </row>
        <row r="396">
          <cell r="B396">
            <v>172828</v>
          </cell>
          <cell r="C396" t="str">
            <v>2100</v>
          </cell>
        </row>
        <row r="397">
          <cell r="B397">
            <v>172828</v>
          </cell>
          <cell r="C397" t="str">
            <v>2100</v>
          </cell>
        </row>
        <row r="398">
          <cell r="B398">
            <v>172828</v>
          </cell>
          <cell r="C398" t="str">
            <v>2100</v>
          </cell>
        </row>
        <row r="399">
          <cell r="B399">
            <v>173218</v>
          </cell>
          <cell r="C399" t="str">
            <v>2100</v>
          </cell>
        </row>
        <row r="400">
          <cell r="B400">
            <v>173218</v>
          </cell>
          <cell r="C400" t="str">
            <v>2100</v>
          </cell>
        </row>
        <row r="401">
          <cell r="B401">
            <v>173218</v>
          </cell>
          <cell r="C401" t="str">
            <v>2100</v>
          </cell>
        </row>
        <row r="402">
          <cell r="B402">
            <v>173218</v>
          </cell>
          <cell r="C402" t="str">
            <v>2100</v>
          </cell>
        </row>
        <row r="403">
          <cell r="B403">
            <v>173218</v>
          </cell>
          <cell r="C403" t="str">
            <v>2100</v>
          </cell>
        </row>
        <row r="404">
          <cell r="B404">
            <v>173218</v>
          </cell>
          <cell r="C404" t="str">
            <v>2100</v>
          </cell>
        </row>
        <row r="405">
          <cell r="B405">
            <v>178049</v>
          </cell>
          <cell r="C405" t="str">
            <v>1100</v>
          </cell>
        </row>
        <row r="406">
          <cell r="B406">
            <v>178049</v>
          </cell>
          <cell r="C406" t="str">
            <v>1100</v>
          </cell>
        </row>
        <row r="407">
          <cell r="B407">
            <v>178049</v>
          </cell>
          <cell r="C407" t="str">
            <v>1100</v>
          </cell>
        </row>
        <row r="408">
          <cell r="B408">
            <v>178306</v>
          </cell>
          <cell r="C408" t="str">
            <v>1100</v>
          </cell>
        </row>
        <row r="409">
          <cell r="B409">
            <v>178306</v>
          </cell>
          <cell r="C409" t="str">
            <v>1100</v>
          </cell>
        </row>
        <row r="410">
          <cell r="B410">
            <v>178306</v>
          </cell>
          <cell r="C410" t="str">
            <v>1100</v>
          </cell>
        </row>
        <row r="411">
          <cell r="B411">
            <v>178306</v>
          </cell>
          <cell r="C411" t="str">
            <v>1100</v>
          </cell>
        </row>
        <row r="412">
          <cell r="B412">
            <v>180762</v>
          </cell>
          <cell r="C412" t="str">
            <v>1100</v>
          </cell>
        </row>
        <row r="413">
          <cell r="B413">
            <v>180762</v>
          </cell>
          <cell r="C413" t="str">
            <v>1100</v>
          </cell>
        </row>
        <row r="414">
          <cell r="B414">
            <v>180762</v>
          </cell>
          <cell r="C414" t="str">
            <v>1100</v>
          </cell>
        </row>
        <row r="415">
          <cell r="B415">
            <v>180762</v>
          </cell>
          <cell r="C415" t="str">
            <v>1100</v>
          </cell>
        </row>
        <row r="416">
          <cell r="B416">
            <v>182763</v>
          </cell>
          <cell r="C416" t="str">
            <v>1100</v>
          </cell>
        </row>
        <row r="417">
          <cell r="B417">
            <v>182763</v>
          </cell>
          <cell r="C417" t="str">
            <v>1100</v>
          </cell>
        </row>
        <row r="418">
          <cell r="B418">
            <v>182763</v>
          </cell>
          <cell r="C418" t="str">
            <v>1100</v>
          </cell>
        </row>
        <row r="419">
          <cell r="B419">
            <v>182763</v>
          </cell>
          <cell r="C419" t="str">
            <v>1100</v>
          </cell>
        </row>
        <row r="420">
          <cell r="B420">
            <v>185548</v>
          </cell>
          <cell r="C420" t="str">
            <v>1100</v>
          </cell>
        </row>
        <row r="421">
          <cell r="B421">
            <v>185548</v>
          </cell>
          <cell r="C421" t="str">
            <v>1100</v>
          </cell>
        </row>
        <row r="422">
          <cell r="B422">
            <v>185548</v>
          </cell>
          <cell r="C422" t="str">
            <v>1100</v>
          </cell>
        </row>
        <row r="423">
          <cell r="B423">
            <v>185548</v>
          </cell>
          <cell r="C423" t="str">
            <v>1100</v>
          </cell>
        </row>
        <row r="424">
          <cell r="B424">
            <v>186201</v>
          </cell>
          <cell r="C424" t="str">
            <v>1100</v>
          </cell>
        </row>
        <row r="425">
          <cell r="B425">
            <v>186201</v>
          </cell>
          <cell r="C425" t="str">
            <v>1100</v>
          </cell>
        </row>
        <row r="426">
          <cell r="B426">
            <v>186201</v>
          </cell>
          <cell r="C426" t="str">
            <v>1100</v>
          </cell>
        </row>
        <row r="427">
          <cell r="B427">
            <v>186201</v>
          </cell>
          <cell r="C427" t="str">
            <v>1100</v>
          </cell>
        </row>
        <row r="428">
          <cell r="B428">
            <v>187613</v>
          </cell>
          <cell r="C428" t="str">
            <v>1100</v>
          </cell>
        </row>
        <row r="429">
          <cell r="B429">
            <v>187613</v>
          </cell>
          <cell r="C429" t="str">
            <v>1100</v>
          </cell>
        </row>
        <row r="430">
          <cell r="B430">
            <v>187613</v>
          </cell>
          <cell r="C430" t="str">
            <v>1100</v>
          </cell>
        </row>
        <row r="431">
          <cell r="B431">
            <v>187613</v>
          </cell>
          <cell r="C431" t="str">
            <v>1100</v>
          </cell>
        </row>
        <row r="432">
          <cell r="B432">
            <v>190413</v>
          </cell>
          <cell r="C432" t="str">
            <v>1100</v>
          </cell>
        </row>
        <row r="433">
          <cell r="B433">
            <v>190413</v>
          </cell>
          <cell r="C433" t="str">
            <v>1100</v>
          </cell>
        </row>
        <row r="434">
          <cell r="B434">
            <v>190413</v>
          </cell>
          <cell r="C434" t="str">
            <v>1100</v>
          </cell>
        </row>
        <row r="435">
          <cell r="B435">
            <v>190413</v>
          </cell>
          <cell r="C435" t="str">
            <v>1100</v>
          </cell>
        </row>
        <row r="436">
          <cell r="B436">
            <v>192138</v>
          </cell>
          <cell r="C436" t="str">
            <v>1100</v>
          </cell>
        </row>
        <row r="437">
          <cell r="B437">
            <v>192138</v>
          </cell>
          <cell r="C437" t="str">
            <v>1100</v>
          </cell>
        </row>
        <row r="438">
          <cell r="B438">
            <v>192138</v>
          </cell>
          <cell r="C438" t="str">
            <v>1100</v>
          </cell>
        </row>
        <row r="439">
          <cell r="B439">
            <v>192765</v>
          </cell>
          <cell r="C439" t="str">
            <v>1100</v>
          </cell>
        </row>
        <row r="440">
          <cell r="B440">
            <v>192765</v>
          </cell>
          <cell r="C440" t="str">
            <v>1100</v>
          </cell>
        </row>
        <row r="441">
          <cell r="B441">
            <v>192765</v>
          </cell>
          <cell r="C441" t="str">
            <v>1100</v>
          </cell>
        </row>
        <row r="442">
          <cell r="B442">
            <v>192765</v>
          </cell>
          <cell r="C442" t="str">
            <v>1100</v>
          </cell>
        </row>
        <row r="443">
          <cell r="B443">
            <v>193802</v>
          </cell>
          <cell r="C443" t="str">
            <v>1100</v>
          </cell>
        </row>
        <row r="444">
          <cell r="B444">
            <v>193802</v>
          </cell>
          <cell r="C444" t="str">
            <v>1100</v>
          </cell>
        </row>
        <row r="445">
          <cell r="B445">
            <v>193802</v>
          </cell>
          <cell r="C445" t="str">
            <v>1100</v>
          </cell>
        </row>
        <row r="446">
          <cell r="B446">
            <v>193802</v>
          </cell>
          <cell r="C446" t="str">
            <v>1100</v>
          </cell>
        </row>
        <row r="447">
          <cell r="B447">
            <v>194556</v>
          </cell>
          <cell r="C447" t="str">
            <v>1100</v>
          </cell>
        </row>
        <row r="448">
          <cell r="B448">
            <v>194556</v>
          </cell>
          <cell r="C448" t="str">
            <v>1100</v>
          </cell>
        </row>
        <row r="449">
          <cell r="B449">
            <v>194556</v>
          </cell>
          <cell r="C449" t="str">
            <v>1100</v>
          </cell>
        </row>
        <row r="450">
          <cell r="B450">
            <v>194556</v>
          </cell>
          <cell r="C450" t="str">
            <v>1100</v>
          </cell>
        </row>
        <row r="451">
          <cell r="B451">
            <v>196940</v>
          </cell>
          <cell r="C451" t="str">
            <v>2100</v>
          </cell>
        </row>
        <row r="452">
          <cell r="B452">
            <v>196940</v>
          </cell>
          <cell r="C452" t="str">
            <v>2100</v>
          </cell>
        </row>
        <row r="453">
          <cell r="B453">
            <v>196940</v>
          </cell>
          <cell r="C453" t="str">
            <v>2100</v>
          </cell>
        </row>
        <row r="454">
          <cell r="B454">
            <v>196940</v>
          </cell>
          <cell r="C454" t="str">
            <v>2100</v>
          </cell>
        </row>
        <row r="455">
          <cell r="B455">
            <v>197064</v>
          </cell>
          <cell r="C455" t="str">
            <v>1100</v>
          </cell>
        </row>
        <row r="456">
          <cell r="B456">
            <v>197064</v>
          </cell>
          <cell r="C456" t="str">
            <v>1100</v>
          </cell>
        </row>
        <row r="457">
          <cell r="B457">
            <v>197064</v>
          </cell>
          <cell r="C457" t="str">
            <v>1100</v>
          </cell>
        </row>
        <row r="458">
          <cell r="B458">
            <v>197064</v>
          </cell>
          <cell r="C458" t="str">
            <v>1100</v>
          </cell>
        </row>
        <row r="459">
          <cell r="B459">
            <v>197064</v>
          </cell>
          <cell r="C459" t="str">
            <v>1100</v>
          </cell>
        </row>
        <row r="460">
          <cell r="B460">
            <v>200428</v>
          </cell>
          <cell r="C460" t="str">
            <v>2100</v>
          </cell>
        </row>
        <row r="461">
          <cell r="B461">
            <v>200428</v>
          </cell>
          <cell r="C461" t="str">
            <v>2100</v>
          </cell>
        </row>
        <row r="462">
          <cell r="B462">
            <v>200428</v>
          </cell>
          <cell r="C462" t="str">
            <v>2100</v>
          </cell>
        </row>
        <row r="463">
          <cell r="B463">
            <v>202014</v>
          </cell>
          <cell r="C463" t="str">
            <v>1100</v>
          </cell>
        </row>
        <row r="464">
          <cell r="B464">
            <v>202014</v>
          </cell>
          <cell r="C464" t="str">
            <v>1100</v>
          </cell>
        </row>
        <row r="465">
          <cell r="B465">
            <v>202014</v>
          </cell>
          <cell r="C465" t="str">
            <v>1100</v>
          </cell>
        </row>
        <row r="466">
          <cell r="B466">
            <v>202014</v>
          </cell>
          <cell r="C466" t="str">
            <v>1100</v>
          </cell>
        </row>
        <row r="467">
          <cell r="B467">
            <v>204969</v>
          </cell>
          <cell r="C467" t="str">
            <v>1100</v>
          </cell>
        </row>
        <row r="468">
          <cell r="B468">
            <v>204969</v>
          </cell>
          <cell r="C468" t="str">
            <v>1100</v>
          </cell>
        </row>
        <row r="469">
          <cell r="B469">
            <v>204969</v>
          </cell>
          <cell r="C469" t="str">
            <v>1100</v>
          </cell>
        </row>
        <row r="470">
          <cell r="B470">
            <v>204969</v>
          </cell>
          <cell r="C470" t="str">
            <v>1100</v>
          </cell>
        </row>
        <row r="471">
          <cell r="B471">
            <v>206362</v>
          </cell>
          <cell r="C471" t="str">
            <v>1100</v>
          </cell>
        </row>
        <row r="472">
          <cell r="B472">
            <v>206362</v>
          </cell>
          <cell r="C472" t="str">
            <v>1100</v>
          </cell>
        </row>
        <row r="473">
          <cell r="B473">
            <v>206362</v>
          </cell>
          <cell r="C473" t="str">
            <v>1100</v>
          </cell>
        </row>
        <row r="474">
          <cell r="B474">
            <v>206362</v>
          </cell>
          <cell r="C474" t="str">
            <v>1100</v>
          </cell>
        </row>
        <row r="475">
          <cell r="B475">
            <v>206817</v>
          </cell>
          <cell r="C475" t="str">
            <v>1100</v>
          </cell>
        </row>
        <row r="476">
          <cell r="B476">
            <v>206817</v>
          </cell>
          <cell r="C476" t="str">
            <v>1100</v>
          </cell>
        </row>
        <row r="477">
          <cell r="B477">
            <v>206817</v>
          </cell>
          <cell r="C477" t="str">
            <v>1100</v>
          </cell>
        </row>
        <row r="478">
          <cell r="B478">
            <v>206817</v>
          </cell>
          <cell r="C478" t="str">
            <v>1100</v>
          </cell>
        </row>
        <row r="479">
          <cell r="B479">
            <v>206817</v>
          </cell>
          <cell r="C479" t="str">
            <v>1100</v>
          </cell>
        </row>
        <row r="480">
          <cell r="B480">
            <v>206817</v>
          </cell>
          <cell r="C480" t="str">
            <v>1100</v>
          </cell>
        </row>
        <row r="481">
          <cell r="B481">
            <v>208998</v>
          </cell>
          <cell r="C481" t="str">
            <v>1100</v>
          </cell>
        </row>
        <row r="482">
          <cell r="B482">
            <v>208998</v>
          </cell>
          <cell r="C482" t="str">
            <v>1100</v>
          </cell>
        </row>
        <row r="483">
          <cell r="B483">
            <v>208998</v>
          </cell>
          <cell r="C483" t="str">
            <v>1100</v>
          </cell>
        </row>
        <row r="484">
          <cell r="B484">
            <v>208998</v>
          </cell>
          <cell r="C484" t="str">
            <v>1100</v>
          </cell>
        </row>
        <row r="485">
          <cell r="B485">
            <v>209046</v>
          </cell>
          <cell r="C485" t="str">
            <v>2100</v>
          </cell>
        </row>
        <row r="486">
          <cell r="B486">
            <v>209046</v>
          </cell>
          <cell r="C486" t="str">
            <v>2100</v>
          </cell>
        </row>
        <row r="487">
          <cell r="B487">
            <v>209046</v>
          </cell>
          <cell r="C487" t="str">
            <v>2100</v>
          </cell>
        </row>
        <row r="488">
          <cell r="B488">
            <v>211107</v>
          </cell>
          <cell r="C488" t="str">
            <v>1100</v>
          </cell>
        </row>
        <row r="489">
          <cell r="B489">
            <v>211107</v>
          </cell>
          <cell r="C489" t="str">
            <v>1100</v>
          </cell>
        </row>
        <row r="490">
          <cell r="B490">
            <v>211107</v>
          </cell>
          <cell r="C490" t="str">
            <v>1100</v>
          </cell>
        </row>
        <row r="491">
          <cell r="B491">
            <v>211107</v>
          </cell>
          <cell r="C491" t="str">
            <v>1100</v>
          </cell>
        </row>
        <row r="492">
          <cell r="B492">
            <v>211109</v>
          </cell>
          <cell r="C492" t="str">
            <v>1100</v>
          </cell>
        </row>
        <row r="493">
          <cell r="B493">
            <v>211109</v>
          </cell>
          <cell r="C493" t="str">
            <v>1100</v>
          </cell>
        </row>
        <row r="494">
          <cell r="B494">
            <v>211109</v>
          </cell>
          <cell r="C494" t="str">
            <v>1100</v>
          </cell>
        </row>
        <row r="495">
          <cell r="B495">
            <v>213127</v>
          </cell>
          <cell r="C495" t="str">
            <v>1100</v>
          </cell>
        </row>
        <row r="496">
          <cell r="B496">
            <v>213127</v>
          </cell>
          <cell r="C496" t="str">
            <v>1100</v>
          </cell>
        </row>
        <row r="497">
          <cell r="B497">
            <v>213127</v>
          </cell>
          <cell r="C497" t="str">
            <v>1100</v>
          </cell>
        </row>
        <row r="498">
          <cell r="B498">
            <v>213462</v>
          </cell>
          <cell r="C498" t="str">
            <v>1100</v>
          </cell>
        </row>
        <row r="499">
          <cell r="B499">
            <v>213462</v>
          </cell>
          <cell r="C499" t="str">
            <v>1100</v>
          </cell>
        </row>
        <row r="500">
          <cell r="B500">
            <v>213462</v>
          </cell>
          <cell r="C500" t="str">
            <v>1100</v>
          </cell>
        </row>
        <row r="501">
          <cell r="B501">
            <v>213462</v>
          </cell>
          <cell r="C501" t="str">
            <v>1100</v>
          </cell>
        </row>
        <row r="502">
          <cell r="B502">
            <v>214771</v>
          </cell>
          <cell r="C502" t="str">
            <v>2100</v>
          </cell>
        </row>
        <row r="503">
          <cell r="B503">
            <v>214771</v>
          </cell>
          <cell r="C503" t="str">
            <v>2100</v>
          </cell>
        </row>
        <row r="504">
          <cell r="B504">
            <v>214771</v>
          </cell>
          <cell r="C504" t="str">
            <v>2100</v>
          </cell>
        </row>
        <row r="505">
          <cell r="B505">
            <v>217477</v>
          </cell>
          <cell r="C505" t="str">
            <v>1100</v>
          </cell>
        </row>
        <row r="506">
          <cell r="B506">
            <v>217477</v>
          </cell>
          <cell r="C506" t="str">
            <v>1100</v>
          </cell>
        </row>
        <row r="507">
          <cell r="B507">
            <v>217477</v>
          </cell>
          <cell r="C507" t="str">
            <v>1100</v>
          </cell>
        </row>
        <row r="508">
          <cell r="B508">
            <v>217477</v>
          </cell>
          <cell r="C508" t="str">
            <v>1100</v>
          </cell>
        </row>
        <row r="509">
          <cell r="B509">
            <v>217477</v>
          </cell>
          <cell r="C509" t="str">
            <v>1100</v>
          </cell>
        </row>
        <row r="510">
          <cell r="B510">
            <v>217477</v>
          </cell>
          <cell r="C510" t="str">
            <v>1100</v>
          </cell>
        </row>
        <row r="511">
          <cell r="B511">
            <v>217924</v>
          </cell>
          <cell r="C511" t="str">
            <v>1100</v>
          </cell>
        </row>
        <row r="512">
          <cell r="B512">
            <v>217924</v>
          </cell>
          <cell r="C512" t="str">
            <v>1100</v>
          </cell>
        </row>
        <row r="513">
          <cell r="B513">
            <v>217924</v>
          </cell>
          <cell r="C513" t="str">
            <v>1100</v>
          </cell>
        </row>
        <row r="514">
          <cell r="B514">
            <v>217924</v>
          </cell>
          <cell r="C514" t="str">
            <v>1100</v>
          </cell>
        </row>
        <row r="515">
          <cell r="B515">
            <v>219096</v>
          </cell>
          <cell r="C515" t="str">
            <v>2100</v>
          </cell>
        </row>
        <row r="516">
          <cell r="B516">
            <v>219096</v>
          </cell>
          <cell r="C516" t="str">
            <v>2100</v>
          </cell>
        </row>
        <row r="517">
          <cell r="B517">
            <v>219096</v>
          </cell>
          <cell r="C517" t="str">
            <v>2100</v>
          </cell>
        </row>
        <row r="518">
          <cell r="B518">
            <v>219096</v>
          </cell>
          <cell r="C518" t="str">
            <v>2100</v>
          </cell>
        </row>
        <row r="519">
          <cell r="B519">
            <v>219096</v>
          </cell>
          <cell r="C519" t="str">
            <v>2100</v>
          </cell>
        </row>
        <row r="520">
          <cell r="B520">
            <v>219096</v>
          </cell>
          <cell r="C520" t="str">
            <v>2100</v>
          </cell>
        </row>
        <row r="521">
          <cell r="B521">
            <v>220550</v>
          </cell>
          <cell r="C521" t="str">
            <v>1100</v>
          </cell>
        </row>
        <row r="522">
          <cell r="B522">
            <v>220550</v>
          </cell>
          <cell r="C522" t="str">
            <v>1100</v>
          </cell>
        </row>
        <row r="523">
          <cell r="B523">
            <v>220550</v>
          </cell>
          <cell r="C523" t="str">
            <v>1100</v>
          </cell>
        </row>
        <row r="524">
          <cell r="B524">
            <v>220550</v>
          </cell>
          <cell r="C524" t="str">
            <v>1100</v>
          </cell>
        </row>
        <row r="525">
          <cell r="B525">
            <v>220550</v>
          </cell>
          <cell r="C525" t="str">
            <v>1100</v>
          </cell>
        </row>
        <row r="526">
          <cell r="B526">
            <v>221312</v>
          </cell>
          <cell r="C526" t="str">
            <v>2100</v>
          </cell>
        </row>
        <row r="527">
          <cell r="B527">
            <v>221312</v>
          </cell>
          <cell r="C527" t="str">
            <v>2100</v>
          </cell>
        </row>
        <row r="528">
          <cell r="B528">
            <v>221312</v>
          </cell>
          <cell r="C528" t="str">
            <v>2100</v>
          </cell>
        </row>
        <row r="529">
          <cell r="B529">
            <v>221312</v>
          </cell>
          <cell r="C529" t="str">
            <v>2100</v>
          </cell>
        </row>
        <row r="530">
          <cell r="B530">
            <v>222266</v>
          </cell>
          <cell r="C530" t="str">
            <v>2100</v>
          </cell>
        </row>
        <row r="531">
          <cell r="B531">
            <v>222266</v>
          </cell>
          <cell r="C531" t="str">
            <v>2100</v>
          </cell>
        </row>
        <row r="532">
          <cell r="B532">
            <v>222266</v>
          </cell>
          <cell r="C532" t="str">
            <v>2100</v>
          </cell>
        </row>
        <row r="533">
          <cell r="B533">
            <v>222266</v>
          </cell>
          <cell r="C533" t="str">
            <v>2100</v>
          </cell>
        </row>
        <row r="534">
          <cell r="B534">
            <v>223826</v>
          </cell>
          <cell r="C534" t="str">
            <v>2100</v>
          </cell>
        </row>
        <row r="535">
          <cell r="B535">
            <v>223826</v>
          </cell>
          <cell r="C535" t="str">
            <v>2100</v>
          </cell>
        </row>
        <row r="536">
          <cell r="B536">
            <v>223826</v>
          </cell>
          <cell r="C536" t="str">
            <v>2100</v>
          </cell>
        </row>
        <row r="537">
          <cell r="B537">
            <v>223826</v>
          </cell>
          <cell r="C537" t="str">
            <v>2100</v>
          </cell>
        </row>
        <row r="538">
          <cell r="B538">
            <v>223826</v>
          </cell>
          <cell r="C538" t="str">
            <v>2100</v>
          </cell>
        </row>
        <row r="539">
          <cell r="B539">
            <v>223826</v>
          </cell>
          <cell r="C539" t="str">
            <v>2100</v>
          </cell>
        </row>
        <row r="540">
          <cell r="B540">
            <v>224568</v>
          </cell>
          <cell r="C540" t="str">
            <v>2100</v>
          </cell>
        </row>
        <row r="541">
          <cell r="B541">
            <v>224568</v>
          </cell>
          <cell r="C541" t="str">
            <v>2100</v>
          </cell>
        </row>
        <row r="542">
          <cell r="B542">
            <v>224568</v>
          </cell>
          <cell r="C542" t="str">
            <v>2100</v>
          </cell>
        </row>
        <row r="543">
          <cell r="B543">
            <v>224568</v>
          </cell>
          <cell r="C543" t="str">
            <v>2100</v>
          </cell>
        </row>
        <row r="544">
          <cell r="B544">
            <v>225209</v>
          </cell>
          <cell r="C544" t="str">
            <v>1100</v>
          </cell>
        </row>
        <row r="545">
          <cell r="B545">
            <v>225209</v>
          </cell>
          <cell r="C545" t="str">
            <v>1100</v>
          </cell>
        </row>
        <row r="546">
          <cell r="B546">
            <v>225209</v>
          </cell>
          <cell r="C546" t="str">
            <v>1100</v>
          </cell>
        </row>
        <row r="547">
          <cell r="B547">
            <v>225209</v>
          </cell>
          <cell r="C547" t="str">
            <v>1100</v>
          </cell>
        </row>
        <row r="548">
          <cell r="B548">
            <v>227314</v>
          </cell>
          <cell r="C548" t="str">
            <v>1100</v>
          </cell>
        </row>
        <row r="549">
          <cell r="B549">
            <v>227314</v>
          </cell>
          <cell r="C549" t="str">
            <v>1100</v>
          </cell>
        </row>
        <row r="550">
          <cell r="B550">
            <v>227314</v>
          </cell>
          <cell r="C550" t="str">
            <v>1100</v>
          </cell>
        </row>
        <row r="551">
          <cell r="B551">
            <v>227314</v>
          </cell>
          <cell r="C551" t="str">
            <v>1100</v>
          </cell>
        </row>
        <row r="552">
          <cell r="B552">
            <v>227314</v>
          </cell>
          <cell r="C552" t="str">
            <v>1100</v>
          </cell>
        </row>
        <row r="553">
          <cell r="B553">
            <v>227314</v>
          </cell>
          <cell r="C553" t="str">
            <v>1100</v>
          </cell>
        </row>
        <row r="554">
          <cell r="B554">
            <v>227939</v>
          </cell>
          <cell r="C554" t="str">
            <v>2100</v>
          </cell>
        </row>
        <row r="555">
          <cell r="B555">
            <v>227939</v>
          </cell>
          <cell r="C555" t="str">
            <v>2100</v>
          </cell>
        </row>
        <row r="556">
          <cell r="B556">
            <v>227939</v>
          </cell>
          <cell r="C556" t="str">
            <v>2100</v>
          </cell>
        </row>
        <row r="557">
          <cell r="B557">
            <v>227939</v>
          </cell>
          <cell r="C557" t="str">
            <v>2100</v>
          </cell>
        </row>
        <row r="558">
          <cell r="B558">
            <v>227961</v>
          </cell>
          <cell r="C558" t="str">
            <v>1100</v>
          </cell>
        </row>
        <row r="559">
          <cell r="B559">
            <v>227961</v>
          </cell>
          <cell r="C559" t="str">
            <v>1100</v>
          </cell>
        </row>
        <row r="560">
          <cell r="B560">
            <v>227961</v>
          </cell>
          <cell r="C560" t="str">
            <v>1100</v>
          </cell>
        </row>
        <row r="561">
          <cell r="B561">
            <v>227961</v>
          </cell>
          <cell r="C561" t="str">
            <v>1100</v>
          </cell>
        </row>
        <row r="562">
          <cell r="B562">
            <v>228359</v>
          </cell>
          <cell r="C562" t="str">
            <v>2100</v>
          </cell>
        </row>
        <row r="563">
          <cell r="B563">
            <v>228359</v>
          </cell>
          <cell r="C563" t="str">
            <v>2100</v>
          </cell>
        </row>
        <row r="564">
          <cell r="B564">
            <v>228359</v>
          </cell>
          <cell r="C564" t="str">
            <v>2100</v>
          </cell>
        </row>
        <row r="565">
          <cell r="B565">
            <v>228359</v>
          </cell>
          <cell r="C565" t="str">
            <v>2100</v>
          </cell>
        </row>
        <row r="566">
          <cell r="B566">
            <v>229862</v>
          </cell>
          <cell r="C566" t="str">
            <v>2100</v>
          </cell>
        </row>
        <row r="567">
          <cell r="B567">
            <v>229862</v>
          </cell>
          <cell r="C567" t="str">
            <v>2100</v>
          </cell>
        </row>
        <row r="568">
          <cell r="B568">
            <v>229862</v>
          </cell>
          <cell r="C568" t="str">
            <v>2100</v>
          </cell>
        </row>
        <row r="569">
          <cell r="B569">
            <v>229862</v>
          </cell>
          <cell r="C569" t="str">
            <v>2100</v>
          </cell>
        </row>
        <row r="570">
          <cell r="B570">
            <v>229921</v>
          </cell>
          <cell r="C570" t="str">
            <v>1100</v>
          </cell>
        </row>
        <row r="571">
          <cell r="B571">
            <v>229921</v>
          </cell>
          <cell r="C571" t="str">
            <v>1100</v>
          </cell>
        </row>
        <row r="572">
          <cell r="B572">
            <v>229921</v>
          </cell>
          <cell r="C572" t="str">
            <v>1100</v>
          </cell>
        </row>
        <row r="573">
          <cell r="B573">
            <v>229921</v>
          </cell>
          <cell r="C573" t="str">
            <v>1100</v>
          </cell>
        </row>
        <row r="574">
          <cell r="B574">
            <v>229921</v>
          </cell>
          <cell r="C574" t="str">
            <v>1100</v>
          </cell>
        </row>
        <row r="575">
          <cell r="B575">
            <v>229921</v>
          </cell>
          <cell r="C575" t="str">
            <v>1100</v>
          </cell>
        </row>
        <row r="576">
          <cell r="B576">
            <v>232666</v>
          </cell>
          <cell r="C576" t="str">
            <v>1100</v>
          </cell>
        </row>
        <row r="577">
          <cell r="B577">
            <v>232666</v>
          </cell>
          <cell r="C577" t="str">
            <v>1100</v>
          </cell>
        </row>
        <row r="578">
          <cell r="B578">
            <v>232666</v>
          </cell>
          <cell r="C578" t="str">
            <v>1100</v>
          </cell>
        </row>
        <row r="579">
          <cell r="B579">
            <v>232666</v>
          </cell>
          <cell r="C579" t="str">
            <v>1100</v>
          </cell>
        </row>
        <row r="580">
          <cell r="B580">
            <v>232666</v>
          </cell>
          <cell r="C580" t="str">
            <v>1100</v>
          </cell>
        </row>
        <row r="581">
          <cell r="B581">
            <v>232767</v>
          </cell>
          <cell r="C581" t="str">
            <v>1100</v>
          </cell>
        </row>
        <row r="582">
          <cell r="B582">
            <v>232767</v>
          </cell>
          <cell r="C582" t="str">
            <v>1100</v>
          </cell>
        </row>
        <row r="583">
          <cell r="B583">
            <v>232767</v>
          </cell>
          <cell r="C583" t="str">
            <v>1100</v>
          </cell>
        </row>
        <row r="584">
          <cell r="B584">
            <v>232767</v>
          </cell>
          <cell r="C584" t="str">
            <v>1100</v>
          </cell>
        </row>
        <row r="585">
          <cell r="B585">
            <v>233441</v>
          </cell>
          <cell r="C585" t="str">
            <v>1100</v>
          </cell>
        </row>
        <row r="586">
          <cell r="B586">
            <v>233441</v>
          </cell>
          <cell r="C586" t="str">
            <v>1100</v>
          </cell>
        </row>
        <row r="587">
          <cell r="B587">
            <v>233441</v>
          </cell>
          <cell r="C587" t="str">
            <v>1100</v>
          </cell>
        </row>
        <row r="588">
          <cell r="B588">
            <v>233441</v>
          </cell>
          <cell r="C588" t="str">
            <v>1100</v>
          </cell>
        </row>
        <row r="589">
          <cell r="B589">
            <v>233690</v>
          </cell>
          <cell r="C589" t="str">
            <v>1100</v>
          </cell>
        </row>
        <row r="590">
          <cell r="B590">
            <v>233690</v>
          </cell>
          <cell r="C590" t="str">
            <v>1100</v>
          </cell>
        </row>
        <row r="591">
          <cell r="B591">
            <v>233690</v>
          </cell>
          <cell r="C591" t="str">
            <v>1100</v>
          </cell>
        </row>
        <row r="592">
          <cell r="B592">
            <v>233690</v>
          </cell>
          <cell r="C592" t="str">
            <v>1100</v>
          </cell>
        </row>
        <row r="593">
          <cell r="B593">
            <v>234255</v>
          </cell>
          <cell r="C593" t="str">
            <v>1100</v>
          </cell>
        </row>
        <row r="594">
          <cell r="B594">
            <v>234255</v>
          </cell>
          <cell r="C594" t="str">
            <v>1100</v>
          </cell>
        </row>
        <row r="595">
          <cell r="B595">
            <v>234255</v>
          </cell>
          <cell r="C595" t="str">
            <v>1100</v>
          </cell>
        </row>
        <row r="596">
          <cell r="B596">
            <v>234255</v>
          </cell>
          <cell r="C596" t="str">
            <v>1100</v>
          </cell>
        </row>
        <row r="597">
          <cell r="B597">
            <v>236060</v>
          </cell>
          <cell r="C597" t="str">
            <v>1100</v>
          </cell>
        </row>
        <row r="598">
          <cell r="B598">
            <v>236060</v>
          </cell>
          <cell r="C598" t="str">
            <v>1100</v>
          </cell>
        </row>
        <row r="599">
          <cell r="B599">
            <v>236060</v>
          </cell>
          <cell r="C599" t="str">
            <v>1100</v>
          </cell>
        </row>
        <row r="600">
          <cell r="B600">
            <v>236060</v>
          </cell>
          <cell r="C600" t="str">
            <v>1100</v>
          </cell>
        </row>
        <row r="601">
          <cell r="B601">
            <v>236344</v>
          </cell>
          <cell r="C601" t="str">
            <v>1100</v>
          </cell>
        </row>
        <row r="602">
          <cell r="B602">
            <v>236344</v>
          </cell>
          <cell r="C602" t="str">
            <v>1100</v>
          </cell>
        </row>
        <row r="603">
          <cell r="B603">
            <v>236344</v>
          </cell>
          <cell r="C603" t="str">
            <v>1100</v>
          </cell>
        </row>
        <row r="604">
          <cell r="B604">
            <v>237174</v>
          </cell>
          <cell r="C604" t="str">
            <v>2100</v>
          </cell>
        </row>
        <row r="605">
          <cell r="B605">
            <v>237174</v>
          </cell>
          <cell r="C605" t="str">
            <v>2100</v>
          </cell>
        </row>
        <row r="606">
          <cell r="B606">
            <v>237174</v>
          </cell>
          <cell r="C606" t="str">
            <v>2100</v>
          </cell>
        </row>
        <row r="607">
          <cell r="B607">
            <v>238021</v>
          </cell>
          <cell r="C607" t="str">
            <v>1100</v>
          </cell>
        </row>
        <row r="608">
          <cell r="B608">
            <v>238021</v>
          </cell>
          <cell r="C608" t="str">
            <v>1100</v>
          </cell>
        </row>
        <row r="609">
          <cell r="B609">
            <v>238021</v>
          </cell>
          <cell r="C609" t="str">
            <v>1100</v>
          </cell>
        </row>
        <row r="610">
          <cell r="B610">
            <v>238021</v>
          </cell>
          <cell r="C610" t="str">
            <v>1100</v>
          </cell>
        </row>
        <row r="611">
          <cell r="B611">
            <v>240006</v>
          </cell>
          <cell r="C611" t="str">
            <v>1100</v>
          </cell>
        </row>
        <row r="612">
          <cell r="B612">
            <v>240006</v>
          </cell>
          <cell r="C612" t="str">
            <v>1100</v>
          </cell>
        </row>
        <row r="613">
          <cell r="B613">
            <v>240006</v>
          </cell>
          <cell r="C613" t="str">
            <v>1100</v>
          </cell>
        </row>
        <row r="614">
          <cell r="B614">
            <v>240006</v>
          </cell>
          <cell r="C614" t="str">
            <v>1100</v>
          </cell>
        </row>
        <row r="615">
          <cell r="B615">
            <v>241740</v>
          </cell>
          <cell r="C615" t="str">
            <v>1100</v>
          </cell>
        </row>
        <row r="616">
          <cell r="B616">
            <v>241740</v>
          </cell>
          <cell r="C616" t="str">
            <v>1100</v>
          </cell>
        </row>
        <row r="617">
          <cell r="B617">
            <v>241740</v>
          </cell>
          <cell r="C617" t="str">
            <v>1100</v>
          </cell>
        </row>
        <row r="618">
          <cell r="B618">
            <v>241740</v>
          </cell>
          <cell r="C618" t="str">
            <v>1100</v>
          </cell>
        </row>
        <row r="619">
          <cell r="B619">
            <v>241797</v>
          </cell>
          <cell r="C619" t="str">
            <v>1100</v>
          </cell>
        </row>
        <row r="620">
          <cell r="B620">
            <v>241797</v>
          </cell>
          <cell r="C620" t="str">
            <v>1100</v>
          </cell>
        </row>
        <row r="621">
          <cell r="B621">
            <v>241797</v>
          </cell>
          <cell r="C621" t="str">
            <v>1100</v>
          </cell>
        </row>
        <row r="622">
          <cell r="B622">
            <v>241797</v>
          </cell>
          <cell r="C622" t="str">
            <v>1100</v>
          </cell>
        </row>
        <row r="623">
          <cell r="B623">
            <v>241858</v>
          </cell>
          <cell r="C623" t="str">
            <v>2100</v>
          </cell>
        </row>
        <row r="624">
          <cell r="B624">
            <v>241858</v>
          </cell>
          <cell r="C624" t="str">
            <v>2100</v>
          </cell>
        </row>
        <row r="625">
          <cell r="B625">
            <v>241858</v>
          </cell>
          <cell r="C625" t="str">
            <v>2100</v>
          </cell>
        </row>
        <row r="626">
          <cell r="B626">
            <v>241858</v>
          </cell>
          <cell r="C626" t="str">
            <v>2100</v>
          </cell>
        </row>
        <row r="627">
          <cell r="B627">
            <v>243172</v>
          </cell>
          <cell r="C627" t="str">
            <v>2100</v>
          </cell>
        </row>
        <row r="628">
          <cell r="B628">
            <v>243172</v>
          </cell>
          <cell r="C628" t="str">
            <v>2100</v>
          </cell>
        </row>
        <row r="629">
          <cell r="B629">
            <v>243172</v>
          </cell>
          <cell r="C629" t="str">
            <v>2100</v>
          </cell>
        </row>
        <row r="630">
          <cell r="B630">
            <v>243172</v>
          </cell>
          <cell r="C630" t="str">
            <v>2100</v>
          </cell>
        </row>
        <row r="631">
          <cell r="B631">
            <v>243173</v>
          </cell>
          <cell r="C631" t="str">
            <v>2100</v>
          </cell>
        </row>
        <row r="632">
          <cell r="B632">
            <v>243173</v>
          </cell>
          <cell r="C632" t="str">
            <v>2100</v>
          </cell>
        </row>
        <row r="633">
          <cell r="B633">
            <v>243173</v>
          </cell>
          <cell r="C633" t="str">
            <v>2100</v>
          </cell>
        </row>
        <row r="634">
          <cell r="B634">
            <v>243173</v>
          </cell>
          <cell r="C634" t="str">
            <v>2100</v>
          </cell>
        </row>
        <row r="635">
          <cell r="B635">
            <v>243903</v>
          </cell>
          <cell r="C635" t="str">
            <v>1100</v>
          </cell>
        </row>
        <row r="636">
          <cell r="B636">
            <v>243903</v>
          </cell>
          <cell r="C636" t="str">
            <v>1100</v>
          </cell>
        </row>
        <row r="637">
          <cell r="B637">
            <v>243903</v>
          </cell>
          <cell r="C637" t="str">
            <v>1100</v>
          </cell>
        </row>
        <row r="638">
          <cell r="B638">
            <v>243903</v>
          </cell>
          <cell r="C638" t="str">
            <v>1100</v>
          </cell>
        </row>
        <row r="639">
          <cell r="B639">
            <v>248019</v>
          </cell>
          <cell r="C639" t="str">
            <v>2100</v>
          </cell>
        </row>
        <row r="640">
          <cell r="B640">
            <v>248019</v>
          </cell>
          <cell r="C640" t="str">
            <v>2100</v>
          </cell>
        </row>
        <row r="641">
          <cell r="B641">
            <v>248019</v>
          </cell>
          <cell r="C641" t="str">
            <v>2100</v>
          </cell>
        </row>
        <row r="642">
          <cell r="B642">
            <v>248019</v>
          </cell>
          <cell r="C642" t="str">
            <v>2100</v>
          </cell>
        </row>
        <row r="643">
          <cell r="B643">
            <v>248019</v>
          </cell>
          <cell r="C643" t="str">
            <v>2100</v>
          </cell>
        </row>
        <row r="644">
          <cell r="B644">
            <v>252077</v>
          </cell>
          <cell r="C644" t="str">
            <v>2100</v>
          </cell>
        </row>
        <row r="645">
          <cell r="B645">
            <v>252077</v>
          </cell>
          <cell r="C645" t="str">
            <v>2100</v>
          </cell>
        </row>
        <row r="646">
          <cell r="B646">
            <v>252077</v>
          </cell>
          <cell r="C646" t="str">
            <v>2100</v>
          </cell>
        </row>
        <row r="647">
          <cell r="B647">
            <v>253629</v>
          </cell>
          <cell r="C647" t="str">
            <v>1100</v>
          </cell>
        </row>
        <row r="648">
          <cell r="B648">
            <v>253629</v>
          </cell>
          <cell r="C648" t="str">
            <v>1100</v>
          </cell>
        </row>
        <row r="649">
          <cell r="B649">
            <v>253629</v>
          </cell>
          <cell r="C649" t="str">
            <v>1100</v>
          </cell>
        </row>
        <row r="650">
          <cell r="B650">
            <v>253629</v>
          </cell>
          <cell r="C650" t="str">
            <v>1100</v>
          </cell>
        </row>
        <row r="651">
          <cell r="B651">
            <v>253939</v>
          </cell>
          <cell r="C651" t="str">
            <v>1100</v>
          </cell>
        </row>
        <row r="652">
          <cell r="B652">
            <v>253939</v>
          </cell>
          <cell r="C652" t="str">
            <v>1100</v>
          </cell>
        </row>
        <row r="653">
          <cell r="B653">
            <v>253939</v>
          </cell>
          <cell r="C653" t="str">
            <v>1100</v>
          </cell>
        </row>
        <row r="654">
          <cell r="B654">
            <v>253939</v>
          </cell>
          <cell r="C654" t="str">
            <v>1100</v>
          </cell>
        </row>
        <row r="655">
          <cell r="B655">
            <v>253939</v>
          </cell>
          <cell r="C655" t="str">
            <v>1100</v>
          </cell>
        </row>
        <row r="656">
          <cell r="B656">
            <v>253939</v>
          </cell>
          <cell r="C656" t="str">
            <v>1100</v>
          </cell>
        </row>
        <row r="657">
          <cell r="B657">
            <v>258019</v>
          </cell>
          <cell r="C657" t="str">
            <v>3200</v>
          </cell>
        </row>
        <row r="658">
          <cell r="B658">
            <v>258019</v>
          </cell>
          <cell r="C658" t="str">
            <v>3200</v>
          </cell>
        </row>
        <row r="659">
          <cell r="B659">
            <v>258019</v>
          </cell>
          <cell r="C659" t="str">
            <v>3200</v>
          </cell>
        </row>
        <row r="660">
          <cell r="B660">
            <v>258019</v>
          </cell>
          <cell r="C660" t="str">
            <v>3200</v>
          </cell>
        </row>
        <row r="661">
          <cell r="B661">
            <v>258069</v>
          </cell>
          <cell r="C661" t="str">
            <v>3200</v>
          </cell>
        </row>
        <row r="662">
          <cell r="B662">
            <v>258069</v>
          </cell>
          <cell r="C662" t="str">
            <v>3200</v>
          </cell>
        </row>
        <row r="663">
          <cell r="B663">
            <v>258069</v>
          </cell>
          <cell r="C663" t="str">
            <v>3200</v>
          </cell>
        </row>
        <row r="664">
          <cell r="B664">
            <v>258577</v>
          </cell>
          <cell r="C664" t="str">
            <v>3200</v>
          </cell>
        </row>
        <row r="665">
          <cell r="B665">
            <v>258577</v>
          </cell>
          <cell r="C665" t="str">
            <v>3200</v>
          </cell>
        </row>
        <row r="666">
          <cell r="B666">
            <v>258577</v>
          </cell>
          <cell r="C666" t="str">
            <v>3200</v>
          </cell>
        </row>
        <row r="667">
          <cell r="B667">
            <v>261179</v>
          </cell>
          <cell r="C667" t="str">
            <v>3200</v>
          </cell>
        </row>
        <row r="668">
          <cell r="B668">
            <v>261179</v>
          </cell>
          <cell r="C668" t="str">
            <v>3200</v>
          </cell>
        </row>
        <row r="669">
          <cell r="B669">
            <v>261179</v>
          </cell>
          <cell r="C669" t="str">
            <v>3200</v>
          </cell>
        </row>
        <row r="670">
          <cell r="B670">
            <v>261179</v>
          </cell>
          <cell r="C670" t="str">
            <v>3200</v>
          </cell>
        </row>
        <row r="671">
          <cell r="B671">
            <v>261480</v>
          </cell>
          <cell r="C671" t="str">
            <v>3200</v>
          </cell>
        </row>
        <row r="672">
          <cell r="B672">
            <v>261480</v>
          </cell>
          <cell r="C672" t="str">
            <v>3200</v>
          </cell>
        </row>
        <row r="673">
          <cell r="B673">
            <v>261480</v>
          </cell>
          <cell r="C673" t="str">
            <v>3200</v>
          </cell>
        </row>
        <row r="674">
          <cell r="B674">
            <v>261480</v>
          </cell>
          <cell r="C674" t="str">
            <v>3200</v>
          </cell>
        </row>
        <row r="675">
          <cell r="B675">
            <v>261480</v>
          </cell>
          <cell r="C675" t="str">
            <v>3200</v>
          </cell>
        </row>
        <row r="676">
          <cell r="B676">
            <v>261480</v>
          </cell>
          <cell r="C676" t="str">
            <v>3200</v>
          </cell>
        </row>
        <row r="677">
          <cell r="B677">
            <v>261653</v>
          </cell>
          <cell r="C677" t="str">
            <v>3200</v>
          </cell>
        </row>
        <row r="678">
          <cell r="B678">
            <v>261653</v>
          </cell>
          <cell r="C678" t="str">
            <v>3200</v>
          </cell>
        </row>
        <row r="679">
          <cell r="B679">
            <v>261653</v>
          </cell>
          <cell r="C679" t="str">
            <v>3200</v>
          </cell>
        </row>
        <row r="680">
          <cell r="B680">
            <v>264990</v>
          </cell>
          <cell r="C680" t="str">
            <v>3200</v>
          </cell>
        </row>
        <row r="681">
          <cell r="B681">
            <v>264990</v>
          </cell>
          <cell r="C681" t="str">
            <v>3200</v>
          </cell>
        </row>
        <row r="682">
          <cell r="B682">
            <v>264990</v>
          </cell>
          <cell r="C682" t="str">
            <v>3200</v>
          </cell>
        </row>
        <row r="683">
          <cell r="B683">
            <v>264990</v>
          </cell>
          <cell r="C683" t="str">
            <v>3200</v>
          </cell>
        </row>
        <row r="684">
          <cell r="B684">
            <v>264990</v>
          </cell>
          <cell r="C684" t="str">
            <v>3200</v>
          </cell>
        </row>
        <row r="685">
          <cell r="B685">
            <v>265716</v>
          </cell>
          <cell r="C685" t="str">
            <v>3200</v>
          </cell>
        </row>
        <row r="686">
          <cell r="B686">
            <v>265716</v>
          </cell>
          <cell r="C686" t="str">
            <v>3200</v>
          </cell>
        </row>
        <row r="687">
          <cell r="B687">
            <v>265716</v>
          </cell>
          <cell r="C687" t="str">
            <v>3200</v>
          </cell>
        </row>
        <row r="688">
          <cell r="B688">
            <v>265716</v>
          </cell>
          <cell r="C688" t="str">
            <v>3200</v>
          </cell>
        </row>
        <row r="689">
          <cell r="B689">
            <v>270942</v>
          </cell>
          <cell r="C689" t="str">
            <v>3200</v>
          </cell>
        </row>
        <row r="690">
          <cell r="B690">
            <v>270942</v>
          </cell>
          <cell r="C690" t="str">
            <v>3200</v>
          </cell>
        </row>
        <row r="691">
          <cell r="B691">
            <v>270942</v>
          </cell>
          <cell r="C691" t="str">
            <v>3200</v>
          </cell>
        </row>
        <row r="692">
          <cell r="B692">
            <v>270942</v>
          </cell>
          <cell r="C692" t="str">
            <v>3200</v>
          </cell>
        </row>
        <row r="693">
          <cell r="B693">
            <v>271507</v>
          </cell>
          <cell r="C693" t="str">
            <v>3200</v>
          </cell>
        </row>
        <row r="694">
          <cell r="B694">
            <v>271507</v>
          </cell>
          <cell r="C694" t="str">
            <v>3200</v>
          </cell>
        </row>
        <row r="695">
          <cell r="B695">
            <v>271507</v>
          </cell>
          <cell r="C695" t="str">
            <v>3200</v>
          </cell>
        </row>
        <row r="696">
          <cell r="B696">
            <v>271507</v>
          </cell>
          <cell r="C696" t="str">
            <v>3200</v>
          </cell>
        </row>
        <row r="697">
          <cell r="B697">
            <v>272640</v>
          </cell>
          <cell r="C697" t="str">
            <v>3200</v>
          </cell>
        </row>
        <row r="698">
          <cell r="B698">
            <v>272640</v>
          </cell>
          <cell r="C698" t="str">
            <v>3200</v>
          </cell>
        </row>
        <row r="699">
          <cell r="B699">
            <v>272640</v>
          </cell>
          <cell r="C699" t="str">
            <v>3200</v>
          </cell>
        </row>
        <row r="700">
          <cell r="B700">
            <v>272640</v>
          </cell>
          <cell r="C700" t="str">
            <v>3200</v>
          </cell>
        </row>
        <row r="701">
          <cell r="B701">
            <v>272640</v>
          </cell>
          <cell r="C701" t="str">
            <v>3200</v>
          </cell>
        </row>
        <row r="702">
          <cell r="B702">
            <v>272683</v>
          </cell>
          <cell r="C702" t="str">
            <v>3200</v>
          </cell>
        </row>
        <row r="703">
          <cell r="B703">
            <v>272683</v>
          </cell>
          <cell r="C703" t="str">
            <v>3200</v>
          </cell>
        </row>
        <row r="704">
          <cell r="B704">
            <v>272683</v>
          </cell>
          <cell r="C704" t="str">
            <v>3200</v>
          </cell>
        </row>
        <row r="705">
          <cell r="B705">
            <v>272683</v>
          </cell>
          <cell r="C705" t="str">
            <v>3200</v>
          </cell>
        </row>
        <row r="706">
          <cell r="B706">
            <v>273776</v>
          </cell>
          <cell r="C706" t="str">
            <v>3200</v>
          </cell>
        </row>
        <row r="707">
          <cell r="B707">
            <v>273776</v>
          </cell>
          <cell r="C707" t="str">
            <v>3200</v>
          </cell>
        </row>
        <row r="708">
          <cell r="B708">
            <v>273776</v>
          </cell>
          <cell r="C708" t="str">
            <v>3200</v>
          </cell>
        </row>
        <row r="709">
          <cell r="B709">
            <v>274319</v>
          </cell>
          <cell r="C709" t="str">
            <v>3200</v>
          </cell>
        </row>
        <row r="710">
          <cell r="B710">
            <v>274319</v>
          </cell>
          <cell r="C710" t="str">
            <v>3200</v>
          </cell>
        </row>
        <row r="711">
          <cell r="B711">
            <v>274319</v>
          </cell>
          <cell r="C711" t="str">
            <v>3200</v>
          </cell>
        </row>
        <row r="712">
          <cell r="B712">
            <v>274319</v>
          </cell>
          <cell r="C712" t="str">
            <v>3200</v>
          </cell>
        </row>
        <row r="713">
          <cell r="B713">
            <v>275401</v>
          </cell>
          <cell r="C713" t="str">
            <v>3200</v>
          </cell>
        </row>
        <row r="714">
          <cell r="B714">
            <v>275401</v>
          </cell>
          <cell r="C714" t="str">
            <v>3200</v>
          </cell>
        </row>
        <row r="715">
          <cell r="B715">
            <v>275401</v>
          </cell>
          <cell r="C715" t="str">
            <v>3200</v>
          </cell>
        </row>
        <row r="716">
          <cell r="B716">
            <v>275695</v>
          </cell>
          <cell r="C716" t="str">
            <v>3200</v>
          </cell>
        </row>
        <row r="717">
          <cell r="B717">
            <v>275695</v>
          </cell>
          <cell r="C717" t="str">
            <v>3200</v>
          </cell>
        </row>
        <row r="718">
          <cell r="B718">
            <v>275695</v>
          </cell>
          <cell r="C718" t="str">
            <v>3200</v>
          </cell>
        </row>
        <row r="719">
          <cell r="B719">
            <v>275695</v>
          </cell>
          <cell r="C719" t="str">
            <v>3200</v>
          </cell>
        </row>
        <row r="720">
          <cell r="B720">
            <v>275776</v>
          </cell>
          <cell r="C720" t="str">
            <v>3200</v>
          </cell>
        </row>
        <row r="721">
          <cell r="B721">
            <v>275776</v>
          </cell>
          <cell r="C721" t="str">
            <v>3200</v>
          </cell>
        </row>
        <row r="722">
          <cell r="B722">
            <v>275776</v>
          </cell>
          <cell r="C722" t="str">
            <v>3200</v>
          </cell>
        </row>
        <row r="723">
          <cell r="B723">
            <v>275776</v>
          </cell>
          <cell r="C723" t="str">
            <v>3200</v>
          </cell>
        </row>
        <row r="724">
          <cell r="B724">
            <v>275776</v>
          </cell>
          <cell r="C724" t="str">
            <v>3200</v>
          </cell>
        </row>
        <row r="725">
          <cell r="B725">
            <v>279501</v>
          </cell>
          <cell r="C725" t="str">
            <v>1600</v>
          </cell>
        </row>
        <row r="726">
          <cell r="B726">
            <v>279501</v>
          </cell>
          <cell r="C726" t="str">
            <v>1600</v>
          </cell>
        </row>
        <row r="727">
          <cell r="B727">
            <v>279501</v>
          </cell>
          <cell r="C727" t="str">
            <v>1600</v>
          </cell>
        </row>
        <row r="728">
          <cell r="B728">
            <v>279501</v>
          </cell>
          <cell r="C728" t="str">
            <v>1600</v>
          </cell>
        </row>
        <row r="729">
          <cell r="B729">
            <v>280093</v>
          </cell>
          <cell r="C729" t="str">
            <v>1600</v>
          </cell>
        </row>
        <row r="730">
          <cell r="B730">
            <v>280093</v>
          </cell>
          <cell r="C730" t="str">
            <v>1600</v>
          </cell>
        </row>
        <row r="731">
          <cell r="B731">
            <v>280093</v>
          </cell>
          <cell r="C731" t="str">
            <v>1600</v>
          </cell>
        </row>
        <row r="732">
          <cell r="B732">
            <v>289203</v>
          </cell>
          <cell r="C732" t="str">
            <v>1600</v>
          </cell>
        </row>
        <row r="733">
          <cell r="B733">
            <v>289203</v>
          </cell>
          <cell r="C733" t="str">
            <v>1600</v>
          </cell>
        </row>
        <row r="734">
          <cell r="B734">
            <v>289203</v>
          </cell>
          <cell r="C734" t="str">
            <v>1600</v>
          </cell>
        </row>
        <row r="735">
          <cell r="B735">
            <v>289203</v>
          </cell>
          <cell r="C735" t="str">
            <v>1600</v>
          </cell>
        </row>
        <row r="736">
          <cell r="B736">
            <v>289203</v>
          </cell>
          <cell r="C736" t="str">
            <v>1600</v>
          </cell>
        </row>
        <row r="737">
          <cell r="B737">
            <v>289203</v>
          </cell>
          <cell r="C737" t="str">
            <v>1600</v>
          </cell>
        </row>
        <row r="738">
          <cell r="B738">
            <v>289203</v>
          </cell>
          <cell r="C738" t="str">
            <v>1600</v>
          </cell>
        </row>
        <row r="739">
          <cell r="B739">
            <v>289203</v>
          </cell>
          <cell r="C739" t="str">
            <v>1600</v>
          </cell>
        </row>
        <row r="740">
          <cell r="B740">
            <v>289203</v>
          </cell>
          <cell r="C740" t="str">
            <v>1600</v>
          </cell>
        </row>
        <row r="741">
          <cell r="B741">
            <v>289203</v>
          </cell>
          <cell r="C741" t="str">
            <v>1600</v>
          </cell>
        </row>
        <row r="742">
          <cell r="B742">
            <v>291680</v>
          </cell>
          <cell r="C742" t="str">
            <v>1700</v>
          </cell>
        </row>
        <row r="743">
          <cell r="B743">
            <v>291680</v>
          </cell>
          <cell r="C743" t="str">
            <v>1700</v>
          </cell>
        </row>
        <row r="744">
          <cell r="B744">
            <v>291680</v>
          </cell>
          <cell r="C744" t="str">
            <v>1700</v>
          </cell>
        </row>
        <row r="745">
          <cell r="B745">
            <v>291680</v>
          </cell>
          <cell r="C745" t="str">
            <v>1700</v>
          </cell>
        </row>
        <row r="746">
          <cell r="B746">
            <v>291680</v>
          </cell>
          <cell r="C746" t="str">
            <v>1700</v>
          </cell>
        </row>
        <row r="747">
          <cell r="B747">
            <v>294471</v>
          </cell>
          <cell r="C747" t="str">
            <v>1700</v>
          </cell>
        </row>
        <row r="748">
          <cell r="B748">
            <v>294471</v>
          </cell>
          <cell r="C748" t="str">
            <v>1700</v>
          </cell>
        </row>
        <row r="749">
          <cell r="B749">
            <v>294471</v>
          </cell>
          <cell r="C749" t="str">
            <v>1700</v>
          </cell>
        </row>
        <row r="750">
          <cell r="B750">
            <v>296646</v>
          </cell>
          <cell r="C750" t="str">
            <v>1700</v>
          </cell>
        </row>
        <row r="751">
          <cell r="B751">
            <v>296646</v>
          </cell>
          <cell r="C751" t="str">
            <v>1700</v>
          </cell>
        </row>
        <row r="752">
          <cell r="B752">
            <v>296646</v>
          </cell>
          <cell r="C752" t="str">
            <v>1700</v>
          </cell>
        </row>
        <row r="753">
          <cell r="B753">
            <v>296646</v>
          </cell>
          <cell r="C753" t="str">
            <v>1700</v>
          </cell>
        </row>
        <row r="754">
          <cell r="B754">
            <v>296646</v>
          </cell>
          <cell r="C754" t="str">
            <v>1700</v>
          </cell>
        </row>
        <row r="755">
          <cell r="B755">
            <v>305245</v>
          </cell>
          <cell r="C755" t="str">
            <v>1700</v>
          </cell>
        </row>
        <row r="756">
          <cell r="B756">
            <v>305245</v>
          </cell>
          <cell r="C756" t="str">
            <v>1700</v>
          </cell>
        </row>
        <row r="757">
          <cell r="B757">
            <v>305245</v>
          </cell>
          <cell r="C757" t="str">
            <v>1700</v>
          </cell>
        </row>
        <row r="758">
          <cell r="B758">
            <v>305245</v>
          </cell>
          <cell r="C758" t="str">
            <v>1700</v>
          </cell>
        </row>
        <row r="759">
          <cell r="B759">
            <v>305245</v>
          </cell>
          <cell r="C759" t="str">
            <v>1700</v>
          </cell>
        </row>
        <row r="760">
          <cell r="B760">
            <v>308996</v>
          </cell>
          <cell r="C760" t="str">
            <v>1700</v>
          </cell>
        </row>
        <row r="761">
          <cell r="B761">
            <v>308996</v>
          </cell>
          <cell r="C761" t="str">
            <v>1700</v>
          </cell>
        </row>
        <row r="762">
          <cell r="B762">
            <v>308996</v>
          </cell>
          <cell r="C762" t="str">
            <v>1700</v>
          </cell>
        </row>
        <row r="763">
          <cell r="B763">
            <v>308996</v>
          </cell>
          <cell r="C763" t="str">
            <v>1700</v>
          </cell>
        </row>
        <row r="764">
          <cell r="B764">
            <v>308996</v>
          </cell>
          <cell r="C764" t="str">
            <v>1700</v>
          </cell>
        </row>
        <row r="765">
          <cell r="B765">
            <v>311187</v>
          </cell>
          <cell r="C765" t="str">
            <v>1700</v>
          </cell>
        </row>
        <row r="766">
          <cell r="B766">
            <v>311187</v>
          </cell>
          <cell r="C766" t="str">
            <v>1700</v>
          </cell>
        </row>
        <row r="767">
          <cell r="B767">
            <v>311187</v>
          </cell>
          <cell r="C767" t="str">
            <v>1700</v>
          </cell>
        </row>
        <row r="768">
          <cell r="B768">
            <v>311187</v>
          </cell>
          <cell r="C768" t="str">
            <v>1700</v>
          </cell>
        </row>
        <row r="769">
          <cell r="B769">
            <v>316760</v>
          </cell>
          <cell r="C769" t="str">
            <v>3200</v>
          </cell>
        </row>
        <row r="770">
          <cell r="B770">
            <v>316760</v>
          </cell>
          <cell r="C770" t="str">
            <v>3200</v>
          </cell>
        </row>
        <row r="771">
          <cell r="B771">
            <v>316760</v>
          </cell>
          <cell r="C771" t="str">
            <v>3200</v>
          </cell>
        </row>
        <row r="772">
          <cell r="B772">
            <v>320827</v>
          </cell>
          <cell r="C772" t="str">
            <v>1100</v>
          </cell>
        </row>
        <row r="773">
          <cell r="B773">
            <v>320827</v>
          </cell>
          <cell r="C773" t="str">
            <v>1100</v>
          </cell>
        </row>
        <row r="774">
          <cell r="B774">
            <v>321405</v>
          </cell>
          <cell r="C774" t="str">
            <v>1100</v>
          </cell>
        </row>
        <row r="775">
          <cell r="B775">
            <v>321405</v>
          </cell>
          <cell r="C775" t="str">
            <v>1100</v>
          </cell>
        </row>
        <row r="776">
          <cell r="B776">
            <v>321405</v>
          </cell>
          <cell r="C776" t="str">
            <v>1100</v>
          </cell>
        </row>
        <row r="777">
          <cell r="B777">
            <v>322884</v>
          </cell>
          <cell r="C777" t="str">
            <v>2100</v>
          </cell>
        </row>
        <row r="778">
          <cell r="B778">
            <v>322884</v>
          </cell>
          <cell r="C778" t="str">
            <v>2100</v>
          </cell>
        </row>
        <row r="779">
          <cell r="B779">
            <v>322884</v>
          </cell>
          <cell r="C779" t="str">
            <v>2100</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ata"/>
      <sheetName val="TPACT"/>
      <sheetName val="NEI"/>
      <sheetName val="NEI-NEW"/>
      <sheetName val="NEI (Abernathy)"/>
      <sheetName val="Sheet2"/>
    </sheetNames>
    <sheetDataSet>
      <sheetData sheetId="0"/>
      <sheetData sheetId="1"/>
      <sheetData sheetId="2" refreshError="1">
        <row r="287">
          <cell r="B287" t="str">
            <v>S&amp;U-Q</v>
          </cell>
        </row>
        <row r="288">
          <cell r="B288">
            <v>1</v>
          </cell>
        </row>
        <row r="289">
          <cell r="B289">
            <v>125</v>
          </cell>
        </row>
        <row r="290">
          <cell r="B290">
            <v>1</v>
          </cell>
        </row>
        <row r="291">
          <cell r="B291">
            <v>126</v>
          </cell>
        </row>
        <row r="292">
          <cell r="B292">
            <v>-1</v>
          </cell>
        </row>
        <row r="293">
          <cell r="B293">
            <v>1</v>
          </cell>
        </row>
        <row r="294">
          <cell r="B294">
            <v>0</v>
          </cell>
        </row>
        <row r="295">
          <cell r="B295">
            <v>5</v>
          </cell>
        </row>
        <row r="296">
          <cell r="B296">
            <v>1</v>
          </cell>
        </row>
        <row r="297">
          <cell r="B297">
            <v>110</v>
          </cell>
        </row>
        <row r="298">
          <cell r="B298">
            <v>2</v>
          </cell>
        </row>
        <row r="299">
          <cell r="B299">
            <v>10000000</v>
          </cell>
        </row>
        <row r="300">
          <cell r="B300">
            <v>10000000</v>
          </cell>
        </row>
        <row r="301">
          <cell r="B301">
            <v>10000000</v>
          </cell>
        </row>
        <row r="302">
          <cell r="B302">
            <v>10000000</v>
          </cell>
        </row>
        <row r="303">
          <cell r="B303">
            <v>10000000</v>
          </cell>
        </row>
        <row r="304">
          <cell r="B304">
            <v>9996580</v>
          </cell>
        </row>
        <row r="305">
          <cell r="B305">
            <v>9993401.0875599999</v>
          </cell>
        </row>
        <row r="306">
          <cell r="B306">
            <v>9990383.0804315563</v>
          </cell>
        </row>
        <row r="307">
          <cell r="B307">
            <v>9987445.9078059085</v>
          </cell>
        </row>
        <row r="308">
          <cell r="B308">
            <v>9984529.5736008286</v>
          </cell>
        </row>
        <row r="309">
          <cell r="B309">
            <v>9981604.1064357646</v>
          </cell>
        </row>
        <row r="310">
          <cell r="B310">
            <v>9978629.5884120464</v>
          </cell>
        </row>
        <row r="311">
          <cell r="B311">
            <v>9975596.0850171689</v>
          </cell>
        </row>
        <row r="312">
          <cell r="B312">
            <v>9972503.6502308138</v>
          </cell>
        </row>
        <row r="313">
          <cell r="B313">
            <v>9969342.3665736914</v>
          </cell>
        </row>
        <row r="314">
          <cell r="B314">
            <v>9966102.3303045556</v>
          </cell>
        </row>
        <row r="315">
          <cell r="B315">
            <v>9962783.618228564</v>
          </cell>
        </row>
        <row r="316">
          <cell r="B316">
            <v>9959366.3834475111</v>
          </cell>
        </row>
        <row r="317">
          <cell r="B317">
            <v>9955850.727114154</v>
          </cell>
        </row>
        <row r="318">
          <cell r="B318">
            <v>9952216.8415987585</v>
          </cell>
        </row>
        <row r="319">
          <cell r="B319">
            <v>9948464.8558494765</v>
          </cell>
        </row>
        <row r="320">
          <cell r="B320">
            <v>9944565.0576259848</v>
          </cell>
        </row>
        <row r="321">
          <cell r="B321">
            <v>9940507.6750824731</v>
          </cell>
        </row>
        <row r="322">
          <cell r="B322">
            <v>9936292.8998282384</v>
          </cell>
        </row>
        <row r="323">
          <cell r="B323">
            <v>9931881.1857807152</v>
          </cell>
        </row>
        <row r="324">
          <cell r="B324">
            <v>9927272.7929105125</v>
          </cell>
        </row>
        <row r="325">
          <cell r="B325">
            <v>9922428.2837875709</v>
          </cell>
        </row>
        <row r="326">
          <cell r="B326">
            <v>9917338.0780779887</v>
          </cell>
        </row>
        <row r="327">
          <cell r="B327">
            <v>9911962.8808396701</v>
          </cell>
        </row>
        <row r="328">
          <cell r="B328">
            <v>9906293.2380718291</v>
          </cell>
        </row>
        <row r="329">
          <cell r="B329">
            <v>9900280.1180763189</v>
          </cell>
        </row>
        <row r="330">
          <cell r="B330">
            <v>9893894.4374001604</v>
          </cell>
        </row>
        <row r="331">
          <cell r="B331">
            <v>9887097.3319216669</v>
          </cell>
        </row>
        <row r="332">
          <cell r="B332">
            <v>9879840.2024800368</v>
          </cell>
        </row>
        <row r="333">
          <cell r="B333">
            <v>9872084.5279210899</v>
          </cell>
        </row>
        <row r="334">
          <cell r="B334">
            <v>9863594.5352270789</v>
          </cell>
        </row>
        <row r="335">
          <cell r="B335">
            <v>9854648.2549836282</v>
          </cell>
        </row>
        <row r="336">
          <cell r="B336">
            <v>9845128.6647693142</v>
          </cell>
        </row>
        <row r="337">
          <cell r="B337">
            <v>9834899.576086618</v>
          </cell>
        </row>
        <row r="338">
          <cell r="B338">
            <v>9823805.809364792</v>
          </cell>
        </row>
        <row r="339">
          <cell r="B339">
            <v>9811643.9377727993</v>
          </cell>
        </row>
        <row r="340">
          <cell r="B340">
            <v>9798201.9855780508</v>
          </cell>
        </row>
        <row r="341">
          <cell r="B341">
            <v>9783240.1311460733</v>
          </cell>
        </row>
        <row r="342">
          <cell r="B342">
            <v>9766461.8743211571</v>
          </cell>
        </row>
        <row r="343">
          <cell r="B343">
            <v>9747593.0699799675</v>
          </cell>
        </row>
        <row r="344">
          <cell r="B344">
            <v>9726314.0743082017</v>
          </cell>
        </row>
        <row r="345">
          <cell r="B345">
            <v>9702280.3522305861</v>
          </cell>
        </row>
        <row r="346">
          <cell r="B346">
            <v>9675210.9900478628</v>
          </cell>
        </row>
        <row r="347">
          <cell r="B347">
            <v>9644850.1779610924</v>
          </cell>
        </row>
        <row r="348">
          <cell r="B348">
            <v>9610967.8192859162</v>
          </cell>
        </row>
        <row r="349">
          <cell r="B349">
            <v>9573398.5460803267</v>
          </cell>
        </row>
        <row r="350">
          <cell r="B350">
            <v>9532003.1707670745</v>
          </cell>
        </row>
        <row r="351">
          <cell r="B351">
            <v>9486678.4956900775</v>
          </cell>
        </row>
        <row r="352">
          <cell r="B352">
            <v>9437347.7675124891</v>
          </cell>
        </row>
        <row r="353">
          <cell r="B353">
            <v>9383932.3791483678</v>
          </cell>
        </row>
        <row r="354">
          <cell r="B354">
            <v>9326399.4897318091</v>
          </cell>
        </row>
        <row r="355">
          <cell r="B355">
            <v>9264677.3779087644</v>
          </cell>
        </row>
        <row r="356">
          <cell r="B356">
            <v>9198536.8461078741</v>
          </cell>
        </row>
        <row r="357">
          <cell r="B357">
            <v>9127533.3401927669</v>
          </cell>
        </row>
        <row r="358">
          <cell r="B358">
            <v>9051008.1006685905</v>
          </cell>
        </row>
        <row r="359">
          <cell r="B359">
            <v>8968118.9684826676</v>
          </cell>
        </row>
        <row r="360">
          <cell r="B360">
            <v>8877863.8191838581</v>
          </cell>
        </row>
        <row r="361">
          <cell r="B361">
            <v>8779026.5612848848</v>
          </cell>
        </row>
        <row r="362">
          <cell r="B362">
            <v>8670245.6431640033</v>
          </cell>
        </row>
        <row r="363">
          <cell r="B363">
            <v>8550006.6765846051</v>
          </cell>
        </row>
        <row r="364">
          <cell r="B364">
            <v>8416694.9724832978</v>
          </cell>
        </row>
        <row r="365">
          <cell r="B365">
            <v>8268737.8915620139</v>
          </cell>
        </row>
        <row r="366">
          <cell r="B366">
            <v>8104983.8063575197</v>
          </cell>
        </row>
        <row r="367">
          <cell r="B367">
            <v>7924818.1213259976</v>
          </cell>
        </row>
        <row r="368">
          <cell r="B368">
            <v>7728147.9100090507</v>
          </cell>
        </row>
        <row r="369">
          <cell r="B369">
            <v>7515391.9980465015</v>
          </cell>
        </row>
        <row r="370">
          <cell r="B370">
            <v>7287269.789337798</v>
          </cell>
        </row>
        <row r="371">
          <cell r="B371">
            <v>7044093.5964675955</v>
          </cell>
        </row>
        <row r="372">
          <cell r="B372">
            <v>6785716.2433491638</v>
          </cell>
        </row>
        <row r="373">
          <cell r="B373">
            <v>6511654.7357127778</v>
          </cell>
        </row>
        <row r="374">
          <cell r="B374">
            <v>6221254.469464195</v>
          </cell>
        </row>
        <row r="375">
          <cell r="B375">
            <v>5913999.1537262974</v>
          </cell>
        </row>
        <row r="376">
          <cell r="B376">
            <v>5590160.3880665526</v>
          </cell>
        </row>
        <row r="377">
          <cell r="B377">
            <v>5250960.6360394498</v>
          </cell>
        </row>
        <row r="378">
          <cell r="B378">
            <v>4898489.9033453017</v>
          </cell>
        </row>
        <row r="379">
          <cell r="B379">
            <v>4535658.7562045157</v>
          </cell>
        </row>
        <row r="380">
          <cell r="B380">
            <v>4166075.1381139471</v>
          </cell>
        </row>
        <row r="381">
          <cell r="B381">
            <v>3793961.3067776095</v>
          </cell>
        </row>
        <row r="382">
          <cell r="B382">
            <v>3423955.2303341231</v>
          </cell>
        </row>
        <row r="383">
          <cell r="B383">
            <v>3060855.0500228805</v>
          </cell>
        </row>
        <row r="384">
          <cell r="B384">
            <v>2709358.6994984532</v>
          </cell>
        </row>
        <row r="385">
          <cell r="B385">
            <v>2372937.62978173</v>
          </cell>
        </row>
        <row r="386">
          <cell r="B386">
            <v>2055272.4692828499</v>
          </cell>
        </row>
        <row r="387">
          <cell r="B387">
            <v>1759163.1988158619</v>
          </cell>
        </row>
        <row r="388">
          <cell r="B388">
            <v>1486740.9450104365</v>
          </cell>
        </row>
        <row r="389">
          <cell r="B389">
            <v>1239485.5186685859</v>
          </cell>
        </row>
        <row r="390">
          <cell r="B390">
            <v>1018591.8464445826</v>
          </cell>
        </row>
        <row r="391">
          <cell r="B391">
            <v>824590.8433707474</v>
          </cell>
        </row>
        <row r="392">
          <cell r="B392">
            <v>657193.13003058219</v>
          </cell>
        </row>
        <row r="393">
          <cell r="B393">
            <v>513988.11822439823</v>
          </cell>
        </row>
        <row r="394">
          <cell r="B394">
            <v>393670.69558172172</v>
          </cell>
        </row>
        <row r="395">
          <cell r="B395">
            <v>295868.72265418113</v>
          </cell>
        </row>
        <row r="396">
          <cell r="B396">
            <v>217772.9898347194</v>
          </cell>
        </row>
        <row r="397">
          <cell r="B397">
            <v>156621.68097016067</v>
          </cell>
        </row>
        <row r="398">
          <cell r="B398">
            <v>109767.67862121324</v>
          </cell>
        </row>
        <row r="399">
          <cell r="B399">
            <v>74731.482120501285</v>
          </cell>
        </row>
        <row r="400">
          <cell r="B400">
            <v>49241.619809947981</v>
          </cell>
        </row>
        <row r="401">
          <cell r="B401">
            <v>31265.868015086853</v>
          </cell>
        </row>
        <row r="402">
          <cell r="B402">
            <v>18975.192766620177</v>
          </cell>
        </row>
        <row r="403">
          <cell r="B403">
            <v>10867.946781117875</v>
          </cell>
        </row>
        <row r="404">
          <cell r="B404">
            <v>5765.1088610328188</v>
          </cell>
        </row>
        <row r="405">
          <cell r="B405">
            <v>2756.0391165610445</v>
          </cell>
        </row>
        <row r="406">
          <cell r="B406">
            <v>1139.5725659938939</v>
          </cell>
        </row>
        <row r="407">
          <cell r="B407">
            <v>381.45140416026811</v>
          </cell>
        </row>
        <row r="408">
          <cell r="B408">
            <v>91.466324946569898</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sheetData>
      <sheetData sheetId="3"/>
      <sheetData sheetId="4"/>
      <sheetData sheetId="5"/>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
      <sheetName val="TPACT"/>
      <sheetName val="Projection"/>
      <sheetName val="Lookups"/>
      <sheetName val="NEI (Abernathy)"/>
      <sheetName val="IL - PL"/>
    </sheetNames>
    <sheetDataSet>
      <sheetData sheetId="0" refreshError="1">
        <row r="6">
          <cell r="C6">
            <v>5.2500000000000005E-2</v>
          </cell>
        </row>
        <row r="13">
          <cell r="C13">
            <v>7.0000000000000007E-2</v>
          </cell>
        </row>
        <row r="25">
          <cell r="C25">
            <v>1</v>
          </cell>
        </row>
      </sheetData>
      <sheetData sheetId="1" refreshError="1">
        <row r="5">
          <cell r="B5" t="str">
            <v>S&amp;U-Q</v>
          </cell>
        </row>
        <row r="6">
          <cell r="B6">
            <v>1</v>
          </cell>
        </row>
        <row r="7">
          <cell r="B7">
            <v>125</v>
          </cell>
        </row>
        <row r="8">
          <cell r="B8">
            <v>1</v>
          </cell>
        </row>
        <row r="9">
          <cell r="B9">
            <v>126</v>
          </cell>
        </row>
        <row r="10">
          <cell r="B10">
            <v>-1</v>
          </cell>
        </row>
        <row r="11">
          <cell r="B11">
            <v>1</v>
          </cell>
        </row>
        <row r="12">
          <cell r="B12">
            <v>0</v>
          </cell>
        </row>
        <row r="13">
          <cell r="B13">
            <v>5</v>
          </cell>
        </row>
        <row r="14">
          <cell r="B14">
            <v>1</v>
          </cell>
        </row>
        <row r="15">
          <cell r="B15">
            <v>110</v>
          </cell>
        </row>
        <row r="16">
          <cell r="B16">
            <v>2</v>
          </cell>
        </row>
        <row r="17">
          <cell r="B17">
            <v>10000000</v>
          </cell>
        </row>
        <row r="18">
          <cell r="B18">
            <v>10000000</v>
          </cell>
        </row>
        <row r="19">
          <cell r="B19">
            <v>10000000</v>
          </cell>
        </row>
        <row r="20">
          <cell r="B20">
            <v>10000000</v>
          </cell>
        </row>
        <row r="21">
          <cell r="B21">
            <v>10000000</v>
          </cell>
        </row>
        <row r="22">
          <cell r="B22">
            <v>9996580</v>
          </cell>
        </row>
        <row r="23">
          <cell r="B23">
            <v>9993401.0875599999</v>
          </cell>
        </row>
        <row r="24">
          <cell r="B24">
            <v>9990383.0804315563</v>
          </cell>
        </row>
        <row r="25">
          <cell r="B25">
            <v>9987445.9078059085</v>
          </cell>
        </row>
        <row r="26">
          <cell r="B26">
            <v>9984529.5736008286</v>
          </cell>
        </row>
        <row r="27">
          <cell r="B27">
            <v>9981604.1064357646</v>
          </cell>
        </row>
        <row r="28">
          <cell r="B28">
            <v>9978629.5884120464</v>
          </cell>
        </row>
        <row r="29">
          <cell r="B29">
            <v>9975596.0850171689</v>
          </cell>
        </row>
        <row r="30">
          <cell r="B30">
            <v>9972503.6502308138</v>
          </cell>
        </row>
        <row r="31">
          <cell r="B31">
            <v>9969342.3665736914</v>
          </cell>
        </row>
        <row r="32">
          <cell r="B32">
            <v>9966102.3303045556</v>
          </cell>
        </row>
        <row r="33">
          <cell r="B33">
            <v>9962783.618228564</v>
          </cell>
        </row>
        <row r="34">
          <cell r="B34">
            <v>9959366.3834475111</v>
          </cell>
        </row>
        <row r="35">
          <cell r="B35">
            <v>9955850.727114154</v>
          </cell>
        </row>
        <row r="36">
          <cell r="B36">
            <v>9952216.8415987585</v>
          </cell>
        </row>
        <row r="37">
          <cell r="B37">
            <v>9948464.8558494765</v>
          </cell>
        </row>
        <row r="38">
          <cell r="B38">
            <v>9944565.0576259848</v>
          </cell>
        </row>
        <row r="39">
          <cell r="B39">
            <v>9940507.6750824731</v>
          </cell>
        </row>
        <row r="40">
          <cell r="B40">
            <v>9936292.8998282384</v>
          </cell>
        </row>
        <row r="41">
          <cell r="B41">
            <v>9931881.1857807152</v>
          </cell>
        </row>
        <row r="42">
          <cell r="B42">
            <v>9927272.7929105125</v>
          </cell>
        </row>
        <row r="43">
          <cell r="B43">
            <v>9922428.2837875709</v>
          </cell>
        </row>
        <row r="44">
          <cell r="B44">
            <v>9917338.0780779887</v>
          </cell>
        </row>
        <row r="45">
          <cell r="B45">
            <v>9911962.8808396701</v>
          </cell>
        </row>
        <row r="46">
          <cell r="B46">
            <v>9906293.2380718291</v>
          </cell>
        </row>
        <row r="47">
          <cell r="B47">
            <v>9900280.1180763189</v>
          </cell>
        </row>
        <row r="48">
          <cell r="B48">
            <v>9893894.4374001604</v>
          </cell>
        </row>
        <row r="49">
          <cell r="B49">
            <v>9887097.3319216669</v>
          </cell>
        </row>
        <row r="50">
          <cell r="B50">
            <v>9879840.2024800368</v>
          </cell>
        </row>
        <row r="51">
          <cell r="B51">
            <v>9872084.5279210899</v>
          </cell>
        </row>
        <row r="52">
          <cell r="B52">
            <v>9863594.5352270789</v>
          </cell>
        </row>
        <row r="53">
          <cell r="B53">
            <v>9854648.2549836282</v>
          </cell>
        </row>
        <row r="54">
          <cell r="B54">
            <v>9845128.6647693142</v>
          </cell>
        </row>
        <row r="55">
          <cell r="B55">
            <v>9834899.576086618</v>
          </cell>
        </row>
        <row r="56">
          <cell r="B56">
            <v>9823805.809364792</v>
          </cell>
        </row>
        <row r="57">
          <cell r="B57">
            <v>9811643.9377727993</v>
          </cell>
        </row>
        <row r="58">
          <cell r="B58">
            <v>9798201.9855780508</v>
          </cell>
        </row>
        <row r="59">
          <cell r="B59">
            <v>9783240.1311460733</v>
          </cell>
        </row>
        <row r="60">
          <cell r="B60">
            <v>9766461.8743211571</v>
          </cell>
        </row>
        <row r="61">
          <cell r="B61">
            <v>9747593.0699799675</v>
          </cell>
        </row>
        <row r="62">
          <cell r="B62">
            <v>9726314.0743082017</v>
          </cell>
        </row>
        <row r="63">
          <cell r="B63">
            <v>9702280.3522305861</v>
          </cell>
        </row>
        <row r="64">
          <cell r="B64">
            <v>9675210.9900478628</v>
          </cell>
        </row>
        <row r="65">
          <cell r="B65">
            <v>9644850.1779610924</v>
          </cell>
        </row>
        <row r="66">
          <cell r="B66">
            <v>9610967.8192859162</v>
          </cell>
        </row>
        <row r="67">
          <cell r="B67">
            <v>9573398.5460803267</v>
          </cell>
        </row>
        <row r="68">
          <cell r="B68">
            <v>9532003.1707670745</v>
          </cell>
        </row>
        <row r="69">
          <cell r="B69">
            <v>9486678.4956900775</v>
          </cell>
        </row>
        <row r="70">
          <cell r="B70">
            <v>9437347.7675124891</v>
          </cell>
        </row>
        <row r="71">
          <cell r="B71">
            <v>9383932.3791483678</v>
          </cell>
        </row>
        <row r="72">
          <cell r="B72">
            <v>9326399.4897318091</v>
          </cell>
        </row>
        <row r="73">
          <cell r="B73">
            <v>9264677.3779087644</v>
          </cell>
        </row>
        <row r="74">
          <cell r="B74">
            <v>9198536.8461078741</v>
          </cell>
        </row>
        <row r="75">
          <cell r="B75">
            <v>9127533.3401927669</v>
          </cell>
        </row>
        <row r="76">
          <cell r="B76">
            <v>9051008.1006685905</v>
          </cell>
        </row>
        <row r="77">
          <cell r="B77">
            <v>8968118.9684826676</v>
          </cell>
        </row>
        <row r="78">
          <cell r="B78">
            <v>8877863.8191838581</v>
          </cell>
        </row>
        <row r="79">
          <cell r="B79">
            <v>8779026.5612848848</v>
          </cell>
        </row>
        <row r="80">
          <cell r="B80">
            <v>8670245.6431640033</v>
          </cell>
        </row>
        <row r="81">
          <cell r="B81">
            <v>8550006.6765846051</v>
          </cell>
        </row>
        <row r="82">
          <cell r="B82">
            <v>8416694.9724832978</v>
          </cell>
        </row>
        <row r="83">
          <cell r="B83">
            <v>8268737.8915620139</v>
          </cell>
        </row>
        <row r="84">
          <cell r="B84">
            <v>8104983.8063575197</v>
          </cell>
        </row>
        <row r="85">
          <cell r="B85">
            <v>7924818.1213259976</v>
          </cell>
        </row>
        <row r="86">
          <cell r="B86">
            <v>7728147.9100090507</v>
          </cell>
        </row>
        <row r="87">
          <cell r="B87">
            <v>7515391.9980465015</v>
          </cell>
        </row>
        <row r="88">
          <cell r="B88">
            <v>7287269.789337798</v>
          </cell>
        </row>
        <row r="89">
          <cell r="B89">
            <v>7044093.5964675955</v>
          </cell>
        </row>
        <row r="90">
          <cell r="B90">
            <v>6785716.2433491638</v>
          </cell>
        </row>
        <row r="91">
          <cell r="B91">
            <v>6511654.7357127778</v>
          </cell>
        </row>
        <row r="92">
          <cell r="B92">
            <v>6221254.469464195</v>
          </cell>
        </row>
        <row r="93">
          <cell r="B93">
            <v>5913999.1537262974</v>
          </cell>
        </row>
        <row r="94">
          <cell r="B94">
            <v>5590160.3880665526</v>
          </cell>
        </row>
        <row r="95">
          <cell r="B95">
            <v>5250960.6360394498</v>
          </cell>
        </row>
        <row r="96">
          <cell r="B96">
            <v>4898489.9033453017</v>
          </cell>
        </row>
        <row r="97">
          <cell r="B97">
            <v>4535658.7562045157</v>
          </cell>
        </row>
        <row r="98">
          <cell r="B98">
            <v>4166075.1381139471</v>
          </cell>
        </row>
        <row r="99">
          <cell r="B99">
            <v>3793961.3067776095</v>
          </cell>
        </row>
        <row r="100">
          <cell r="B100">
            <v>3423955.2303341231</v>
          </cell>
        </row>
        <row r="101">
          <cell r="B101">
            <v>3060855.0500228805</v>
          </cell>
        </row>
        <row r="102">
          <cell r="B102">
            <v>2709358.6994984532</v>
          </cell>
        </row>
        <row r="103">
          <cell r="B103">
            <v>2372937.62978173</v>
          </cell>
        </row>
        <row r="104">
          <cell r="B104">
            <v>2055272.4692828499</v>
          </cell>
        </row>
        <row r="105">
          <cell r="B105">
            <v>1759163.1988158619</v>
          </cell>
        </row>
        <row r="106">
          <cell r="B106">
            <v>1486740.9450104365</v>
          </cell>
        </row>
        <row r="107">
          <cell r="B107">
            <v>1239485.5186685859</v>
          </cell>
        </row>
        <row r="108">
          <cell r="B108">
            <v>1018591.8464445826</v>
          </cell>
        </row>
        <row r="109">
          <cell r="B109">
            <v>824590.8433707474</v>
          </cell>
        </row>
        <row r="110">
          <cell r="B110">
            <v>657193.13003058219</v>
          </cell>
        </row>
        <row r="111">
          <cell r="B111">
            <v>513988.11822439823</v>
          </cell>
        </row>
        <row r="112">
          <cell r="B112">
            <v>393670.69558172172</v>
          </cell>
        </row>
        <row r="113">
          <cell r="B113">
            <v>295868.72265418113</v>
          </cell>
        </row>
        <row r="114">
          <cell r="B114">
            <v>217772.9898347194</v>
          </cell>
        </row>
        <row r="115">
          <cell r="B115">
            <v>156621.68097016067</v>
          </cell>
        </row>
        <row r="116">
          <cell r="B116">
            <v>109767.67862121324</v>
          </cell>
        </row>
        <row r="117">
          <cell r="B117">
            <v>74731.482120501285</v>
          </cell>
        </row>
        <row r="118">
          <cell r="B118">
            <v>49241.619809947981</v>
          </cell>
        </row>
        <row r="119">
          <cell r="B119">
            <v>31265.868015086853</v>
          </cell>
        </row>
        <row r="120">
          <cell r="B120">
            <v>18975.192766620177</v>
          </cell>
        </row>
        <row r="121">
          <cell r="B121">
            <v>10867.946781117875</v>
          </cell>
        </row>
        <row r="122">
          <cell r="B122">
            <v>5765.1088610328188</v>
          </cell>
        </row>
        <row r="123">
          <cell r="B123">
            <v>2756.0391165610445</v>
          </cell>
        </row>
        <row r="124">
          <cell r="B124">
            <v>1139.5725659938939</v>
          </cell>
        </row>
        <row r="125">
          <cell r="B125">
            <v>381.45140416026811</v>
          </cell>
        </row>
        <row r="126">
          <cell r="B126">
            <v>91.466324946569898</v>
          </cell>
        </row>
        <row r="127">
          <cell r="B127">
            <v>0</v>
          </cell>
        </row>
        <row r="128">
          <cell r="B128">
            <v>0</v>
          </cell>
        </row>
        <row r="129">
          <cell r="B129">
            <v>0</v>
          </cell>
        </row>
        <row r="130">
          <cell r="B130">
            <v>0</v>
          </cell>
        </row>
        <row r="131">
          <cell r="B131">
            <v>0</v>
          </cell>
        </row>
        <row r="132">
          <cell r="B132">
            <v>0</v>
          </cell>
        </row>
        <row r="133">
          <cell r="B133">
            <v>0</v>
          </cell>
        </row>
        <row r="134">
          <cell r="B134">
            <v>0</v>
          </cell>
        </row>
        <row r="135">
          <cell r="B135">
            <v>0</v>
          </cell>
        </row>
        <row r="136">
          <cell r="B136">
            <v>0</v>
          </cell>
        </row>
        <row r="137">
          <cell r="B137">
            <v>0</v>
          </cell>
        </row>
        <row r="138">
          <cell r="B138">
            <v>0</v>
          </cell>
        </row>
        <row r="139">
          <cell r="B139">
            <v>0</v>
          </cell>
        </row>
        <row r="140">
          <cell r="B140">
            <v>0</v>
          </cell>
        </row>
        <row r="141">
          <cell r="B141">
            <v>0</v>
          </cell>
        </row>
        <row r="146">
          <cell r="B146" t="str">
            <v>S&amp;U-Q</v>
          </cell>
        </row>
        <row r="147">
          <cell r="B147">
            <v>1</v>
          </cell>
        </row>
        <row r="148">
          <cell r="B148">
            <v>125</v>
          </cell>
        </row>
        <row r="149">
          <cell r="B149">
            <v>1</v>
          </cell>
        </row>
        <row r="150">
          <cell r="B150">
            <v>126</v>
          </cell>
        </row>
        <row r="151">
          <cell r="B151">
            <v>-1</v>
          </cell>
        </row>
        <row r="152">
          <cell r="B152">
            <v>1</v>
          </cell>
        </row>
        <row r="153">
          <cell r="B153">
            <v>0</v>
          </cell>
        </row>
        <row r="154">
          <cell r="B154">
            <v>5</v>
          </cell>
        </row>
        <row r="155">
          <cell r="B155">
            <v>1</v>
          </cell>
        </row>
        <row r="156">
          <cell r="B156">
            <v>110</v>
          </cell>
        </row>
        <row r="157">
          <cell r="B157">
            <v>2</v>
          </cell>
        </row>
        <row r="158">
          <cell r="B158">
            <v>10000000</v>
          </cell>
        </row>
        <row r="159">
          <cell r="B159">
            <v>10000000</v>
          </cell>
        </row>
        <row r="160">
          <cell r="B160">
            <v>10000000</v>
          </cell>
        </row>
        <row r="161">
          <cell r="B161">
            <v>10000000</v>
          </cell>
        </row>
        <row r="162">
          <cell r="B162">
            <v>10000000</v>
          </cell>
        </row>
        <row r="163">
          <cell r="B163">
            <v>9998290</v>
          </cell>
        </row>
        <row r="164">
          <cell r="B164">
            <v>9996890.2393999994</v>
          </cell>
        </row>
        <row r="165">
          <cell r="B165">
            <v>9995710.60635175</v>
          </cell>
        </row>
        <row r="166">
          <cell r="B166">
            <v>9994671.0524486899</v>
          </cell>
        </row>
        <row r="167">
          <cell r="B167">
            <v>9993701.5693566017</v>
          </cell>
        </row>
        <row r="168">
          <cell r="B168">
            <v>9992742.1740059443</v>
          </cell>
        </row>
        <row r="169">
          <cell r="B169">
            <v>9991702.9288198482</v>
          </cell>
        </row>
        <row r="170">
          <cell r="B170">
            <v>9990573.8663888909</v>
          </cell>
        </row>
        <row r="171">
          <cell r="B171">
            <v>9989365.0069510583</v>
          </cell>
        </row>
        <row r="172">
          <cell r="B172">
            <v>9988056.4001351483</v>
          </cell>
        </row>
        <row r="173">
          <cell r="B173">
            <v>9986658.0722391289</v>
          </cell>
        </row>
        <row r="174">
          <cell r="B174">
            <v>9985170.0601863656</v>
          </cell>
        </row>
        <row r="175">
          <cell r="B175">
            <v>9983582.4181467965</v>
          </cell>
        </row>
        <row r="176">
          <cell r="B176">
            <v>9981905.176300548</v>
          </cell>
        </row>
        <row r="177">
          <cell r="B177">
            <v>9980118.4152739905</v>
          </cell>
        </row>
        <row r="178">
          <cell r="B178">
            <v>9978232.1728935037</v>
          </cell>
        </row>
        <row r="179">
          <cell r="B179">
            <v>9976226.5482267514</v>
          </cell>
        </row>
        <row r="180">
          <cell r="B180">
            <v>9974111.5881985277</v>
          </cell>
        </row>
        <row r="181">
          <cell r="B181">
            <v>9971867.4130911827</v>
          </cell>
        </row>
        <row r="182">
          <cell r="B182">
            <v>9969494.1086468678</v>
          </cell>
        </row>
        <row r="183">
          <cell r="B183">
            <v>9966971.8266373798</v>
          </cell>
        </row>
        <row r="184">
          <cell r="B184">
            <v>9964300.6781878397</v>
          </cell>
        </row>
        <row r="185">
          <cell r="B185">
            <v>9961480.7810959127</v>
          </cell>
        </row>
        <row r="186">
          <cell r="B186">
            <v>9958482.3753808029</v>
          </cell>
        </row>
        <row r="187">
          <cell r="B187">
            <v>9955295.6610206813</v>
          </cell>
        </row>
        <row r="188">
          <cell r="B188">
            <v>9951890.9499046132</v>
          </cell>
        </row>
        <row r="189">
          <cell r="B189">
            <v>9948268.4615988471</v>
          </cell>
        </row>
        <row r="190">
          <cell r="B190">
            <v>9944408.533435747</v>
          </cell>
        </row>
        <row r="191">
          <cell r="B191">
            <v>9940291.5483029038</v>
          </cell>
        </row>
        <row r="192">
          <cell r="B192">
            <v>9935887.9991470054</v>
          </cell>
        </row>
        <row r="193">
          <cell r="B193">
            <v>9931158.516459411</v>
          </cell>
        </row>
        <row r="194">
          <cell r="B194">
            <v>9926173.0748841483</v>
          </cell>
        </row>
        <row r="195">
          <cell r="B195">
            <v>9920862.572289085</v>
          </cell>
        </row>
        <row r="196">
          <cell r="B196">
            <v>9915177.9180351626</v>
          </cell>
        </row>
        <row r="197">
          <cell r="B197">
            <v>9909060.2532597352</v>
          </cell>
        </row>
        <row r="198">
          <cell r="B198">
            <v>9902470.728191318</v>
          </cell>
        </row>
        <row r="199">
          <cell r="B199">
            <v>9895380.5591499321</v>
          </cell>
        </row>
        <row r="200">
          <cell r="B200">
            <v>9887711.6392165907</v>
          </cell>
        </row>
        <row r="201">
          <cell r="B201">
            <v>9879396.0737280101</v>
          </cell>
        </row>
        <row r="202">
          <cell r="B202">
            <v>9870316.9087362532</v>
          </cell>
        </row>
        <row r="203">
          <cell r="B203">
            <v>9860347.8886584304</v>
          </cell>
        </row>
        <row r="204">
          <cell r="B204">
            <v>9849333.880066799</v>
          </cell>
        </row>
        <row r="205">
          <cell r="B205">
            <v>9837150.2540571559</v>
          </cell>
        </row>
        <row r="206">
          <cell r="B206">
            <v>9823712.7068101149</v>
          </cell>
        </row>
        <row r="207">
          <cell r="B207">
            <v>9808928.0191863663</v>
          </cell>
        </row>
        <row r="208">
          <cell r="B208">
            <v>9792772.7147387676</v>
          </cell>
        </row>
        <row r="209">
          <cell r="B209">
            <v>9775214.2732612398</v>
          </cell>
        </row>
        <row r="210">
          <cell r="B210">
            <v>9756172.1558569279</v>
          </cell>
        </row>
        <row r="211">
          <cell r="B211">
            <v>9735498.8270586673</v>
          </cell>
        </row>
        <row r="212">
          <cell r="B212">
            <v>9712961.1472740266</v>
          </cell>
        </row>
        <row r="213">
          <cell r="B213">
            <v>9688280.5129988026</v>
          </cell>
        </row>
        <row r="214">
          <cell r="B214">
            <v>9661124.2627208661</v>
          </cell>
        </row>
        <row r="215">
          <cell r="B215">
            <v>9631145.7941336427</v>
          </cell>
        </row>
        <row r="216">
          <cell r="B216">
            <v>9597995.3903102353</v>
          </cell>
        </row>
        <row r="217">
          <cell r="B217">
            <v>9561321.4499238599</v>
          </cell>
        </row>
        <row r="218">
          <cell r="B218">
            <v>9520771.8856547326</v>
          </cell>
        </row>
        <row r="219">
          <cell r="B219">
            <v>9476005.2162483837</v>
          </cell>
        </row>
        <row r="220">
          <cell r="B220">
            <v>9426635.2290717289</v>
          </cell>
        </row>
        <row r="221">
          <cell r="B221">
            <v>9372252.9704352133</v>
          </cell>
        </row>
        <row r="222">
          <cell r="B222">
            <v>9312411.1352189854</v>
          </cell>
        </row>
        <row r="223">
          <cell r="B223">
            <v>9246628.2629597988</v>
          </cell>
        </row>
        <row r="224">
          <cell r="B224">
            <v>9174347.3698282428</v>
          </cell>
        </row>
        <row r="225">
          <cell r="B225">
            <v>9094704.8603107631</v>
          </cell>
        </row>
        <row r="226">
          <cell r="B226">
            <v>9006468.0337560289</v>
          </cell>
        </row>
        <row r="227">
          <cell r="B227">
            <v>8908108.3963593803</v>
          </cell>
        </row>
        <row r="228">
          <cell r="B228">
            <v>8797781.4738704693</v>
          </cell>
        </row>
        <row r="229">
          <cell r="B229">
            <v>8673486.4172076266</v>
          </cell>
        </row>
        <row r="230">
          <cell r="B230">
            <v>8533331.5501919687</v>
          </cell>
        </row>
        <row r="231">
          <cell r="B231">
            <v>8375627.049812871</v>
          </cell>
        </row>
        <row r="232">
          <cell r="B232">
            <v>8198976.6997052683</v>
          </cell>
        </row>
        <row r="233">
          <cell r="B233">
            <v>8002266.8507259395</v>
          </cell>
        </row>
        <row r="234">
          <cell r="B234">
            <v>7784733.2286558058</v>
          </cell>
        </row>
        <row r="235">
          <cell r="B235">
            <v>7545959.8910664748</v>
          </cell>
        </row>
        <row r="236">
          <cell r="B236">
            <v>7285933.6591802146</v>
          </cell>
        </row>
        <row r="237">
          <cell r="B237">
            <v>7005068.2025524769</v>
          </cell>
        </row>
        <row r="238">
          <cell r="B238">
            <v>6704235.5485938611</v>
          </cell>
        </row>
        <row r="239">
          <cell r="B239">
            <v>6384745.2035256205</v>
          </cell>
        </row>
        <row r="240">
          <cell r="B240">
            <v>6048326.594006652</v>
          </cell>
        </row>
        <row r="241">
          <cell r="B241">
            <v>5697094.2203660915</v>
          </cell>
        </row>
        <row r="242">
          <cell r="B242">
            <v>5333579.7294471925</v>
          </cell>
        </row>
        <row r="243">
          <cell r="B243">
            <v>4960666.5019237036</v>
          </cell>
        </row>
        <row r="244">
          <cell r="B244">
            <v>4580828.2678714059</v>
          </cell>
        </row>
        <row r="245">
          <cell r="B245">
            <v>4196634.2010450307</v>
          </cell>
        </row>
        <row r="246">
          <cell r="B246">
            <v>3810816.6357719558</v>
          </cell>
        </row>
        <row r="247">
          <cell r="B247">
            <v>3424575.126469925</v>
          </cell>
        </row>
        <row r="248">
          <cell r="B248">
            <v>3041878.8560869107</v>
          </cell>
        </row>
        <row r="249">
          <cell r="B249">
            <v>2667496.5739951581</v>
          </cell>
        </row>
        <row r="250">
          <cell r="B250">
            <v>2305704.0136641948</v>
          </cell>
        </row>
        <row r="251">
          <cell r="B251">
            <v>1960823.7244123456</v>
          </cell>
        </row>
        <row r="252">
          <cell r="B252">
            <v>1637085.8450406941</v>
          </cell>
        </row>
        <row r="253">
          <cell r="B253">
            <v>1338450.2822742157</v>
          </cell>
        </row>
        <row r="254">
          <cell r="B254">
            <v>1068408.5686734167</v>
          </cell>
        </row>
        <row r="255">
          <cell r="B255">
            <v>831175.92485946533</v>
          </cell>
        </row>
        <row r="256">
          <cell r="B256">
            <v>628452.94796216663</v>
          </cell>
        </row>
        <row r="257">
          <cell r="B257">
            <v>459911.29411293298</v>
          </cell>
        </row>
        <row r="258">
          <cell r="B258">
            <v>324151.45893761865</v>
          </cell>
        </row>
        <row r="259">
          <cell r="B259">
            <v>218729.30070463163</v>
          </cell>
        </row>
        <row r="260">
          <cell r="B260">
            <v>140228.01086964144</v>
          </cell>
        </row>
        <row r="261">
          <cell r="B261">
            <v>84719.874590980835</v>
          </cell>
        </row>
        <row r="262">
          <cell r="B262">
            <v>47582.070365278472</v>
          </cell>
        </row>
        <row r="263">
          <cell r="B263">
            <v>24370.775127969788</v>
          </cell>
        </row>
        <row r="264">
          <cell r="B264">
            <v>11067.110176462873</v>
          </cell>
        </row>
        <row r="265">
          <cell r="B265">
            <v>4268.4847910701419</v>
          </cell>
        </row>
        <row r="266">
          <cell r="B266">
            <v>1302.3830055121578</v>
          </cell>
        </row>
        <row r="267">
          <cell r="B267">
            <v>274.18548461845251</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sheetData>
      <sheetData sheetId="2"/>
      <sheetData sheetId="3"/>
      <sheetData sheetId="4" refreshError="1"/>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udget v Q2RF"/>
      <sheetName val="Q1RF v Q2RF"/>
    </sheetNames>
    <sheetDataSet>
      <sheetData sheetId="0" refreshError="1">
        <row r="7">
          <cell r="B7" t="str">
            <v>AMERICASBPADJ</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ources"/>
      <sheetName val="Pivot"/>
      <sheetName val="OUD"/>
      <sheetName val="ScorecardReport"/>
      <sheetName val="Americas2"/>
      <sheetName val="BSC2"/>
      <sheetName val="ScorecardBackup"/>
      <sheetName val="SuspectData"/>
      <sheetName val="WinAll"/>
      <sheetName val="CommentDetail"/>
      <sheetName val="FunnelReport"/>
      <sheetName val="NewReport"/>
      <sheetName val="TableofDeals"/>
      <sheetName val="OutlierData"/>
      <sheetName val="HotDealData"/>
      <sheetName val="SCBackupData"/>
      <sheetName val="FunnelData"/>
      <sheetName val="Engines"/>
      <sheetName val="Database"/>
      <sheetName val="SalesForceReportData"/>
      <sheetName val="IL - PL"/>
      <sheetName val="UP, CWIP, AD"/>
      <sheetName val="Variables"/>
      <sheetName val="Operating"/>
      <sheetName val="Trading"/>
    </sheetNames>
    <sheetDataSet>
      <sheetData sheetId="0"/>
      <sheetData sheetId="1"/>
      <sheetData sheetId="2" refreshError="1">
        <row r="12">
          <cell r="B12" t="str">
            <v>US - Central</v>
          </cell>
        </row>
      </sheetData>
      <sheetData sheetId="3"/>
      <sheetData sheetId="4"/>
      <sheetData sheetId="5"/>
      <sheetData sheetId="6" refreshError="1">
        <row r="33">
          <cell r="B33" t="str">
            <v>US - Central</v>
          </cell>
        </row>
      </sheetData>
      <sheetData sheetId="7"/>
      <sheetData sheetId="8" refreshError="1">
        <row r="10">
          <cell r="B10" t="str">
            <v>US - Central</v>
          </cell>
        </row>
      </sheetData>
      <sheetData sheetId="9" refreshError="1"/>
      <sheetData sheetId="10" refreshError="1">
        <row r="10">
          <cell r="BC10">
            <v>1</v>
          </cell>
        </row>
        <row r="33">
          <cell r="B33" t="str">
            <v>US - Central</v>
          </cell>
        </row>
      </sheetData>
      <sheetData sheetId="11" refreshError="1"/>
      <sheetData sheetId="12" refreshError="1">
        <row r="2">
          <cell r="Z2" t="str">
            <v>Seneca - EShawnee DBO</v>
          </cell>
        </row>
        <row r="10">
          <cell r="BC10">
            <v>1</v>
          </cell>
          <cell r="BE10">
            <v>2</v>
          </cell>
          <cell r="BG10">
            <v>0</v>
          </cell>
          <cell r="BI10">
            <v>1</v>
          </cell>
          <cell r="BJ10">
            <v>4</v>
          </cell>
        </row>
        <row r="12">
          <cell r="B12" t="str">
            <v>US - Central</v>
          </cell>
        </row>
        <row r="13">
          <cell r="B13" t="str">
            <v>US - Central</v>
          </cell>
          <cell r="C13" t="str">
            <v>Cameron, MO R Sale for Resale</v>
          </cell>
          <cell r="D13" t="str">
            <v>Bulk Sale</v>
          </cell>
          <cell r="E13" t="str">
            <v>Development Approval</v>
          </cell>
          <cell r="F13">
            <v>0.2</v>
          </cell>
          <cell r="G13">
            <v>0</v>
          </cell>
          <cell r="H13">
            <v>1600000</v>
          </cell>
          <cell r="I13">
            <v>1600000</v>
          </cell>
          <cell r="J13">
            <v>398357</v>
          </cell>
          <cell r="K13">
            <v>398357</v>
          </cell>
          <cell r="L13">
            <v>398357</v>
          </cell>
          <cell r="M13">
            <v>398357</v>
          </cell>
          <cell r="N13">
            <v>398357</v>
          </cell>
          <cell r="O13">
            <v>300000</v>
          </cell>
          <cell r="P13">
            <v>300000</v>
          </cell>
          <cell r="Q13">
            <v>300000</v>
          </cell>
          <cell r="R13">
            <v>300000</v>
          </cell>
          <cell r="S13">
            <v>300000</v>
          </cell>
          <cell r="T13">
            <v>22</v>
          </cell>
          <cell r="U13">
            <v>311000</v>
          </cell>
          <cell r="V13">
            <v>62200</v>
          </cell>
          <cell r="W13">
            <v>131000</v>
          </cell>
          <cell r="X13">
            <v>26200</v>
          </cell>
          <cell r="Y13" t="str">
            <v>Jeff Gard</v>
          </cell>
          <cell r="Z13" t="str">
            <v>R</v>
          </cell>
          <cell r="AA13">
            <v>38043</v>
          </cell>
          <cell r="AB13" t="str">
            <v>Water (w)</v>
          </cell>
          <cell r="AC13">
            <v>39062</v>
          </cell>
          <cell r="AD13">
            <v>2</v>
          </cell>
          <cell r="AE13">
            <v>8</v>
          </cell>
          <cell r="AF13">
            <v>6</v>
          </cell>
          <cell r="AG13">
            <v>3</v>
          </cell>
          <cell r="AH13">
            <v>3</v>
          </cell>
          <cell r="AI13" t="str">
            <v>No</v>
          </cell>
          <cell r="AJ13">
            <v>0</v>
          </cell>
          <cell r="AK13">
            <v>0</v>
          </cell>
          <cell r="AL13">
            <v>0</v>
          </cell>
          <cell r="AM13">
            <v>0</v>
          </cell>
          <cell r="AN13">
            <v>0</v>
          </cell>
          <cell r="AO13">
            <v>60000</v>
          </cell>
          <cell r="AP13">
            <v>0</v>
          </cell>
          <cell r="AQ13">
            <v>0</v>
          </cell>
          <cell r="AR13">
            <v>0</v>
          </cell>
          <cell r="AS13">
            <v>0</v>
          </cell>
          <cell r="AT13">
            <v>0</v>
          </cell>
          <cell r="AU13">
            <v>0</v>
          </cell>
          <cell r="AV13">
            <v>0</v>
          </cell>
          <cell r="AW13">
            <v>0</v>
          </cell>
          <cell r="AX13">
            <v>0</v>
          </cell>
          <cell r="AY13">
            <v>0</v>
          </cell>
          <cell r="AZ13">
            <v>0.98175182481751821</v>
          </cell>
          <cell r="BA13" t="str">
            <v>Pending</v>
          </cell>
          <cell r="BB13">
            <v>0</v>
          </cell>
          <cell r="BC13">
            <v>0</v>
          </cell>
          <cell r="BD13">
            <v>0</v>
          </cell>
          <cell r="BE13">
            <v>0</v>
          </cell>
          <cell r="BF13">
            <v>0</v>
          </cell>
          <cell r="BG13">
            <v>0</v>
          </cell>
          <cell r="BH13">
            <v>1</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1</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62200</v>
          </cell>
          <cell r="CT13">
            <v>0</v>
          </cell>
          <cell r="CU13">
            <v>0</v>
          </cell>
          <cell r="CV13">
            <v>0</v>
          </cell>
          <cell r="CW13">
            <v>0</v>
          </cell>
          <cell r="CX13">
            <v>1</v>
          </cell>
          <cell r="CY13">
            <v>62200</v>
          </cell>
          <cell r="CZ13">
            <v>0</v>
          </cell>
          <cell r="DA13">
            <v>0</v>
          </cell>
          <cell r="DB13">
            <v>0</v>
          </cell>
          <cell r="DC13">
            <v>0</v>
          </cell>
          <cell r="DD13">
            <v>0</v>
          </cell>
          <cell r="DE13">
            <v>0</v>
          </cell>
          <cell r="DF13">
            <v>0</v>
          </cell>
          <cell r="DG13" t="str">
            <v>US - MO</v>
          </cell>
          <cell r="DH13">
            <v>60000</v>
          </cell>
          <cell r="DI13">
            <v>0</v>
          </cell>
          <cell r="DJ13">
            <v>60000</v>
          </cell>
          <cell r="DK13">
            <v>0</v>
          </cell>
          <cell r="DL13">
            <v>0</v>
          </cell>
          <cell r="DM13">
            <v>0</v>
          </cell>
          <cell r="DN13">
            <v>0</v>
          </cell>
          <cell r="DO13">
            <v>0</v>
          </cell>
          <cell r="DP13" t="str">
            <v>The City of Cameron is seeking alternative sources of supply to augment the existing surface water source. Major competitor would be City of Kansas City, MO. Competitive rate and main extension refund could help make the deal.</v>
          </cell>
          <cell r="DQ13">
            <v>0</v>
          </cell>
          <cell r="DR13">
            <v>0</v>
          </cell>
          <cell r="DS13">
            <v>0</v>
          </cell>
          <cell r="DT13">
            <v>0</v>
          </cell>
          <cell r="DU13">
            <v>0</v>
          </cell>
          <cell r="DV13">
            <v>0</v>
          </cell>
          <cell r="DW13">
            <v>0</v>
          </cell>
          <cell r="DX13">
            <v>0</v>
          </cell>
          <cell r="DY13">
            <v>0</v>
          </cell>
          <cell r="DZ13">
            <v>0</v>
          </cell>
          <cell r="EA13">
            <v>0</v>
          </cell>
          <cell r="EB13">
            <v>0</v>
          </cell>
          <cell r="EC13">
            <v>1600000</v>
          </cell>
          <cell r="ED13">
            <v>1991785</v>
          </cell>
          <cell r="EE13">
            <v>1500000</v>
          </cell>
          <cell r="EF13" t="str">
            <v>Rapidly Progressing</v>
          </cell>
          <cell r="EG13" t="str">
            <v>val</v>
          </cell>
          <cell r="EH13">
            <v>1</v>
          </cell>
          <cell r="EI13">
            <v>0</v>
          </cell>
          <cell r="EJ13">
            <v>0</v>
          </cell>
          <cell r="EK13">
            <v>0</v>
          </cell>
          <cell r="EL13">
            <v>0</v>
          </cell>
          <cell r="EM13">
            <v>-1429000</v>
          </cell>
        </row>
      </sheetData>
      <sheetData sheetId="13"/>
      <sheetData sheetId="14" refreshError="1">
        <row r="1">
          <cell r="S1">
            <v>4</v>
          </cell>
        </row>
        <row r="2">
          <cell r="Z2" t="str">
            <v>Seneca - EShawnee DBO</v>
          </cell>
          <cell r="AA2">
            <v>240000</v>
          </cell>
          <cell r="AB2">
            <v>1600000</v>
          </cell>
          <cell r="AC2">
            <v>20000</v>
          </cell>
          <cell r="AD2">
            <v>0</v>
          </cell>
          <cell r="AE2" t="str">
            <v>Policy Approval</v>
          </cell>
          <cell r="AF2">
            <v>800000</v>
          </cell>
          <cell r="AG2" t="str">
            <v>DBO</v>
          </cell>
          <cell r="AH2" t="str">
            <v>Jeff Gard</v>
          </cell>
          <cell r="AI2">
            <v>0</v>
          </cell>
          <cell r="AJ2">
            <v>38687</v>
          </cell>
          <cell r="AK2" t="str">
            <v>US - Central</v>
          </cell>
          <cell r="AT2" t="str">
            <v>Randy Edgemon</v>
          </cell>
          <cell r="AU2">
            <v>0</v>
          </cell>
          <cell r="AV2">
            <v>38718</v>
          </cell>
          <cell r="AW2" t="str">
            <v>US - Central</v>
          </cell>
        </row>
        <row r="3">
          <cell r="Z3" t="str">
            <v>Cameron, MO R Sale for Resale</v>
          </cell>
          <cell r="AA3">
            <v>300000</v>
          </cell>
          <cell r="AB3">
            <v>311000</v>
          </cell>
          <cell r="AC3">
            <v>131000</v>
          </cell>
          <cell r="AD3">
            <v>1600000</v>
          </cell>
          <cell r="AE3" t="str">
            <v>Development Approval</v>
          </cell>
          <cell r="AF3">
            <v>62200</v>
          </cell>
          <cell r="AG3" t="str">
            <v>Bulk Sale</v>
          </cell>
          <cell r="AH3" t="str">
            <v>Jeff Gard</v>
          </cell>
          <cell r="AI3">
            <v>0</v>
          </cell>
          <cell r="AJ3">
            <v>39062</v>
          </cell>
          <cell r="AK3" t="str">
            <v>US - Central</v>
          </cell>
          <cell r="AT3" t="str">
            <v>Jeff Gard</v>
          </cell>
          <cell r="AU3">
            <v>0</v>
          </cell>
          <cell r="AV3">
            <v>39013</v>
          </cell>
          <cell r="AW3" t="str">
            <v>US - Central</v>
          </cell>
        </row>
      </sheetData>
      <sheetData sheetId="15"/>
      <sheetData sheetId="16" refreshError="1">
        <row r="1">
          <cell r="S1">
            <v>4</v>
          </cell>
          <cell r="V1">
            <v>1</v>
          </cell>
          <cell r="X1">
            <v>2</v>
          </cell>
          <cell r="Y1">
            <v>1</v>
          </cell>
          <cell r="AA1">
            <v>1</v>
          </cell>
          <cell r="AI1">
            <v>1</v>
          </cell>
          <cell r="BC1">
            <v>1</v>
          </cell>
          <cell r="EK1">
            <v>2</v>
          </cell>
          <cell r="EN1" t="str">
            <v>2005 Targets - INPUT REQUIRED FOR NUMBERS IN BLUE</v>
          </cell>
        </row>
        <row r="2">
          <cell r="Q2" t="b">
            <v>0</v>
          </cell>
          <cell r="S2">
            <v>1</v>
          </cell>
          <cell r="T2" t="str">
            <v>US - Southeast</v>
          </cell>
          <cell r="BQ2">
            <v>0</v>
          </cell>
        </row>
        <row r="3">
          <cell r="S3">
            <v>2</v>
          </cell>
          <cell r="T3" t="str">
            <v>US - West</v>
          </cell>
          <cell r="BQ3">
            <v>0</v>
          </cell>
        </row>
        <row r="4">
          <cell r="E4">
            <v>41</v>
          </cell>
          <cell r="G4">
            <v>10</v>
          </cell>
          <cell r="I4">
            <v>9</v>
          </cell>
          <cell r="K4">
            <v>8</v>
          </cell>
          <cell r="M4">
            <v>14</v>
          </cell>
          <cell r="S4">
            <v>3</v>
          </cell>
          <cell r="T4" t="str">
            <v>US - Northeast</v>
          </cell>
        </row>
        <row r="5">
          <cell r="S5">
            <v>4</v>
          </cell>
          <cell r="T5" t="str">
            <v>US - Central</v>
          </cell>
        </row>
        <row r="6">
          <cell r="BY6">
            <v>6</v>
          </cell>
          <cell r="CB6">
            <v>13</v>
          </cell>
          <cell r="CC6">
            <v>38442</v>
          </cell>
        </row>
        <row r="7">
          <cell r="BQ7">
            <v>0</v>
          </cell>
        </row>
        <row r="8">
          <cell r="AT8">
            <v>132009.60000000001</v>
          </cell>
          <cell r="CB8">
            <v>38383</v>
          </cell>
          <cell r="CC8">
            <v>38352</v>
          </cell>
        </row>
      </sheetData>
      <sheetData sheetId="17" refreshError="1">
        <row r="11">
          <cell r="B11">
            <v>0.12</v>
          </cell>
        </row>
        <row r="12">
          <cell r="B12">
            <v>0.105</v>
          </cell>
        </row>
        <row r="13">
          <cell r="B13">
            <v>0</v>
          </cell>
          <cell r="C13">
            <v>-1</v>
          </cell>
          <cell r="G13">
            <v>54</v>
          </cell>
          <cell r="H13">
            <v>53</v>
          </cell>
          <cell r="J13">
            <v>54</v>
          </cell>
          <cell r="K13">
            <v>53</v>
          </cell>
          <cell r="M13">
            <v>0</v>
          </cell>
          <cell r="P13">
            <v>0</v>
          </cell>
          <cell r="S13">
            <v>0</v>
          </cell>
        </row>
        <row r="15">
          <cell r="B15">
            <v>-206</v>
          </cell>
          <cell r="G15">
            <v>54</v>
          </cell>
          <cell r="J15">
            <v>0</v>
          </cell>
          <cell r="M15">
            <v>0</v>
          </cell>
          <cell r="P15">
            <v>0</v>
          </cell>
          <cell r="S15">
            <v>0</v>
          </cell>
        </row>
        <row r="16">
          <cell r="B16">
            <v>206</v>
          </cell>
          <cell r="G16">
            <v>0</v>
          </cell>
          <cell r="J16">
            <v>54</v>
          </cell>
        </row>
        <row r="20">
          <cell r="B20">
            <v>0</v>
          </cell>
        </row>
        <row r="22">
          <cell r="B22">
            <v>25</v>
          </cell>
        </row>
        <row r="30">
          <cell r="G30">
            <v>0</v>
          </cell>
          <cell r="J30">
            <v>0</v>
          </cell>
          <cell r="K30">
            <v>-1</v>
          </cell>
        </row>
        <row r="32">
          <cell r="G32">
            <v>0</v>
          </cell>
          <cell r="J32">
            <v>0</v>
          </cell>
        </row>
        <row r="33">
          <cell r="J33">
            <v>0</v>
          </cell>
        </row>
      </sheetData>
      <sheetData sheetId="18" refreshError="1">
        <row r="1">
          <cell r="EU1" t="str">
            <v>Opportunity Name</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Unlicensed equipment &gt;$50,000"/>
      <sheetName val="TPACT"/>
      <sheetName val="IO"/>
      <sheetName val="MDSummary"/>
    </sheetNames>
    <sheetDataSet>
      <sheetData sheetId="0" refreshError="1">
        <row r="6">
          <cell r="A6" t="str">
            <v>EQ#</v>
          </cell>
          <cell r="B6" t="str">
            <v>EQ#</v>
          </cell>
          <cell r="C6" t="str">
            <v>LOC</v>
          </cell>
          <cell r="D6" t="str">
            <v>YR</v>
          </cell>
          <cell r="E6" t="str">
            <v>DESCRIPTION</v>
          </cell>
          <cell r="F6" t="str">
            <v>SERIAL/VIN#</v>
          </cell>
          <cell r="G6" t="str">
            <v>PRICE</v>
          </cell>
        </row>
        <row r="7">
          <cell r="A7">
            <v>39</v>
          </cell>
          <cell r="B7">
            <v>201</v>
          </cell>
          <cell r="C7">
            <v>4</v>
          </cell>
          <cell r="D7">
            <v>1984</v>
          </cell>
          <cell r="E7" t="str">
            <v>Caterpillar 920 Loader</v>
          </cell>
          <cell r="F7" t="str">
            <v>62K12989</v>
          </cell>
          <cell r="G7">
            <v>42000</v>
          </cell>
        </row>
        <row r="8">
          <cell r="A8">
            <v>108</v>
          </cell>
          <cell r="B8">
            <v>202</v>
          </cell>
          <cell r="C8">
            <v>4</v>
          </cell>
          <cell r="D8">
            <v>1992</v>
          </cell>
          <cell r="E8" t="str">
            <v>Kawasaki Loader</v>
          </cell>
          <cell r="F8">
            <v>5128</v>
          </cell>
          <cell r="G8">
            <v>49820</v>
          </cell>
        </row>
        <row r="9">
          <cell r="A9">
            <v>112</v>
          </cell>
          <cell r="B9">
            <v>203</v>
          </cell>
          <cell r="C9">
            <v>4</v>
          </cell>
          <cell r="D9">
            <v>1992</v>
          </cell>
          <cell r="E9" t="str">
            <v>Bobcat Skid Loader</v>
          </cell>
          <cell r="F9">
            <v>503762059</v>
          </cell>
          <cell r="G9">
            <v>29000</v>
          </cell>
        </row>
        <row r="10">
          <cell r="A10">
            <v>14</v>
          </cell>
          <cell r="B10">
            <v>205</v>
          </cell>
          <cell r="C10">
            <v>4</v>
          </cell>
          <cell r="D10">
            <v>1983</v>
          </cell>
          <cell r="E10" t="str">
            <v>Huber M850A Maintainer</v>
          </cell>
          <cell r="F10" t="str">
            <v>H10-6347</v>
          </cell>
          <cell r="G10">
            <v>37430</v>
          </cell>
        </row>
        <row r="11">
          <cell r="A11">
            <v>57</v>
          </cell>
          <cell r="B11">
            <v>251</v>
          </cell>
          <cell r="C11">
            <v>4</v>
          </cell>
          <cell r="D11">
            <v>1981</v>
          </cell>
          <cell r="E11" t="str">
            <v>Dynahoe 140 Tractor Hoe</v>
          </cell>
          <cell r="F11" t="str">
            <v>30088E</v>
          </cell>
          <cell r="G11">
            <v>30000</v>
          </cell>
        </row>
        <row r="12">
          <cell r="A12">
            <v>82</v>
          </cell>
          <cell r="B12">
            <v>252</v>
          </cell>
          <cell r="C12">
            <v>4</v>
          </cell>
          <cell r="D12">
            <v>1993</v>
          </cell>
          <cell r="E12" t="str">
            <v>CAT 320 Hydraulic Excavator</v>
          </cell>
          <cell r="F12" t="str">
            <v>9KK00259</v>
          </cell>
          <cell r="G12">
            <v>132390</v>
          </cell>
        </row>
        <row r="13">
          <cell r="A13">
            <v>100</v>
          </cell>
          <cell r="B13">
            <v>253</v>
          </cell>
          <cell r="C13">
            <v>4</v>
          </cell>
          <cell r="D13">
            <v>1994</v>
          </cell>
          <cell r="E13" t="str">
            <v>Caterpiller 416B Backhoe/Loader</v>
          </cell>
          <cell r="F13" t="str">
            <v>85G05669</v>
          </cell>
          <cell r="G13">
            <v>57420</v>
          </cell>
        </row>
        <row r="14">
          <cell r="A14">
            <v>128</v>
          </cell>
          <cell r="B14">
            <v>301</v>
          </cell>
          <cell r="C14">
            <v>3</v>
          </cell>
          <cell r="D14">
            <v>1986</v>
          </cell>
          <cell r="E14" t="str">
            <v>Case 585D 4x4 Forklift</v>
          </cell>
          <cell r="F14">
            <v>1709127</v>
          </cell>
          <cell r="G14">
            <v>13500</v>
          </cell>
        </row>
        <row r="15">
          <cell r="A15">
            <v>129</v>
          </cell>
          <cell r="B15">
            <v>302</v>
          </cell>
          <cell r="C15">
            <v>7</v>
          </cell>
          <cell r="D15">
            <v>1987</v>
          </cell>
          <cell r="E15" t="str">
            <v>Case 585E 5,000 Lb Forklift</v>
          </cell>
          <cell r="F15">
            <v>17020307</v>
          </cell>
          <cell r="G15">
            <v>13500</v>
          </cell>
        </row>
        <row r="16">
          <cell r="A16">
            <v>97</v>
          </cell>
          <cell r="B16">
            <v>303</v>
          </cell>
          <cell r="C16">
            <v>5</v>
          </cell>
          <cell r="D16">
            <v>1993</v>
          </cell>
          <cell r="E16" t="str">
            <v>Caterpillar Fork Lift</v>
          </cell>
          <cell r="F16" t="str">
            <v>3EC07885</v>
          </cell>
          <cell r="G16">
            <v>17226</v>
          </cell>
        </row>
        <row r="17">
          <cell r="A17">
            <v>72</v>
          </cell>
          <cell r="B17">
            <v>304</v>
          </cell>
          <cell r="C17">
            <v>4</v>
          </cell>
          <cell r="D17">
            <v>1970</v>
          </cell>
          <cell r="E17" t="str">
            <v>Case 585 Rough Terrain Forklift</v>
          </cell>
          <cell r="F17">
            <v>17019058</v>
          </cell>
          <cell r="G17">
            <v>41540</v>
          </cell>
        </row>
        <row r="18">
          <cell r="B18">
            <v>307</v>
          </cell>
          <cell r="C18">
            <v>10</v>
          </cell>
          <cell r="D18">
            <v>1995</v>
          </cell>
          <cell r="E18" t="str">
            <v>Caterpillar Fork Lift</v>
          </cell>
          <cell r="F18" t="str">
            <v>8AD00757</v>
          </cell>
          <cell r="G18">
            <v>11400</v>
          </cell>
        </row>
        <row r="19">
          <cell r="A19">
            <v>131</v>
          </cell>
          <cell r="B19">
            <v>351</v>
          </cell>
          <cell r="C19">
            <v>4</v>
          </cell>
          <cell r="D19">
            <v>1996</v>
          </cell>
          <cell r="E19" t="str">
            <v>Light Weight Pipe Trailer</v>
          </cell>
          <cell r="F19">
            <v>96000981</v>
          </cell>
          <cell r="G19">
            <v>750</v>
          </cell>
        </row>
        <row r="20">
          <cell r="A20">
            <v>98</v>
          </cell>
          <cell r="B20">
            <v>352</v>
          </cell>
          <cell r="C20">
            <v>4</v>
          </cell>
          <cell r="D20">
            <v>1994</v>
          </cell>
          <cell r="E20" t="str">
            <v>Dynapac CC102 Roller</v>
          </cell>
          <cell r="F20">
            <v>60110901</v>
          </cell>
          <cell r="G20">
            <v>25221</v>
          </cell>
        </row>
        <row r="21">
          <cell r="A21">
            <v>21</v>
          </cell>
          <cell r="B21">
            <v>503</v>
          </cell>
          <cell r="C21">
            <v>4</v>
          </cell>
          <cell r="D21">
            <v>1989</v>
          </cell>
          <cell r="E21" t="str">
            <v>Chevrolet Mechanic Truck</v>
          </cell>
          <cell r="F21" t="str">
            <v>1GBJR34K3KF306797</v>
          </cell>
          <cell r="G21">
            <v>14895</v>
          </cell>
        </row>
        <row r="22">
          <cell r="A22">
            <v>22</v>
          </cell>
          <cell r="B22">
            <v>504</v>
          </cell>
          <cell r="C22">
            <v>5</v>
          </cell>
          <cell r="D22">
            <v>1995</v>
          </cell>
          <cell r="E22" t="str">
            <v>Ford F350 w/Flatbed</v>
          </cell>
          <cell r="F22" t="str">
            <v>1FDKF37F7SNB09849</v>
          </cell>
          <cell r="G22">
            <v>25322</v>
          </cell>
        </row>
        <row r="23">
          <cell r="A23">
            <v>32</v>
          </cell>
          <cell r="B23">
            <v>506</v>
          </cell>
          <cell r="C23">
            <v>5</v>
          </cell>
          <cell r="D23">
            <v>1994</v>
          </cell>
          <cell r="E23" t="str">
            <v>Chevrolet Pickup</v>
          </cell>
          <cell r="F23" t="str">
            <v>1GCFC24HXRZ258290</v>
          </cell>
          <cell r="G23">
            <v>17967</v>
          </cell>
        </row>
        <row r="24">
          <cell r="A24">
            <v>71</v>
          </cell>
          <cell r="B24">
            <v>509</v>
          </cell>
          <cell r="C24">
            <v>4</v>
          </cell>
          <cell r="D24">
            <v>1992</v>
          </cell>
          <cell r="E24" t="str">
            <v>Ford F450 Mechanic Truck</v>
          </cell>
          <cell r="F24" t="str">
            <v>2FDLF47M2NCB11494</v>
          </cell>
          <cell r="G24">
            <v>24231</v>
          </cell>
        </row>
        <row r="25">
          <cell r="A25">
            <v>102</v>
          </cell>
          <cell r="B25">
            <v>515</v>
          </cell>
          <cell r="C25">
            <v>5</v>
          </cell>
          <cell r="D25">
            <v>1994</v>
          </cell>
          <cell r="E25" t="str">
            <v>Ford Mechanic Truck</v>
          </cell>
          <cell r="F25" t="str">
            <v>1FDLF47F7REA44621</v>
          </cell>
          <cell r="G25">
            <v>28268</v>
          </cell>
        </row>
        <row r="26">
          <cell r="A26">
            <v>103</v>
          </cell>
          <cell r="B26">
            <v>516</v>
          </cell>
          <cell r="C26">
            <v>5</v>
          </cell>
          <cell r="D26">
            <v>1994</v>
          </cell>
          <cell r="E26" t="str">
            <v>Ford F-450 Diesel Mechanic Truck</v>
          </cell>
          <cell r="F26" t="str">
            <v>1FDLF47F9REA44622</v>
          </cell>
          <cell r="G26">
            <v>28268</v>
          </cell>
        </row>
        <row r="27">
          <cell r="A27">
            <v>114</v>
          </cell>
          <cell r="B27">
            <v>517</v>
          </cell>
          <cell r="C27">
            <v>4</v>
          </cell>
          <cell r="D27">
            <v>1994</v>
          </cell>
          <cell r="E27" t="str">
            <v>Chevrolet 1500 Pickup</v>
          </cell>
          <cell r="F27" t="str">
            <v>1GCEC14ZORZ281379</v>
          </cell>
          <cell r="G27">
            <v>14530</v>
          </cell>
        </row>
        <row r="28">
          <cell r="A28">
            <v>118</v>
          </cell>
          <cell r="B28">
            <v>518</v>
          </cell>
          <cell r="C28">
            <v>7</v>
          </cell>
          <cell r="D28">
            <v>1995</v>
          </cell>
          <cell r="E28" t="str">
            <v>Ford S-450 Truck</v>
          </cell>
          <cell r="F28" t="str">
            <v>1FDLF47F9SEA68277</v>
          </cell>
          <cell r="G28">
            <v>26766</v>
          </cell>
        </row>
        <row r="29">
          <cell r="A29">
            <v>130</v>
          </cell>
          <cell r="B29">
            <v>519</v>
          </cell>
          <cell r="C29">
            <v>7</v>
          </cell>
          <cell r="D29">
            <v>1996</v>
          </cell>
          <cell r="E29" t="str">
            <v>Ford F350 Flat Bed Truck</v>
          </cell>
          <cell r="F29" t="str">
            <v>1FDJF37H1TEB78695</v>
          </cell>
          <cell r="G29">
            <v>20482</v>
          </cell>
        </row>
        <row r="30">
          <cell r="A30">
            <v>136</v>
          </cell>
          <cell r="B30">
            <v>520</v>
          </cell>
          <cell r="C30">
            <v>5</v>
          </cell>
          <cell r="D30">
            <v>1997</v>
          </cell>
          <cell r="E30" t="str">
            <v>Ford F250 Pickup</v>
          </cell>
          <cell r="F30" t="str">
            <v>1FTHX25F4VEC60015</v>
          </cell>
          <cell r="G30">
            <v>25532</v>
          </cell>
        </row>
        <row r="31">
          <cell r="B31">
            <v>521</v>
          </cell>
          <cell r="C31">
            <v>4</v>
          </cell>
          <cell r="D31">
            <v>1999</v>
          </cell>
          <cell r="E31" t="str">
            <v xml:space="preserve">Ford F250 Super Cab </v>
          </cell>
          <cell r="F31" t="str">
            <v>1FTNX20F4XEB67587</v>
          </cell>
          <cell r="G31">
            <v>27962</v>
          </cell>
        </row>
        <row r="32">
          <cell r="B32">
            <v>522</v>
          </cell>
          <cell r="C32">
            <v>5</v>
          </cell>
          <cell r="D32">
            <v>1999</v>
          </cell>
          <cell r="E32" t="str">
            <v xml:space="preserve">Ford F250 Super Cab </v>
          </cell>
          <cell r="F32" t="str">
            <v>1FTNX20F4XEB67444</v>
          </cell>
          <cell r="G32">
            <v>27962</v>
          </cell>
        </row>
        <row r="33">
          <cell r="B33">
            <v>523</v>
          </cell>
          <cell r="C33">
            <v>10</v>
          </cell>
          <cell r="D33">
            <v>1999</v>
          </cell>
          <cell r="E33" t="str">
            <v xml:space="preserve">Ford F250 Super Cab </v>
          </cell>
          <cell r="F33" t="str">
            <v>1FTNX20F1XFB75341</v>
          </cell>
          <cell r="G33">
            <v>27962</v>
          </cell>
        </row>
        <row r="34">
          <cell r="B34">
            <v>524</v>
          </cell>
          <cell r="C34">
            <v>7</v>
          </cell>
          <cell r="D34">
            <v>1999</v>
          </cell>
          <cell r="E34" t="str">
            <v xml:space="preserve">Ford F250 Super Cab </v>
          </cell>
          <cell r="F34" t="str">
            <v>1FTNX20F5XEB75343</v>
          </cell>
          <cell r="G34">
            <v>27962</v>
          </cell>
        </row>
        <row r="35">
          <cell r="B35">
            <v>525</v>
          </cell>
          <cell r="C35">
            <v>10</v>
          </cell>
          <cell r="D35">
            <v>1999</v>
          </cell>
          <cell r="E35" t="str">
            <v>Ford F250 Diesel Pickup</v>
          </cell>
          <cell r="F35" t="str">
            <v>1FTNF20F7XED91925</v>
          </cell>
          <cell r="G35">
            <v>23775</v>
          </cell>
        </row>
        <row r="36">
          <cell r="B36">
            <v>526</v>
          </cell>
          <cell r="C36">
            <v>4</v>
          </cell>
          <cell r="D36">
            <v>1999</v>
          </cell>
          <cell r="E36" t="str">
            <v>Ford F250 Diesel Super Cab</v>
          </cell>
          <cell r="F36" t="str">
            <v>1FTNX20F1XED93490</v>
          </cell>
          <cell r="G36">
            <v>25995</v>
          </cell>
        </row>
        <row r="37">
          <cell r="B37">
            <v>527</v>
          </cell>
          <cell r="C37">
            <v>4</v>
          </cell>
          <cell r="D37">
            <v>1999</v>
          </cell>
          <cell r="E37" t="str">
            <v>Ford F250 Diesel Pickup</v>
          </cell>
          <cell r="F37" t="str">
            <v>1FTNF20F1XED91922</v>
          </cell>
          <cell r="G37">
            <v>23775</v>
          </cell>
        </row>
        <row r="38">
          <cell r="B38">
            <v>528</v>
          </cell>
          <cell r="C38">
            <v>4</v>
          </cell>
          <cell r="D38">
            <v>1999</v>
          </cell>
          <cell r="E38" t="str">
            <v>Ford F250 Diesel Pickup</v>
          </cell>
          <cell r="F38" t="str">
            <v>1FTNF20F5XED91924</v>
          </cell>
          <cell r="G38">
            <v>23775</v>
          </cell>
        </row>
        <row r="39">
          <cell r="B39">
            <v>529</v>
          </cell>
          <cell r="C39">
            <v>9</v>
          </cell>
          <cell r="D39">
            <v>1999</v>
          </cell>
          <cell r="E39" t="str">
            <v xml:space="preserve">Ford F250 Super Cab </v>
          </cell>
          <cell r="F39" t="str">
            <v>1FTNX20F6XEE68006</v>
          </cell>
          <cell r="G39">
            <v>26293</v>
          </cell>
        </row>
        <row r="40">
          <cell r="B40">
            <v>530</v>
          </cell>
          <cell r="C40">
            <v>9</v>
          </cell>
          <cell r="D40">
            <v>2000</v>
          </cell>
          <cell r="E40" t="str">
            <v>Ford F150 Pickup</v>
          </cell>
          <cell r="F40" t="str">
            <v>1FTRF17W2YNA38298</v>
          </cell>
          <cell r="G40">
            <v>18799</v>
          </cell>
        </row>
        <row r="41">
          <cell r="B41">
            <v>531</v>
          </cell>
          <cell r="C41">
            <v>9</v>
          </cell>
          <cell r="D41">
            <v>2000</v>
          </cell>
          <cell r="E41" t="str">
            <v>Ford F350 Mechanic Truck</v>
          </cell>
          <cell r="F41" t="str">
            <v>1FDWF37F0YEA66899</v>
          </cell>
          <cell r="G41">
            <v>33405</v>
          </cell>
        </row>
        <row r="42">
          <cell r="B42">
            <v>532</v>
          </cell>
          <cell r="C42">
            <v>9</v>
          </cell>
          <cell r="D42">
            <v>2000</v>
          </cell>
          <cell r="E42" t="str">
            <v>Ford F450 Flatbed w/ 5th Wheel</v>
          </cell>
          <cell r="F42" t="str">
            <v>1FDXW46F4YEA91252</v>
          </cell>
          <cell r="G42">
            <v>35759</v>
          </cell>
        </row>
        <row r="43">
          <cell r="B43">
            <v>590</v>
          </cell>
          <cell r="C43">
            <v>10</v>
          </cell>
          <cell r="D43">
            <v>1999</v>
          </cell>
          <cell r="E43" t="str">
            <v xml:space="preserve">Ford F-550 Box Truck  </v>
          </cell>
          <cell r="F43" t="str">
            <v>1FDAF56F3XEA56812</v>
          </cell>
          <cell r="G43">
            <v>34289</v>
          </cell>
        </row>
        <row r="44">
          <cell r="A44">
            <v>24</v>
          </cell>
          <cell r="B44">
            <v>592</v>
          </cell>
          <cell r="C44">
            <v>4</v>
          </cell>
          <cell r="D44">
            <v>1987</v>
          </cell>
          <cell r="E44" t="str">
            <v>Ford LNT-8000 Boom Truck</v>
          </cell>
          <cell r="F44" t="str">
            <v>1FDYW82A6HVA00195</v>
          </cell>
          <cell r="G44">
            <v>41342</v>
          </cell>
        </row>
        <row r="45">
          <cell r="A45">
            <v>49</v>
          </cell>
          <cell r="B45">
            <v>593</v>
          </cell>
          <cell r="C45">
            <v>4</v>
          </cell>
          <cell r="D45">
            <v>1990</v>
          </cell>
          <cell r="E45" t="str">
            <v>International Dump Truck</v>
          </cell>
          <cell r="F45" t="str">
            <v>1HTSAZPMXLH657531</v>
          </cell>
          <cell r="G45">
            <v>22684</v>
          </cell>
        </row>
        <row r="46">
          <cell r="B46">
            <v>594</v>
          </cell>
          <cell r="C46">
            <v>10</v>
          </cell>
          <cell r="D46">
            <v>1991</v>
          </cell>
          <cell r="E46" t="str">
            <v>Ford Reefer Truck</v>
          </cell>
          <cell r="F46" t="str">
            <v>1FDYW90TXMVA10037</v>
          </cell>
          <cell r="G46">
            <v>40800</v>
          </cell>
        </row>
        <row r="47">
          <cell r="B47">
            <v>595</v>
          </cell>
          <cell r="C47">
            <v>7</v>
          </cell>
          <cell r="D47">
            <v>1999</v>
          </cell>
          <cell r="E47" t="str">
            <v>Ford F-550 Box Truck</v>
          </cell>
          <cell r="F47" t="str">
            <v>1FDAF56F0XEE68346</v>
          </cell>
          <cell r="G47">
            <v>33793</v>
          </cell>
        </row>
        <row r="48">
          <cell r="A48">
            <v>63</v>
          </cell>
          <cell r="B48">
            <v>601</v>
          </cell>
          <cell r="C48">
            <v>10</v>
          </cell>
          <cell r="D48">
            <v>1987</v>
          </cell>
          <cell r="E48" t="str">
            <v>Sloan 4” Hydraulic Pump</v>
          </cell>
          <cell r="F48" t="str">
            <v>3K223148</v>
          </cell>
          <cell r="G48">
            <v>367</v>
          </cell>
        </row>
        <row r="49">
          <cell r="A49">
            <v>64</v>
          </cell>
          <cell r="B49">
            <v>602</v>
          </cell>
          <cell r="C49">
            <v>4</v>
          </cell>
          <cell r="D49">
            <v>1987</v>
          </cell>
          <cell r="E49" t="str">
            <v>FP 8” Hydraulic Pump</v>
          </cell>
          <cell r="F49">
            <v>7259992</v>
          </cell>
          <cell r="G49">
            <v>14800</v>
          </cell>
        </row>
        <row r="50">
          <cell r="A50">
            <v>65</v>
          </cell>
          <cell r="B50">
            <v>603</v>
          </cell>
          <cell r="C50">
            <v>7</v>
          </cell>
          <cell r="D50">
            <v>1986</v>
          </cell>
          <cell r="E50" t="str">
            <v>FP 6” Hydraulic Pump</v>
          </cell>
          <cell r="F50">
            <v>80566184</v>
          </cell>
          <cell r="G50">
            <v>4000</v>
          </cell>
        </row>
        <row r="51">
          <cell r="A51">
            <v>125</v>
          </cell>
          <cell r="B51">
            <v>605</v>
          </cell>
          <cell r="C51">
            <v>4</v>
          </cell>
          <cell r="D51">
            <v>1993</v>
          </cell>
          <cell r="E51" t="str">
            <v>Godwin 6” Dry Prime Pump</v>
          </cell>
          <cell r="F51" t="str">
            <v>924580-79</v>
          </cell>
          <cell r="G51">
            <v>4000</v>
          </cell>
        </row>
        <row r="52">
          <cell r="A52">
            <v>70</v>
          </cell>
          <cell r="B52">
            <v>606</v>
          </cell>
          <cell r="C52">
            <v>4</v>
          </cell>
          <cell r="D52">
            <v>1986</v>
          </cell>
          <cell r="E52" t="str">
            <v>FP 6" Hydraulic Pump</v>
          </cell>
          <cell r="G52">
            <v>4000</v>
          </cell>
        </row>
        <row r="53">
          <cell r="B53">
            <v>607</v>
          </cell>
          <cell r="C53">
            <v>4</v>
          </cell>
          <cell r="E53" t="str">
            <v>Thompson 8" Wellpoint Pump</v>
          </cell>
          <cell r="F53" t="str">
            <v>W-262</v>
          </cell>
          <cell r="G53">
            <v>24159</v>
          </cell>
        </row>
        <row r="54">
          <cell r="A54">
            <v>91</v>
          </cell>
          <cell r="B54">
            <v>621</v>
          </cell>
          <cell r="C54">
            <v>5</v>
          </cell>
          <cell r="D54">
            <v>1994</v>
          </cell>
          <cell r="E54" t="str">
            <v>Sullair Air Compressor</v>
          </cell>
          <cell r="F54">
            <v>4113371</v>
          </cell>
          <cell r="G54">
            <v>11960</v>
          </cell>
        </row>
        <row r="55">
          <cell r="A55">
            <v>106</v>
          </cell>
          <cell r="B55">
            <v>622</v>
          </cell>
          <cell r="C55">
            <v>7</v>
          </cell>
          <cell r="D55">
            <v>1994</v>
          </cell>
          <cell r="E55" t="str">
            <v>Sullair Compressor</v>
          </cell>
          <cell r="F55">
            <v>4115112</v>
          </cell>
          <cell r="G55">
            <v>14930</v>
          </cell>
        </row>
        <row r="56">
          <cell r="A56">
            <v>121</v>
          </cell>
          <cell r="B56">
            <v>623</v>
          </cell>
          <cell r="C56">
            <v>7</v>
          </cell>
          <cell r="D56">
            <v>1996</v>
          </cell>
          <cell r="E56" t="str">
            <v>Sullair 185 DPQ Air Compressor</v>
          </cell>
          <cell r="F56" t="str">
            <v>E04-120247</v>
          </cell>
          <cell r="G56">
            <v>12190</v>
          </cell>
        </row>
        <row r="57">
          <cell r="A57">
            <v>107</v>
          </cell>
          <cell r="B57">
            <v>624</v>
          </cell>
          <cell r="C57">
            <v>4</v>
          </cell>
          <cell r="D57">
            <v>1994</v>
          </cell>
          <cell r="E57" t="str">
            <v>Sullair Compressor</v>
          </cell>
          <cell r="F57">
            <v>4115132</v>
          </cell>
          <cell r="G57">
            <v>14930</v>
          </cell>
        </row>
        <row r="58">
          <cell r="A58">
            <v>90</v>
          </cell>
          <cell r="B58">
            <v>625</v>
          </cell>
          <cell r="C58">
            <v>5</v>
          </cell>
          <cell r="D58">
            <v>1994</v>
          </cell>
          <cell r="E58" t="str">
            <v>Sullair Air Compressor</v>
          </cell>
          <cell r="F58">
            <v>4113365</v>
          </cell>
          <cell r="G58">
            <v>11960</v>
          </cell>
        </row>
        <row r="59">
          <cell r="A59">
            <v>15</v>
          </cell>
          <cell r="B59">
            <v>626</v>
          </cell>
          <cell r="C59">
            <v>7</v>
          </cell>
          <cell r="D59">
            <v>1991</v>
          </cell>
          <cell r="E59" t="str">
            <v>Sullair 185 CFM Air Compressor</v>
          </cell>
          <cell r="F59" t="str">
            <v>004-106154</v>
          </cell>
          <cell r="G59">
            <v>8295</v>
          </cell>
        </row>
        <row r="60">
          <cell r="A60">
            <v>3</v>
          </cell>
          <cell r="B60">
            <v>627</v>
          </cell>
          <cell r="C60">
            <v>10</v>
          </cell>
          <cell r="D60">
            <v>1991</v>
          </cell>
          <cell r="E60" t="str">
            <v>Sullair Compressor - Trailer</v>
          </cell>
          <cell r="F60">
            <v>4106894</v>
          </cell>
          <cell r="G60">
            <v>12040</v>
          </cell>
        </row>
        <row r="61">
          <cell r="B61">
            <v>628</v>
          </cell>
          <cell r="C61">
            <v>10</v>
          </cell>
          <cell r="D61">
            <v>1998</v>
          </cell>
          <cell r="E61" t="str">
            <v>Sullair Air Compressor</v>
          </cell>
          <cell r="F61">
            <v>4126573</v>
          </cell>
          <cell r="G61">
            <v>14070</v>
          </cell>
        </row>
        <row r="62">
          <cell r="B62">
            <v>629</v>
          </cell>
          <cell r="C62">
            <v>4</v>
          </cell>
          <cell r="D62">
            <v>1998</v>
          </cell>
          <cell r="E62" t="str">
            <v>Sullair Air Compressor</v>
          </cell>
          <cell r="F62">
            <v>4126574</v>
          </cell>
          <cell r="G62">
            <v>13425</v>
          </cell>
        </row>
        <row r="63">
          <cell r="B63">
            <v>630</v>
          </cell>
          <cell r="C63" t="str">
            <v>ME</v>
          </cell>
          <cell r="E63" t="str">
            <v>(ME) Air Compressor</v>
          </cell>
          <cell r="F63" t="str">
            <v>297364UBJ222</v>
          </cell>
          <cell r="G63">
            <v>12898</v>
          </cell>
        </row>
        <row r="64">
          <cell r="B64">
            <v>631</v>
          </cell>
          <cell r="C64">
            <v>10</v>
          </cell>
          <cell r="D64">
            <v>1999</v>
          </cell>
          <cell r="E64" t="str">
            <v>Sullair 185 Air Compressor</v>
          </cell>
          <cell r="F64">
            <v>4129570</v>
          </cell>
          <cell r="G64">
            <v>11666</v>
          </cell>
        </row>
        <row r="65">
          <cell r="B65">
            <v>632</v>
          </cell>
          <cell r="C65">
            <v>9</v>
          </cell>
          <cell r="E65" t="str">
            <v>Sullair Air Compressor</v>
          </cell>
          <cell r="F65">
            <v>4130476</v>
          </cell>
          <cell r="G65">
            <v>11426</v>
          </cell>
        </row>
        <row r="66">
          <cell r="B66">
            <v>633</v>
          </cell>
          <cell r="C66">
            <v>9</v>
          </cell>
          <cell r="E66" t="str">
            <v>Sullair Air Compressor</v>
          </cell>
          <cell r="F66">
            <v>4130475</v>
          </cell>
          <cell r="G66">
            <v>11426</v>
          </cell>
        </row>
        <row r="67">
          <cell r="A67">
            <v>111</v>
          </cell>
          <cell r="B67">
            <v>650</v>
          </cell>
          <cell r="C67">
            <v>7</v>
          </cell>
          <cell r="D67">
            <v>1994</v>
          </cell>
          <cell r="E67" t="str">
            <v>Horizon Reel Trailer</v>
          </cell>
          <cell r="F67" t="str">
            <v>HRT443089408070HB</v>
          </cell>
          <cell r="G67">
            <v>4532</v>
          </cell>
        </row>
        <row r="68">
          <cell r="A68">
            <v>109</v>
          </cell>
          <cell r="B68">
            <v>652</v>
          </cell>
          <cell r="C68">
            <v>5</v>
          </cell>
          <cell r="D68">
            <v>1994</v>
          </cell>
          <cell r="E68" t="str">
            <v>Horizon Reel Trailer</v>
          </cell>
          <cell r="F68" t="str">
            <v>HRT442989408070HB</v>
          </cell>
          <cell r="G68">
            <v>4532</v>
          </cell>
        </row>
        <row r="69">
          <cell r="A69">
            <v>86</v>
          </cell>
          <cell r="B69">
            <v>653</v>
          </cell>
          <cell r="C69">
            <v>4</v>
          </cell>
          <cell r="D69">
            <v>1993</v>
          </cell>
          <cell r="E69" t="str">
            <v>Horizon Reel Trailer</v>
          </cell>
          <cell r="F69" t="str">
            <v>HRT4200129308070B</v>
          </cell>
          <cell r="G69">
            <v>4826</v>
          </cell>
        </row>
        <row r="70">
          <cell r="A70">
            <v>29</v>
          </cell>
          <cell r="B70">
            <v>654</v>
          </cell>
          <cell r="C70">
            <v>5</v>
          </cell>
          <cell r="D70">
            <v>1994</v>
          </cell>
          <cell r="E70" t="str">
            <v>Horizon Reel Trailer</v>
          </cell>
          <cell r="F70" t="str">
            <v>HRT439179408070HB</v>
          </cell>
          <cell r="G70">
            <v>4532</v>
          </cell>
        </row>
        <row r="71">
          <cell r="A71">
            <v>85</v>
          </cell>
          <cell r="B71">
            <v>655</v>
          </cell>
          <cell r="C71">
            <v>3</v>
          </cell>
          <cell r="D71">
            <v>1994</v>
          </cell>
          <cell r="E71" t="str">
            <v>Horizon Reel Trailer</v>
          </cell>
          <cell r="F71" t="str">
            <v>HRT4199129308070B</v>
          </cell>
          <cell r="G71">
            <v>4826</v>
          </cell>
        </row>
        <row r="72">
          <cell r="A72">
            <v>40</v>
          </cell>
          <cell r="B72">
            <v>656</v>
          </cell>
          <cell r="C72">
            <v>3</v>
          </cell>
          <cell r="D72">
            <v>1985</v>
          </cell>
          <cell r="E72" t="str">
            <v>Hudson Flat Bed Trailer</v>
          </cell>
          <cell r="F72" t="str">
            <v>10BHHT2002F1000001</v>
          </cell>
          <cell r="G72">
            <v>2500</v>
          </cell>
        </row>
        <row r="73">
          <cell r="A73">
            <v>62</v>
          </cell>
          <cell r="B73">
            <v>657</v>
          </cell>
          <cell r="C73">
            <v>7</v>
          </cell>
          <cell r="D73">
            <v>1991</v>
          </cell>
          <cell r="E73" t="str">
            <v>Horizon Reel Trailer</v>
          </cell>
          <cell r="F73" t="str">
            <v>HRT3224003916870H</v>
          </cell>
          <cell r="G73">
            <v>4500</v>
          </cell>
        </row>
        <row r="74">
          <cell r="A74">
            <v>59</v>
          </cell>
          <cell r="B74">
            <v>658</v>
          </cell>
          <cell r="C74">
            <v>5</v>
          </cell>
          <cell r="D74">
            <v>1991</v>
          </cell>
          <cell r="E74" t="str">
            <v>Horizon Reel Trl</v>
          </cell>
          <cell r="F74" t="str">
            <v>HRT3223003916870H</v>
          </cell>
          <cell r="G74">
            <v>4500</v>
          </cell>
        </row>
        <row r="75">
          <cell r="A75">
            <v>104</v>
          </cell>
          <cell r="B75">
            <v>659</v>
          </cell>
          <cell r="C75">
            <v>4</v>
          </cell>
          <cell r="D75">
            <v>1994</v>
          </cell>
          <cell r="E75" t="str">
            <v>Horizon Roller Trailer</v>
          </cell>
          <cell r="F75" t="str">
            <v>HFL443889461280EB</v>
          </cell>
          <cell r="G75">
            <v>4532</v>
          </cell>
        </row>
        <row r="76">
          <cell r="A76">
            <v>88</v>
          </cell>
          <cell r="B76">
            <v>660</v>
          </cell>
          <cell r="C76">
            <v>4</v>
          </cell>
          <cell r="D76">
            <v>1994</v>
          </cell>
          <cell r="E76" t="str">
            <v>Horizon Reel Trailer</v>
          </cell>
          <cell r="F76" t="str">
            <v>HRT439279408070HB</v>
          </cell>
          <cell r="G76">
            <v>4532</v>
          </cell>
        </row>
        <row r="77">
          <cell r="B77">
            <v>661</v>
          </cell>
          <cell r="C77">
            <v>3</v>
          </cell>
          <cell r="E77" t="str">
            <v>Reel Trailer</v>
          </cell>
          <cell r="F77" t="str">
            <v>FLT5344MM</v>
          </cell>
          <cell r="G77">
            <v>4500</v>
          </cell>
        </row>
        <row r="78">
          <cell r="A78">
            <v>113</v>
          </cell>
          <cell r="B78">
            <v>670</v>
          </cell>
          <cell r="C78">
            <v>5</v>
          </cell>
          <cell r="D78">
            <v>1997</v>
          </cell>
          <cell r="E78" t="str">
            <v>Condux 6-Ton Cable Puller</v>
          </cell>
          <cell r="G78">
            <v>7784</v>
          </cell>
        </row>
        <row r="79">
          <cell r="B79">
            <v>671</v>
          </cell>
          <cell r="C79">
            <v>10</v>
          </cell>
          <cell r="D79">
            <v>1999</v>
          </cell>
          <cell r="E79" t="str">
            <v>Condux 6-Ton Cable Puller</v>
          </cell>
          <cell r="F79">
            <v>8674680</v>
          </cell>
          <cell r="G79">
            <v>5395</v>
          </cell>
        </row>
        <row r="80">
          <cell r="A80">
            <v>115</v>
          </cell>
          <cell r="B80">
            <v>672</v>
          </cell>
          <cell r="C80">
            <v>7</v>
          </cell>
          <cell r="D80">
            <v>1995</v>
          </cell>
          <cell r="E80" t="str">
            <v>Sreco 10 Ton Puller</v>
          </cell>
          <cell r="F80" t="str">
            <v>4H5LB1116SL941984</v>
          </cell>
          <cell r="G80">
            <v>27204</v>
          </cell>
        </row>
        <row r="81">
          <cell r="A81">
            <v>16</v>
          </cell>
          <cell r="B81">
            <v>673</v>
          </cell>
          <cell r="C81">
            <v>4</v>
          </cell>
          <cell r="D81">
            <v>1991</v>
          </cell>
          <cell r="E81" t="str">
            <v>Aquatech Bucket Machine</v>
          </cell>
          <cell r="F81">
            <v>90201004</v>
          </cell>
          <cell r="G81">
            <v>24804</v>
          </cell>
        </row>
        <row r="82">
          <cell r="A82">
            <v>19</v>
          </cell>
          <cell r="B82">
            <v>674</v>
          </cell>
          <cell r="C82">
            <v>5</v>
          </cell>
          <cell r="D82">
            <v>1990</v>
          </cell>
          <cell r="E82" t="str">
            <v>Sreco Bucket Machine</v>
          </cell>
          <cell r="F82" t="str">
            <v>LBH30901783</v>
          </cell>
          <cell r="G82">
            <v>16482</v>
          </cell>
        </row>
        <row r="83">
          <cell r="A83">
            <v>74</v>
          </cell>
          <cell r="B83">
            <v>675</v>
          </cell>
          <cell r="C83">
            <v>5</v>
          </cell>
          <cell r="D83">
            <v>1990</v>
          </cell>
          <cell r="E83" t="str">
            <v>Aquatech Bucket Mach</v>
          </cell>
          <cell r="F83">
            <v>90201176</v>
          </cell>
          <cell r="G83">
            <v>12473</v>
          </cell>
        </row>
        <row r="84">
          <cell r="A84">
            <v>75</v>
          </cell>
          <cell r="B84">
            <v>676</v>
          </cell>
          <cell r="C84">
            <v>3</v>
          </cell>
          <cell r="D84">
            <v>1990</v>
          </cell>
          <cell r="E84" t="str">
            <v>Aquatech Bucket Mach</v>
          </cell>
          <cell r="F84">
            <v>90201174</v>
          </cell>
          <cell r="G84">
            <v>12473</v>
          </cell>
        </row>
        <row r="85">
          <cell r="A85">
            <v>135</v>
          </cell>
          <cell r="B85">
            <v>677</v>
          </cell>
          <cell r="C85">
            <v>5</v>
          </cell>
          <cell r="D85">
            <v>1994</v>
          </cell>
          <cell r="E85" t="str">
            <v>Timberland TSE-UDP 300 Puller</v>
          </cell>
          <cell r="F85" t="str">
            <v>2T9C71A1XRA022008</v>
          </cell>
          <cell r="G85">
            <v>40000</v>
          </cell>
        </row>
        <row r="86">
          <cell r="B86">
            <v>678</v>
          </cell>
          <cell r="C86">
            <v>3</v>
          </cell>
          <cell r="E86" t="str">
            <v>Bucket Machine</v>
          </cell>
          <cell r="F86" t="str">
            <v>FLT5343MM</v>
          </cell>
          <cell r="G86">
            <v>25000</v>
          </cell>
        </row>
        <row r="87">
          <cell r="A87">
            <v>119</v>
          </cell>
          <cell r="B87">
            <v>691</v>
          </cell>
          <cell r="C87">
            <v>5</v>
          </cell>
          <cell r="D87">
            <v>1995</v>
          </cell>
          <cell r="E87" t="str">
            <v>AMIDA Solar Arrow Board</v>
          </cell>
          <cell r="F87">
            <v>950328864</v>
          </cell>
          <cell r="G87">
            <v>5543</v>
          </cell>
        </row>
        <row r="88">
          <cell r="A88">
            <v>126</v>
          </cell>
          <cell r="B88">
            <v>692</v>
          </cell>
          <cell r="C88">
            <v>4</v>
          </cell>
          <cell r="D88">
            <v>1996</v>
          </cell>
          <cell r="E88" t="str">
            <v>AMIDA Solar Arrow Board</v>
          </cell>
          <cell r="F88" t="str">
            <v>60937076X</v>
          </cell>
          <cell r="G88">
            <v>5512</v>
          </cell>
        </row>
        <row r="89">
          <cell r="A89">
            <v>28</v>
          </cell>
          <cell r="B89">
            <v>693</v>
          </cell>
          <cell r="C89">
            <v>4</v>
          </cell>
          <cell r="D89">
            <v>1980</v>
          </cell>
          <cell r="E89" t="str">
            <v>Hercules Trailer 20 Ton</v>
          </cell>
          <cell r="F89" t="str">
            <v>B802004</v>
          </cell>
          <cell r="G89">
            <v>7844</v>
          </cell>
        </row>
        <row r="90">
          <cell r="A90">
            <v>68</v>
          </cell>
          <cell r="B90">
            <v>694</v>
          </cell>
          <cell r="C90">
            <v>4</v>
          </cell>
          <cell r="D90">
            <v>1993</v>
          </cell>
          <cell r="E90" t="str">
            <v>Wells Cargo Trailer</v>
          </cell>
          <cell r="F90" t="str">
            <v>1WC200F25P3026181</v>
          </cell>
          <cell r="G90">
            <v>4256</v>
          </cell>
        </row>
        <row r="91">
          <cell r="B91">
            <v>695</v>
          </cell>
          <cell r="C91">
            <v>9</v>
          </cell>
          <cell r="D91">
            <v>2000</v>
          </cell>
          <cell r="E91" t="str">
            <v>Gooseneck Trailer</v>
          </cell>
          <cell r="F91" t="str">
            <v>4FPA52828YG044994</v>
          </cell>
          <cell r="G91">
            <v>7582</v>
          </cell>
        </row>
        <row r="92">
          <cell r="A92">
            <v>6</v>
          </cell>
          <cell r="B92">
            <v>701</v>
          </cell>
          <cell r="C92">
            <v>7</v>
          </cell>
          <cell r="D92">
            <v>1995</v>
          </cell>
          <cell r="E92" t="str">
            <v>Shamrock Jetting Trailer</v>
          </cell>
          <cell r="F92" t="str">
            <v>1S9AF1923SB377306</v>
          </cell>
          <cell r="G92">
            <v>6500</v>
          </cell>
        </row>
        <row r="93">
          <cell r="A93">
            <v>8</v>
          </cell>
          <cell r="B93">
            <v>702</v>
          </cell>
          <cell r="C93">
            <v>5</v>
          </cell>
          <cell r="D93">
            <v>1995</v>
          </cell>
          <cell r="E93" t="str">
            <v>Shamrock Sewer Cleaning Trailer</v>
          </cell>
          <cell r="F93" t="str">
            <v>1S9AF1927SB377307</v>
          </cell>
          <cell r="G93">
            <v>21872</v>
          </cell>
        </row>
        <row r="94">
          <cell r="A94">
            <v>36</v>
          </cell>
          <cell r="B94">
            <v>703</v>
          </cell>
          <cell r="C94">
            <v>10</v>
          </cell>
          <cell r="D94">
            <v>1993</v>
          </cell>
          <cell r="E94" t="str">
            <v>Aquatech Jetting System</v>
          </cell>
          <cell r="F94">
            <v>93201007</v>
          </cell>
          <cell r="G94">
            <v>22428</v>
          </cell>
        </row>
        <row r="95">
          <cell r="A95">
            <v>89</v>
          </cell>
          <cell r="B95">
            <v>704</v>
          </cell>
          <cell r="C95">
            <v>5</v>
          </cell>
          <cell r="D95">
            <v>1993</v>
          </cell>
          <cell r="E95" t="str">
            <v>Aquatech Jet Trailer</v>
          </cell>
          <cell r="F95">
            <v>93201177</v>
          </cell>
          <cell r="G95">
            <v>22428</v>
          </cell>
        </row>
        <row r="96">
          <cell r="A96">
            <v>95</v>
          </cell>
          <cell r="B96">
            <v>705</v>
          </cell>
          <cell r="C96">
            <v>5</v>
          </cell>
          <cell r="D96">
            <v>1994</v>
          </cell>
          <cell r="E96" t="str">
            <v>Aquatech Jet Trailer</v>
          </cell>
          <cell r="F96">
            <v>94201002</v>
          </cell>
          <cell r="G96">
            <v>20352</v>
          </cell>
        </row>
        <row r="97">
          <cell r="B97">
            <v>706</v>
          </cell>
          <cell r="C97">
            <v>4</v>
          </cell>
          <cell r="D97">
            <v>1998</v>
          </cell>
          <cell r="E97" t="str">
            <v>SECA Jet Trailer</v>
          </cell>
          <cell r="F97">
            <v>1337</v>
          </cell>
          <cell r="G97">
            <v>30278</v>
          </cell>
        </row>
        <row r="98">
          <cell r="B98">
            <v>707</v>
          </cell>
          <cell r="C98">
            <v>5</v>
          </cell>
          <cell r="D98">
            <v>1998</v>
          </cell>
          <cell r="E98" t="str">
            <v>SECA Jet Trailer</v>
          </cell>
          <cell r="F98">
            <v>1338</v>
          </cell>
          <cell r="G98">
            <v>30278</v>
          </cell>
        </row>
        <row r="99">
          <cell r="B99">
            <v>708</v>
          </cell>
          <cell r="C99">
            <v>7</v>
          </cell>
          <cell r="D99">
            <v>1998</v>
          </cell>
          <cell r="E99" t="str">
            <v>Shamrock Jet Trailer</v>
          </cell>
          <cell r="F99" t="str">
            <v>1S9AL1824WB377054</v>
          </cell>
          <cell r="G99">
            <v>37984</v>
          </cell>
        </row>
        <row r="100">
          <cell r="B100">
            <v>709</v>
          </cell>
          <cell r="C100">
            <v>5</v>
          </cell>
          <cell r="D100">
            <v>1998</v>
          </cell>
          <cell r="E100" t="str">
            <v>Shamrock Jet Trailer</v>
          </cell>
          <cell r="F100" t="str">
            <v>1S9AL1824WB377055</v>
          </cell>
          <cell r="G100">
            <v>37984</v>
          </cell>
        </row>
        <row r="101">
          <cell r="B101">
            <v>710</v>
          </cell>
          <cell r="C101">
            <v>10</v>
          </cell>
          <cell r="D101">
            <v>1999</v>
          </cell>
          <cell r="E101" t="str">
            <v>SECA Jet Trailer</v>
          </cell>
          <cell r="F101">
            <v>1571</v>
          </cell>
          <cell r="G101">
            <v>37966</v>
          </cell>
        </row>
        <row r="102">
          <cell r="B102">
            <v>711</v>
          </cell>
          <cell r="C102">
            <v>9</v>
          </cell>
          <cell r="D102">
            <v>1999</v>
          </cell>
          <cell r="E102" t="str">
            <v>SECA Jet Trailer</v>
          </cell>
          <cell r="F102">
            <v>1707</v>
          </cell>
          <cell r="G102">
            <v>37966</v>
          </cell>
        </row>
        <row r="103">
          <cell r="A103">
            <v>35</v>
          </cell>
          <cell r="B103">
            <v>751</v>
          </cell>
          <cell r="C103">
            <v>4</v>
          </cell>
          <cell r="D103">
            <v>1992</v>
          </cell>
          <cell r="E103" t="str">
            <v>Aquatech Cleaning/Winch Truck (GMC)</v>
          </cell>
          <cell r="F103" t="str">
            <v>1GDM7H1J1NJ500913</v>
          </cell>
          <cell r="G103">
            <v>89992</v>
          </cell>
        </row>
        <row r="104">
          <cell r="A104">
            <v>76</v>
          </cell>
          <cell r="B104">
            <v>752</v>
          </cell>
          <cell r="C104">
            <v>10</v>
          </cell>
          <cell r="D104">
            <v>1992</v>
          </cell>
          <cell r="E104" t="str">
            <v>Ford LN8000 Vac-Con Jet Vac Trk</v>
          </cell>
          <cell r="F104" t="str">
            <v>1FDYR82A6NVA19011</v>
          </cell>
          <cell r="G104">
            <v>99000</v>
          </cell>
        </row>
        <row r="105">
          <cell r="A105">
            <v>116</v>
          </cell>
          <cell r="B105">
            <v>754</v>
          </cell>
          <cell r="C105">
            <v>7</v>
          </cell>
          <cell r="D105">
            <v>1995</v>
          </cell>
          <cell r="E105" t="str">
            <v>Ford Vac-Con Sewer Cleaner</v>
          </cell>
          <cell r="F105" t="str">
            <v>1FDZW82E2SVA76706</v>
          </cell>
          <cell r="G105">
            <v>169388</v>
          </cell>
        </row>
        <row r="106">
          <cell r="A106">
            <v>133</v>
          </cell>
          <cell r="B106">
            <v>755</v>
          </cell>
          <cell r="C106">
            <v>4</v>
          </cell>
          <cell r="D106">
            <v>1997</v>
          </cell>
          <cell r="E106" t="str">
            <v>Ford Vac-Con Sewer Cleaner</v>
          </cell>
          <cell r="F106" t="str">
            <v>1FDZW86E8VVA39240</v>
          </cell>
          <cell r="G106">
            <v>133004</v>
          </cell>
        </row>
        <row r="107">
          <cell r="B107">
            <v>756</v>
          </cell>
          <cell r="C107">
            <v>5</v>
          </cell>
          <cell r="D107">
            <v>1998</v>
          </cell>
          <cell r="E107" t="str">
            <v>International Vac-Con Jet Vac</v>
          </cell>
          <cell r="F107" t="str">
            <v>1HTGCADTXWH577955</v>
          </cell>
          <cell r="G107">
            <v>189713</v>
          </cell>
        </row>
        <row r="108">
          <cell r="B108">
            <v>757</v>
          </cell>
          <cell r="C108">
            <v>5</v>
          </cell>
          <cell r="D108">
            <v>1998</v>
          </cell>
          <cell r="E108" t="str">
            <v>International Vac-Con Jet Vac</v>
          </cell>
          <cell r="F108" t="str">
            <v>IHTGCADT3WH576050</v>
          </cell>
          <cell r="G108">
            <v>189713</v>
          </cell>
        </row>
        <row r="109">
          <cell r="B109">
            <v>758</v>
          </cell>
          <cell r="C109" t="str">
            <v>ME</v>
          </cell>
          <cell r="D109">
            <v>1999</v>
          </cell>
          <cell r="E109" t="str">
            <v>(ME) Sterling Vac-Con Jet Vac</v>
          </cell>
          <cell r="F109" t="str">
            <v>2FZXMJBB8XAA66940</v>
          </cell>
          <cell r="G109">
            <v>206916</v>
          </cell>
        </row>
        <row r="110">
          <cell r="B110">
            <v>759</v>
          </cell>
          <cell r="C110">
            <v>10</v>
          </cell>
          <cell r="D110">
            <v>1999</v>
          </cell>
          <cell r="E110" t="str">
            <v>Sterling Vac-Con Jet Vac</v>
          </cell>
          <cell r="F110" t="str">
            <v>2FZXKWYB6XAB47929</v>
          </cell>
          <cell r="G110">
            <v>208800</v>
          </cell>
        </row>
        <row r="111">
          <cell r="B111">
            <v>760</v>
          </cell>
          <cell r="C111">
            <v>9</v>
          </cell>
          <cell r="D111">
            <v>1999</v>
          </cell>
          <cell r="E111" t="str">
            <v>Sterling Vac-Con Jet Vac</v>
          </cell>
          <cell r="F111" t="str">
            <v>2FZNEWDBXXAF46945</v>
          </cell>
          <cell r="G111">
            <v>211872</v>
          </cell>
        </row>
        <row r="112">
          <cell r="A112">
            <v>17</v>
          </cell>
          <cell r="B112">
            <v>801</v>
          </cell>
          <cell r="C112">
            <v>7</v>
          </cell>
          <cell r="D112">
            <v>1994</v>
          </cell>
          <cell r="E112" t="str">
            <v>Cues TV Truck (GMC)</v>
          </cell>
          <cell r="F112" t="str">
            <v>1GDKP32KXR3501022</v>
          </cell>
          <cell r="G112">
            <v>140000</v>
          </cell>
        </row>
        <row r="113">
          <cell r="A113">
            <v>42</v>
          </cell>
          <cell r="B113">
            <v>803</v>
          </cell>
          <cell r="C113">
            <v>4</v>
          </cell>
          <cell r="D113">
            <v>1992</v>
          </cell>
          <cell r="E113" t="str">
            <v>Cues TV/Grout Truck (GMC)</v>
          </cell>
          <cell r="F113" t="str">
            <v>1GDKP32K7N3501957</v>
          </cell>
          <cell r="G113">
            <v>165360</v>
          </cell>
        </row>
        <row r="114">
          <cell r="A114">
            <v>48</v>
          </cell>
          <cell r="B114">
            <v>804</v>
          </cell>
          <cell r="C114">
            <v>10</v>
          </cell>
          <cell r="D114">
            <v>1989</v>
          </cell>
          <cell r="E114" t="str">
            <v>Isuzu Truck w/Cues TV &amp; Cutting Sys</v>
          </cell>
          <cell r="F114" t="str">
            <v>JALB4B1H6K7003538</v>
          </cell>
          <cell r="G114">
            <v>105000</v>
          </cell>
        </row>
        <row r="115">
          <cell r="A115">
            <v>54</v>
          </cell>
          <cell r="B115">
            <v>805</v>
          </cell>
          <cell r="C115">
            <v>7</v>
          </cell>
          <cell r="D115">
            <v>1993</v>
          </cell>
          <cell r="E115" t="str">
            <v>Cues TV/Seal Truck (GMC)</v>
          </cell>
          <cell r="F115" t="str">
            <v>1GDKP32K4P3502101</v>
          </cell>
          <cell r="G115">
            <v>106500</v>
          </cell>
        </row>
        <row r="116">
          <cell r="A116">
            <v>87</v>
          </cell>
          <cell r="B116">
            <v>808</v>
          </cell>
          <cell r="C116">
            <v>4</v>
          </cell>
          <cell r="D116">
            <v>1993</v>
          </cell>
          <cell r="E116" t="str">
            <v>Cues TV/Seal Truck (GMC)</v>
          </cell>
          <cell r="F116" t="str">
            <v>1GDKP32KXP3502071</v>
          </cell>
          <cell r="G116">
            <v>122750</v>
          </cell>
        </row>
        <row r="117">
          <cell r="A117">
            <v>99</v>
          </cell>
          <cell r="B117">
            <v>809</v>
          </cell>
          <cell r="C117">
            <v>5</v>
          </cell>
          <cell r="D117">
            <v>1994</v>
          </cell>
          <cell r="E117" t="str">
            <v>Cues TV/Seal Truck (GMC)</v>
          </cell>
          <cell r="F117" t="str">
            <v>1GDKP32K9R3500444</v>
          </cell>
          <cell r="G117">
            <v>139125</v>
          </cell>
        </row>
        <row r="118">
          <cell r="A118">
            <v>105</v>
          </cell>
          <cell r="B118">
            <v>810</v>
          </cell>
          <cell r="C118">
            <v>5</v>
          </cell>
          <cell r="D118">
            <v>1994</v>
          </cell>
          <cell r="E118" t="str">
            <v>Chevy/Isuzu TV Cutter Truck</v>
          </cell>
          <cell r="F118" t="str">
            <v>J8BH6A1U2R3100368</v>
          </cell>
          <cell r="G118">
            <v>56381</v>
          </cell>
        </row>
        <row r="119">
          <cell r="A119">
            <v>134</v>
          </cell>
          <cell r="B119">
            <v>811</v>
          </cell>
          <cell r="C119">
            <v>5</v>
          </cell>
          <cell r="D119">
            <v>1996</v>
          </cell>
          <cell r="E119" t="str">
            <v>Aries T.V./Grout Truck (GMC)</v>
          </cell>
          <cell r="F119" t="str">
            <v>1GDKP32R8T3500195</v>
          </cell>
          <cell r="G119">
            <v>136528</v>
          </cell>
        </row>
        <row r="120">
          <cell r="B120">
            <v>812</v>
          </cell>
          <cell r="C120">
            <v>4</v>
          </cell>
          <cell r="D120">
            <v>1999</v>
          </cell>
          <cell r="E120" t="str">
            <v xml:space="preserve">Cues CCTV/Grout Truck    </v>
          </cell>
          <cell r="F120" t="str">
            <v>1FDAF56F3XEB00341</v>
          </cell>
          <cell r="G120">
            <v>260909</v>
          </cell>
        </row>
        <row r="121">
          <cell r="B121">
            <v>813</v>
          </cell>
          <cell r="C121">
            <v>10</v>
          </cell>
          <cell r="D121">
            <v>1999</v>
          </cell>
          <cell r="E121" t="str">
            <v xml:space="preserve">Aries CCTV/Grout Truck   </v>
          </cell>
          <cell r="F121" t="str">
            <v>3FENF80C2XMA03333</v>
          </cell>
          <cell r="G121">
            <v>189252</v>
          </cell>
        </row>
        <row r="122">
          <cell r="B122">
            <v>815</v>
          </cell>
          <cell r="C122">
            <v>5</v>
          </cell>
          <cell r="D122">
            <v>1996</v>
          </cell>
          <cell r="E122" t="str">
            <v xml:space="preserve">Aries CCTV/Grout Truck   </v>
          </cell>
          <cell r="F122" t="str">
            <v>1GDKP32R6T3500180</v>
          </cell>
          <cell r="G122">
            <v>191494</v>
          </cell>
        </row>
        <row r="123">
          <cell r="B123">
            <v>816</v>
          </cell>
          <cell r="C123" t="str">
            <v>ME</v>
          </cell>
          <cell r="D123">
            <v>1998</v>
          </cell>
          <cell r="E123" t="str">
            <v>(ME) Aries CCTV/Cut Truck</v>
          </cell>
          <cell r="F123" t="str">
            <v>1FDNF70J4WVA23651</v>
          </cell>
          <cell r="G123">
            <v>237130</v>
          </cell>
        </row>
        <row r="124">
          <cell r="B124">
            <v>817</v>
          </cell>
          <cell r="C124">
            <v>5</v>
          </cell>
          <cell r="D124">
            <v>1999</v>
          </cell>
          <cell r="E124" t="str">
            <v>Aries CCTV/Cut Truck</v>
          </cell>
          <cell r="F124" t="str">
            <v>1FDAF56F6XEC19517</v>
          </cell>
          <cell r="G124">
            <v>141186</v>
          </cell>
        </row>
        <row r="125">
          <cell r="B125">
            <v>818</v>
          </cell>
          <cell r="C125">
            <v>10</v>
          </cell>
          <cell r="D125">
            <v>1999</v>
          </cell>
          <cell r="E125" t="str">
            <v>Aries TV/Grout Truck</v>
          </cell>
          <cell r="F125" t="str">
            <v>3FENF80C5XMA17078</v>
          </cell>
          <cell r="G125">
            <v>248148</v>
          </cell>
        </row>
        <row r="126">
          <cell r="B126">
            <v>819</v>
          </cell>
          <cell r="C126">
            <v>7</v>
          </cell>
          <cell r="D126">
            <v>1999</v>
          </cell>
          <cell r="E126" t="str">
            <v>Cues TV/Grout Truck</v>
          </cell>
          <cell r="F126" t="str">
            <v>1FDAF56F9XEE44188</v>
          </cell>
          <cell r="G126">
            <v>210301</v>
          </cell>
        </row>
        <row r="127">
          <cell r="B127">
            <v>820</v>
          </cell>
          <cell r="C127">
            <v>9</v>
          </cell>
          <cell r="D127">
            <v>2000</v>
          </cell>
          <cell r="E127" t="str">
            <v>Aries TV/Grout/Cut Truck</v>
          </cell>
          <cell r="F127" t="str">
            <v>3FENF65A2YMA00624</v>
          </cell>
          <cell r="G127">
            <v>223212</v>
          </cell>
        </row>
        <row r="128">
          <cell r="B128">
            <v>821</v>
          </cell>
          <cell r="C128">
            <v>9</v>
          </cell>
          <cell r="D128">
            <v>2000</v>
          </cell>
          <cell r="E128" t="str">
            <v>Aries TV/Cut Truck</v>
          </cell>
          <cell r="F128" t="str">
            <v>3FENF65ABYMA00630</v>
          </cell>
          <cell r="G128">
            <v>194730</v>
          </cell>
        </row>
        <row r="129">
          <cell r="A129">
            <v>13</v>
          </cell>
          <cell r="B129">
            <v>851</v>
          </cell>
          <cell r="C129">
            <v>5</v>
          </cell>
          <cell r="D129">
            <v>1993</v>
          </cell>
          <cell r="E129" t="str">
            <v>Grout Trailer</v>
          </cell>
          <cell r="F129" t="str">
            <v>4FPUB1421PG003188</v>
          </cell>
          <cell r="G129">
            <v>3237</v>
          </cell>
        </row>
        <row r="130">
          <cell r="A130">
            <v>44</v>
          </cell>
          <cell r="B130">
            <v>852</v>
          </cell>
          <cell r="C130">
            <v>5</v>
          </cell>
          <cell r="D130">
            <v>1993</v>
          </cell>
          <cell r="E130" t="str">
            <v>Buchen S.I.S. Grout Trailer</v>
          </cell>
          <cell r="F130" t="str">
            <v>1WC200E2XP1058301</v>
          </cell>
          <cell r="G130">
            <v>37171</v>
          </cell>
        </row>
        <row r="131">
          <cell r="A131">
            <v>31</v>
          </cell>
          <cell r="B131">
            <v>901</v>
          </cell>
          <cell r="C131">
            <v>3</v>
          </cell>
          <cell r="D131">
            <v>1990</v>
          </cell>
          <cell r="E131" t="str">
            <v>Ford Truck w/Boiler Unit</v>
          </cell>
          <cell r="F131" t="str">
            <v>1FDNK72P4LVA15509</v>
          </cell>
          <cell r="G131">
            <v>28874</v>
          </cell>
        </row>
        <row r="132">
          <cell r="A132">
            <v>34</v>
          </cell>
          <cell r="B132">
            <v>902</v>
          </cell>
          <cell r="C132">
            <v>4</v>
          </cell>
          <cell r="D132">
            <v>1992</v>
          </cell>
          <cell r="E132" t="str">
            <v>F7000 Ford Boiler Truck</v>
          </cell>
          <cell r="F132" t="str">
            <v>1FDXK74P6NVA01233</v>
          </cell>
          <cell r="G132">
            <v>41270</v>
          </cell>
        </row>
        <row r="133">
          <cell r="A133">
            <v>38</v>
          </cell>
          <cell r="B133">
            <v>903</v>
          </cell>
          <cell r="C133">
            <v>5</v>
          </cell>
          <cell r="D133">
            <v>1990</v>
          </cell>
          <cell r="E133" t="str">
            <v>Ford LN8000 Boiler Truck</v>
          </cell>
          <cell r="F133" t="str">
            <v>1FDXR82A2LVA14672</v>
          </cell>
          <cell r="G133">
            <v>68938</v>
          </cell>
        </row>
        <row r="134">
          <cell r="A134">
            <v>101</v>
          </cell>
          <cell r="B134">
            <v>904</v>
          </cell>
          <cell r="C134">
            <v>7</v>
          </cell>
          <cell r="D134">
            <v>1995</v>
          </cell>
          <cell r="E134" t="str">
            <v>Ford Tandem Boiler Truck</v>
          </cell>
          <cell r="F134" t="str">
            <v>1FDYL90E3SVA17564</v>
          </cell>
          <cell r="G134">
            <v>64430</v>
          </cell>
        </row>
        <row r="135">
          <cell r="A135">
            <v>127</v>
          </cell>
          <cell r="B135">
            <v>905</v>
          </cell>
          <cell r="C135">
            <v>5</v>
          </cell>
          <cell r="D135">
            <v>1997</v>
          </cell>
          <cell r="E135" t="str">
            <v>Ford FT900 Boiler Truck</v>
          </cell>
          <cell r="F135" t="str">
            <v>1FDYL90E2VVA37230</v>
          </cell>
          <cell r="G135">
            <v>116000</v>
          </cell>
        </row>
        <row r="136">
          <cell r="B136">
            <v>906</v>
          </cell>
          <cell r="C136">
            <v>10</v>
          </cell>
          <cell r="D136">
            <v>1998</v>
          </cell>
          <cell r="E136" t="str">
            <v>Ford Heater / Tower Truck</v>
          </cell>
          <cell r="F136" t="str">
            <v>1FDZS86F7WVA39669</v>
          </cell>
          <cell r="G136">
            <v>188342</v>
          </cell>
        </row>
        <row r="137">
          <cell r="B137">
            <v>907</v>
          </cell>
          <cell r="C137" t="str">
            <v>ME</v>
          </cell>
          <cell r="D137">
            <v>1999</v>
          </cell>
          <cell r="E137" t="str">
            <v>Freightliner Heater / Tower Truck</v>
          </cell>
          <cell r="F137" t="str">
            <v>1FVXTWEB5XHB44195</v>
          </cell>
          <cell r="G137">
            <v>209615</v>
          </cell>
        </row>
        <row r="138">
          <cell r="B138">
            <v>908</v>
          </cell>
          <cell r="C138">
            <v>9</v>
          </cell>
          <cell r="D138">
            <v>2000</v>
          </cell>
          <cell r="E138" t="str">
            <v>Freightliner Heater / Tower Truck</v>
          </cell>
          <cell r="F138" t="str">
            <v>1FVXTWEBXYHG04887</v>
          </cell>
          <cell r="G138">
            <v>209050</v>
          </cell>
        </row>
      </sheetData>
      <sheetData sheetId="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 val="Revenues-utility"/>
      <sheetName val="Revenues-general"/>
      <sheetName val="company lists"/>
      <sheetName val="tables"/>
      <sheetName val="Data-general"/>
      <sheetName val="TCC-general"/>
      <sheetName val="TDC-general"/>
      <sheetName val="Data-energy"/>
      <sheetName val="TCC-energy"/>
      <sheetName val="TDC-energy"/>
      <sheetName val="Current TCC vs Market"/>
      <sheetName val="Data Sheet"/>
      <sheetName val="HALDBU Graph   "/>
      <sheetName val="Trumble Graph"/>
      <sheetName val="Chrzan Graph"/>
      <sheetName val="Reynolds Graph "/>
      <sheetName val="Stephenson Graph  "/>
      <sheetName val="Boscow Graph"/>
      <sheetName val="Frederick Graph"/>
      <sheetName val="DeRosa Graph "/>
      <sheetName val="Parker Graph  "/>
      <sheetName val="Fravel Graph"/>
      <sheetName val="Begin Graph "/>
      <sheetName val="Schildt Graph"/>
      <sheetName val="Dorfman Graph "/>
      <sheetName val="Lynch Graph "/>
      <sheetName val="Skinner Graph "/>
      <sheetName val="G Smith Graph (2)"/>
      <sheetName val="Graph Data"/>
      <sheetName val="Long Graph "/>
      <sheetName val="Downes Graph  "/>
      <sheetName val="Dodge Graph "/>
      <sheetName val="Driscoll Graph"/>
      <sheetName val="Flannery Graph "/>
      <sheetName val="Campbell Graph"/>
      <sheetName val="NEW"/>
      <sheetName val="Customize Your Invoice"/>
      <sheetName val="1994 LTIP"/>
      <sheetName val="Sheet2"/>
    </sheetNames>
    <sheetDataSet>
      <sheetData sheetId="0" refreshError="1">
        <row r="10">
          <cell r="B10">
            <v>0.91267299999999996</v>
          </cell>
        </row>
        <row r="19">
          <cell r="B19">
            <v>0.94119099999999989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ata"/>
      <sheetName val="TPACT"/>
      <sheetName val="NEI"/>
      <sheetName val="NEI (Abernathy)"/>
      <sheetName val="Formulas"/>
    </sheetNames>
    <sheetDataSet>
      <sheetData sheetId="0" refreshError="1">
        <row r="4">
          <cell r="E4">
            <v>7.0000000000000007E-2</v>
          </cell>
        </row>
      </sheetData>
      <sheetData sheetId="1" refreshError="1"/>
      <sheetData sheetId="2" refreshError="1"/>
      <sheetData sheetId="3" refreshError="1"/>
      <sheetData sheetId="4" refreshError="1"/>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EXECUTIVE"/>
      <sheetName val="BSC"/>
      <sheetName val="Commentary"/>
      <sheetName val="Demand"/>
      <sheetName val="KPI TYP"/>
      <sheetName val="Growth Track"/>
      <sheetName val="KPI TYP vs LYP"/>
      <sheetName val="Variance Analysis"/>
      <sheetName val="New Business Initiatives"/>
      <sheetName val="Revenues"/>
      <sheetName val="Capex Summary"/>
      <sheetName val="Os and Vs"/>
      <sheetName val="PL Year on Year"/>
      <sheetName val="BS Year on Year"/>
      <sheetName val="FCF Year on Year"/>
      <sheetName val="Year on Year KPIs"/>
      <sheetName val="Last Years Plan"/>
      <sheetName val="P&amp;L Variances LYP"/>
      <sheetName val="FCF Variances LYP"/>
      <sheetName val="KPI Variances LYP"/>
      <sheetName val="Cust Per employee"/>
      <sheetName val="Supplemental Information"/>
      <sheetName val="Assumptions"/>
      <sheetName val="Input"/>
      <sheetName val="MDSummary"/>
      <sheetName val="~3708356"/>
      <sheetName val="Reconciliation Summary "/>
      <sheetName val="SAP GL 12.31.13"/>
      <sheetName val=" CFO RPT 12.31.13"/>
      <sheetName val=" CFO RPT 11.30.13 "/>
      <sheetName val="Cash Receipts Journal 11.13"/>
      <sheetName val="AR 23540001-23540401"/>
      <sheetName val="SAP &amp; ECIS INSTRUCTIONS"/>
      <sheetName val="CIS INSTRUCTIONS FOR CRJ"/>
      <sheetName val="Sheet2"/>
      <sheetName val="Formulas"/>
      <sheetName val="TPACT"/>
      <sheetName val="IO"/>
    </sheetNames>
    <sheetDataSet>
      <sheetData sheetId="0" refreshError="1">
        <row r="2">
          <cell r="B2" t="str">
            <v>Western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2">
          <cell r="B2">
            <v>0</v>
          </cell>
        </row>
      </sheetData>
      <sheetData sheetId="28">
        <row r="2">
          <cell r="B2">
            <v>0</v>
          </cell>
        </row>
      </sheetData>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
      <sheetName val="AWS"/>
      <sheetName val="Regional"/>
      <sheetName val="anaytd"/>
      <sheetName val="Total"/>
      <sheetName val="Regn Exec"/>
      <sheetName val="Regn by Line"/>
      <sheetName val="NE"/>
      <sheetName val="MA"/>
      <sheetName val="SE"/>
      <sheetName val="SW"/>
      <sheetName val="NW"/>
      <sheetName val="OH"/>
      <sheetName val="O&amp;M"/>
      <sheetName val="RM"/>
      <sheetName val="UID"/>
      <sheetName val="E&amp;A"/>
      <sheetName val="OH (2)"/>
      <sheetName val="CONTROL"/>
      <sheetName val="Summ"/>
      <sheetName val="DO NOT PRINT - Deferrals"/>
      <sheetName val="Assumptions"/>
      <sheetName val="Regn_Exec"/>
      <sheetName val="Regn_by_Line"/>
      <sheetName val="OH_(2)"/>
      <sheetName val="DO_NOT_PRINT_-_Deferrals"/>
    </sheetNames>
    <sheetDataSet>
      <sheetData sheetId="0" refreshError="1"/>
      <sheetData sheetId="1" refreshError="1"/>
      <sheetData sheetId="2" refreshError="1"/>
      <sheetData sheetId="3" refreshError="1"/>
      <sheetData sheetId="4" refreshError="1"/>
      <sheetData sheetId="5" refreshError="1"/>
      <sheetData sheetId="6" refreshError="1">
        <row r="7">
          <cell r="A7" t="str">
            <v>m.ytd</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QTG"/>
      <sheetName val="FLC"/>
      <sheetName val="Level IV"/>
      <sheetName val="Level III"/>
      <sheetName val="Level II"/>
      <sheetName val="Level I"/>
      <sheetName val="Levels"/>
      <sheetName val="Capital Summary "/>
      <sheetName val="Formulas"/>
      <sheetName val="Regn by Line"/>
      <sheetName val="Level_IV"/>
      <sheetName val="Level_III"/>
      <sheetName val="Level_II"/>
      <sheetName val="Level_I"/>
      <sheetName val="Capital_Summary_"/>
      <sheetName val="Assumptions"/>
    </sheetNames>
    <sheetDataSet>
      <sheetData sheetId="0" refreshError="1"/>
      <sheetData sheetId="1" refreshError="1">
        <row r="2">
          <cell r="AD2">
            <v>1.2953936025000001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 val="WC RATES"/>
      <sheetName val="FLC"/>
    </sheetNames>
    <sheetDataSet>
      <sheetData sheetId="0" refreshError="1">
        <row r="6">
          <cell r="B6">
            <v>2003</v>
          </cell>
        </row>
        <row r="7">
          <cell r="B7">
            <v>2002</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id taxes"/>
      <sheetName val="AJEs needed"/>
      <sheetName val="Payments"/>
      <sheetName val="Input1"/>
    </sheetNames>
    <sheetDataSet>
      <sheetData sheetId="0" refreshError="1"/>
      <sheetData sheetId="1" refreshError="1"/>
      <sheetData sheetId="2"/>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ACT"/>
      <sheetName val="Summary"/>
      <sheetName val="OLD"/>
      <sheetName val="NEW"/>
      <sheetName val="Assumptions"/>
      <sheetName val="Data"/>
      <sheetName val="NEI"/>
      <sheetName val="NEI-NEW"/>
      <sheetName val="Payments"/>
    </sheetNames>
    <sheetDataSet>
      <sheetData sheetId="0" refreshError="1">
        <row r="5">
          <cell r="B5" t="str">
            <v>S&amp;U-Q</v>
          </cell>
        </row>
        <row r="6">
          <cell r="B6">
            <v>1</v>
          </cell>
        </row>
        <row r="7">
          <cell r="B7">
            <v>125</v>
          </cell>
        </row>
        <row r="8">
          <cell r="B8">
            <v>1</v>
          </cell>
        </row>
        <row r="9">
          <cell r="B9">
            <v>126</v>
          </cell>
        </row>
        <row r="10">
          <cell r="B10">
            <v>-1</v>
          </cell>
        </row>
        <row r="11">
          <cell r="B11">
            <v>1</v>
          </cell>
        </row>
        <row r="12">
          <cell r="B12">
            <v>0</v>
          </cell>
        </row>
        <row r="13">
          <cell r="B13">
            <v>1</v>
          </cell>
        </row>
        <row r="14">
          <cell r="B14">
            <v>1</v>
          </cell>
        </row>
        <row r="15">
          <cell r="B15">
            <v>120</v>
          </cell>
        </row>
        <row r="16">
          <cell r="B16">
            <v>2</v>
          </cell>
        </row>
        <row r="17">
          <cell r="B17">
            <v>10000000</v>
          </cell>
        </row>
        <row r="18">
          <cell r="B18">
            <v>9994080</v>
          </cell>
        </row>
        <row r="19">
          <cell r="B19">
            <v>9990082.3680000007</v>
          </cell>
        </row>
        <row r="20">
          <cell r="B20">
            <v>9986765.660653824</v>
          </cell>
        </row>
        <row r="21">
          <cell r="B21">
            <v>9984179.0883477144</v>
          </cell>
        </row>
        <row r="22">
          <cell r="B22">
            <v>9981812.8379037753</v>
          </cell>
        </row>
        <row r="23">
          <cell r="B23">
            <v>9979546.9663895722</v>
          </cell>
        </row>
        <row r="24">
          <cell r="B24">
            <v>9977381.4046978652</v>
          </cell>
        </row>
        <row r="25">
          <cell r="B25">
            <v>9975375.9510355201</v>
          </cell>
        </row>
        <row r="26">
          <cell r="B26">
            <v>9973440.7281010188</v>
          </cell>
        </row>
        <row r="27">
          <cell r="B27">
            <v>9971475.9602775835</v>
          </cell>
        </row>
        <row r="28">
          <cell r="B28">
            <v>9969401.8932778463</v>
          </cell>
        </row>
        <row r="29">
          <cell r="B29">
            <v>9967148.8084499668</v>
          </cell>
        </row>
        <row r="30">
          <cell r="B30">
            <v>9964607.1855038125</v>
          </cell>
        </row>
        <row r="31">
          <cell r="B31">
            <v>9961647.6971697174</v>
          </cell>
        </row>
        <row r="32">
          <cell r="B32">
            <v>9958210.9287141934</v>
          </cell>
        </row>
        <row r="33">
          <cell r="B33">
            <v>9954317.2682410665</v>
          </cell>
        </row>
        <row r="34">
          <cell r="B34">
            <v>9950036.9118157215</v>
          </cell>
        </row>
        <row r="35">
          <cell r="B35">
            <v>9945459.8948362861</v>
          </cell>
        </row>
        <row r="36">
          <cell r="B36">
            <v>9940646.2922471855</v>
          </cell>
        </row>
        <row r="37">
          <cell r="B37">
            <v>9935606.3845770154</v>
          </cell>
        </row>
        <row r="38">
          <cell r="B38">
            <v>9930340.5131931901</v>
          </cell>
        </row>
        <row r="39">
          <cell r="B39">
            <v>9924819.2438678555</v>
          </cell>
        </row>
        <row r="40">
          <cell r="B40">
            <v>9918973.5253332183</v>
          </cell>
        </row>
        <row r="41">
          <cell r="B41">
            <v>9912784.0858534109</v>
          </cell>
        </row>
        <row r="42">
          <cell r="B42">
            <v>9906231.7355726622</v>
          </cell>
        </row>
        <row r="43">
          <cell r="B43">
            <v>9899336.9982847031</v>
          </cell>
        </row>
        <row r="44">
          <cell r="B44">
            <v>9892140.1802869495</v>
          </cell>
        </row>
        <row r="45">
          <cell r="B45">
            <v>9884681.5065910127</v>
          </cell>
        </row>
        <row r="46">
          <cell r="B46">
            <v>9876981.3396973778</v>
          </cell>
        </row>
        <row r="47">
          <cell r="B47">
            <v>9869069.87764428</v>
          </cell>
        </row>
        <row r="48">
          <cell r="B48">
            <v>9860967.3712747339</v>
          </cell>
        </row>
        <row r="49">
          <cell r="B49">
            <v>9852694.0196502339</v>
          </cell>
        </row>
        <row r="50">
          <cell r="B50">
            <v>9844338.9351215716</v>
          </cell>
        </row>
        <row r="51">
          <cell r="B51">
            <v>9835981.091365654</v>
          </cell>
        </row>
        <row r="52">
          <cell r="B52">
            <v>9827610.6714569014</v>
          </cell>
        </row>
        <row r="53">
          <cell r="B53">
            <v>9819139.2710581049</v>
          </cell>
        </row>
        <row r="54">
          <cell r="B54">
            <v>9810390.4179675933</v>
          </cell>
        </row>
        <row r="55">
          <cell r="B55">
            <v>9801178.4613651223</v>
          </cell>
        </row>
        <row r="56">
          <cell r="B56">
            <v>9791387.0840822197</v>
          </cell>
        </row>
        <row r="57">
          <cell r="B57">
            <v>9780890.7171280831</v>
          </cell>
        </row>
        <row r="58">
          <cell r="B58">
            <v>9769584.0074590817</v>
          </cell>
        </row>
        <row r="59">
          <cell r="B59">
            <v>9757352.4882817417</v>
          </cell>
        </row>
        <row r="60">
          <cell r="B60">
            <v>9744160.5477175843</v>
          </cell>
        </row>
        <row r="61">
          <cell r="B61">
            <v>9729953.5616390128</v>
          </cell>
        </row>
        <row r="62">
          <cell r="B62">
            <v>9714599.6949187461</v>
          </cell>
        </row>
        <row r="63">
          <cell r="B63">
            <v>9697871.1542440969</v>
          </cell>
        </row>
        <row r="64">
          <cell r="B64">
            <v>9679454.8969221879</v>
          </cell>
        </row>
        <row r="65">
          <cell r="B65">
            <v>9659108.6827288568</v>
          </cell>
        </row>
        <row r="66">
          <cell r="B66">
            <v>9636641.5959328283</v>
          </cell>
        </row>
        <row r="67">
          <cell r="B67">
            <v>9611788.6972569171</v>
          </cell>
        </row>
        <row r="68">
          <cell r="B68">
            <v>9584183.6401183959</v>
          </cell>
        </row>
        <row r="69">
          <cell r="B69">
            <v>9553389.6580826957</v>
          </cell>
        </row>
        <row r="70">
          <cell r="B70">
            <v>9519150.3095481265</v>
          </cell>
        </row>
        <row r="71">
          <cell r="B71">
            <v>9481273.6104664356</v>
          </cell>
        </row>
        <row r="72">
          <cell r="B72">
            <v>9439318.9747401215</v>
          </cell>
        </row>
        <row r="73">
          <cell r="B73">
            <v>9392603.785134133</v>
          </cell>
        </row>
        <row r="74">
          <cell r="B74">
            <v>9340183.6634093001</v>
          </cell>
        </row>
        <row r="75">
          <cell r="B75">
            <v>9281340.5063298214</v>
          </cell>
        </row>
        <row r="76">
          <cell r="B76">
            <v>9215535.8021399435</v>
          </cell>
        </row>
        <row r="77">
          <cell r="B77">
            <v>9142032.6885820758</v>
          </cell>
        </row>
        <row r="78">
          <cell r="B78">
            <v>9059882.3828424774</v>
          </cell>
        </row>
        <row r="79">
          <cell r="B79">
            <v>8967951.7563037742</v>
          </cell>
        </row>
        <row r="80">
          <cell r="B80">
            <v>8865080.3817072138</v>
          </cell>
        </row>
        <row r="81">
          <cell r="B81">
            <v>8750366.2415679228</v>
          </cell>
        </row>
        <row r="82">
          <cell r="B82">
            <v>8623179.668246733</v>
          </cell>
        </row>
        <row r="83">
          <cell r="B83">
            <v>8483147.8536140751</v>
          </cell>
        </row>
        <row r="84">
          <cell r="B84">
            <v>8330162.765221999</v>
          </cell>
        </row>
        <row r="85">
          <cell r="B85">
            <v>8164734.0628674561</v>
          </cell>
        </row>
        <row r="86">
          <cell r="B86">
            <v>7987322.5564154088</v>
          </cell>
        </row>
        <row r="87">
          <cell r="B87">
            <v>7797783.3921516705</v>
          </cell>
        </row>
        <row r="88">
          <cell r="B88">
            <v>7595423.1153419428</v>
          </cell>
        </row>
        <row r="89">
          <cell r="B89">
            <v>7379097.8695938895</v>
          </cell>
        </row>
        <row r="90">
          <cell r="B90">
            <v>7148862.6369646899</v>
          </cell>
        </row>
        <row r="91">
          <cell r="B91">
            <v>6905436.7153134048</v>
          </cell>
        </row>
        <row r="92">
          <cell r="B92">
            <v>6648478.5096998774</v>
          </cell>
        </row>
        <row r="93">
          <cell r="B93">
            <v>6376834.9747505598</v>
          </cell>
        </row>
        <row r="94">
          <cell r="B94">
            <v>6088786.9621061021</v>
          </cell>
        </row>
        <row r="95">
          <cell r="B95">
            <v>5783062.8799517928</v>
          </cell>
        </row>
        <row r="96">
          <cell r="B96">
            <v>5460015.2044148054</v>
          </cell>
        </row>
        <row r="97">
          <cell r="B97">
            <v>5121346.8413305683</v>
          </cell>
        </row>
        <row r="98">
          <cell r="B98">
            <v>4769945.6278126715</v>
          </cell>
        </row>
        <row r="99">
          <cell r="B99">
            <v>4409662.0946527245</v>
          </cell>
        </row>
        <row r="100">
          <cell r="B100">
            <v>4045820.8752229284</v>
          </cell>
        </row>
        <row r="101">
          <cell r="B101">
            <v>3683262.7291315761</v>
          </cell>
        </row>
        <row r="102">
          <cell r="B102">
            <v>3325102.2613508217</v>
          </cell>
        </row>
        <row r="103">
          <cell r="B103">
            <v>2973333.0429179957</v>
          </cell>
        </row>
        <row r="104">
          <cell r="B104">
            <v>2629404.6365106283</v>
          </cell>
        </row>
        <row r="105">
          <cell r="B105">
            <v>2295522.8357665087</v>
          </cell>
        </row>
        <row r="106">
          <cell r="B106">
            <v>1975407.5852731974</v>
          </cell>
        </row>
        <row r="107">
          <cell r="B107">
            <v>1673306.527849782</v>
          </cell>
        </row>
        <row r="108">
          <cell r="B108">
            <v>1393429.2780016277</v>
          </cell>
        </row>
        <row r="109">
          <cell r="B109">
            <v>1139433.5957782129</v>
          </cell>
        </row>
        <row r="110">
          <cell r="B110">
            <v>913379.08584458171</v>
          </cell>
        </row>
        <row r="111">
          <cell r="B111">
            <v>716363.2170279054</v>
          </cell>
        </row>
        <row r="112">
          <cell r="B112">
            <v>549016.47135088453</v>
          </cell>
        </row>
        <row r="113">
          <cell r="B113">
            <v>410933.33864142356</v>
          </cell>
        </row>
        <row r="114">
          <cell r="B114">
            <v>300468.29321452929</v>
          </cell>
        </row>
        <row r="115">
          <cell r="B115">
            <v>214751.59993116802</v>
          </cell>
        </row>
        <row r="116">
          <cell r="B116">
            <v>150047.37237510693</v>
          </cell>
        </row>
        <row r="117">
          <cell r="B117">
            <v>102446.64405757276</v>
          </cell>
        </row>
        <row r="118">
          <cell r="B118">
            <v>68284.683683490497</v>
          </cell>
        </row>
        <row r="119">
          <cell r="B119">
            <v>44362.510448653273</v>
          </cell>
        </row>
        <row r="120">
          <cell r="B120">
            <v>28013.062122885702</v>
          </cell>
        </row>
        <row r="121">
          <cell r="B121">
            <v>17148.055913213866</v>
          </cell>
        </row>
        <row r="122">
          <cell r="B122">
            <v>10164.955992011262</v>
          </cell>
        </row>
        <row r="123">
          <cell r="B123">
            <v>5838.7608867672607</v>
          </cell>
        </row>
        <row r="124">
          <cell r="B124">
            <v>3258.4080942737714</v>
          </cell>
        </row>
        <row r="125">
          <cell r="B125">
            <v>1767.5136955145244</v>
          </cell>
        </row>
        <row r="126">
          <cell r="B126">
            <v>931.21459048182726</v>
          </cell>
        </row>
        <row r="127">
          <cell r="B127">
            <v>477.95054463775028</v>
          </cell>
        </row>
        <row r="128">
          <cell r="B128">
            <v>240.71692410353509</v>
          </cell>
        </row>
        <row r="129">
          <cell r="B129">
            <v>120.35846205176755</v>
          </cell>
        </row>
        <row r="130">
          <cell r="B130">
            <v>60.179231025883773</v>
          </cell>
        </row>
        <row r="131">
          <cell r="B131">
            <v>30.089615512941887</v>
          </cell>
        </row>
        <row r="132">
          <cell r="B132">
            <v>15.044807756470943</v>
          </cell>
        </row>
        <row r="133">
          <cell r="B133">
            <v>7.5224038782354716</v>
          </cell>
        </row>
        <row r="134">
          <cell r="B134">
            <v>3.7612019391177358</v>
          </cell>
        </row>
        <row r="135">
          <cell r="B135">
            <v>1.8806009695588679</v>
          </cell>
        </row>
        <row r="136">
          <cell r="B136">
            <v>0.94030048477943395</v>
          </cell>
        </row>
        <row r="137">
          <cell r="B137">
            <v>0</v>
          </cell>
        </row>
        <row r="138">
          <cell r="B138">
            <v>0</v>
          </cell>
        </row>
        <row r="139">
          <cell r="B139">
            <v>0</v>
          </cell>
        </row>
        <row r="140">
          <cell r="B140">
            <v>0</v>
          </cell>
        </row>
        <row r="141">
          <cell r="B141">
            <v>0</v>
          </cell>
        </row>
        <row r="146">
          <cell r="B146" t="str">
            <v>S&amp;U-Q</v>
          </cell>
        </row>
        <row r="147">
          <cell r="B147">
            <v>1</v>
          </cell>
        </row>
        <row r="148">
          <cell r="B148">
            <v>125</v>
          </cell>
        </row>
        <row r="149">
          <cell r="B149">
            <v>1</v>
          </cell>
        </row>
        <row r="150">
          <cell r="B150">
            <v>126</v>
          </cell>
        </row>
        <row r="151">
          <cell r="B151">
            <v>-1</v>
          </cell>
        </row>
        <row r="152">
          <cell r="B152">
            <v>1</v>
          </cell>
        </row>
        <row r="153">
          <cell r="B153">
            <v>0</v>
          </cell>
        </row>
        <row r="154">
          <cell r="B154">
            <v>1</v>
          </cell>
        </row>
        <row r="155">
          <cell r="B155">
            <v>1</v>
          </cell>
        </row>
        <row r="156">
          <cell r="B156">
            <v>120</v>
          </cell>
        </row>
        <row r="157">
          <cell r="B157">
            <v>2</v>
          </cell>
        </row>
        <row r="158">
          <cell r="B158">
            <v>10000000</v>
          </cell>
        </row>
        <row r="159">
          <cell r="B159">
            <v>9994690</v>
          </cell>
        </row>
        <row r="160">
          <cell r="B160">
            <v>9991231.8372600004</v>
          </cell>
        </row>
        <row r="161">
          <cell r="B161">
            <v>9988654.0994459875</v>
          </cell>
        </row>
        <row r="162">
          <cell r="B162">
            <v>9986716.3005506955</v>
          </cell>
        </row>
        <row r="163">
          <cell r="B163">
            <v>9984968.6251980979</v>
          </cell>
        </row>
        <row r="164">
          <cell r="B164">
            <v>9983341.0753121898</v>
          </cell>
        </row>
        <row r="165">
          <cell r="B165">
            <v>9981813.6241276674</v>
          </cell>
        </row>
        <row r="166">
          <cell r="B166">
            <v>9980446.115661161</v>
          </cell>
        </row>
        <row r="167">
          <cell r="B167">
            <v>9979148.6576661263</v>
          </cell>
        </row>
        <row r="168">
          <cell r="B168">
            <v>9977841.3891919721</v>
          </cell>
        </row>
        <row r="169">
          <cell r="B169">
            <v>9976464.4470802639</v>
          </cell>
        </row>
        <row r="170">
          <cell r="B170">
            <v>9974987.930342095</v>
          </cell>
        </row>
        <row r="171">
          <cell r="B171">
            <v>9973352.0323215183</v>
          </cell>
        </row>
        <row r="172">
          <cell r="B172">
            <v>9971467.068787409</v>
          </cell>
        </row>
        <row r="173">
          <cell r="B173">
            <v>9969313.2319005504</v>
          </cell>
        </row>
        <row r="174">
          <cell r="B174">
            <v>9966900.6580984313</v>
          </cell>
        </row>
        <row r="175">
          <cell r="B175">
            <v>9964289.3301260099</v>
          </cell>
        </row>
        <row r="176">
          <cell r="B176">
            <v>9961569.0791388862</v>
          </cell>
        </row>
        <row r="177">
          <cell r="B177">
            <v>9958779.8397967275</v>
          </cell>
        </row>
        <row r="178">
          <cell r="B178">
            <v>9955951.5463222265</v>
          </cell>
        </row>
        <row r="179">
          <cell r="B179">
            <v>9953104.1441799775</v>
          </cell>
        </row>
        <row r="180">
          <cell r="B180">
            <v>9950227.6970823091</v>
          </cell>
        </row>
        <row r="181">
          <cell r="B181">
            <v>9947322.2305947617</v>
          </cell>
        </row>
        <row r="182">
          <cell r="B182">
            <v>9944427.5598256588</v>
          </cell>
        </row>
        <row r="183">
          <cell r="B183">
            <v>9941533.7314057499</v>
          </cell>
        </row>
        <row r="184">
          <cell r="B184">
            <v>9938610.920488717</v>
          </cell>
        </row>
        <row r="185">
          <cell r="B185">
            <v>9935609.4599907286</v>
          </cell>
        </row>
        <row r="186">
          <cell r="B186">
            <v>9932489.6786202919</v>
          </cell>
        </row>
        <row r="187">
          <cell r="B187">
            <v>9929202.0245366693</v>
          </cell>
        </row>
        <row r="188">
          <cell r="B188">
            <v>9925716.8746260572</v>
          </cell>
        </row>
        <row r="189">
          <cell r="B189">
            <v>9922014.5822318215</v>
          </cell>
        </row>
        <row r="190">
          <cell r="B190">
            <v>9918075.5424426757</v>
          </cell>
        </row>
        <row r="191">
          <cell r="B191">
            <v>9913890.114563765</v>
          </cell>
        </row>
        <row r="192">
          <cell r="B192">
            <v>9909438.7779023256</v>
          </cell>
        </row>
        <row r="193">
          <cell r="B193">
            <v>9904702.0661664885</v>
          </cell>
        </row>
        <row r="194">
          <cell r="B194">
            <v>9899630.8587086108</v>
          </cell>
        </row>
        <row r="195">
          <cell r="B195">
            <v>9894176.1621054634</v>
          </cell>
        </row>
        <row r="196">
          <cell r="B196">
            <v>9888259.4447605237</v>
          </cell>
        </row>
        <row r="197">
          <cell r="B197">
            <v>9881812.2996025402</v>
          </cell>
        </row>
        <row r="198">
          <cell r="B198">
            <v>9874806.0946821216</v>
          </cell>
        </row>
        <row r="199">
          <cell r="B199">
            <v>9867222.243601406</v>
          </cell>
        </row>
        <row r="200">
          <cell r="B200">
            <v>9859081.7852504347</v>
          </cell>
        </row>
        <row r="201">
          <cell r="B201">
            <v>9850435.3705247696</v>
          </cell>
        </row>
        <row r="202">
          <cell r="B202">
            <v>9841343.4186777752</v>
          </cell>
        </row>
        <row r="203">
          <cell r="B203">
            <v>9831767.7915314026</v>
          </cell>
        </row>
        <row r="204">
          <cell r="B204">
            <v>9821611.5754027516</v>
          </cell>
        </row>
        <row r="205">
          <cell r="B205">
            <v>9810689.9433309045</v>
          </cell>
        </row>
        <row r="206">
          <cell r="B206">
            <v>9798858.2512592468</v>
          </cell>
        </row>
        <row r="207">
          <cell r="B207">
            <v>9786021.7469500974</v>
          </cell>
        </row>
        <row r="208">
          <cell r="B208">
            <v>9772047.3078954536</v>
          </cell>
        </row>
        <row r="209">
          <cell r="B209">
            <v>9756724.7377166729</v>
          </cell>
        </row>
        <row r="210">
          <cell r="B210">
            <v>9739806.5770214722</v>
          </cell>
        </row>
        <row r="211">
          <cell r="B211">
            <v>9721232.7658790927</v>
          </cell>
        </row>
        <row r="212">
          <cell r="B212">
            <v>9700973.7167950012</v>
          </cell>
        </row>
        <row r="213">
          <cell r="B213">
            <v>9678719.6830886733</v>
          </cell>
        </row>
        <row r="214">
          <cell r="B214">
            <v>9653913.1245409176</v>
          </cell>
        </row>
        <row r="215">
          <cell r="B215">
            <v>9625733.3521303833</v>
          </cell>
        </row>
        <row r="216">
          <cell r="B216">
            <v>9593400.5138005782</v>
          </cell>
        </row>
        <row r="217">
          <cell r="B217">
            <v>9556341.2076157667</v>
          </cell>
        </row>
        <row r="218">
          <cell r="B218">
            <v>9513920.6089951601</v>
          </cell>
        </row>
        <row r="219">
          <cell r="B219">
            <v>9465466.2113335468</v>
          </cell>
        </row>
        <row r="220">
          <cell r="B220">
            <v>9410263.6123890504</v>
          </cell>
        </row>
        <row r="221">
          <cell r="B221">
            <v>9347431.2822491284</v>
          </cell>
        </row>
        <row r="222">
          <cell r="B222">
            <v>9276194.5084471088</v>
          </cell>
        </row>
        <row r="223">
          <cell r="B223">
            <v>9196085.2926721592</v>
          </cell>
        </row>
        <row r="224">
          <cell r="B224">
            <v>9106938.4418449961</v>
          </cell>
        </row>
        <row r="225">
          <cell r="B225">
            <v>9008911.3564569764</v>
          </cell>
        </row>
        <row r="226">
          <cell r="B226">
            <v>8902939.5321709737</v>
          </cell>
        </row>
        <row r="227">
          <cell r="B227">
            <v>8789792.073656613</v>
          </cell>
        </row>
        <row r="228">
          <cell r="B228">
            <v>8669108.2284853067</v>
          </cell>
        </row>
        <row r="229">
          <cell r="B229">
            <v>8539479.053144766</v>
          </cell>
        </row>
        <row r="230">
          <cell r="B230">
            <v>8398526.4118935578</v>
          </cell>
        </row>
        <row r="231">
          <cell r="B231">
            <v>8244463.8433937822</v>
          </cell>
        </row>
        <row r="232">
          <cell r="B232">
            <v>8076433.4258015733</v>
          </cell>
        </row>
        <row r="233">
          <cell r="B233">
            <v>7893211.4571038391</v>
          </cell>
        </row>
        <row r="234">
          <cell r="B234">
            <v>7693315.8769526845</v>
          </cell>
        </row>
        <row r="235">
          <cell r="B235">
            <v>7475087.2787870448</v>
          </cell>
        </row>
        <row r="236">
          <cell r="B236">
            <v>7237925.1846929686</v>
          </cell>
        </row>
        <row r="237">
          <cell r="B237">
            <v>6981977.6743118558</v>
          </cell>
        </row>
        <row r="238">
          <cell r="B238">
            <v>6706915.6818546662</v>
          </cell>
        </row>
        <row r="239">
          <cell r="B239">
            <v>6412133.3238057904</v>
          </cell>
        </row>
        <row r="240">
          <cell r="B240">
            <v>6096957.7345407642</v>
          </cell>
        </row>
        <row r="241">
          <cell r="B241">
            <v>5762496.9240970612</v>
          </cell>
        </row>
        <row r="242">
          <cell r="B242">
            <v>5411105.6241625464</v>
          </cell>
        </row>
        <row r="243">
          <cell r="B243">
            <v>5044568.1513930243</v>
          </cell>
        </row>
        <row r="244">
          <cell r="B244">
            <v>4664475.0748900138</v>
          </cell>
        </row>
        <row r="245">
          <cell r="B245">
            <v>4272551.8856725302</v>
          </cell>
        </row>
        <row r="246">
          <cell r="B246">
            <v>3871701.0677587334</v>
          </cell>
        </row>
        <row r="247">
          <cell r="B247">
            <v>3466744.3662775764</v>
          </cell>
        </row>
        <row r="248">
          <cell r="B248">
            <v>3063683.3325323141</v>
          </cell>
        </row>
        <row r="249">
          <cell r="B249">
            <v>2669231.0397854461</v>
          </cell>
        </row>
        <row r="250">
          <cell r="B250">
            <v>2290272.301373987</v>
          </cell>
        </row>
        <row r="251">
          <cell r="B251">
            <v>1933147.8511484398</v>
          </cell>
        </row>
        <row r="252">
          <cell r="B252">
            <v>1603203.9753579777</v>
          </cell>
        </row>
        <row r="253">
          <cell r="B253">
            <v>1304666.5534946427</v>
          </cell>
        </row>
        <row r="254">
          <cell r="B254">
            <v>1040421.9990829448</v>
          </cell>
        </row>
        <row r="255">
          <cell r="B255">
            <v>811888.10487438063</v>
          </cell>
        </row>
        <row r="256">
          <cell r="B256">
            <v>618891.74780037696</v>
          </cell>
        </row>
        <row r="257">
          <cell r="B257">
            <v>460014.80943904654</v>
          </cell>
        </row>
        <row r="258">
          <cell r="B258">
            <v>332854.29571023921</v>
          </cell>
        </row>
        <row r="259">
          <cell r="B259">
            <v>234120.05882800664</v>
          </cell>
        </row>
        <row r="260">
          <cell r="B260">
            <v>159882.22701405751</v>
          </cell>
        </row>
        <row r="261">
          <cell r="B261">
            <v>105761.29375866396</v>
          </cell>
        </row>
        <row r="262">
          <cell r="B262">
            <v>67579.774531086136</v>
          </cell>
        </row>
        <row r="263">
          <cell r="B263">
            <v>41656.375760285089</v>
          </cell>
        </row>
        <row r="264">
          <cell r="B264">
            <v>24776.50414382965</v>
          </cell>
        </row>
        <row r="265">
          <cell r="B265">
            <v>14250.305464340197</v>
          </cell>
        </row>
        <row r="266">
          <cell r="B266">
            <v>7917.925725762273</v>
          </cell>
        </row>
        <row r="267">
          <cell r="B267">
            <v>4240.2946818431956</v>
          </cell>
        </row>
        <row r="268">
          <cell r="B268">
            <v>2195.0945494231764</v>
          </cell>
        </row>
        <row r="269">
          <cell r="B269">
            <v>1108.2812870582677</v>
          </cell>
        </row>
        <row r="270">
          <cell r="B270">
            <v>554.14064352913385</v>
          </cell>
        </row>
        <row r="271">
          <cell r="B271">
            <v>277.07032176456693</v>
          </cell>
        </row>
        <row r="272">
          <cell r="B272">
            <v>138.53516088228346</v>
          </cell>
        </row>
        <row r="273">
          <cell r="B273">
            <v>69.267580441141732</v>
          </cell>
        </row>
        <row r="274">
          <cell r="B274">
            <v>34.633790220570866</v>
          </cell>
        </row>
        <row r="275">
          <cell r="B275">
            <v>17.316895110285433</v>
          </cell>
        </row>
        <row r="276">
          <cell r="B276">
            <v>8.6584475551427165</v>
          </cell>
        </row>
        <row r="277">
          <cell r="B277">
            <v>4.3292237775713582</v>
          </cell>
        </row>
        <row r="278">
          <cell r="B278">
            <v>0</v>
          </cell>
        </row>
        <row r="279">
          <cell r="B279">
            <v>0</v>
          </cell>
        </row>
        <row r="280">
          <cell r="B280">
            <v>0</v>
          </cell>
        </row>
        <row r="281">
          <cell r="B281">
            <v>0</v>
          </cell>
        </row>
        <row r="282">
          <cell r="B282">
            <v>0</v>
          </cell>
        </row>
        <row r="287">
          <cell r="B287" t="str">
            <v>S&amp;U-Q</v>
          </cell>
        </row>
        <row r="288">
          <cell r="B288">
            <v>1</v>
          </cell>
        </row>
        <row r="289">
          <cell r="B289">
            <v>125</v>
          </cell>
        </row>
        <row r="290">
          <cell r="B290">
            <v>1</v>
          </cell>
        </row>
        <row r="291">
          <cell r="B291">
            <v>126</v>
          </cell>
        </row>
        <row r="292">
          <cell r="B292">
            <v>-1</v>
          </cell>
        </row>
        <row r="293">
          <cell r="B293">
            <v>1</v>
          </cell>
        </row>
        <row r="294">
          <cell r="B294">
            <v>0</v>
          </cell>
        </row>
        <row r="295">
          <cell r="B295">
            <v>1</v>
          </cell>
        </row>
        <row r="296">
          <cell r="B296">
            <v>1</v>
          </cell>
        </row>
        <row r="297">
          <cell r="B297">
            <v>120</v>
          </cell>
        </row>
        <row r="298">
          <cell r="B298">
            <v>2</v>
          </cell>
        </row>
        <row r="299">
          <cell r="B299">
            <v>10000000</v>
          </cell>
        </row>
        <row r="300">
          <cell r="B300">
            <v>9994860</v>
          </cell>
        </row>
        <row r="301">
          <cell r="B301">
            <v>9991451.7527399994</v>
          </cell>
        </row>
        <row r="302">
          <cell r="B302">
            <v>9988754.0607667603</v>
          </cell>
        </row>
        <row r="303">
          <cell r="B303">
            <v>9986686.3886761814</v>
          </cell>
        </row>
        <row r="304">
          <cell r="B304">
            <v>9984808.8916351106</v>
          </cell>
        </row>
        <row r="305">
          <cell r="B305">
            <v>9983021.6108435076</v>
          </cell>
        </row>
        <row r="306">
          <cell r="B306">
            <v>9981324.4971696641</v>
          </cell>
        </row>
        <row r="307">
          <cell r="B307">
            <v>9979787.3731971011</v>
          </cell>
        </row>
        <row r="308">
          <cell r="B308">
            <v>9978310.3646658678</v>
          </cell>
        </row>
        <row r="309">
          <cell r="B309">
            <v>9976813.618111169</v>
          </cell>
        </row>
        <row r="310">
          <cell r="B310">
            <v>9975237.2815595083</v>
          </cell>
        </row>
        <row r="311">
          <cell r="B311">
            <v>9973531.515984362</v>
          </cell>
        </row>
        <row r="312">
          <cell r="B312">
            <v>9971616.5979332924</v>
          </cell>
        </row>
        <row r="313">
          <cell r="B313">
            <v>9969372.9841987565</v>
          </cell>
        </row>
        <row r="314">
          <cell r="B314">
            <v>9966761.0084768962</v>
          </cell>
        </row>
        <row r="315">
          <cell r="B315">
            <v>9963810.8472183868</v>
          </cell>
        </row>
        <row r="316">
          <cell r="B316">
            <v>9960582.572503889</v>
          </cell>
        </row>
        <row r="317">
          <cell r="B317">
            <v>9957166.0926815197</v>
          </cell>
        </row>
        <row r="318">
          <cell r="B318">
            <v>9953611.3843864314</v>
          </cell>
        </row>
        <row r="319">
          <cell r="B319">
            <v>9949948.4553969763</v>
          </cell>
        </row>
        <row r="320">
          <cell r="B320">
            <v>9946157.5250354707</v>
          </cell>
        </row>
        <row r="321">
          <cell r="B321">
            <v>9942218.8466555569</v>
          </cell>
        </row>
        <row r="322">
          <cell r="B322">
            <v>9938062.9991776552</v>
          </cell>
        </row>
        <row r="323">
          <cell r="B323">
            <v>9933680.3133950178</v>
          </cell>
        </row>
        <row r="324">
          <cell r="B324">
            <v>9929031.3510083482</v>
          </cell>
        </row>
        <row r="325">
          <cell r="B325">
            <v>9924066.8353328444</v>
          </cell>
        </row>
        <row r="326">
          <cell r="B326">
            <v>9918876.5483779646</v>
          </cell>
        </row>
        <row r="327">
          <cell r="B327">
            <v>9913490.5984121952</v>
          </cell>
        </row>
        <row r="328">
          <cell r="B328">
            <v>9907899.3897146899</v>
          </cell>
        </row>
        <row r="329">
          <cell r="B329">
            <v>9902073.5448735375</v>
          </cell>
        </row>
        <row r="330">
          <cell r="B330">
            <v>9896013.4758640751</v>
          </cell>
        </row>
        <row r="331">
          <cell r="B331">
            <v>9889749.2993338536</v>
          </cell>
        </row>
        <row r="332">
          <cell r="B332">
            <v>9883330.8520385865</v>
          </cell>
        </row>
        <row r="333">
          <cell r="B333">
            <v>9876797.9703453891</v>
          </cell>
        </row>
        <row r="334">
          <cell r="B334">
            <v>9870131.1317154057</v>
          </cell>
        </row>
        <row r="335">
          <cell r="B335">
            <v>9863271.3905788641</v>
          </cell>
        </row>
        <row r="336">
          <cell r="B336">
            <v>9856100.7922779135</v>
          </cell>
        </row>
        <row r="337">
          <cell r="B337">
            <v>9848531.3068694435</v>
          </cell>
        </row>
        <row r="338">
          <cell r="B338">
            <v>9840465.3597291168</v>
          </cell>
        </row>
        <row r="339">
          <cell r="B339">
            <v>9831815.5906779151</v>
          </cell>
        </row>
        <row r="340">
          <cell r="B340">
            <v>9822534.3567603156</v>
          </cell>
        </row>
        <row r="341">
          <cell r="B341">
            <v>9812574.3069225606</v>
          </cell>
        </row>
        <row r="342">
          <cell r="B342">
            <v>9801947.2889481634</v>
          </cell>
        </row>
        <row r="343">
          <cell r="B343">
            <v>9790665.247618584</v>
          </cell>
        </row>
        <row r="344">
          <cell r="B344">
            <v>9778681.4733554982</v>
          </cell>
        </row>
        <row r="345">
          <cell r="B345">
            <v>9765851.8432624564</v>
          </cell>
        </row>
        <row r="346">
          <cell r="B346">
            <v>9751964.8019413371</v>
          </cell>
        </row>
        <row r="347">
          <cell r="B347">
            <v>9736810.2486391198</v>
          </cell>
        </row>
        <row r="348">
          <cell r="B348">
            <v>9720267.4080266822</v>
          </cell>
        </row>
        <row r="349">
          <cell r="B349">
            <v>9702100.2282410804</v>
          </cell>
        </row>
        <row r="350">
          <cell r="B350">
            <v>9682065.3912697621</v>
          </cell>
        </row>
        <row r="351">
          <cell r="B351">
            <v>9659777.276739059</v>
          </cell>
        </row>
        <row r="352">
          <cell r="B352">
            <v>9634941.9893605635</v>
          </cell>
        </row>
        <row r="353">
          <cell r="B353">
            <v>9607443.8649229277</v>
          </cell>
        </row>
        <row r="354">
          <cell r="B354">
            <v>9576728.8668867685</v>
          </cell>
        </row>
        <row r="355">
          <cell r="B355">
            <v>9542118.5687618405</v>
          </cell>
        </row>
        <row r="356">
          <cell r="B356">
            <v>9502766.8717842661</v>
          </cell>
        </row>
        <row r="357">
          <cell r="B357">
            <v>9457989.8342844173</v>
          </cell>
        </row>
        <row r="358">
          <cell r="B358">
            <v>9407436.8786201663</v>
          </cell>
        </row>
        <row r="359">
          <cell r="B359">
            <v>9350408.9962619711</v>
          </cell>
        </row>
        <row r="360">
          <cell r="B360">
            <v>9285778.9692798089</v>
          </cell>
        </row>
        <row r="361">
          <cell r="B361">
            <v>9212922.7474868391</v>
          </cell>
        </row>
        <row r="362">
          <cell r="B362">
            <v>9130393.3855148517</v>
          </cell>
        </row>
        <row r="363">
          <cell r="B363">
            <v>9037710.7622584905</v>
          </cell>
        </row>
        <row r="364">
          <cell r="B364">
            <v>8934310.3134274911</v>
          </cell>
        </row>
        <row r="365">
          <cell r="B365">
            <v>8819325.7396936789</v>
          </cell>
        </row>
        <row r="366">
          <cell r="B366">
            <v>8693288.7555477154</v>
          </cell>
        </row>
        <row r="367">
          <cell r="B367">
            <v>8557551.7449185923</v>
          </cell>
        </row>
        <row r="368">
          <cell r="B368">
            <v>8412073.3652549759</v>
          </cell>
        </row>
        <row r="369">
          <cell r="B369">
            <v>8257324.8636277458</v>
          </cell>
        </row>
        <row r="370">
          <cell r="B370">
            <v>8091971.9332336001</v>
          </cell>
        </row>
        <row r="371">
          <cell r="B371">
            <v>7913738.159432197</v>
          </cell>
        </row>
        <row r="372">
          <cell r="B372">
            <v>7722328.5745700104</v>
          </cell>
        </row>
        <row r="373">
          <cell r="B373">
            <v>7517061.3587293653</v>
          </cell>
        </row>
        <row r="374">
          <cell r="B374">
            <v>7296736.2903050082</v>
          </cell>
        </row>
        <row r="375">
          <cell r="B375">
            <v>7060380.4083894482</v>
          </cell>
        </row>
        <row r="376">
          <cell r="B376">
            <v>6804173.3241298124</v>
          </cell>
        </row>
        <row r="377">
          <cell r="B377">
            <v>6527678.936930473</v>
          </cell>
        </row>
        <row r="378">
          <cell r="B378">
            <v>6230911.0694208024</v>
          </cell>
        </row>
        <row r="379">
          <cell r="B379">
            <v>5914411.9416495729</v>
          </cell>
        </row>
        <row r="380">
          <cell r="B380">
            <v>5579330.9330954161</v>
          </cell>
        </row>
        <row r="381">
          <cell r="B381">
            <v>5227476.0071306871</v>
          </cell>
        </row>
        <row r="382">
          <cell r="B382">
            <v>4864265.7466792399</v>
          </cell>
        </row>
        <row r="383">
          <cell r="B383">
            <v>4491959.7106941575</v>
          </cell>
        </row>
        <row r="384">
          <cell r="B384">
            <v>4114055.6321931686</v>
          </cell>
        </row>
        <row r="385">
          <cell r="B385">
            <v>3732740.2718677125</v>
          </cell>
        </row>
        <row r="386">
          <cell r="B386">
            <v>3348215.7655015322</v>
          </cell>
        </row>
        <row r="387">
          <cell r="B387">
            <v>2965066.0425921297</v>
          </cell>
        </row>
        <row r="388">
          <cell r="B388">
            <v>2588725.0351361237</v>
          </cell>
        </row>
        <row r="389">
          <cell r="B389">
            <v>2224620.8589442279</v>
          </cell>
        </row>
        <row r="390">
          <cell r="B390">
            <v>1880552.0984164779</v>
          </cell>
        </row>
        <row r="391">
          <cell r="B391">
            <v>1560500.9367869773</v>
          </cell>
        </row>
        <row r="392">
          <cell r="B392">
            <v>1269263.0864534869</v>
          </cell>
        </row>
        <row r="393">
          <cell r="B393">
            <v>1010945.2016246462</v>
          </cell>
        </row>
        <row r="394">
          <cell r="B394">
            <v>786391.02060417493</v>
          </cell>
        </row>
        <row r="395">
          <cell r="B395">
            <v>597473.94655137218</v>
          </cell>
        </row>
        <row r="396">
          <cell r="B396">
            <v>442501.15429487731</v>
          </cell>
        </row>
        <row r="397">
          <cell r="B397">
            <v>319071.65232048137</v>
          </cell>
        </row>
        <row r="398">
          <cell r="B398">
            <v>224111.46158677363</v>
          </cell>
        </row>
        <row r="399">
          <cell r="B399">
            <v>153151.04950455349</v>
          </cell>
        </row>
        <row r="400">
          <cell r="B400">
            <v>101269.90627648996</v>
          </cell>
        </row>
        <row r="401">
          <cell r="B401">
            <v>64931.225807297065</v>
          </cell>
        </row>
        <row r="402">
          <cell r="B402">
            <v>40209.635549555816</v>
          </cell>
        </row>
        <row r="403">
          <cell r="B403">
            <v>23947.813482791156</v>
          </cell>
        </row>
        <row r="404">
          <cell r="B404">
            <v>13700.951206334028</v>
          </cell>
        </row>
        <row r="405">
          <cell r="B405">
            <v>7548.0595338375115</v>
          </cell>
        </row>
        <row r="406">
          <cell r="B406">
            <v>4030.5732143548253</v>
          </cell>
        </row>
        <row r="407">
          <cell r="B407">
            <v>2101.6134242824642</v>
          </cell>
        </row>
        <row r="408">
          <cell r="B408">
            <v>1075.7318473532221</v>
          </cell>
        </row>
        <row r="409">
          <cell r="B409">
            <v>543.44574476883224</v>
          </cell>
        </row>
        <row r="410">
          <cell r="B410">
            <v>272.41630915474116</v>
          </cell>
        </row>
        <row r="411">
          <cell r="B411">
            <v>136.20815457737058</v>
          </cell>
        </row>
        <row r="412">
          <cell r="B412">
            <v>68.104077288685289</v>
          </cell>
        </row>
        <row r="413">
          <cell r="B413">
            <v>34.052038644342645</v>
          </cell>
        </row>
        <row r="414">
          <cell r="B414">
            <v>17.026019322171322</v>
          </cell>
        </row>
        <row r="415">
          <cell r="B415">
            <v>8.5130096610856612</v>
          </cell>
        </row>
        <row r="416">
          <cell r="B416">
            <v>4.2565048305428306</v>
          </cell>
        </row>
        <row r="417">
          <cell r="B417">
            <v>2.1282524152714153</v>
          </cell>
        </row>
        <row r="418">
          <cell r="B418">
            <v>1.0641262076357076</v>
          </cell>
        </row>
        <row r="419">
          <cell r="B419">
            <v>0</v>
          </cell>
        </row>
        <row r="420">
          <cell r="B420">
            <v>0</v>
          </cell>
        </row>
        <row r="421">
          <cell r="B421">
            <v>0</v>
          </cell>
        </row>
        <row r="422">
          <cell r="B422">
            <v>0</v>
          </cell>
        </row>
        <row r="423">
          <cell r="B423">
            <v>0</v>
          </cell>
        </row>
      </sheetData>
      <sheetData sheetId="1"/>
      <sheetData sheetId="2"/>
      <sheetData sheetId="3"/>
      <sheetData sheetId="4"/>
      <sheetData sheetId="5"/>
      <sheetData sheetId="6"/>
      <sheetData sheetId="7"/>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ACT"/>
      <sheetName val="FAS132CY"/>
      <sheetName val="FAS132py_final"/>
      <sheetName val="GeorgePatrick"/>
      <sheetName val="Sensitivities"/>
      <sheetName val="Settlement Acctg"/>
      <sheetName val="Input1"/>
    </sheetNames>
    <sheetDataSet>
      <sheetData sheetId="0" refreshError="1">
        <row r="710">
          <cell r="B710" t="str">
            <v>S&amp;U-Q</v>
          </cell>
        </row>
        <row r="711">
          <cell r="B711">
            <v>1</v>
          </cell>
        </row>
        <row r="712">
          <cell r="B712">
            <v>125</v>
          </cell>
        </row>
        <row r="713">
          <cell r="B713">
            <v>1</v>
          </cell>
        </row>
        <row r="714">
          <cell r="B714">
            <v>126</v>
          </cell>
        </row>
        <row r="715">
          <cell r="B715">
            <v>-1</v>
          </cell>
        </row>
        <row r="716">
          <cell r="B716">
            <v>1</v>
          </cell>
        </row>
        <row r="717">
          <cell r="B717">
            <v>0</v>
          </cell>
        </row>
        <row r="718">
          <cell r="B718">
            <v>5</v>
          </cell>
        </row>
        <row r="719">
          <cell r="B719">
            <v>1</v>
          </cell>
        </row>
        <row r="720">
          <cell r="B720">
            <v>110</v>
          </cell>
        </row>
        <row r="721">
          <cell r="B721">
            <v>2</v>
          </cell>
        </row>
        <row r="722">
          <cell r="B722">
            <v>10000000</v>
          </cell>
        </row>
        <row r="723">
          <cell r="B723">
            <v>10000000</v>
          </cell>
        </row>
        <row r="724">
          <cell r="B724">
            <v>10000000</v>
          </cell>
        </row>
        <row r="725">
          <cell r="B725">
            <v>10000000</v>
          </cell>
        </row>
        <row r="726">
          <cell r="B726">
            <v>10000000</v>
          </cell>
        </row>
        <row r="727">
          <cell r="B727">
            <v>9996580</v>
          </cell>
        </row>
        <row r="728">
          <cell r="B728">
            <v>9993401.0875599999</v>
          </cell>
        </row>
        <row r="729">
          <cell r="B729">
            <v>9990383.0804315563</v>
          </cell>
        </row>
        <row r="730">
          <cell r="B730">
            <v>9987445.9078059085</v>
          </cell>
        </row>
        <row r="731">
          <cell r="B731">
            <v>9984529.5736008286</v>
          </cell>
        </row>
        <row r="732">
          <cell r="B732">
            <v>9981604.1064357646</v>
          </cell>
        </row>
        <row r="733">
          <cell r="B733">
            <v>9978629.5884120464</v>
          </cell>
        </row>
        <row r="734">
          <cell r="B734">
            <v>9975596.0850171689</v>
          </cell>
        </row>
        <row r="735">
          <cell r="B735">
            <v>9972503.6502308138</v>
          </cell>
        </row>
        <row r="736">
          <cell r="B736">
            <v>9969342.3665736914</v>
          </cell>
        </row>
        <row r="737">
          <cell r="B737">
            <v>9966102.3303045556</v>
          </cell>
        </row>
        <row r="738">
          <cell r="B738">
            <v>9962783.618228564</v>
          </cell>
        </row>
        <row r="739">
          <cell r="B739">
            <v>9959366.3834475111</v>
          </cell>
        </row>
        <row r="740">
          <cell r="B740">
            <v>9955850.727114154</v>
          </cell>
        </row>
        <row r="741">
          <cell r="B741">
            <v>9952216.8415987585</v>
          </cell>
        </row>
        <row r="742">
          <cell r="B742">
            <v>9948464.8558494765</v>
          </cell>
        </row>
        <row r="743">
          <cell r="B743">
            <v>9944565.0576259848</v>
          </cell>
        </row>
        <row r="744">
          <cell r="B744">
            <v>9940507.6750824731</v>
          </cell>
        </row>
        <row r="745">
          <cell r="B745">
            <v>9936292.8998282384</v>
          </cell>
        </row>
        <row r="746">
          <cell r="B746">
            <v>9931881.1857807152</v>
          </cell>
        </row>
        <row r="747">
          <cell r="B747">
            <v>9927272.7929105125</v>
          </cell>
        </row>
        <row r="748">
          <cell r="B748">
            <v>9922428.2837875709</v>
          </cell>
        </row>
        <row r="749">
          <cell r="B749">
            <v>9917338.0780779887</v>
          </cell>
        </row>
        <row r="750">
          <cell r="B750">
            <v>9911962.8808396701</v>
          </cell>
        </row>
        <row r="751">
          <cell r="B751">
            <v>9906293.2380718291</v>
          </cell>
        </row>
        <row r="752">
          <cell r="B752">
            <v>9900280.1180763189</v>
          </cell>
        </row>
        <row r="753">
          <cell r="B753">
            <v>9893894.4374001604</v>
          </cell>
        </row>
        <row r="754">
          <cell r="B754">
            <v>9887097.3319216669</v>
          </cell>
        </row>
        <row r="755">
          <cell r="B755">
            <v>9879840.2024800368</v>
          </cell>
        </row>
        <row r="756">
          <cell r="B756">
            <v>9872084.5279210899</v>
          </cell>
        </row>
        <row r="757">
          <cell r="B757">
            <v>9863594.5352270789</v>
          </cell>
        </row>
        <row r="758">
          <cell r="B758">
            <v>9854648.2549836282</v>
          </cell>
        </row>
        <row r="759">
          <cell r="B759">
            <v>9845128.6647693142</v>
          </cell>
        </row>
        <row r="760">
          <cell r="B760">
            <v>9834899.576086618</v>
          </cell>
        </row>
        <row r="761">
          <cell r="B761">
            <v>9823805.809364792</v>
          </cell>
        </row>
        <row r="762">
          <cell r="B762">
            <v>9811643.9377727993</v>
          </cell>
        </row>
        <row r="763">
          <cell r="B763">
            <v>9798201.9855780508</v>
          </cell>
        </row>
        <row r="764">
          <cell r="B764">
            <v>9783240.1311460733</v>
          </cell>
        </row>
        <row r="765">
          <cell r="B765">
            <v>9766461.8743211571</v>
          </cell>
        </row>
        <row r="766">
          <cell r="B766">
            <v>9747593.0699799675</v>
          </cell>
        </row>
        <row r="767">
          <cell r="B767">
            <v>9726314.0743082017</v>
          </cell>
        </row>
        <row r="768">
          <cell r="B768">
            <v>9702280.3522305861</v>
          </cell>
        </row>
        <row r="769">
          <cell r="B769">
            <v>9675210.9900478628</v>
          </cell>
        </row>
        <row r="770">
          <cell r="B770">
            <v>9644850.1779610924</v>
          </cell>
        </row>
        <row r="771">
          <cell r="B771">
            <v>9610967.8192859162</v>
          </cell>
        </row>
        <row r="772">
          <cell r="B772">
            <v>9573398.5460803267</v>
          </cell>
        </row>
        <row r="773">
          <cell r="B773">
            <v>9532003.1707670745</v>
          </cell>
        </row>
        <row r="774">
          <cell r="B774">
            <v>9486678.4956900775</v>
          </cell>
        </row>
        <row r="775">
          <cell r="B775">
            <v>9437347.7675124891</v>
          </cell>
        </row>
        <row r="776">
          <cell r="B776">
            <v>9383932.3791483678</v>
          </cell>
        </row>
        <row r="777">
          <cell r="B777">
            <v>9326399.4897318091</v>
          </cell>
        </row>
        <row r="778">
          <cell r="B778">
            <v>9264677.3779087644</v>
          </cell>
        </row>
        <row r="779">
          <cell r="B779">
            <v>9198536.8461078741</v>
          </cell>
        </row>
        <row r="780">
          <cell r="B780">
            <v>9127533.3401927669</v>
          </cell>
        </row>
        <row r="781">
          <cell r="B781">
            <v>9051008.1006685905</v>
          </cell>
        </row>
        <row r="782">
          <cell r="B782">
            <v>8968118.9684826676</v>
          </cell>
        </row>
        <row r="783">
          <cell r="B783">
            <v>8877863.8191838581</v>
          </cell>
        </row>
        <row r="784">
          <cell r="B784">
            <v>8779026.5612848848</v>
          </cell>
        </row>
        <row r="785">
          <cell r="B785">
            <v>8670245.6431640033</v>
          </cell>
        </row>
        <row r="786">
          <cell r="B786">
            <v>8550006.6765846051</v>
          </cell>
        </row>
        <row r="787">
          <cell r="B787">
            <v>8416694.9724832978</v>
          </cell>
        </row>
        <row r="788">
          <cell r="B788">
            <v>8268737.8915620139</v>
          </cell>
        </row>
        <row r="789">
          <cell r="B789">
            <v>8104983.8063575197</v>
          </cell>
        </row>
        <row r="790">
          <cell r="B790">
            <v>7924818.1213259976</v>
          </cell>
        </row>
        <row r="791">
          <cell r="B791">
            <v>7728147.9100090507</v>
          </cell>
        </row>
        <row r="792">
          <cell r="B792">
            <v>7515391.9980465015</v>
          </cell>
        </row>
        <row r="793">
          <cell r="B793">
            <v>7287269.789337798</v>
          </cell>
        </row>
        <row r="794">
          <cell r="B794">
            <v>7044093.5964675955</v>
          </cell>
        </row>
        <row r="795">
          <cell r="B795">
            <v>6785716.2433491638</v>
          </cell>
        </row>
        <row r="796">
          <cell r="B796">
            <v>6511654.7357127778</v>
          </cell>
        </row>
        <row r="797">
          <cell r="B797">
            <v>6221254.469464195</v>
          </cell>
        </row>
        <row r="798">
          <cell r="B798">
            <v>5913999.1537262974</v>
          </cell>
        </row>
        <row r="799">
          <cell r="B799">
            <v>5590160.3880665526</v>
          </cell>
        </row>
        <row r="800">
          <cell r="B800">
            <v>5250960.6360394498</v>
          </cell>
        </row>
        <row r="801">
          <cell r="B801">
            <v>4898489.9033453017</v>
          </cell>
        </row>
        <row r="802">
          <cell r="B802">
            <v>4535658.7562045157</v>
          </cell>
        </row>
        <row r="803">
          <cell r="B803">
            <v>4166075.1381139471</v>
          </cell>
        </row>
        <row r="804">
          <cell r="B804">
            <v>3793961.3067776095</v>
          </cell>
        </row>
        <row r="805">
          <cell r="B805">
            <v>3423955.2303341231</v>
          </cell>
        </row>
        <row r="806">
          <cell r="B806">
            <v>3060855.0500228805</v>
          </cell>
        </row>
        <row r="807">
          <cell r="B807">
            <v>2709358.6994984532</v>
          </cell>
        </row>
        <row r="808">
          <cell r="B808">
            <v>2372937.62978173</v>
          </cell>
        </row>
        <row r="809">
          <cell r="B809">
            <v>2055272.4692828499</v>
          </cell>
        </row>
        <row r="810">
          <cell r="B810">
            <v>1759163.1988158619</v>
          </cell>
        </row>
        <row r="811">
          <cell r="B811">
            <v>1486740.9450104365</v>
          </cell>
        </row>
        <row r="812">
          <cell r="B812">
            <v>1239485.5186685859</v>
          </cell>
        </row>
        <row r="813">
          <cell r="B813">
            <v>1018591.8464445826</v>
          </cell>
        </row>
        <row r="814">
          <cell r="B814">
            <v>824590.8433707474</v>
          </cell>
        </row>
        <row r="815">
          <cell r="B815">
            <v>657193.13003058219</v>
          </cell>
        </row>
        <row r="816">
          <cell r="B816">
            <v>513988.11822439823</v>
          </cell>
        </row>
        <row r="817">
          <cell r="B817">
            <v>393670.69558172172</v>
          </cell>
        </row>
        <row r="818">
          <cell r="B818">
            <v>295868.72265418113</v>
          </cell>
        </row>
        <row r="819">
          <cell r="B819">
            <v>217772.9898347194</v>
          </cell>
        </row>
        <row r="820">
          <cell r="B820">
            <v>156621.68097016067</v>
          </cell>
        </row>
        <row r="821">
          <cell r="B821">
            <v>109767.67862121324</v>
          </cell>
        </row>
        <row r="822">
          <cell r="B822">
            <v>74731.482120501285</v>
          </cell>
        </row>
        <row r="823">
          <cell r="B823">
            <v>49241.619809947981</v>
          </cell>
        </row>
        <row r="824">
          <cell r="B824">
            <v>31265.868015086853</v>
          </cell>
        </row>
        <row r="825">
          <cell r="B825">
            <v>18975.192766620177</v>
          </cell>
        </row>
        <row r="826">
          <cell r="B826">
            <v>10867.946781117875</v>
          </cell>
        </row>
        <row r="827">
          <cell r="B827">
            <v>5765.1088610328188</v>
          </cell>
        </row>
        <row r="828">
          <cell r="B828">
            <v>2756.0391165610445</v>
          </cell>
        </row>
        <row r="829">
          <cell r="B829">
            <v>1139.5725659938939</v>
          </cell>
        </row>
        <row r="830">
          <cell r="B830">
            <v>381.45140416026811</v>
          </cell>
        </row>
        <row r="831">
          <cell r="B831">
            <v>91.466324946569898</v>
          </cell>
        </row>
        <row r="832">
          <cell r="B832">
            <v>0</v>
          </cell>
        </row>
        <row r="833">
          <cell r="B833">
            <v>0</v>
          </cell>
        </row>
        <row r="834">
          <cell r="B834">
            <v>0</v>
          </cell>
        </row>
        <row r="835">
          <cell r="B835">
            <v>0</v>
          </cell>
        </row>
        <row r="836">
          <cell r="B836">
            <v>0</v>
          </cell>
        </row>
        <row r="837">
          <cell r="B837">
            <v>0</v>
          </cell>
        </row>
        <row r="838">
          <cell r="B838">
            <v>0</v>
          </cell>
        </row>
        <row r="839">
          <cell r="B839">
            <v>0</v>
          </cell>
        </row>
        <row r="840">
          <cell r="B840">
            <v>0</v>
          </cell>
        </row>
        <row r="841">
          <cell r="B841">
            <v>0</v>
          </cell>
        </row>
        <row r="842">
          <cell r="B842">
            <v>0</v>
          </cell>
        </row>
        <row r="843">
          <cell r="B843">
            <v>0</v>
          </cell>
        </row>
        <row r="844">
          <cell r="B844">
            <v>0</v>
          </cell>
        </row>
        <row r="845">
          <cell r="B845">
            <v>0</v>
          </cell>
        </row>
        <row r="846">
          <cell r="B846">
            <v>0</v>
          </cell>
        </row>
        <row r="851">
          <cell r="B851" t="str">
            <v>S&amp;U-Q</v>
          </cell>
        </row>
        <row r="852">
          <cell r="B852">
            <v>1</v>
          </cell>
        </row>
        <row r="853">
          <cell r="B853">
            <v>125</v>
          </cell>
        </row>
        <row r="854">
          <cell r="B854">
            <v>1</v>
          </cell>
        </row>
        <row r="855">
          <cell r="B855">
            <v>126</v>
          </cell>
        </row>
        <row r="856">
          <cell r="B856">
            <v>-1</v>
          </cell>
        </row>
        <row r="857">
          <cell r="B857">
            <v>1</v>
          </cell>
        </row>
        <row r="858">
          <cell r="B858">
            <v>0</v>
          </cell>
        </row>
        <row r="859">
          <cell r="B859">
            <v>5</v>
          </cell>
        </row>
        <row r="860">
          <cell r="B860">
            <v>1</v>
          </cell>
        </row>
        <row r="861">
          <cell r="B861">
            <v>110</v>
          </cell>
        </row>
        <row r="862">
          <cell r="B862">
            <v>2</v>
          </cell>
        </row>
        <row r="863">
          <cell r="B863">
            <v>10000000</v>
          </cell>
        </row>
        <row r="864">
          <cell r="B864">
            <v>10000000</v>
          </cell>
        </row>
        <row r="865">
          <cell r="B865">
            <v>10000000</v>
          </cell>
        </row>
        <row r="866">
          <cell r="B866">
            <v>10000000</v>
          </cell>
        </row>
        <row r="867">
          <cell r="B867">
            <v>10000000</v>
          </cell>
        </row>
        <row r="868">
          <cell r="B868">
            <v>9998290</v>
          </cell>
        </row>
        <row r="869">
          <cell r="B869">
            <v>9996890.2393999994</v>
          </cell>
        </row>
        <row r="870">
          <cell r="B870">
            <v>9995710.60635175</v>
          </cell>
        </row>
        <row r="871">
          <cell r="B871">
            <v>9994671.0524486899</v>
          </cell>
        </row>
        <row r="872">
          <cell r="B872">
            <v>9993701.5693566017</v>
          </cell>
        </row>
        <row r="873">
          <cell r="B873">
            <v>9992742.1740059443</v>
          </cell>
        </row>
        <row r="874">
          <cell r="B874">
            <v>9991702.9288198482</v>
          </cell>
        </row>
        <row r="875">
          <cell r="B875">
            <v>9990573.8663888909</v>
          </cell>
        </row>
        <row r="876">
          <cell r="B876">
            <v>9989365.0069510583</v>
          </cell>
        </row>
        <row r="877">
          <cell r="B877">
            <v>9988056.4001351483</v>
          </cell>
        </row>
        <row r="878">
          <cell r="B878">
            <v>9986658.0722391289</v>
          </cell>
        </row>
        <row r="879">
          <cell r="B879">
            <v>9985170.0601863656</v>
          </cell>
        </row>
        <row r="880">
          <cell r="B880">
            <v>9983582.4181467965</v>
          </cell>
        </row>
        <row r="881">
          <cell r="B881">
            <v>9981905.176300548</v>
          </cell>
        </row>
        <row r="882">
          <cell r="B882">
            <v>9980118.4152739905</v>
          </cell>
        </row>
        <row r="883">
          <cell r="B883">
            <v>9978232.1728935037</v>
          </cell>
        </row>
        <row r="884">
          <cell r="B884">
            <v>9976226.5482267514</v>
          </cell>
        </row>
        <row r="885">
          <cell r="B885">
            <v>9974111.5881985277</v>
          </cell>
        </row>
        <row r="886">
          <cell r="B886">
            <v>9971867.4130911827</v>
          </cell>
        </row>
        <row r="887">
          <cell r="B887">
            <v>9969494.1086468678</v>
          </cell>
        </row>
        <row r="888">
          <cell r="B888">
            <v>9966971.8266373798</v>
          </cell>
        </row>
        <row r="889">
          <cell r="B889">
            <v>9964300.6781878397</v>
          </cell>
        </row>
        <row r="890">
          <cell r="B890">
            <v>9961480.7810959127</v>
          </cell>
        </row>
        <row r="891">
          <cell r="B891">
            <v>9958482.3753808029</v>
          </cell>
        </row>
        <row r="892">
          <cell r="B892">
            <v>9955295.6610206813</v>
          </cell>
        </row>
        <row r="893">
          <cell r="B893">
            <v>9951890.9499046132</v>
          </cell>
        </row>
        <row r="894">
          <cell r="B894">
            <v>9948268.4615988471</v>
          </cell>
        </row>
        <row r="895">
          <cell r="B895">
            <v>9944408.533435747</v>
          </cell>
        </row>
        <row r="896">
          <cell r="B896">
            <v>9940291.5483029038</v>
          </cell>
        </row>
        <row r="897">
          <cell r="B897">
            <v>9935887.9991470054</v>
          </cell>
        </row>
        <row r="898">
          <cell r="B898">
            <v>9931158.516459411</v>
          </cell>
        </row>
        <row r="899">
          <cell r="B899">
            <v>9926173.0748841483</v>
          </cell>
        </row>
        <row r="900">
          <cell r="B900">
            <v>9920862.572289085</v>
          </cell>
        </row>
        <row r="901">
          <cell r="B901">
            <v>9915177.9180351626</v>
          </cell>
        </row>
        <row r="902">
          <cell r="B902">
            <v>9909060.2532597352</v>
          </cell>
        </row>
        <row r="903">
          <cell r="B903">
            <v>9902470.728191318</v>
          </cell>
        </row>
        <row r="904">
          <cell r="B904">
            <v>9895380.5591499321</v>
          </cell>
        </row>
        <row r="905">
          <cell r="B905">
            <v>9887711.6392165907</v>
          </cell>
        </row>
        <row r="906">
          <cell r="B906">
            <v>9879396.0737280101</v>
          </cell>
        </row>
        <row r="907">
          <cell r="B907">
            <v>9870316.9087362532</v>
          </cell>
        </row>
        <row r="908">
          <cell r="B908">
            <v>9860347.8886584304</v>
          </cell>
        </row>
        <row r="909">
          <cell r="B909">
            <v>9849333.880066799</v>
          </cell>
        </row>
        <row r="910">
          <cell r="B910">
            <v>9837150.2540571559</v>
          </cell>
        </row>
        <row r="911">
          <cell r="B911">
            <v>9823712.7068101149</v>
          </cell>
        </row>
        <row r="912">
          <cell r="B912">
            <v>9808928.0191863663</v>
          </cell>
        </row>
        <row r="913">
          <cell r="B913">
            <v>9792772.7147387676</v>
          </cell>
        </row>
        <row r="914">
          <cell r="B914">
            <v>9775214.2732612398</v>
          </cell>
        </row>
        <row r="915">
          <cell r="B915">
            <v>9756172.1558569279</v>
          </cell>
        </row>
        <row r="916">
          <cell r="B916">
            <v>9735498.8270586673</v>
          </cell>
        </row>
        <row r="917">
          <cell r="B917">
            <v>9712961.1472740266</v>
          </cell>
        </row>
        <row r="918">
          <cell r="B918">
            <v>9688280.5129988026</v>
          </cell>
        </row>
        <row r="919">
          <cell r="B919">
            <v>9661124.2627208661</v>
          </cell>
        </row>
        <row r="920">
          <cell r="B920">
            <v>9631145.7941336427</v>
          </cell>
        </row>
        <row r="921">
          <cell r="B921">
            <v>9597995.3903102353</v>
          </cell>
        </row>
        <row r="922">
          <cell r="B922">
            <v>9561321.4499238599</v>
          </cell>
        </row>
        <row r="923">
          <cell r="B923">
            <v>9520771.8856547326</v>
          </cell>
        </row>
        <row r="924">
          <cell r="B924">
            <v>9476005.2162483837</v>
          </cell>
        </row>
        <row r="925">
          <cell r="B925">
            <v>9426635.2290717289</v>
          </cell>
        </row>
        <row r="926">
          <cell r="B926">
            <v>9372252.9704352133</v>
          </cell>
        </row>
        <row r="927">
          <cell r="B927">
            <v>9312411.1352189854</v>
          </cell>
        </row>
        <row r="928">
          <cell r="B928">
            <v>9246628.2629597988</v>
          </cell>
        </row>
        <row r="929">
          <cell r="B929">
            <v>9174347.3698282428</v>
          </cell>
        </row>
        <row r="930">
          <cell r="B930">
            <v>9094704.8603107631</v>
          </cell>
        </row>
        <row r="931">
          <cell r="B931">
            <v>9006468.0337560289</v>
          </cell>
        </row>
        <row r="932">
          <cell r="B932">
            <v>8908108.3963593803</v>
          </cell>
        </row>
        <row r="933">
          <cell r="B933">
            <v>8797781.4738704693</v>
          </cell>
        </row>
        <row r="934">
          <cell r="B934">
            <v>8673486.4172076266</v>
          </cell>
        </row>
        <row r="935">
          <cell r="B935">
            <v>8533331.5501919687</v>
          </cell>
        </row>
        <row r="936">
          <cell r="B936">
            <v>8375627.049812871</v>
          </cell>
        </row>
        <row r="937">
          <cell r="B937">
            <v>8198976.6997052683</v>
          </cell>
        </row>
        <row r="938">
          <cell r="B938">
            <v>8002266.8507259395</v>
          </cell>
        </row>
        <row r="939">
          <cell r="B939">
            <v>7784733.2286558058</v>
          </cell>
        </row>
        <row r="940">
          <cell r="B940">
            <v>7545959.8910664748</v>
          </cell>
        </row>
        <row r="941">
          <cell r="B941">
            <v>7285933.6591802146</v>
          </cell>
        </row>
        <row r="942">
          <cell r="B942">
            <v>7005068.2025524769</v>
          </cell>
        </row>
        <row r="943">
          <cell r="B943">
            <v>6704235.5485938611</v>
          </cell>
        </row>
        <row r="944">
          <cell r="B944">
            <v>6384745.2035256205</v>
          </cell>
        </row>
        <row r="945">
          <cell r="B945">
            <v>6048326.594006652</v>
          </cell>
        </row>
        <row r="946">
          <cell r="B946">
            <v>5697094.2203660915</v>
          </cell>
        </row>
        <row r="947">
          <cell r="B947">
            <v>5333579.7294471925</v>
          </cell>
        </row>
        <row r="948">
          <cell r="B948">
            <v>4960666.5019237036</v>
          </cell>
        </row>
        <row r="949">
          <cell r="B949">
            <v>4580828.2678714059</v>
          </cell>
        </row>
        <row r="950">
          <cell r="B950">
            <v>4196634.2010450307</v>
          </cell>
        </row>
        <row r="951">
          <cell r="B951">
            <v>3810816.6357719558</v>
          </cell>
        </row>
        <row r="952">
          <cell r="B952">
            <v>3424575.126469925</v>
          </cell>
        </row>
        <row r="953">
          <cell r="B953">
            <v>3041878.8560869107</v>
          </cell>
        </row>
        <row r="954">
          <cell r="B954">
            <v>2667496.5739951581</v>
          </cell>
        </row>
        <row r="955">
          <cell r="B955">
            <v>2305704.0136641948</v>
          </cell>
        </row>
        <row r="956">
          <cell r="B956">
            <v>1960823.7244123456</v>
          </cell>
        </row>
        <row r="957">
          <cell r="B957">
            <v>1637085.8450406941</v>
          </cell>
        </row>
        <row r="958">
          <cell r="B958">
            <v>1338450.2822742157</v>
          </cell>
        </row>
        <row r="959">
          <cell r="B959">
            <v>1068408.5686734167</v>
          </cell>
        </row>
        <row r="960">
          <cell r="B960">
            <v>831175.92485946533</v>
          </cell>
        </row>
        <row r="961">
          <cell r="B961">
            <v>628452.94796216663</v>
          </cell>
        </row>
        <row r="962">
          <cell r="B962">
            <v>459911.29411293298</v>
          </cell>
        </row>
        <row r="963">
          <cell r="B963">
            <v>324151.45893761865</v>
          </cell>
        </row>
        <row r="964">
          <cell r="B964">
            <v>218729.30070463163</v>
          </cell>
        </row>
        <row r="965">
          <cell r="B965">
            <v>140228.01086964144</v>
          </cell>
        </row>
        <row r="966">
          <cell r="B966">
            <v>84719.874590980835</v>
          </cell>
        </row>
        <row r="967">
          <cell r="B967">
            <v>47582.070365278472</v>
          </cell>
        </row>
        <row r="968">
          <cell r="B968">
            <v>24370.775127969788</v>
          </cell>
        </row>
        <row r="969">
          <cell r="B969">
            <v>11067.110176462873</v>
          </cell>
        </row>
        <row r="970">
          <cell r="B970">
            <v>4268.4847910701419</v>
          </cell>
        </row>
        <row r="971">
          <cell r="B971">
            <v>1302.3830055121578</v>
          </cell>
        </row>
        <row r="972">
          <cell r="B972">
            <v>274.18548461845251</v>
          </cell>
        </row>
        <row r="973">
          <cell r="B973">
            <v>0</v>
          </cell>
        </row>
        <row r="974">
          <cell r="B974">
            <v>0</v>
          </cell>
        </row>
        <row r="975">
          <cell r="B975">
            <v>0</v>
          </cell>
        </row>
        <row r="976">
          <cell r="B976">
            <v>0</v>
          </cell>
        </row>
        <row r="977">
          <cell r="B977">
            <v>0</v>
          </cell>
        </row>
        <row r="978">
          <cell r="B978">
            <v>0</v>
          </cell>
        </row>
        <row r="979">
          <cell r="B979">
            <v>0</v>
          </cell>
        </row>
        <row r="980">
          <cell r="B980">
            <v>0</v>
          </cell>
        </row>
        <row r="981">
          <cell r="B981">
            <v>0</v>
          </cell>
        </row>
        <row r="982">
          <cell r="B982">
            <v>0</v>
          </cell>
        </row>
        <row r="983">
          <cell r="B983">
            <v>0</v>
          </cell>
        </row>
        <row r="984">
          <cell r="B984">
            <v>0</v>
          </cell>
        </row>
        <row r="985">
          <cell r="B985">
            <v>0</v>
          </cell>
        </row>
        <row r="986">
          <cell r="B986">
            <v>0</v>
          </cell>
        </row>
        <row r="987">
          <cell r="B987">
            <v>0</v>
          </cell>
        </row>
      </sheetData>
      <sheetData sheetId="1"/>
      <sheetData sheetId="2"/>
      <sheetData sheetId="3"/>
      <sheetData sheetId="4"/>
      <sheetData sheetId="5"/>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
    </sheetNames>
    <sheetDataSet>
      <sheetData sheetId="0"/>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P CATEGORIES"/>
      <sheetName val="RP SUMMARY"/>
      <sheetName val="BP GRAPH"/>
      <sheetName val="Q3RF GRAPH"/>
      <sheetName val="DV Projects"/>
      <sheetName val="Sheet2"/>
      <sheetName val="A - Mains - New"/>
      <sheetName val="B - Mains - Repl or Restr"/>
      <sheetName val="Rehab Flow Chart"/>
      <sheetName val="C - Mains - Unscheduled"/>
      <sheetName val="D - Mains - Relocated"/>
      <sheetName val="E - Hyd, Valve, Manhole - NEW"/>
      <sheetName val="F - Hyd, Valve, Manhole - REPL"/>
      <sheetName val="G - Services and Laterals - NEW"/>
      <sheetName val="H - Service and Laterals - REPL"/>
      <sheetName val="I - Meters - NEW"/>
      <sheetName val="J - Meters - REPL"/>
      <sheetName val="K - ITS Equip and Systems"/>
      <sheetName val="L - SCADA Equip and Systems"/>
      <sheetName val="M - Security Equip and Systems"/>
      <sheetName val="N - Offices and Ops Centers"/>
      <sheetName val="O - Vehicles"/>
      <sheetName val="P - Tools and Equipment"/>
      <sheetName val="Q - Process Plt Fac and Equip"/>
      <sheetName val="R - Capital Tank Rehab or Paint"/>
      <sheetName val="S - Engineering Studies"/>
      <sheetName val="Pairwise Comparison"/>
      <sheetName val="Menu"/>
      <sheetName val="Project Score Calcs"/>
      <sheetName val="Variable Scoring"/>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
          <cell r="I5" t="str">
            <v>ID</v>
          </cell>
        </row>
        <row r="6">
          <cell r="I6" t="str">
            <v>UN</v>
          </cell>
        </row>
      </sheetData>
      <sheetData sheetId="29" refreshError="1"/>
      <sheetData sheetId="3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Titles"/>
      <sheetName val="Lookup Table"/>
      <sheetName val="Payments"/>
      <sheetName val="TPACT"/>
      <sheetName val="main"/>
      <sheetName val="FLC"/>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LAN-INFO"/>
      <sheetName val="SCH1"/>
      <sheetName val="SCH2"/>
      <sheetName val="SCH3"/>
      <sheetName val="SCH4"/>
      <sheetName val="SCH5"/>
      <sheetName val="SCH6"/>
      <sheetName val="INT GEN"/>
      <sheetName val="169-INPUT"/>
      <sheetName val="168-INPUT"/>
      <sheetName val="INV"/>
      <sheetName val="FITB1"/>
      <sheetName val="FITB2"/>
      <sheetName val="FITB3"/>
      <sheetName val="AFUDC"/>
      <sheetName val="AFUDC-TAX"/>
      <sheetName val="Prop&amp;GrossRec"/>
      <sheetName val="ROR"/>
      <sheetName val="CAP VS RB"/>
      <sheetName val="CAP STRUCT"/>
      <sheetName val="Bonds "/>
      <sheetName val="Preferred"/>
      <sheetName val="Sinking Funds"/>
      <sheetName val="DEF PROJ"/>
      <sheetName val="INCSTATE"/>
      <sheetName val="WATERSALES"/>
      <sheetName val="329"/>
      <sheetName val="oldtd31"/>
      <sheetName val="TD31"/>
      <sheetName val="SUMMARY"/>
      <sheetName val="KC_DETAILS"/>
      <sheetName val="EC - INPUT"/>
      <sheetName val="Revenues"/>
      <sheetName val="TAX CALC"/>
      <sheetName val="Module1"/>
      <sheetName val="Module2"/>
      <sheetName val="Module3"/>
      <sheetName val="Module4"/>
      <sheetName val="Lookup Table"/>
    </sheetNames>
    <sheetDataSet>
      <sheetData sheetId="0" refreshError="1"/>
      <sheetData sheetId="1" refreshError="1">
        <row r="4">
          <cell r="C4" t="str">
            <v>Bluefield Valley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 val="S&amp;P Data"/>
      <sheetName val="Proxy Data"/>
      <sheetName val="QA Sheet"/>
      <sheetName val="TCC"/>
      <sheetName val="TDC"/>
      <sheetName val="PERKS"/>
      <sheetName val="Notes"/>
      <sheetName val="Sheet1"/>
      <sheetName val="Prev Chart"/>
      <sheetName val="PLAN-INFO"/>
      <sheetName val="S&amp;P_Data"/>
      <sheetName val="Proxy_Data"/>
      <sheetName val="QA_Sheet"/>
      <sheetName val="Prev_Chart"/>
      <sheetName val="Lookup Table"/>
      <sheetName val="TPACT"/>
    </sheetNames>
    <sheetDataSet>
      <sheetData sheetId="0" refreshError="1">
        <row r="10">
          <cell r="C10">
            <v>0.91267299999999996</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 comp"/>
      <sheetName val="exchange rates"/>
      <sheetName val="INDEX"/>
      <sheetName val="co information"/>
      <sheetName val="director information"/>
      <sheetName val="Corporate"/>
      <sheetName val="Energy"/>
      <sheetName val="Electric"/>
      <sheetName val="Formulas"/>
      <sheetName val="201"/>
      <sheetName val="Values"/>
      <sheetName val="exec_comp"/>
      <sheetName val="exchange_rates"/>
      <sheetName val="co_information"/>
      <sheetName val="director_information"/>
      <sheetName val="Strings"/>
    </sheetNames>
    <sheetDataSet>
      <sheetData sheetId="0">
        <row r="4">
          <cell r="B4">
            <v>1</v>
          </cell>
        </row>
      </sheetData>
      <sheetData sheetId="1"/>
      <sheetData sheetId="2"/>
      <sheetData sheetId="3" refreshError="1">
        <row r="4">
          <cell r="B4">
            <v>1</v>
          </cell>
          <cell r="C4">
            <v>2</v>
          </cell>
          <cell r="D4">
            <v>3</v>
          </cell>
          <cell r="E4">
            <v>4</v>
          </cell>
          <cell r="F4">
            <v>5</v>
          </cell>
          <cell r="G4">
            <v>6</v>
          </cell>
          <cell r="H4">
            <v>7</v>
          </cell>
          <cell r="I4">
            <v>8</v>
          </cell>
          <cell r="J4">
            <v>9</v>
          </cell>
          <cell r="K4">
            <v>10</v>
          </cell>
          <cell r="L4">
            <v>11</v>
          </cell>
          <cell r="M4">
            <v>12</v>
          </cell>
          <cell r="N4">
            <v>13</v>
          </cell>
          <cell r="O4">
            <v>14</v>
          </cell>
          <cell r="P4">
            <v>15</v>
          </cell>
          <cell r="Q4">
            <v>16</v>
          </cell>
          <cell r="R4">
            <v>17</v>
          </cell>
          <cell r="S4">
            <v>18</v>
          </cell>
          <cell r="T4">
            <v>19</v>
          </cell>
          <cell r="U4">
            <v>20</v>
          </cell>
          <cell r="V4">
            <v>21</v>
          </cell>
          <cell r="W4">
            <v>22</v>
          </cell>
          <cell r="X4">
            <v>23</v>
          </cell>
          <cell r="Y4">
            <v>24</v>
          </cell>
          <cell r="Z4">
            <v>25</v>
          </cell>
          <cell r="AA4">
            <v>26</v>
          </cell>
          <cell r="AB4">
            <v>27</v>
          </cell>
          <cell r="AC4">
            <v>28</v>
          </cell>
          <cell r="AD4">
            <v>29</v>
          </cell>
          <cell r="AE4">
            <v>30</v>
          </cell>
          <cell r="AF4">
            <v>31</v>
          </cell>
          <cell r="AG4">
            <v>32</v>
          </cell>
        </row>
        <row r="5">
          <cell r="B5" t="str">
            <v>Abitibi-Consolidated</v>
          </cell>
          <cell r="C5">
            <v>35765</v>
          </cell>
          <cell r="D5">
            <v>194200000</v>
          </cell>
          <cell r="I5">
            <v>3747</v>
          </cell>
          <cell r="J5">
            <v>-121</v>
          </cell>
          <cell r="K5">
            <v>-6.1452513966480442</v>
          </cell>
          <cell r="L5">
            <v>3188</v>
          </cell>
          <cell r="M5">
            <v>12899.999618530273</v>
          </cell>
          <cell r="N5">
            <v>3874.2890625</v>
          </cell>
          <cell r="O5">
            <v>19.950000762939453</v>
          </cell>
          <cell r="P5">
            <v>-6.4042755903648718</v>
          </cell>
          <cell r="Q5">
            <v>2.7566037227853002</v>
          </cell>
          <cell r="R5">
            <v>8.0743197050445517</v>
          </cell>
        </row>
        <row r="6">
          <cell r="B6" t="str">
            <v>Air Canada</v>
          </cell>
          <cell r="C6">
            <v>35765</v>
          </cell>
          <cell r="D6">
            <v>120063018</v>
          </cell>
          <cell r="E6">
            <v>36675760</v>
          </cell>
          <cell r="F6" t="str">
            <v>Class A Non-Voting</v>
          </cell>
          <cell r="I6">
            <v>5572</v>
          </cell>
          <cell r="J6">
            <v>427</v>
          </cell>
          <cell r="K6">
            <v>35.289256198347104</v>
          </cell>
          <cell r="L6">
            <v>1435</v>
          </cell>
          <cell r="M6">
            <v>21215.000152587891</v>
          </cell>
          <cell r="N6">
            <v>2139.487060546875</v>
          </cell>
          <cell r="O6">
            <v>13.649999618530273</v>
          </cell>
          <cell r="P6">
            <v>120.16129094281629</v>
          </cell>
          <cell r="Q6">
            <v>17.683598907841123</v>
          </cell>
          <cell r="R6">
            <v>37.7716910452055</v>
          </cell>
        </row>
        <row r="7">
          <cell r="B7" t="str">
            <v>Alberta Energy</v>
          </cell>
          <cell r="C7">
            <v>35765</v>
          </cell>
          <cell r="D7">
            <v>112107871</v>
          </cell>
          <cell r="I7">
            <v>1713.800048828125</v>
          </cell>
          <cell r="J7">
            <v>199.69999694824219</v>
          </cell>
          <cell r="K7">
            <v>9.4115983338122717</v>
          </cell>
          <cell r="L7">
            <v>2213.699951171875</v>
          </cell>
          <cell r="M7" t="e">
            <v>#VALUE!</v>
          </cell>
          <cell r="N7">
            <v>3110.9970703125</v>
          </cell>
          <cell r="O7">
            <v>27.75</v>
          </cell>
          <cell r="P7">
            <v>-14.160824517024317</v>
          </cell>
          <cell r="Q7">
            <v>17.586639819577378</v>
          </cell>
          <cell r="R7">
            <v>13.122884116366706</v>
          </cell>
          <cell r="S7">
            <v>1151200</v>
          </cell>
          <cell r="T7">
            <v>2986250</v>
          </cell>
          <cell r="U7">
            <v>3057850</v>
          </cell>
          <cell r="V7">
            <v>3115743</v>
          </cell>
          <cell r="W7">
            <v>8435924</v>
          </cell>
          <cell r="X7">
            <v>10430238</v>
          </cell>
          <cell r="Z7">
            <v>3093002</v>
          </cell>
          <cell r="AA7">
            <v>4684050</v>
          </cell>
          <cell r="AB7">
            <v>7061714</v>
          </cell>
          <cell r="AD7" t="str">
            <v>X</v>
          </cell>
          <cell r="AE7" t="str">
            <v>X</v>
          </cell>
        </row>
        <row r="8">
          <cell r="B8" t="str">
            <v>Alcan Aluminium</v>
          </cell>
          <cell r="C8">
            <v>35765</v>
          </cell>
          <cell r="D8">
            <v>227344000</v>
          </cell>
          <cell r="I8">
            <v>7777</v>
          </cell>
          <cell r="J8">
            <v>485</v>
          </cell>
          <cell r="K8">
            <v>9.6097356273604699</v>
          </cell>
          <cell r="L8">
            <v>5074</v>
          </cell>
          <cell r="M8">
            <v>33000</v>
          </cell>
          <cell r="N8">
            <v>6280.375</v>
          </cell>
          <cell r="O8">
            <v>27.625</v>
          </cell>
          <cell r="P8">
            <v>-16.335204658086187</v>
          </cell>
          <cell r="Q8">
            <v>4.6503763048954205</v>
          </cell>
          <cell r="R8">
            <v>11.139835942893693</v>
          </cell>
          <cell r="S8">
            <v>752000</v>
          </cell>
          <cell r="T8">
            <v>853000</v>
          </cell>
          <cell r="U8">
            <v>1100000</v>
          </cell>
          <cell r="W8">
            <v>19251288</v>
          </cell>
          <cell r="X8">
            <v>19401061</v>
          </cell>
          <cell r="Z8">
            <v>3473000</v>
          </cell>
          <cell r="AA8">
            <v>3715000</v>
          </cell>
          <cell r="AB8">
            <v>4193000</v>
          </cell>
          <cell r="AD8" t="str">
            <v>X</v>
          </cell>
        </row>
        <row r="9">
          <cell r="B9" t="str">
            <v>Avenor</v>
          </cell>
          <cell r="N9">
            <v>1334.6689453125</v>
          </cell>
          <cell r="O9">
            <v>20.399999618530273</v>
          </cell>
          <cell r="P9">
            <v>2.02844683527037</v>
          </cell>
          <cell r="Q9">
            <v>-8.3277754161269364</v>
          </cell>
          <cell r="R9">
            <v>-1.0174230757426739</v>
          </cell>
        </row>
        <row r="10">
          <cell r="B10" t="str">
            <v>Bank of Montreal</v>
          </cell>
          <cell r="C10">
            <v>35704</v>
          </cell>
          <cell r="D10">
            <v>261436344</v>
          </cell>
          <cell r="I10">
            <v>14515</v>
          </cell>
          <cell r="J10">
            <v>1305</v>
          </cell>
          <cell r="K10">
            <v>17.021869341133865</v>
          </cell>
          <cell r="L10">
            <v>8903</v>
          </cell>
          <cell r="M10">
            <v>34285.999298095703</v>
          </cell>
          <cell r="N10">
            <v>16561.953125</v>
          </cell>
          <cell r="O10">
            <v>63.349998474121094</v>
          </cell>
          <cell r="P10">
            <v>49.787322637074638</v>
          </cell>
          <cell r="Q10">
            <v>39.727915066586995</v>
          </cell>
          <cell r="R10">
            <v>27.860206325631687</v>
          </cell>
          <cell r="S10">
            <v>2760400</v>
          </cell>
          <cell r="T10">
            <v>12999785</v>
          </cell>
          <cell r="U10">
            <v>2833850</v>
          </cell>
          <cell r="V10">
            <v>20000000</v>
          </cell>
          <cell r="W10">
            <v>29835185</v>
          </cell>
          <cell r="X10">
            <v>29545185</v>
          </cell>
          <cell r="Z10">
            <v>10201801</v>
          </cell>
          <cell r="AA10">
            <v>21860173</v>
          </cell>
          <cell r="AB10">
            <v>23045025</v>
          </cell>
        </row>
        <row r="11">
          <cell r="B11" t="str">
            <v>Bank of Nova Scotia</v>
          </cell>
          <cell r="C11">
            <v>35704</v>
          </cell>
          <cell r="D11">
            <v>244906152</v>
          </cell>
          <cell r="I11">
            <v>12801</v>
          </cell>
          <cell r="J11">
            <v>1514</v>
          </cell>
          <cell r="K11">
            <v>19.715758673540478</v>
          </cell>
          <cell r="L11">
            <v>9398</v>
          </cell>
          <cell r="M11">
            <v>38647.998809814453</v>
          </cell>
          <cell r="N11">
            <v>16494.40234375</v>
          </cell>
          <cell r="O11">
            <v>33.674999237060547</v>
          </cell>
          <cell r="P11">
            <v>50.915893646033219</v>
          </cell>
          <cell r="Q11">
            <v>40.611273972983142</v>
          </cell>
          <cell r="R11">
            <v>27.832382786667644</v>
          </cell>
          <cell r="Z11">
            <v>3607500</v>
          </cell>
          <cell r="AA11">
            <v>5676925</v>
          </cell>
          <cell r="AB11">
            <v>6957390</v>
          </cell>
        </row>
        <row r="12">
          <cell r="B12" t="str">
            <v>Barrick Gold</v>
          </cell>
          <cell r="C12">
            <v>35765</v>
          </cell>
          <cell r="D12">
            <v>375645771</v>
          </cell>
          <cell r="I12">
            <v>1834.2860107421875</v>
          </cell>
          <cell r="J12">
            <v>-175.71400451660156</v>
          </cell>
          <cell r="K12">
            <v>-3.682265095927483</v>
          </cell>
          <cell r="L12">
            <v>4748.56982421875</v>
          </cell>
          <cell r="M12" t="e">
            <v>#VALUE!</v>
          </cell>
          <cell r="N12">
            <v>9940.4453125</v>
          </cell>
          <cell r="O12">
            <v>26.649999618530273</v>
          </cell>
          <cell r="P12">
            <v>-31.557673213616411</v>
          </cell>
          <cell r="Q12">
            <v>-4.7530740105304332</v>
          </cell>
          <cell r="R12">
            <v>6.8383032372486774</v>
          </cell>
        </row>
        <row r="13">
          <cell r="B13" t="str">
            <v>BC Gas Inc.</v>
          </cell>
          <cell r="D13">
            <v>39092871</v>
          </cell>
        </row>
        <row r="14">
          <cell r="B14" t="str">
            <v>BC Telecom</v>
          </cell>
          <cell r="C14">
            <v>35765</v>
          </cell>
          <cell r="D14">
            <v>124088935</v>
          </cell>
          <cell r="I14">
            <v>2764.39990234375</v>
          </cell>
          <cell r="J14">
            <v>286.70001220703125</v>
          </cell>
          <cell r="K14">
            <v>12.586090754153304</v>
          </cell>
          <cell r="L14">
            <v>2353.300048828125</v>
          </cell>
          <cell r="M14">
            <v>12246.000289916992</v>
          </cell>
          <cell r="N14">
            <v>5521.95703125</v>
          </cell>
          <cell r="O14">
            <v>44.5</v>
          </cell>
          <cell r="P14">
            <v>55.956337631035865</v>
          </cell>
          <cell r="Q14">
            <v>28.673974215232057</v>
          </cell>
          <cell r="R14">
            <v>23.690039331830182</v>
          </cell>
          <cell r="S14">
            <v>608600</v>
          </cell>
          <cell r="T14">
            <v>427200</v>
          </cell>
          <cell r="U14">
            <v>435800</v>
          </cell>
          <cell r="W14">
            <v>2851181</v>
          </cell>
          <cell r="X14">
            <v>2502252</v>
          </cell>
          <cell r="Z14">
            <v>344268</v>
          </cell>
          <cell r="AA14">
            <v>347368</v>
          </cell>
          <cell r="AB14">
            <v>410600</v>
          </cell>
          <cell r="AD14">
            <v>1429710</v>
          </cell>
        </row>
        <row r="15">
          <cell r="B15" t="str">
            <v>BCE</v>
          </cell>
          <cell r="C15">
            <v>35765</v>
          </cell>
          <cell r="D15">
            <v>635949923</v>
          </cell>
          <cell r="F15" t="str">
            <v>NorTel</v>
          </cell>
          <cell r="H15" t="str">
            <v>BCI</v>
          </cell>
          <cell r="I15">
            <v>33191</v>
          </cell>
          <cell r="J15">
            <v>-1536</v>
          </cell>
          <cell r="K15">
            <v>14.384627770919437</v>
          </cell>
          <cell r="L15">
            <v>9809</v>
          </cell>
          <cell r="M15">
            <v>122000</v>
          </cell>
          <cell r="N15">
            <v>30303.0078125</v>
          </cell>
          <cell r="O15">
            <v>47.650001525878906</v>
          </cell>
          <cell r="P15">
            <v>51.102217263645102</v>
          </cell>
          <cell r="Q15">
            <v>34.587744335192603</v>
          </cell>
          <cell r="R15">
            <v>24.379695603068807</v>
          </cell>
          <cell r="S15">
            <v>364590</v>
          </cell>
          <cell r="T15">
            <v>404698</v>
          </cell>
          <cell r="U15">
            <v>861900</v>
          </cell>
          <cell r="V15">
            <v>4429486</v>
          </cell>
          <cell r="W15">
            <v>4000945</v>
          </cell>
          <cell r="X15">
            <v>7476577</v>
          </cell>
          <cell r="Z15">
            <v>2387072</v>
          </cell>
          <cell r="AA15">
            <v>1872260</v>
          </cell>
          <cell r="AB15">
            <v>2329629</v>
          </cell>
          <cell r="AD15">
            <v>14325387</v>
          </cell>
        </row>
        <row r="16">
          <cell r="B16" t="str">
            <v>Bombardier</v>
          </cell>
          <cell r="C16">
            <v>35796</v>
          </cell>
          <cell r="D16">
            <v>88632829</v>
          </cell>
          <cell r="E16">
            <v>250826395</v>
          </cell>
          <cell r="F16" t="str">
            <v>Class B Subordinate Voting</v>
          </cell>
          <cell r="I16">
            <v>8508.9</v>
          </cell>
          <cell r="J16">
            <v>420.2</v>
          </cell>
          <cell r="K16">
            <v>17.09</v>
          </cell>
          <cell r="L16">
            <v>2889.3</v>
          </cell>
          <cell r="M16">
            <v>47000</v>
          </cell>
          <cell r="N16">
            <v>9926.55078125</v>
          </cell>
          <cell r="O16">
            <v>29.399999618530273</v>
          </cell>
          <cell r="P16">
            <v>17.355986672520984</v>
          </cell>
          <cell r="Q16">
            <v>34.699379659233351</v>
          </cell>
          <cell r="R16">
            <v>39.769430523556814</v>
          </cell>
          <cell r="S16">
            <v>1497630</v>
          </cell>
          <cell r="T16">
            <v>340000</v>
          </cell>
          <cell r="U16">
            <v>3386000</v>
          </cell>
          <cell r="V16" t="str">
            <v>n/a</v>
          </cell>
          <cell r="W16" t="str">
            <v>n/a</v>
          </cell>
          <cell r="X16">
            <v>19000000</v>
          </cell>
          <cell r="Z16">
            <v>9189330</v>
          </cell>
          <cell r="AA16">
            <v>10585293</v>
          </cell>
          <cell r="AB16">
            <v>11079387</v>
          </cell>
        </row>
        <row r="17">
          <cell r="B17" t="str">
            <v>Brascan</v>
          </cell>
          <cell r="D17">
            <v>166055233</v>
          </cell>
          <cell r="E17">
            <v>85120</v>
          </cell>
          <cell r="F17" t="str">
            <v>Class B Shares</v>
          </cell>
          <cell r="N17">
            <v>4318.59814453125</v>
          </cell>
          <cell r="O17">
            <v>26</v>
          </cell>
          <cell r="P17">
            <v>32.171136566905176</v>
          </cell>
          <cell r="Q17">
            <v>29.373055337323549</v>
          </cell>
          <cell r="R17">
            <v>29.950603470666316</v>
          </cell>
        </row>
        <row r="18">
          <cell r="B18" t="str">
            <v>Cameco</v>
          </cell>
          <cell r="C18">
            <v>35795</v>
          </cell>
          <cell r="D18">
            <v>53175458</v>
          </cell>
          <cell r="I18">
            <v>642.94500000000005</v>
          </cell>
          <cell r="J18">
            <v>81.978999999999999</v>
          </cell>
          <cell r="K18">
            <v>5.2690000000000001</v>
          </cell>
          <cell r="L18">
            <v>1692.2329999999999</v>
          </cell>
          <cell r="M18">
            <v>2469</v>
          </cell>
          <cell r="N18">
            <v>2665.4479999999999</v>
          </cell>
          <cell r="O18">
            <v>46.4</v>
          </cell>
          <cell r="P18">
            <v>-20.254000000000001</v>
          </cell>
          <cell r="Q18">
            <v>1.37</v>
          </cell>
          <cell r="R18">
            <v>17.123999999999999</v>
          </cell>
          <cell r="S18">
            <v>343200</v>
          </cell>
          <cell r="T18">
            <v>380850</v>
          </cell>
          <cell r="U18">
            <v>313000</v>
          </cell>
          <cell r="V18" t="str">
            <v>not specified</v>
          </cell>
          <cell r="W18" t="str">
            <v>not specified</v>
          </cell>
          <cell r="X18" t="str">
            <v>not specified</v>
          </cell>
          <cell r="AA18">
            <v>698250</v>
          </cell>
          <cell r="AB18">
            <v>878075</v>
          </cell>
          <cell r="AC18">
            <v>878075</v>
          </cell>
        </row>
        <row r="19">
          <cell r="B19" t="str">
            <v>Canada Trust</v>
          </cell>
        </row>
        <row r="20">
          <cell r="B20" t="str">
            <v>Canadian Airlines</v>
          </cell>
          <cell r="C20">
            <v>35765</v>
          </cell>
          <cell r="D20">
            <v>40300000</v>
          </cell>
          <cell r="E20">
            <v>4300000</v>
          </cell>
          <cell r="F20" t="str">
            <v>Entitlements</v>
          </cell>
          <cell r="I20">
            <v>3075.5</v>
          </cell>
          <cell r="J20">
            <v>5.4</v>
          </cell>
          <cell r="K20">
            <v>-20.85</v>
          </cell>
          <cell r="L20">
            <v>-23.2</v>
          </cell>
          <cell r="N20">
            <v>149.86000000000001</v>
          </cell>
          <cell r="O20">
            <v>3.36</v>
          </cell>
          <cell r="P20">
            <v>54.13</v>
          </cell>
          <cell r="U20">
            <v>2560000</v>
          </cell>
          <cell r="V20">
            <v>2500000</v>
          </cell>
          <cell r="W20">
            <v>2500000</v>
          </cell>
          <cell r="X20">
            <v>5500000</v>
          </cell>
          <cell r="Z20">
            <v>685000</v>
          </cell>
          <cell r="AA20">
            <v>1580000</v>
          </cell>
          <cell r="AB20">
            <v>3662000</v>
          </cell>
          <cell r="AC20">
            <v>5952000</v>
          </cell>
          <cell r="AF20" t="str">
            <v>x</v>
          </cell>
        </row>
        <row r="21">
          <cell r="B21" t="str">
            <v>Canadian National Railway</v>
          </cell>
          <cell r="C21">
            <v>35765</v>
          </cell>
          <cell r="D21">
            <v>85600000</v>
          </cell>
          <cell r="I21">
            <v>4352</v>
          </cell>
          <cell r="J21">
            <v>403</v>
          </cell>
          <cell r="K21">
            <v>14.524754183198205</v>
          </cell>
          <cell r="L21">
            <v>3417</v>
          </cell>
          <cell r="M21">
            <v>22799.999237060547</v>
          </cell>
          <cell r="N21">
            <v>5760.875</v>
          </cell>
          <cell r="O21">
            <v>67.300003051757813</v>
          </cell>
          <cell r="P21">
            <v>31.139440489693413</v>
          </cell>
          <cell r="Q21" t="str">
            <v>@NA</v>
          </cell>
          <cell r="R21" t="str">
            <v>@NA</v>
          </cell>
          <cell r="S21">
            <v>1000000</v>
          </cell>
          <cell r="T21">
            <v>600000</v>
          </cell>
          <cell r="U21">
            <v>600000</v>
          </cell>
          <cell r="Z21">
            <v>1000000</v>
          </cell>
          <cell r="AA21">
            <v>1500000</v>
          </cell>
          <cell r="AB21">
            <v>1800000</v>
          </cell>
        </row>
        <row r="22">
          <cell r="B22" t="str">
            <v>Canadian Pacific</v>
          </cell>
          <cell r="C22">
            <v>35765</v>
          </cell>
          <cell r="D22">
            <v>340700000</v>
          </cell>
          <cell r="I22">
            <v>9425.8984375</v>
          </cell>
          <cell r="J22">
            <v>1255.800048828125</v>
          </cell>
          <cell r="K22">
            <v>13.545576518952396</v>
          </cell>
          <cell r="L22">
            <v>7573.39404296875</v>
          </cell>
          <cell r="M22">
            <v>33599.998474121094</v>
          </cell>
          <cell r="N22">
            <v>13116.9453125</v>
          </cell>
          <cell r="O22">
            <v>38.5</v>
          </cell>
          <cell r="P22">
            <v>8.1621599927718336</v>
          </cell>
          <cell r="Q22">
            <v>24.444878442339757</v>
          </cell>
          <cell r="R22">
            <v>20.800253715173376</v>
          </cell>
          <cell r="S22">
            <v>906700</v>
          </cell>
          <cell r="T22">
            <v>443400</v>
          </cell>
          <cell r="U22">
            <v>2162298</v>
          </cell>
          <cell r="V22">
            <v>5320613</v>
          </cell>
          <cell r="W22">
            <v>5660459</v>
          </cell>
          <cell r="X22">
            <v>4007451</v>
          </cell>
          <cell r="Z22">
            <v>5920268</v>
          </cell>
          <cell r="AA22">
            <v>4479064</v>
          </cell>
          <cell r="AB22">
            <v>5004702</v>
          </cell>
        </row>
        <row r="23">
          <cell r="B23" t="str">
            <v>Canadian Tire</v>
          </cell>
          <cell r="D23">
            <v>3430750</v>
          </cell>
          <cell r="E23">
            <v>88242777</v>
          </cell>
          <cell r="F23" t="str">
            <v>Class A Non-Voting</v>
          </cell>
          <cell r="N23">
            <v>2652.35693359375</v>
          </cell>
          <cell r="O23">
            <v>30.700000762939453</v>
          </cell>
          <cell r="P23">
            <v>37.084526392372183</v>
          </cell>
          <cell r="Q23">
            <v>38.009932425019066</v>
          </cell>
          <cell r="R23">
            <v>17.267018223293597</v>
          </cell>
          <cell r="S23">
            <v>1747454</v>
          </cell>
          <cell r="T23">
            <v>899884</v>
          </cell>
          <cell r="U23">
            <v>594877</v>
          </cell>
          <cell r="Z23">
            <v>3831276</v>
          </cell>
          <cell r="AA23">
            <v>3807755</v>
          </cell>
          <cell r="AB23">
            <v>3232525</v>
          </cell>
        </row>
        <row r="24">
          <cell r="B24" t="str">
            <v>Canadian Utilities</v>
          </cell>
          <cell r="C24">
            <v>35765</v>
          </cell>
          <cell r="D24">
            <v>24094673</v>
          </cell>
          <cell r="E24">
            <v>39245012</v>
          </cell>
          <cell r="F24" t="str">
            <v>Class A Non-Voting</v>
          </cell>
          <cell r="I24">
            <v>1927.6</v>
          </cell>
          <cell r="J24">
            <v>212.5</v>
          </cell>
          <cell r="K24">
            <v>14.87</v>
          </cell>
          <cell r="L24">
            <v>1780.4</v>
          </cell>
          <cell r="N24">
            <v>2574.77</v>
          </cell>
          <cell r="O24">
            <v>40.65</v>
          </cell>
          <cell r="P24">
            <v>38.99</v>
          </cell>
          <cell r="Q24">
            <v>25.6</v>
          </cell>
          <cell r="R24">
            <v>21.2</v>
          </cell>
          <cell r="T24">
            <v>155000</v>
          </cell>
          <cell r="U24">
            <v>258000</v>
          </cell>
          <cell r="X24">
            <v>2000000</v>
          </cell>
          <cell r="AA24">
            <v>742000</v>
          </cell>
          <cell r="AB24">
            <v>819100</v>
          </cell>
        </row>
        <row r="25">
          <cell r="B25" t="str">
            <v>Canfor</v>
          </cell>
          <cell r="C25">
            <v>35795</v>
          </cell>
          <cell r="D25">
            <v>58351174</v>
          </cell>
          <cell r="I25">
            <v>1840.567</v>
          </cell>
          <cell r="J25">
            <v>-32.878999999999998</v>
          </cell>
          <cell r="K25">
            <v>-5.016</v>
          </cell>
          <cell r="L25">
            <v>632.02599999999995</v>
          </cell>
          <cell r="M25">
            <v>5600</v>
          </cell>
          <cell r="N25">
            <v>501.81900000000002</v>
          </cell>
          <cell r="O25">
            <v>8.6</v>
          </cell>
          <cell r="P25">
            <v>-37.283000000000001</v>
          </cell>
          <cell r="Q25">
            <v>-12.744999999999999</v>
          </cell>
          <cell r="R25">
            <v>-12.249000000000001</v>
          </cell>
          <cell r="S25">
            <v>0</v>
          </cell>
          <cell r="T25">
            <v>0</v>
          </cell>
          <cell r="U25">
            <v>0</v>
          </cell>
          <cell r="V25" t="str">
            <v>SAR Plan</v>
          </cell>
          <cell r="W25" t="str">
            <v>SAR Plan</v>
          </cell>
          <cell r="X25" t="str">
            <v>SAR Plan</v>
          </cell>
          <cell r="Z25" t="str">
            <v>SAR Plan</v>
          </cell>
          <cell r="AA25" t="str">
            <v>SAR Plan</v>
          </cell>
          <cell r="AB25" t="str">
            <v>SAR Plan</v>
          </cell>
          <cell r="AC25" t="str">
            <v>SAR Plan</v>
          </cell>
        </row>
        <row r="26">
          <cell r="B26" t="str">
            <v>Cascades</v>
          </cell>
          <cell r="C26">
            <v>35795</v>
          </cell>
          <cell r="D26">
            <v>66418360</v>
          </cell>
          <cell r="E26">
            <v>2035873</v>
          </cell>
          <cell r="F26" t="str">
            <v>Class A Preferred</v>
          </cell>
          <cell r="I26">
            <v>2208.2570000000001</v>
          </cell>
          <cell r="J26">
            <v>62.558999999999997</v>
          </cell>
          <cell r="K26">
            <v>10.195</v>
          </cell>
          <cell r="L26">
            <v>562.84299999999996</v>
          </cell>
          <cell r="M26">
            <v>12007</v>
          </cell>
          <cell r="N26">
            <v>674.14300000000003</v>
          </cell>
          <cell r="O26">
            <v>10.15</v>
          </cell>
          <cell r="P26">
            <v>24.571000000000002</v>
          </cell>
          <cell r="Q26">
            <v>13.125</v>
          </cell>
          <cell r="R26">
            <v>12.869</v>
          </cell>
          <cell r="S26">
            <v>0</v>
          </cell>
          <cell r="T26">
            <v>30000</v>
          </cell>
          <cell r="U26">
            <v>0</v>
          </cell>
          <cell r="V26">
            <v>1000000</v>
          </cell>
          <cell r="W26">
            <v>1000000</v>
          </cell>
          <cell r="X26">
            <v>1000000</v>
          </cell>
          <cell r="AA26">
            <v>661850</v>
          </cell>
          <cell r="AB26">
            <v>513850</v>
          </cell>
          <cell r="AC26">
            <v>513850</v>
          </cell>
        </row>
        <row r="27">
          <cell r="B27" t="str">
            <v>CIBC</v>
          </cell>
          <cell r="C27">
            <v>35704</v>
          </cell>
          <cell r="D27">
            <v>414293851</v>
          </cell>
          <cell r="I27">
            <v>16622</v>
          </cell>
          <cell r="J27">
            <v>1551</v>
          </cell>
          <cell r="K27">
            <v>17.720592719068236</v>
          </cell>
          <cell r="L27">
            <v>10247</v>
          </cell>
          <cell r="M27">
            <v>42445.999145507813</v>
          </cell>
          <cell r="N27">
            <v>18477.50390625</v>
          </cell>
          <cell r="O27">
            <v>44.599998474121094</v>
          </cell>
          <cell r="P27">
            <v>51.951438069729569</v>
          </cell>
          <cell r="Q27">
            <v>43.191406772307971</v>
          </cell>
          <cell r="R27">
            <v>32.278766715929706</v>
          </cell>
          <cell r="S27">
            <v>2861000</v>
          </cell>
          <cell r="T27">
            <v>3255500</v>
          </cell>
          <cell r="U27">
            <v>3862300</v>
          </cell>
          <cell r="V27">
            <v>4946200</v>
          </cell>
          <cell r="W27">
            <v>4534442</v>
          </cell>
          <cell r="X27">
            <v>7556789</v>
          </cell>
          <cell r="Z27">
            <v>7425250</v>
          </cell>
          <cell r="AA27">
            <v>9467660</v>
          </cell>
          <cell r="AB27">
            <v>11131619</v>
          </cell>
        </row>
        <row r="28">
          <cell r="B28" t="str">
            <v>CN Rail</v>
          </cell>
        </row>
        <row r="29">
          <cell r="B29" t="str">
            <v>Cominco</v>
          </cell>
          <cell r="C29">
            <v>35795</v>
          </cell>
          <cell r="D29">
            <v>85401870</v>
          </cell>
          <cell r="E29">
            <v>790000</v>
          </cell>
          <cell r="F29" t="str">
            <v>Series E Redeemable Preferred</v>
          </cell>
          <cell r="G29">
            <v>550000</v>
          </cell>
          <cell r="H29" t="str">
            <v>Series F Redemmeable Preferred</v>
          </cell>
          <cell r="I29">
            <v>1652.9169999999999</v>
          </cell>
          <cell r="J29">
            <v>-74.316999999999993</v>
          </cell>
          <cell r="K29">
            <v>3.44</v>
          </cell>
          <cell r="L29">
            <v>1442.8409999999999</v>
          </cell>
          <cell r="M29">
            <v>3440</v>
          </cell>
          <cell r="N29">
            <v>1866.0340000000001</v>
          </cell>
          <cell r="O29">
            <v>21.85</v>
          </cell>
          <cell r="P29">
            <v>-40.917000000000002</v>
          </cell>
          <cell r="Q29">
            <v>-1.7949999999999999</v>
          </cell>
          <cell r="R29">
            <v>8.1199999999999992</v>
          </cell>
          <cell r="S29">
            <v>120000</v>
          </cell>
          <cell r="T29">
            <v>500000</v>
          </cell>
          <cell r="U29">
            <v>500000</v>
          </cell>
          <cell r="V29">
            <v>1600000</v>
          </cell>
          <cell r="W29">
            <v>1600000</v>
          </cell>
          <cell r="X29">
            <v>1600000</v>
          </cell>
          <cell r="AA29">
            <v>1101571</v>
          </cell>
          <cell r="AB29">
            <v>1326442</v>
          </cell>
          <cell r="AC29">
            <v>1326442</v>
          </cell>
        </row>
        <row r="30">
          <cell r="B30" t="str">
            <v>Costeel</v>
          </cell>
          <cell r="D30">
            <v>30572760</v>
          </cell>
          <cell r="N30">
            <v>580.88702392578125</v>
          </cell>
          <cell r="O30">
            <v>19</v>
          </cell>
          <cell r="P30">
            <v>-20.349537491077065</v>
          </cell>
          <cell r="Q30">
            <v>-11.622726859332634</v>
          </cell>
          <cell r="R30">
            <v>2.9370160267434997</v>
          </cell>
          <cell r="S30">
            <v>0</v>
          </cell>
          <cell r="T30">
            <v>857200</v>
          </cell>
          <cell r="U30">
            <v>285750</v>
          </cell>
          <cell r="Z30">
            <v>1455620</v>
          </cell>
          <cell r="AA30">
            <v>2178973</v>
          </cell>
          <cell r="AB30">
            <v>2417877</v>
          </cell>
        </row>
        <row r="31">
          <cell r="B31" t="str">
            <v>Dofasco</v>
          </cell>
          <cell r="C31">
            <v>35765</v>
          </cell>
          <cell r="D31">
            <v>85946000</v>
          </cell>
          <cell r="I31">
            <v>3070.39990234375</v>
          </cell>
          <cell r="J31">
            <v>193.19999694824219</v>
          </cell>
          <cell r="K31">
            <v>10.746392137453137</v>
          </cell>
          <cell r="L31">
            <v>1755.300048828125</v>
          </cell>
          <cell r="M31" t="e">
            <v>#VALUE!</v>
          </cell>
          <cell r="N31">
            <v>1976.758056640625</v>
          </cell>
          <cell r="O31">
            <v>23</v>
          </cell>
          <cell r="P31">
            <v>-7.5192406099347409</v>
          </cell>
          <cell r="Q31">
            <v>11.390763033808838</v>
          </cell>
          <cell r="R31">
            <v>20.902955648591039</v>
          </cell>
          <cell r="S31">
            <v>295400</v>
          </cell>
          <cell r="T31">
            <v>335000</v>
          </cell>
          <cell r="U31">
            <v>380400</v>
          </cell>
          <cell r="Z31">
            <v>1253468</v>
          </cell>
          <cell r="AA31">
            <v>1332143</v>
          </cell>
          <cell r="AB31">
            <v>1232609</v>
          </cell>
        </row>
        <row r="32">
          <cell r="B32" t="str">
            <v>Domtar</v>
          </cell>
          <cell r="C32">
            <v>35765</v>
          </cell>
          <cell r="D32">
            <v>149477815</v>
          </cell>
          <cell r="I32">
            <v>1938</v>
          </cell>
          <cell r="J32">
            <v>25</v>
          </cell>
          <cell r="K32">
            <v>1.9087136929460582</v>
          </cell>
          <cell r="L32">
            <v>1301</v>
          </cell>
          <cell r="M32">
            <v>7300.0001907348633</v>
          </cell>
          <cell r="N32">
            <v>1487.3060302734375</v>
          </cell>
          <cell r="O32">
            <v>9.9499998092651367</v>
          </cell>
          <cell r="P32">
            <v>-13.120799674936078</v>
          </cell>
          <cell r="Q32">
            <v>1.9979500199649891</v>
          </cell>
          <cell r="R32">
            <v>14.236043441666112</v>
          </cell>
          <cell r="S32">
            <v>463345</v>
          </cell>
          <cell r="T32">
            <v>970005</v>
          </cell>
          <cell r="U32">
            <v>1503614</v>
          </cell>
          <cell r="V32">
            <v>5000000</v>
          </cell>
          <cell r="W32">
            <v>5000000</v>
          </cell>
          <cell r="X32">
            <v>5000000</v>
          </cell>
          <cell r="Z32">
            <v>1452871</v>
          </cell>
          <cell r="AA32">
            <v>1906333</v>
          </cell>
          <cell r="AB32">
            <v>2933005</v>
          </cell>
          <cell r="AD32">
            <v>2200000</v>
          </cell>
        </row>
        <row r="33">
          <cell r="B33" t="str">
            <v>Dylex</v>
          </cell>
          <cell r="C33">
            <v>35796</v>
          </cell>
          <cell r="D33">
            <v>50905326</v>
          </cell>
          <cell r="I33">
            <v>1022.09</v>
          </cell>
          <cell r="J33">
            <v>46.2</v>
          </cell>
          <cell r="K33">
            <v>30.82</v>
          </cell>
          <cell r="L33">
            <v>171.05</v>
          </cell>
          <cell r="N33">
            <v>327.13</v>
          </cell>
          <cell r="O33">
            <v>6.5</v>
          </cell>
          <cell r="P33">
            <v>76.63</v>
          </cell>
          <cell r="Q33">
            <v>108.32</v>
          </cell>
          <cell r="R33">
            <v>19.75</v>
          </cell>
          <cell r="S33">
            <v>1255873</v>
          </cell>
          <cell r="T33">
            <v>3900000</v>
          </cell>
          <cell r="U33">
            <v>1000000</v>
          </cell>
          <cell r="V33">
            <v>4163571</v>
          </cell>
          <cell r="W33">
            <v>4163571</v>
          </cell>
          <cell r="X33">
            <v>5255503</v>
          </cell>
          <cell r="Y33">
            <v>5568873</v>
          </cell>
          <cell r="AA33">
            <v>3880873</v>
          </cell>
          <cell r="AB33">
            <v>4062273</v>
          </cell>
        </row>
        <row r="34">
          <cell r="B34" t="str">
            <v>Falconbridge</v>
          </cell>
          <cell r="C34">
            <v>35765</v>
          </cell>
          <cell r="D34">
            <v>176967900</v>
          </cell>
          <cell r="I34">
            <v>2092.596923828125</v>
          </cell>
          <cell r="J34">
            <v>137.0469970703125</v>
          </cell>
          <cell r="K34">
            <v>6.0145342341883632</v>
          </cell>
          <cell r="L34">
            <v>2320.014892578125</v>
          </cell>
          <cell r="M34">
            <v>6833.0001831054688</v>
          </cell>
          <cell r="N34">
            <v>3220.81689453125</v>
          </cell>
          <cell r="O34">
            <v>18.200000762939453</v>
          </cell>
          <cell r="P34">
            <v>-36.752229053638963</v>
          </cell>
          <cell r="Q34">
            <v>-8.0887228252791701</v>
          </cell>
          <cell r="R34" t="str">
            <v>@NA</v>
          </cell>
        </row>
        <row r="35">
          <cell r="B35" t="str">
            <v>Finning</v>
          </cell>
          <cell r="C35">
            <v>35765</v>
          </cell>
          <cell r="D35">
            <v>79090612</v>
          </cell>
          <cell r="I35">
            <v>2327.06396484375</v>
          </cell>
          <cell r="J35">
            <v>103.69499969482422</v>
          </cell>
          <cell r="K35">
            <v>16.18679142200525</v>
          </cell>
          <cell r="L35">
            <v>687.177978515625</v>
          </cell>
          <cell r="M35">
            <v>5493.9999580383301</v>
          </cell>
          <cell r="N35">
            <v>1423.637939453125</v>
          </cell>
          <cell r="O35">
            <v>18</v>
          </cell>
          <cell r="P35">
            <v>24.950849646011353</v>
          </cell>
          <cell r="Q35">
            <v>23.877909104314774</v>
          </cell>
          <cell r="R35">
            <v>26.33283592836122</v>
          </cell>
          <cell r="S35">
            <v>924200</v>
          </cell>
          <cell r="T35">
            <v>949400</v>
          </cell>
          <cell r="U35">
            <v>1029866</v>
          </cell>
          <cell r="Z35">
            <v>3557034</v>
          </cell>
          <cell r="AA35">
            <v>3591716</v>
          </cell>
          <cell r="AB35">
            <v>4124890</v>
          </cell>
        </row>
        <row r="36">
          <cell r="B36" t="str">
            <v>Fletcher Challenge Canada Ltd.</v>
          </cell>
          <cell r="C36">
            <v>35611</v>
          </cell>
          <cell r="D36">
            <v>124189252</v>
          </cell>
          <cell r="E36">
            <v>1572926</v>
          </cell>
          <cell r="F36" t="str">
            <v>Class B Preferred</v>
          </cell>
          <cell r="I36">
            <v>1350</v>
          </cell>
          <cell r="J36">
            <v>119.5</v>
          </cell>
          <cell r="K36">
            <v>-1.6519999999999999</v>
          </cell>
          <cell r="L36">
            <v>2000.5</v>
          </cell>
          <cell r="M36">
            <v>3839</v>
          </cell>
          <cell r="N36">
            <v>2887.3939999999998</v>
          </cell>
          <cell r="O36">
            <v>23.25</v>
          </cell>
          <cell r="P36">
            <v>2.2570000000000001</v>
          </cell>
          <cell r="Q36">
            <v>3.222</v>
          </cell>
          <cell r="R36">
            <v>5.476</v>
          </cell>
          <cell r="S36">
            <v>229000</v>
          </cell>
          <cell r="T36">
            <v>228000</v>
          </cell>
          <cell r="U36">
            <v>88000</v>
          </cell>
          <cell r="V36" t="str">
            <v>not specified</v>
          </cell>
          <cell r="W36" t="str">
            <v>not specified</v>
          </cell>
          <cell r="X36" t="str">
            <v>not specified</v>
          </cell>
          <cell r="Z36" t="str">
            <v>not specified</v>
          </cell>
          <cell r="AA36" t="str">
            <v>not specified</v>
          </cell>
          <cell r="AB36" t="str">
            <v>not specified</v>
          </cell>
          <cell r="AC36" t="str">
            <v>not specified</v>
          </cell>
          <cell r="AD36" t="str">
            <v>x</v>
          </cell>
        </row>
        <row r="37">
          <cell r="B37" t="str">
            <v>George Weston</v>
          </cell>
          <cell r="D37">
            <v>44476842</v>
          </cell>
          <cell r="N37">
            <v>5532.2109375</v>
          </cell>
          <cell r="O37">
            <v>122</v>
          </cell>
          <cell r="P37">
            <v>84.411547911711409</v>
          </cell>
          <cell r="Q37">
            <v>44.437473529189539</v>
          </cell>
          <cell r="R37">
            <v>29.111565432449325</v>
          </cell>
          <cell r="Z37">
            <v>793527</v>
          </cell>
          <cell r="AA37">
            <v>641237</v>
          </cell>
          <cell r="AB37">
            <v>465587</v>
          </cell>
        </row>
        <row r="38">
          <cell r="B38" t="str">
            <v>Great-West Life Company Inc</v>
          </cell>
          <cell r="D38">
            <v>186644847</v>
          </cell>
          <cell r="L38">
            <v>1994.741943359375</v>
          </cell>
          <cell r="N38">
            <v>7185.83203125</v>
          </cell>
          <cell r="O38">
            <v>38.5</v>
          </cell>
          <cell r="P38">
            <v>85.570627946390402</v>
          </cell>
          <cell r="Q38">
            <v>56.303162666031525</v>
          </cell>
          <cell r="R38">
            <v>43.746807204979497</v>
          </cell>
        </row>
        <row r="39">
          <cell r="B39" t="str">
            <v>Gulf Canada</v>
          </cell>
          <cell r="C39">
            <v>35765</v>
          </cell>
          <cell r="D39">
            <v>338653361</v>
          </cell>
          <cell r="I39">
            <v>934.5</v>
          </cell>
          <cell r="J39">
            <v>142.80000000000001</v>
          </cell>
          <cell r="K39">
            <v>13.41</v>
          </cell>
          <cell r="L39">
            <v>1715</v>
          </cell>
          <cell r="M39">
            <v>1129</v>
          </cell>
          <cell r="N39">
            <v>2370.5700000000002</v>
          </cell>
          <cell r="O39">
            <v>7</v>
          </cell>
          <cell r="P39">
            <v>-5.08</v>
          </cell>
          <cell r="Q39">
            <v>30.84</v>
          </cell>
          <cell r="R39">
            <v>17.04</v>
          </cell>
          <cell r="S39">
            <v>10413725</v>
          </cell>
          <cell r="T39">
            <v>3739273</v>
          </cell>
          <cell r="U39">
            <v>6989698</v>
          </cell>
          <cell r="V39">
            <v>7921450</v>
          </cell>
          <cell r="W39">
            <v>4786522</v>
          </cell>
          <cell r="X39">
            <v>6989698</v>
          </cell>
          <cell r="Y39">
            <v>4741281</v>
          </cell>
          <cell r="Z39">
            <v>14501325</v>
          </cell>
          <cell r="AA39">
            <v>15007716</v>
          </cell>
          <cell r="AB39">
            <v>17336000</v>
          </cell>
          <cell r="AE39" t="str">
            <v>x</v>
          </cell>
        </row>
        <row r="40">
          <cell r="B40" t="str">
            <v>Hollinger</v>
          </cell>
          <cell r="D40">
            <v>33245133</v>
          </cell>
          <cell r="N40">
            <v>700.47802734375</v>
          </cell>
          <cell r="O40">
            <v>12</v>
          </cell>
          <cell r="P40">
            <v>22.363391596014569</v>
          </cell>
          <cell r="Q40">
            <v>11.542629157134353</v>
          </cell>
          <cell r="R40">
            <v>12.026237022601771</v>
          </cell>
          <cell r="U40">
            <v>974000</v>
          </cell>
        </row>
        <row r="41">
          <cell r="B41" t="str">
            <v>Hong Kong Bank</v>
          </cell>
        </row>
        <row r="42">
          <cell r="B42" t="str">
            <v>Hudson's Bay</v>
          </cell>
          <cell r="C42">
            <v>35796</v>
          </cell>
          <cell r="D42">
            <v>62100475</v>
          </cell>
          <cell r="N42">
            <v>1907.81396484375</v>
          </cell>
          <cell r="O42">
            <v>31.850000381469727</v>
          </cell>
          <cell r="P42">
            <v>42.633856482318457</v>
          </cell>
          <cell r="Q42">
            <v>12.110896101864931</v>
          </cell>
          <cell r="R42">
            <v>4.9203466471254842</v>
          </cell>
          <cell r="V42">
            <v>5266594</v>
          </cell>
          <cell r="X42">
            <v>5776214</v>
          </cell>
          <cell r="Z42">
            <v>3633515</v>
          </cell>
          <cell r="AB42">
            <v>2866646</v>
          </cell>
          <cell r="AD42">
            <v>501260</v>
          </cell>
        </row>
        <row r="43">
          <cell r="B43" t="str">
            <v>Imasco</v>
          </cell>
          <cell r="D43">
            <v>228195473</v>
          </cell>
          <cell r="N43">
            <v>11553.7421875</v>
          </cell>
          <cell r="O43">
            <v>50.5</v>
          </cell>
          <cell r="P43">
            <v>54.74196235360678</v>
          </cell>
          <cell r="Q43">
            <v>41.434773915519372</v>
          </cell>
          <cell r="R43">
            <v>24.173665924254095</v>
          </cell>
          <cell r="S43">
            <v>932220</v>
          </cell>
          <cell r="T43">
            <v>759000</v>
          </cell>
          <cell r="U43">
            <v>625500</v>
          </cell>
          <cell r="X43">
            <v>3945270</v>
          </cell>
          <cell r="Y43">
            <v>3962770</v>
          </cell>
          <cell r="Z43">
            <v>3896170</v>
          </cell>
        </row>
        <row r="44">
          <cell r="B44" t="str">
            <v>Imperial Oil</v>
          </cell>
          <cell r="C44">
            <v>35765</v>
          </cell>
          <cell r="D44">
            <v>149328323</v>
          </cell>
          <cell r="I44">
            <v>9512</v>
          </cell>
          <cell r="J44">
            <v>847</v>
          </cell>
          <cell r="K44">
            <v>18.927374301675979</v>
          </cell>
          <cell r="L44">
            <v>4383</v>
          </cell>
          <cell r="M44">
            <v>7096.0001945495605</v>
          </cell>
          <cell r="N44">
            <v>13738.171875</v>
          </cell>
          <cell r="O44">
            <v>92</v>
          </cell>
          <cell r="P44">
            <v>47.087551810221193</v>
          </cell>
          <cell r="Q44">
            <v>30.191493762406441</v>
          </cell>
          <cell r="R44">
            <v>23.75284921321137</v>
          </cell>
        </row>
        <row r="45">
          <cell r="B45" t="str">
            <v>Inco</v>
          </cell>
          <cell r="C45">
            <v>35765</v>
          </cell>
          <cell r="D45">
            <v>166018649</v>
          </cell>
          <cell r="I45">
            <v>3381.428955078125</v>
          </cell>
          <cell r="J45">
            <v>95.714996337890625</v>
          </cell>
          <cell r="K45">
            <v>-0.53114337802445999</v>
          </cell>
          <cell r="L45">
            <v>5311.4248046875</v>
          </cell>
          <cell r="M45">
            <v>14277.999877929688</v>
          </cell>
          <cell r="N45">
            <v>4034.260009765625</v>
          </cell>
          <cell r="O45">
            <v>24.299999237060547</v>
          </cell>
          <cell r="P45">
            <v>-43.638243968239507</v>
          </cell>
          <cell r="Q45">
            <v>-14.237113849295845</v>
          </cell>
          <cell r="R45">
            <v>-1.6970484505261729</v>
          </cell>
        </row>
        <row r="46">
          <cell r="B46" t="str">
            <v>IPL Energy</v>
          </cell>
          <cell r="C46">
            <v>35765</v>
          </cell>
          <cell r="D46">
            <v>74164000</v>
          </cell>
          <cell r="I46">
            <v>2520</v>
          </cell>
          <cell r="J46">
            <v>217.30000305175781</v>
          </cell>
          <cell r="K46">
            <v>14.040188753496647</v>
          </cell>
          <cell r="L46">
            <v>1699.4000244140625</v>
          </cell>
          <cell r="M46">
            <v>5000</v>
          </cell>
          <cell r="N46">
            <v>4457.921875</v>
          </cell>
          <cell r="O46">
            <v>65.400001525878906</v>
          </cell>
          <cell r="P46">
            <v>71.079735789311883</v>
          </cell>
          <cell r="Q46">
            <v>39.394196005348661</v>
          </cell>
          <cell r="R46">
            <v>30.933463809595917</v>
          </cell>
          <cell r="S46">
            <v>199000</v>
          </cell>
          <cell r="T46">
            <v>87000</v>
          </cell>
          <cell r="U46">
            <v>322000</v>
          </cell>
          <cell r="Z46">
            <v>656000</v>
          </cell>
          <cell r="AA46">
            <v>692000</v>
          </cell>
          <cell r="AB46">
            <v>937000</v>
          </cell>
        </row>
        <row r="47">
          <cell r="B47" t="str">
            <v>Jannock</v>
          </cell>
          <cell r="C47">
            <v>35765</v>
          </cell>
          <cell r="D47">
            <v>30292061</v>
          </cell>
          <cell r="I47">
            <v>1154.3</v>
          </cell>
          <cell r="J47">
            <v>44.5</v>
          </cell>
          <cell r="K47">
            <v>11.8</v>
          </cell>
          <cell r="L47">
            <v>378.3</v>
          </cell>
          <cell r="M47" t="str">
            <v>approx 1800</v>
          </cell>
          <cell r="N47">
            <v>560.4</v>
          </cell>
          <cell r="O47">
            <v>18.5</v>
          </cell>
          <cell r="P47">
            <v>-2.23</v>
          </cell>
          <cell r="Q47">
            <v>8.67</v>
          </cell>
          <cell r="R47">
            <v>10.17</v>
          </cell>
          <cell r="S47">
            <v>173900</v>
          </cell>
          <cell r="T47">
            <v>120000</v>
          </cell>
          <cell r="U47">
            <v>202500</v>
          </cell>
          <cell r="V47">
            <v>1080158</v>
          </cell>
          <cell r="W47">
            <v>1069357</v>
          </cell>
          <cell r="X47">
            <v>1175137</v>
          </cell>
          <cell r="Z47">
            <v>316800</v>
          </cell>
          <cell r="AA47">
            <v>430437</v>
          </cell>
          <cell r="AB47">
            <v>587937</v>
          </cell>
        </row>
        <row r="48">
          <cell r="B48" t="str">
            <v>Laidlaw</v>
          </cell>
          <cell r="C48">
            <v>35643</v>
          </cell>
          <cell r="D48">
            <v>328768305</v>
          </cell>
          <cell r="I48">
            <v>4209.88623046875</v>
          </cell>
          <cell r="J48">
            <v>848.03399658203125</v>
          </cell>
          <cell r="K48">
            <v>1.8354487304691895</v>
          </cell>
          <cell r="L48">
            <v>3881.094970703125</v>
          </cell>
          <cell r="M48">
            <v>52599.998474121094</v>
          </cell>
          <cell r="N48">
            <v>6427.5078125</v>
          </cell>
          <cell r="O48">
            <v>19.5</v>
          </cell>
          <cell r="P48">
            <v>23.520632928074559</v>
          </cell>
          <cell r="Q48">
            <v>21.634713396612359</v>
          </cell>
          <cell r="R48">
            <v>12.487884387639614</v>
          </cell>
        </row>
        <row r="49">
          <cell r="B49" t="str">
            <v>Macmillan Bloedel</v>
          </cell>
          <cell r="C49">
            <v>35765</v>
          </cell>
          <cell r="D49">
            <v>124414079</v>
          </cell>
          <cell r="I49">
            <v>4521</v>
          </cell>
          <cell r="J49">
            <v>-368</v>
          </cell>
          <cell r="K49">
            <v>-7.1738501590974835</v>
          </cell>
          <cell r="L49">
            <v>1596</v>
          </cell>
          <cell r="M49">
            <v>10592.000007629395</v>
          </cell>
          <cell r="N49">
            <v>1847.5479736328125</v>
          </cell>
          <cell r="O49">
            <v>14.850000381469727</v>
          </cell>
          <cell r="P49">
            <v>-15.891096156421602</v>
          </cell>
          <cell r="Q49">
            <v>-2.9077516485968014</v>
          </cell>
          <cell r="R49">
            <v>0.28148017957210225</v>
          </cell>
        </row>
        <row r="50">
          <cell r="B50" t="str">
            <v>Magna</v>
          </cell>
          <cell r="C50">
            <v>35612</v>
          </cell>
          <cell r="D50">
            <v>70084554</v>
          </cell>
          <cell r="E50">
            <v>1098309</v>
          </cell>
          <cell r="F50" t="str">
            <v>Class B Shares</v>
          </cell>
          <cell r="G50">
            <v>8555555</v>
          </cell>
          <cell r="H50" t="str">
            <v>Tesma Class A</v>
          </cell>
          <cell r="I50">
            <v>7691.7958984375</v>
          </cell>
          <cell r="J50">
            <v>603.4000244140625</v>
          </cell>
          <cell r="K50">
            <v>21.560781450651223</v>
          </cell>
          <cell r="L50">
            <v>3266</v>
          </cell>
          <cell r="M50" t="e">
            <v>#VALUE!</v>
          </cell>
          <cell r="N50">
            <v>6378.171875</v>
          </cell>
          <cell r="O50">
            <v>89.599998474121094</v>
          </cell>
          <cell r="P50">
            <v>19.257242370339632</v>
          </cell>
          <cell r="Q50">
            <v>20.355592343053509</v>
          </cell>
          <cell r="R50">
            <v>23.33800683686913</v>
          </cell>
        </row>
        <row r="51">
          <cell r="B51" t="str">
            <v>Manulife</v>
          </cell>
          <cell r="N51" t="e">
            <v>#VALUE!</v>
          </cell>
          <cell r="O51" t="e">
            <v>#VALUE!</v>
          </cell>
          <cell r="P51" t="e">
            <v>#VALUE!</v>
          </cell>
          <cell r="Q51" t="e">
            <v>#VALUE!</v>
          </cell>
          <cell r="R51" t="e">
            <v>#VALUE!</v>
          </cell>
        </row>
        <row r="52">
          <cell r="B52" t="str">
            <v>Maple Leaf Foods</v>
          </cell>
          <cell r="C52">
            <v>35765</v>
          </cell>
          <cell r="D52">
            <v>93026349</v>
          </cell>
          <cell r="I52">
            <v>3678.42</v>
          </cell>
          <cell r="J52">
            <v>46.9</v>
          </cell>
          <cell r="K52">
            <v>14.74</v>
          </cell>
          <cell r="L52">
            <v>338.48</v>
          </cell>
          <cell r="M52">
            <v>11000</v>
          </cell>
          <cell r="N52">
            <v>1469.81</v>
          </cell>
          <cell r="O52">
            <v>15.8</v>
          </cell>
          <cell r="P52">
            <v>72.739999999999995</v>
          </cell>
          <cell r="Q52">
            <v>42.95</v>
          </cell>
          <cell r="R52">
            <v>21.05</v>
          </cell>
          <cell r="S52">
            <v>2260000</v>
          </cell>
          <cell r="T52">
            <v>760000</v>
          </cell>
          <cell r="U52">
            <v>560000</v>
          </cell>
          <cell r="V52">
            <v>7803419</v>
          </cell>
          <cell r="W52">
            <v>7498001</v>
          </cell>
          <cell r="X52">
            <v>6813422</v>
          </cell>
          <cell r="Z52">
            <v>4492863</v>
          </cell>
          <cell r="AA52">
            <v>4662604</v>
          </cell>
          <cell r="AB52">
            <v>4388381</v>
          </cell>
        </row>
        <row r="53">
          <cell r="B53" t="str">
            <v>Methanex</v>
          </cell>
          <cell r="C53">
            <v>35765</v>
          </cell>
          <cell r="D53">
            <v>175576823</v>
          </cell>
          <cell r="I53">
            <v>1856.26</v>
          </cell>
          <cell r="J53">
            <v>288.55</v>
          </cell>
          <cell r="K53">
            <v>17.89</v>
          </cell>
          <cell r="L53">
            <v>1702.1</v>
          </cell>
          <cell r="M53">
            <v>841</v>
          </cell>
          <cell r="N53">
            <v>1992.8</v>
          </cell>
          <cell r="O53">
            <v>11.35</v>
          </cell>
          <cell r="P53">
            <v>-8.84</v>
          </cell>
          <cell r="Q53">
            <v>-14.64</v>
          </cell>
          <cell r="R53">
            <v>3.62</v>
          </cell>
          <cell r="S53">
            <v>717000</v>
          </cell>
          <cell r="T53">
            <v>582500</v>
          </cell>
          <cell r="U53">
            <v>950550</v>
          </cell>
          <cell r="V53">
            <v>3735550</v>
          </cell>
          <cell r="W53">
            <v>4157350</v>
          </cell>
          <cell r="X53">
            <v>4610150</v>
          </cell>
          <cell r="Z53">
            <v>3735550</v>
          </cell>
          <cell r="AA53">
            <v>4157350</v>
          </cell>
          <cell r="AB53">
            <v>4610150</v>
          </cell>
        </row>
        <row r="54">
          <cell r="B54" t="str">
            <v>Molson Companies</v>
          </cell>
          <cell r="C54">
            <v>35855</v>
          </cell>
          <cell r="D54">
            <v>58941858</v>
          </cell>
          <cell r="E54">
            <v>46423391</v>
          </cell>
          <cell r="F54" t="str">
            <v>Class A Non-Voting</v>
          </cell>
          <cell r="I54">
            <v>1552.1410000000001</v>
          </cell>
          <cell r="J54">
            <v>111.101</v>
          </cell>
          <cell r="K54">
            <v>6.21</v>
          </cell>
          <cell r="L54">
            <v>978.55</v>
          </cell>
          <cell r="M54">
            <v>4500</v>
          </cell>
          <cell r="N54">
            <v>1497.407958984375</v>
          </cell>
          <cell r="O54">
            <v>25.549999237060547</v>
          </cell>
          <cell r="P54">
            <v>22.34460035659318</v>
          </cell>
          <cell r="Q54">
            <v>12.262375867867203</v>
          </cell>
          <cell r="R54">
            <v>0.74200814651810276</v>
          </cell>
          <cell r="S54" t="str">
            <v>n/a</v>
          </cell>
          <cell r="T54" t="str">
            <v>n/a</v>
          </cell>
          <cell r="U54" t="str">
            <v>n/a</v>
          </cell>
          <cell r="V54">
            <v>5716154</v>
          </cell>
          <cell r="W54">
            <v>1872200</v>
          </cell>
          <cell r="X54">
            <v>3236908</v>
          </cell>
          <cell r="Z54">
            <v>3692000</v>
          </cell>
          <cell r="AA54">
            <v>3428038</v>
          </cell>
          <cell r="AB54">
            <v>1820938</v>
          </cell>
        </row>
        <row r="55">
          <cell r="B55" t="str">
            <v>Moore</v>
          </cell>
          <cell r="C55">
            <v>35765</v>
          </cell>
          <cell r="D55">
            <v>88449140</v>
          </cell>
          <cell r="I55">
            <v>3758.592041015625</v>
          </cell>
          <cell r="J55">
            <v>78.712997436523438</v>
          </cell>
          <cell r="K55">
            <v>4.1249003185839168</v>
          </cell>
          <cell r="L55">
            <v>1693.73095703125</v>
          </cell>
          <cell r="M55">
            <v>20083.999633789063</v>
          </cell>
          <cell r="N55">
            <v>1901.6529541015625</v>
          </cell>
          <cell r="O55">
            <v>21.5</v>
          </cell>
          <cell r="P55">
            <v>-20.325052370127871</v>
          </cell>
          <cell r="Q55">
            <v>-2.3577007451958121</v>
          </cell>
          <cell r="R55">
            <v>4.7356577440630598</v>
          </cell>
          <cell r="S55">
            <v>1569500</v>
          </cell>
          <cell r="T55">
            <v>1527000</v>
          </cell>
          <cell r="U55">
            <v>1664800</v>
          </cell>
          <cell r="V55">
            <v>810660</v>
          </cell>
          <cell r="W55">
            <v>2047360</v>
          </cell>
          <cell r="X55">
            <v>1483000</v>
          </cell>
          <cell r="Z55">
            <v>1496000</v>
          </cell>
          <cell r="AA55">
            <v>1508500</v>
          </cell>
          <cell r="AB55">
            <v>1471700</v>
          </cell>
        </row>
        <row r="56">
          <cell r="B56" t="str">
            <v>National Bank</v>
          </cell>
          <cell r="C56">
            <v>35704</v>
          </cell>
          <cell r="D56">
            <v>170461483</v>
          </cell>
          <cell r="I56">
            <v>4161</v>
          </cell>
          <cell r="J56">
            <v>342</v>
          </cell>
          <cell r="K56">
            <v>14.022631462169958</v>
          </cell>
          <cell r="L56">
            <v>2760</v>
          </cell>
          <cell r="M56">
            <v>16319.999694824219</v>
          </cell>
          <cell r="N56">
            <v>4022.8779296875</v>
          </cell>
          <cell r="O56">
            <v>23.600000381469727</v>
          </cell>
          <cell r="P56">
            <v>76.080260314050975</v>
          </cell>
          <cell r="Q56">
            <v>40.553438528334041</v>
          </cell>
          <cell r="R56">
            <v>28.691235173286422</v>
          </cell>
          <cell r="S56">
            <v>1376400</v>
          </cell>
          <cell r="T56">
            <v>1799000</v>
          </cell>
          <cell r="U56">
            <v>833000</v>
          </cell>
          <cell r="V56" t="str">
            <v>*3,000,000</v>
          </cell>
          <cell r="W56" t="str">
            <v>*8,000,000</v>
          </cell>
          <cell r="X56" t="str">
            <v>*6,700,718</v>
          </cell>
          <cell r="AB56">
            <v>3447718</v>
          </cell>
        </row>
        <row r="57">
          <cell r="B57" t="str">
            <v>Noranda</v>
          </cell>
          <cell r="C57">
            <v>35765</v>
          </cell>
          <cell r="D57">
            <v>237379000</v>
          </cell>
          <cell r="I57">
            <v>6407</v>
          </cell>
          <cell r="J57">
            <v>261</v>
          </cell>
          <cell r="K57">
            <v>3.2052642751008276</v>
          </cell>
          <cell r="L57">
            <v>5049</v>
          </cell>
          <cell r="M57">
            <v>21666.999816894531</v>
          </cell>
          <cell r="N57">
            <v>5839.52001953125</v>
          </cell>
          <cell r="O57">
            <v>24.600000381469727</v>
          </cell>
          <cell r="P57">
            <v>-16.591972683459389</v>
          </cell>
          <cell r="Q57">
            <v>1.1013754042729529</v>
          </cell>
          <cell r="R57">
            <v>10.027111086420692</v>
          </cell>
          <cell r="S57">
            <v>510400</v>
          </cell>
          <cell r="T57">
            <v>528200</v>
          </cell>
          <cell r="U57">
            <v>528500</v>
          </cell>
          <cell r="Z57">
            <v>1570705</v>
          </cell>
          <cell r="AA57">
            <v>1557285</v>
          </cell>
          <cell r="AB57">
            <v>1759035</v>
          </cell>
        </row>
        <row r="58">
          <cell r="B58" t="str">
            <v>Noranda Forest</v>
          </cell>
          <cell r="C58">
            <v>35795</v>
          </cell>
          <cell r="D58">
            <v>154692637</v>
          </cell>
          <cell r="E58">
            <v>8000000</v>
          </cell>
          <cell r="F58" t="str">
            <v>Class A Preferred Series I</v>
          </cell>
          <cell r="I58">
            <v>2272</v>
          </cell>
          <cell r="J58">
            <v>19</v>
          </cell>
          <cell r="K58">
            <v>0.77800000000000002</v>
          </cell>
          <cell r="L58">
            <v>1320</v>
          </cell>
          <cell r="M58">
            <v>9700</v>
          </cell>
          <cell r="N58">
            <v>1198.8710000000001</v>
          </cell>
          <cell r="O58">
            <v>7.75</v>
          </cell>
          <cell r="P58">
            <v>-5.5529999999999999</v>
          </cell>
          <cell r="Q58">
            <v>-3.9369999999999998</v>
          </cell>
          <cell r="R58">
            <v>1.17</v>
          </cell>
          <cell r="S58">
            <v>286000</v>
          </cell>
          <cell r="T58">
            <v>520000</v>
          </cell>
          <cell r="U58">
            <v>1499450</v>
          </cell>
          <cell r="V58" t="str">
            <v>not specified</v>
          </cell>
          <cell r="W58" t="str">
            <v>not specified</v>
          </cell>
          <cell r="X58" t="str">
            <v>not specified</v>
          </cell>
          <cell r="Z58" t="str">
            <v>not specified</v>
          </cell>
          <cell r="AA58" t="str">
            <v>not specified</v>
          </cell>
          <cell r="AB58" t="str">
            <v>not specified</v>
          </cell>
          <cell r="AC58" t="str">
            <v>not specified</v>
          </cell>
        </row>
        <row r="59">
          <cell r="B59" t="str">
            <v>Northern Telecom</v>
          </cell>
          <cell r="C59">
            <v>35765</v>
          </cell>
          <cell r="D59">
            <v>518880270</v>
          </cell>
          <cell r="I59">
            <v>22107.09765625</v>
          </cell>
          <cell r="J59">
            <v>1184.2860107421875</v>
          </cell>
          <cell r="K59">
            <v>17.777084418606098</v>
          </cell>
          <cell r="L59">
            <v>7728.56982421875</v>
          </cell>
          <cell r="M59">
            <v>72896.003723144531</v>
          </cell>
          <cell r="N59">
            <v>32987.78515625</v>
          </cell>
          <cell r="O59">
            <v>63.575000762939453</v>
          </cell>
          <cell r="P59">
            <v>50.243838860831325</v>
          </cell>
          <cell r="Q59">
            <v>40.841269850717168</v>
          </cell>
          <cell r="R59">
            <v>19.45561046276767</v>
          </cell>
          <cell r="S59">
            <v>10847450</v>
          </cell>
          <cell r="T59">
            <v>10443100</v>
          </cell>
          <cell r="U59">
            <v>9657390</v>
          </cell>
          <cell r="V59">
            <v>11317720</v>
          </cell>
          <cell r="W59">
            <v>1996900</v>
          </cell>
          <cell r="X59">
            <v>13253310</v>
          </cell>
          <cell r="Z59">
            <v>27011670</v>
          </cell>
          <cell r="AA59">
            <v>25346634</v>
          </cell>
          <cell r="AB59">
            <v>25087076</v>
          </cell>
          <cell r="AD59">
            <v>12368120</v>
          </cell>
        </row>
        <row r="60">
          <cell r="B60" t="str">
            <v>NOVA</v>
          </cell>
          <cell r="N60">
            <v>6106.39794921875</v>
          </cell>
          <cell r="O60">
            <v>13.600000381469727</v>
          </cell>
          <cell r="P60">
            <v>15.607699000417252</v>
          </cell>
          <cell r="Q60">
            <v>4.5065923284056009</v>
          </cell>
          <cell r="R60">
            <v>12.201686896279895</v>
          </cell>
        </row>
        <row r="61">
          <cell r="B61" t="str">
            <v>Oshawa Group</v>
          </cell>
          <cell r="D61">
            <v>685504</v>
          </cell>
          <cell r="E61">
            <v>37491629</v>
          </cell>
          <cell r="F61" t="str">
            <v>Class A</v>
          </cell>
          <cell r="I61">
            <v>6813.1</v>
          </cell>
          <cell r="J61">
            <v>54</v>
          </cell>
          <cell r="K61">
            <v>6.57</v>
          </cell>
          <cell r="L61">
            <v>857.8</v>
          </cell>
          <cell r="M61">
            <v>16050</v>
          </cell>
          <cell r="N61">
            <v>950.7750244140625</v>
          </cell>
          <cell r="O61">
            <v>25</v>
          </cell>
          <cell r="P61">
            <v>26.691847724014096</v>
          </cell>
          <cell r="Q61">
            <v>13.106121595100362</v>
          </cell>
          <cell r="R61">
            <v>4.3936028711454744</v>
          </cell>
          <cell r="S61">
            <v>382452</v>
          </cell>
          <cell r="T61">
            <v>380714</v>
          </cell>
          <cell r="U61">
            <v>451211</v>
          </cell>
          <cell r="V61">
            <v>1860941</v>
          </cell>
          <cell r="W61">
            <v>3461601</v>
          </cell>
          <cell r="X61">
            <v>3315541</v>
          </cell>
          <cell r="Z61">
            <v>1723355</v>
          </cell>
          <cell r="AA61">
            <v>1867175</v>
          </cell>
          <cell r="AB61">
            <v>1940237</v>
          </cell>
          <cell r="AD61" t="str">
            <v>x</v>
          </cell>
        </row>
        <row r="62">
          <cell r="B62" t="str">
            <v>Pan Canadian</v>
          </cell>
        </row>
        <row r="63">
          <cell r="B63" t="str">
            <v>Petro-Canada</v>
          </cell>
          <cell r="C63">
            <v>35765</v>
          </cell>
          <cell r="D63">
            <v>271007532</v>
          </cell>
          <cell r="I63">
            <v>6017</v>
          </cell>
          <cell r="J63">
            <v>306</v>
          </cell>
          <cell r="K63">
            <v>8.0378250591016549</v>
          </cell>
          <cell r="L63">
            <v>3922</v>
          </cell>
          <cell r="M63">
            <v>5749.000072479248</v>
          </cell>
          <cell r="N63">
            <v>7046.203125</v>
          </cell>
          <cell r="O63">
            <v>26</v>
          </cell>
          <cell r="P63">
            <v>36.022736469816017</v>
          </cell>
          <cell r="Q63">
            <v>33.428416732669739</v>
          </cell>
          <cell r="R63">
            <v>27.838625991407362</v>
          </cell>
          <cell r="S63">
            <v>224100</v>
          </cell>
          <cell r="T63">
            <v>7700030</v>
          </cell>
          <cell r="U63">
            <v>1283100</v>
          </cell>
          <cell r="Z63">
            <v>2576169</v>
          </cell>
          <cell r="AA63">
            <v>3060000</v>
          </cell>
          <cell r="AB63">
            <v>4057342</v>
          </cell>
        </row>
        <row r="64">
          <cell r="B64" t="str">
            <v>Placer Dome</v>
          </cell>
          <cell r="C64">
            <v>35765</v>
          </cell>
          <cell r="D64">
            <v>250017000</v>
          </cell>
          <cell r="I64">
            <v>1727.1429443359375</v>
          </cell>
          <cell r="J64">
            <v>-355.7139892578125</v>
          </cell>
          <cell r="K64">
            <v>-19.302217039404802</v>
          </cell>
          <cell r="L64">
            <v>2330</v>
          </cell>
          <cell r="M64">
            <v>8369.999885559082</v>
          </cell>
          <cell r="N64">
            <v>4500.30517578125</v>
          </cell>
          <cell r="O64">
            <v>18</v>
          </cell>
          <cell r="P64">
            <v>-38.961063551966561</v>
          </cell>
          <cell r="Q64">
            <v>-14.814939445062492</v>
          </cell>
          <cell r="R64">
            <v>5.4926574607642609</v>
          </cell>
        </row>
        <row r="65">
          <cell r="B65" t="str">
            <v>Power Corp.</v>
          </cell>
          <cell r="D65">
            <v>97920701</v>
          </cell>
          <cell r="N65">
            <v>5000.2421875</v>
          </cell>
          <cell r="O65">
            <v>51.200000762939453</v>
          </cell>
          <cell r="P65">
            <v>90.241574719159786</v>
          </cell>
          <cell r="Q65">
            <v>42.454676289271198</v>
          </cell>
          <cell r="R65">
            <v>31.227007578182821</v>
          </cell>
          <cell r="V65">
            <v>5543900</v>
          </cell>
          <cell r="W65">
            <v>5088000</v>
          </cell>
          <cell r="X65">
            <v>4828700</v>
          </cell>
          <cell r="Z65">
            <v>4399900</v>
          </cell>
          <cell r="AA65">
            <v>4207000</v>
          </cell>
          <cell r="AB65">
            <v>3985200</v>
          </cell>
        </row>
        <row r="66">
          <cell r="B66" t="str">
            <v>Quebecor</v>
          </cell>
          <cell r="D66">
            <v>26960571</v>
          </cell>
          <cell r="N66">
            <v>1685.5030517578125</v>
          </cell>
          <cell r="O66">
            <v>25.600000381469727</v>
          </cell>
          <cell r="P66">
            <v>12.498383774520283</v>
          </cell>
          <cell r="Q66">
            <v>14.82215792012973</v>
          </cell>
          <cell r="R66">
            <v>10.606923672563994</v>
          </cell>
          <cell r="X66">
            <v>2000000</v>
          </cell>
          <cell r="Z66">
            <v>502534</v>
          </cell>
          <cell r="AA66">
            <v>422834</v>
          </cell>
          <cell r="AB66">
            <v>359834</v>
          </cell>
        </row>
        <row r="67">
          <cell r="B67" t="str">
            <v>Renaissance</v>
          </cell>
        </row>
        <row r="68">
          <cell r="B68" t="str">
            <v>Rio Algom</v>
          </cell>
          <cell r="C68">
            <v>35765</v>
          </cell>
          <cell r="D68">
            <v>60579456</v>
          </cell>
          <cell r="I68">
            <v>1834</v>
          </cell>
          <cell r="J68">
            <v>83</v>
          </cell>
          <cell r="K68">
            <v>5.9850770941687363</v>
          </cell>
          <cell r="L68">
            <v>1632</v>
          </cell>
          <cell r="M68">
            <v>2450.9999752044678</v>
          </cell>
          <cell r="N68">
            <v>1462.9820556640625</v>
          </cell>
          <cell r="O68">
            <v>24.149999618530273</v>
          </cell>
          <cell r="P68">
            <v>-19.219561699453159</v>
          </cell>
          <cell r="Q68">
            <v>-1.0929741963310757</v>
          </cell>
          <cell r="R68">
            <v>9.5166432459077086</v>
          </cell>
          <cell r="S68">
            <v>616800</v>
          </cell>
          <cell r="T68">
            <v>554157</v>
          </cell>
          <cell r="V68">
            <v>2183127</v>
          </cell>
          <cell r="W68">
            <v>4582405</v>
          </cell>
          <cell r="X68">
            <v>4346121</v>
          </cell>
          <cell r="Z68">
            <v>1629327</v>
          </cell>
          <cell r="AA68">
            <v>1757762</v>
          </cell>
          <cell r="AB68">
            <v>2218978</v>
          </cell>
        </row>
        <row r="69">
          <cell r="B69" t="str">
            <v>Rogers Communications</v>
          </cell>
          <cell r="C69">
            <v>35765</v>
          </cell>
          <cell r="D69">
            <v>56240494</v>
          </cell>
          <cell r="E69">
            <v>232638978</v>
          </cell>
          <cell r="F69" t="str">
            <v>Class B Non-Voting</v>
          </cell>
          <cell r="I69">
            <v>2695.32</v>
          </cell>
          <cell r="J69">
            <v>-539.46</v>
          </cell>
          <cell r="K69">
            <v>38.049999999999997</v>
          </cell>
          <cell r="L69">
            <v>-517.41999999999996</v>
          </cell>
          <cell r="M69">
            <v>10300</v>
          </cell>
          <cell r="N69">
            <v>1231.92</v>
          </cell>
          <cell r="O69">
            <v>6.9000000953674316</v>
          </cell>
          <cell r="P69">
            <v>-31.683169952877154</v>
          </cell>
          <cell r="Q69">
            <v>-28.339042249530277</v>
          </cell>
          <cell r="R69">
            <v>-13.802192596857621</v>
          </cell>
          <cell r="S69" t="str">
            <v>n/a</v>
          </cell>
          <cell r="T69" t="str">
            <v>n/a</v>
          </cell>
          <cell r="U69" t="str">
            <v>n/a</v>
          </cell>
          <cell r="V69" t="str">
            <v>n/a</v>
          </cell>
          <cell r="W69" t="str">
            <v>n/a</v>
          </cell>
          <cell r="X69">
            <v>5000000</v>
          </cell>
          <cell r="Y69">
            <v>12500000</v>
          </cell>
          <cell r="Z69">
            <v>2637038</v>
          </cell>
          <cell r="AA69">
            <v>4236688</v>
          </cell>
          <cell r="AB69">
            <v>10073088</v>
          </cell>
        </row>
        <row r="70">
          <cell r="B70" t="str">
            <v>Royal Bank</v>
          </cell>
          <cell r="C70">
            <v>35704</v>
          </cell>
          <cell r="D70">
            <v>308335000</v>
          </cell>
          <cell r="I70">
            <v>17471</v>
          </cell>
          <cell r="J70">
            <v>1679</v>
          </cell>
          <cell r="K70">
            <v>19.031226948610769</v>
          </cell>
          <cell r="L70">
            <v>10390</v>
          </cell>
          <cell r="M70">
            <v>58132.999420166016</v>
          </cell>
          <cell r="N70">
            <v>23310.1171875</v>
          </cell>
          <cell r="O70">
            <v>75.599998474121094</v>
          </cell>
          <cell r="P70">
            <v>61.158650280659103</v>
          </cell>
          <cell r="Q70">
            <v>43.895850868400245</v>
          </cell>
          <cell r="R70">
            <v>29.912767384409733</v>
          </cell>
          <cell r="S70">
            <v>276800</v>
          </cell>
          <cell r="T70">
            <v>2045000</v>
          </cell>
          <cell r="U70">
            <v>2775000</v>
          </cell>
          <cell r="V70">
            <v>9528000</v>
          </cell>
          <cell r="W70">
            <v>7524000</v>
          </cell>
          <cell r="X70">
            <v>4995000</v>
          </cell>
          <cell r="Z70">
            <v>472000</v>
          </cell>
          <cell r="AA70">
            <v>2476000</v>
          </cell>
          <cell r="AB70">
            <v>5005000</v>
          </cell>
        </row>
        <row r="71">
          <cell r="B71" t="str">
            <v>Russel Metals</v>
          </cell>
          <cell r="C71">
            <v>35765</v>
          </cell>
          <cell r="E71">
            <v>50988193</v>
          </cell>
          <cell r="F71" t="str">
            <v>Class A</v>
          </cell>
          <cell r="G71">
            <v>21671</v>
          </cell>
          <cell r="H71" t="str">
            <v>Class B</v>
          </cell>
          <cell r="I71">
            <v>1667.43</v>
          </cell>
          <cell r="J71">
            <v>30.59</v>
          </cell>
          <cell r="K71">
            <v>9.65</v>
          </cell>
          <cell r="L71">
            <v>275.52</v>
          </cell>
          <cell r="M71">
            <v>2075</v>
          </cell>
          <cell r="N71">
            <v>224.44</v>
          </cell>
          <cell r="O71">
            <v>4.4000000000000004</v>
          </cell>
          <cell r="P71">
            <v>35.380000000000003</v>
          </cell>
          <cell r="Q71">
            <v>-9.19</v>
          </cell>
          <cell r="R71">
            <v>1.45</v>
          </cell>
          <cell r="S71">
            <v>485000</v>
          </cell>
          <cell r="T71">
            <v>269500</v>
          </cell>
          <cell r="U71">
            <v>381000</v>
          </cell>
          <cell r="V71">
            <v>4500000</v>
          </cell>
          <cell r="W71">
            <v>4500000</v>
          </cell>
          <cell r="X71">
            <v>4500000</v>
          </cell>
          <cell r="Z71">
            <v>1396900</v>
          </cell>
          <cell r="AA71">
            <v>1279400</v>
          </cell>
          <cell r="AB71">
            <v>1036400</v>
          </cell>
          <cell r="AC71">
            <v>1036400</v>
          </cell>
          <cell r="AE71" t="str">
            <v>x</v>
          </cell>
        </row>
        <row r="72">
          <cell r="B72" t="str">
            <v>Seagrams</v>
          </cell>
          <cell r="C72">
            <v>35582</v>
          </cell>
          <cell r="D72">
            <v>356445718</v>
          </cell>
          <cell r="I72">
            <v>16141.3984375</v>
          </cell>
          <cell r="J72">
            <v>693.27398681640625</v>
          </cell>
          <cell r="K72">
            <v>5.4196539827071888</v>
          </cell>
          <cell r="L72">
            <v>13011.9453125</v>
          </cell>
          <cell r="M72">
            <v>30000</v>
          </cell>
          <cell r="N72">
            <v>15949.6328125</v>
          </cell>
          <cell r="O72">
            <v>46.25</v>
          </cell>
          <cell r="P72">
            <v>-13.185643760913246</v>
          </cell>
          <cell r="Q72">
            <v>5.2067155354990735</v>
          </cell>
          <cell r="R72">
            <v>9.3330999412784887</v>
          </cell>
        </row>
        <row r="73">
          <cell r="B73" t="str">
            <v>Sears Canada Inc</v>
          </cell>
          <cell r="C73">
            <v>35765</v>
          </cell>
          <cell r="D73">
            <v>105959504</v>
          </cell>
          <cell r="E73">
            <v>430615000</v>
          </cell>
          <cell r="F73" t="str">
            <v>Sears Roebuck</v>
          </cell>
          <cell r="I73">
            <v>4583.5</v>
          </cell>
          <cell r="J73">
            <v>116.5</v>
          </cell>
          <cell r="K73">
            <v>11.7</v>
          </cell>
          <cell r="L73">
            <v>1042.4000000000001</v>
          </cell>
          <cell r="M73">
            <v>39000</v>
          </cell>
          <cell r="N73">
            <v>2092.71</v>
          </cell>
          <cell r="O73">
            <v>19.75</v>
          </cell>
          <cell r="P73">
            <v>94.44</v>
          </cell>
          <cell r="Q73">
            <v>40.229999999999997</v>
          </cell>
          <cell r="R73">
            <v>26.58</v>
          </cell>
          <cell r="T73">
            <v>273955</v>
          </cell>
          <cell r="U73">
            <v>316750</v>
          </cell>
          <cell r="W73">
            <v>4700000</v>
          </cell>
          <cell r="X73">
            <v>4700000</v>
          </cell>
          <cell r="AA73">
            <v>840358</v>
          </cell>
          <cell r="AB73">
            <v>811789</v>
          </cell>
          <cell r="AC73">
            <v>811789</v>
          </cell>
        </row>
        <row r="74">
          <cell r="B74" t="str">
            <v>Shell</v>
          </cell>
          <cell r="C74">
            <v>35765</v>
          </cell>
          <cell r="D74">
            <v>290127940</v>
          </cell>
          <cell r="I74">
            <v>5295</v>
          </cell>
          <cell r="J74">
            <v>523</v>
          </cell>
          <cell r="K74">
            <v>14.838984253085544</v>
          </cell>
          <cell r="L74">
            <v>3200</v>
          </cell>
          <cell r="M74">
            <v>3592.9999351501465</v>
          </cell>
          <cell r="N74">
            <v>7456.28515625</v>
          </cell>
          <cell r="O74">
            <v>25.700000762939453</v>
          </cell>
          <cell r="P74">
            <v>48.64059923299191</v>
          </cell>
          <cell r="Q74">
            <v>25.972624849716496</v>
          </cell>
          <cell r="R74">
            <v>20.933092942600773</v>
          </cell>
        </row>
        <row r="75">
          <cell r="B75" t="str">
            <v>Stelco</v>
          </cell>
          <cell r="D75">
            <v>107299492</v>
          </cell>
          <cell r="N75">
            <v>994.56500244140625</v>
          </cell>
          <cell r="O75">
            <v>9.4499998092651367</v>
          </cell>
          <cell r="P75">
            <v>13.078476467569278</v>
          </cell>
          <cell r="Q75">
            <v>5.8903562177587521</v>
          </cell>
          <cell r="R75">
            <v>46.532776170435788</v>
          </cell>
          <cell r="S75">
            <v>744000</v>
          </cell>
          <cell r="T75">
            <v>1137000</v>
          </cell>
          <cell r="U75">
            <v>811000</v>
          </cell>
          <cell r="V75">
            <v>770000</v>
          </cell>
          <cell r="W75">
            <v>2674000</v>
          </cell>
          <cell r="X75">
            <v>1863000</v>
          </cell>
          <cell r="Z75">
            <v>2293600</v>
          </cell>
          <cell r="AA75">
            <v>3222100</v>
          </cell>
          <cell r="AB75">
            <v>1979100</v>
          </cell>
        </row>
        <row r="76">
          <cell r="B76" t="str">
            <v>Sun Life</v>
          </cell>
          <cell r="N76" t="e">
            <v>#VALUE!</v>
          </cell>
          <cell r="O76" t="e">
            <v>#VALUE!</v>
          </cell>
          <cell r="P76" t="e">
            <v>#VALUE!</v>
          </cell>
          <cell r="Q76" t="e">
            <v>#VALUE!</v>
          </cell>
          <cell r="R76" t="e">
            <v>#VALUE!</v>
          </cell>
        </row>
        <row r="77">
          <cell r="B77" t="str">
            <v>Suncor Energy</v>
          </cell>
          <cell r="C77">
            <v>35765</v>
          </cell>
          <cell r="D77">
            <v>109906633</v>
          </cell>
          <cell r="I77">
            <v>1856</v>
          </cell>
          <cell r="J77">
            <v>223</v>
          </cell>
          <cell r="K77">
            <v>16.842900302114806</v>
          </cell>
          <cell r="L77">
            <v>1401</v>
          </cell>
          <cell r="M77">
            <v>2438.9998912811279</v>
          </cell>
          <cell r="N77">
            <v>5385.44091796875</v>
          </cell>
          <cell r="O77">
            <v>49</v>
          </cell>
          <cell r="P77">
            <v>75.800188547853267</v>
          </cell>
          <cell r="Q77">
            <v>48.749961953687126</v>
          </cell>
          <cell r="R77" t="str">
            <v>@NA</v>
          </cell>
          <cell r="S77">
            <v>599918</v>
          </cell>
          <cell r="T77">
            <v>664450</v>
          </cell>
          <cell r="U77">
            <v>1181570</v>
          </cell>
          <cell r="V77">
            <v>1994848</v>
          </cell>
          <cell r="W77">
            <v>1403906</v>
          </cell>
          <cell r="X77">
            <v>4457945</v>
          </cell>
          <cell r="Z77">
            <v>1394784</v>
          </cell>
          <cell r="AA77">
            <v>1778468</v>
          </cell>
          <cell r="AB77">
            <v>2598291</v>
          </cell>
        </row>
        <row r="78">
          <cell r="B78" t="str">
            <v>Talisman Energy</v>
          </cell>
          <cell r="C78">
            <v>35765</v>
          </cell>
          <cell r="D78">
            <v>109644306</v>
          </cell>
          <cell r="I78">
            <v>1422</v>
          </cell>
          <cell r="J78">
            <v>77.099998474121094</v>
          </cell>
          <cell r="K78">
            <v>3.6022985896923903</v>
          </cell>
          <cell r="L78">
            <v>2186.60009765625</v>
          </cell>
          <cell r="M78">
            <v>944.99999284744263</v>
          </cell>
          <cell r="N78">
            <v>4796.921875</v>
          </cell>
          <cell r="O78">
            <v>43.75</v>
          </cell>
          <cell r="P78">
            <v>-4.0570143333908293</v>
          </cell>
          <cell r="Q78">
            <v>23.018397399255754</v>
          </cell>
          <cell r="R78">
            <v>23.873200812705765</v>
          </cell>
          <cell r="V78">
            <v>6479723</v>
          </cell>
          <cell r="W78">
            <v>4891273</v>
          </cell>
          <cell r="Z78">
            <v>3596500</v>
          </cell>
          <cell r="AA78">
            <v>4005150</v>
          </cell>
        </row>
        <row r="79">
          <cell r="B79" t="str">
            <v>Teck</v>
          </cell>
          <cell r="C79">
            <v>35795</v>
          </cell>
          <cell r="D79">
            <v>4682078</v>
          </cell>
          <cell r="E79">
            <v>92238689</v>
          </cell>
          <cell r="F79" t="str">
            <v>Class B Subordinate Voting Shares</v>
          </cell>
          <cell r="I79">
            <v>687.96100000000001</v>
          </cell>
          <cell r="J79">
            <v>-175.613</v>
          </cell>
          <cell r="K79">
            <v>-12.223000000000001</v>
          </cell>
          <cell r="L79">
            <v>1343.903</v>
          </cell>
          <cell r="M79">
            <v>2106</v>
          </cell>
          <cell r="N79">
            <v>2088.6469999999999</v>
          </cell>
          <cell r="O79">
            <v>21.55</v>
          </cell>
          <cell r="P79">
            <v>-40.692</v>
          </cell>
          <cell r="Q79">
            <v>-12.657999999999999</v>
          </cell>
          <cell r="R79">
            <v>2.4969999999999999</v>
          </cell>
          <cell r="S79">
            <v>175000</v>
          </cell>
          <cell r="T79">
            <v>40000</v>
          </cell>
          <cell r="U79">
            <v>996000</v>
          </cell>
          <cell r="V79" t="str">
            <v>not specified</v>
          </cell>
          <cell r="W79">
            <v>4500000</v>
          </cell>
          <cell r="X79">
            <v>401000</v>
          </cell>
          <cell r="Z79" t="str">
            <v>102284627 - total</v>
          </cell>
          <cell r="AA79" t="str">
            <v>105021649 - total</v>
          </cell>
          <cell r="AB79" t="str">
            <v>1302500 - Class B</v>
          </cell>
          <cell r="AC79" t="str">
            <v>1302500 - Class B</v>
          </cell>
        </row>
        <row r="80">
          <cell r="B80" t="str">
            <v>TELUS</v>
          </cell>
          <cell r="C80">
            <v>35765</v>
          </cell>
          <cell r="D80">
            <v>145536590</v>
          </cell>
          <cell r="I80">
            <v>2019.82</v>
          </cell>
          <cell r="J80">
            <v>-3.16</v>
          </cell>
          <cell r="K80">
            <v>7.16</v>
          </cell>
          <cell r="L80">
            <v>2297.42</v>
          </cell>
          <cell r="M80">
            <v>8972</v>
          </cell>
          <cell r="N80">
            <v>4613.5200000000004</v>
          </cell>
          <cell r="O80">
            <v>31.7</v>
          </cell>
          <cell r="P80">
            <v>64.95</v>
          </cell>
          <cell r="Q80">
            <v>31.97</v>
          </cell>
          <cell r="R80">
            <v>25.94</v>
          </cell>
          <cell r="S80">
            <v>379600</v>
          </cell>
          <cell r="T80">
            <v>717300</v>
          </cell>
          <cell r="U80">
            <v>670330</v>
          </cell>
          <cell r="Z80">
            <v>177700</v>
          </cell>
          <cell r="AA80">
            <v>568000</v>
          </cell>
          <cell r="AB80">
            <v>627250</v>
          </cell>
          <cell r="AC80">
            <v>2114511</v>
          </cell>
          <cell r="AD80" t="str">
            <v>x</v>
          </cell>
        </row>
        <row r="81">
          <cell r="B81" t="str">
            <v>Thomson Corp</v>
          </cell>
          <cell r="D81">
            <v>611484030</v>
          </cell>
          <cell r="N81">
            <v>23687.99609375</v>
          </cell>
          <cell r="O81">
            <v>39.25</v>
          </cell>
          <cell r="P81">
            <v>33.142009502574489</v>
          </cell>
          <cell r="Q81">
            <v>35.82422398211547</v>
          </cell>
          <cell r="R81">
            <v>26.305162021605888</v>
          </cell>
        </row>
        <row r="82">
          <cell r="B82" t="str">
            <v>Toronto Dominion</v>
          </cell>
          <cell r="C82">
            <v>35704</v>
          </cell>
          <cell r="D82">
            <v>296946199</v>
          </cell>
          <cell r="I82">
            <v>10476</v>
          </cell>
          <cell r="J82">
            <v>1088</v>
          </cell>
          <cell r="K82">
            <v>16.385056580375135</v>
          </cell>
          <cell r="L82">
            <v>7303</v>
          </cell>
          <cell r="M82">
            <v>28000.999450683594</v>
          </cell>
          <cell r="N82">
            <v>15975.6796875</v>
          </cell>
          <cell r="O82">
            <v>53.799999237060547</v>
          </cell>
          <cell r="P82">
            <v>56.974965012338075</v>
          </cell>
          <cell r="Q82">
            <v>41.125777136689436</v>
          </cell>
          <cell r="R82">
            <v>31.226113509438157</v>
          </cell>
          <cell r="S82">
            <v>2622000</v>
          </cell>
          <cell r="T82">
            <v>2738900</v>
          </cell>
          <cell r="U82">
            <v>2476500</v>
          </cell>
          <cell r="X82">
            <v>7517725</v>
          </cell>
          <cell r="Z82">
            <v>7213325</v>
          </cell>
          <cell r="AA82">
            <v>9161020</v>
          </cell>
          <cell r="AB82">
            <v>10200445</v>
          </cell>
        </row>
        <row r="83">
          <cell r="B83" t="str">
            <v>Torstar</v>
          </cell>
          <cell r="E83">
            <v>4999866</v>
          </cell>
          <cell r="F83" t="str">
            <v>Class A</v>
          </cell>
          <cell r="G83">
            <v>34000802</v>
          </cell>
          <cell r="H83" t="str">
            <v>Class B</v>
          </cell>
          <cell r="N83">
            <v>1960.5989990234375</v>
          </cell>
          <cell r="O83">
            <v>50</v>
          </cell>
          <cell r="P83">
            <v>55.151884203974454</v>
          </cell>
          <cell r="Q83">
            <v>33.481309432941188</v>
          </cell>
          <cell r="R83">
            <v>21.019841154490937</v>
          </cell>
          <cell r="S83">
            <v>294500</v>
          </cell>
          <cell r="X83">
            <v>2500000</v>
          </cell>
          <cell r="Z83">
            <v>294400</v>
          </cell>
          <cell r="AA83">
            <v>591350</v>
          </cell>
          <cell r="AB83">
            <v>795525</v>
          </cell>
        </row>
        <row r="84">
          <cell r="B84" t="str">
            <v>Trans Canada Pipelines</v>
          </cell>
          <cell r="N84">
            <v>6939.39501953125</v>
          </cell>
          <cell r="O84">
            <v>31.899999618530273</v>
          </cell>
          <cell r="P84">
            <v>38.661588003747241</v>
          </cell>
          <cell r="Q84">
            <v>29.331187851166774</v>
          </cell>
          <cell r="R84">
            <v>18.289432869043942</v>
          </cell>
          <cell r="S84">
            <v>957000</v>
          </cell>
          <cell r="T84">
            <v>1001000</v>
          </cell>
          <cell r="Z84">
            <v>3206000</v>
          </cell>
          <cell r="AA84">
            <v>3928000</v>
          </cell>
        </row>
        <row r="85">
          <cell r="B85" t="str">
            <v>TransAlta</v>
          </cell>
          <cell r="D85">
            <v>160000000</v>
          </cell>
          <cell r="N85">
            <v>3596.722900390625</v>
          </cell>
          <cell r="O85">
            <v>22.549999237060547</v>
          </cell>
          <cell r="P85">
            <v>38.372063079529269</v>
          </cell>
          <cell r="Q85">
            <v>23.364898910435073</v>
          </cell>
          <cell r="R85">
            <v>17.770241632898333</v>
          </cell>
          <cell r="S85">
            <v>725000</v>
          </cell>
          <cell r="T85">
            <v>405800</v>
          </cell>
          <cell r="U85">
            <v>0</v>
          </cell>
          <cell r="X85">
            <v>6000000</v>
          </cell>
          <cell r="Z85">
            <v>2452000</v>
          </cell>
          <cell r="AA85">
            <v>2171000</v>
          </cell>
          <cell r="AB85">
            <v>1602176</v>
          </cell>
          <cell r="AD85">
            <v>200000</v>
          </cell>
        </row>
        <row r="86">
          <cell r="B86" t="str">
            <v>TrizecHahn Corporation</v>
          </cell>
          <cell r="E86">
            <v>145300000</v>
          </cell>
          <cell r="F86" t="str">
            <v>Subordinate Voting</v>
          </cell>
          <cell r="G86">
            <v>7522283</v>
          </cell>
          <cell r="H86" t="str">
            <v>Multiple Voting</v>
          </cell>
          <cell r="N86">
            <v>4585.81591796875</v>
          </cell>
          <cell r="O86">
            <v>33.400001525878906</v>
          </cell>
          <cell r="P86">
            <v>12.731904359651992</v>
          </cell>
          <cell r="Q86">
            <v>24.324187600660153</v>
          </cell>
          <cell r="R86">
            <v>25.323235974335077</v>
          </cell>
        </row>
        <row r="87">
          <cell r="B87" t="str">
            <v>TVX Gold</v>
          </cell>
          <cell r="C87">
            <v>35795</v>
          </cell>
          <cell r="E87">
            <v>161782838</v>
          </cell>
          <cell r="I87">
            <v>223.506</v>
          </cell>
          <cell r="J87">
            <v>-71.081000000000003</v>
          </cell>
          <cell r="K87">
            <v>-12.477</v>
          </cell>
          <cell r="L87">
            <v>680.58199999999999</v>
          </cell>
          <cell r="N87">
            <v>784.64800000000002</v>
          </cell>
          <cell r="O87">
            <v>4.8499999999999996</v>
          </cell>
          <cell r="P87">
            <v>-49.02</v>
          </cell>
          <cell r="Q87">
            <v>-24.742999999999999</v>
          </cell>
          <cell r="R87">
            <v>-3.61</v>
          </cell>
          <cell r="S87">
            <v>2020000</v>
          </cell>
          <cell r="T87">
            <v>1560000</v>
          </cell>
          <cell r="U87">
            <v>2140000</v>
          </cell>
          <cell r="V87">
            <v>20000000</v>
          </cell>
          <cell r="W87">
            <v>20000000</v>
          </cell>
          <cell r="X87">
            <v>20000000</v>
          </cell>
          <cell r="Z87">
            <v>15078750</v>
          </cell>
          <cell r="AA87">
            <v>14815834</v>
          </cell>
          <cell r="AB87">
            <v>15105884</v>
          </cell>
          <cell r="AC87">
            <v>15105884</v>
          </cell>
        </row>
        <row r="88">
          <cell r="B88" t="str">
            <v>West Fraser Timber</v>
          </cell>
          <cell r="C88">
            <v>35795</v>
          </cell>
          <cell r="D88">
            <v>23767009</v>
          </cell>
          <cell r="E88">
            <v>1250000</v>
          </cell>
          <cell r="F88" t="str">
            <v>Series 1 Preferred</v>
          </cell>
          <cell r="I88">
            <v>1869.761</v>
          </cell>
          <cell r="J88">
            <v>69.48</v>
          </cell>
          <cell r="K88">
            <v>8.1999999999999993</v>
          </cell>
          <cell r="L88">
            <v>893.08500000000004</v>
          </cell>
          <cell r="M88">
            <v>6511</v>
          </cell>
          <cell r="N88">
            <v>1028.683</v>
          </cell>
          <cell r="O88">
            <v>35.5</v>
          </cell>
          <cell r="P88">
            <v>-19.792000000000002</v>
          </cell>
          <cell r="Q88">
            <v>1.1459999999999999</v>
          </cell>
          <cell r="R88">
            <v>4.8120000000000003</v>
          </cell>
          <cell r="S88">
            <v>121000</v>
          </cell>
          <cell r="T88">
            <v>134750</v>
          </cell>
          <cell r="U88">
            <v>154000</v>
          </cell>
          <cell r="V88">
            <v>726000</v>
          </cell>
          <cell r="W88">
            <v>726000</v>
          </cell>
          <cell r="X88">
            <v>1526000</v>
          </cell>
          <cell r="Z88">
            <v>1250000</v>
          </cell>
          <cell r="AA88">
            <v>301121</v>
          </cell>
          <cell r="AB88">
            <v>455121</v>
          </cell>
          <cell r="AC88">
            <v>455121</v>
          </cell>
        </row>
        <row r="89">
          <cell r="B89" t="str">
            <v>Westcoast Energy Inc</v>
          </cell>
          <cell r="D89">
            <v>103245876</v>
          </cell>
          <cell r="N89">
            <v>3385.10693359375</v>
          </cell>
          <cell r="O89">
            <v>33</v>
          </cell>
          <cell r="P89">
            <v>50.158192669164237</v>
          </cell>
          <cell r="Q89">
            <v>19.389403984314434</v>
          </cell>
          <cell r="R89">
            <v>18.907862263733357</v>
          </cell>
          <cell r="S89">
            <v>1389300</v>
          </cell>
          <cell r="V89">
            <v>1537115</v>
          </cell>
          <cell r="Z89">
            <v>2411460</v>
          </cell>
        </row>
      </sheetData>
      <sheetData sheetId="4"/>
      <sheetData sheetId="5"/>
      <sheetData sheetId="6"/>
      <sheetData sheetId="7"/>
      <sheetData sheetId="8" refreshError="1"/>
      <sheetData sheetId="9" refreshError="1"/>
      <sheetData sheetId="10" refreshError="1"/>
      <sheetData sheetId="11"/>
      <sheetData sheetId="12"/>
      <sheetData sheetId="13">
        <row r="4">
          <cell r="B4">
            <v>1</v>
          </cell>
        </row>
      </sheetData>
      <sheetData sheetId="14"/>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O"/>
      <sheetName val="CFO"/>
      <sheetName val="CLO"/>
      <sheetName val="COO"/>
      <sheetName val="COO2"/>
      <sheetName val="CEO2"/>
      <sheetName val="CFO2"/>
      <sheetName val="CLO2"/>
      <sheetName val="1"/>
      <sheetName val="2"/>
      <sheetName val="3"/>
      <sheetName val="4"/>
      <sheetName val="5"/>
      <sheetName val="6"/>
      <sheetName val="7"/>
      <sheetName val="8"/>
      <sheetName val="SUMMARY"/>
      <sheetName val="Graph Exhibit-CEO"/>
      <sheetName val="Graph Exhibit-CFO"/>
      <sheetName val="Graph Exhibit-CLO"/>
      <sheetName val="Graph Exhibit-COO"/>
      <sheetName val="Graph Exhibit-COO2"/>
      <sheetName val="Graph Exhibit-CEO2"/>
      <sheetName val="co information"/>
      <sheetName val="UP Mapping"/>
      <sheetName val="Graph_Exhibit-CEO"/>
      <sheetName val="Graph_Exhibit-CFO"/>
      <sheetName val="Graph_Exhibit-CLO"/>
      <sheetName val="Graph_Exhibit-COO"/>
      <sheetName val="Graph_Exhibit-COO2"/>
      <sheetName val="Graph_Exhibit-CEO2"/>
      <sheetName val="co_information"/>
      <sheetName val="Looku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row>
        <row r="5">
          <cell r="G5" t="str">
            <v>Client Pay Data</v>
          </cell>
          <cell r="R5" t="str">
            <v>General Industry</v>
          </cell>
          <cell r="AN5" t="str">
            <v>Utility Industry</v>
          </cell>
        </row>
        <row r="6">
          <cell r="B6" t="str">
            <v>Pricing</v>
          </cell>
          <cell r="H6" t="str">
            <v>Target</v>
          </cell>
          <cell r="I6" t="str">
            <v>Actual</v>
          </cell>
          <cell r="J6" t="str">
            <v>Target</v>
          </cell>
          <cell r="K6" t="str">
            <v>Actual</v>
          </cell>
          <cell r="L6" t="str">
            <v>EV of</v>
          </cell>
          <cell r="M6" t="str">
            <v>EV of</v>
          </cell>
          <cell r="N6" t="str">
            <v>Perf.</v>
          </cell>
          <cell r="O6" t="str">
            <v xml:space="preserve">Total EV </v>
          </cell>
          <cell r="P6" t="str">
            <v>Target</v>
          </cell>
          <cell r="Q6" t="str">
            <v>Actual</v>
          </cell>
          <cell r="T6" t="str">
            <v>Base</v>
          </cell>
          <cell r="W6" t="str">
            <v>Target Bonus</v>
          </cell>
          <cell r="Z6" t="str">
            <v>Target TCC</v>
          </cell>
          <cell r="AC6" t="str">
            <v>Actual TCC</v>
          </cell>
          <cell r="AF6" t="str">
            <v>Target Bonus Amt</v>
          </cell>
          <cell r="AI6" t="str">
            <v>Target TDC</v>
          </cell>
          <cell r="AL6" t="str">
            <v>LTI Amt</v>
          </cell>
          <cell r="AP6" t="str">
            <v>Base</v>
          </cell>
          <cell r="AS6" t="str">
            <v>Target Bonus</v>
          </cell>
          <cell r="AV6" t="str">
            <v>Target TCC</v>
          </cell>
          <cell r="AY6" t="str">
            <v>Actual TCC</v>
          </cell>
          <cell r="BB6" t="str">
            <v>Target Bonus Amt</v>
          </cell>
          <cell r="BE6" t="str">
            <v>Target TDC</v>
          </cell>
          <cell r="BH6" t="str">
            <v>LTI Amt</v>
          </cell>
          <cell r="BJ6" t="str">
            <v>Primary</v>
          </cell>
          <cell r="BK6" t="str">
            <v>Survey</v>
          </cell>
          <cell r="BL6" t="str">
            <v>Job</v>
          </cell>
          <cell r="BM6" t="str">
            <v>Revenue</v>
          </cell>
          <cell r="BO6" t="str">
            <v>Data Points</v>
          </cell>
          <cell r="BP6" t="str">
            <v>Discount/</v>
          </cell>
          <cell r="BQ6" t="str">
            <v>Industries</v>
          </cell>
          <cell r="BR6" t="str">
            <v>Weighted</v>
          </cell>
        </row>
        <row r="7">
          <cell r="A7" t="str">
            <v>Position</v>
          </cell>
          <cell r="B7" t="str">
            <v>Sheet</v>
          </cell>
          <cell r="C7" t="str">
            <v>Position</v>
          </cell>
          <cell r="D7" t="str">
            <v>Incumbent</v>
          </cell>
          <cell r="E7" t="str">
            <v>Unit</v>
          </cell>
          <cell r="F7" t="str">
            <v>Revenues</v>
          </cell>
          <cell r="G7" t="str">
            <v>Base</v>
          </cell>
          <cell r="H7" t="str">
            <v>Bonus</v>
          </cell>
          <cell r="I7" t="str">
            <v>Bonus</v>
          </cell>
          <cell r="J7" t="str">
            <v>TCC</v>
          </cell>
          <cell r="K7" t="str">
            <v>TCC</v>
          </cell>
          <cell r="L7" t="str">
            <v>Stock</v>
          </cell>
          <cell r="M7" t="str">
            <v>LTI</v>
          </cell>
          <cell r="N7" t="str">
            <v>Plan</v>
          </cell>
          <cell r="O7" t="str">
            <v>of LTI's</v>
          </cell>
          <cell r="P7" t="str">
            <v>TDC</v>
          </cell>
          <cell r="Q7" t="str">
            <v>TDC</v>
          </cell>
          <cell r="R7" t="str">
            <v>LTIP Multiple</v>
          </cell>
          <cell r="S7" t="str">
            <v>25th</v>
          </cell>
          <cell r="T7" t="str">
            <v>50th</v>
          </cell>
          <cell r="U7" t="str">
            <v>75th</v>
          </cell>
          <cell r="V7" t="str">
            <v>25th</v>
          </cell>
          <cell r="W7" t="str">
            <v>50th</v>
          </cell>
          <cell r="X7" t="str">
            <v>75th</v>
          </cell>
          <cell r="Y7" t="str">
            <v>25th</v>
          </cell>
          <cell r="Z7" t="str">
            <v>50th</v>
          </cell>
          <cell r="AA7" t="str">
            <v>75th</v>
          </cell>
          <cell r="AB7" t="str">
            <v>25th</v>
          </cell>
          <cell r="AC7" t="str">
            <v>50th</v>
          </cell>
          <cell r="AD7" t="str">
            <v>75th</v>
          </cell>
          <cell r="AE7" t="str">
            <v>25th</v>
          </cell>
          <cell r="AF7" t="str">
            <v>50th</v>
          </cell>
          <cell r="AG7" t="str">
            <v>75th</v>
          </cell>
          <cell r="AH7" t="str">
            <v>25th</v>
          </cell>
          <cell r="AI7" t="str">
            <v>50th</v>
          </cell>
          <cell r="AJ7" t="str">
            <v>75th</v>
          </cell>
          <cell r="AK7" t="str">
            <v>25th</v>
          </cell>
          <cell r="AL7" t="str">
            <v>50th</v>
          </cell>
          <cell r="AM7" t="str">
            <v>75th</v>
          </cell>
          <cell r="AN7" t="str">
            <v>LTIP Multiple</v>
          </cell>
          <cell r="AO7" t="str">
            <v>25th</v>
          </cell>
          <cell r="AP7" t="str">
            <v>50th</v>
          </cell>
          <cell r="AQ7" t="str">
            <v>75th</v>
          </cell>
          <cell r="AR7" t="str">
            <v>25th</v>
          </cell>
          <cell r="AS7" t="str">
            <v>50th</v>
          </cell>
          <cell r="AT7" t="str">
            <v>75th</v>
          </cell>
          <cell r="AU7" t="str">
            <v>25th</v>
          </cell>
          <cell r="AV7" t="str">
            <v>50th</v>
          </cell>
          <cell r="AW7" t="str">
            <v>75th</v>
          </cell>
          <cell r="AX7" t="str">
            <v>25th</v>
          </cell>
          <cell r="AY7" t="str">
            <v>50th</v>
          </cell>
          <cell r="AZ7" t="str">
            <v>75th</v>
          </cell>
          <cell r="BA7" t="str">
            <v>25th</v>
          </cell>
          <cell r="BB7" t="str">
            <v>50th</v>
          </cell>
          <cell r="BC7" t="str">
            <v>75th</v>
          </cell>
          <cell r="BD7" t="str">
            <v>25th</v>
          </cell>
          <cell r="BE7" t="str">
            <v>50th</v>
          </cell>
          <cell r="BF7" t="str">
            <v>75th</v>
          </cell>
          <cell r="BG7" t="str">
            <v>25th</v>
          </cell>
          <cell r="BH7" t="str">
            <v>50th</v>
          </cell>
          <cell r="BI7" t="str">
            <v>75th</v>
          </cell>
          <cell r="BJ7" t="str">
            <v>Benchmark</v>
          </cell>
          <cell r="BK7" t="str">
            <v>Source</v>
          </cell>
          <cell r="BL7" t="str">
            <v>Code</v>
          </cell>
          <cell r="BM7" t="str">
            <v>Scope</v>
          </cell>
          <cell r="BN7" t="str">
            <v>Industry</v>
          </cell>
          <cell r="BO7" t="str">
            <v>Weighted?</v>
          </cell>
          <cell r="BP7" t="str">
            <v>Premium?</v>
          </cell>
          <cell r="BQ7" t="str">
            <v>General</v>
          </cell>
          <cell r="BR7" t="str">
            <v>Other</v>
          </cell>
        </row>
        <row r="9">
          <cell r="A9" t="str">
            <v>Chief Executive Officer</v>
          </cell>
          <cell r="B9">
            <v>1</v>
          </cell>
          <cell r="C9" t="str">
            <v>Chief Executive Officer</v>
          </cell>
          <cell r="D9">
            <v>0</v>
          </cell>
          <cell r="E9">
            <v>0</v>
          </cell>
          <cell r="F9" t="str">
            <v>$6B</v>
          </cell>
          <cell r="G9">
            <v>605</v>
          </cell>
          <cell r="H9">
            <v>0.56000000000000005</v>
          </cell>
          <cell r="I9">
            <v>338.8</v>
          </cell>
          <cell r="J9">
            <v>943.80000000000007</v>
          </cell>
          <cell r="K9">
            <v>943.8</v>
          </cell>
          <cell r="L9">
            <v>217.7</v>
          </cell>
          <cell r="M9">
            <v>0</v>
          </cell>
          <cell r="N9">
            <v>0</v>
          </cell>
          <cell r="O9">
            <v>217.7</v>
          </cell>
          <cell r="P9">
            <v>1161.5</v>
          </cell>
          <cell r="Q9">
            <v>1161.5</v>
          </cell>
          <cell r="R9">
            <v>3.74</v>
          </cell>
          <cell r="S9">
            <v>685</v>
          </cell>
          <cell r="T9">
            <v>800</v>
          </cell>
          <cell r="U9">
            <v>935</v>
          </cell>
          <cell r="V9">
            <v>0.89</v>
          </cell>
          <cell r="W9">
            <v>0.89</v>
          </cell>
          <cell r="X9">
            <v>0.89</v>
          </cell>
          <cell r="Y9">
            <v>1295</v>
          </cell>
          <cell r="Z9">
            <v>1510</v>
          </cell>
          <cell r="AA9">
            <v>1765</v>
          </cell>
          <cell r="AB9">
            <v>1135</v>
          </cell>
          <cell r="AC9">
            <v>1435</v>
          </cell>
          <cell r="AD9">
            <v>1825</v>
          </cell>
          <cell r="AE9">
            <v>610</v>
          </cell>
          <cell r="AF9">
            <v>710</v>
          </cell>
          <cell r="AG9">
            <v>830</v>
          </cell>
          <cell r="AH9">
            <v>3855</v>
          </cell>
          <cell r="AI9">
            <v>4500</v>
          </cell>
          <cell r="AJ9">
            <v>5260</v>
          </cell>
          <cell r="AK9">
            <v>2560</v>
          </cell>
          <cell r="AL9">
            <v>2990</v>
          </cell>
          <cell r="AM9">
            <v>3495</v>
          </cell>
          <cell r="AN9">
            <v>1.93</v>
          </cell>
          <cell r="AO9">
            <v>690</v>
          </cell>
          <cell r="AP9">
            <v>830</v>
          </cell>
          <cell r="AQ9">
            <v>995</v>
          </cell>
          <cell r="AR9">
            <v>0.68</v>
          </cell>
          <cell r="AS9">
            <v>0.68</v>
          </cell>
          <cell r="AT9">
            <v>0.68</v>
          </cell>
          <cell r="AU9">
            <v>1160</v>
          </cell>
          <cell r="AV9">
            <v>1395</v>
          </cell>
          <cell r="AW9">
            <v>1670</v>
          </cell>
          <cell r="AX9">
            <v>1040</v>
          </cell>
          <cell r="AY9">
            <v>1365</v>
          </cell>
          <cell r="AZ9">
            <v>1795</v>
          </cell>
          <cell r="BA9">
            <v>470</v>
          </cell>
          <cell r="BB9">
            <v>565</v>
          </cell>
          <cell r="BC9">
            <v>675</v>
          </cell>
          <cell r="BD9">
            <v>2490</v>
          </cell>
          <cell r="BE9">
            <v>2995</v>
          </cell>
          <cell r="BF9">
            <v>3590</v>
          </cell>
          <cell r="BG9">
            <v>1330</v>
          </cell>
          <cell r="BH9">
            <v>1600</v>
          </cell>
          <cell r="BI9">
            <v>1920</v>
          </cell>
          <cell r="BJ9">
            <v>0</v>
          </cell>
          <cell r="BK9">
            <v>0</v>
          </cell>
          <cell r="BL9">
            <v>0</v>
          </cell>
          <cell r="BM9">
            <v>0</v>
          </cell>
          <cell r="BN9">
            <v>0</v>
          </cell>
          <cell r="BO9">
            <v>0</v>
          </cell>
          <cell r="BP9" t="str">
            <v>No</v>
          </cell>
          <cell r="BQ9">
            <v>0.5</v>
          </cell>
          <cell r="BR9">
            <v>0.5</v>
          </cell>
        </row>
        <row r="10">
          <cell r="A10" t="str">
            <v>Chief Financial Officer</v>
          </cell>
          <cell r="B10">
            <v>2</v>
          </cell>
          <cell r="C10" t="str">
            <v>Chief Financial Officer</v>
          </cell>
          <cell r="D10">
            <v>0</v>
          </cell>
          <cell r="E10">
            <v>0</v>
          </cell>
          <cell r="F10" t="str">
            <v>$6B</v>
          </cell>
          <cell r="G10">
            <v>0</v>
          </cell>
          <cell r="H10">
            <v>0</v>
          </cell>
          <cell r="I10">
            <v>0</v>
          </cell>
          <cell r="J10">
            <v>0</v>
          </cell>
          <cell r="K10">
            <v>0</v>
          </cell>
          <cell r="L10">
            <v>0</v>
          </cell>
          <cell r="M10">
            <v>0</v>
          </cell>
          <cell r="N10">
            <v>0</v>
          </cell>
          <cell r="O10">
            <v>0</v>
          </cell>
          <cell r="P10">
            <v>0</v>
          </cell>
          <cell r="Q10">
            <v>0</v>
          </cell>
          <cell r="R10">
            <v>2.09</v>
          </cell>
          <cell r="S10">
            <v>330</v>
          </cell>
          <cell r="T10">
            <v>375</v>
          </cell>
          <cell r="U10">
            <v>425</v>
          </cell>
          <cell r="V10">
            <v>0.6</v>
          </cell>
          <cell r="W10">
            <v>0.6</v>
          </cell>
          <cell r="X10">
            <v>0.6</v>
          </cell>
          <cell r="Y10">
            <v>530</v>
          </cell>
          <cell r="Z10">
            <v>600</v>
          </cell>
          <cell r="AA10">
            <v>680</v>
          </cell>
          <cell r="AB10">
            <v>470</v>
          </cell>
          <cell r="AC10">
            <v>565</v>
          </cell>
          <cell r="AD10">
            <v>680</v>
          </cell>
          <cell r="AE10">
            <v>200</v>
          </cell>
          <cell r="AF10">
            <v>225</v>
          </cell>
          <cell r="AG10">
            <v>255</v>
          </cell>
          <cell r="AH10">
            <v>1220</v>
          </cell>
          <cell r="AI10">
            <v>1385</v>
          </cell>
          <cell r="AJ10">
            <v>1570</v>
          </cell>
          <cell r="AK10">
            <v>690</v>
          </cell>
          <cell r="AL10">
            <v>785</v>
          </cell>
          <cell r="AM10">
            <v>890</v>
          </cell>
          <cell r="AN10">
            <v>0.95</v>
          </cell>
          <cell r="AO10">
            <v>280</v>
          </cell>
          <cell r="AP10">
            <v>330</v>
          </cell>
          <cell r="AQ10">
            <v>395</v>
          </cell>
          <cell r="AR10">
            <v>0.43</v>
          </cell>
          <cell r="AS10">
            <v>0.43</v>
          </cell>
          <cell r="AT10">
            <v>0.43</v>
          </cell>
          <cell r="AU10">
            <v>400</v>
          </cell>
          <cell r="AV10">
            <v>470</v>
          </cell>
          <cell r="AW10">
            <v>565</v>
          </cell>
          <cell r="AX10">
            <v>390</v>
          </cell>
          <cell r="AY10">
            <v>490</v>
          </cell>
          <cell r="AZ10">
            <v>625</v>
          </cell>
          <cell r="BA10">
            <v>120</v>
          </cell>
          <cell r="BB10">
            <v>140</v>
          </cell>
          <cell r="BC10">
            <v>170</v>
          </cell>
          <cell r="BD10">
            <v>665</v>
          </cell>
          <cell r="BE10">
            <v>785</v>
          </cell>
          <cell r="BF10">
            <v>940</v>
          </cell>
          <cell r="BG10">
            <v>265</v>
          </cell>
          <cell r="BH10">
            <v>315</v>
          </cell>
          <cell r="BI10">
            <v>375</v>
          </cell>
          <cell r="BJ10">
            <v>0</v>
          </cell>
          <cell r="BK10">
            <v>0</v>
          </cell>
          <cell r="BL10">
            <v>0</v>
          </cell>
          <cell r="BM10">
            <v>0</v>
          </cell>
          <cell r="BN10">
            <v>0</v>
          </cell>
          <cell r="BO10" t="str">
            <v>Yes</v>
          </cell>
          <cell r="BP10" t="str">
            <v>No</v>
          </cell>
          <cell r="BQ10">
            <v>0.5</v>
          </cell>
          <cell r="BR10">
            <v>0.5</v>
          </cell>
        </row>
        <row r="11">
          <cell r="A11" t="str">
            <v>Chief Legal Officer</v>
          </cell>
          <cell r="B11">
            <v>3</v>
          </cell>
          <cell r="C11" t="str">
            <v>Chief Legal Officer</v>
          </cell>
          <cell r="D11">
            <v>0</v>
          </cell>
          <cell r="E11">
            <v>0</v>
          </cell>
          <cell r="F11" t="str">
            <v>$6B</v>
          </cell>
          <cell r="G11">
            <v>0</v>
          </cell>
          <cell r="H11">
            <v>0</v>
          </cell>
          <cell r="I11">
            <v>0</v>
          </cell>
          <cell r="J11">
            <v>0</v>
          </cell>
          <cell r="K11">
            <v>0</v>
          </cell>
          <cell r="L11">
            <v>0</v>
          </cell>
          <cell r="M11">
            <v>0</v>
          </cell>
          <cell r="N11">
            <v>0</v>
          </cell>
          <cell r="O11">
            <v>0</v>
          </cell>
          <cell r="P11">
            <v>0</v>
          </cell>
          <cell r="Q11">
            <v>0</v>
          </cell>
          <cell r="R11">
            <v>1.81</v>
          </cell>
          <cell r="S11">
            <v>280</v>
          </cell>
          <cell r="T11">
            <v>315</v>
          </cell>
          <cell r="U11">
            <v>360</v>
          </cell>
          <cell r="V11">
            <v>0.53</v>
          </cell>
          <cell r="W11">
            <v>0.53</v>
          </cell>
          <cell r="X11">
            <v>0.53</v>
          </cell>
          <cell r="Y11">
            <v>430</v>
          </cell>
          <cell r="Z11">
            <v>480</v>
          </cell>
          <cell r="AA11">
            <v>550</v>
          </cell>
          <cell r="AB11">
            <v>385</v>
          </cell>
          <cell r="AC11">
            <v>465</v>
          </cell>
          <cell r="AD11">
            <v>560</v>
          </cell>
          <cell r="AE11">
            <v>150</v>
          </cell>
          <cell r="AF11">
            <v>165</v>
          </cell>
          <cell r="AG11">
            <v>190</v>
          </cell>
          <cell r="AH11">
            <v>935</v>
          </cell>
          <cell r="AI11">
            <v>1050</v>
          </cell>
          <cell r="AJ11">
            <v>1200</v>
          </cell>
          <cell r="AK11">
            <v>505</v>
          </cell>
          <cell r="AL11">
            <v>570</v>
          </cell>
          <cell r="AM11">
            <v>650</v>
          </cell>
          <cell r="AN11">
            <v>0.92</v>
          </cell>
          <cell r="AO11">
            <v>280</v>
          </cell>
          <cell r="AP11">
            <v>320</v>
          </cell>
          <cell r="AQ11">
            <v>365</v>
          </cell>
          <cell r="AR11">
            <v>0.42</v>
          </cell>
          <cell r="AS11">
            <v>0.42</v>
          </cell>
          <cell r="AT11">
            <v>0.42</v>
          </cell>
          <cell r="AU11">
            <v>400</v>
          </cell>
          <cell r="AV11">
            <v>455</v>
          </cell>
          <cell r="AW11">
            <v>520</v>
          </cell>
          <cell r="AX11">
            <v>380</v>
          </cell>
          <cell r="AY11">
            <v>470</v>
          </cell>
          <cell r="AZ11">
            <v>580</v>
          </cell>
          <cell r="BA11">
            <v>120</v>
          </cell>
          <cell r="BB11">
            <v>135</v>
          </cell>
          <cell r="BC11">
            <v>155</v>
          </cell>
          <cell r="BD11">
            <v>660</v>
          </cell>
          <cell r="BE11">
            <v>750</v>
          </cell>
          <cell r="BF11">
            <v>855</v>
          </cell>
          <cell r="BG11">
            <v>260</v>
          </cell>
          <cell r="BH11">
            <v>295</v>
          </cell>
          <cell r="BI11">
            <v>335</v>
          </cell>
          <cell r="BJ11">
            <v>0</v>
          </cell>
          <cell r="BK11">
            <v>0</v>
          </cell>
          <cell r="BL11">
            <v>0</v>
          </cell>
          <cell r="BM11">
            <v>0</v>
          </cell>
          <cell r="BN11">
            <v>0</v>
          </cell>
          <cell r="BO11" t="str">
            <v>Yes</v>
          </cell>
          <cell r="BP11" t="str">
            <v>No</v>
          </cell>
          <cell r="BQ11">
            <v>0.5</v>
          </cell>
          <cell r="BR11">
            <v>0.5</v>
          </cell>
        </row>
        <row r="12">
          <cell r="A12" t="str">
            <v>Chief Operating Officer ($6B)</v>
          </cell>
          <cell r="B12">
            <v>4</v>
          </cell>
          <cell r="C12" t="str">
            <v>Chief Operating Officer ($6B)</v>
          </cell>
          <cell r="D12">
            <v>0</v>
          </cell>
          <cell r="E12">
            <v>0</v>
          </cell>
          <cell r="F12" t="str">
            <v>$6B</v>
          </cell>
          <cell r="G12">
            <v>0</v>
          </cell>
          <cell r="H12">
            <v>0</v>
          </cell>
          <cell r="I12">
            <v>0</v>
          </cell>
          <cell r="J12">
            <v>0</v>
          </cell>
          <cell r="K12">
            <v>0</v>
          </cell>
          <cell r="L12">
            <v>0</v>
          </cell>
          <cell r="M12">
            <v>0</v>
          </cell>
          <cell r="N12">
            <v>0</v>
          </cell>
          <cell r="O12">
            <v>0</v>
          </cell>
          <cell r="P12">
            <v>0</v>
          </cell>
          <cell r="Q12">
            <v>0</v>
          </cell>
          <cell r="R12">
            <v>2.89</v>
          </cell>
          <cell r="S12">
            <v>495</v>
          </cell>
          <cell r="T12">
            <v>570</v>
          </cell>
          <cell r="U12">
            <v>655</v>
          </cell>
          <cell r="V12">
            <v>0.83</v>
          </cell>
          <cell r="W12">
            <v>0.83</v>
          </cell>
          <cell r="X12">
            <v>0.83</v>
          </cell>
          <cell r="Y12">
            <v>905</v>
          </cell>
          <cell r="Z12">
            <v>1045</v>
          </cell>
          <cell r="AA12">
            <v>1200</v>
          </cell>
          <cell r="AB12">
            <v>775</v>
          </cell>
          <cell r="AC12">
            <v>970</v>
          </cell>
          <cell r="AD12">
            <v>1225</v>
          </cell>
          <cell r="AE12">
            <v>410</v>
          </cell>
          <cell r="AF12">
            <v>475</v>
          </cell>
          <cell r="AG12">
            <v>545</v>
          </cell>
          <cell r="AH12">
            <v>2335</v>
          </cell>
          <cell r="AI12">
            <v>2690</v>
          </cell>
          <cell r="AJ12">
            <v>3095</v>
          </cell>
          <cell r="AK12">
            <v>1430</v>
          </cell>
          <cell r="AL12">
            <v>1645</v>
          </cell>
          <cell r="AM12">
            <v>1895</v>
          </cell>
          <cell r="AN12">
            <v>1.41</v>
          </cell>
          <cell r="AO12">
            <v>420</v>
          </cell>
          <cell r="AP12">
            <v>515</v>
          </cell>
          <cell r="AQ12">
            <v>635</v>
          </cell>
          <cell r="AR12">
            <v>0.59</v>
          </cell>
          <cell r="AS12">
            <v>0.59</v>
          </cell>
          <cell r="AT12">
            <v>0.59</v>
          </cell>
          <cell r="AU12">
            <v>670</v>
          </cell>
          <cell r="AV12">
            <v>820</v>
          </cell>
          <cell r="AW12">
            <v>1010</v>
          </cell>
          <cell r="AX12">
            <v>545</v>
          </cell>
          <cell r="AY12">
            <v>745</v>
          </cell>
          <cell r="AZ12">
            <v>1010</v>
          </cell>
          <cell r="BA12">
            <v>250</v>
          </cell>
          <cell r="BB12">
            <v>305</v>
          </cell>
          <cell r="BC12">
            <v>375</v>
          </cell>
          <cell r="BD12">
            <v>1260</v>
          </cell>
          <cell r="BE12">
            <v>1545</v>
          </cell>
          <cell r="BF12">
            <v>1905</v>
          </cell>
          <cell r="BG12">
            <v>590</v>
          </cell>
          <cell r="BH12">
            <v>725</v>
          </cell>
          <cell r="BI12">
            <v>895</v>
          </cell>
          <cell r="BJ12">
            <v>0</v>
          </cell>
          <cell r="BK12">
            <v>0</v>
          </cell>
          <cell r="BL12">
            <v>0</v>
          </cell>
          <cell r="BM12">
            <v>0</v>
          </cell>
          <cell r="BN12">
            <v>0</v>
          </cell>
          <cell r="BO12" t="str">
            <v>Yes</v>
          </cell>
          <cell r="BP12" t="str">
            <v>No</v>
          </cell>
          <cell r="BQ12">
            <v>0.5</v>
          </cell>
          <cell r="BR12">
            <v>0.5</v>
          </cell>
        </row>
        <row r="13">
          <cell r="A13" t="str">
            <v>Chief Operating Officer ($3B)</v>
          </cell>
          <cell r="B13">
            <v>5</v>
          </cell>
          <cell r="C13" t="str">
            <v>Chief Operating Officer ($3B)</v>
          </cell>
          <cell r="D13">
            <v>0</v>
          </cell>
          <cell r="E13">
            <v>0</v>
          </cell>
          <cell r="F13" t="str">
            <v>$3B</v>
          </cell>
          <cell r="G13">
            <v>0</v>
          </cell>
          <cell r="H13">
            <v>0</v>
          </cell>
          <cell r="I13">
            <v>0</v>
          </cell>
          <cell r="J13">
            <v>0</v>
          </cell>
          <cell r="K13">
            <v>0</v>
          </cell>
          <cell r="L13">
            <v>0</v>
          </cell>
          <cell r="M13">
            <v>0</v>
          </cell>
          <cell r="N13">
            <v>0</v>
          </cell>
          <cell r="O13">
            <v>0</v>
          </cell>
          <cell r="P13">
            <v>0</v>
          </cell>
          <cell r="Q13">
            <v>0</v>
          </cell>
          <cell r="R13">
            <v>2.11</v>
          </cell>
          <cell r="S13">
            <v>425</v>
          </cell>
          <cell r="T13">
            <v>490</v>
          </cell>
          <cell r="U13">
            <v>565</v>
          </cell>
          <cell r="V13">
            <v>0.76000000000000012</v>
          </cell>
          <cell r="W13">
            <v>0.76000000000000012</v>
          </cell>
          <cell r="X13">
            <v>0.76000000000000012</v>
          </cell>
          <cell r="Y13">
            <v>750</v>
          </cell>
          <cell r="Z13">
            <v>860</v>
          </cell>
          <cell r="AA13">
            <v>995</v>
          </cell>
          <cell r="AB13">
            <v>635</v>
          </cell>
          <cell r="AC13">
            <v>800</v>
          </cell>
          <cell r="AD13">
            <v>1010</v>
          </cell>
          <cell r="AE13">
            <v>325</v>
          </cell>
          <cell r="AF13">
            <v>370</v>
          </cell>
          <cell r="AG13">
            <v>430</v>
          </cell>
          <cell r="AH13">
            <v>1645</v>
          </cell>
          <cell r="AI13">
            <v>1895</v>
          </cell>
          <cell r="AJ13">
            <v>2185</v>
          </cell>
          <cell r="AK13">
            <v>895</v>
          </cell>
          <cell r="AL13">
            <v>1035</v>
          </cell>
          <cell r="AM13">
            <v>1190</v>
          </cell>
          <cell r="AN13">
            <v>1.06</v>
          </cell>
          <cell r="AO13">
            <v>340</v>
          </cell>
          <cell r="AP13">
            <v>415</v>
          </cell>
          <cell r="AQ13">
            <v>515</v>
          </cell>
          <cell r="AR13">
            <v>0.56000000000000005</v>
          </cell>
          <cell r="AS13">
            <v>0.56000000000000005</v>
          </cell>
          <cell r="AT13">
            <v>0.56000000000000005</v>
          </cell>
          <cell r="AU13">
            <v>530</v>
          </cell>
          <cell r="AV13">
            <v>645</v>
          </cell>
          <cell r="AW13">
            <v>805</v>
          </cell>
          <cell r="AX13">
            <v>425</v>
          </cell>
          <cell r="AY13">
            <v>570</v>
          </cell>
          <cell r="AZ13">
            <v>770</v>
          </cell>
          <cell r="BA13">
            <v>190</v>
          </cell>
          <cell r="BB13">
            <v>230</v>
          </cell>
          <cell r="BC13">
            <v>290</v>
          </cell>
          <cell r="BD13">
            <v>890</v>
          </cell>
          <cell r="BE13">
            <v>1085</v>
          </cell>
          <cell r="BF13">
            <v>1350</v>
          </cell>
          <cell r="BG13">
            <v>360</v>
          </cell>
          <cell r="BH13">
            <v>440</v>
          </cell>
          <cell r="BI13">
            <v>545</v>
          </cell>
          <cell r="BJ13">
            <v>0</v>
          </cell>
          <cell r="BK13">
            <v>0</v>
          </cell>
          <cell r="BL13">
            <v>0</v>
          </cell>
          <cell r="BM13">
            <v>0</v>
          </cell>
          <cell r="BN13">
            <v>0</v>
          </cell>
          <cell r="BO13" t="str">
            <v>Yes</v>
          </cell>
          <cell r="BP13" t="str">
            <v>No</v>
          </cell>
          <cell r="BQ13">
            <v>0.5</v>
          </cell>
          <cell r="BR13">
            <v>0.5</v>
          </cell>
        </row>
        <row r="14">
          <cell r="A14" t="str">
            <v>Chief Executive Officer ($3B)</v>
          </cell>
          <cell r="B14">
            <v>5</v>
          </cell>
          <cell r="C14" t="str">
            <v>Chief Executive Officer ($3B)</v>
          </cell>
          <cell r="D14">
            <v>0</v>
          </cell>
          <cell r="E14">
            <v>0</v>
          </cell>
          <cell r="F14" t="str">
            <v>$3B</v>
          </cell>
          <cell r="G14">
            <v>605</v>
          </cell>
          <cell r="H14">
            <v>0.56000000000000005</v>
          </cell>
          <cell r="I14">
            <v>338.8</v>
          </cell>
          <cell r="J14">
            <v>943.80000000000007</v>
          </cell>
          <cell r="K14">
            <v>943.8</v>
          </cell>
          <cell r="L14">
            <v>217.7</v>
          </cell>
          <cell r="M14">
            <v>0</v>
          </cell>
          <cell r="N14">
            <v>0</v>
          </cell>
          <cell r="O14">
            <v>217.7</v>
          </cell>
          <cell r="P14">
            <v>1161.5</v>
          </cell>
          <cell r="Q14">
            <v>1161.5</v>
          </cell>
          <cell r="R14">
            <v>2.63</v>
          </cell>
          <cell r="S14">
            <v>590</v>
          </cell>
          <cell r="T14">
            <v>690</v>
          </cell>
          <cell r="U14">
            <v>805</v>
          </cell>
          <cell r="V14">
            <v>0.76500000000000001</v>
          </cell>
          <cell r="W14">
            <v>0.76500000000000001</v>
          </cell>
          <cell r="X14">
            <v>0.76500000000000001</v>
          </cell>
          <cell r="Y14">
            <v>1040</v>
          </cell>
          <cell r="Z14">
            <v>1220</v>
          </cell>
          <cell r="AA14">
            <v>1420</v>
          </cell>
          <cell r="AB14">
            <v>920</v>
          </cell>
          <cell r="AC14">
            <v>1165</v>
          </cell>
          <cell r="AD14">
            <v>1480</v>
          </cell>
          <cell r="AE14">
            <v>450</v>
          </cell>
          <cell r="AF14">
            <v>530</v>
          </cell>
          <cell r="AG14">
            <v>615</v>
          </cell>
          <cell r="AH14">
            <v>2590</v>
          </cell>
          <cell r="AI14">
            <v>3035</v>
          </cell>
          <cell r="AJ14">
            <v>3535</v>
          </cell>
          <cell r="AK14">
            <v>1550</v>
          </cell>
          <cell r="AL14">
            <v>1815</v>
          </cell>
          <cell r="AM14">
            <v>2115</v>
          </cell>
          <cell r="AN14">
            <v>1.42</v>
          </cell>
          <cell r="AO14">
            <v>540</v>
          </cell>
          <cell r="AP14">
            <v>650</v>
          </cell>
          <cell r="AQ14">
            <v>780</v>
          </cell>
          <cell r="AR14">
            <v>0.6</v>
          </cell>
          <cell r="AS14">
            <v>0.6</v>
          </cell>
          <cell r="AT14">
            <v>0.6</v>
          </cell>
          <cell r="AU14">
            <v>865</v>
          </cell>
          <cell r="AV14">
            <v>1040</v>
          </cell>
          <cell r="AW14">
            <v>1250</v>
          </cell>
          <cell r="AX14">
            <v>755</v>
          </cell>
          <cell r="AY14">
            <v>990</v>
          </cell>
          <cell r="AZ14">
            <v>1305</v>
          </cell>
          <cell r="BA14">
            <v>325</v>
          </cell>
          <cell r="BB14">
            <v>390</v>
          </cell>
          <cell r="BC14">
            <v>470</v>
          </cell>
          <cell r="BD14">
            <v>1630</v>
          </cell>
          <cell r="BE14">
            <v>1965</v>
          </cell>
          <cell r="BF14">
            <v>2360</v>
          </cell>
          <cell r="BG14">
            <v>765</v>
          </cell>
          <cell r="BH14">
            <v>925</v>
          </cell>
          <cell r="BI14">
            <v>1110</v>
          </cell>
          <cell r="BJ14">
            <v>0</v>
          </cell>
          <cell r="BK14">
            <v>0</v>
          </cell>
          <cell r="BL14">
            <v>0</v>
          </cell>
          <cell r="BM14">
            <v>0</v>
          </cell>
          <cell r="BN14">
            <v>0</v>
          </cell>
          <cell r="BO14" t="str">
            <v>No</v>
          </cell>
          <cell r="BP14" t="str">
            <v>No</v>
          </cell>
          <cell r="BQ14">
            <v>0.5</v>
          </cell>
          <cell r="BR14">
            <v>0.5</v>
          </cell>
        </row>
        <row r="15">
          <cell r="A15" t="str">
            <v>Chief Financial Officer ($3B)</v>
          </cell>
          <cell r="B15">
            <v>5</v>
          </cell>
          <cell r="C15" t="str">
            <v>Chief Financial Officer ($3B)</v>
          </cell>
          <cell r="D15">
            <v>0</v>
          </cell>
          <cell r="E15">
            <v>0</v>
          </cell>
          <cell r="F15" t="str">
            <v>$3B</v>
          </cell>
          <cell r="G15">
            <v>0</v>
          </cell>
          <cell r="H15">
            <v>0</v>
          </cell>
          <cell r="I15">
            <v>0</v>
          </cell>
          <cell r="J15">
            <v>0</v>
          </cell>
          <cell r="K15">
            <v>0</v>
          </cell>
          <cell r="L15">
            <v>0</v>
          </cell>
          <cell r="M15">
            <v>0</v>
          </cell>
          <cell r="N15">
            <v>0</v>
          </cell>
          <cell r="O15">
            <v>0</v>
          </cell>
          <cell r="P15">
            <v>0</v>
          </cell>
          <cell r="Q15">
            <v>0</v>
          </cell>
          <cell r="R15">
            <v>1.395</v>
          </cell>
          <cell r="S15">
            <v>290</v>
          </cell>
          <cell r="T15">
            <v>330</v>
          </cell>
          <cell r="U15">
            <v>375</v>
          </cell>
          <cell r="V15">
            <v>0.55750000000000011</v>
          </cell>
          <cell r="W15">
            <v>0.55750000000000011</v>
          </cell>
          <cell r="X15">
            <v>0.55750000000000011</v>
          </cell>
          <cell r="Y15">
            <v>450</v>
          </cell>
          <cell r="Z15">
            <v>515</v>
          </cell>
          <cell r="AA15">
            <v>585</v>
          </cell>
          <cell r="AB15">
            <v>400</v>
          </cell>
          <cell r="AC15">
            <v>480</v>
          </cell>
          <cell r="AD15">
            <v>580</v>
          </cell>
          <cell r="AE15">
            <v>160</v>
          </cell>
          <cell r="AF15">
            <v>185</v>
          </cell>
          <cell r="AG15">
            <v>210</v>
          </cell>
          <cell r="AH15">
            <v>855</v>
          </cell>
          <cell r="AI15">
            <v>975</v>
          </cell>
          <cell r="AJ15">
            <v>1110</v>
          </cell>
          <cell r="AK15">
            <v>405</v>
          </cell>
          <cell r="AL15">
            <v>460</v>
          </cell>
          <cell r="AM15">
            <v>525</v>
          </cell>
          <cell r="AN15">
            <v>0.97</v>
          </cell>
          <cell r="AO15">
            <v>235</v>
          </cell>
          <cell r="AP15">
            <v>280</v>
          </cell>
          <cell r="AQ15">
            <v>335</v>
          </cell>
          <cell r="AR15">
            <v>0.38500000000000001</v>
          </cell>
          <cell r="AS15">
            <v>0.38500000000000001</v>
          </cell>
          <cell r="AT15">
            <v>0.38500000000000001</v>
          </cell>
          <cell r="AU15">
            <v>325</v>
          </cell>
          <cell r="AV15">
            <v>390</v>
          </cell>
          <cell r="AW15">
            <v>465</v>
          </cell>
          <cell r="AX15">
            <v>310</v>
          </cell>
          <cell r="AY15">
            <v>390</v>
          </cell>
          <cell r="AZ15">
            <v>495</v>
          </cell>
          <cell r="BA15">
            <v>90</v>
          </cell>
          <cell r="BB15">
            <v>110</v>
          </cell>
          <cell r="BC15">
            <v>130</v>
          </cell>
          <cell r="BD15">
            <v>555</v>
          </cell>
          <cell r="BE15">
            <v>660</v>
          </cell>
          <cell r="BF15">
            <v>790</v>
          </cell>
          <cell r="BG15">
            <v>230</v>
          </cell>
          <cell r="BH15">
            <v>270</v>
          </cell>
          <cell r="BI15">
            <v>325</v>
          </cell>
          <cell r="BJ15">
            <v>0</v>
          </cell>
          <cell r="BK15">
            <v>0</v>
          </cell>
          <cell r="BL15">
            <v>0</v>
          </cell>
          <cell r="BM15">
            <v>0</v>
          </cell>
          <cell r="BN15">
            <v>0</v>
          </cell>
          <cell r="BO15" t="str">
            <v>No</v>
          </cell>
          <cell r="BP15" t="str">
            <v>No</v>
          </cell>
          <cell r="BQ15">
            <v>0.5</v>
          </cell>
          <cell r="BR15">
            <v>0.5</v>
          </cell>
        </row>
        <row r="16">
          <cell r="A16" t="str">
            <v>Chief Legal Officer ($3B)</v>
          </cell>
          <cell r="B16">
            <v>5</v>
          </cell>
          <cell r="C16" t="str">
            <v>Chief Legal Officer ($3B)</v>
          </cell>
          <cell r="D16">
            <v>0</v>
          </cell>
          <cell r="E16">
            <v>0</v>
          </cell>
          <cell r="F16" t="str">
            <v>$3B</v>
          </cell>
          <cell r="G16">
            <v>0</v>
          </cell>
          <cell r="H16">
            <v>0</v>
          </cell>
          <cell r="I16">
            <v>0</v>
          </cell>
          <cell r="J16">
            <v>0</v>
          </cell>
          <cell r="K16">
            <v>0</v>
          </cell>
          <cell r="L16">
            <v>0</v>
          </cell>
          <cell r="M16">
            <v>0</v>
          </cell>
          <cell r="N16">
            <v>0</v>
          </cell>
          <cell r="O16">
            <v>0</v>
          </cell>
          <cell r="P16">
            <v>0</v>
          </cell>
          <cell r="Q16">
            <v>0</v>
          </cell>
          <cell r="R16">
            <v>1.1600000000000001</v>
          </cell>
          <cell r="S16">
            <v>245</v>
          </cell>
          <cell r="T16">
            <v>280</v>
          </cell>
          <cell r="U16">
            <v>320</v>
          </cell>
          <cell r="V16">
            <v>0.49</v>
          </cell>
          <cell r="W16">
            <v>0.49</v>
          </cell>
          <cell r="X16">
            <v>0.49</v>
          </cell>
          <cell r="Y16">
            <v>365</v>
          </cell>
          <cell r="Z16">
            <v>415</v>
          </cell>
          <cell r="AA16">
            <v>475</v>
          </cell>
          <cell r="AB16">
            <v>330</v>
          </cell>
          <cell r="AC16">
            <v>395</v>
          </cell>
          <cell r="AD16">
            <v>475</v>
          </cell>
          <cell r="AE16">
            <v>120</v>
          </cell>
          <cell r="AF16">
            <v>135</v>
          </cell>
          <cell r="AG16">
            <v>155</v>
          </cell>
          <cell r="AH16">
            <v>650</v>
          </cell>
          <cell r="AI16">
            <v>740</v>
          </cell>
          <cell r="AJ16">
            <v>845</v>
          </cell>
          <cell r="AK16">
            <v>285</v>
          </cell>
          <cell r="AL16">
            <v>325</v>
          </cell>
          <cell r="AM16">
            <v>370</v>
          </cell>
          <cell r="AN16">
            <v>0.85</v>
          </cell>
          <cell r="AO16">
            <v>230</v>
          </cell>
          <cell r="AP16">
            <v>260</v>
          </cell>
          <cell r="AQ16">
            <v>300</v>
          </cell>
          <cell r="AR16">
            <v>0.36499999999999999</v>
          </cell>
          <cell r="AS16">
            <v>0.36499999999999999</v>
          </cell>
          <cell r="AT16">
            <v>0.36499999999999999</v>
          </cell>
          <cell r="AU16">
            <v>315</v>
          </cell>
          <cell r="AV16">
            <v>355</v>
          </cell>
          <cell r="AW16">
            <v>410</v>
          </cell>
          <cell r="AX16">
            <v>290</v>
          </cell>
          <cell r="AY16">
            <v>360</v>
          </cell>
          <cell r="AZ16">
            <v>450</v>
          </cell>
          <cell r="BA16">
            <v>85</v>
          </cell>
          <cell r="BB16">
            <v>95</v>
          </cell>
          <cell r="BC16">
            <v>110</v>
          </cell>
          <cell r="BD16">
            <v>510</v>
          </cell>
          <cell r="BE16">
            <v>575</v>
          </cell>
          <cell r="BF16">
            <v>665</v>
          </cell>
          <cell r="BG16">
            <v>195</v>
          </cell>
          <cell r="BH16">
            <v>220</v>
          </cell>
          <cell r="BI16">
            <v>255</v>
          </cell>
          <cell r="BJ16">
            <v>0</v>
          </cell>
          <cell r="BK16">
            <v>0</v>
          </cell>
          <cell r="BL16">
            <v>0</v>
          </cell>
          <cell r="BM16">
            <v>0</v>
          </cell>
          <cell r="BN16">
            <v>0</v>
          </cell>
          <cell r="BO16" t="str">
            <v>No</v>
          </cell>
          <cell r="BP16" t="str">
            <v>No</v>
          </cell>
          <cell r="BQ16">
            <v>0.5</v>
          </cell>
          <cell r="BR16">
            <v>0.5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sheetName val="Master Sheet"/>
      <sheetName val="TARGET BONUS "/>
      <sheetName val="LTI"/>
      <sheetName val="ExI"/>
      <sheetName val="ExII"/>
      <sheetName val="ExIII"/>
      <sheetName val="Example"/>
      <sheetName val="CEO"/>
      <sheetName val="CEO (2)"/>
      <sheetName val="VP East"/>
      <sheetName val="Expro MD"/>
      <sheetName val="Director of HR"/>
      <sheetName val="HR Director"/>
      <sheetName val="EVP HR"/>
      <sheetName val="Head of Ren. &amp; Ben."/>
      <sheetName val="Top EEO"/>
      <sheetName val="Operations"/>
      <sheetName val="VP Plant"/>
      <sheetName val="Deer Park"/>
      <sheetName val="EVP Customer"/>
      <sheetName val="Products Trading"/>
      <sheetName val="Finance - SEPco"/>
      <sheetName val="Finance - Bus. Sys. "/>
      <sheetName val="Taxation"/>
      <sheetName val="CIO"/>
      <sheetName val="ITPS"/>
      <sheetName val="R &amp; T - Septar"/>
      <sheetName val="Exp. &amp; Dev - SEPCo"/>
      <sheetName val="Group Strategy"/>
      <sheetName val="Strat. Portfolio"/>
      <sheetName val="Bus. Dev. Europe 1"/>
      <sheetName val="Bus. Dev. Europe 2"/>
      <sheetName val="Director NBD 1"/>
      <sheetName val="Director NBD 2"/>
      <sheetName val="Top R&amp;D"/>
      <sheetName val="CFO"/>
      <sheetName val="TopAdmin"/>
      <sheetName val="LTI - 50"/>
      <sheetName val="LTI - 25"/>
      <sheetName val="LTI - 75"/>
      <sheetName val="Global Bus."/>
      <sheetName val="SUMMARY"/>
      <sheetName val="Source_Data"/>
      <sheetName val="Master_Sheet"/>
      <sheetName val="TARGET_BONUS_"/>
      <sheetName val="CEO_(2)"/>
      <sheetName val="VP_East"/>
      <sheetName val="Expro_MD"/>
      <sheetName val="Director_of_HR"/>
      <sheetName val="HR_Director"/>
      <sheetName val="EVP_HR"/>
      <sheetName val="Head_of_Ren__&amp;_Ben_"/>
      <sheetName val="Top_EEO"/>
      <sheetName val="VP_Plant"/>
      <sheetName val="Deer_Park"/>
      <sheetName val="EVP_Customer"/>
      <sheetName val="Products_Trading"/>
      <sheetName val="Finance_-_SEPco"/>
      <sheetName val="Finance_-_Bus__Sys__"/>
      <sheetName val="R_&amp;_T_-_Septar"/>
      <sheetName val="Exp__&amp;_Dev_-_SEPCo"/>
      <sheetName val="Group_Strategy"/>
      <sheetName val="Strat__Portfolio"/>
      <sheetName val="Bus__Dev__Europe_1"/>
      <sheetName val="Bus__Dev__Europe_2"/>
      <sheetName val="Director_NBD_1"/>
      <sheetName val="Director_NBD_2"/>
      <sheetName val="Top_R&amp;D"/>
      <sheetName val="LTI_-_50"/>
      <sheetName val="LTI_-_25"/>
      <sheetName val="LTI_-_75"/>
      <sheetName val="Global_Bus_"/>
      <sheetName val="PLAN-INFO"/>
      <sheetName val="Chairman"/>
      <sheetName val="Position"/>
      <sheetName val="Data"/>
      <sheetName val="TB"/>
    </sheetNames>
    <sheetDataSet>
      <sheetData sheetId="0" refreshError="1"/>
      <sheetData sheetId="1" refreshError="1">
        <row r="2">
          <cell r="A2">
            <v>0</v>
          </cell>
          <cell r="B2" t="str">
            <v xml:space="preserve">Shell Oil </v>
          </cell>
        </row>
        <row r="3">
          <cell r="B3" t="str">
            <v>Master Pricing Sheet</v>
          </cell>
        </row>
        <row r="5">
          <cell r="B5" t="str">
            <v>Exchange Rate:</v>
          </cell>
          <cell r="C5">
            <v>1.44</v>
          </cell>
          <cell r="W5" t="str">
            <v>Survey data effective date:</v>
          </cell>
          <cell r="X5">
            <v>36586</v>
          </cell>
          <cell r="Y5">
            <v>36951</v>
          </cell>
        </row>
        <row r="6">
          <cell r="W6" t="str">
            <v xml:space="preserve">Update to: </v>
          </cell>
          <cell r="X6">
            <v>37135</v>
          </cell>
          <cell r="Y6">
            <v>37135</v>
          </cell>
        </row>
        <row r="7">
          <cell r="W7" t="str">
            <v>Number of months to Update:</v>
          </cell>
          <cell r="X7">
            <v>18.035479632063073</v>
          </cell>
          <cell r="Y7">
            <v>6.0446780551905386</v>
          </cell>
        </row>
        <row r="8">
          <cell r="W8" t="str">
            <v>Update factor:</v>
          </cell>
          <cell r="X8">
            <v>1.0449999999999999</v>
          </cell>
          <cell r="Y8">
            <v>1.0449999999999999</v>
          </cell>
        </row>
        <row r="9">
          <cell r="W9" t="str">
            <v>Calculated Update Factor:</v>
          </cell>
          <cell r="X9">
            <v>1.0683928073201017</v>
          </cell>
          <cell r="Y9">
            <v>1.022419957923578</v>
          </cell>
        </row>
        <row r="10">
          <cell r="F10" t="str">
            <v>Sales</v>
          </cell>
          <cell r="G10" t="str">
            <v>Profit</v>
          </cell>
          <cell r="I10" t="str">
            <v>Target</v>
          </cell>
          <cell r="J10" t="str">
            <v>Actual</v>
          </cell>
          <cell r="K10" t="str">
            <v>Actual</v>
          </cell>
          <cell r="L10" t="str">
            <v>Target</v>
          </cell>
          <cell r="M10" t="str">
            <v>Actual</v>
          </cell>
          <cell r="N10" t="str">
            <v>Target</v>
          </cell>
          <cell r="O10" t="str">
            <v>Target</v>
          </cell>
          <cell r="P10" t="str">
            <v xml:space="preserve">Target </v>
          </cell>
          <cell r="Q10" t="str">
            <v>Actual</v>
          </cell>
          <cell r="U10" t="str">
            <v xml:space="preserve">Median </v>
          </cell>
          <cell r="V10" t="str">
            <v>75th %ile</v>
          </cell>
          <cell r="W10" t="str">
            <v xml:space="preserve">Reporting </v>
          </cell>
          <cell r="Y10" t="str">
            <v>Base Salary</v>
          </cell>
          <cell r="AC10" t="str">
            <v>TCC</v>
          </cell>
          <cell r="AG10" t="str">
            <v>TDC</v>
          </cell>
          <cell r="AK10" t="str">
            <v>Not Updated Base</v>
          </cell>
          <cell r="AN10" t="str">
            <v>Not Updated TCC</v>
          </cell>
          <cell r="AQ10" t="str">
            <v>Not Updated TDC</v>
          </cell>
          <cell r="AT10" t="str">
            <v>Base Salary</v>
          </cell>
          <cell r="AW10" t="str">
            <v>Rounded Base Salary</v>
          </cell>
          <cell r="AZ10" t="str">
            <v>Target Bonus %</v>
          </cell>
          <cell r="BC10" t="str">
            <v>Target TCC</v>
          </cell>
          <cell r="BF10" t="str">
            <v>Actual TCC</v>
          </cell>
          <cell r="BI10" t="str">
            <v>Target LTI %</v>
          </cell>
          <cell r="BL10" t="str">
            <v>Target TDC</v>
          </cell>
          <cell r="BO10" t="str">
            <v>Actual TDC</v>
          </cell>
        </row>
        <row r="11">
          <cell r="A11" t="str">
            <v>Lookup</v>
          </cell>
          <cell r="B11" t="str">
            <v>Position Title</v>
          </cell>
          <cell r="C11" t="str">
            <v>Incumbent</v>
          </cell>
          <cell r="D11" t="str">
            <v>RL</v>
          </cell>
          <cell r="E11" t="str">
            <v>Board Membership</v>
          </cell>
          <cell r="F11" t="str">
            <v>(Mil)</v>
          </cell>
          <cell r="G11" t="str">
            <v xml:space="preserve">Resp. </v>
          </cell>
          <cell r="H11" t="str">
            <v>Base</v>
          </cell>
          <cell r="I11" t="str">
            <v>Bonus %</v>
          </cell>
          <cell r="J11" t="str">
            <v>Bonus %</v>
          </cell>
          <cell r="K11" t="str">
            <v>Bonus $</v>
          </cell>
          <cell r="L11" t="str">
            <v>TCC</v>
          </cell>
          <cell r="M11" t="str">
            <v>TCC</v>
          </cell>
          <cell r="N11" t="str">
            <v>LTI %</v>
          </cell>
          <cell r="O11" t="str">
            <v>LTI $</v>
          </cell>
          <cell r="P11" t="str">
            <v>TDC</v>
          </cell>
          <cell r="Q11" t="str">
            <v>TDC</v>
          </cell>
          <cell r="R11" t="str">
            <v>Cut</v>
          </cell>
          <cell r="S11" t="str">
            <v># Cases</v>
          </cell>
          <cell r="T11" t="str">
            <v>JC</v>
          </cell>
          <cell r="U11" t="str">
            <v>Revenues</v>
          </cell>
          <cell r="V11" t="str">
            <v>Revenue</v>
          </cell>
          <cell r="W11" t="str">
            <v>Level</v>
          </cell>
          <cell r="X11" t="str">
            <v>Position Match</v>
          </cell>
          <cell r="Y11" t="str">
            <v>Intercept</v>
          </cell>
          <cell r="Z11" t="str">
            <v>Slope</v>
          </cell>
          <cell r="AA11" t="str">
            <v>R2</v>
          </cell>
          <cell r="AB11" t="str">
            <v>SE</v>
          </cell>
          <cell r="AC11" t="str">
            <v>Intercept</v>
          </cell>
          <cell r="AD11" t="str">
            <v>Slope</v>
          </cell>
          <cell r="AE11" t="str">
            <v>R2</v>
          </cell>
          <cell r="AF11" t="str">
            <v>SE</v>
          </cell>
          <cell r="AG11" t="str">
            <v>Intercept</v>
          </cell>
          <cell r="AH11" t="str">
            <v>Slope</v>
          </cell>
          <cell r="AI11" t="str">
            <v>R2</v>
          </cell>
          <cell r="AJ11" t="str">
            <v>SE</v>
          </cell>
          <cell r="AK11" t="str">
            <v>25th%ile</v>
          </cell>
          <cell r="AL11" t="str">
            <v>50th%ile</v>
          </cell>
          <cell r="AM11" t="str">
            <v>75th%ile</v>
          </cell>
          <cell r="AN11" t="str">
            <v>25th%ile</v>
          </cell>
          <cell r="AO11" t="str">
            <v>50th%ile</v>
          </cell>
          <cell r="AP11" t="str">
            <v>75th%ile</v>
          </cell>
          <cell r="AQ11" t="str">
            <v>25th%ile</v>
          </cell>
          <cell r="AR11" t="str">
            <v>50th%ile</v>
          </cell>
          <cell r="AS11" t="str">
            <v>75th%ile</v>
          </cell>
          <cell r="AT11" t="str">
            <v>25th%ile</v>
          </cell>
          <cell r="AU11" t="str">
            <v>50th%ile</v>
          </cell>
          <cell r="AV11" t="str">
            <v>75th%ile</v>
          </cell>
          <cell r="AW11" t="str">
            <v>25th%ile</v>
          </cell>
          <cell r="AX11" t="str">
            <v>50th%ile</v>
          </cell>
          <cell r="AY11" t="str">
            <v>75th%ile</v>
          </cell>
          <cell r="AZ11" t="str">
            <v>25th%ile</v>
          </cell>
          <cell r="BA11" t="str">
            <v>50th%ile</v>
          </cell>
          <cell r="BB11" t="str">
            <v>75th%ile</v>
          </cell>
          <cell r="BC11" t="str">
            <v>25th%ile</v>
          </cell>
          <cell r="BD11" t="str">
            <v>50th%ile</v>
          </cell>
          <cell r="BE11" t="str">
            <v>75th%ile</v>
          </cell>
          <cell r="BF11" t="str">
            <v>25th%ile</v>
          </cell>
          <cell r="BG11" t="str">
            <v>50th%ile</v>
          </cell>
          <cell r="BH11" t="str">
            <v>75th%ile</v>
          </cell>
          <cell r="BI11" t="str">
            <v>25th%ile</v>
          </cell>
          <cell r="BJ11" t="str">
            <v>50th%ile</v>
          </cell>
          <cell r="BK11" t="str">
            <v>75th%ile</v>
          </cell>
          <cell r="BL11" t="str">
            <v>25th%ile</v>
          </cell>
          <cell r="BM11" t="str">
            <v>50th%ile</v>
          </cell>
          <cell r="BN11" t="str">
            <v>75th%ile</v>
          </cell>
          <cell r="BO11" t="str">
            <v>25th%ile</v>
          </cell>
          <cell r="BP11" t="str">
            <v>50th%ile</v>
          </cell>
          <cell r="BQ11" t="str">
            <v>75th%ile</v>
          </cell>
        </row>
        <row r="13">
          <cell r="A13">
            <v>1</v>
          </cell>
          <cell r="R13" t="str">
            <v>Group</v>
          </cell>
          <cell r="S13">
            <v>73</v>
          </cell>
          <cell r="T13" t="str">
            <v>0101</v>
          </cell>
          <cell r="U13">
            <v>3269.5</v>
          </cell>
          <cell r="V13">
            <v>7087.8</v>
          </cell>
          <cell r="W13">
            <v>2</v>
          </cell>
          <cell r="X13" t="str">
            <v xml:space="preserve">Sector Head </v>
          </cell>
          <cell r="Y13">
            <v>11.235799999999999</v>
          </cell>
          <cell r="Z13">
            <v>0.2162</v>
          </cell>
          <cell r="AA13">
            <v>0.41</v>
          </cell>
          <cell r="AB13">
            <v>0.22900000000000001</v>
          </cell>
          <cell r="AC13">
            <v>11.0844</v>
          </cell>
          <cell r="AD13">
            <v>0.30170000000000002</v>
          </cell>
          <cell r="AE13">
            <v>0.31</v>
          </cell>
          <cell r="AF13">
            <v>0.433</v>
          </cell>
          <cell r="AG13">
            <v>10.7308</v>
          </cell>
          <cell r="AH13">
            <v>0.46239999999999998</v>
          </cell>
          <cell r="AI13">
            <v>0.24</v>
          </cell>
          <cell r="AJ13">
            <v>0.92200000000000004</v>
          </cell>
          <cell r="AK13">
            <v>537.22916261023158</v>
          </cell>
          <cell r="AL13">
            <v>617.45754316988302</v>
          </cell>
          <cell r="AM13">
            <v>709.66701763730146</v>
          </cell>
          <cell r="AN13">
            <v>954.20999348988425</v>
          </cell>
          <cell r="AO13">
            <v>1216.4944703331118</v>
          </cell>
          <cell r="AP13">
            <v>1550.8732946074795</v>
          </cell>
          <cell r="AQ13">
            <v>2612.891377332498</v>
          </cell>
          <cell r="AR13">
            <v>4061.2047871460013</v>
          </cell>
          <cell r="AS13">
            <v>6312.3115129170428</v>
          </cell>
          <cell r="AT13">
            <v>573.97177321537276</v>
          </cell>
          <cell r="AU13">
            <v>659.68719794824415</v>
          </cell>
          <cell r="AV13">
            <v>758.20313723600066</v>
          </cell>
          <cell r="AX13">
            <v>615</v>
          </cell>
          <cell r="AZ13">
            <v>0.59600000000000009</v>
          </cell>
          <cell r="BA13">
            <v>0.78200000000000003</v>
          </cell>
          <cell r="BB13">
            <v>0.91900000000000004</v>
          </cell>
          <cell r="BC13">
            <v>1052.8607679253978</v>
          </cell>
          <cell r="BD13">
            <v>1175.5625867437711</v>
          </cell>
          <cell r="BE13">
            <v>1265.9397328626806</v>
          </cell>
          <cell r="BF13">
            <v>1019.4710937175533</v>
          </cell>
          <cell r="BG13">
            <v>1299.6939422485734</v>
          </cell>
          <cell r="BH13">
            <v>1656.9418730234602</v>
          </cell>
          <cell r="BI13">
            <v>2.35</v>
          </cell>
          <cell r="BJ13">
            <v>3.83</v>
          </cell>
          <cell r="BK13">
            <v>5.98</v>
          </cell>
          <cell r="BL13">
            <v>2603.1256831037717</v>
          </cell>
          <cell r="BM13">
            <v>3702.1645548855463</v>
          </cell>
          <cell r="BN13">
            <v>5210.8691765931808</v>
          </cell>
          <cell r="BO13">
            <v>2791.5943538507545</v>
          </cell>
          <cell r="BP13">
            <v>4338.9619836407519</v>
          </cell>
          <cell r="BQ13">
            <v>6744.0282179644373</v>
          </cell>
        </row>
        <row r="14">
          <cell r="A14">
            <v>1</v>
          </cell>
          <cell r="B14" t="str">
            <v>CEO</v>
          </cell>
          <cell r="C14" t="str">
            <v>LZ Cook</v>
          </cell>
          <cell r="D14">
            <v>3</v>
          </cell>
          <cell r="E14" t="str">
            <v>None</v>
          </cell>
          <cell r="F14">
            <v>16349.76</v>
          </cell>
          <cell r="G14">
            <v>292.32</v>
          </cell>
          <cell r="P14">
            <v>23331300000</v>
          </cell>
          <cell r="Q14">
            <v>39023800000</v>
          </cell>
          <cell r="R14" t="str">
            <v>Division</v>
          </cell>
          <cell r="S14">
            <v>165</v>
          </cell>
          <cell r="T14" t="str">
            <v>0104</v>
          </cell>
          <cell r="U14">
            <v>508.4</v>
          </cell>
          <cell r="V14">
            <v>986.7</v>
          </cell>
          <cell r="W14">
            <v>4</v>
          </cell>
          <cell r="X14" t="str">
            <v>Profit Center Head</v>
          </cell>
          <cell r="Y14">
            <v>11.579700000000001</v>
          </cell>
          <cell r="Z14">
            <v>0.11700000000000001</v>
          </cell>
          <cell r="AA14">
            <v>0.28000000000000003</v>
          </cell>
          <cell r="AB14">
            <v>0.22700000000000001</v>
          </cell>
          <cell r="AC14">
            <v>11.737500000000001</v>
          </cell>
          <cell r="AD14">
            <v>0.16009999999999999</v>
          </cell>
          <cell r="AE14">
            <v>0.32</v>
          </cell>
          <cell r="AF14">
            <v>0.29199999999999998</v>
          </cell>
          <cell r="AG14">
            <v>12.0059</v>
          </cell>
          <cell r="AH14">
            <v>0.2152</v>
          </cell>
          <cell r="AI14">
            <v>0.38</v>
          </cell>
          <cell r="AJ14">
            <v>0.35199999999999998</v>
          </cell>
          <cell r="AK14">
            <v>289.74140646619111</v>
          </cell>
          <cell r="AL14">
            <v>332.64472721204208</v>
          </cell>
          <cell r="AM14">
            <v>381.90093674058818</v>
          </cell>
          <cell r="AN14">
            <v>497.75136178413476</v>
          </cell>
          <cell r="AO14">
            <v>591.71782686171809</v>
          </cell>
          <cell r="AP14">
            <v>703.42346301364591</v>
          </cell>
          <cell r="AQ14">
            <v>1077.5427342483961</v>
          </cell>
          <cell r="AR14">
            <v>1320.8204052429201</v>
          </cell>
          <cell r="AS14">
            <v>1619.0230674451491</v>
          </cell>
          <cell r="AT14">
            <v>309.55763465128859</v>
          </cell>
          <cell r="AU14">
            <v>355.39523394630305</v>
          </cell>
          <cell r="AV14">
            <v>408.02021392245354</v>
          </cell>
          <cell r="AX14">
            <v>335</v>
          </cell>
          <cell r="AZ14">
            <v>0.43928571428571428</v>
          </cell>
          <cell r="BA14">
            <v>0.53500000000000003</v>
          </cell>
          <cell r="BB14">
            <v>0.65</v>
          </cell>
          <cell r="BC14">
            <v>511.51528314414332</v>
          </cell>
          <cell r="BD14">
            <v>545.53168410757519</v>
          </cell>
          <cell r="BE14">
            <v>586.40213601139999</v>
          </cell>
          <cell r="BF14">
            <v>531.79397476395525</v>
          </cell>
          <cell r="BG14">
            <v>632.18707018214081</v>
          </cell>
          <cell r="BH14">
            <v>751.53256838397681</v>
          </cell>
          <cell r="BI14">
            <v>1.5033333333333334</v>
          </cell>
          <cell r="BJ14">
            <v>2.3683333333333332</v>
          </cell>
          <cell r="BK14">
            <v>3.5858333333333334</v>
          </cell>
          <cell r="BL14">
            <v>1045.792784843419</v>
          </cell>
          <cell r="BM14">
            <v>1387.226063170403</v>
          </cell>
          <cell r="BN14">
            <v>1860.7902124038517</v>
          </cell>
          <cell r="BO14">
            <v>1151.2389068510222</v>
          </cell>
          <cell r="BP14">
            <v>1411.1550207231578</v>
          </cell>
          <cell r="BQ14">
            <v>1729.7526001437252</v>
          </cell>
        </row>
        <row r="15">
          <cell r="A15" t="str">
            <v>1G</v>
          </cell>
          <cell r="B15" t="str">
            <v>CEO</v>
          </cell>
          <cell r="C15" t="str">
            <v>LZ Cook</v>
          </cell>
          <cell r="D15">
            <v>3</v>
          </cell>
          <cell r="E15" t="str">
            <v>None</v>
          </cell>
          <cell r="F15">
            <v>16349.76</v>
          </cell>
          <cell r="G15">
            <v>292.32</v>
          </cell>
          <cell r="H15">
            <v>470</v>
          </cell>
          <cell r="AT15">
            <v>310</v>
          </cell>
          <cell r="AU15">
            <v>355</v>
          </cell>
          <cell r="AV15">
            <v>410</v>
          </cell>
          <cell r="AX15">
            <v>500</v>
          </cell>
          <cell r="AZ15">
            <v>0.43928571428571428</v>
          </cell>
          <cell r="BA15">
            <v>0.53500000000000003</v>
          </cell>
          <cell r="BB15">
            <v>0.65</v>
          </cell>
          <cell r="BC15">
            <v>510</v>
          </cell>
          <cell r="BD15">
            <v>545</v>
          </cell>
          <cell r="BE15">
            <v>585</v>
          </cell>
          <cell r="BF15">
            <v>530</v>
          </cell>
          <cell r="BG15">
            <v>630</v>
          </cell>
          <cell r="BH15">
            <v>750</v>
          </cell>
          <cell r="BI15">
            <v>1.5033333333333334</v>
          </cell>
          <cell r="BJ15">
            <v>2.3683333333333332</v>
          </cell>
          <cell r="BK15">
            <v>3.5858333333333334</v>
          </cell>
          <cell r="BL15">
            <v>1045</v>
          </cell>
          <cell r="BM15">
            <v>1385</v>
          </cell>
          <cell r="BN15">
            <v>1860</v>
          </cell>
          <cell r="BO15">
            <v>1150</v>
          </cell>
          <cell r="BP15">
            <v>1410</v>
          </cell>
          <cell r="BQ15">
            <v>1730</v>
          </cell>
        </row>
        <row r="16">
          <cell r="A16" t="str">
            <v>2a</v>
          </cell>
          <cell r="R16" t="str">
            <v>Group</v>
          </cell>
          <cell r="S16">
            <v>73</v>
          </cell>
          <cell r="T16" t="str">
            <v>0101</v>
          </cell>
          <cell r="U16">
            <v>3269.5</v>
          </cell>
          <cell r="V16">
            <v>7087.8</v>
          </cell>
          <cell r="W16">
            <v>2</v>
          </cell>
          <cell r="X16" t="str">
            <v xml:space="preserve">Sector Head </v>
          </cell>
          <cell r="Y16">
            <v>11.235799999999999</v>
          </cell>
          <cell r="Z16">
            <v>0.2162</v>
          </cell>
          <cell r="AA16">
            <v>0.41</v>
          </cell>
          <cell r="AB16">
            <v>0.22900000000000001</v>
          </cell>
          <cell r="AC16">
            <v>11.0844</v>
          </cell>
          <cell r="AD16">
            <v>0.30170000000000002</v>
          </cell>
          <cell r="AE16">
            <v>0.31</v>
          </cell>
          <cell r="AF16">
            <v>0.433</v>
          </cell>
          <cell r="AG16">
            <v>10.7308</v>
          </cell>
          <cell r="AH16">
            <v>0.46239999999999998</v>
          </cell>
          <cell r="AI16">
            <v>0.24</v>
          </cell>
          <cell r="AJ16">
            <v>0.92200000000000004</v>
          </cell>
          <cell r="AK16">
            <v>611.10612544285789</v>
          </cell>
          <cell r="AL16">
            <v>702.36709600549716</v>
          </cell>
          <cell r="AM16">
            <v>807.25673825261561</v>
          </cell>
          <cell r="AN16">
            <v>1142.1685471726471</v>
          </cell>
          <cell r="AO16">
            <v>1456.1173445084642</v>
          </cell>
          <cell r="AP16">
            <v>1856.3615030609715</v>
          </cell>
          <cell r="AQ16">
            <v>3441.9146303458683</v>
          </cell>
          <cell r="AR16">
            <v>5349.751732878759</v>
          </cell>
          <cell r="AS16">
            <v>8315.0939744729676</v>
          </cell>
          <cell r="AT16">
            <v>652.9013889324051</v>
          </cell>
          <cell r="AU16">
            <v>750.40395347058052</v>
          </cell>
          <cell r="AV16">
            <v>862.46729280978047</v>
          </cell>
          <cell r="AX16">
            <v>700</v>
          </cell>
          <cell r="AZ16">
            <v>0.63</v>
          </cell>
          <cell r="BA16">
            <v>0.85</v>
          </cell>
          <cell r="BB16">
            <v>0.97</v>
          </cell>
          <cell r="BC16">
            <v>1125.6558796188708</v>
          </cell>
          <cell r="BD16">
            <v>1388.247313920574</v>
          </cell>
          <cell r="BE16">
            <v>1590.3591276762436</v>
          </cell>
          <cell r="BF16">
            <v>1220.2846605465063</v>
          </cell>
          <cell r="BG16">
            <v>1555.7052974868895</v>
          </cell>
          <cell r="BH16">
            <v>1983.3232776562747</v>
          </cell>
          <cell r="BI16">
            <v>2.35</v>
          </cell>
          <cell r="BJ16">
            <v>3.83</v>
          </cell>
          <cell r="BK16">
            <v>5.98</v>
          </cell>
          <cell r="BL16">
            <v>2889.1051702747354</v>
          </cell>
          <cell r="BM16">
            <v>4262.2944557128976</v>
          </cell>
          <cell r="BN16">
            <v>6077.7747694303152</v>
          </cell>
          <cell r="BO16">
            <v>3677.3168344713522</v>
          </cell>
          <cell r="BP16">
            <v>5715.6362723559159</v>
          </cell>
          <cell r="BQ16">
            <v>8883.7865945176363</v>
          </cell>
        </row>
        <row r="17">
          <cell r="A17" t="str">
            <v>2a</v>
          </cell>
          <cell r="P17">
            <v>30845500000</v>
          </cell>
          <cell r="Q17">
            <v>56179200000</v>
          </cell>
          <cell r="R17" t="str">
            <v>Group</v>
          </cell>
          <cell r="S17">
            <v>73</v>
          </cell>
          <cell r="T17" t="str">
            <v>0101</v>
          </cell>
          <cell r="U17">
            <v>3269.5</v>
          </cell>
          <cell r="V17">
            <v>7087.8</v>
          </cell>
          <cell r="W17">
            <v>2</v>
          </cell>
          <cell r="X17" t="str">
            <v xml:space="preserve">Sector Head </v>
          </cell>
          <cell r="Y17">
            <v>11.235799999999999</v>
          </cell>
          <cell r="Z17">
            <v>0.2162</v>
          </cell>
          <cell r="AA17">
            <v>0.41</v>
          </cell>
          <cell r="AB17">
            <v>0.22900000000000001</v>
          </cell>
          <cell r="AC17">
            <v>11.0844</v>
          </cell>
          <cell r="AD17">
            <v>0.30170000000000002</v>
          </cell>
          <cell r="AE17">
            <v>0.31</v>
          </cell>
          <cell r="AF17">
            <v>0.433</v>
          </cell>
          <cell r="AG17">
            <v>10.7308</v>
          </cell>
          <cell r="AH17">
            <v>0.46239999999999998</v>
          </cell>
          <cell r="AI17">
            <v>0.24</v>
          </cell>
          <cell r="AJ17">
            <v>0.92200000000000004</v>
          </cell>
          <cell r="AK17">
            <v>611.10612544285743</v>
          </cell>
          <cell r="AL17">
            <v>702.36709600549659</v>
          </cell>
          <cell r="AM17">
            <v>807.25673825261504</v>
          </cell>
          <cell r="AN17">
            <v>1142.1685471726471</v>
          </cell>
          <cell r="AO17">
            <v>1456.1173445084642</v>
          </cell>
          <cell r="AP17">
            <v>1856.3615030609715</v>
          </cell>
          <cell r="AQ17">
            <v>3441.9146303458688</v>
          </cell>
          <cell r="AR17">
            <v>5349.751732878759</v>
          </cell>
          <cell r="AS17">
            <v>8315.0939744729676</v>
          </cell>
          <cell r="AT17">
            <v>652.90138893240464</v>
          </cell>
          <cell r="AU17">
            <v>750.40395347057984</v>
          </cell>
          <cell r="AV17">
            <v>862.46729280977991</v>
          </cell>
          <cell r="AX17">
            <v>700</v>
          </cell>
          <cell r="AZ17">
            <v>0.63</v>
          </cell>
          <cell r="BA17">
            <v>0.85</v>
          </cell>
          <cell r="BB17">
            <v>0.97</v>
          </cell>
          <cell r="BC17">
            <v>1223.1584441570451</v>
          </cell>
          <cell r="BD17">
            <v>1388.2473139205727</v>
          </cell>
          <cell r="BE17">
            <v>1478.2957883370423</v>
          </cell>
          <cell r="BF17">
            <v>1220.2846605465063</v>
          </cell>
          <cell r="BG17">
            <v>1555.7052974868895</v>
          </cell>
          <cell r="BH17">
            <v>1983.3232776562747</v>
          </cell>
          <cell r="BI17">
            <v>2.35</v>
          </cell>
          <cell r="BJ17">
            <v>3.83</v>
          </cell>
          <cell r="BK17">
            <v>5.98</v>
          </cell>
          <cell r="BL17">
            <v>2986.6077348129074</v>
          </cell>
          <cell r="BM17">
            <v>4262.294455712894</v>
          </cell>
          <cell r="BN17">
            <v>5965.7114300911107</v>
          </cell>
          <cell r="BO17">
            <v>3677.3168344713526</v>
          </cell>
          <cell r="BP17">
            <v>5715.6362723559159</v>
          </cell>
          <cell r="BQ17">
            <v>8883.7865945176363</v>
          </cell>
        </row>
        <row r="18">
          <cell r="A18" t="str">
            <v>2b</v>
          </cell>
          <cell r="B18" t="str">
            <v>CEO Shell Oil Company</v>
          </cell>
          <cell r="C18" t="str">
            <v>SL Miller</v>
          </cell>
          <cell r="D18">
            <v>2</v>
          </cell>
          <cell r="E18" t="str">
            <v>Main Board</v>
          </cell>
          <cell r="F18">
            <v>29671</v>
          </cell>
          <cell r="G18" t="str">
            <v>n/a</v>
          </cell>
          <cell r="R18" t="str">
            <v>Division</v>
          </cell>
          <cell r="S18">
            <v>165</v>
          </cell>
          <cell r="T18" t="str">
            <v>0104</v>
          </cell>
          <cell r="U18">
            <v>508.4</v>
          </cell>
          <cell r="V18">
            <v>986.7</v>
          </cell>
          <cell r="W18">
            <v>4</v>
          </cell>
          <cell r="X18" t="str">
            <v>Profit Center Head</v>
          </cell>
          <cell r="Y18">
            <v>11.579700000000001</v>
          </cell>
          <cell r="Z18">
            <v>0.11700000000000001</v>
          </cell>
          <cell r="AA18">
            <v>0.28000000000000003</v>
          </cell>
          <cell r="AB18">
            <v>0.22700000000000001</v>
          </cell>
          <cell r="AC18">
            <v>11.737500000000001</v>
          </cell>
          <cell r="AD18">
            <v>0.16009999999999999</v>
          </cell>
          <cell r="AE18">
            <v>0.32</v>
          </cell>
          <cell r="AF18">
            <v>0.29199999999999998</v>
          </cell>
          <cell r="AG18">
            <v>12.0059</v>
          </cell>
          <cell r="AH18">
            <v>0.2152</v>
          </cell>
          <cell r="AI18">
            <v>0.38</v>
          </cell>
          <cell r="AJ18">
            <v>0.35199999999999998</v>
          </cell>
          <cell r="AK18">
            <v>310.66519314662389</v>
          </cell>
          <cell r="AL18">
            <v>356.66679363825614</v>
          </cell>
          <cell r="AM18">
            <v>409.48005921009252</v>
          </cell>
          <cell r="AN18">
            <v>547.58263490142963</v>
          </cell>
          <cell r="AO18">
            <v>650.95634412670154</v>
          </cell>
          <cell r="AP18">
            <v>773.84514217672165</v>
          </cell>
          <cell r="AQ18">
            <v>1224.9905526395958</v>
          </cell>
          <cell r="AR18">
            <v>1501.5576336141842</v>
          </cell>
          <cell r="AS18">
            <v>1840.5654820820289</v>
          </cell>
          <cell r="AT18">
            <v>331.91245784256313</v>
          </cell>
          <cell r="AU18">
            <v>381.06023693303587</v>
          </cell>
          <cell r="AV18">
            <v>437.48555000107223</v>
          </cell>
          <cell r="AX18">
            <v>355</v>
          </cell>
          <cell r="AZ18">
            <v>0.45500000000000002</v>
          </cell>
          <cell r="BA18">
            <v>0.56000000000000005</v>
          </cell>
          <cell r="BB18">
            <v>0.66500000000000004</v>
          </cell>
          <cell r="BC18">
            <v>554.44264473756721</v>
          </cell>
          <cell r="BD18">
            <v>594.45396961553593</v>
          </cell>
          <cell r="BE18">
            <v>634.46529449350476</v>
          </cell>
          <cell r="BF18">
            <v>585.03334854207674</v>
          </cell>
          <cell r="BG18">
            <v>695.47707594435678</v>
          </cell>
          <cell r="BH18">
            <v>826.77058388121088</v>
          </cell>
          <cell r="BI18">
            <v>1.5966666666666667</v>
          </cell>
          <cell r="BJ18">
            <v>2.4816666666666665</v>
          </cell>
          <cell r="BK18">
            <v>3.8691666666666666</v>
          </cell>
          <cell r="BL18">
            <v>1162.8688230406478</v>
          </cell>
          <cell r="BM18">
            <v>1540.1184576043534</v>
          </cell>
          <cell r="BN18">
            <v>2108.8508612269093</v>
          </cell>
          <cell r="BO18">
            <v>1308.7710954752206</v>
          </cell>
          <cell r="BP18">
            <v>1604.2533755299869</v>
          </cell>
          <cell r="BQ18">
            <v>1966.4469224580951</v>
          </cell>
        </row>
        <row r="19">
          <cell r="A19" t="str">
            <v>2G</v>
          </cell>
          <cell r="B19" t="str">
            <v>CEO Shell Oil Company</v>
          </cell>
          <cell r="C19" t="str">
            <v>SL Miller</v>
          </cell>
          <cell r="D19">
            <v>2</v>
          </cell>
          <cell r="E19" t="str">
            <v>Main Board</v>
          </cell>
          <cell r="F19">
            <v>29671</v>
          </cell>
          <cell r="G19" t="str">
            <v>n/a</v>
          </cell>
          <cell r="AT19">
            <v>655</v>
          </cell>
          <cell r="AU19">
            <v>750</v>
          </cell>
          <cell r="AV19">
            <v>860</v>
          </cell>
          <cell r="AX19">
            <v>500</v>
          </cell>
          <cell r="AZ19">
            <v>0.63</v>
          </cell>
          <cell r="BA19">
            <v>0.85</v>
          </cell>
          <cell r="BB19">
            <v>0.97</v>
          </cell>
          <cell r="BC19">
            <v>1225</v>
          </cell>
          <cell r="BD19">
            <v>1390</v>
          </cell>
          <cell r="BE19">
            <v>1480</v>
          </cell>
          <cell r="BF19">
            <v>1220</v>
          </cell>
          <cell r="BG19">
            <v>1555</v>
          </cell>
          <cell r="BH19">
            <v>1985</v>
          </cell>
          <cell r="BI19">
            <v>2.35</v>
          </cell>
          <cell r="BJ19">
            <v>3.83</v>
          </cell>
          <cell r="BK19">
            <v>5.98</v>
          </cell>
          <cell r="BL19">
            <v>2985</v>
          </cell>
          <cell r="BM19">
            <v>4260</v>
          </cell>
          <cell r="BN19">
            <v>5965</v>
          </cell>
          <cell r="BO19">
            <v>3675</v>
          </cell>
          <cell r="BP19">
            <v>5715</v>
          </cell>
          <cell r="BQ19">
            <v>8885</v>
          </cell>
        </row>
        <row r="20">
          <cell r="A20">
            <v>3</v>
          </cell>
          <cell r="R20" t="str">
            <v>Group</v>
          </cell>
          <cell r="S20">
            <v>126</v>
          </cell>
          <cell r="T20" t="str">
            <v>0102</v>
          </cell>
          <cell r="U20">
            <v>1860</v>
          </cell>
          <cell r="V20">
            <v>4073.3</v>
          </cell>
          <cell r="W20">
            <v>3</v>
          </cell>
          <cell r="X20" t="str">
            <v>Multi-Profit Center Head</v>
          </cell>
          <cell r="Y20">
            <v>10.8422</v>
          </cell>
          <cell r="Z20">
            <v>0.24099999999999999</v>
          </cell>
          <cell r="AA20">
            <v>0.7</v>
          </cell>
          <cell r="AB20">
            <v>0.27</v>
          </cell>
          <cell r="AC20">
            <v>10.8089</v>
          </cell>
          <cell r="AD20">
            <v>0.30430000000000001</v>
          </cell>
          <cell r="AE20">
            <v>0.59</v>
          </cell>
          <cell r="AF20">
            <v>0.46</v>
          </cell>
          <cell r="AG20">
            <v>9.9685000000000006</v>
          </cell>
          <cell r="AH20">
            <v>0.52429999999999999</v>
          </cell>
          <cell r="AI20">
            <v>0.66</v>
          </cell>
          <cell r="AJ20">
            <v>0.753</v>
          </cell>
          <cell r="AK20">
            <v>482.21806284060943</v>
          </cell>
          <cell r="AL20">
            <v>566.64490182410782</v>
          </cell>
          <cell r="AM20">
            <v>665.85320937964013</v>
          </cell>
          <cell r="AN20">
            <v>798.51250964340875</v>
          </cell>
          <cell r="AO20">
            <v>1030.9079812277591</v>
          </cell>
          <cell r="AP20">
            <v>1330.9387804502837</v>
          </cell>
          <cell r="AQ20">
            <v>2736.9436201068052</v>
          </cell>
          <cell r="AR20">
            <v>3997.7777318509952</v>
          </cell>
          <cell r="AS20">
            <v>5839.4431934480281</v>
          </cell>
          <cell r="AT20">
            <v>515.19830989873992</v>
          </cell>
          <cell r="AU20">
            <v>605.39933741348193</v>
          </cell>
          <cell r="AV20">
            <v>711.39277963221321</v>
          </cell>
          <cell r="AX20">
            <v>565</v>
          </cell>
          <cell r="AZ20">
            <v>0.57600000000000007</v>
          </cell>
          <cell r="BA20">
            <v>0.74199999999999999</v>
          </cell>
          <cell r="BB20">
            <v>0.88900000000000001</v>
          </cell>
          <cell r="BC20">
            <v>863.90832824890549</v>
          </cell>
          <cell r="BD20">
            <v>1054.6056457742854</v>
          </cell>
          <cell r="BE20">
            <v>1249.5927905927988</v>
          </cell>
          <cell r="BF20">
            <v>853.12502185814128</v>
          </cell>
          <cell r="BG20">
            <v>1101.4146721526242</v>
          </cell>
          <cell r="BH20">
            <v>1421.9654200164712</v>
          </cell>
          <cell r="BI20">
            <v>2.35</v>
          </cell>
          <cell r="BJ20">
            <v>3.83</v>
          </cell>
          <cell r="BK20">
            <v>5.98</v>
          </cell>
          <cell r="BL20">
            <v>2286.596771170588</v>
          </cell>
          <cell r="BM20">
            <v>3373.2851080679211</v>
          </cell>
          <cell r="BN20">
            <v>4869.8808283254211</v>
          </cell>
          <cell r="BO20">
            <v>2924.1308777627514</v>
          </cell>
          <cell r="BP20">
            <v>4271.1969739740734</v>
          </cell>
          <cell r="BQ20">
            <v>6238.8191066341979</v>
          </cell>
        </row>
        <row r="21">
          <cell r="A21">
            <v>3</v>
          </cell>
          <cell r="B21" t="str">
            <v>VP East Zone</v>
          </cell>
          <cell r="C21" t="str">
            <v>L Elsenhans</v>
          </cell>
          <cell r="D21">
            <v>3</v>
          </cell>
          <cell r="E21" t="str">
            <v>None</v>
          </cell>
          <cell r="F21">
            <v>21600</v>
          </cell>
          <cell r="G21">
            <v>772.70399999999995</v>
          </cell>
          <cell r="P21">
            <v>19601100000</v>
          </cell>
          <cell r="Q21">
            <v>56176200000</v>
          </cell>
          <cell r="R21" t="str">
            <v>Group</v>
          </cell>
          <cell r="S21">
            <v>126</v>
          </cell>
          <cell r="T21" t="str">
            <v>0102</v>
          </cell>
          <cell r="U21">
            <v>1860</v>
          </cell>
          <cell r="V21">
            <v>4073.3</v>
          </cell>
          <cell r="W21">
            <v>3</v>
          </cell>
          <cell r="X21" t="str">
            <v>Multi-Profit Center Head</v>
          </cell>
          <cell r="Y21">
            <v>10.8422</v>
          </cell>
          <cell r="Z21">
            <v>0.24099999999999999</v>
          </cell>
          <cell r="AA21">
            <v>0.7</v>
          </cell>
          <cell r="AB21">
            <v>0.27</v>
          </cell>
          <cell r="AC21">
            <v>10.8089</v>
          </cell>
          <cell r="AD21">
            <v>0.30430000000000001</v>
          </cell>
          <cell r="AE21">
            <v>0.59</v>
          </cell>
          <cell r="AF21">
            <v>0.46</v>
          </cell>
          <cell r="AG21">
            <v>9.9685000000000006</v>
          </cell>
          <cell r="AH21">
            <v>0.52429999999999999</v>
          </cell>
          <cell r="AI21">
            <v>0.66</v>
          </cell>
          <cell r="AJ21">
            <v>0.753</v>
          </cell>
          <cell r="AK21">
            <v>482.21806284060898</v>
          </cell>
          <cell r="AL21">
            <v>566.64490182410725</v>
          </cell>
          <cell r="AM21">
            <v>665.85320937963945</v>
          </cell>
          <cell r="AN21">
            <v>798.51250964340932</v>
          </cell>
          <cell r="AO21">
            <v>1030.9079812277598</v>
          </cell>
          <cell r="AP21">
            <v>1330.9387804502844</v>
          </cell>
          <cell r="AQ21">
            <v>2736.9436201068042</v>
          </cell>
          <cell r="AR21">
            <v>3997.7777318509943</v>
          </cell>
          <cell r="AS21">
            <v>5839.4431934480272</v>
          </cell>
          <cell r="AT21">
            <v>515.19830989873947</v>
          </cell>
          <cell r="AU21">
            <v>605.39933741348136</v>
          </cell>
          <cell r="AV21">
            <v>711.39277963221241</v>
          </cell>
          <cell r="AX21">
            <v>565</v>
          </cell>
          <cell r="AZ21">
            <v>0.57600000000000007</v>
          </cell>
          <cell r="BA21">
            <v>0.74199999999999999</v>
          </cell>
          <cell r="BB21">
            <v>0.88900000000000001</v>
          </cell>
          <cell r="BC21">
            <v>954.10935576364659</v>
          </cell>
          <cell r="BD21">
            <v>1054.6056457742845</v>
          </cell>
          <cell r="BE21">
            <v>1143.5993483740663</v>
          </cell>
          <cell r="BF21">
            <v>853.12502185814185</v>
          </cell>
          <cell r="BG21">
            <v>1101.4146721526249</v>
          </cell>
          <cell r="BH21">
            <v>1421.9654200164719</v>
          </cell>
          <cell r="BI21">
            <v>2.35</v>
          </cell>
          <cell r="BJ21">
            <v>3.83</v>
          </cell>
          <cell r="BK21">
            <v>5.98</v>
          </cell>
          <cell r="BL21">
            <v>2376.7977986853275</v>
          </cell>
          <cell r="BM21">
            <v>3373.2851080679184</v>
          </cell>
          <cell r="BN21">
            <v>4763.887386106685</v>
          </cell>
          <cell r="BO21">
            <v>2924.1308777627505</v>
          </cell>
          <cell r="BP21">
            <v>4271.1969739740725</v>
          </cell>
          <cell r="BQ21">
            <v>6238.8191066341969</v>
          </cell>
        </row>
        <row r="22">
          <cell r="A22">
            <v>3</v>
          </cell>
          <cell r="R22" t="str">
            <v>Division</v>
          </cell>
          <cell r="S22">
            <v>165</v>
          </cell>
          <cell r="T22" t="str">
            <v>0104</v>
          </cell>
          <cell r="U22">
            <v>508.4</v>
          </cell>
          <cell r="V22">
            <v>986.7</v>
          </cell>
          <cell r="W22">
            <v>4</v>
          </cell>
          <cell r="X22" t="str">
            <v>Profit Center Head</v>
          </cell>
          <cell r="Y22">
            <v>11.579700000000001</v>
          </cell>
          <cell r="Z22">
            <v>0.11700000000000001</v>
          </cell>
          <cell r="AA22">
            <v>0.28000000000000003</v>
          </cell>
          <cell r="AB22">
            <v>0.22700000000000001</v>
          </cell>
          <cell r="AC22">
            <v>11.737500000000001</v>
          </cell>
          <cell r="AD22">
            <v>0.16009999999999999</v>
          </cell>
          <cell r="AE22">
            <v>0.32</v>
          </cell>
          <cell r="AF22">
            <v>0.29199999999999998</v>
          </cell>
          <cell r="AG22">
            <v>12.0059</v>
          </cell>
          <cell r="AH22">
            <v>0.2152</v>
          </cell>
          <cell r="AI22">
            <v>0.38</v>
          </cell>
          <cell r="AJ22">
            <v>0.35199999999999998</v>
          </cell>
          <cell r="AK22">
            <v>299.33728904243787</v>
          </cell>
          <cell r="AL22">
            <v>343.66151552982387</v>
          </cell>
          <cell r="AM22">
            <v>394.54903074074258</v>
          </cell>
          <cell r="AN22">
            <v>520.44558675105907</v>
          </cell>
          <cell r="AO22">
            <v>618.69631152443435</v>
          </cell>
          <cell r="AP22">
            <v>735.49499820628648</v>
          </cell>
          <cell r="AQ22">
            <v>1144.0929269384853</v>
          </cell>
          <cell r="AR22">
            <v>1402.3956873028287</v>
          </cell>
          <cell r="AS22">
            <v>1719.0156651246546</v>
          </cell>
          <cell r="AT22">
            <v>319.8098065756389</v>
          </cell>
          <cell r="AU22">
            <v>367.16549134478925</v>
          </cell>
          <cell r="AV22">
            <v>421.53334657852707</v>
          </cell>
          <cell r="AX22">
            <v>345</v>
          </cell>
          <cell r="AZ22">
            <v>0.44642857142857145</v>
          </cell>
          <cell r="BA22">
            <v>0.54500000000000004</v>
          </cell>
          <cell r="BB22">
            <v>0.65</v>
          </cell>
          <cell r="BC22">
            <v>531.07865712371301</v>
          </cell>
          <cell r="BD22">
            <v>567.27068412769938</v>
          </cell>
          <cell r="BE22">
            <v>605.8230607189023</v>
          </cell>
          <cell r="BF22">
            <v>556.04032148632155</v>
          </cell>
          <cell r="BG22">
            <v>661.01068914818256</v>
          </cell>
          <cell r="BH22">
            <v>785.79756590350758</v>
          </cell>
          <cell r="BI22">
            <v>1.55</v>
          </cell>
          <cell r="BJ22">
            <v>2.4249999999999998</v>
          </cell>
          <cell r="BK22">
            <v>3.7275</v>
          </cell>
          <cell r="BL22">
            <v>1100.1851687081364</v>
          </cell>
          <cell r="BM22">
            <v>1457.6470006388131</v>
          </cell>
          <cell r="BN22">
            <v>1974.4324297066041</v>
          </cell>
          <cell r="BO22">
            <v>1222.3406540468802</v>
          </cell>
          <cell r="BP22">
            <v>1498.3094653310727</v>
          </cell>
          <cell r="BQ22">
            <v>1836.5839722897615</v>
          </cell>
        </row>
        <row r="23">
          <cell r="A23" t="str">
            <v>3G</v>
          </cell>
          <cell r="B23" t="str">
            <v>VP East Zone</v>
          </cell>
          <cell r="C23" t="str">
            <v>L Elsenhans</v>
          </cell>
          <cell r="D23">
            <v>3</v>
          </cell>
          <cell r="E23" t="str">
            <v>None</v>
          </cell>
          <cell r="F23">
            <v>21600</v>
          </cell>
          <cell r="G23">
            <v>772.70399999999995</v>
          </cell>
          <cell r="H23">
            <v>435</v>
          </cell>
          <cell r="R23" t="str">
            <v>Division</v>
          </cell>
          <cell r="S23">
            <v>165</v>
          </cell>
          <cell r="T23" t="str">
            <v>0104</v>
          </cell>
          <cell r="U23">
            <v>508.4</v>
          </cell>
          <cell r="V23">
            <v>986.7</v>
          </cell>
          <cell r="W23">
            <v>4</v>
          </cell>
          <cell r="X23" t="str">
            <v>Profit Center Head</v>
          </cell>
          <cell r="Y23">
            <v>11.579700000000001</v>
          </cell>
          <cell r="Z23">
            <v>0.11700000000000001</v>
          </cell>
          <cell r="AA23">
            <v>0.28000000000000003</v>
          </cell>
          <cell r="AB23">
            <v>0.22700000000000001</v>
          </cell>
          <cell r="AC23">
            <v>11.737500000000001</v>
          </cell>
          <cell r="AD23">
            <v>0.16009999999999999</v>
          </cell>
          <cell r="AE23">
            <v>0.32</v>
          </cell>
          <cell r="AF23">
            <v>0.29199999999999998</v>
          </cell>
          <cell r="AG23">
            <v>12.0059</v>
          </cell>
          <cell r="AH23">
            <v>0.2152</v>
          </cell>
          <cell r="AI23">
            <v>0.38</v>
          </cell>
          <cell r="AJ23">
            <v>0.35199999999999998</v>
          </cell>
          <cell r="AK23">
            <v>226.80630533465182</v>
          </cell>
          <cell r="AL23">
            <v>260.39054095921875</v>
          </cell>
          <cell r="AM23">
            <v>298.94774627623849</v>
          </cell>
          <cell r="AN23">
            <v>356.02313337564965</v>
          </cell>
          <cell r="AO23">
            <v>423.23386929255759</v>
          </cell>
          <cell r="AP23">
            <v>503.13277796852617</v>
          </cell>
          <cell r="AQ23">
            <v>686.77300345450351</v>
          </cell>
          <cell r="AR23">
            <v>841.82628484372322</v>
          </cell>
          <cell r="AS23">
            <v>1031.8860675785613</v>
          </cell>
          <cell r="AT23">
            <v>515</v>
          </cell>
          <cell r="AU23">
            <v>605</v>
          </cell>
          <cell r="AV23">
            <v>710</v>
          </cell>
          <cell r="AX23">
            <v>500</v>
          </cell>
          <cell r="AZ23">
            <v>0.57600000000000007</v>
          </cell>
          <cell r="BA23">
            <v>0.74199999999999999</v>
          </cell>
          <cell r="BB23">
            <v>0.88900000000000001</v>
          </cell>
          <cell r="BC23">
            <v>955</v>
          </cell>
          <cell r="BD23">
            <v>1055</v>
          </cell>
          <cell r="BE23">
            <v>1145</v>
          </cell>
          <cell r="BF23">
            <v>855</v>
          </cell>
          <cell r="BG23">
            <v>1100</v>
          </cell>
          <cell r="BH23">
            <v>1420</v>
          </cell>
          <cell r="BI23">
            <v>2.35</v>
          </cell>
          <cell r="BJ23">
            <v>3.83</v>
          </cell>
          <cell r="BK23">
            <v>5.98</v>
          </cell>
          <cell r="BL23">
            <v>2375</v>
          </cell>
          <cell r="BM23">
            <v>3375</v>
          </cell>
          <cell r="BN23">
            <v>4765</v>
          </cell>
          <cell r="BO23">
            <v>2925</v>
          </cell>
          <cell r="BP23">
            <v>4270</v>
          </cell>
          <cell r="BQ23">
            <v>6240</v>
          </cell>
        </row>
        <row r="24">
          <cell r="A24" t="str">
            <v>4b</v>
          </cell>
          <cell r="R24" t="str">
            <v>Division</v>
          </cell>
          <cell r="S24">
            <v>46</v>
          </cell>
          <cell r="T24" t="str">
            <v>0105</v>
          </cell>
          <cell r="U24">
            <v>367.5</v>
          </cell>
          <cell r="V24">
            <v>1015.5</v>
          </cell>
          <cell r="W24">
            <v>4</v>
          </cell>
          <cell r="X24" t="str">
            <v>Profit Center Head (w/o Manufacturing)</v>
          </cell>
          <cell r="AK24">
            <v>170.8</v>
          </cell>
          <cell r="AL24">
            <v>199.2</v>
          </cell>
          <cell r="AM24">
            <v>238.3</v>
          </cell>
          <cell r="AN24">
            <v>245.1</v>
          </cell>
          <cell r="AO24">
            <v>306.60000000000002</v>
          </cell>
          <cell r="AP24">
            <v>367</v>
          </cell>
          <cell r="AQ24">
            <v>427.8</v>
          </cell>
          <cell r="AR24">
            <v>559</v>
          </cell>
          <cell r="AS24">
            <v>744.8</v>
          </cell>
          <cell r="AT24">
            <v>182.48149149027338</v>
          </cell>
          <cell r="AU24">
            <v>212.82384721816425</v>
          </cell>
          <cell r="AV24">
            <v>254.59800598438025</v>
          </cell>
          <cell r="AX24">
            <v>200</v>
          </cell>
          <cell r="AZ24">
            <v>0.35</v>
          </cell>
          <cell r="BA24">
            <v>0.4</v>
          </cell>
          <cell r="BB24">
            <v>0.5</v>
          </cell>
          <cell r="BC24">
            <v>256.96983801663089</v>
          </cell>
          <cell r="BD24">
            <v>297.95338610542996</v>
          </cell>
          <cell r="BE24">
            <v>361.0099295934624</v>
          </cell>
          <cell r="BF24">
            <v>261.86307707415693</v>
          </cell>
          <cell r="BG24">
            <v>327.56923472434318</v>
          </cell>
          <cell r="BH24">
            <v>392.10016028647732</v>
          </cell>
          <cell r="BI24">
            <v>0.83</v>
          </cell>
          <cell r="BJ24">
            <v>1.42</v>
          </cell>
          <cell r="BK24">
            <v>2.14</v>
          </cell>
          <cell r="BL24">
            <v>433.61363120770721</v>
          </cell>
          <cell r="BM24">
            <v>600.16324915522318</v>
          </cell>
          <cell r="BN24">
            <v>816.45296264033391</v>
          </cell>
          <cell r="BO24">
            <v>457.05844297153948</v>
          </cell>
          <cell r="BP24">
            <v>597.23157929193678</v>
          </cell>
          <cell r="BQ24">
            <v>795.73896289201173</v>
          </cell>
        </row>
        <row r="25">
          <cell r="A25" t="str">
            <v>4a</v>
          </cell>
          <cell r="B25" t="str">
            <v>Expro MD</v>
          </cell>
          <cell r="C25" t="str">
            <v>TM Botts</v>
          </cell>
          <cell r="D25">
            <v>4</v>
          </cell>
          <cell r="E25" t="str">
            <v>None</v>
          </cell>
          <cell r="F25">
            <v>2016</v>
          </cell>
          <cell r="G25">
            <v>3019.2479999999996</v>
          </cell>
          <cell r="P25">
            <v>23331300000</v>
          </cell>
          <cell r="Q25">
            <v>39023800000</v>
          </cell>
          <cell r="R25" t="str">
            <v>Division</v>
          </cell>
          <cell r="S25">
            <v>165</v>
          </cell>
          <cell r="T25" t="str">
            <v>0104</v>
          </cell>
          <cell r="U25">
            <v>508.4</v>
          </cell>
          <cell r="V25">
            <v>986.7</v>
          </cell>
          <cell r="W25">
            <v>4</v>
          </cell>
          <cell r="X25" t="str">
            <v>Profit Center Head</v>
          </cell>
          <cell r="Y25">
            <v>11.579700000000001</v>
          </cell>
          <cell r="Z25">
            <v>0.11700000000000001</v>
          </cell>
          <cell r="AA25">
            <v>0.28000000000000003</v>
          </cell>
          <cell r="AB25">
            <v>0.22700000000000001</v>
          </cell>
          <cell r="AC25">
            <v>11.737500000000001</v>
          </cell>
          <cell r="AD25">
            <v>0.16009999999999999</v>
          </cell>
          <cell r="AE25">
            <v>0.32</v>
          </cell>
          <cell r="AF25">
            <v>0.29199999999999998</v>
          </cell>
          <cell r="AG25">
            <v>12.0059</v>
          </cell>
          <cell r="AH25">
            <v>0.2152</v>
          </cell>
          <cell r="AI25">
            <v>0.38</v>
          </cell>
          <cell r="AJ25">
            <v>0.35199999999999998</v>
          </cell>
          <cell r="AK25">
            <v>226.80630533465182</v>
          </cell>
          <cell r="AL25">
            <v>260.39054095921875</v>
          </cell>
          <cell r="AM25">
            <v>298.94774627623849</v>
          </cell>
          <cell r="AN25">
            <v>356.02313337564999</v>
          </cell>
          <cell r="AO25">
            <v>423.23386929255798</v>
          </cell>
          <cell r="AP25">
            <v>503.13277796852668</v>
          </cell>
          <cell r="AQ25">
            <v>686.77300345450351</v>
          </cell>
          <cell r="AR25">
            <v>841.82628484372322</v>
          </cell>
          <cell r="AS25">
            <v>1031.8860675785613</v>
          </cell>
          <cell r="AT25">
            <v>242.31822527438882</v>
          </cell>
          <cell r="AU25">
            <v>278.19938105501967</v>
          </cell>
          <cell r="AV25">
            <v>319.39362188608789</v>
          </cell>
          <cell r="AX25">
            <v>260</v>
          </cell>
          <cell r="AZ25">
            <v>0.4</v>
          </cell>
          <cell r="BA25">
            <v>0.5</v>
          </cell>
          <cell r="BB25">
            <v>0.6</v>
          </cell>
          <cell r="BC25">
            <v>389.47913347702752</v>
          </cell>
          <cell r="BD25">
            <v>417.29907158252951</v>
          </cell>
          <cell r="BE25">
            <v>445.1190096880315</v>
          </cell>
          <cell r="BF25">
            <v>380.37255493810966</v>
          </cell>
          <cell r="BG25">
            <v>452.180021766425</v>
          </cell>
          <cell r="BH25">
            <v>537.54344110855561</v>
          </cell>
          <cell r="BI25">
            <v>1.2</v>
          </cell>
          <cell r="BJ25">
            <v>2.0033333333333334</v>
          </cell>
          <cell r="BK25">
            <v>2.9966666666666666</v>
          </cell>
          <cell r="BL25">
            <v>723.31839074305117</v>
          </cell>
          <cell r="BM25">
            <v>974.62516496275225</v>
          </cell>
          <cell r="BN25">
            <v>1278.7898215829071</v>
          </cell>
          <cell r="BO25">
            <v>733.74333715241494</v>
          </cell>
          <cell r="BP25">
            <v>899.401147740037</v>
          </cell>
          <cell r="BQ25">
            <v>1102.4596525747593</v>
          </cell>
        </row>
        <row r="26">
          <cell r="A26" t="str">
            <v>4b</v>
          </cell>
          <cell r="R26" t="str">
            <v>Division</v>
          </cell>
          <cell r="S26">
            <v>46</v>
          </cell>
          <cell r="T26" t="str">
            <v>0105</v>
          </cell>
          <cell r="U26">
            <v>367.5</v>
          </cell>
          <cell r="V26">
            <v>1015.5</v>
          </cell>
          <cell r="W26">
            <v>4</v>
          </cell>
          <cell r="X26" t="str">
            <v>Profit Center Head (w/o Manufacturing)</v>
          </cell>
          <cell r="AK26">
            <v>170.8</v>
          </cell>
          <cell r="AL26">
            <v>199.2</v>
          </cell>
          <cell r="AM26">
            <v>238.3</v>
          </cell>
          <cell r="AN26">
            <v>245.1</v>
          </cell>
          <cell r="AO26">
            <v>306.60000000000002</v>
          </cell>
          <cell r="AP26">
            <v>367</v>
          </cell>
          <cell r="AQ26">
            <v>427.8</v>
          </cell>
          <cell r="AR26">
            <v>559</v>
          </cell>
          <cell r="AS26">
            <v>744.8</v>
          </cell>
          <cell r="AT26">
            <v>182.48149149027338</v>
          </cell>
          <cell r="AU26">
            <v>212.82384721816425</v>
          </cell>
          <cell r="AV26">
            <v>254.59800598438025</v>
          </cell>
          <cell r="AX26">
            <v>200</v>
          </cell>
          <cell r="AZ26">
            <v>0.35</v>
          </cell>
          <cell r="BA26">
            <v>0.4</v>
          </cell>
          <cell r="BB26">
            <v>0.5</v>
          </cell>
          <cell r="BC26">
            <v>287.31219374452172</v>
          </cell>
          <cell r="BD26">
            <v>297.95338610542996</v>
          </cell>
          <cell r="BE26">
            <v>319.23577082724637</v>
          </cell>
          <cell r="BF26">
            <v>261.86307707415693</v>
          </cell>
          <cell r="BG26">
            <v>327.56923472434318</v>
          </cell>
          <cell r="BH26">
            <v>392.10016028647732</v>
          </cell>
          <cell r="BI26">
            <v>0.83</v>
          </cell>
          <cell r="BJ26">
            <v>1.42</v>
          </cell>
          <cell r="BK26">
            <v>2.14</v>
          </cell>
          <cell r="BL26">
            <v>463.95598693559805</v>
          </cell>
          <cell r="BM26">
            <v>600.16324915522318</v>
          </cell>
          <cell r="BN26">
            <v>774.67880387411788</v>
          </cell>
          <cell r="BO26">
            <v>457.05844297153948</v>
          </cell>
          <cell r="BP26">
            <v>597.23157929193678</v>
          </cell>
          <cell r="BQ26">
            <v>795.73896289201173</v>
          </cell>
        </row>
        <row r="27">
          <cell r="A27" t="str">
            <v>4G</v>
          </cell>
          <cell r="B27" t="str">
            <v>Expro MD</v>
          </cell>
          <cell r="C27" t="str">
            <v>TM Botts</v>
          </cell>
          <cell r="D27">
            <v>4</v>
          </cell>
          <cell r="E27" t="str">
            <v>None</v>
          </cell>
          <cell r="F27">
            <v>2016</v>
          </cell>
          <cell r="G27">
            <v>3019.2479999999996</v>
          </cell>
          <cell r="H27">
            <v>310</v>
          </cell>
          <cell r="R27" t="str">
            <v>Group</v>
          </cell>
          <cell r="S27">
            <v>94</v>
          </cell>
          <cell r="T27" t="str">
            <v>0301</v>
          </cell>
          <cell r="U27">
            <v>2850</v>
          </cell>
          <cell r="V27">
            <v>6186.5</v>
          </cell>
          <cell r="W27">
            <v>4</v>
          </cell>
          <cell r="X27" t="str">
            <v>Top Human Resources Executive</v>
          </cell>
          <cell r="Y27">
            <v>11.43</v>
          </cell>
          <cell r="Z27">
            <v>8.7800000000000003E-2</v>
          </cell>
          <cell r="AA27">
            <v>0.27</v>
          </cell>
          <cell r="AB27">
            <v>0.218</v>
          </cell>
          <cell r="AC27">
            <v>11.5616</v>
          </cell>
          <cell r="AD27">
            <v>0.1135</v>
          </cell>
          <cell r="AE27">
            <v>0.25</v>
          </cell>
          <cell r="AF27">
            <v>0.30499999999999999</v>
          </cell>
          <cell r="AG27">
            <v>11.549200000000001</v>
          </cell>
          <cell r="AH27">
            <v>0.1847</v>
          </cell>
          <cell r="AI27">
            <v>0.26</v>
          </cell>
          <cell r="AJ27">
            <v>0.53</v>
          </cell>
          <cell r="AK27">
            <v>229.75339639965668</v>
          </cell>
          <cell r="AL27">
            <v>262.46648781609713</v>
          </cell>
          <cell r="AM27">
            <v>299.83738349915598</v>
          </cell>
          <cell r="AN27">
            <v>339.93746235612184</v>
          </cell>
          <cell r="AO27">
            <v>406.85168917381515</v>
          </cell>
          <cell r="AP27">
            <v>486.93749678632838</v>
          </cell>
          <cell r="AQ27">
            <v>705.39179850052733</v>
          </cell>
          <cell r="AR27">
            <v>939.93348525785905</v>
          </cell>
          <cell r="AS27">
            <v>1252.4599216875151</v>
          </cell>
          <cell r="AT27">
            <v>240</v>
          </cell>
          <cell r="AU27">
            <v>280</v>
          </cell>
          <cell r="AV27">
            <v>320</v>
          </cell>
          <cell r="AX27">
            <v>260</v>
          </cell>
          <cell r="AZ27">
            <v>0.4</v>
          </cell>
          <cell r="BA27">
            <v>0.5</v>
          </cell>
          <cell r="BB27">
            <v>0.6</v>
          </cell>
          <cell r="BC27">
            <v>390</v>
          </cell>
          <cell r="BD27">
            <v>415</v>
          </cell>
          <cell r="BE27">
            <v>445</v>
          </cell>
          <cell r="BF27">
            <v>380</v>
          </cell>
          <cell r="BG27">
            <v>450</v>
          </cell>
          <cell r="BH27">
            <v>540</v>
          </cell>
          <cell r="BI27">
            <v>1.2</v>
          </cell>
          <cell r="BJ27">
            <v>2.0033333333333334</v>
          </cell>
          <cell r="BK27">
            <v>2.9966666666666666</v>
          </cell>
          <cell r="BL27">
            <v>725</v>
          </cell>
          <cell r="BM27">
            <v>975</v>
          </cell>
          <cell r="BN27">
            <v>1280</v>
          </cell>
          <cell r="BO27">
            <v>735</v>
          </cell>
          <cell r="BP27">
            <v>900</v>
          </cell>
          <cell r="BQ27">
            <v>1100</v>
          </cell>
        </row>
        <row r="28">
          <cell r="A28" t="str">
            <v>5G</v>
          </cell>
          <cell r="B28" t="str">
            <v>Director of HR</v>
          </cell>
          <cell r="C28" t="str">
            <v>JD Hofmeister</v>
          </cell>
          <cell r="D28">
            <v>3</v>
          </cell>
          <cell r="E28" t="str">
            <v>Main Board</v>
          </cell>
          <cell r="F28">
            <v>152487.35999999999</v>
          </cell>
          <cell r="G28">
            <v>25048.799999999999</v>
          </cell>
          <cell r="AT28">
            <v>245</v>
          </cell>
          <cell r="AU28">
            <v>280</v>
          </cell>
          <cell r="AV28">
            <v>320</v>
          </cell>
          <cell r="AZ28">
            <v>0.4</v>
          </cell>
          <cell r="BA28">
            <v>0.5</v>
          </cell>
          <cell r="BB28">
            <v>0.6</v>
          </cell>
          <cell r="BC28">
            <v>360</v>
          </cell>
          <cell r="BD28">
            <v>420</v>
          </cell>
          <cell r="BE28">
            <v>490</v>
          </cell>
          <cell r="BF28">
            <v>365</v>
          </cell>
          <cell r="BG28">
            <v>435</v>
          </cell>
          <cell r="BH28">
            <v>520</v>
          </cell>
          <cell r="BI28">
            <v>1.2</v>
          </cell>
          <cell r="BJ28">
            <v>2.0033333333333334</v>
          </cell>
          <cell r="BK28">
            <v>2.9966666666666666</v>
          </cell>
          <cell r="BL28">
            <v>695</v>
          </cell>
          <cell r="BM28">
            <v>980</v>
          </cell>
          <cell r="BN28">
            <v>1330</v>
          </cell>
          <cell r="BO28">
            <v>755</v>
          </cell>
          <cell r="BP28">
            <v>1005</v>
          </cell>
          <cell r="BQ28">
            <v>1340</v>
          </cell>
        </row>
        <row r="29">
          <cell r="R29" t="str">
            <v>Group</v>
          </cell>
          <cell r="S29">
            <v>94</v>
          </cell>
          <cell r="T29" t="str">
            <v>0301</v>
          </cell>
          <cell r="U29">
            <v>2850</v>
          </cell>
          <cell r="V29">
            <v>6186.5</v>
          </cell>
          <cell r="W29">
            <v>4</v>
          </cell>
          <cell r="X29" t="str">
            <v>Top Human Resources Executive</v>
          </cell>
          <cell r="Y29">
            <v>11.43</v>
          </cell>
          <cell r="Z29">
            <v>8.7800000000000003E-2</v>
          </cell>
          <cell r="AA29">
            <v>0.27</v>
          </cell>
          <cell r="AB29">
            <v>0.218</v>
          </cell>
          <cell r="AC29">
            <v>11.5616</v>
          </cell>
          <cell r="AD29">
            <v>0.1135</v>
          </cell>
          <cell r="AE29">
            <v>0.25</v>
          </cell>
          <cell r="AF29">
            <v>0.30499999999999999</v>
          </cell>
          <cell r="AG29">
            <v>11.549200000000001</v>
          </cell>
          <cell r="AH29">
            <v>0.1847</v>
          </cell>
          <cell r="AI29">
            <v>0.26</v>
          </cell>
          <cell r="AJ29">
            <v>0.53</v>
          </cell>
          <cell r="AK29">
            <v>229.75339639965668</v>
          </cell>
          <cell r="AL29">
            <v>262.46648781609713</v>
          </cell>
          <cell r="AM29">
            <v>299.83738349915598</v>
          </cell>
          <cell r="AN29">
            <v>339.9374623561219</v>
          </cell>
          <cell r="AO29">
            <v>406.85168917381526</v>
          </cell>
          <cell r="AP29">
            <v>486.93749678632855</v>
          </cell>
          <cell r="AQ29">
            <v>705.39179850052778</v>
          </cell>
          <cell r="AR29">
            <v>939.93348525785962</v>
          </cell>
          <cell r="AS29">
            <v>1252.4599216875158</v>
          </cell>
          <cell r="AT29">
            <v>245.46687617075733</v>
          </cell>
          <cell r="AU29">
            <v>280.41730774528725</v>
          </cell>
          <cell r="AV29">
            <v>320.34410389617716</v>
          </cell>
          <cell r="AX29">
            <v>260</v>
          </cell>
          <cell r="AZ29">
            <v>0.4</v>
          </cell>
          <cell r="BA29">
            <v>0.5</v>
          </cell>
          <cell r="BB29">
            <v>0.6</v>
          </cell>
          <cell r="BC29">
            <v>392.58423084340217</v>
          </cell>
          <cell r="BD29">
            <v>420.6259616179309</v>
          </cell>
          <cell r="BE29">
            <v>448.66769239245957</v>
          </cell>
          <cell r="BF29">
            <v>363.18673971992848</v>
          </cell>
          <cell r="BG29">
            <v>434.67741835933788</v>
          </cell>
          <cell r="BH29">
            <v>520.24051918096859</v>
          </cell>
          <cell r="BI29">
            <v>1.2</v>
          </cell>
          <cell r="BJ29">
            <v>2.0033333333333334</v>
          </cell>
          <cell r="BK29">
            <v>2.9966666666666666</v>
          </cell>
          <cell r="BL29">
            <v>729.08500013774687</v>
          </cell>
          <cell r="BM29">
            <v>982.3953014676564</v>
          </cell>
          <cell r="BN29">
            <v>1288.9848912691705</v>
          </cell>
          <cell r="BO29">
            <v>753.63552386055437</v>
          </cell>
          <cell r="BP29">
            <v>1004.2181750088121</v>
          </cell>
          <cell r="BQ29">
            <v>1338.1191717876397</v>
          </cell>
        </row>
        <row r="30">
          <cell r="A30">
            <v>5</v>
          </cell>
          <cell r="P30">
            <v>30845500000</v>
          </cell>
          <cell r="Q30">
            <v>56516100000</v>
          </cell>
          <cell r="R30" t="str">
            <v>Corporate</v>
          </cell>
          <cell r="S30">
            <v>38</v>
          </cell>
          <cell r="T30" t="str">
            <v>0301</v>
          </cell>
          <cell r="U30">
            <v>19857</v>
          </cell>
          <cell r="V30">
            <v>32804.300000000003</v>
          </cell>
          <cell r="W30">
            <v>2</v>
          </cell>
          <cell r="X30" t="str">
            <v>Top Human Resources Executive</v>
          </cell>
          <cell r="Y30">
            <v>11.127000000000001</v>
          </cell>
          <cell r="Z30">
            <v>0.1613</v>
          </cell>
          <cell r="AA30">
            <v>0.23</v>
          </cell>
          <cell r="AB30">
            <v>0.27600000000000002</v>
          </cell>
          <cell r="AC30">
            <v>10.2494</v>
          </cell>
          <cell r="AD30">
            <v>0.30030000000000001</v>
          </cell>
          <cell r="AE30">
            <v>0.37</v>
          </cell>
          <cell r="AF30">
            <v>0.39</v>
          </cell>
          <cell r="AG30">
            <v>11.1715</v>
          </cell>
          <cell r="AH30">
            <v>0.2036</v>
          </cell>
          <cell r="AI30">
            <v>0.5</v>
          </cell>
          <cell r="AJ30">
            <v>0.30399999999999999</v>
          </cell>
          <cell r="AK30">
            <v>395.36763441712372</v>
          </cell>
          <cell r="AL30">
            <v>466.06910956434848</v>
          </cell>
          <cell r="AM30">
            <v>549.41375059783263</v>
          </cell>
          <cell r="AN30">
            <v>815.16963989938824</v>
          </cell>
          <cell r="AO30">
            <v>1018.0825335296888</v>
          </cell>
          <cell r="AP30">
            <v>1271.504720423786</v>
          </cell>
          <cell r="AQ30">
            <v>413.60973981684299</v>
          </cell>
          <cell r="AR30">
            <v>494.76974100787066</v>
          </cell>
          <cell r="AS30">
            <v>591.85525158425389</v>
          </cell>
          <cell r="AT30">
            <v>422.40793685841845</v>
          </cell>
          <cell r="AU30">
            <v>497.94488437263431</v>
          </cell>
          <cell r="AV30">
            <v>586.98969938148457</v>
          </cell>
          <cell r="AX30">
            <v>465</v>
          </cell>
          <cell r="AZ30">
            <v>0.51500000000000001</v>
          </cell>
          <cell r="BA30">
            <v>0.67599999999999993</v>
          </cell>
          <cell r="BB30">
            <v>0.78</v>
          </cell>
          <cell r="BC30">
            <v>754.38649982454103</v>
          </cell>
          <cell r="BD30">
            <v>834.55562620853505</v>
          </cell>
          <cell r="BE30">
            <v>886.34189418328901</v>
          </cell>
          <cell r="BF30">
            <v>870.92138001422381</v>
          </cell>
          <cell r="BG30">
            <v>1087.7120560813457</v>
          </cell>
          <cell r="BH30">
            <v>1358.4664977743298</v>
          </cell>
          <cell r="BI30">
            <v>2.1675</v>
          </cell>
          <cell r="BJ30">
            <v>3.5</v>
          </cell>
          <cell r="BK30">
            <v>5.4700000000000006</v>
          </cell>
          <cell r="BL30">
            <v>1833.6820367022258</v>
          </cell>
          <cell r="BM30">
            <v>2577.3627215127553</v>
          </cell>
          <cell r="BN30">
            <v>3610.1004117015991</v>
          </cell>
          <cell r="BO30">
            <v>0</v>
          </cell>
          <cell r="BP30">
            <v>0</v>
          </cell>
          <cell r="BQ30">
            <v>0</v>
          </cell>
        </row>
        <row r="31">
          <cell r="A31" t="str">
            <v>5G</v>
          </cell>
          <cell r="B31" t="str">
            <v>Director of HR</v>
          </cell>
          <cell r="C31" t="str">
            <v>JD Hofmeister</v>
          </cell>
          <cell r="D31">
            <v>3</v>
          </cell>
          <cell r="E31" t="str">
            <v>Main Board</v>
          </cell>
          <cell r="F31">
            <v>152487.35999999999</v>
          </cell>
          <cell r="G31">
            <v>25048.799999999999</v>
          </cell>
          <cell r="H31">
            <v>575</v>
          </cell>
          <cell r="AT31">
            <v>420</v>
          </cell>
          <cell r="AU31">
            <v>500</v>
          </cell>
          <cell r="AV31">
            <v>585</v>
          </cell>
          <cell r="AZ31">
            <v>0.51500000000000001</v>
          </cell>
          <cell r="BA31">
            <v>0.67599999999999993</v>
          </cell>
          <cell r="BB31">
            <v>0.78</v>
          </cell>
          <cell r="BC31">
            <v>755</v>
          </cell>
          <cell r="BD31">
            <v>835</v>
          </cell>
          <cell r="BE31">
            <v>885</v>
          </cell>
          <cell r="BF31">
            <v>870</v>
          </cell>
          <cell r="BG31">
            <v>1090</v>
          </cell>
          <cell r="BH31">
            <v>1360</v>
          </cell>
          <cell r="BI31">
            <v>2.1675</v>
          </cell>
          <cell r="BJ31">
            <v>3.5</v>
          </cell>
          <cell r="BK31">
            <v>5.4700000000000006</v>
          </cell>
          <cell r="BL31">
            <v>1835</v>
          </cell>
          <cell r="BM31">
            <v>2575</v>
          </cell>
          <cell r="BN31">
            <v>3610</v>
          </cell>
          <cell r="BO31">
            <v>0</v>
          </cell>
          <cell r="BP31">
            <v>0</v>
          </cell>
          <cell r="BQ31">
            <v>0</v>
          </cell>
        </row>
        <row r="33">
          <cell r="A33">
            <v>7</v>
          </cell>
          <cell r="R33" t="str">
            <v>Group</v>
          </cell>
          <cell r="S33">
            <v>94</v>
          </cell>
          <cell r="T33" t="str">
            <v>0301</v>
          </cell>
          <cell r="U33">
            <v>2850</v>
          </cell>
          <cell r="V33">
            <v>6186.5</v>
          </cell>
          <cell r="W33">
            <v>4</v>
          </cell>
          <cell r="X33" t="str">
            <v>Top Human Resources Executive</v>
          </cell>
          <cell r="Y33">
            <v>11.43</v>
          </cell>
          <cell r="Z33">
            <v>8.7800000000000003E-2</v>
          </cell>
          <cell r="AA33">
            <v>0.27</v>
          </cell>
          <cell r="AB33">
            <v>0.218</v>
          </cell>
          <cell r="AC33">
            <v>11.5616</v>
          </cell>
          <cell r="AD33">
            <v>0.1135</v>
          </cell>
          <cell r="AE33">
            <v>0.25</v>
          </cell>
          <cell r="AF33">
            <v>0.30499999999999999</v>
          </cell>
          <cell r="AG33">
            <v>11.549200000000001</v>
          </cell>
          <cell r="AH33">
            <v>0.1847</v>
          </cell>
          <cell r="AI33">
            <v>0.26</v>
          </cell>
          <cell r="AJ33">
            <v>5.3E-3</v>
          </cell>
          <cell r="AK33">
            <v>186.024615123768</v>
          </cell>
          <cell r="AL33">
            <v>212.51144985880859</v>
          </cell>
          <cell r="AM33">
            <v>242.76957267749654</v>
          </cell>
          <cell r="AN33">
            <v>258.74288208729058</v>
          </cell>
          <cell r="AO33">
            <v>309.6745439860747</v>
          </cell>
          <cell r="AP33">
            <v>370.63173455968018</v>
          </cell>
          <cell r="AQ33">
            <v>600.70486484533239</v>
          </cell>
          <cell r="AR33">
            <v>602.85203997363658</v>
          </cell>
          <cell r="AS33">
            <v>605.00689002069271</v>
          </cell>
          <cell r="AT33">
            <v>198.74736078272394</v>
          </cell>
          <cell r="AU33">
            <v>227.04570450231753</v>
          </cell>
          <cell r="AV33">
            <v>259.37326528481196</v>
          </cell>
          <cell r="AX33">
            <v>215</v>
          </cell>
          <cell r="AZ33">
            <v>0.35</v>
          </cell>
          <cell r="BA33">
            <v>0.4</v>
          </cell>
          <cell r="BB33">
            <v>0.5</v>
          </cell>
          <cell r="BC33">
            <v>306.51170107812868</v>
          </cell>
          <cell r="BD33">
            <v>317.86398630324459</v>
          </cell>
          <cell r="BE33">
            <v>340.56855675347629</v>
          </cell>
          <cell r="BF33">
            <v>276.43903416733446</v>
          </cell>
          <cell r="BG33">
            <v>330.85405540485465</v>
          </cell>
          <cell r="BH33">
            <v>395.98027936813548</v>
          </cell>
          <cell r="BI33">
            <v>0.94249999999999989</v>
          </cell>
          <cell r="BJ33">
            <v>1.6074999999999999</v>
          </cell>
          <cell r="BK33">
            <v>2.4437500000000001</v>
          </cell>
          <cell r="BL33">
            <v>520.5022775715629</v>
          </cell>
          <cell r="BM33">
            <v>682.83995629072001</v>
          </cell>
          <cell r="BN33">
            <v>895.41149713101481</v>
          </cell>
          <cell r="BO33">
            <v>641.78875692294696</v>
          </cell>
          <cell r="BP33">
            <v>644.08278338608375</v>
          </cell>
          <cell r="BQ33">
            <v>646.38500967721188</v>
          </cell>
        </row>
        <row r="34">
          <cell r="A34" t="str">
            <v>7G</v>
          </cell>
          <cell r="B34" t="str">
            <v>EVP Human Resources</v>
          </cell>
          <cell r="C34" t="str">
            <v>ML Patterson</v>
          </cell>
          <cell r="D34">
            <v>4</v>
          </cell>
          <cell r="E34" t="str">
            <v>None</v>
          </cell>
          <cell r="F34">
            <v>15546.24</v>
          </cell>
          <cell r="G34">
            <v>1140.48</v>
          </cell>
          <cell r="R34" t="str">
            <v>Division</v>
          </cell>
          <cell r="S34">
            <v>39</v>
          </cell>
          <cell r="T34" t="str">
            <v>0301</v>
          </cell>
          <cell r="U34">
            <v>756</v>
          </cell>
          <cell r="V34">
            <v>1803.7</v>
          </cell>
          <cell r="W34">
            <v>5</v>
          </cell>
          <cell r="X34" t="str">
            <v>Top Human Resources Executive</v>
          </cell>
          <cell r="Y34">
            <v>11.116099999999999</v>
          </cell>
          <cell r="Z34">
            <v>0.1139</v>
          </cell>
          <cell r="AA34">
            <v>0.44</v>
          </cell>
          <cell r="AB34">
            <v>0.18099999999999999</v>
          </cell>
          <cell r="AC34">
            <v>11.1496</v>
          </cell>
          <cell r="AD34">
            <v>0.15629999999999999</v>
          </cell>
          <cell r="AE34">
            <v>0.41</v>
          </cell>
          <cell r="AF34">
            <v>0.27600000000000002</v>
          </cell>
          <cell r="AG34">
            <v>11.1715</v>
          </cell>
          <cell r="AH34">
            <v>0.2036</v>
          </cell>
          <cell r="AI34">
            <v>0.5</v>
          </cell>
          <cell r="AJ34">
            <v>0.30399999999999999</v>
          </cell>
          <cell r="AK34">
            <v>177.95664058214538</v>
          </cell>
          <cell r="AL34">
            <v>199.10532697855405</v>
          </cell>
          <cell r="AM34">
            <v>222.76736120413341</v>
          </cell>
          <cell r="AN34">
            <v>261.62086406913102</v>
          </cell>
          <cell r="AO34">
            <v>308.40512107147407</v>
          </cell>
          <cell r="AP34">
            <v>363.55555602009485</v>
          </cell>
          <cell r="AQ34">
            <v>413.60973981684299</v>
          </cell>
          <cell r="AR34">
            <v>494.76974100787066</v>
          </cell>
          <cell r="AS34">
            <v>591.85525158425389</v>
          </cell>
          <cell r="AT34">
            <v>190.12759481281265</v>
          </cell>
          <cell r="AU34">
            <v>212.72269924300414</v>
          </cell>
          <cell r="AV34">
            <v>238.00304641617521</v>
          </cell>
          <cell r="AX34">
            <v>200</v>
          </cell>
          <cell r="AZ34">
            <v>0.35</v>
          </cell>
          <cell r="BA34">
            <v>0.4</v>
          </cell>
          <cell r="BB34">
            <v>0.5</v>
          </cell>
          <cell r="BC34">
            <v>287.17564397805558</v>
          </cell>
          <cell r="BD34">
            <v>297.81177894020584</v>
          </cell>
          <cell r="BE34">
            <v>319.0840488645062</v>
          </cell>
          <cell r="BF34">
            <v>279.51384941632961</v>
          </cell>
          <cell r="BG34">
            <v>329.49781309344803</v>
          </cell>
          <cell r="BH34">
            <v>388.4201411131296</v>
          </cell>
          <cell r="BI34">
            <v>0.83</v>
          </cell>
          <cell r="BJ34">
            <v>1.42</v>
          </cell>
          <cell r="BK34">
            <v>2.14</v>
          </cell>
          <cell r="BL34">
            <v>463.73548434974902</v>
          </cell>
          <cell r="BM34">
            <v>599.87801186527167</v>
          </cell>
          <cell r="BN34">
            <v>774.31062524453512</v>
          </cell>
          <cell r="BO34">
            <v>441.8976710578537</v>
          </cell>
          <cell r="BP34">
            <v>528.60843257243857</v>
          </cell>
          <cell r="BQ34">
            <v>632.33389376724608</v>
          </cell>
        </row>
        <row r="35">
          <cell r="A35">
            <v>6</v>
          </cell>
          <cell r="P35">
            <v>30845500000</v>
          </cell>
          <cell r="Q35">
            <v>56516100000</v>
          </cell>
          <cell r="R35" t="str">
            <v>Corporate</v>
          </cell>
          <cell r="S35">
            <v>38</v>
          </cell>
          <cell r="T35" t="str">
            <v>0301</v>
          </cell>
          <cell r="U35">
            <v>19857</v>
          </cell>
          <cell r="V35">
            <v>32804.300000000003</v>
          </cell>
          <cell r="W35">
            <v>2</v>
          </cell>
          <cell r="X35" t="str">
            <v>Top Human Resources Executive</v>
          </cell>
          <cell r="Y35">
            <v>11.127000000000001</v>
          </cell>
          <cell r="Z35">
            <v>0.1613</v>
          </cell>
          <cell r="AA35">
            <v>0.23</v>
          </cell>
          <cell r="AB35">
            <v>0.27600000000000002</v>
          </cell>
          <cell r="AC35">
            <v>10.2494</v>
          </cell>
          <cell r="AD35">
            <v>0.30030000000000001</v>
          </cell>
          <cell r="AE35">
            <v>0.37</v>
          </cell>
          <cell r="AF35">
            <v>0.39</v>
          </cell>
          <cell r="AK35">
            <v>268.25750225848941</v>
          </cell>
          <cell r="AL35">
            <v>316.228553700134</v>
          </cell>
          <cell r="AM35">
            <v>372.77801117718366</v>
          </cell>
          <cell r="AN35">
            <v>395.94778286961389</v>
          </cell>
          <cell r="AO35">
            <v>494.50752603974911</v>
          </cell>
          <cell r="AP35">
            <v>617.60086529005696</v>
          </cell>
          <cell r="AT35">
            <v>286.60438592262602</v>
          </cell>
          <cell r="AU35">
            <v>337.85631224246168</v>
          </cell>
          <cell r="AV35">
            <v>398.2733458687955</v>
          </cell>
          <cell r="AX35">
            <v>315</v>
          </cell>
          <cell r="AZ35">
            <v>0.42500000000000004</v>
          </cell>
          <cell r="BA35">
            <v>0.51500000000000001</v>
          </cell>
          <cell r="BB35">
            <v>0.65</v>
          </cell>
          <cell r="BC35">
            <v>481.44524494550791</v>
          </cell>
          <cell r="BD35">
            <v>511.85231304732946</v>
          </cell>
          <cell r="BE35">
            <v>557.46291520006184</v>
          </cell>
          <cell r="BF35">
            <v>423.02776329223684</v>
          </cell>
          <cell r="BG35">
            <v>528.32828398652578</v>
          </cell>
          <cell r="BH35">
            <v>659.84032227056787</v>
          </cell>
          <cell r="BI35">
            <v>1.4100000000000001</v>
          </cell>
          <cell r="BJ35">
            <v>2.2549999999999999</v>
          </cell>
          <cell r="BK35">
            <v>3.3024999999999998</v>
          </cell>
          <cell r="BL35">
            <v>957.82264520737886</v>
          </cell>
          <cell r="BM35">
            <v>1273.7182971540806</v>
          </cell>
          <cell r="BN35">
            <v>1673.2333863807914</v>
          </cell>
          <cell r="BO35">
            <v>0</v>
          </cell>
          <cell r="BP35">
            <v>0</v>
          </cell>
          <cell r="BQ35">
            <v>0</v>
          </cell>
        </row>
        <row r="36">
          <cell r="A36" t="str">
            <v>6G</v>
          </cell>
          <cell r="B36" t="str">
            <v>HR Director</v>
          </cell>
          <cell r="C36" t="str">
            <v>C Dubnicki</v>
          </cell>
          <cell r="D36">
            <v>3</v>
          </cell>
          <cell r="E36" t="str">
            <v>E&amp;P Exec. Committee</v>
          </cell>
          <cell r="F36">
            <v>13769.279999999999</v>
          </cell>
          <cell r="G36">
            <v>20128.32</v>
          </cell>
          <cell r="H36">
            <v>555</v>
          </cell>
          <cell r="R36" t="str">
            <v>Corporate (other cuts n/a)</v>
          </cell>
          <cell r="S36">
            <v>16</v>
          </cell>
          <cell r="T36" t="str">
            <v>0303</v>
          </cell>
          <cell r="U36">
            <v>17953</v>
          </cell>
          <cell r="V36">
            <v>26571</v>
          </cell>
          <cell r="W36">
            <v>3</v>
          </cell>
          <cell r="X36" t="str">
            <v>Top Compensation &amp; Benefits Executive</v>
          </cell>
          <cell r="AK36">
            <v>160.69999999999999</v>
          </cell>
          <cell r="AL36">
            <v>192.5</v>
          </cell>
          <cell r="AM36">
            <v>219.4</v>
          </cell>
          <cell r="AN36">
            <v>215</v>
          </cell>
          <cell r="AO36">
            <v>269</v>
          </cell>
          <cell r="AP36">
            <v>336.1</v>
          </cell>
          <cell r="AQ36">
            <v>273.5</v>
          </cell>
          <cell r="AR36">
            <v>500</v>
          </cell>
          <cell r="AS36">
            <v>756.8</v>
          </cell>
          <cell r="AT36">
            <v>285</v>
          </cell>
          <cell r="AU36">
            <v>340</v>
          </cell>
          <cell r="AV36">
            <v>400</v>
          </cell>
          <cell r="AX36">
            <v>195</v>
          </cell>
          <cell r="AZ36">
            <v>0.42500000000000004</v>
          </cell>
          <cell r="BA36">
            <v>0.51500000000000001</v>
          </cell>
          <cell r="BB36">
            <v>0.65</v>
          </cell>
          <cell r="BC36">
            <v>480</v>
          </cell>
          <cell r="BD36">
            <v>510</v>
          </cell>
          <cell r="BE36">
            <v>555</v>
          </cell>
          <cell r="BF36">
            <v>425</v>
          </cell>
          <cell r="BG36">
            <v>530</v>
          </cell>
          <cell r="BH36">
            <v>660</v>
          </cell>
          <cell r="BI36">
            <v>1.4100000000000001</v>
          </cell>
          <cell r="BJ36">
            <v>2.2549999999999999</v>
          </cell>
          <cell r="BK36">
            <v>3.3024999999999998</v>
          </cell>
          <cell r="BL36">
            <v>960</v>
          </cell>
          <cell r="BM36">
            <v>1275</v>
          </cell>
          <cell r="BN36">
            <v>1675</v>
          </cell>
          <cell r="BO36">
            <v>0</v>
          </cell>
          <cell r="BP36">
            <v>0</v>
          </cell>
          <cell r="BQ36">
            <v>0</v>
          </cell>
        </row>
        <row r="37">
          <cell r="A37" t="str">
            <v>8G</v>
          </cell>
          <cell r="B37" t="str">
            <v>Head of Renumeration &amp; Benefits</v>
          </cell>
          <cell r="C37" t="str">
            <v>MG Reiff</v>
          </cell>
          <cell r="D37">
            <v>4</v>
          </cell>
          <cell r="E37" t="str">
            <v>None</v>
          </cell>
          <cell r="F37">
            <v>152487.35999999999</v>
          </cell>
          <cell r="G37">
            <v>25048.799999999999</v>
          </cell>
          <cell r="AT37">
            <v>170</v>
          </cell>
          <cell r="AU37">
            <v>205</v>
          </cell>
          <cell r="AV37">
            <v>235</v>
          </cell>
          <cell r="AZ37">
            <v>0.33749999999999997</v>
          </cell>
          <cell r="BA37">
            <v>0.38750000000000001</v>
          </cell>
          <cell r="BB37">
            <v>0.48749999999999999</v>
          </cell>
          <cell r="BC37">
            <v>240</v>
          </cell>
          <cell r="BD37">
            <v>285</v>
          </cell>
          <cell r="BE37">
            <v>335</v>
          </cell>
          <cell r="BF37">
            <v>230</v>
          </cell>
          <cell r="BG37">
            <v>285</v>
          </cell>
          <cell r="BH37">
            <v>360</v>
          </cell>
          <cell r="BI37">
            <v>0.79499999999999993</v>
          </cell>
          <cell r="BJ37">
            <v>1.3712499999999999</v>
          </cell>
          <cell r="BK37">
            <v>2.0587499999999999</v>
          </cell>
          <cell r="BL37">
            <v>405</v>
          </cell>
          <cell r="BM37">
            <v>565</v>
          </cell>
          <cell r="BN37">
            <v>760</v>
          </cell>
          <cell r="BO37">
            <v>290</v>
          </cell>
          <cell r="BP37">
            <v>535</v>
          </cell>
          <cell r="BQ37">
            <v>810</v>
          </cell>
        </row>
        <row r="38">
          <cell r="A38">
            <v>7</v>
          </cell>
          <cell r="P38">
            <v>37626100000</v>
          </cell>
          <cell r="Q38">
            <v>124787100000</v>
          </cell>
          <cell r="R38" t="str">
            <v>Group</v>
          </cell>
          <cell r="S38">
            <v>94</v>
          </cell>
          <cell r="T38" t="str">
            <v>0301</v>
          </cell>
          <cell r="U38">
            <v>2850</v>
          </cell>
          <cell r="V38">
            <v>6186.5</v>
          </cell>
          <cell r="W38">
            <v>4</v>
          </cell>
          <cell r="X38" t="str">
            <v>Top Human Resources Executive</v>
          </cell>
          <cell r="Y38">
            <v>11.43</v>
          </cell>
          <cell r="Z38">
            <v>8.7800000000000003E-2</v>
          </cell>
          <cell r="AA38">
            <v>0.27</v>
          </cell>
          <cell r="AB38">
            <v>0.218</v>
          </cell>
          <cell r="AC38">
            <v>11.5616</v>
          </cell>
          <cell r="AD38">
            <v>0.1135</v>
          </cell>
          <cell r="AE38">
            <v>0.25</v>
          </cell>
          <cell r="AF38">
            <v>0.30499999999999999</v>
          </cell>
          <cell r="AG38">
            <v>11.549200000000001</v>
          </cell>
          <cell r="AH38">
            <v>0.1847</v>
          </cell>
          <cell r="AI38">
            <v>0.26</v>
          </cell>
          <cell r="AJ38">
            <v>5.3E-3</v>
          </cell>
          <cell r="AK38">
            <v>188.01769141071262</v>
          </cell>
          <cell r="AL38">
            <v>214.78830731197954</v>
          </cell>
          <cell r="AM38">
            <v>245.37061705096974</v>
          </cell>
          <cell r="AN38">
            <v>262.33211813011843</v>
          </cell>
          <cell r="AO38">
            <v>313.97029514202768</v>
          </cell>
          <cell r="AP38">
            <v>375.77307321049028</v>
          </cell>
          <cell r="AQ38">
            <v>614.32395439597212</v>
          </cell>
          <cell r="AR38">
            <v>616.51980995299368</v>
          </cell>
          <cell r="AS38">
            <v>618.72351443336061</v>
          </cell>
          <cell r="AT38">
            <v>200.87674915213583</v>
          </cell>
          <cell r="AU38">
            <v>229.47828262857854</v>
          </cell>
          <cell r="AV38">
            <v>262.15220238495118</v>
          </cell>
          <cell r="AX38">
            <v>215</v>
          </cell>
          <cell r="AZ38">
            <v>0.35</v>
          </cell>
          <cell r="BA38">
            <v>0.4</v>
          </cell>
          <cell r="BB38">
            <v>0.5</v>
          </cell>
          <cell r="BC38">
            <v>309.795681548581</v>
          </cell>
          <cell r="BD38">
            <v>321.26959568000996</v>
          </cell>
          <cell r="BE38">
            <v>344.21742394286781</v>
          </cell>
          <cell r="BF38">
            <v>280.27374813926576</v>
          </cell>
          <cell r="BG38">
            <v>335.44360504191184</v>
          </cell>
          <cell r="BH38">
            <v>401.4732486026578</v>
          </cell>
          <cell r="BI38">
            <v>0.94249999999999989</v>
          </cell>
          <cell r="BJ38">
            <v>1.6074999999999999</v>
          </cell>
          <cell r="BK38">
            <v>2.4437500000000001</v>
          </cell>
          <cell r="BL38">
            <v>526.07896292601629</v>
          </cell>
          <cell r="BM38">
            <v>690.15593500544992</v>
          </cell>
          <cell r="BN38">
            <v>905.00497711645653</v>
          </cell>
          <cell r="BO38">
            <v>656.33929424109874</v>
          </cell>
          <cell r="BP38">
            <v>658.68533052413443</v>
          </cell>
          <cell r="BQ38">
            <v>661.03975254041757</v>
          </cell>
        </row>
        <row r="39">
          <cell r="A39">
            <v>9</v>
          </cell>
          <cell r="R39" t="str">
            <v>Division</v>
          </cell>
          <cell r="S39">
            <v>39</v>
          </cell>
          <cell r="T39" t="str">
            <v>0301</v>
          </cell>
          <cell r="U39">
            <v>756</v>
          </cell>
          <cell r="V39">
            <v>1803.7</v>
          </cell>
          <cell r="W39">
            <v>5</v>
          </cell>
          <cell r="X39" t="str">
            <v>Top Human Resources Executive</v>
          </cell>
          <cell r="Y39">
            <v>11.116099999999999</v>
          </cell>
          <cell r="Z39">
            <v>0.1139</v>
          </cell>
          <cell r="AA39">
            <v>0.44</v>
          </cell>
          <cell r="AB39">
            <v>0.18099999999999999</v>
          </cell>
          <cell r="AC39">
            <v>11.1496</v>
          </cell>
          <cell r="AD39">
            <v>0.15629999999999999</v>
          </cell>
          <cell r="AE39">
            <v>0.41</v>
          </cell>
          <cell r="AF39">
            <v>0.27600000000000002</v>
          </cell>
          <cell r="AG39">
            <v>11.1715</v>
          </cell>
          <cell r="AH39">
            <v>0.2036</v>
          </cell>
          <cell r="AI39">
            <v>0.5</v>
          </cell>
          <cell r="AJ39">
            <v>0.30399999999999999</v>
          </cell>
          <cell r="AK39">
            <v>180.43398413132942</v>
          </cell>
          <cell r="AL39">
            <v>201.87708247913517</v>
          </cell>
          <cell r="AM39">
            <v>225.86851710055001</v>
          </cell>
          <cell r="AN39">
            <v>266.63158553622713</v>
          </cell>
          <cell r="AO39">
            <v>314.31188300429483</v>
          </cell>
          <cell r="AP39">
            <v>370.51859253292668</v>
          </cell>
          <cell r="AQ39">
            <v>423.95850819518512</v>
          </cell>
          <cell r="AR39">
            <v>507.14918219939136</v>
          </cell>
          <cell r="AS39">
            <v>606.66383156320501</v>
          </cell>
          <cell r="AT39">
            <v>192.77437084202171</v>
          </cell>
          <cell r="AU39">
            <v>215.68402288347494</v>
          </cell>
          <cell r="AV39">
            <v>241.31629907028503</v>
          </cell>
          <cell r="AX39">
            <v>200</v>
          </cell>
          <cell r="AZ39">
            <v>0.35</v>
          </cell>
          <cell r="BA39">
            <v>0.4</v>
          </cell>
          <cell r="BB39">
            <v>0.5</v>
          </cell>
          <cell r="BC39">
            <v>291.17343089269116</v>
          </cell>
          <cell r="BD39">
            <v>301.95763203686494</v>
          </cell>
          <cell r="BE39">
            <v>323.52603432521244</v>
          </cell>
          <cell r="BF39">
            <v>284.86726819125954</v>
          </cell>
          <cell r="BG39">
            <v>335.8085550570259</v>
          </cell>
          <cell r="BH39">
            <v>395.8593992405464</v>
          </cell>
          <cell r="BI39">
            <v>0.83</v>
          </cell>
          <cell r="BJ39">
            <v>1.42</v>
          </cell>
          <cell r="BK39">
            <v>2.14</v>
          </cell>
          <cell r="BL39">
            <v>470.19116988597534</v>
          </cell>
          <cell r="BM39">
            <v>608.22894453139929</v>
          </cell>
          <cell r="BN39">
            <v>785.08984329584882</v>
          </cell>
          <cell r="BO39">
            <v>452.95422075789617</v>
          </cell>
          <cell r="BP39">
            <v>541.83453850010142</v>
          </cell>
          <cell r="BQ39">
            <v>648.15527410338188</v>
          </cell>
        </row>
        <row r="40">
          <cell r="A40" t="str">
            <v>7G</v>
          </cell>
          <cell r="B40" t="str">
            <v>EVP Human Resources</v>
          </cell>
          <cell r="C40" t="str">
            <v>ML Patterson</v>
          </cell>
          <cell r="D40">
            <v>4</v>
          </cell>
          <cell r="E40" t="str">
            <v>None</v>
          </cell>
          <cell r="F40">
            <v>15546.24</v>
          </cell>
          <cell r="G40">
            <v>1140.48</v>
          </cell>
          <cell r="H40">
            <v>285</v>
          </cell>
          <cell r="R40" t="str">
            <v>Group Data Available</v>
          </cell>
          <cell r="AT40">
            <v>200</v>
          </cell>
          <cell r="AU40">
            <v>230</v>
          </cell>
          <cell r="AV40">
            <v>260</v>
          </cell>
          <cell r="AZ40">
            <v>0.35</v>
          </cell>
          <cell r="BA40">
            <v>0.4</v>
          </cell>
          <cell r="BB40">
            <v>0.5</v>
          </cell>
          <cell r="BC40">
            <v>310</v>
          </cell>
          <cell r="BD40">
            <v>320</v>
          </cell>
          <cell r="BE40">
            <v>345</v>
          </cell>
          <cell r="BF40">
            <v>280</v>
          </cell>
          <cell r="BG40">
            <v>335</v>
          </cell>
          <cell r="BH40">
            <v>400</v>
          </cell>
          <cell r="BI40">
            <v>0.94249999999999989</v>
          </cell>
          <cell r="BJ40">
            <v>1.6074999999999999</v>
          </cell>
          <cell r="BK40">
            <v>2.4437500000000001</v>
          </cell>
          <cell r="BL40">
            <v>525</v>
          </cell>
          <cell r="BM40">
            <v>690</v>
          </cell>
          <cell r="BN40">
            <v>905</v>
          </cell>
          <cell r="BO40">
            <v>655</v>
          </cell>
          <cell r="BP40">
            <v>660</v>
          </cell>
          <cell r="BQ40">
            <v>660</v>
          </cell>
        </row>
        <row r="42">
          <cell r="A42">
            <v>8</v>
          </cell>
          <cell r="P42" t="str">
            <v>n/a</v>
          </cell>
          <cell r="Q42" t="str">
            <v>n/a</v>
          </cell>
          <cell r="R42" t="str">
            <v>Total Sample Corporate</v>
          </cell>
          <cell r="S42">
            <v>120</v>
          </cell>
          <cell r="T42" t="str">
            <v>0303</v>
          </cell>
          <cell r="U42" t="str">
            <v>n/a</v>
          </cell>
          <cell r="V42" t="str">
            <v>n/a</v>
          </cell>
          <cell r="W42">
            <v>3</v>
          </cell>
          <cell r="X42" t="str">
            <v>Top Compensation &amp; Benefits Executive</v>
          </cell>
          <cell r="Y42">
            <v>10.8895</v>
          </cell>
          <cell r="Z42">
            <v>0.1381</v>
          </cell>
          <cell r="AA42">
            <v>0.37</v>
          </cell>
          <cell r="AB42">
            <v>0.26100000000000001</v>
          </cell>
          <cell r="AC42">
            <v>10.9237</v>
          </cell>
          <cell r="AD42">
            <v>0.17319999999999999</v>
          </cell>
          <cell r="AE42">
            <v>0.34</v>
          </cell>
          <cell r="AF42">
            <v>0.371</v>
          </cell>
          <cell r="AG42">
            <v>10.209300000000001</v>
          </cell>
          <cell r="AH42">
            <v>0.31680000000000003</v>
          </cell>
          <cell r="AI42">
            <v>0.36</v>
          </cell>
          <cell r="AJ42">
            <v>0.72099999999999997</v>
          </cell>
          <cell r="AK42">
            <v>238.27126543690238</v>
          </cell>
          <cell r="AL42">
            <v>278.64698915203735</v>
          </cell>
          <cell r="AM42">
            <v>325.86449071449994</v>
          </cell>
          <cell r="AN42">
            <v>354.27332391153573</v>
          </cell>
          <cell r="AO42">
            <v>438.36788899841935</v>
          </cell>
          <cell r="AP42">
            <v>542.42414862970509</v>
          </cell>
          <cell r="AQ42">
            <v>825.54176376433998</v>
          </cell>
          <cell r="AR42">
            <v>1190.943439487965</v>
          </cell>
          <cell r="AS42">
            <v>1718.0793732251525</v>
          </cell>
          <cell r="AT42">
            <v>243.61329718239543</v>
          </cell>
          <cell r="AU42">
            <v>284.89424292435774</v>
          </cell>
          <cell r="AV42">
            <v>333.17035888510719</v>
          </cell>
          <cell r="AX42">
            <v>280</v>
          </cell>
          <cell r="AZ42">
            <v>0.4</v>
          </cell>
          <cell r="BA42">
            <v>0.5</v>
          </cell>
          <cell r="BB42">
            <v>0.6</v>
          </cell>
          <cell r="BC42">
            <v>398.85194009410083</v>
          </cell>
          <cell r="BD42">
            <v>427.34136438653661</v>
          </cell>
          <cell r="BE42">
            <v>455.83078867897234</v>
          </cell>
          <cell r="BF42">
            <v>362.21611692707847</v>
          </cell>
          <cell r="BG42">
            <v>448.19607862481161</v>
          </cell>
          <cell r="BH42">
            <v>554.58527521871565</v>
          </cell>
          <cell r="BI42">
            <v>1.27</v>
          </cell>
          <cell r="BJ42">
            <v>2.0866666666666664</v>
          </cell>
          <cell r="BK42">
            <v>3.0433333333333334</v>
          </cell>
          <cell r="BL42">
            <v>760.6676286080351</v>
          </cell>
          <cell r="BM42">
            <v>1021.8206846220297</v>
          </cell>
          <cell r="BN42">
            <v>1322.8589346454344</v>
          </cell>
          <cell r="BO42">
            <v>844.05037537209284</v>
          </cell>
          <cell r="BP42">
            <v>1217.6443412906465</v>
          </cell>
          <cell r="BQ42">
            <v>1756.5986404822277</v>
          </cell>
        </row>
        <row r="43">
          <cell r="A43" t="str">
            <v>8G</v>
          </cell>
          <cell r="B43" t="str">
            <v>Head of Renumeration &amp; Benefits</v>
          </cell>
          <cell r="C43" t="str">
            <v>MG Reiff</v>
          </cell>
          <cell r="D43">
            <v>4</v>
          </cell>
          <cell r="E43" t="str">
            <v>None</v>
          </cell>
          <cell r="F43">
            <v>152487.35999999999</v>
          </cell>
          <cell r="G43">
            <v>25048.799999999999</v>
          </cell>
          <cell r="H43">
            <v>385</v>
          </cell>
          <cell r="R43" t="str">
            <v>Corporate (other cuts n/a)</v>
          </cell>
          <cell r="S43">
            <v>16</v>
          </cell>
          <cell r="T43" t="str">
            <v>0303</v>
          </cell>
          <cell r="U43">
            <v>17953</v>
          </cell>
          <cell r="V43">
            <v>26571</v>
          </cell>
          <cell r="W43">
            <v>3</v>
          </cell>
          <cell r="X43" t="str">
            <v>Top Compensation &amp; Benefits Executive</v>
          </cell>
          <cell r="Y43">
            <v>10.852499999999999</v>
          </cell>
          <cell r="Z43">
            <v>0.1762</v>
          </cell>
          <cell r="AA43">
            <v>0.51</v>
          </cell>
          <cell r="AB43">
            <v>0.27900000000000003</v>
          </cell>
          <cell r="AC43">
            <v>10.273300000000001</v>
          </cell>
          <cell r="AD43">
            <v>0.29880000000000001</v>
          </cell>
          <cell r="AE43">
            <v>0.59</v>
          </cell>
          <cell r="AF43">
            <v>0.432</v>
          </cell>
          <cell r="AG43">
            <v>11.066800000000001</v>
          </cell>
          <cell r="AH43">
            <v>0.26869999999999999</v>
          </cell>
          <cell r="AI43">
            <v>0.39</v>
          </cell>
          <cell r="AJ43">
            <v>0.623</v>
          </cell>
          <cell r="AK43">
            <v>160.69999999999999</v>
          </cell>
          <cell r="AL43">
            <v>192.5</v>
          </cell>
          <cell r="AM43">
            <v>219.4</v>
          </cell>
          <cell r="AN43">
            <v>215</v>
          </cell>
          <cell r="AO43">
            <v>269</v>
          </cell>
          <cell r="AP43">
            <v>336.1</v>
          </cell>
          <cell r="AQ43">
            <v>273.5</v>
          </cell>
          <cell r="AR43">
            <v>500</v>
          </cell>
          <cell r="AS43">
            <v>756.8</v>
          </cell>
          <cell r="AT43">
            <v>171.69072413634032</v>
          </cell>
          <cell r="AU43">
            <v>205.66561540911957</v>
          </cell>
          <cell r="AV43">
            <v>234.40538192603032</v>
          </cell>
          <cell r="AX43">
            <v>195</v>
          </cell>
          <cell r="AZ43">
            <v>0.33749999999999997</v>
          </cell>
          <cell r="BA43">
            <v>0.38750000000000001</v>
          </cell>
          <cell r="BB43">
            <v>0.48749999999999999</v>
          </cell>
          <cell r="BC43">
            <v>275.07776060969741</v>
          </cell>
          <cell r="BD43">
            <v>285.36104138015338</v>
          </cell>
          <cell r="BE43">
            <v>305.92760292106539</v>
          </cell>
          <cell r="BF43">
            <v>229.70445357382187</v>
          </cell>
          <cell r="BG43">
            <v>287.39766516910737</v>
          </cell>
          <cell r="BH43">
            <v>359.08682254028622</v>
          </cell>
          <cell r="BI43">
            <v>0.79499999999999993</v>
          </cell>
          <cell r="BJ43">
            <v>1.3712499999999999</v>
          </cell>
          <cell r="BK43">
            <v>2.0587499999999999</v>
          </cell>
          <cell r="BL43">
            <v>438.58192485994743</v>
          </cell>
          <cell r="BM43">
            <v>567.3800165099085</v>
          </cell>
          <cell r="BN43">
            <v>729.34168864459025</v>
          </cell>
          <cell r="BO43">
            <v>292.20543280204782</v>
          </cell>
          <cell r="BP43">
            <v>534.19640366005081</v>
          </cell>
          <cell r="BQ43">
            <v>808.55967657985286</v>
          </cell>
        </row>
        <row r="44">
          <cell r="A44" t="str">
            <v>8G</v>
          </cell>
          <cell r="B44" t="str">
            <v>Head of Renumeration &amp; Benefits</v>
          </cell>
          <cell r="C44" t="str">
            <v>MG Reiff</v>
          </cell>
          <cell r="D44">
            <v>4</v>
          </cell>
          <cell r="E44" t="str">
            <v>None</v>
          </cell>
          <cell r="F44">
            <v>152487.35999999999</v>
          </cell>
          <cell r="G44">
            <v>25048.799999999999</v>
          </cell>
          <cell r="H44">
            <v>385</v>
          </cell>
          <cell r="AT44">
            <v>245</v>
          </cell>
          <cell r="AU44">
            <v>285</v>
          </cell>
          <cell r="AV44">
            <v>335</v>
          </cell>
          <cell r="AZ44">
            <v>0.4</v>
          </cell>
          <cell r="BA44">
            <v>0.5</v>
          </cell>
          <cell r="BB44">
            <v>0.6</v>
          </cell>
          <cell r="BC44">
            <v>400</v>
          </cell>
          <cell r="BD44">
            <v>425</v>
          </cell>
          <cell r="BE44">
            <v>455</v>
          </cell>
          <cell r="BF44">
            <v>360</v>
          </cell>
          <cell r="BG44">
            <v>450</v>
          </cell>
          <cell r="BH44">
            <v>555</v>
          </cell>
          <cell r="BI44">
            <v>1.27</v>
          </cell>
          <cell r="BJ44">
            <v>2.0866666666666664</v>
          </cell>
          <cell r="BK44">
            <v>3.0433333333333334</v>
          </cell>
          <cell r="BL44">
            <v>760</v>
          </cell>
          <cell r="BM44">
            <v>1020</v>
          </cell>
          <cell r="BN44">
            <v>1325</v>
          </cell>
          <cell r="BO44">
            <v>845</v>
          </cell>
          <cell r="BP44">
            <v>1220</v>
          </cell>
          <cell r="BQ44">
            <v>1755</v>
          </cell>
        </row>
        <row r="45">
          <cell r="A45">
            <v>9</v>
          </cell>
          <cell r="R45" t="str">
            <v xml:space="preserve">Corporate </v>
          </cell>
          <cell r="S45">
            <v>16</v>
          </cell>
          <cell r="T45" t="str">
            <v>0310</v>
          </cell>
          <cell r="U45">
            <v>19923</v>
          </cell>
          <cell r="V45">
            <v>27366.2</v>
          </cell>
          <cell r="W45">
            <v>4</v>
          </cell>
          <cell r="X45" t="str">
            <v>Top EEO/Diversity Executive</v>
          </cell>
          <cell r="AK45">
            <v>128.6</v>
          </cell>
          <cell r="AL45">
            <v>134.30000000000001</v>
          </cell>
          <cell r="AM45">
            <v>163.30000000000001</v>
          </cell>
          <cell r="AN45">
            <v>145.4</v>
          </cell>
          <cell r="AO45">
            <v>167.4</v>
          </cell>
          <cell r="AP45">
            <v>241.6</v>
          </cell>
          <cell r="AQ45">
            <v>190</v>
          </cell>
          <cell r="AR45">
            <v>232.6</v>
          </cell>
          <cell r="AS45">
            <v>312.10000000000002</v>
          </cell>
          <cell r="AT45">
            <v>137.39531502136506</v>
          </cell>
          <cell r="AU45">
            <v>143.48515402308968</v>
          </cell>
          <cell r="AV45">
            <v>174.46854543537262</v>
          </cell>
          <cell r="AX45">
            <v>135</v>
          </cell>
          <cell r="AZ45">
            <v>0.23749999999999999</v>
          </cell>
          <cell r="BA45">
            <v>0.28749999999999998</v>
          </cell>
          <cell r="BB45">
            <v>0.33749999999999997</v>
          </cell>
          <cell r="BC45">
            <v>177.56287810357347</v>
          </cell>
          <cell r="BD45">
            <v>184.73713580472796</v>
          </cell>
          <cell r="BE45">
            <v>191.91139350588244</v>
          </cell>
          <cell r="BF45">
            <v>155.34431418434278</v>
          </cell>
          <cell r="BG45">
            <v>178.84895594538503</v>
          </cell>
          <cell r="BH45">
            <v>258.12370224853657</v>
          </cell>
          <cell r="BI45">
            <v>0.37333333333333335</v>
          </cell>
          <cell r="BJ45">
            <v>0.66333333333333333</v>
          </cell>
          <cell r="BK45">
            <v>1.0066666666666666</v>
          </cell>
          <cell r="BL45">
            <v>231.13066893886028</v>
          </cell>
          <cell r="BM45">
            <v>279.91562130671076</v>
          </cell>
          <cell r="BN45">
            <v>336.35311522245934</v>
          </cell>
          <cell r="BO45">
            <v>202.99463339081933</v>
          </cell>
          <cell r="BP45">
            <v>248.50816698265564</v>
          </cell>
          <cell r="BQ45">
            <v>333.44539516460378</v>
          </cell>
        </row>
        <row r="46">
          <cell r="A46">
            <v>9</v>
          </cell>
          <cell r="P46" t="str">
            <v>n/a</v>
          </cell>
          <cell r="Q46" t="str">
            <v>n/a</v>
          </cell>
          <cell r="R46" t="str">
            <v>Total Sample Corporate</v>
          </cell>
          <cell r="S46">
            <v>55</v>
          </cell>
          <cell r="T46" t="str">
            <v>0310</v>
          </cell>
          <cell r="U46" t="str">
            <v>n/a</v>
          </cell>
          <cell r="V46" t="str">
            <v>n/a</v>
          </cell>
          <cell r="W46" t="str">
            <v>3/4</v>
          </cell>
          <cell r="X46" t="str">
            <v>Top EEO/Diversity Executive</v>
          </cell>
          <cell r="Y46">
            <v>10.802300000000001</v>
          </cell>
          <cell r="Z46">
            <v>0.1091</v>
          </cell>
          <cell r="AA46">
            <v>0.25</v>
          </cell>
          <cell r="AB46">
            <v>0.255</v>
          </cell>
          <cell r="AC46">
            <v>10.725099999999999</v>
          </cell>
          <cell r="AD46">
            <v>0.1414</v>
          </cell>
          <cell r="AE46">
            <v>0.25</v>
          </cell>
          <cell r="AF46">
            <v>0.34599999999999997</v>
          </cell>
          <cell r="AG46">
            <v>9.7324999999999999</v>
          </cell>
          <cell r="AH46">
            <v>0.37490000000000001</v>
          </cell>
          <cell r="AI46">
            <v>0.44</v>
          </cell>
          <cell r="AJ46">
            <v>0.501</v>
          </cell>
          <cell r="AK46">
            <v>154.98354108527747</v>
          </cell>
          <cell r="AL46">
            <v>180.66336473473001</v>
          </cell>
          <cell r="AM46">
            <v>210.5981779014509</v>
          </cell>
          <cell r="AN46">
            <v>201.21279704620568</v>
          </cell>
          <cell r="AO46">
            <v>245.90140696154631</v>
          </cell>
          <cell r="AP46">
            <v>300.51519005415201</v>
          </cell>
          <cell r="AQ46">
            <v>165.8</v>
          </cell>
          <cell r="AR46">
            <v>324.2</v>
          </cell>
          <cell r="AS46">
            <v>394.4</v>
          </cell>
          <cell r="AT46">
            <v>158.4582655552565</v>
          </cell>
          <cell r="AU46">
            <v>184.71382977041469</v>
          </cell>
          <cell r="AV46">
            <v>215.31978018878362</v>
          </cell>
          <cell r="AX46">
            <v>180</v>
          </cell>
          <cell r="AZ46">
            <v>0.3</v>
          </cell>
          <cell r="BA46">
            <v>0.35</v>
          </cell>
          <cell r="BB46">
            <v>0.45</v>
          </cell>
          <cell r="BC46">
            <v>240.12797870153909</v>
          </cell>
          <cell r="BD46">
            <v>249.36367019005985</v>
          </cell>
          <cell r="BE46">
            <v>267.83505316710131</v>
          </cell>
          <cell r="BF46">
            <v>205.72397948966704</v>
          </cell>
          <cell r="BG46">
            <v>251.41450615897281</v>
          </cell>
          <cell r="BH46">
            <v>307.25272797056215</v>
          </cell>
          <cell r="BI46">
            <v>0.69</v>
          </cell>
          <cell r="BJ46">
            <v>1.2250000000000001</v>
          </cell>
          <cell r="BK46">
            <v>1.8149999999999999</v>
          </cell>
          <cell r="BL46">
            <v>367.58052124312519</v>
          </cell>
          <cell r="BM46">
            <v>475.63811165881782</v>
          </cell>
          <cell r="BN46">
            <v>603.09065420040395</v>
          </cell>
          <cell r="BO46">
            <v>0</v>
          </cell>
          <cell r="BP46">
            <v>0</v>
          </cell>
          <cell r="BQ46">
            <v>0</v>
          </cell>
        </row>
        <row r="47">
          <cell r="A47" t="str">
            <v>9G</v>
          </cell>
          <cell r="B47" t="str">
            <v>Head of Global Diversity</v>
          </cell>
          <cell r="C47" t="str">
            <v>LA Mays</v>
          </cell>
          <cell r="D47">
            <v>4</v>
          </cell>
          <cell r="E47" t="str">
            <v>None</v>
          </cell>
          <cell r="F47">
            <v>152487.35999999999</v>
          </cell>
          <cell r="G47">
            <v>25048.799999999999</v>
          </cell>
          <cell r="H47">
            <v>295</v>
          </cell>
          <cell r="R47" t="str">
            <v xml:space="preserve">Corporate </v>
          </cell>
          <cell r="S47">
            <v>16</v>
          </cell>
          <cell r="T47" t="str">
            <v>0310</v>
          </cell>
          <cell r="U47">
            <v>19923</v>
          </cell>
          <cell r="V47">
            <v>27366.2</v>
          </cell>
          <cell r="W47">
            <v>4</v>
          </cell>
          <cell r="X47" t="str">
            <v>Top EEO/Diversity Executive</v>
          </cell>
          <cell r="AK47">
            <v>128.6</v>
          </cell>
          <cell r="AL47">
            <v>134.30000000000001</v>
          </cell>
          <cell r="AM47">
            <v>163.30000000000001</v>
          </cell>
          <cell r="AN47">
            <v>145.4</v>
          </cell>
          <cell r="AO47">
            <v>167.4</v>
          </cell>
          <cell r="AP47">
            <v>241.6</v>
          </cell>
          <cell r="AQ47">
            <v>190</v>
          </cell>
          <cell r="AR47">
            <v>232.6</v>
          </cell>
          <cell r="AS47">
            <v>312.10000000000002</v>
          </cell>
          <cell r="AT47">
            <v>137.39531502136506</v>
          </cell>
          <cell r="AU47">
            <v>143.48515402308968</v>
          </cell>
          <cell r="AV47">
            <v>174.46854543537262</v>
          </cell>
          <cell r="AX47">
            <v>135</v>
          </cell>
          <cell r="AZ47">
            <v>0.23749999999999999</v>
          </cell>
          <cell r="BA47">
            <v>0.28749999999999998</v>
          </cell>
          <cell r="BB47">
            <v>0.33749999999999997</v>
          </cell>
          <cell r="BC47">
            <v>177.56287810357347</v>
          </cell>
          <cell r="BD47">
            <v>184.73713580472796</v>
          </cell>
          <cell r="BE47">
            <v>191.91139350588244</v>
          </cell>
          <cell r="BF47">
            <v>155.34431418434278</v>
          </cell>
          <cell r="BG47">
            <v>178.84895594538503</v>
          </cell>
          <cell r="BH47">
            <v>258.12370224853657</v>
          </cell>
          <cell r="BI47">
            <v>0.37333333333333335</v>
          </cell>
          <cell r="BJ47">
            <v>0.66333333333333333</v>
          </cell>
          <cell r="BK47">
            <v>1.0066666666666666</v>
          </cell>
          <cell r="BL47">
            <v>231.13066893886028</v>
          </cell>
          <cell r="BM47">
            <v>279.91562130671076</v>
          </cell>
          <cell r="BN47">
            <v>336.35311522245934</v>
          </cell>
          <cell r="BO47">
            <v>202.99463339081933</v>
          </cell>
          <cell r="BP47">
            <v>248.50816698265564</v>
          </cell>
          <cell r="BQ47">
            <v>333.44539516460378</v>
          </cell>
        </row>
        <row r="48">
          <cell r="A48" t="str">
            <v>11G</v>
          </cell>
          <cell r="B48" t="str">
            <v>VP Plant Engineering &amp; Construction</v>
          </cell>
          <cell r="C48" t="str">
            <v>R Fowler</v>
          </cell>
          <cell r="D48">
            <v>5</v>
          </cell>
          <cell r="E48" t="str">
            <v>None</v>
          </cell>
          <cell r="F48">
            <v>15546.24</v>
          </cell>
          <cell r="G48">
            <v>1140.48</v>
          </cell>
          <cell r="R48" t="str">
            <v xml:space="preserve">Group </v>
          </cell>
          <cell r="S48">
            <v>5</v>
          </cell>
          <cell r="T48" t="str">
            <v>0310</v>
          </cell>
          <cell r="U48">
            <v>13075</v>
          </cell>
          <cell r="V48">
            <v>21647</v>
          </cell>
          <cell r="W48">
            <v>5</v>
          </cell>
          <cell r="X48" t="str">
            <v>Top EEO/Diversity Executive</v>
          </cell>
          <cell r="AK48">
            <v>103.3</v>
          </cell>
          <cell r="AL48">
            <v>143.19999999999999</v>
          </cell>
          <cell r="AM48">
            <v>167.7</v>
          </cell>
          <cell r="AN48">
            <v>153.6</v>
          </cell>
          <cell r="AO48">
            <v>179.2</v>
          </cell>
          <cell r="AP48">
            <v>247.9</v>
          </cell>
          <cell r="AQ48">
            <v>165.8</v>
          </cell>
          <cell r="AR48">
            <v>324.2</v>
          </cell>
          <cell r="AS48">
            <v>394.4</v>
          </cell>
          <cell r="AT48">
            <v>110.3649769961665</v>
          </cell>
          <cell r="AU48">
            <v>152.99385000823855</v>
          </cell>
          <cell r="AV48">
            <v>179.16947378758104</v>
          </cell>
          <cell r="AX48">
            <v>145</v>
          </cell>
          <cell r="AZ48">
            <v>0.26250000000000001</v>
          </cell>
          <cell r="BA48">
            <v>0.3</v>
          </cell>
          <cell r="BB48">
            <v>0.36249999999999999</v>
          </cell>
          <cell r="BC48">
            <v>193.15473563540118</v>
          </cell>
          <cell r="BD48">
            <v>198.89200501071011</v>
          </cell>
          <cell r="BE48">
            <v>208.45412063622501</v>
          </cell>
          <cell r="BF48">
            <v>164.1051352043676</v>
          </cell>
          <cell r="BG48">
            <v>191.45599107176221</v>
          </cell>
          <cell r="BH48">
            <v>264.85457693465321</v>
          </cell>
          <cell r="BI48">
            <v>0.43000000000000005</v>
          </cell>
          <cell r="BJ48">
            <v>0.78249999999999997</v>
          </cell>
          <cell r="BK48">
            <v>1.1600000000000001</v>
          </cell>
          <cell r="BL48">
            <v>258.94209113894374</v>
          </cell>
          <cell r="BM48">
            <v>318.6096926421568</v>
          </cell>
          <cell r="BN48">
            <v>385.92698664578177</v>
          </cell>
          <cell r="BO48">
            <v>177.13952745367286</v>
          </cell>
          <cell r="BP48">
            <v>346.37294813317698</v>
          </cell>
          <cell r="BQ48">
            <v>421.37412320704806</v>
          </cell>
        </row>
        <row r="49">
          <cell r="A49" t="str">
            <v>9G</v>
          </cell>
          <cell r="B49" t="str">
            <v>Head of Global Diversity</v>
          </cell>
          <cell r="C49" t="str">
            <v>LA Mays</v>
          </cell>
          <cell r="D49">
            <v>4</v>
          </cell>
          <cell r="E49" t="str">
            <v>None</v>
          </cell>
          <cell r="F49">
            <v>152487.35999999999</v>
          </cell>
          <cell r="G49">
            <v>25048.799999999999</v>
          </cell>
          <cell r="H49">
            <v>295</v>
          </cell>
          <cell r="R49" t="str">
            <v>Group</v>
          </cell>
          <cell r="S49">
            <v>8</v>
          </cell>
          <cell r="T49" t="str">
            <v>0401</v>
          </cell>
          <cell r="U49">
            <v>5879</v>
          </cell>
          <cell r="V49">
            <v>7091.7</v>
          </cell>
          <cell r="W49">
            <v>3</v>
          </cell>
          <cell r="X49" t="str">
            <v>Top Manufacturing &amp; Engineering Executive</v>
          </cell>
          <cell r="AK49">
            <v>231.1</v>
          </cell>
          <cell r="AL49">
            <v>302.3</v>
          </cell>
          <cell r="AM49">
            <v>325</v>
          </cell>
          <cell r="AN49">
            <v>400.1</v>
          </cell>
          <cell r="AO49">
            <v>503.9</v>
          </cell>
          <cell r="AP49">
            <v>554.29999999999995</v>
          </cell>
          <cell r="AQ49">
            <v>889.7</v>
          </cell>
          <cell r="AR49">
            <v>1150</v>
          </cell>
          <cell r="AS49">
            <v>1310.0999999999999</v>
          </cell>
          <cell r="AT49">
            <v>160</v>
          </cell>
          <cell r="AU49">
            <v>185</v>
          </cell>
          <cell r="AV49">
            <v>215</v>
          </cell>
          <cell r="AX49">
            <v>300</v>
          </cell>
          <cell r="AZ49">
            <v>0.3</v>
          </cell>
          <cell r="BA49">
            <v>0.35</v>
          </cell>
          <cell r="BB49">
            <v>0.45</v>
          </cell>
          <cell r="BC49">
            <v>240</v>
          </cell>
          <cell r="BD49">
            <v>250</v>
          </cell>
          <cell r="BE49">
            <v>270</v>
          </cell>
          <cell r="BF49">
            <v>205</v>
          </cell>
          <cell r="BG49">
            <v>250</v>
          </cell>
          <cell r="BH49">
            <v>305</v>
          </cell>
          <cell r="BI49">
            <v>0.69</v>
          </cell>
          <cell r="BJ49">
            <v>1.2250000000000001</v>
          </cell>
          <cell r="BK49">
            <v>1.8149999999999999</v>
          </cell>
          <cell r="BL49">
            <v>370</v>
          </cell>
          <cell r="BM49">
            <v>475</v>
          </cell>
          <cell r="BN49">
            <v>605</v>
          </cell>
          <cell r="BO49">
            <v>0</v>
          </cell>
          <cell r="BP49">
            <v>0</v>
          </cell>
          <cell r="BQ49">
            <v>0</v>
          </cell>
        </row>
        <row r="50">
          <cell r="A50" t="str">
            <v>10c</v>
          </cell>
          <cell r="R50" t="str">
            <v>Division</v>
          </cell>
          <cell r="S50">
            <v>19</v>
          </cell>
          <cell r="T50" t="str">
            <v>0402</v>
          </cell>
          <cell r="U50">
            <v>989</v>
          </cell>
          <cell r="V50">
            <v>1822</v>
          </cell>
          <cell r="W50">
            <v>5</v>
          </cell>
          <cell r="X50" t="str">
            <v>Top Manufacturing Executive</v>
          </cell>
          <cell r="Y50">
            <v>10.358499999999999</v>
          </cell>
          <cell r="Z50">
            <v>0.24879999999999999</v>
          </cell>
          <cell r="AA50">
            <v>0.61</v>
          </cell>
          <cell r="AB50">
            <v>0.219</v>
          </cell>
          <cell r="AC50">
            <v>10.242900000000001</v>
          </cell>
          <cell r="AD50">
            <v>0.32690000000000002</v>
          </cell>
          <cell r="AE50">
            <v>0.6</v>
          </cell>
          <cell r="AF50">
            <v>0.308</v>
          </cell>
          <cell r="AG50">
            <v>10.0555</v>
          </cell>
          <cell r="AH50">
            <v>0.41489999999999999</v>
          </cell>
          <cell r="AI50">
            <v>0.61</v>
          </cell>
          <cell r="AJ50">
            <v>0.39700000000000002</v>
          </cell>
          <cell r="AK50">
            <v>304.41306024851139</v>
          </cell>
          <cell r="AL50">
            <v>347.94915196100379</v>
          </cell>
          <cell r="AM50">
            <v>397.71162331716596</v>
          </cell>
          <cell r="AN50">
            <v>549.49918709949213</v>
          </cell>
          <cell r="AO50">
            <v>658.68425373336299</v>
          </cell>
          <cell r="AP50">
            <v>789.56430928754378</v>
          </cell>
          <cell r="AQ50">
            <v>1018.9337647143527</v>
          </cell>
          <cell r="AR50">
            <v>1276.8901239632517</v>
          </cell>
          <cell r="AS50">
            <v>1600.1514967285111</v>
          </cell>
          <cell r="AT50">
            <v>325.23272402381031</v>
          </cell>
          <cell r="AU50">
            <v>371.74637126826548</v>
          </cell>
          <cell r="AV50">
            <v>424.91223773966175</v>
          </cell>
          <cell r="AX50">
            <v>350</v>
          </cell>
          <cell r="AZ50">
            <v>0.45</v>
          </cell>
          <cell r="BA50">
            <v>0.55000000000000004</v>
          </cell>
          <cell r="BB50">
            <v>0.65</v>
          </cell>
          <cell r="BC50">
            <v>539.03223833898494</v>
          </cell>
          <cell r="BD50">
            <v>576.20687546581144</v>
          </cell>
          <cell r="BE50">
            <v>613.38151259263805</v>
          </cell>
          <cell r="BF50">
            <v>587.08097912534015</v>
          </cell>
          <cell r="BG50">
            <v>703.7335189837338</v>
          </cell>
          <cell r="BH50">
            <v>843.5648289594759</v>
          </cell>
          <cell r="BI50">
            <v>1.5733333333333335</v>
          </cell>
          <cell r="BJ50">
            <v>2.4533333333333331</v>
          </cell>
          <cell r="BK50">
            <v>3.7983333333333333</v>
          </cell>
          <cell r="BL50">
            <v>1123.913195801056</v>
          </cell>
          <cell r="BM50">
            <v>1488.2246396439559</v>
          </cell>
          <cell r="BN50">
            <v>2025.3981461265998</v>
          </cell>
          <cell r="BO50">
            <v>1088.6215053564072</v>
          </cell>
          <cell r="BP50">
            <v>1364.2202241804112</v>
          </cell>
          <cell r="BQ50">
            <v>1709.5903497272366</v>
          </cell>
        </row>
        <row r="51">
          <cell r="A51" t="str">
            <v>10a</v>
          </cell>
          <cell r="R51" t="str">
            <v>Group</v>
          </cell>
          <cell r="S51">
            <v>8</v>
          </cell>
          <cell r="T51" t="str">
            <v>0401</v>
          </cell>
          <cell r="U51">
            <v>5879</v>
          </cell>
          <cell r="V51">
            <v>7091.7</v>
          </cell>
          <cell r="W51">
            <v>3</v>
          </cell>
          <cell r="X51" t="str">
            <v>Top Manufacturing &amp; Engineering Executive</v>
          </cell>
          <cell r="Y51">
            <v>10.852499999999999</v>
          </cell>
          <cell r="Z51">
            <v>0.1762</v>
          </cell>
          <cell r="AA51">
            <v>0.51</v>
          </cell>
          <cell r="AB51">
            <v>0.27900000000000003</v>
          </cell>
          <cell r="AC51">
            <v>10.273300000000001</v>
          </cell>
          <cell r="AD51">
            <v>0.29880000000000001</v>
          </cell>
          <cell r="AE51">
            <v>0.59</v>
          </cell>
          <cell r="AF51">
            <v>0.432</v>
          </cell>
          <cell r="AG51">
            <v>11.066800000000001</v>
          </cell>
          <cell r="AH51">
            <v>0.26869999999999999</v>
          </cell>
          <cell r="AI51">
            <v>0.39</v>
          </cell>
          <cell r="AJ51">
            <v>0.623</v>
          </cell>
          <cell r="AK51">
            <v>231.1</v>
          </cell>
          <cell r="AL51">
            <v>302.3</v>
          </cell>
          <cell r="AM51">
            <v>325</v>
          </cell>
          <cell r="AN51">
            <v>400.1</v>
          </cell>
          <cell r="AO51">
            <v>503.9</v>
          </cell>
          <cell r="AP51">
            <v>554.29999999999995</v>
          </cell>
          <cell r="AQ51">
            <v>889.7</v>
          </cell>
          <cell r="AR51">
            <v>1150</v>
          </cell>
          <cell r="AS51">
            <v>1310.0999999999999</v>
          </cell>
          <cell r="AT51">
            <v>246.9055777716755</v>
          </cell>
          <cell r="AU51">
            <v>322.97514565286673</v>
          </cell>
          <cell r="AV51">
            <v>347.22766237903306</v>
          </cell>
          <cell r="AX51">
            <v>300</v>
          </cell>
          <cell r="AZ51">
            <v>0.4</v>
          </cell>
          <cell r="BA51">
            <v>0.5</v>
          </cell>
          <cell r="BB51">
            <v>0.65</v>
          </cell>
          <cell r="BC51">
            <v>452.16520391401343</v>
          </cell>
          <cell r="BD51">
            <v>484.46271847930007</v>
          </cell>
          <cell r="BE51">
            <v>532.90899032723007</v>
          </cell>
          <cell r="BF51">
            <v>427.46396220877273</v>
          </cell>
          <cell r="BG51">
            <v>538.36313560859924</v>
          </cell>
          <cell r="BH51">
            <v>592.21013309753232</v>
          </cell>
          <cell r="BI51">
            <v>1.34</v>
          </cell>
          <cell r="BJ51">
            <v>2.17</v>
          </cell>
          <cell r="BK51">
            <v>3.09</v>
          </cell>
          <cell r="BL51">
            <v>884.95189908885482</v>
          </cell>
          <cell r="BM51">
            <v>1185.3187845460209</v>
          </cell>
          <cell r="BN51">
            <v>1530.9021903945882</v>
          </cell>
          <cell r="BO51">
            <v>950.54908067269446</v>
          </cell>
          <cell r="BP51">
            <v>1228.6517284181168</v>
          </cell>
          <cell r="BQ51">
            <v>1399.701416870065</v>
          </cell>
        </row>
        <row r="52">
          <cell r="A52" t="str">
            <v>10c</v>
          </cell>
          <cell r="B52" t="str">
            <v>EVP Operational Excellence</v>
          </cell>
          <cell r="C52" t="str">
            <v>SC Roberts</v>
          </cell>
          <cell r="D52">
            <v>4</v>
          </cell>
          <cell r="E52" t="str">
            <v>None</v>
          </cell>
          <cell r="F52">
            <v>15546.24</v>
          </cell>
          <cell r="G52">
            <v>1140.48</v>
          </cell>
          <cell r="H52">
            <v>250</v>
          </cell>
          <cell r="R52" t="str">
            <v>Division</v>
          </cell>
          <cell r="S52">
            <v>19</v>
          </cell>
          <cell r="T52" t="str">
            <v>0402</v>
          </cell>
          <cell r="U52">
            <v>989</v>
          </cell>
          <cell r="V52">
            <v>1822</v>
          </cell>
          <cell r="W52">
            <v>5</v>
          </cell>
          <cell r="X52" t="str">
            <v>Top Manufacturing Executive</v>
          </cell>
          <cell r="Y52">
            <v>10.358499999999999</v>
          </cell>
          <cell r="Z52">
            <v>0.24879999999999999</v>
          </cell>
          <cell r="AA52">
            <v>0.61</v>
          </cell>
          <cell r="AB52">
            <v>0.219</v>
          </cell>
          <cell r="AC52">
            <v>10.242900000000001</v>
          </cell>
          <cell r="AD52">
            <v>0.32690000000000002</v>
          </cell>
          <cell r="AE52">
            <v>0.6</v>
          </cell>
          <cell r="AF52">
            <v>0.308</v>
          </cell>
          <cell r="AG52">
            <v>10.0555</v>
          </cell>
          <cell r="AH52">
            <v>0.41489999999999999</v>
          </cell>
          <cell r="AI52">
            <v>0.61</v>
          </cell>
          <cell r="AJ52">
            <v>0.39700000000000002</v>
          </cell>
          <cell r="AK52">
            <v>304.41306024851127</v>
          </cell>
          <cell r="AL52">
            <v>347.94915196100362</v>
          </cell>
          <cell r="AM52">
            <v>397.71162331716579</v>
          </cell>
          <cell r="AN52">
            <v>549.49918709949236</v>
          </cell>
          <cell r="AO52">
            <v>658.68425373336322</v>
          </cell>
          <cell r="AP52">
            <v>789.56430928754401</v>
          </cell>
          <cell r="AQ52">
            <v>1018.9337647143527</v>
          </cell>
          <cell r="AR52">
            <v>1276.8901239632517</v>
          </cell>
          <cell r="AS52">
            <v>1600.1514967285111</v>
          </cell>
          <cell r="AT52">
            <v>325.23272402381019</v>
          </cell>
          <cell r="AU52">
            <v>371.74637126826531</v>
          </cell>
          <cell r="AV52">
            <v>424.91223773966158</v>
          </cell>
          <cell r="AX52">
            <v>350</v>
          </cell>
          <cell r="AZ52">
            <v>0.45</v>
          </cell>
          <cell r="BA52">
            <v>0.55000000000000004</v>
          </cell>
          <cell r="BB52">
            <v>0.65</v>
          </cell>
          <cell r="BC52">
            <v>539.03223833898471</v>
          </cell>
          <cell r="BD52">
            <v>576.20687546581121</v>
          </cell>
          <cell r="BE52">
            <v>613.38151259263782</v>
          </cell>
          <cell r="BF52">
            <v>587.08097912534049</v>
          </cell>
          <cell r="BG52">
            <v>703.73351898373414</v>
          </cell>
          <cell r="BH52">
            <v>843.56482895947613</v>
          </cell>
          <cell r="BI52">
            <v>1.5733333333333335</v>
          </cell>
          <cell r="BJ52">
            <v>2.4533333333333331</v>
          </cell>
          <cell r="BK52">
            <v>3.7983333333333333</v>
          </cell>
          <cell r="BL52">
            <v>1123.9131958010555</v>
          </cell>
          <cell r="BM52">
            <v>1488.2246396439555</v>
          </cell>
          <cell r="BN52">
            <v>2025.3981461265989</v>
          </cell>
          <cell r="BO52">
            <v>1088.6215053564072</v>
          </cell>
          <cell r="BP52">
            <v>1364.2202241804112</v>
          </cell>
          <cell r="BQ52">
            <v>1709.5903497272366</v>
          </cell>
        </row>
        <row r="53">
          <cell r="A53" t="str">
            <v>10b</v>
          </cell>
          <cell r="P53">
            <v>37626100000</v>
          </cell>
          <cell r="Q53">
            <v>100789300000</v>
          </cell>
          <cell r="R53" t="str">
            <v>Group</v>
          </cell>
          <cell r="S53">
            <v>21</v>
          </cell>
          <cell r="T53" t="str">
            <v>0402</v>
          </cell>
          <cell r="U53">
            <v>3893</v>
          </cell>
          <cell r="V53">
            <v>8377</v>
          </cell>
          <cell r="W53">
            <v>4</v>
          </cell>
          <cell r="X53" t="str">
            <v>Top Manufacturing Executive</v>
          </cell>
          <cell r="Y53">
            <v>10.852499999999999</v>
          </cell>
          <cell r="Z53">
            <v>0.1762</v>
          </cell>
          <cell r="AA53">
            <v>0.51</v>
          </cell>
          <cell r="AB53">
            <v>0.27900000000000003</v>
          </cell>
          <cell r="AC53">
            <v>10.273300000000001</v>
          </cell>
          <cell r="AD53">
            <v>0.29880000000000001</v>
          </cell>
          <cell r="AE53">
            <v>0.59</v>
          </cell>
          <cell r="AF53">
            <v>0.432</v>
          </cell>
          <cell r="AG53">
            <v>11.066800000000001</v>
          </cell>
          <cell r="AH53">
            <v>0.26869999999999999</v>
          </cell>
          <cell r="AI53">
            <v>0.39</v>
          </cell>
          <cell r="AJ53">
            <v>0.623</v>
          </cell>
          <cell r="AK53">
            <v>239.66666749817463</v>
          </cell>
          <cell r="AL53">
            <v>282.9731665420569</v>
          </cell>
          <cell r="AM53">
            <v>334.10492088328692</v>
          </cell>
          <cell r="AN53">
            <v>406.28765239469772</v>
          </cell>
          <cell r="AO53">
            <v>517.72026033872385</v>
          </cell>
          <cell r="AP53">
            <v>659.71551531378509</v>
          </cell>
          <cell r="AQ53">
            <v>617.41177489486029</v>
          </cell>
          <cell r="AR53">
            <v>856.13038065270837</v>
          </cell>
          <cell r="AS53">
            <v>1187.1481213674094</v>
          </cell>
          <cell r="AT53">
            <v>256.05814370942818</v>
          </cell>
          <cell r="AU53">
            <v>302.32649579812681</v>
          </cell>
          <cell r="AV53">
            <v>356.9552943619554</v>
          </cell>
          <cell r="AX53">
            <v>285</v>
          </cell>
          <cell r="AZ53">
            <v>0.4</v>
          </cell>
          <cell r="BA53">
            <v>0.5</v>
          </cell>
          <cell r="BB53">
            <v>0.61250000000000004</v>
          </cell>
          <cell r="BC53">
            <v>423.25709411737756</v>
          </cell>
          <cell r="BD53">
            <v>453.48974369719019</v>
          </cell>
          <cell r="BE53">
            <v>487.50147447447949</v>
          </cell>
          <cell r="BF53">
            <v>434.07480552146473</v>
          </cell>
          <cell r="BG53">
            <v>553.12860234978302</v>
          </cell>
          <cell r="BH53">
            <v>704.83531143872233</v>
          </cell>
          <cell r="BI53">
            <v>1.2875000000000001</v>
          </cell>
          <cell r="BJ53">
            <v>2.1074999999999999</v>
          </cell>
          <cell r="BK53">
            <v>3.0549999999999997</v>
          </cell>
          <cell r="BL53">
            <v>812.50245745746588</v>
          </cell>
          <cell r="BM53">
            <v>1090.6428335917426</v>
          </cell>
          <cell r="BN53">
            <v>1411.1089191377569</v>
          </cell>
          <cell r="BO53">
            <v>659.6382994524065</v>
          </cell>
          <cell r="BP53">
            <v>914.68354081757434</v>
          </cell>
          <cell r="BQ53">
            <v>1268.3405140925113</v>
          </cell>
        </row>
        <row r="54">
          <cell r="A54" t="str">
            <v>10G</v>
          </cell>
          <cell r="B54" t="str">
            <v>EVP Operational Excellence</v>
          </cell>
          <cell r="C54" t="str">
            <v>SC Roberts</v>
          </cell>
          <cell r="D54">
            <v>4</v>
          </cell>
          <cell r="E54" t="str">
            <v>None</v>
          </cell>
          <cell r="F54">
            <v>15546.24</v>
          </cell>
          <cell r="G54">
            <v>1140.48</v>
          </cell>
          <cell r="H54">
            <v>250</v>
          </cell>
          <cell r="R54" t="str">
            <v>Group</v>
          </cell>
          <cell r="S54">
            <v>13</v>
          </cell>
          <cell r="T54" t="str">
            <v>0403</v>
          </cell>
          <cell r="U54">
            <v>3174.3</v>
          </cell>
          <cell r="V54">
            <v>8883</v>
          </cell>
          <cell r="W54">
            <v>4</v>
          </cell>
          <cell r="X54" t="str">
            <v>Top Facilities Planning Executive</v>
          </cell>
          <cell r="Y54">
            <v>10.654</v>
          </cell>
          <cell r="Z54">
            <v>0.1721</v>
          </cell>
          <cell r="AA54">
            <v>0.52</v>
          </cell>
          <cell r="AB54">
            <v>0.17</v>
          </cell>
          <cell r="AC54">
            <v>10.4092</v>
          </cell>
          <cell r="AD54">
            <v>0.24030000000000001</v>
          </cell>
          <cell r="AE54">
            <v>0.62</v>
          </cell>
          <cell r="AF54">
            <v>0.19900000000000001</v>
          </cell>
          <cell r="AG54">
            <v>9.7324999999999999</v>
          </cell>
          <cell r="AH54">
            <v>0.37490000000000001</v>
          </cell>
          <cell r="AI54">
            <v>0.44</v>
          </cell>
          <cell r="AJ54">
            <v>0.501</v>
          </cell>
          <cell r="AK54">
            <v>200.59803724714985</v>
          </cell>
          <cell r="AL54">
            <v>223.02427488348135</v>
          </cell>
          <cell r="AM54">
            <v>247.95769624614991</v>
          </cell>
          <cell r="AN54">
            <v>298.33399812843879</v>
          </cell>
          <cell r="AO54">
            <v>337.21407777700995</v>
          </cell>
          <cell r="AP54">
            <v>381.16116488353913</v>
          </cell>
          <cell r="AQ54">
            <v>477.69910578021307</v>
          </cell>
          <cell r="AR54">
            <v>628.36414459738648</v>
          </cell>
          <cell r="AS54">
            <v>826.54853952619669</v>
          </cell>
          <cell r="AT54">
            <v>255</v>
          </cell>
          <cell r="AU54">
            <v>300</v>
          </cell>
          <cell r="AV54">
            <v>355</v>
          </cell>
          <cell r="AX54">
            <v>225</v>
          </cell>
          <cell r="AZ54">
            <v>0.4</v>
          </cell>
          <cell r="BA54">
            <v>0.5</v>
          </cell>
          <cell r="BB54">
            <v>0.61250000000000004</v>
          </cell>
          <cell r="BC54">
            <v>425</v>
          </cell>
          <cell r="BD54">
            <v>455</v>
          </cell>
          <cell r="BE54">
            <v>490</v>
          </cell>
          <cell r="BF54">
            <v>435</v>
          </cell>
          <cell r="BG54">
            <v>555</v>
          </cell>
          <cell r="BH54">
            <v>705</v>
          </cell>
          <cell r="BI54">
            <v>1.2875000000000001</v>
          </cell>
          <cell r="BJ54">
            <v>2.1074999999999999</v>
          </cell>
          <cell r="BK54">
            <v>3.0549999999999997</v>
          </cell>
          <cell r="BL54">
            <v>815</v>
          </cell>
          <cell r="BM54">
            <v>1090</v>
          </cell>
          <cell r="BN54">
            <v>1410</v>
          </cell>
          <cell r="BO54">
            <v>660</v>
          </cell>
          <cell r="BP54">
            <v>915</v>
          </cell>
          <cell r="BQ54">
            <v>1270</v>
          </cell>
        </row>
        <row r="55">
          <cell r="A55" t="str">
            <v>11b</v>
          </cell>
          <cell r="B55" t="str">
            <v>EVP Customer Fulfilment &amp; PBU</v>
          </cell>
          <cell r="C55" t="str">
            <v>JL Golden</v>
          </cell>
          <cell r="D55">
            <v>4</v>
          </cell>
          <cell r="E55" t="str">
            <v>None</v>
          </cell>
          <cell r="F55">
            <v>15546.24</v>
          </cell>
          <cell r="G55">
            <v>1140.48</v>
          </cell>
          <cell r="R55" t="str">
            <v>Group (no data)</v>
          </cell>
          <cell r="T55" t="str">
            <v>0412</v>
          </cell>
          <cell r="X55" t="str">
            <v>Top Facilities Planning Executive</v>
          </cell>
          <cell r="AT55">
            <v>275</v>
          </cell>
          <cell r="AU55">
            <v>320</v>
          </cell>
          <cell r="AV55">
            <v>375</v>
          </cell>
          <cell r="AZ55">
            <v>0.4</v>
          </cell>
          <cell r="BA55">
            <v>0.5</v>
          </cell>
          <cell r="BB55">
            <v>0.65</v>
          </cell>
          <cell r="BC55">
            <v>405</v>
          </cell>
          <cell r="BD55">
            <v>480</v>
          </cell>
          <cell r="BE55">
            <v>585</v>
          </cell>
          <cell r="BF55">
            <v>410</v>
          </cell>
          <cell r="BG55">
            <v>525</v>
          </cell>
          <cell r="BH55">
            <v>675</v>
          </cell>
          <cell r="BI55">
            <v>1.34</v>
          </cell>
          <cell r="BJ55">
            <v>2.17</v>
          </cell>
          <cell r="BK55">
            <v>3.09</v>
          </cell>
          <cell r="BL55">
            <v>830</v>
          </cell>
          <cell r="BM55">
            <v>1175</v>
          </cell>
          <cell r="BN55">
            <v>1575</v>
          </cell>
          <cell r="BO55">
            <v>1020</v>
          </cell>
          <cell r="BP55">
            <v>1470</v>
          </cell>
          <cell r="BQ55">
            <v>2110</v>
          </cell>
        </row>
        <row r="56">
          <cell r="A56" t="str">
            <v>11a</v>
          </cell>
          <cell r="B56" t="str">
            <v>VP Plant Engineering &amp; Construction</v>
          </cell>
          <cell r="C56" t="str">
            <v>R Fowler</v>
          </cell>
          <cell r="D56">
            <v>5</v>
          </cell>
          <cell r="E56" t="str">
            <v>None</v>
          </cell>
          <cell r="F56">
            <v>15546.24</v>
          </cell>
          <cell r="G56">
            <v>1140.48</v>
          </cell>
          <cell r="H56">
            <v>280</v>
          </cell>
          <cell r="P56">
            <v>11168600000</v>
          </cell>
          <cell r="Q56">
            <v>30845500000</v>
          </cell>
          <cell r="R56" t="str">
            <v>Group</v>
          </cell>
          <cell r="S56">
            <v>13</v>
          </cell>
          <cell r="T56" t="str">
            <v>0403</v>
          </cell>
          <cell r="U56">
            <v>3174.3</v>
          </cell>
          <cell r="V56">
            <v>8883</v>
          </cell>
          <cell r="W56">
            <v>4</v>
          </cell>
          <cell r="X56" t="str">
            <v>Top Facilities Planning Executive</v>
          </cell>
          <cell r="Y56">
            <v>10.654</v>
          </cell>
          <cell r="Z56">
            <v>0.1721</v>
          </cell>
          <cell r="AA56">
            <v>0.52</v>
          </cell>
          <cell r="AB56">
            <v>0.17</v>
          </cell>
          <cell r="AC56">
            <v>10.4092</v>
          </cell>
          <cell r="AD56">
            <v>0.24030000000000001</v>
          </cell>
          <cell r="AE56">
            <v>0.62</v>
          </cell>
          <cell r="AF56">
            <v>0.19900000000000001</v>
          </cell>
          <cell r="AG56">
            <v>9.7324999999999999</v>
          </cell>
          <cell r="AH56">
            <v>0.37490000000000001</v>
          </cell>
          <cell r="AI56">
            <v>0.44</v>
          </cell>
          <cell r="AJ56">
            <v>0.501</v>
          </cell>
          <cell r="AK56">
            <v>200.59803724714962</v>
          </cell>
          <cell r="AL56">
            <v>223.0242748834811</v>
          </cell>
          <cell r="AM56">
            <v>247.95769624614962</v>
          </cell>
          <cell r="AN56">
            <v>298.33399812843902</v>
          </cell>
          <cell r="AO56">
            <v>337.21407777701023</v>
          </cell>
          <cell r="AP56">
            <v>381.16116488353947</v>
          </cell>
          <cell r="AQ56">
            <v>477.69910578021342</v>
          </cell>
          <cell r="AR56">
            <v>628.36414459738694</v>
          </cell>
          <cell r="AS56">
            <v>826.54853952619726</v>
          </cell>
          <cell r="AT56">
            <v>214.3175001573845</v>
          </cell>
          <cell r="AU56">
            <v>238.27753114329241</v>
          </cell>
          <cell r="AV56">
            <v>264.91621918904883</v>
          </cell>
          <cell r="AX56">
            <v>225</v>
          </cell>
          <cell r="AZ56">
            <v>0.35</v>
          </cell>
          <cell r="BA56">
            <v>0.40500000000000003</v>
          </cell>
          <cell r="BB56">
            <v>0.5</v>
          </cell>
          <cell r="BC56">
            <v>321.67466704344474</v>
          </cell>
          <cell r="BD56">
            <v>334.77993125632582</v>
          </cell>
          <cell r="BE56">
            <v>357.4162967149386</v>
          </cell>
          <cell r="BF56">
            <v>318.73789777947292</v>
          </cell>
          <cell r="BG56">
            <v>360.27709522403904</v>
          </cell>
          <cell r="BH56">
            <v>407.22984699132491</v>
          </cell>
          <cell r="BI56">
            <v>1.0174999999999998</v>
          </cell>
          <cell r="BJ56">
            <v>1.7324999999999999</v>
          </cell>
          <cell r="BK56">
            <v>2.6462500000000002</v>
          </cell>
          <cell r="BL56">
            <v>564.12205498174467</v>
          </cell>
          <cell r="BM56">
            <v>747.59575396207993</v>
          </cell>
          <cell r="BN56">
            <v>987.95821350287611</v>
          </cell>
          <cell r="BO56">
            <v>510.37028867882441</v>
          </cell>
          <cell r="BP56">
            <v>671.33973246569656</v>
          </cell>
          <cell r="BQ56">
            <v>883.07851453072385</v>
          </cell>
        </row>
        <row r="57">
          <cell r="A57" t="str">
            <v>11b</v>
          </cell>
          <cell r="R57" t="str">
            <v>Group (no data)</v>
          </cell>
          <cell r="S57">
            <v>20</v>
          </cell>
          <cell r="T57" t="str">
            <v>0412</v>
          </cell>
          <cell r="U57">
            <v>3011</v>
          </cell>
          <cell r="V57">
            <v>5473.8</v>
          </cell>
          <cell r="W57">
            <v>4</v>
          </cell>
          <cell r="X57" t="str">
            <v>Top Facilities Planning Executive</v>
          </cell>
          <cell r="Y57">
            <v>10.5566</v>
          </cell>
          <cell r="Z57">
            <v>0.2094</v>
          </cell>
          <cell r="AA57">
            <v>0.38</v>
          </cell>
          <cell r="AB57">
            <v>0.315</v>
          </cell>
          <cell r="AC57">
            <v>10.3184</v>
          </cell>
          <cell r="AD57">
            <v>0.28639999999999999</v>
          </cell>
          <cell r="AE57">
            <v>0.33</v>
          </cell>
          <cell r="AF57">
            <v>0.52300000000000002</v>
          </cell>
          <cell r="AG57">
            <v>9.8131000000000004</v>
          </cell>
          <cell r="AH57">
            <v>0.43149999999999999</v>
          </cell>
          <cell r="AI57">
            <v>0.33</v>
          </cell>
          <cell r="AJ57">
            <v>0.88700000000000001</v>
          </cell>
          <cell r="AK57">
            <v>360.56275330740488</v>
          </cell>
          <cell r="AL57">
            <v>433.76623668972741</v>
          </cell>
          <cell r="AM57">
            <v>521.83190406124652</v>
          </cell>
          <cell r="AN57">
            <v>627.38941752269272</v>
          </cell>
          <cell r="AO57">
            <v>833.41175879323885</v>
          </cell>
          <cell r="AP57">
            <v>1107.087783592902</v>
          </cell>
          <cell r="AQ57">
            <v>1756.4385661530916</v>
          </cell>
          <cell r="AR57">
            <v>2696.3669606148815</v>
          </cell>
          <cell r="AS57">
            <v>4139.2821396645668</v>
          </cell>
          <cell r="AT57">
            <v>385.22265222116357</v>
          </cell>
          <cell r="AU57">
            <v>463.43272733761353</v>
          </cell>
          <cell r="AV57">
            <v>557.52145292918908</v>
          </cell>
          <cell r="AX57">
            <v>435</v>
          </cell>
          <cell r="AZ57">
            <v>0.5</v>
          </cell>
          <cell r="BA57">
            <v>0.66400000000000003</v>
          </cell>
          <cell r="BB57">
            <v>0.76500000000000001</v>
          </cell>
          <cell r="BC57">
            <v>616.93901588997028</v>
          </cell>
          <cell r="BD57">
            <v>771.15205828978901</v>
          </cell>
          <cell r="BE57">
            <v>912.04748934246345</v>
          </cell>
          <cell r="BF57">
            <v>670.29834106999306</v>
          </cell>
          <cell r="BG57">
            <v>890.41112863069191</v>
          </cell>
          <cell r="BH57">
            <v>1182.8046250626098</v>
          </cell>
          <cell r="BI57">
            <v>2.0110714285714284</v>
          </cell>
          <cell r="BJ57">
            <v>3.2171428571428571</v>
          </cell>
          <cell r="BK57">
            <v>5.0328571428571429</v>
          </cell>
          <cell r="BL57">
            <v>1548.935332903578</v>
          </cell>
          <cell r="BM57">
            <v>2262.0813468102256</v>
          </cell>
          <cell r="BN57">
            <v>3244.4382013573386</v>
          </cell>
          <cell r="BO57">
            <v>1876.5663305775956</v>
          </cell>
          <cell r="BP57">
            <v>2880.7790666165033</v>
          </cell>
          <cell r="BQ57">
            <v>4422.3792654861836</v>
          </cell>
        </row>
        <row r="58">
          <cell r="A58" t="str">
            <v>11G</v>
          </cell>
          <cell r="B58" t="str">
            <v>VP Plant Engineering &amp; Construction</v>
          </cell>
          <cell r="C58" t="str">
            <v>R Fowler</v>
          </cell>
          <cell r="D58">
            <v>5</v>
          </cell>
          <cell r="E58" t="str">
            <v>None</v>
          </cell>
          <cell r="F58">
            <v>15546.24</v>
          </cell>
          <cell r="G58">
            <v>1140.48</v>
          </cell>
          <cell r="H58">
            <v>280</v>
          </cell>
          <cell r="R58" t="str">
            <v>Plant</v>
          </cell>
          <cell r="S58">
            <v>10</v>
          </cell>
          <cell r="T58" t="str">
            <v>0406</v>
          </cell>
          <cell r="U58">
            <v>1702.9</v>
          </cell>
          <cell r="V58">
            <v>1813</v>
          </cell>
          <cell r="W58">
            <v>5</v>
          </cell>
          <cell r="X58" t="str">
            <v>Plant Manager</v>
          </cell>
          <cell r="AK58">
            <v>129</v>
          </cell>
          <cell r="AL58">
            <v>172.3</v>
          </cell>
          <cell r="AM58">
            <v>257.2</v>
          </cell>
          <cell r="AN58">
            <v>155.19999999999999</v>
          </cell>
          <cell r="AO58">
            <v>225.7</v>
          </cell>
          <cell r="AP58">
            <v>390.4</v>
          </cell>
          <cell r="AQ58">
            <v>220.2</v>
          </cell>
          <cell r="AR58">
            <v>369.6</v>
          </cell>
          <cell r="AS58">
            <v>657.4</v>
          </cell>
          <cell r="AT58">
            <v>215</v>
          </cell>
          <cell r="AU58">
            <v>240</v>
          </cell>
          <cell r="AV58">
            <v>265</v>
          </cell>
          <cell r="AX58">
            <v>170</v>
          </cell>
          <cell r="AZ58">
            <v>0.35</v>
          </cell>
          <cell r="BA58">
            <v>0.40500000000000003</v>
          </cell>
          <cell r="BB58">
            <v>0.5</v>
          </cell>
          <cell r="BC58">
            <v>320</v>
          </cell>
          <cell r="BD58">
            <v>335</v>
          </cell>
          <cell r="BE58">
            <v>355</v>
          </cell>
          <cell r="BF58">
            <v>320</v>
          </cell>
          <cell r="BG58">
            <v>360</v>
          </cell>
          <cell r="BH58">
            <v>405</v>
          </cell>
          <cell r="BI58">
            <v>1.0174999999999998</v>
          </cell>
          <cell r="BJ58">
            <v>1.7324999999999999</v>
          </cell>
          <cell r="BK58">
            <v>2.6462500000000002</v>
          </cell>
          <cell r="BL58">
            <v>565</v>
          </cell>
          <cell r="BM58">
            <v>750</v>
          </cell>
          <cell r="BN58">
            <v>990</v>
          </cell>
          <cell r="BO58">
            <v>510</v>
          </cell>
          <cell r="BP58">
            <v>670</v>
          </cell>
          <cell r="BQ58">
            <v>885</v>
          </cell>
        </row>
        <row r="59">
          <cell r="A59" t="str">
            <v>12b</v>
          </cell>
          <cell r="R59" t="str">
            <v>Division</v>
          </cell>
          <cell r="S59">
            <v>165</v>
          </cell>
          <cell r="T59" t="str">
            <v>0104</v>
          </cell>
          <cell r="U59">
            <v>508.4</v>
          </cell>
          <cell r="V59">
            <v>986.7</v>
          </cell>
          <cell r="W59">
            <v>4</v>
          </cell>
          <cell r="X59" t="str">
            <v>Profit Center Head</v>
          </cell>
          <cell r="Y59">
            <v>11.579700000000001</v>
          </cell>
          <cell r="Z59">
            <v>0.11700000000000001</v>
          </cell>
          <cell r="AA59">
            <v>0.28000000000000003</v>
          </cell>
          <cell r="AB59">
            <v>0.22700000000000001</v>
          </cell>
          <cell r="AC59">
            <v>11.737500000000001</v>
          </cell>
          <cell r="AD59">
            <v>0.16009999999999999</v>
          </cell>
          <cell r="AE59">
            <v>0.32</v>
          </cell>
          <cell r="AF59">
            <v>0.29199999999999998</v>
          </cell>
          <cell r="AG59">
            <v>12.0059</v>
          </cell>
          <cell r="AH59">
            <v>0.2152</v>
          </cell>
          <cell r="AI59">
            <v>0.38</v>
          </cell>
          <cell r="AJ59">
            <v>0.35199999999999998</v>
          </cell>
          <cell r="AK59">
            <v>192.66783744044915</v>
          </cell>
          <cell r="AL59">
            <v>221.19703569324221</v>
          </cell>
          <cell r="AM59">
            <v>253.9506813876003</v>
          </cell>
          <cell r="AN59">
            <v>284.7963259382754</v>
          </cell>
          <cell r="AO59">
            <v>338.56072734459212</v>
          </cell>
          <cell r="AP59">
            <v>402.47487646642554</v>
          </cell>
          <cell r="AQ59">
            <v>508.75090921209909</v>
          </cell>
          <cell r="AR59">
            <v>623.61200230442637</v>
          </cell>
          <cell r="AS59">
            <v>764.40537476465954</v>
          </cell>
          <cell r="AT59">
            <v>205.84493172329445</v>
          </cell>
          <cell r="AU59">
            <v>236.32532193518779</v>
          </cell>
          <cell r="AV59">
            <v>271.31908140855097</v>
          </cell>
          <cell r="AX59">
            <v>220</v>
          </cell>
          <cell r="AZ59">
            <v>0.35</v>
          </cell>
          <cell r="BA59">
            <v>0.4</v>
          </cell>
          <cell r="BB59">
            <v>0.5</v>
          </cell>
          <cell r="BC59">
            <v>319.0391846125035</v>
          </cell>
          <cell r="BD59">
            <v>330.85545070926293</v>
          </cell>
          <cell r="BE59">
            <v>354.48798290278171</v>
          </cell>
          <cell r="BF59">
            <v>304.27434618364475</v>
          </cell>
          <cell r="BG59">
            <v>361.71584593602427</v>
          </cell>
          <cell r="BH59">
            <v>430.00126314377553</v>
          </cell>
          <cell r="BI59">
            <v>0.98</v>
          </cell>
          <cell r="BJ59">
            <v>1.67</v>
          </cell>
          <cell r="BK59">
            <v>2.5449999999999999</v>
          </cell>
          <cell r="BL59">
            <v>550.63800010898751</v>
          </cell>
          <cell r="BM59">
            <v>725.51873834102651</v>
          </cell>
          <cell r="BN59">
            <v>955.93592722783467</v>
          </cell>
          <cell r="BO59">
            <v>543.5458121197687</v>
          </cell>
          <cell r="BP59">
            <v>666.26257782053585</v>
          </cell>
          <cell r="BQ59">
            <v>816.68520427538897</v>
          </cell>
        </row>
        <row r="60">
          <cell r="A60" t="str">
            <v>12a</v>
          </cell>
          <cell r="R60" t="str">
            <v>Plant</v>
          </cell>
          <cell r="S60">
            <v>10</v>
          </cell>
          <cell r="T60" t="str">
            <v>0406</v>
          </cell>
          <cell r="U60">
            <v>1702.9</v>
          </cell>
          <cell r="V60">
            <v>1813</v>
          </cell>
          <cell r="W60">
            <v>5</v>
          </cell>
          <cell r="X60" t="str">
            <v>Plant Manager</v>
          </cell>
          <cell r="Y60">
            <v>10.8512</v>
          </cell>
          <cell r="Z60">
            <v>0.15029999999999999</v>
          </cell>
          <cell r="AA60">
            <v>0.51</v>
          </cell>
          <cell r="AB60">
            <v>0.27700000000000002</v>
          </cell>
          <cell r="AC60">
            <v>10.9674</v>
          </cell>
          <cell r="AD60">
            <v>0.17649999999999999</v>
          </cell>
          <cell r="AE60">
            <v>0.44</v>
          </cell>
          <cell r="AF60">
            <v>0.39500000000000002</v>
          </cell>
          <cell r="AG60">
            <v>10.718400000000001</v>
          </cell>
          <cell r="AH60">
            <v>0.27510000000000001</v>
          </cell>
          <cell r="AI60">
            <v>0.57999999999999996</v>
          </cell>
          <cell r="AJ60">
            <v>0.47499999999999998</v>
          </cell>
          <cell r="AK60">
            <v>129</v>
          </cell>
          <cell r="AL60">
            <v>172.3</v>
          </cell>
          <cell r="AM60">
            <v>257.2</v>
          </cell>
          <cell r="AN60">
            <v>155.19999999999999</v>
          </cell>
          <cell r="AO60">
            <v>225.7</v>
          </cell>
          <cell r="AP60">
            <v>390.4</v>
          </cell>
          <cell r="AQ60">
            <v>220.2</v>
          </cell>
          <cell r="AR60">
            <v>369.6</v>
          </cell>
          <cell r="AS60">
            <v>657.4</v>
          </cell>
          <cell r="AT60">
            <v>137.82267214429311</v>
          </cell>
          <cell r="AU60">
            <v>184.08408070125353</v>
          </cell>
          <cell r="AV60">
            <v>274.79063004273013</v>
          </cell>
          <cell r="AX60">
            <v>170</v>
          </cell>
          <cell r="AZ60">
            <v>0.3</v>
          </cell>
          <cell r="BA60">
            <v>0.35</v>
          </cell>
          <cell r="BB60">
            <v>0.42500000000000004</v>
          </cell>
          <cell r="BC60">
            <v>239.30930491162957</v>
          </cell>
          <cell r="BD60">
            <v>248.51350894669224</v>
          </cell>
          <cell r="BE60">
            <v>262.31981499928628</v>
          </cell>
          <cell r="BF60">
            <v>165.81456369607977</v>
          </cell>
          <cell r="BG60">
            <v>241.13625661214692</v>
          </cell>
          <cell r="BH60">
            <v>417.10055197776768</v>
          </cell>
          <cell r="BI60">
            <v>0.62</v>
          </cell>
          <cell r="BJ60">
            <v>1.1274999999999999</v>
          </cell>
          <cell r="BK60">
            <v>1.6525000000000001</v>
          </cell>
          <cell r="BL60">
            <v>353.44143494640673</v>
          </cell>
          <cell r="BM60">
            <v>456.06830993735559</v>
          </cell>
          <cell r="BN60">
            <v>566.51875835810779</v>
          </cell>
          <cell r="BO60">
            <v>235.26009617188637</v>
          </cell>
          <cell r="BP60">
            <v>394.87798158550959</v>
          </cell>
          <cell r="BQ60">
            <v>702.36143153223486</v>
          </cell>
        </row>
        <row r="61">
          <cell r="A61" t="str">
            <v>12b</v>
          </cell>
          <cell r="B61" t="str">
            <v>Shell Deer Park Refinery</v>
          </cell>
          <cell r="C61" t="str">
            <v>SP Methvin</v>
          </cell>
          <cell r="D61">
            <v>3</v>
          </cell>
          <cell r="E61" t="str">
            <v>None</v>
          </cell>
          <cell r="F61">
            <v>500</v>
          </cell>
          <cell r="G61" t="str">
            <v>n/a</v>
          </cell>
          <cell r="H61">
            <v>250</v>
          </cell>
          <cell r="P61">
            <v>23331300000</v>
          </cell>
          <cell r="Q61">
            <v>39023800000</v>
          </cell>
          <cell r="R61" t="str">
            <v>Division</v>
          </cell>
          <cell r="S61">
            <v>165</v>
          </cell>
          <cell r="T61" t="str">
            <v>0104</v>
          </cell>
          <cell r="U61">
            <v>508.4</v>
          </cell>
          <cell r="V61">
            <v>986.7</v>
          </cell>
          <cell r="W61">
            <v>4</v>
          </cell>
          <cell r="X61" t="str">
            <v>Profit Center Head</v>
          </cell>
          <cell r="Y61">
            <v>11.579700000000001</v>
          </cell>
          <cell r="Z61">
            <v>0.11700000000000001</v>
          </cell>
          <cell r="AA61">
            <v>0.28000000000000003</v>
          </cell>
          <cell r="AB61">
            <v>0.22700000000000001</v>
          </cell>
          <cell r="AC61">
            <v>11.737500000000001</v>
          </cell>
          <cell r="AD61">
            <v>0.16009999999999999</v>
          </cell>
          <cell r="AE61">
            <v>0.32</v>
          </cell>
          <cell r="AF61">
            <v>0.29199999999999998</v>
          </cell>
          <cell r="AG61">
            <v>12.0059</v>
          </cell>
          <cell r="AH61">
            <v>0.2152</v>
          </cell>
          <cell r="AI61">
            <v>0.38</v>
          </cell>
          <cell r="AJ61">
            <v>0.35199999999999998</v>
          </cell>
          <cell r="AK61">
            <v>192.66783744044901</v>
          </cell>
          <cell r="AL61">
            <v>221.19703569324204</v>
          </cell>
          <cell r="AM61">
            <v>253.9506813876001</v>
          </cell>
          <cell r="AN61">
            <v>284.7963259382754</v>
          </cell>
          <cell r="AO61">
            <v>338.56072734459212</v>
          </cell>
          <cell r="AP61">
            <v>402.47487646642554</v>
          </cell>
          <cell r="AQ61">
            <v>508.75090921209909</v>
          </cell>
          <cell r="AR61">
            <v>623.61200230442637</v>
          </cell>
          <cell r="AS61">
            <v>764.40537476465954</v>
          </cell>
          <cell r="AT61">
            <v>205.84493172329431</v>
          </cell>
          <cell r="AU61">
            <v>236.32532193518759</v>
          </cell>
          <cell r="AV61">
            <v>271.31908140855074</v>
          </cell>
          <cell r="AX61">
            <v>220</v>
          </cell>
          <cell r="AZ61">
            <v>0.35</v>
          </cell>
          <cell r="BA61">
            <v>0.4</v>
          </cell>
          <cell r="BB61">
            <v>0.5</v>
          </cell>
          <cell r="BC61">
            <v>319.03918461250322</v>
          </cell>
          <cell r="BD61">
            <v>330.85545070926264</v>
          </cell>
          <cell r="BE61">
            <v>354.48798290278137</v>
          </cell>
          <cell r="BF61">
            <v>304.27434618364475</v>
          </cell>
          <cell r="BG61">
            <v>361.71584593602427</v>
          </cell>
          <cell r="BH61">
            <v>430.00126314377553</v>
          </cell>
          <cell r="BI61">
            <v>0.98</v>
          </cell>
          <cell r="BJ61">
            <v>1.67</v>
          </cell>
          <cell r="BK61">
            <v>2.5449999999999999</v>
          </cell>
          <cell r="BL61">
            <v>550.63800010898706</v>
          </cell>
          <cell r="BM61">
            <v>725.51873834102594</v>
          </cell>
          <cell r="BN61">
            <v>955.93592722783376</v>
          </cell>
          <cell r="BO61">
            <v>543.5458121197687</v>
          </cell>
          <cell r="BP61">
            <v>666.26257782053585</v>
          </cell>
          <cell r="BQ61">
            <v>816.68520427538897</v>
          </cell>
        </row>
        <row r="62">
          <cell r="A62" t="str">
            <v>12c</v>
          </cell>
          <cell r="R62" t="str">
            <v>Plant</v>
          </cell>
          <cell r="S62">
            <v>107</v>
          </cell>
          <cell r="T62" t="str">
            <v>0407</v>
          </cell>
          <cell r="U62">
            <v>328</v>
          </cell>
          <cell r="V62">
            <v>1561.3</v>
          </cell>
          <cell r="W62">
            <v>5</v>
          </cell>
          <cell r="X62" t="str">
            <v>Plant Manager</v>
          </cell>
          <cell r="Y62">
            <v>10.8512</v>
          </cell>
          <cell r="Z62">
            <v>0.15029999999999999</v>
          </cell>
          <cell r="AA62">
            <v>0.51</v>
          </cell>
          <cell r="AB62">
            <v>0.27700000000000002</v>
          </cell>
          <cell r="AC62">
            <v>10.9674</v>
          </cell>
          <cell r="AD62">
            <v>0.17649999999999999</v>
          </cell>
          <cell r="AE62">
            <v>0.44</v>
          </cell>
          <cell r="AF62">
            <v>0.39500000000000002</v>
          </cell>
          <cell r="AG62">
            <v>10.718400000000001</v>
          </cell>
          <cell r="AH62">
            <v>0.27510000000000001</v>
          </cell>
          <cell r="AI62">
            <v>0.57999999999999996</v>
          </cell>
          <cell r="AJ62">
            <v>0.47499999999999998</v>
          </cell>
          <cell r="AK62">
            <v>111.32497801263906</v>
          </cell>
          <cell r="AL62">
            <v>131.30204001107612</v>
          </cell>
          <cell r="AM62">
            <v>154.863948943362</v>
          </cell>
          <cell r="AN62">
            <v>138.63149811729292</v>
          </cell>
          <cell r="AO62">
            <v>173.55994610255235</v>
          </cell>
          <cell r="AP62">
            <v>217.28867753873979</v>
          </cell>
          <cell r="AQ62">
            <v>192.08524652006116</v>
          </cell>
          <cell r="AR62">
            <v>249.70579600580464</v>
          </cell>
          <cell r="AS62">
            <v>324.6110031276163</v>
          </cell>
          <cell r="AT62">
            <v>118.93880578377204</v>
          </cell>
          <cell r="AU62">
            <v>140.28215513428992</v>
          </cell>
          <cell r="AV62">
            <v>165.45552916427542</v>
          </cell>
          <cell r="AX62">
            <v>130</v>
          </cell>
          <cell r="AZ62">
            <v>0.2</v>
          </cell>
          <cell r="BA62">
            <v>0.25</v>
          </cell>
          <cell r="BB62">
            <v>0.34</v>
          </cell>
          <cell r="BC62">
            <v>168.3385861611479</v>
          </cell>
          <cell r="BD62">
            <v>175.35269391786241</v>
          </cell>
          <cell r="BE62">
            <v>187.9780878799485</v>
          </cell>
          <cell r="BF62">
            <v>148.11289545652596</v>
          </cell>
          <cell r="BG62">
            <v>185.43019805483144</v>
          </cell>
          <cell r="BH62">
            <v>232.14966019448653</v>
          </cell>
          <cell r="BI62">
            <v>0.35666666666666669</v>
          </cell>
          <cell r="BJ62">
            <v>0.62666666666666659</v>
          </cell>
          <cell r="BK62">
            <v>0.96333333333333337</v>
          </cell>
          <cell r="BL62">
            <v>218.37255482571132</v>
          </cell>
          <cell r="BM62">
            <v>263.26284446868408</v>
          </cell>
          <cell r="BN62">
            <v>323.1165639926478</v>
          </cell>
          <cell r="BO62">
            <v>205.22249577434192</v>
          </cell>
          <cell r="BP62">
            <v>266.78387639874228</v>
          </cell>
          <cell r="BQ62">
            <v>346.81206091850828</v>
          </cell>
        </row>
        <row r="63">
          <cell r="A63" t="str">
            <v>12G</v>
          </cell>
          <cell r="B63" t="str">
            <v>Shell Deer Park Refinery</v>
          </cell>
          <cell r="C63" t="str">
            <v>SP Methvin</v>
          </cell>
          <cell r="D63">
            <v>3</v>
          </cell>
          <cell r="E63" t="str">
            <v>None</v>
          </cell>
          <cell r="F63">
            <v>500</v>
          </cell>
          <cell r="G63" t="str">
            <v>n/a</v>
          </cell>
          <cell r="H63">
            <v>250</v>
          </cell>
          <cell r="R63" t="str">
            <v>Group</v>
          </cell>
          <cell r="S63">
            <v>11</v>
          </cell>
          <cell r="T63" t="str">
            <v>0501</v>
          </cell>
          <cell r="U63">
            <v>3425</v>
          </cell>
          <cell r="V63">
            <v>10558</v>
          </cell>
          <cell r="W63">
            <v>4</v>
          </cell>
          <cell r="X63" t="str">
            <v>Top Marketing &amp; Sales Executive</v>
          </cell>
          <cell r="Y63">
            <v>10.823399999999999</v>
          </cell>
          <cell r="Z63">
            <v>0.18529999999999999</v>
          </cell>
          <cell r="AA63">
            <v>0.56000000000000005</v>
          </cell>
          <cell r="AB63">
            <v>0.26</v>
          </cell>
          <cell r="AC63">
            <v>10.7735</v>
          </cell>
          <cell r="AD63">
            <v>0.2417</v>
          </cell>
          <cell r="AE63">
            <v>0.45</v>
          </cell>
          <cell r="AF63">
            <v>0.45</v>
          </cell>
          <cell r="AG63">
            <v>9.3369</v>
          </cell>
          <cell r="AH63">
            <v>0.497</v>
          </cell>
          <cell r="AI63">
            <v>0.63</v>
          </cell>
          <cell r="AJ63">
            <v>0.71199999999999997</v>
          </cell>
          <cell r="AK63">
            <v>256.74438725332317</v>
          </cell>
          <cell r="AL63">
            <v>300.08969084991833</v>
          </cell>
          <cell r="AM63">
            <v>350.75283832999918</v>
          </cell>
          <cell r="AN63">
            <v>382.88120732561521</v>
          </cell>
          <cell r="AO63">
            <v>492.02531972370025</v>
          </cell>
          <cell r="AP63">
            <v>632.28205150149563</v>
          </cell>
          <cell r="AQ63">
            <v>956.28406224708453</v>
          </cell>
          <cell r="AR63">
            <v>1374.6810817015271</v>
          </cell>
          <cell r="AS63">
            <v>1976.1367474299784</v>
          </cell>
          <cell r="AT63">
            <v>205</v>
          </cell>
          <cell r="AU63">
            <v>235</v>
          </cell>
          <cell r="AV63">
            <v>270</v>
          </cell>
          <cell r="AX63">
            <v>300</v>
          </cell>
          <cell r="AZ63">
            <v>0.35</v>
          </cell>
          <cell r="BA63">
            <v>0.4</v>
          </cell>
          <cell r="BB63">
            <v>0.5</v>
          </cell>
          <cell r="BC63">
            <v>320</v>
          </cell>
          <cell r="BD63">
            <v>330</v>
          </cell>
          <cell r="BE63">
            <v>355</v>
          </cell>
          <cell r="BF63">
            <v>305</v>
          </cell>
          <cell r="BG63">
            <v>360</v>
          </cell>
          <cell r="BH63">
            <v>430</v>
          </cell>
          <cell r="BI63">
            <v>0.98</v>
          </cell>
          <cell r="BJ63">
            <v>1.67</v>
          </cell>
          <cell r="BK63">
            <v>2.5449999999999999</v>
          </cell>
          <cell r="BL63">
            <v>550</v>
          </cell>
          <cell r="BM63">
            <v>725</v>
          </cell>
          <cell r="BN63">
            <v>955</v>
          </cell>
          <cell r="BO63">
            <v>545</v>
          </cell>
          <cell r="BP63">
            <v>665</v>
          </cell>
          <cell r="BQ63">
            <v>815</v>
          </cell>
        </row>
        <row r="64">
          <cell r="A64" t="str">
            <v>13G</v>
          </cell>
          <cell r="B64" t="str">
            <v>EVP Customer Fulfilment &amp; PBU</v>
          </cell>
          <cell r="C64" t="str">
            <v>JL Golden</v>
          </cell>
          <cell r="D64">
            <v>4</v>
          </cell>
          <cell r="E64" t="str">
            <v>None</v>
          </cell>
          <cell r="F64">
            <v>15546.24</v>
          </cell>
          <cell r="G64">
            <v>1140.48</v>
          </cell>
          <cell r="H64">
            <v>400</v>
          </cell>
          <cell r="AT64">
            <v>275</v>
          </cell>
          <cell r="AU64">
            <v>320</v>
          </cell>
          <cell r="AV64">
            <v>375</v>
          </cell>
          <cell r="AZ64">
            <v>0.4</v>
          </cell>
          <cell r="BA64">
            <v>0.5</v>
          </cell>
          <cell r="BB64">
            <v>0.65</v>
          </cell>
          <cell r="BC64">
            <v>450</v>
          </cell>
          <cell r="BD64">
            <v>480</v>
          </cell>
          <cell r="BE64">
            <v>530</v>
          </cell>
          <cell r="BF64">
            <v>410</v>
          </cell>
          <cell r="BG64">
            <v>525</v>
          </cell>
          <cell r="BH64">
            <v>675</v>
          </cell>
          <cell r="BI64">
            <v>1.34</v>
          </cell>
          <cell r="BJ64">
            <v>2.17</v>
          </cell>
          <cell r="BK64">
            <v>3.09</v>
          </cell>
          <cell r="BL64">
            <v>880</v>
          </cell>
          <cell r="BM64">
            <v>1175</v>
          </cell>
          <cell r="BN64">
            <v>1520</v>
          </cell>
          <cell r="BO64">
            <v>1020</v>
          </cell>
          <cell r="BP64">
            <v>1470</v>
          </cell>
          <cell r="BQ64">
            <v>2110</v>
          </cell>
        </row>
        <row r="65">
          <cell r="A65">
            <v>13</v>
          </cell>
          <cell r="P65">
            <v>21948300000</v>
          </cell>
          <cell r="Q65">
            <v>196613400000</v>
          </cell>
          <cell r="R65" t="str">
            <v>Group</v>
          </cell>
          <cell r="S65">
            <v>11</v>
          </cell>
          <cell r="T65" t="str">
            <v>0501</v>
          </cell>
          <cell r="U65">
            <v>3425</v>
          </cell>
          <cell r="V65">
            <v>10558</v>
          </cell>
          <cell r="W65">
            <v>4</v>
          </cell>
          <cell r="X65" t="str">
            <v>Top Marketing &amp; Sales Executive</v>
          </cell>
          <cell r="Y65">
            <v>10.823399999999999</v>
          </cell>
          <cell r="Z65">
            <v>0.18529999999999999</v>
          </cell>
          <cell r="AA65">
            <v>0.56000000000000005</v>
          </cell>
          <cell r="AB65">
            <v>0.26</v>
          </cell>
          <cell r="AC65">
            <v>10.7735</v>
          </cell>
          <cell r="AD65">
            <v>0.2417</v>
          </cell>
          <cell r="AE65">
            <v>0.45</v>
          </cell>
          <cell r="AF65">
            <v>0.45</v>
          </cell>
          <cell r="AG65">
            <v>9.3369</v>
          </cell>
          <cell r="AH65">
            <v>0.497</v>
          </cell>
          <cell r="AI65">
            <v>0.63</v>
          </cell>
          <cell r="AJ65">
            <v>0.71199999999999997</v>
          </cell>
          <cell r="AK65">
            <v>256.74438725332328</v>
          </cell>
          <cell r="AL65">
            <v>300.0896908499185</v>
          </cell>
          <cell r="AM65">
            <v>350.75283832999935</v>
          </cell>
          <cell r="AN65">
            <v>382.88120732561526</v>
          </cell>
          <cell r="AO65">
            <v>492.02531972370031</v>
          </cell>
          <cell r="AP65">
            <v>632.28205150149574</v>
          </cell>
          <cell r="AQ65">
            <v>956.28406224708453</v>
          </cell>
          <cell r="AR65">
            <v>1374.6810817015271</v>
          </cell>
          <cell r="AS65">
            <v>1976.1367474299784</v>
          </cell>
          <cell r="AT65">
            <v>274.30385666125738</v>
          </cell>
          <cell r="AU65">
            <v>320.61366725496583</v>
          </cell>
          <cell r="AV65">
            <v>374.74180961888175</v>
          </cell>
          <cell r="AX65">
            <v>300</v>
          </cell>
          <cell r="AZ65">
            <v>0.4</v>
          </cell>
          <cell r="BA65">
            <v>0.5</v>
          </cell>
          <cell r="BB65">
            <v>0.65</v>
          </cell>
          <cell r="BC65">
            <v>448.85913415695217</v>
          </cell>
          <cell r="BD65">
            <v>480.92050088244878</v>
          </cell>
          <cell r="BE65">
            <v>529.01255097069361</v>
          </cell>
          <cell r="BF65">
            <v>409.06752796472398</v>
          </cell>
          <cell r="BG65">
            <v>525.6763126121748</v>
          </cell>
          <cell r="BH65">
            <v>675.5255960217961</v>
          </cell>
          <cell r="BI65">
            <v>1.34</v>
          </cell>
          <cell r="BJ65">
            <v>2.17</v>
          </cell>
          <cell r="BK65">
            <v>3.09</v>
          </cell>
          <cell r="BL65">
            <v>878.48144827860642</v>
          </cell>
          <cell r="BM65">
            <v>1176.6521588257247</v>
          </cell>
          <cell r="BN65">
            <v>1519.708782788538</v>
          </cell>
          <cell r="BO65">
            <v>1021.6870138596335</v>
          </cell>
          <cell r="BP65">
            <v>1468.6993800489286</v>
          </cell>
          <cell r="BQ65">
            <v>2111.2902872351292</v>
          </cell>
        </row>
        <row r="66">
          <cell r="A66" t="str">
            <v>13G</v>
          </cell>
          <cell r="B66" t="str">
            <v>EVP Customer Fulfilment &amp; PBU</v>
          </cell>
          <cell r="C66" t="str">
            <v>JL Golden</v>
          </cell>
          <cell r="D66">
            <v>4</v>
          </cell>
          <cell r="E66" t="str">
            <v>None</v>
          </cell>
          <cell r="F66">
            <v>15546.24</v>
          </cell>
          <cell r="G66">
            <v>1140.48</v>
          </cell>
          <cell r="H66">
            <v>400</v>
          </cell>
          <cell r="R66" t="str">
            <v>Group</v>
          </cell>
          <cell r="S66">
            <v>20</v>
          </cell>
          <cell r="T66" t="str">
            <v>0503</v>
          </cell>
          <cell r="U66">
            <v>3011</v>
          </cell>
          <cell r="V66">
            <v>5473.8</v>
          </cell>
          <cell r="W66">
            <v>4</v>
          </cell>
          <cell r="X66" t="str">
            <v>Top Sales Executive</v>
          </cell>
          <cell r="Y66">
            <v>10.5566</v>
          </cell>
          <cell r="Z66">
            <v>0.2094</v>
          </cell>
          <cell r="AA66">
            <v>0.38</v>
          </cell>
          <cell r="AB66">
            <v>0.315</v>
          </cell>
          <cell r="AC66">
            <v>10.3184</v>
          </cell>
          <cell r="AD66">
            <v>0.28639999999999999</v>
          </cell>
          <cell r="AE66">
            <v>0.33</v>
          </cell>
          <cell r="AF66">
            <v>0.52300000000000002</v>
          </cell>
          <cell r="AG66">
            <v>9.8131000000000004</v>
          </cell>
          <cell r="AH66">
            <v>0.43149999999999999</v>
          </cell>
          <cell r="AI66">
            <v>0.33</v>
          </cell>
          <cell r="AJ66">
            <v>0.88700000000000001</v>
          </cell>
          <cell r="AK66">
            <v>360.56275330740482</v>
          </cell>
          <cell r="AL66">
            <v>433.76623668972729</v>
          </cell>
          <cell r="AM66">
            <v>521.83190406124641</v>
          </cell>
          <cell r="AN66">
            <v>627.38941752269216</v>
          </cell>
          <cell r="AO66">
            <v>833.41175879323816</v>
          </cell>
          <cell r="AP66">
            <v>1107.0877835929011</v>
          </cell>
          <cell r="AQ66">
            <v>1756.4385661530916</v>
          </cell>
          <cell r="AR66">
            <v>2696.3669606148815</v>
          </cell>
          <cell r="AS66">
            <v>4139.2821396645668</v>
          </cell>
          <cell r="AT66">
            <v>275</v>
          </cell>
          <cell r="AU66">
            <v>320</v>
          </cell>
          <cell r="AV66">
            <v>375</v>
          </cell>
          <cell r="AX66">
            <v>435</v>
          </cell>
          <cell r="AZ66">
            <v>0.4</v>
          </cell>
          <cell r="BA66">
            <v>0.5</v>
          </cell>
          <cell r="BB66">
            <v>0.65</v>
          </cell>
          <cell r="BC66">
            <v>450</v>
          </cell>
          <cell r="BD66">
            <v>480</v>
          </cell>
          <cell r="BE66">
            <v>530</v>
          </cell>
          <cell r="BF66">
            <v>410</v>
          </cell>
          <cell r="BG66">
            <v>525</v>
          </cell>
          <cell r="BH66">
            <v>675</v>
          </cell>
          <cell r="BI66">
            <v>1.34</v>
          </cell>
          <cell r="BJ66">
            <v>2.17</v>
          </cell>
          <cell r="BK66">
            <v>3.09</v>
          </cell>
          <cell r="BL66">
            <v>880</v>
          </cell>
          <cell r="BM66">
            <v>1175</v>
          </cell>
          <cell r="BN66">
            <v>1520</v>
          </cell>
          <cell r="BO66">
            <v>1020</v>
          </cell>
          <cell r="BP66">
            <v>1470</v>
          </cell>
          <cell r="BQ66">
            <v>2110</v>
          </cell>
        </row>
        <row r="67">
          <cell r="A67">
            <v>14</v>
          </cell>
          <cell r="B67" t="str">
            <v>Head of Group Taxation</v>
          </cell>
          <cell r="C67" t="str">
            <v>PJ Ellingsworth</v>
          </cell>
          <cell r="D67">
            <v>4</v>
          </cell>
          <cell r="E67" t="str">
            <v>None</v>
          </cell>
          <cell r="F67">
            <v>152487.35999999999</v>
          </cell>
          <cell r="G67">
            <v>25048.799999999999</v>
          </cell>
          <cell r="R67" t="str">
            <v>Division</v>
          </cell>
          <cell r="S67">
            <v>14</v>
          </cell>
          <cell r="T67" t="str">
            <v>0503</v>
          </cell>
          <cell r="U67">
            <v>1906.7</v>
          </cell>
          <cell r="V67">
            <v>3631.3</v>
          </cell>
          <cell r="W67">
            <v>4</v>
          </cell>
          <cell r="X67" t="str">
            <v>Top Sales Executive</v>
          </cell>
          <cell r="Y67">
            <v>11.1229</v>
          </cell>
          <cell r="Z67">
            <v>0.14360000000000001</v>
          </cell>
          <cell r="AA67">
            <v>0.53</v>
          </cell>
          <cell r="AB67">
            <v>0.20899999999999999</v>
          </cell>
          <cell r="AC67">
            <v>11.2933</v>
          </cell>
          <cell r="AD67">
            <v>0.1668</v>
          </cell>
          <cell r="AE67">
            <v>0.5</v>
          </cell>
          <cell r="AF67">
            <v>0.25900000000000001</v>
          </cell>
          <cell r="AG67">
            <v>11.1852</v>
          </cell>
          <cell r="AH67">
            <v>0.26219999999999999</v>
          </cell>
          <cell r="AI67">
            <v>0.42</v>
          </cell>
          <cell r="AJ67">
            <v>0.53800000000000003</v>
          </cell>
          <cell r="AK67">
            <v>313.9096918043133</v>
          </cell>
          <cell r="AL67">
            <v>356.81448600628056</v>
          </cell>
          <cell r="AM67">
            <v>405.58345520371341</v>
          </cell>
          <cell r="AN67">
            <v>473.74801461376205</v>
          </cell>
          <cell r="AO67">
            <v>553.43264210677887</v>
          </cell>
          <cell r="AP67">
            <v>646.52025950757957</v>
          </cell>
          <cell r="AQ67">
            <v>1120.6380921757375</v>
          </cell>
          <cell r="AR67">
            <v>1498.5143533594319</v>
          </cell>
          <cell r="AS67">
            <v>2003.8095107622773</v>
          </cell>
          <cell r="AT67">
            <v>335.37885687179818</v>
          </cell>
          <cell r="AU67">
            <v>381.2180303967292</v>
          </cell>
          <cell r="AV67">
            <v>433.32244630768207</v>
          </cell>
          <cell r="AX67">
            <v>355</v>
          </cell>
          <cell r="AZ67">
            <v>0.45500000000000002</v>
          </cell>
          <cell r="BA67">
            <v>0.56000000000000005</v>
          </cell>
          <cell r="BB67">
            <v>0.66500000000000004</v>
          </cell>
          <cell r="BC67">
            <v>554.67223422724101</v>
          </cell>
          <cell r="BD67">
            <v>594.70012741889764</v>
          </cell>
          <cell r="BE67">
            <v>634.72802061055415</v>
          </cell>
          <cell r="BF67">
            <v>506.14897129552179</v>
          </cell>
          <cell r="BG67">
            <v>591.28345416304262</v>
          </cell>
          <cell r="BH67">
            <v>690.73759504462362</v>
          </cell>
          <cell r="BI67">
            <v>1.5966666666666667</v>
          </cell>
          <cell r="BJ67">
            <v>2.4816666666666665</v>
          </cell>
          <cell r="BK67">
            <v>3.8691666666666666</v>
          </cell>
          <cell r="BL67">
            <v>1163.3503560940185</v>
          </cell>
          <cell r="BM67">
            <v>1540.7562061867807</v>
          </cell>
          <cell r="BN67">
            <v>2109.724116553899</v>
          </cell>
          <cell r="BO67">
            <v>1197.2816772894789</v>
          </cell>
          <cell r="BP67">
            <v>1601.0019567951501</v>
          </cell>
          <cell r="BQ67">
            <v>2140.855668538029</v>
          </cell>
        </row>
        <row r="68">
          <cell r="A68" t="str">
            <v>14G</v>
          </cell>
          <cell r="B68" t="str">
            <v>VP Products Trading</v>
          </cell>
          <cell r="C68" t="str">
            <v>MC Lawrence</v>
          </cell>
          <cell r="D68" t="str">
            <v>n/a</v>
          </cell>
          <cell r="E68" t="str">
            <v>None</v>
          </cell>
          <cell r="F68">
            <v>106331.04</v>
          </cell>
          <cell r="G68">
            <v>3863.52</v>
          </cell>
          <cell r="H68">
            <v>199</v>
          </cell>
          <cell r="R68" t="str">
            <v>Group</v>
          </cell>
          <cell r="S68">
            <v>20</v>
          </cell>
          <cell r="T68" t="str">
            <v>0503</v>
          </cell>
          <cell r="U68">
            <v>3011</v>
          </cell>
          <cell r="V68">
            <v>5473.8</v>
          </cell>
          <cell r="W68">
            <v>4</v>
          </cell>
          <cell r="X68" t="str">
            <v>Top Sales Executive</v>
          </cell>
          <cell r="Y68">
            <v>10.5566</v>
          </cell>
          <cell r="Z68">
            <v>0.2094</v>
          </cell>
          <cell r="AA68">
            <v>0.38</v>
          </cell>
          <cell r="AB68">
            <v>0.315</v>
          </cell>
          <cell r="AC68">
            <v>10.3184</v>
          </cell>
          <cell r="AD68">
            <v>0.28639999999999999</v>
          </cell>
          <cell r="AE68">
            <v>0.33</v>
          </cell>
          <cell r="AF68">
            <v>0.52300000000000002</v>
          </cell>
          <cell r="AG68">
            <v>9.8131000000000004</v>
          </cell>
          <cell r="AH68">
            <v>0.43149999999999999</v>
          </cell>
          <cell r="AI68">
            <v>0.33</v>
          </cell>
          <cell r="AJ68">
            <v>0.88700000000000001</v>
          </cell>
          <cell r="AK68">
            <v>360.56275330740488</v>
          </cell>
          <cell r="AL68">
            <v>433.76623668972741</v>
          </cell>
          <cell r="AM68">
            <v>521.83190406124652</v>
          </cell>
          <cell r="AN68">
            <v>627.38941752269216</v>
          </cell>
          <cell r="AO68">
            <v>833.41175879323816</v>
          </cell>
          <cell r="AP68">
            <v>1107.0877835929011</v>
          </cell>
          <cell r="AQ68">
            <v>1756.4385661530916</v>
          </cell>
          <cell r="AR68">
            <v>2696.3669606148815</v>
          </cell>
          <cell r="AS68">
            <v>4139.2821396645668</v>
          </cell>
          <cell r="AT68">
            <v>385.22265222116357</v>
          </cell>
          <cell r="AU68">
            <v>463.43272733761353</v>
          </cell>
          <cell r="AV68">
            <v>557.52145292918908</v>
          </cell>
          <cell r="AX68">
            <v>435</v>
          </cell>
          <cell r="AZ68">
            <v>0.5</v>
          </cell>
          <cell r="BA68">
            <v>0.66400000000000003</v>
          </cell>
          <cell r="BB68">
            <v>0.76500000000000001</v>
          </cell>
          <cell r="BC68">
            <v>695.14909100642035</v>
          </cell>
          <cell r="BD68">
            <v>771.15205828978901</v>
          </cell>
          <cell r="BE68">
            <v>817.9587637508879</v>
          </cell>
          <cell r="BF68">
            <v>670.29834106999249</v>
          </cell>
          <cell r="BG68">
            <v>890.41112863069111</v>
          </cell>
          <cell r="BH68">
            <v>1182.8046250626089</v>
          </cell>
          <cell r="BI68">
            <v>2.0110714285714284</v>
          </cell>
          <cell r="BJ68">
            <v>3.2171428571428571</v>
          </cell>
          <cell r="BK68">
            <v>5.0328571428571429</v>
          </cell>
          <cell r="BL68">
            <v>1627.1454080200281</v>
          </cell>
          <cell r="BM68">
            <v>2262.0813468102256</v>
          </cell>
          <cell r="BN68">
            <v>3150.3494757657631</v>
          </cell>
          <cell r="BO68">
            <v>1876.5663305775956</v>
          </cell>
          <cell r="BP68">
            <v>2880.7790666165033</v>
          </cell>
          <cell r="BQ68">
            <v>4422.3792654861836</v>
          </cell>
        </row>
        <row r="69">
          <cell r="A69">
            <v>14</v>
          </cell>
          <cell r="P69">
            <v>56176200000</v>
          </cell>
          <cell r="Q69">
            <v>62880800000</v>
          </cell>
          <cell r="R69" t="str">
            <v>Division</v>
          </cell>
          <cell r="S69">
            <v>14</v>
          </cell>
          <cell r="T69" t="str">
            <v>0503</v>
          </cell>
          <cell r="U69">
            <v>1906.7</v>
          </cell>
          <cell r="V69">
            <v>3631.3</v>
          </cell>
          <cell r="W69">
            <v>4</v>
          </cell>
          <cell r="X69" t="str">
            <v>Top Sales Executive</v>
          </cell>
          <cell r="Y69">
            <v>11.1229</v>
          </cell>
          <cell r="Z69">
            <v>0.14360000000000001</v>
          </cell>
          <cell r="AA69">
            <v>0.53</v>
          </cell>
          <cell r="AB69">
            <v>0.20899999999999999</v>
          </cell>
          <cell r="AC69">
            <v>11.2933</v>
          </cell>
          <cell r="AD69">
            <v>0.1668</v>
          </cell>
          <cell r="AE69">
            <v>0.5</v>
          </cell>
          <cell r="AF69">
            <v>0.25900000000000001</v>
          </cell>
          <cell r="AG69">
            <v>11.1852</v>
          </cell>
          <cell r="AH69">
            <v>0.26219999999999999</v>
          </cell>
          <cell r="AI69">
            <v>0.42</v>
          </cell>
          <cell r="AJ69">
            <v>0.53800000000000003</v>
          </cell>
          <cell r="AK69">
            <v>313.9096918043133</v>
          </cell>
          <cell r="AL69">
            <v>356.81448600628056</v>
          </cell>
          <cell r="AM69">
            <v>405.58345520371341</v>
          </cell>
          <cell r="AN69">
            <v>473.74801461376205</v>
          </cell>
          <cell r="AO69">
            <v>553.43264210677887</v>
          </cell>
          <cell r="AP69">
            <v>646.52025950757957</v>
          </cell>
          <cell r="AQ69">
            <v>1120.638092175737</v>
          </cell>
          <cell r="AR69">
            <v>1498.5143533594314</v>
          </cell>
          <cell r="AS69">
            <v>2003.8095107622767</v>
          </cell>
          <cell r="AT69">
            <v>335.37885687179818</v>
          </cell>
          <cell r="AU69">
            <v>381.2180303967292</v>
          </cell>
          <cell r="AV69">
            <v>433.32244630768207</v>
          </cell>
          <cell r="AX69">
            <v>355</v>
          </cell>
          <cell r="AZ69">
            <v>0.45500000000000002</v>
          </cell>
          <cell r="BA69">
            <v>0.56000000000000005</v>
          </cell>
          <cell r="BB69">
            <v>0.66500000000000004</v>
          </cell>
          <cell r="BC69">
            <v>554.67223422724101</v>
          </cell>
          <cell r="BD69">
            <v>594.70012741889764</v>
          </cell>
          <cell r="BE69">
            <v>634.72802061055415</v>
          </cell>
          <cell r="BF69">
            <v>506.14897129552179</v>
          </cell>
          <cell r="BG69">
            <v>591.28345416304262</v>
          </cell>
          <cell r="BH69">
            <v>690.73759504462362</v>
          </cell>
          <cell r="BI69">
            <v>1.5966666666666667</v>
          </cell>
          <cell r="BJ69">
            <v>2.4816666666666665</v>
          </cell>
          <cell r="BK69">
            <v>3.8691666666666666</v>
          </cell>
          <cell r="BL69">
            <v>1163.3503560940185</v>
          </cell>
          <cell r="BM69">
            <v>1540.7562061867807</v>
          </cell>
          <cell r="BN69">
            <v>2109.724116553899</v>
          </cell>
          <cell r="BO69">
            <v>1197.2816772894785</v>
          </cell>
          <cell r="BP69">
            <v>1601.0019567951497</v>
          </cell>
          <cell r="BQ69">
            <v>2140.8556685380281</v>
          </cell>
        </row>
        <row r="70">
          <cell r="A70" t="str">
            <v>14G</v>
          </cell>
          <cell r="B70" t="str">
            <v>VP Products Trading</v>
          </cell>
          <cell r="C70" t="str">
            <v>MC Lawrence</v>
          </cell>
          <cell r="D70" t="str">
            <v>n/a</v>
          </cell>
          <cell r="E70" t="str">
            <v>None</v>
          </cell>
          <cell r="F70">
            <v>106331.04</v>
          </cell>
          <cell r="G70">
            <v>3863.52</v>
          </cell>
          <cell r="H70">
            <v>199</v>
          </cell>
          <cell r="R70" t="str">
            <v>Group</v>
          </cell>
          <cell r="S70">
            <v>44</v>
          </cell>
          <cell r="T70" t="str">
            <v>0601</v>
          </cell>
          <cell r="U70">
            <v>2190.4</v>
          </cell>
          <cell r="V70">
            <v>4127</v>
          </cell>
          <cell r="W70">
            <v>4</v>
          </cell>
          <cell r="X70" t="str">
            <v>Top Finance Executive</v>
          </cell>
          <cell r="Y70">
            <v>11.549099999999999</v>
          </cell>
          <cell r="Z70">
            <v>8.6300000000000002E-2</v>
          </cell>
          <cell r="AA70">
            <v>0.33</v>
          </cell>
          <cell r="AB70">
            <v>0.22800000000000001</v>
          </cell>
          <cell r="AC70">
            <v>11.627700000000001</v>
          </cell>
          <cell r="AD70">
            <v>0.12909999999999999</v>
          </cell>
          <cell r="AE70">
            <v>0.35</v>
          </cell>
          <cell r="AF70">
            <v>0.34399999999999997</v>
          </cell>
          <cell r="AG70">
            <v>11.804399999999999</v>
          </cell>
          <cell r="AH70">
            <v>0.17449999999999999</v>
          </cell>
          <cell r="AI70">
            <v>0.27</v>
          </cell>
          <cell r="AJ70">
            <v>0.62</v>
          </cell>
          <cell r="AK70">
            <v>178.70002867127565</v>
          </cell>
          <cell r="AL70">
            <v>205.27379895559918</v>
          </cell>
          <cell r="AM70">
            <v>235.79924889198932</v>
          </cell>
          <cell r="AN70">
            <v>255.21613561040385</v>
          </cell>
          <cell r="AO70">
            <v>311.58578395037392</v>
          </cell>
          <cell r="AP70">
            <v>380.40580987470844</v>
          </cell>
          <cell r="AQ70">
            <v>384.53856881181997</v>
          </cell>
          <cell r="AR70">
            <v>532.55263813634463</v>
          </cell>
          <cell r="AS70">
            <v>737.53931435879088</v>
          </cell>
          <cell r="AT70">
            <v>335</v>
          </cell>
          <cell r="AU70">
            <v>380</v>
          </cell>
          <cell r="AV70">
            <v>435</v>
          </cell>
          <cell r="AX70">
            <v>205</v>
          </cell>
          <cell r="AZ70">
            <v>0.45500000000000002</v>
          </cell>
          <cell r="BA70">
            <v>0.56000000000000005</v>
          </cell>
          <cell r="BB70">
            <v>0.66500000000000004</v>
          </cell>
          <cell r="BC70">
            <v>555</v>
          </cell>
          <cell r="BD70">
            <v>595</v>
          </cell>
          <cell r="BE70">
            <v>635</v>
          </cell>
          <cell r="BF70">
            <v>505</v>
          </cell>
          <cell r="BG70">
            <v>590</v>
          </cell>
          <cell r="BH70">
            <v>690</v>
          </cell>
          <cell r="BI70">
            <v>1.5966666666666667</v>
          </cell>
          <cell r="BJ70">
            <v>2.4816666666666665</v>
          </cell>
          <cell r="BK70">
            <v>3.8691666666666666</v>
          </cell>
          <cell r="BL70">
            <v>1165</v>
          </cell>
          <cell r="BM70">
            <v>1540</v>
          </cell>
          <cell r="BN70">
            <v>2110</v>
          </cell>
          <cell r="BO70">
            <v>1195</v>
          </cell>
          <cell r="BP70">
            <v>1600</v>
          </cell>
          <cell r="BQ70">
            <v>2140</v>
          </cell>
        </row>
        <row r="71">
          <cell r="A71" t="str">
            <v>15G</v>
          </cell>
          <cell r="B71" t="str">
            <v>VP Finance SEPCo</v>
          </cell>
          <cell r="C71" t="str">
            <v>JR Eagan</v>
          </cell>
          <cell r="D71">
            <v>4</v>
          </cell>
          <cell r="E71" t="str">
            <v>None</v>
          </cell>
          <cell r="F71">
            <v>2736</v>
          </cell>
          <cell r="G71">
            <v>4025.6640000000002</v>
          </cell>
          <cell r="H71">
            <v>280</v>
          </cell>
          <cell r="AT71">
            <v>190</v>
          </cell>
          <cell r="AU71">
            <v>220</v>
          </cell>
          <cell r="AV71">
            <v>250</v>
          </cell>
          <cell r="AZ71">
            <v>0.35</v>
          </cell>
          <cell r="BA71">
            <v>0.4</v>
          </cell>
          <cell r="BB71">
            <v>0.5</v>
          </cell>
          <cell r="BC71">
            <v>295</v>
          </cell>
          <cell r="BD71">
            <v>305</v>
          </cell>
          <cell r="BE71">
            <v>330</v>
          </cell>
          <cell r="BF71">
            <v>275</v>
          </cell>
          <cell r="BG71">
            <v>335</v>
          </cell>
          <cell r="BH71">
            <v>405</v>
          </cell>
          <cell r="BI71">
            <v>0.86749999999999994</v>
          </cell>
          <cell r="BJ71">
            <v>1.4824999999999999</v>
          </cell>
          <cell r="BK71">
            <v>2.24125</v>
          </cell>
          <cell r="BL71">
            <v>485</v>
          </cell>
          <cell r="BM71">
            <v>630</v>
          </cell>
          <cell r="BN71">
            <v>820</v>
          </cell>
          <cell r="BO71">
            <v>410</v>
          </cell>
          <cell r="BP71">
            <v>570</v>
          </cell>
          <cell r="BQ71">
            <v>790</v>
          </cell>
        </row>
        <row r="72">
          <cell r="A72">
            <v>15</v>
          </cell>
          <cell r="P72">
            <v>25705400000</v>
          </cell>
          <cell r="Q72">
            <v>91795300000</v>
          </cell>
          <cell r="R72" t="str">
            <v>Group</v>
          </cell>
          <cell r="S72">
            <v>44</v>
          </cell>
          <cell r="T72" t="str">
            <v>0601</v>
          </cell>
          <cell r="U72">
            <v>2190.4</v>
          </cell>
          <cell r="V72">
            <v>4127</v>
          </cell>
          <cell r="W72">
            <v>4</v>
          </cell>
          <cell r="X72" t="str">
            <v>Top Finance Executive</v>
          </cell>
          <cell r="Y72">
            <v>11.549099999999999</v>
          </cell>
          <cell r="Z72">
            <v>8.6300000000000002E-2</v>
          </cell>
          <cell r="AA72">
            <v>0.33</v>
          </cell>
          <cell r="AB72">
            <v>0.22800000000000001</v>
          </cell>
          <cell r="AC72">
            <v>11.627700000000001</v>
          </cell>
          <cell r="AD72">
            <v>0.12909999999999999</v>
          </cell>
          <cell r="AE72">
            <v>0.35</v>
          </cell>
          <cell r="AF72">
            <v>0.34399999999999997</v>
          </cell>
          <cell r="AG72">
            <v>11.804399999999999</v>
          </cell>
          <cell r="AH72">
            <v>0.17449999999999999</v>
          </cell>
          <cell r="AI72">
            <v>0.27</v>
          </cell>
          <cell r="AJ72">
            <v>0.62</v>
          </cell>
          <cell r="AK72">
            <v>178.70002867127542</v>
          </cell>
          <cell r="AL72">
            <v>205.27379895559892</v>
          </cell>
          <cell r="AM72">
            <v>235.79924889198904</v>
          </cell>
          <cell r="AN72">
            <v>255.21613561040377</v>
          </cell>
          <cell r="AO72">
            <v>311.58578395037381</v>
          </cell>
          <cell r="AP72">
            <v>380.40580987470832</v>
          </cell>
          <cell r="AQ72">
            <v>384.53856881181997</v>
          </cell>
          <cell r="AR72">
            <v>532.55263813634463</v>
          </cell>
          <cell r="AS72">
            <v>737.53931435879088</v>
          </cell>
          <cell r="AT72">
            <v>190.9218253002866</v>
          </cell>
          <cell r="AU72">
            <v>219.3130503354345</v>
          </cell>
          <cell r="AV72">
            <v>251.92622148768353</v>
          </cell>
          <cell r="AX72">
            <v>205</v>
          </cell>
          <cell r="AZ72">
            <v>0.35</v>
          </cell>
          <cell r="BA72">
            <v>0.4</v>
          </cell>
          <cell r="BB72">
            <v>0.5</v>
          </cell>
          <cell r="BC72">
            <v>296.07261795283659</v>
          </cell>
          <cell r="BD72">
            <v>307.03827046960828</v>
          </cell>
          <cell r="BE72">
            <v>328.96957550315176</v>
          </cell>
          <cell r="BF72">
            <v>272.67108359818707</v>
          </cell>
          <cell r="BG72">
            <v>332.89601043577454</v>
          </cell>
          <cell r="BH72">
            <v>406.42283113291649</v>
          </cell>
          <cell r="BI72">
            <v>0.86749999999999994</v>
          </cell>
          <cell r="BJ72">
            <v>1.4824999999999999</v>
          </cell>
          <cell r="BK72">
            <v>2.24125</v>
          </cell>
          <cell r="BL72">
            <v>486.32668911882604</v>
          </cell>
          <cell r="BM72">
            <v>632.1698675918899</v>
          </cell>
          <cell r="BN72">
            <v>820.50494956744433</v>
          </cell>
          <cell r="BO72">
            <v>410.83824105571443</v>
          </cell>
          <cell r="BP72">
            <v>568.97540810421549</v>
          </cell>
          <cell r="BQ72">
            <v>787.98169857673156</v>
          </cell>
        </row>
        <row r="73">
          <cell r="A73" t="str">
            <v>15G</v>
          </cell>
          <cell r="B73" t="str">
            <v>VP Finance SEPCo</v>
          </cell>
          <cell r="C73" t="str">
            <v>JR Eagan</v>
          </cell>
          <cell r="D73">
            <v>4</v>
          </cell>
          <cell r="E73" t="str">
            <v>None</v>
          </cell>
          <cell r="F73">
            <v>2736</v>
          </cell>
          <cell r="G73">
            <v>4025.6640000000002</v>
          </cell>
          <cell r="H73">
            <v>280</v>
          </cell>
          <cell r="R73" t="str">
            <v>Group</v>
          </cell>
          <cell r="S73">
            <v>44</v>
          </cell>
          <cell r="T73" t="str">
            <v>0601</v>
          </cell>
          <cell r="U73">
            <v>2190.4</v>
          </cell>
          <cell r="V73">
            <v>4127</v>
          </cell>
          <cell r="W73">
            <v>4</v>
          </cell>
          <cell r="X73" t="str">
            <v>Top Finance Executive</v>
          </cell>
          <cell r="Y73">
            <v>11.549099999999999</v>
          </cell>
          <cell r="Z73">
            <v>8.6300000000000002E-2</v>
          </cell>
          <cell r="AA73">
            <v>0.33</v>
          </cell>
          <cell r="AB73">
            <v>0.22800000000000001</v>
          </cell>
          <cell r="AC73">
            <v>11.627700000000001</v>
          </cell>
          <cell r="AD73">
            <v>0.12909999999999999</v>
          </cell>
          <cell r="AE73">
            <v>0.35</v>
          </cell>
          <cell r="AF73">
            <v>0.34399999999999997</v>
          </cell>
          <cell r="AG73">
            <v>11.804399999999999</v>
          </cell>
          <cell r="AH73">
            <v>0.17449999999999999</v>
          </cell>
          <cell r="AI73">
            <v>0.27</v>
          </cell>
          <cell r="AJ73">
            <v>0.62</v>
          </cell>
          <cell r="AK73">
            <v>207.60546066440858</v>
          </cell>
          <cell r="AL73">
            <v>238.47764273672149</v>
          </cell>
          <cell r="AM73">
            <v>273.94070417634885</v>
          </cell>
          <cell r="AN73">
            <v>319.38555914868243</v>
          </cell>
          <cell r="AO73">
            <v>389.92832326904795</v>
          </cell>
          <cell r="AP73">
            <v>476.05188441419358</v>
          </cell>
          <cell r="AQ73">
            <v>520.71702113706522</v>
          </cell>
          <cell r="AR73">
            <v>721.14800912141652</v>
          </cell>
          <cell r="AS73">
            <v>998.7275812958145</v>
          </cell>
          <cell r="AT73">
            <v>190</v>
          </cell>
          <cell r="AU73">
            <v>220</v>
          </cell>
          <cell r="AV73">
            <v>250</v>
          </cell>
          <cell r="AX73">
            <v>240</v>
          </cell>
          <cell r="AZ73">
            <v>0.35</v>
          </cell>
          <cell r="BA73">
            <v>0.4</v>
          </cell>
          <cell r="BB73">
            <v>0.5</v>
          </cell>
          <cell r="BC73">
            <v>295</v>
          </cell>
          <cell r="BD73">
            <v>305</v>
          </cell>
          <cell r="BE73">
            <v>330</v>
          </cell>
          <cell r="BF73">
            <v>275</v>
          </cell>
          <cell r="BG73">
            <v>335</v>
          </cell>
          <cell r="BH73">
            <v>405</v>
          </cell>
          <cell r="BI73">
            <v>0.86749999999999994</v>
          </cell>
          <cell r="BJ73">
            <v>1.4824999999999999</v>
          </cell>
          <cell r="BK73">
            <v>2.24125</v>
          </cell>
          <cell r="BL73">
            <v>485</v>
          </cell>
          <cell r="BM73">
            <v>630</v>
          </cell>
          <cell r="BN73">
            <v>820</v>
          </cell>
          <cell r="BO73">
            <v>410</v>
          </cell>
          <cell r="BP73">
            <v>570</v>
          </cell>
          <cell r="BQ73">
            <v>790</v>
          </cell>
        </row>
        <row r="74">
          <cell r="A74">
            <v>16</v>
          </cell>
          <cell r="B74" t="str">
            <v>ITPS</v>
          </cell>
          <cell r="C74" t="str">
            <v>AD Matula</v>
          </cell>
          <cell r="D74">
            <v>4</v>
          </cell>
          <cell r="E74" t="str">
            <v>None</v>
          </cell>
          <cell r="F74">
            <v>152487.35999999999</v>
          </cell>
          <cell r="G74">
            <v>25048.799999999999</v>
          </cell>
          <cell r="R74" t="str">
            <v>Division</v>
          </cell>
          <cell r="S74">
            <v>20</v>
          </cell>
          <cell r="T74" t="str">
            <v>0601</v>
          </cell>
          <cell r="U74">
            <v>736.7</v>
          </cell>
          <cell r="V74">
            <v>1683.7</v>
          </cell>
          <cell r="W74">
            <v>6</v>
          </cell>
          <cell r="X74" t="str">
            <v>Top Finance Executive</v>
          </cell>
          <cell r="Y74">
            <v>10.889900000000001</v>
          </cell>
          <cell r="Z74">
            <v>0.1681</v>
          </cell>
          <cell r="AA74">
            <v>0.65</v>
          </cell>
          <cell r="AB74">
            <v>0.14599999999999999</v>
          </cell>
          <cell r="AC74">
            <v>10.8902</v>
          </cell>
          <cell r="AD74">
            <v>0.22140000000000001</v>
          </cell>
          <cell r="AE74">
            <v>0.56000000000000005</v>
          </cell>
          <cell r="AF74">
            <v>0.24099999999999999</v>
          </cell>
          <cell r="AG74">
            <v>10.515000000000001</v>
          </cell>
          <cell r="AH74">
            <v>0.34960000000000002</v>
          </cell>
          <cell r="AI74">
            <v>0.72</v>
          </cell>
          <cell r="AJ74">
            <v>0.27200000000000002</v>
          </cell>
          <cell r="AK74">
            <v>247.79131813763789</v>
          </cell>
          <cell r="AL74">
            <v>271.66625932774951</v>
          </cell>
          <cell r="AM74">
            <v>297.84157496647146</v>
          </cell>
          <cell r="AN74">
            <v>392.90148546961001</v>
          </cell>
          <cell r="AO74">
            <v>454.54786610752871</v>
          </cell>
          <cell r="AP74">
            <v>525.86658545196292</v>
          </cell>
          <cell r="AQ74">
            <v>915.10284536682991</v>
          </cell>
          <cell r="AR74">
            <v>1076.4620059069905</v>
          </cell>
          <cell r="AS74">
            <v>1266.2734642648768</v>
          </cell>
          <cell r="AT74">
            <v>264.73846201461936</v>
          </cell>
          <cell r="AU74">
            <v>290.24627745732505</v>
          </cell>
          <cell r="AV74">
            <v>318.21179641506893</v>
          </cell>
          <cell r="AX74">
            <v>270</v>
          </cell>
          <cell r="AZ74">
            <v>0.4</v>
          </cell>
          <cell r="BA74">
            <v>0.5</v>
          </cell>
          <cell r="BB74">
            <v>0.6</v>
          </cell>
          <cell r="BC74">
            <v>406.34478844025506</v>
          </cell>
          <cell r="BD74">
            <v>435.36941618598757</v>
          </cell>
          <cell r="BE74">
            <v>464.39404393172003</v>
          </cell>
          <cell r="BF74">
            <v>419.77312106111475</v>
          </cell>
          <cell r="BG74">
            <v>485.63567073198431</v>
          </cell>
          <cell r="BH74">
            <v>561.83207750685881</v>
          </cell>
          <cell r="BI74">
            <v>1.2349999999999999</v>
          </cell>
          <cell r="BJ74">
            <v>2.0449999999999999</v>
          </cell>
          <cell r="BK74">
            <v>3.02</v>
          </cell>
          <cell r="BL74">
            <v>764.79894110005148</v>
          </cell>
          <cell r="BM74">
            <v>1028.9230535862173</v>
          </cell>
          <cell r="BN74">
            <v>1340.9378018528419</v>
          </cell>
          <cell r="BO74">
            <v>977.68929794808025</v>
          </cell>
          <cell r="BP74">
            <v>1150.0842644643974</v>
          </cell>
          <cell r="BQ74">
            <v>1352.8774613209021</v>
          </cell>
        </row>
        <row r="75">
          <cell r="R75" t="str">
            <v>Group</v>
          </cell>
          <cell r="S75">
            <v>44</v>
          </cell>
          <cell r="T75" t="str">
            <v>0601</v>
          </cell>
          <cell r="U75">
            <v>2190.4</v>
          </cell>
          <cell r="V75">
            <v>4127</v>
          </cell>
          <cell r="W75">
            <v>4</v>
          </cell>
          <cell r="X75" t="str">
            <v>Top Finance Executive</v>
          </cell>
          <cell r="Y75">
            <v>11.549099999999999</v>
          </cell>
          <cell r="Z75">
            <v>8.6300000000000002E-2</v>
          </cell>
          <cell r="AA75">
            <v>0.33</v>
          </cell>
          <cell r="AB75">
            <v>0.22800000000000001</v>
          </cell>
          <cell r="AC75">
            <v>11.627700000000001</v>
          </cell>
          <cell r="AD75">
            <v>0.12909999999999999</v>
          </cell>
          <cell r="AE75">
            <v>0.35</v>
          </cell>
          <cell r="AF75">
            <v>0.34399999999999997</v>
          </cell>
          <cell r="AG75">
            <v>11.804399999999999</v>
          </cell>
          <cell r="AH75">
            <v>0.17449999999999999</v>
          </cell>
          <cell r="AI75">
            <v>0.27</v>
          </cell>
          <cell r="AJ75">
            <v>0.62</v>
          </cell>
          <cell r="AK75">
            <v>207.60546066440881</v>
          </cell>
          <cell r="AL75">
            <v>238.47764273672175</v>
          </cell>
          <cell r="AM75">
            <v>273.94070417634913</v>
          </cell>
          <cell r="AN75">
            <v>319.38555914868243</v>
          </cell>
          <cell r="AO75">
            <v>389.92832326904795</v>
          </cell>
          <cell r="AP75">
            <v>476.05188441419358</v>
          </cell>
          <cell r="AQ75">
            <v>520.71702113706522</v>
          </cell>
          <cell r="AR75">
            <v>721.14800912141652</v>
          </cell>
          <cell r="AS75">
            <v>998.7275812958145</v>
          </cell>
          <cell r="AT75">
            <v>221.80418093423066</v>
          </cell>
          <cell r="AU75">
            <v>254.78779820656641</v>
          </cell>
          <cell r="AV75">
            <v>292.67627797421517</v>
          </cell>
          <cell r="AX75">
            <v>240</v>
          </cell>
          <cell r="AZ75">
            <v>0.35</v>
          </cell>
          <cell r="BA75">
            <v>0.42</v>
          </cell>
          <cell r="BB75">
            <v>0.5</v>
          </cell>
          <cell r="BC75">
            <v>343.96352757886461</v>
          </cell>
          <cell r="BD75">
            <v>361.79867345332428</v>
          </cell>
          <cell r="BE75">
            <v>382.1816973098496</v>
          </cell>
          <cell r="BF75">
            <v>341.2292341563612</v>
          </cell>
          <cell r="BG75">
            <v>416.59661595103825</v>
          </cell>
          <cell r="BH75">
            <v>508.61040921930481</v>
          </cell>
          <cell r="BI75">
            <v>1.1299999999999999</v>
          </cell>
          <cell r="BJ75">
            <v>1.92</v>
          </cell>
          <cell r="BK75">
            <v>2.95</v>
          </cell>
          <cell r="BL75">
            <v>631.87373955228463</v>
          </cell>
          <cell r="BM75">
            <v>850.99124600993173</v>
          </cell>
          <cell r="BN75">
            <v>1133.8057020192205</v>
          </cell>
          <cell r="BO75">
            <v>556.3303200319898</v>
          </cell>
          <cell r="BP75">
            <v>770.46934595853247</v>
          </cell>
          <cell r="BQ75">
            <v>1067.0333643286504</v>
          </cell>
        </row>
        <row r="76">
          <cell r="A76">
            <v>16</v>
          </cell>
          <cell r="B76" t="str">
            <v>EVP Finance &amp; Business Systems</v>
          </cell>
          <cell r="C76" t="str">
            <v>MF Keeth</v>
          </cell>
          <cell r="D76">
            <v>4</v>
          </cell>
          <cell r="E76" t="str">
            <v>None</v>
          </cell>
          <cell r="F76">
            <v>15546.24</v>
          </cell>
          <cell r="G76">
            <v>1140.48</v>
          </cell>
          <cell r="H76">
            <v>435</v>
          </cell>
          <cell r="P76" t="str">
            <v>n/a</v>
          </cell>
          <cell r="Q76" t="str">
            <v>n/a</v>
          </cell>
          <cell r="R76" t="str">
            <v>Total Sample Group</v>
          </cell>
          <cell r="S76">
            <v>217</v>
          </cell>
          <cell r="T76" t="str">
            <v>0601</v>
          </cell>
          <cell r="U76">
            <v>2148</v>
          </cell>
          <cell r="V76">
            <v>5248.9</v>
          </cell>
          <cell r="W76">
            <v>3</v>
          </cell>
          <cell r="X76" t="str">
            <v>Top Finance Executive</v>
          </cell>
          <cell r="Y76">
            <v>11.1829</v>
          </cell>
          <cell r="Z76">
            <v>0.14369999999999999</v>
          </cell>
          <cell r="AA76">
            <v>0.4</v>
          </cell>
          <cell r="AB76">
            <v>0.27300000000000002</v>
          </cell>
          <cell r="AC76">
            <v>11.2239</v>
          </cell>
          <cell r="AD76">
            <v>0.19020000000000001</v>
          </cell>
          <cell r="AE76">
            <v>0.36</v>
          </cell>
          <cell r="AF76">
            <v>0.41899999999999998</v>
          </cell>
          <cell r="AG76">
            <v>11.051</v>
          </cell>
          <cell r="AH76">
            <v>0.28939999999999999</v>
          </cell>
          <cell r="AI76">
            <v>0.27</v>
          </cell>
          <cell r="AJ76">
            <v>0.91900000000000004</v>
          </cell>
          <cell r="AK76">
            <v>244.48327501064134</v>
          </cell>
          <cell r="AL76">
            <v>287.74535857873411</v>
          </cell>
          <cell r="AM76">
            <v>338.66280374393892</v>
          </cell>
          <cell r="AN76">
            <v>370.7975564514486</v>
          </cell>
          <cell r="AO76">
            <v>469.59663954945722</v>
          </cell>
          <cell r="AP76">
            <v>594.72075810461115</v>
          </cell>
          <cell r="AQ76">
            <v>662.77953965399058</v>
          </cell>
          <cell r="AR76">
            <v>1029.0694867767018</v>
          </cell>
          <cell r="AS76">
            <v>1597.7922450166695</v>
          </cell>
          <cell r="AT76">
            <v>249.96457974939847</v>
          </cell>
          <cell r="AU76">
            <v>294.19659741077419</v>
          </cell>
          <cell r="AV76">
            <v>346.25560955415898</v>
          </cell>
          <cell r="AX76">
            <v>290</v>
          </cell>
          <cell r="AZ76">
            <v>0.4</v>
          </cell>
          <cell r="BA76">
            <v>0.5</v>
          </cell>
          <cell r="BB76">
            <v>0.625</v>
          </cell>
          <cell r="BC76">
            <v>411.87523637508389</v>
          </cell>
          <cell r="BD76">
            <v>441.29489611616128</v>
          </cell>
          <cell r="BE76">
            <v>478.06947079250807</v>
          </cell>
          <cell r="BF76">
            <v>379.1108220652556</v>
          </cell>
          <cell r="BG76">
            <v>480.12497644920967</v>
          </cell>
          <cell r="BH76">
            <v>608.05437247759494</v>
          </cell>
          <cell r="BI76">
            <v>1.3050000000000002</v>
          </cell>
          <cell r="BJ76">
            <v>2.1283333333333334</v>
          </cell>
          <cell r="BK76">
            <v>3.0666666666666664</v>
          </cell>
          <cell r="BL76">
            <v>795.80179599614416</v>
          </cell>
          <cell r="BM76">
            <v>1067.4433209387591</v>
          </cell>
          <cell r="BN76">
            <v>1380.2723695188822</v>
          </cell>
          <cell r="BO76">
            <v>677.63902904564145</v>
          </cell>
          <cell r="BP76">
            <v>1052.1411813706734</v>
          </cell>
          <cell r="BQ76">
            <v>1633.6146799205624</v>
          </cell>
        </row>
        <row r="77">
          <cell r="A77" t="str">
            <v>20G</v>
          </cell>
          <cell r="B77" t="str">
            <v>Director Research &amp; Technical Development - SEPTAR</v>
          </cell>
          <cell r="C77" t="str">
            <v>PR Sullivan</v>
          </cell>
          <cell r="D77">
            <v>4</v>
          </cell>
          <cell r="E77" t="str">
            <v>None</v>
          </cell>
          <cell r="F77">
            <v>13769.279999999999</v>
          </cell>
          <cell r="G77">
            <v>20128.32</v>
          </cell>
          <cell r="R77" t="str">
            <v>Division</v>
          </cell>
          <cell r="S77">
            <v>20</v>
          </cell>
          <cell r="T77" t="str">
            <v>0601</v>
          </cell>
          <cell r="U77">
            <v>736.7</v>
          </cell>
          <cell r="V77">
            <v>1683.7</v>
          </cell>
          <cell r="W77">
            <v>6</v>
          </cell>
          <cell r="X77" t="str">
            <v>Top Finance Executive</v>
          </cell>
          <cell r="Y77">
            <v>10.889900000000001</v>
          </cell>
          <cell r="Z77">
            <v>0.1681</v>
          </cell>
          <cell r="AA77">
            <v>0.65</v>
          </cell>
          <cell r="AB77">
            <v>0.14599999999999999</v>
          </cell>
          <cell r="AC77">
            <v>10.8902</v>
          </cell>
          <cell r="AD77">
            <v>0.22140000000000001</v>
          </cell>
          <cell r="AE77">
            <v>0.56000000000000005</v>
          </cell>
          <cell r="AF77">
            <v>0.24099999999999999</v>
          </cell>
          <cell r="AG77">
            <v>10.515000000000001</v>
          </cell>
          <cell r="AH77">
            <v>0.34960000000000002</v>
          </cell>
          <cell r="AI77">
            <v>0.72</v>
          </cell>
          <cell r="AJ77">
            <v>0.27200000000000002</v>
          </cell>
          <cell r="AK77">
            <v>247.7913181376382</v>
          </cell>
          <cell r="AL77">
            <v>271.66625932774986</v>
          </cell>
          <cell r="AM77">
            <v>297.84157496647185</v>
          </cell>
          <cell r="AN77">
            <v>392.90148546960961</v>
          </cell>
          <cell r="AO77">
            <v>454.54786610752825</v>
          </cell>
          <cell r="AP77">
            <v>525.86658545196235</v>
          </cell>
          <cell r="AQ77">
            <v>915.10284536682934</v>
          </cell>
          <cell r="AR77">
            <v>1076.4620059069898</v>
          </cell>
          <cell r="AS77">
            <v>1266.2734642648761</v>
          </cell>
          <cell r="AT77">
            <v>264.7384620146197</v>
          </cell>
          <cell r="AU77">
            <v>290.24627745732545</v>
          </cell>
          <cell r="AV77">
            <v>318.21179641506939</v>
          </cell>
          <cell r="AX77">
            <v>270</v>
          </cell>
          <cell r="AZ77">
            <v>0.4</v>
          </cell>
          <cell r="BA77">
            <v>0.5</v>
          </cell>
          <cell r="BB77">
            <v>0.6</v>
          </cell>
          <cell r="BC77">
            <v>406.34478844025563</v>
          </cell>
          <cell r="BD77">
            <v>435.36941618598814</v>
          </cell>
          <cell r="BE77">
            <v>464.39404393172072</v>
          </cell>
          <cell r="BF77">
            <v>419.77312106111435</v>
          </cell>
          <cell r="BG77">
            <v>485.63567073198379</v>
          </cell>
          <cell r="BH77">
            <v>561.83207750685824</v>
          </cell>
          <cell r="BI77">
            <v>1.2349999999999999</v>
          </cell>
          <cell r="BJ77">
            <v>2.0449999999999999</v>
          </cell>
          <cell r="BK77">
            <v>3.02</v>
          </cell>
          <cell r="BL77">
            <v>764.7989411000525</v>
          </cell>
          <cell r="BM77">
            <v>1028.9230535862187</v>
          </cell>
          <cell r="BN77">
            <v>1340.9378018528437</v>
          </cell>
          <cell r="BO77">
            <v>977.68929794807968</v>
          </cell>
          <cell r="BP77">
            <v>1150.0842644643967</v>
          </cell>
          <cell r="BQ77">
            <v>1352.8774613209014</v>
          </cell>
        </row>
        <row r="78">
          <cell r="A78">
            <v>17</v>
          </cell>
          <cell r="R78" t="str">
            <v>Corporate</v>
          </cell>
          <cell r="S78">
            <v>38</v>
          </cell>
          <cell r="T78" t="str">
            <v>0601</v>
          </cell>
          <cell r="U78">
            <v>19908.5</v>
          </cell>
          <cell r="V78">
            <v>27999</v>
          </cell>
          <cell r="W78">
            <v>2</v>
          </cell>
          <cell r="X78" t="str">
            <v>Top Finance Executive</v>
          </cell>
          <cell r="AK78">
            <v>424.6</v>
          </cell>
          <cell r="AL78">
            <v>490</v>
          </cell>
          <cell r="AM78">
            <v>540.6</v>
          </cell>
          <cell r="AN78">
            <v>658.8</v>
          </cell>
          <cell r="AO78">
            <v>865.8</v>
          </cell>
          <cell r="AP78">
            <v>1077.5</v>
          </cell>
          <cell r="AQ78">
            <v>1559.5</v>
          </cell>
          <cell r="AR78">
            <v>2537.4</v>
          </cell>
          <cell r="AS78">
            <v>3632.6</v>
          </cell>
          <cell r="AT78">
            <v>453.63958598811519</v>
          </cell>
          <cell r="AU78">
            <v>523.51247558684986</v>
          </cell>
          <cell r="AV78">
            <v>577.57315163724695</v>
          </cell>
          <cell r="AX78">
            <v>490</v>
          </cell>
          <cell r="AZ78">
            <v>0.54</v>
          </cell>
          <cell r="BA78">
            <v>0.68599999999999994</v>
          </cell>
          <cell r="BB78">
            <v>0.83</v>
          </cell>
          <cell r="BC78">
            <v>806.20921240374878</v>
          </cell>
          <cell r="BD78">
            <v>882.6420338394289</v>
          </cell>
          <cell r="BE78">
            <v>958.02783032393518</v>
          </cell>
          <cell r="BF78">
            <v>703.85718146248291</v>
          </cell>
          <cell r="BG78">
            <v>925.01449257774402</v>
          </cell>
          <cell r="BH78">
            <v>1151.1932498874096</v>
          </cell>
          <cell r="BI78">
            <v>2.297857142857143</v>
          </cell>
          <cell r="BJ78">
            <v>3.7357142857142858</v>
          </cell>
          <cell r="BK78">
            <v>5.8342857142857145</v>
          </cell>
          <cell r="BL78">
            <v>2009.1660938058174</v>
          </cell>
          <cell r="BM78">
            <v>2838.3350676388754</v>
          </cell>
          <cell r="BN78">
            <v>4012.349187890642</v>
          </cell>
          <cell r="BO78">
            <v>1666.1585830156985</v>
          </cell>
          <cell r="BP78">
            <v>2710.9399092940262</v>
          </cell>
          <cell r="BQ78">
            <v>3881.0437118710011</v>
          </cell>
        </row>
        <row r="79">
          <cell r="A79" t="str">
            <v>16G</v>
          </cell>
          <cell r="B79" t="str">
            <v>EVP Finance &amp; Business Systems</v>
          </cell>
          <cell r="C79" t="str">
            <v>MF Keeth</v>
          </cell>
          <cell r="D79">
            <v>4</v>
          </cell>
          <cell r="E79" t="str">
            <v>None</v>
          </cell>
          <cell r="F79">
            <v>15546.24</v>
          </cell>
          <cell r="G79">
            <v>1140.48</v>
          </cell>
          <cell r="H79">
            <v>435</v>
          </cell>
          <cell r="R79" t="str">
            <v>No Data</v>
          </cell>
          <cell r="T79" t="str">
            <v>0802</v>
          </cell>
          <cell r="X79" t="str">
            <v>Top Basic Research Executive</v>
          </cell>
          <cell r="AK79">
            <v>1E-3</v>
          </cell>
          <cell r="AL79">
            <v>1E-3</v>
          </cell>
          <cell r="AM79">
            <v>1E-3</v>
          </cell>
          <cell r="AN79">
            <v>1E-3</v>
          </cell>
          <cell r="AO79">
            <v>1E-3</v>
          </cell>
          <cell r="AP79">
            <v>1E-3</v>
          </cell>
          <cell r="AQ79">
            <v>1E-3</v>
          </cell>
          <cell r="AR79">
            <v>1E-3</v>
          </cell>
          <cell r="AS79">
            <v>1E-3</v>
          </cell>
          <cell r="AT79">
            <v>250</v>
          </cell>
          <cell r="AU79">
            <v>295</v>
          </cell>
          <cell r="AV79">
            <v>345</v>
          </cell>
          <cell r="AX79">
            <v>0</v>
          </cell>
          <cell r="AZ79">
            <v>0.4</v>
          </cell>
          <cell r="BA79">
            <v>0.5</v>
          </cell>
          <cell r="BB79">
            <v>0.625</v>
          </cell>
          <cell r="BC79">
            <v>410</v>
          </cell>
          <cell r="BD79">
            <v>440</v>
          </cell>
          <cell r="BE79">
            <v>480</v>
          </cell>
          <cell r="BF79">
            <v>380</v>
          </cell>
          <cell r="BG79">
            <v>480</v>
          </cell>
          <cell r="BH79">
            <v>610</v>
          </cell>
          <cell r="BI79">
            <v>1.3050000000000002</v>
          </cell>
          <cell r="BJ79">
            <v>2.1283333333333334</v>
          </cell>
          <cell r="BK79">
            <v>3.0666666666666664</v>
          </cell>
          <cell r="BL79">
            <v>795</v>
          </cell>
          <cell r="BM79">
            <v>1065</v>
          </cell>
          <cell r="BN79">
            <v>1380</v>
          </cell>
          <cell r="BO79">
            <v>680</v>
          </cell>
          <cell r="BP79">
            <v>1050</v>
          </cell>
          <cell r="BQ79">
            <v>1635</v>
          </cell>
        </row>
        <row r="80">
          <cell r="A80" t="str">
            <v>21G</v>
          </cell>
          <cell r="B80" t="str">
            <v>Director Global Business</v>
          </cell>
          <cell r="C80" t="str">
            <v>M Odum</v>
          </cell>
          <cell r="D80">
            <v>4</v>
          </cell>
          <cell r="E80" t="str">
            <v>None</v>
          </cell>
          <cell r="F80">
            <v>16349.76</v>
          </cell>
          <cell r="G80">
            <v>292.32</v>
          </cell>
        </row>
        <row r="81">
          <cell r="A81">
            <v>17</v>
          </cell>
          <cell r="P81" t="str">
            <v>n/a</v>
          </cell>
          <cell r="Q81" t="str">
            <v>n/a</v>
          </cell>
          <cell r="R81" t="str">
            <v>Total Sample Corporate</v>
          </cell>
          <cell r="S81">
            <v>215</v>
          </cell>
          <cell r="T81" t="str">
            <v>0606</v>
          </cell>
          <cell r="U81" t="str">
            <v>n/a</v>
          </cell>
          <cell r="V81" t="str">
            <v>n/a</v>
          </cell>
          <cell r="W81">
            <v>3</v>
          </cell>
          <cell r="X81" t="str">
            <v>Top Tax Executive</v>
          </cell>
          <cell r="Y81">
            <v>10.4438</v>
          </cell>
          <cell r="Z81">
            <v>0.1983</v>
          </cell>
          <cell r="AA81">
            <v>0.55000000000000004</v>
          </cell>
          <cell r="AB81">
            <v>0.28499999999999998</v>
          </cell>
          <cell r="AC81">
            <v>10.199</v>
          </cell>
          <cell r="AD81">
            <v>0.26619999999999999</v>
          </cell>
          <cell r="AE81">
            <v>0.56999999999999995</v>
          </cell>
          <cell r="AF81">
            <v>0.38200000000000001</v>
          </cell>
          <cell r="AG81">
            <v>9.4102999999999994</v>
          </cell>
          <cell r="AH81">
            <v>0.41949999999999998</v>
          </cell>
          <cell r="AI81">
            <v>0.56999999999999995</v>
          </cell>
          <cell r="AJ81">
            <v>0.66900000000000004</v>
          </cell>
          <cell r="AK81">
            <v>309.03692264704455</v>
          </cell>
          <cell r="AL81">
            <v>366.03278116339527</v>
          </cell>
          <cell r="AM81">
            <v>433.54041885548565</v>
          </cell>
          <cell r="AN81">
            <v>517.96849097492918</v>
          </cell>
          <cell r="AO81">
            <v>644.38625862648519</v>
          </cell>
          <cell r="AP81">
            <v>801.65812697424815</v>
          </cell>
          <cell r="AQ81">
            <v>1291.3677430903649</v>
          </cell>
          <cell r="AR81">
            <v>1824.7692812485284</v>
          </cell>
          <cell r="AS81">
            <v>2578.4931887951502</v>
          </cell>
          <cell r="AT81">
            <v>315.96551744962329</v>
          </cell>
          <cell r="AU81">
            <v>374.23922071572883</v>
          </cell>
          <cell r="AV81">
            <v>443.260376804396</v>
          </cell>
          <cell r="AX81">
            <v>365</v>
          </cell>
          <cell r="AZ81">
            <v>0.46500000000000002</v>
          </cell>
          <cell r="BA81">
            <v>0.58000000000000007</v>
          </cell>
          <cell r="BB81">
            <v>0.69500000000000006</v>
          </cell>
          <cell r="BC81">
            <v>548.26045834854278</v>
          </cell>
          <cell r="BD81">
            <v>591.29796873085161</v>
          </cell>
          <cell r="BE81">
            <v>634.33547911316032</v>
          </cell>
          <cell r="BF81">
            <v>529.58132274832633</v>
          </cell>
          <cell r="BG81">
            <v>658.83337143142285</v>
          </cell>
          <cell r="BH81">
            <v>819.63126845010515</v>
          </cell>
          <cell r="BI81">
            <v>1.6460714285714286</v>
          </cell>
          <cell r="BJ81">
            <v>2.5571428571428569</v>
          </cell>
          <cell r="BK81">
            <v>4.0128571428571425</v>
          </cell>
          <cell r="BL81">
            <v>1164.2849470195406</v>
          </cell>
          <cell r="BM81">
            <v>1548.2811188467867</v>
          </cell>
          <cell r="BN81">
            <v>2136.1040090995634</v>
          </cell>
          <cell r="BO81">
            <v>1320.3201535543167</v>
          </cell>
          <cell r="BP81">
            <v>1865.6805317543581</v>
          </cell>
          <cell r="BQ81">
            <v>2636.3028975941697</v>
          </cell>
        </row>
        <row r="82">
          <cell r="A82" t="str">
            <v>18G</v>
          </cell>
          <cell r="B82" t="str">
            <v>CIO</v>
          </cell>
          <cell r="C82" t="str">
            <v>M Rose</v>
          </cell>
          <cell r="D82">
            <v>3</v>
          </cell>
          <cell r="E82" t="str">
            <v>None</v>
          </cell>
          <cell r="F82">
            <v>152487.35999999999</v>
          </cell>
          <cell r="G82">
            <v>25048.799999999999</v>
          </cell>
          <cell r="R82" t="str">
            <v>Corporate (other cuts n/a)</v>
          </cell>
          <cell r="S82">
            <v>38</v>
          </cell>
          <cell r="T82" t="str">
            <v>0606</v>
          </cell>
          <cell r="U82">
            <v>19908.5</v>
          </cell>
          <cell r="V82">
            <v>30365.7</v>
          </cell>
          <cell r="W82">
            <v>3</v>
          </cell>
          <cell r="X82" t="str">
            <v>Top Tax Executive</v>
          </cell>
          <cell r="AK82">
            <v>194.3</v>
          </cell>
          <cell r="AL82">
            <v>253.8</v>
          </cell>
          <cell r="AM82">
            <v>299.39999999999998</v>
          </cell>
          <cell r="AN82">
            <v>269.5</v>
          </cell>
          <cell r="AO82">
            <v>373.8</v>
          </cell>
          <cell r="AP82">
            <v>479.2</v>
          </cell>
          <cell r="AQ82">
            <v>470.1</v>
          </cell>
          <cell r="AR82">
            <v>854.4</v>
          </cell>
          <cell r="AS82">
            <v>1271.3</v>
          </cell>
          <cell r="AT82">
            <v>207.58872246229578</v>
          </cell>
          <cell r="AU82">
            <v>271.15809449784183</v>
          </cell>
          <cell r="AV82">
            <v>319.87680651163839</v>
          </cell>
          <cell r="AX82">
            <v>255</v>
          </cell>
          <cell r="AZ82">
            <v>0.38750000000000001</v>
          </cell>
          <cell r="BA82">
            <v>0.48</v>
          </cell>
          <cell r="BB82">
            <v>0.57499999999999996</v>
          </cell>
          <cell r="BC82">
            <v>376.23185611575553</v>
          </cell>
          <cell r="BD82">
            <v>401.31397985680587</v>
          </cell>
          <cell r="BE82">
            <v>427.07399883410085</v>
          </cell>
          <cell r="BF82">
            <v>287.93186157276739</v>
          </cell>
          <cell r="BG82">
            <v>399.36523137625403</v>
          </cell>
          <cell r="BH82">
            <v>511.97383326779271</v>
          </cell>
          <cell r="BI82">
            <v>1.1824999999999999</v>
          </cell>
          <cell r="BJ82">
            <v>1.9824999999999999</v>
          </cell>
          <cell r="BK82">
            <v>2.9850000000000003</v>
          </cell>
          <cell r="BL82">
            <v>696.87630285945352</v>
          </cell>
          <cell r="BM82">
            <v>938.88490219877724</v>
          </cell>
          <cell r="BN82">
            <v>1236.4809109101589</v>
          </cell>
          <cell r="BO82">
            <v>502.2514587211798</v>
          </cell>
          <cell r="BP82">
            <v>912.8348145742948</v>
          </cell>
          <cell r="BQ82">
            <v>1358.2477759460453</v>
          </cell>
        </row>
        <row r="83">
          <cell r="A83" t="str">
            <v>17G</v>
          </cell>
          <cell r="B83" t="str">
            <v>Head of Group Taxation</v>
          </cell>
          <cell r="C83" t="str">
            <v>PJ Ellingsworth</v>
          </cell>
          <cell r="D83">
            <v>4</v>
          </cell>
          <cell r="E83" t="str">
            <v>None</v>
          </cell>
          <cell r="F83">
            <v>152487.35999999999</v>
          </cell>
          <cell r="G83">
            <v>25048.799999999999</v>
          </cell>
          <cell r="AT83">
            <v>315</v>
          </cell>
          <cell r="AU83">
            <v>375</v>
          </cell>
          <cell r="AV83">
            <v>445</v>
          </cell>
          <cell r="AZ83">
            <v>0.46500000000000002</v>
          </cell>
          <cell r="BA83">
            <v>0.58000000000000007</v>
          </cell>
          <cell r="BB83">
            <v>0.69500000000000006</v>
          </cell>
          <cell r="BC83">
            <v>550</v>
          </cell>
          <cell r="BD83">
            <v>590</v>
          </cell>
          <cell r="BE83">
            <v>635</v>
          </cell>
          <cell r="BF83">
            <v>530</v>
          </cell>
          <cell r="BG83">
            <v>660</v>
          </cell>
          <cell r="BH83">
            <v>820</v>
          </cell>
          <cell r="BI83">
            <v>1.6460714285714286</v>
          </cell>
          <cell r="BJ83">
            <v>2.5571428571428569</v>
          </cell>
          <cell r="BK83">
            <v>4.0128571428571425</v>
          </cell>
          <cell r="BL83">
            <v>1165</v>
          </cell>
          <cell r="BM83">
            <v>1550</v>
          </cell>
          <cell r="BN83">
            <v>2135</v>
          </cell>
          <cell r="BO83">
            <v>1320</v>
          </cell>
          <cell r="BP83">
            <v>1865</v>
          </cell>
          <cell r="BQ83">
            <v>2635</v>
          </cell>
        </row>
        <row r="84">
          <cell r="A84" t="str">
            <v>19a</v>
          </cell>
          <cell r="R84" t="str">
            <v>Group</v>
          </cell>
          <cell r="S84">
            <v>14</v>
          </cell>
          <cell r="T84" t="str">
            <v>0702</v>
          </cell>
          <cell r="U84">
            <v>4900.5</v>
          </cell>
          <cell r="V84">
            <v>8329</v>
          </cell>
          <cell r="W84">
            <v>4</v>
          </cell>
          <cell r="X84" t="str">
            <v>Top Information Technology Executive</v>
          </cell>
          <cell r="Y84">
            <v>10.8087</v>
          </cell>
          <cell r="Z84">
            <v>0.1449</v>
          </cell>
          <cell r="AA84">
            <v>0.23</v>
          </cell>
          <cell r="AB84">
            <v>0.20699999999999999</v>
          </cell>
          <cell r="AC84">
            <v>10.635400000000001</v>
          </cell>
          <cell r="AD84">
            <v>0.2077</v>
          </cell>
          <cell r="AE84">
            <v>0.26</v>
          </cell>
          <cell r="AF84">
            <v>0.28499999999999998</v>
          </cell>
          <cell r="AG84">
            <v>9.6601999999999997</v>
          </cell>
          <cell r="AH84">
            <v>0.36880000000000002</v>
          </cell>
          <cell r="AI84">
            <v>0.27</v>
          </cell>
          <cell r="AJ84">
            <v>0.54800000000000004</v>
          </cell>
          <cell r="AK84">
            <v>245.50307912383633</v>
          </cell>
          <cell r="AL84">
            <v>278.74645364392478</v>
          </cell>
          <cell r="AM84">
            <v>316.4912867747438</v>
          </cell>
          <cell r="AN84">
            <v>418.73917338334633</v>
          </cell>
          <cell r="AO84">
            <v>495.96748149936064</v>
          </cell>
          <cell r="AP84">
            <v>587.43905118145244</v>
          </cell>
          <cell r="AQ84">
            <v>952.47327926771482</v>
          </cell>
          <cell r="AR84">
            <v>1279.2287056512503</v>
          </cell>
          <cell r="AS84">
            <v>1718.0808291234148</v>
          </cell>
          <cell r="AT84">
            <v>262.29372391084456</v>
          </cell>
          <cell r="AU84">
            <v>297.8107061391554</v>
          </cell>
          <cell r="AV84">
            <v>338.13701436961992</v>
          </cell>
          <cell r="AX84">
            <v>280</v>
          </cell>
          <cell r="AZ84">
            <v>0.4</v>
          </cell>
          <cell r="BA84">
            <v>0.5</v>
          </cell>
          <cell r="BB84">
            <v>0.6</v>
          </cell>
          <cell r="BC84">
            <v>416.93498859481758</v>
          </cell>
          <cell r="BD84">
            <v>446.7160592087331</v>
          </cell>
          <cell r="BE84">
            <v>476.49712982264862</v>
          </cell>
          <cell r="BF84">
            <v>447.37792098593218</v>
          </cell>
          <cell r="BG84">
            <v>529.88808989858251</v>
          </cell>
          <cell r="BH84">
            <v>627.6156570212089</v>
          </cell>
          <cell r="BI84">
            <v>1.27</v>
          </cell>
          <cell r="BJ84">
            <v>2.0866666666666664</v>
          </cell>
          <cell r="BK84">
            <v>3.0433333333333334</v>
          </cell>
          <cell r="BL84">
            <v>795.15458539154497</v>
          </cell>
          <cell r="BM84">
            <v>1068.1477326857707</v>
          </cell>
          <cell r="BN84">
            <v>1382.8343788394782</v>
          </cell>
          <cell r="BO84">
            <v>1017.615600734217</v>
          </cell>
          <cell r="BP84">
            <v>1366.7187480351993</v>
          </cell>
          <cell r="BQ84">
            <v>1835.585200230013</v>
          </cell>
        </row>
        <row r="85">
          <cell r="A85">
            <v>18</v>
          </cell>
          <cell r="P85">
            <v>48101100000</v>
          </cell>
          <cell r="Q85">
            <v>69761200000</v>
          </cell>
          <cell r="R85" t="str">
            <v>Corporate (other cuts n/a)</v>
          </cell>
          <cell r="S85">
            <v>30</v>
          </cell>
          <cell r="T85" t="str">
            <v>0701</v>
          </cell>
          <cell r="U85">
            <v>19753.5</v>
          </cell>
          <cell r="V85">
            <v>27156.7</v>
          </cell>
          <cell r="W85">
            <v>3</v>
          </cell>
          <cell r="X85" t="str">
            <v>Chief Information Officer</v>
          </cell>
          <cell r="Y85">
            <v>10.6752</v>
          </cell>
          <cell r="Z85">
            <v>0.19570000000000001</v>
          </cell>
          <cell r="AA85">
            <v>0.27</v>
          </cell>
          <cell r="AB85">
            <v>0.28399999999999997</v>
          </cell>
          <cell r="AC85">
            <v>8.9914000000000005</v>
          </cell>
          <cell r="AD85">
            <v>0.40849999999999997</v>
          </cell>
          <cell r="AE85">
            <v>0.55000000000000004</v>
          </cell>
          <cell r="AF85">
            <v>0.32800000000000001</v>
          </cell>
          <cell r="AG85">
            <v>10.5434</v>
          </cell>
          <cell r="AH85">
            <v>0.33260000000000001</v>
          </cell>
          <cell r="AI85">
            <v>0.22</v>
          </cell>
          <cell r="AJ85">
            <v>0.629</v>
          </cell>
          <cell r="AK85">
            <v>377.79649615666159</v>
          </cell>
          <cell r="AL85">
            <v>447.23863858879935</v>
          </cell>
          <cell r="AM85">
            <v>529.44482514157301</v>
          </cell>
          <cell r="AN85">
            <v>869.17600788814332</v>
          </cell>
          <cell r="AO85">
            <v>1052.6074282471031</v>
          </cell>
          <cell r="AP85">
            <v>1274.7503243825959</v>
          </cell>
          <cell r="AQ85">
            <v>1444.8983184037897</v>
          </cell>
          <cell r="AR85">
            <v>2008.5563369616482</v>
          </cell>
          <cell r="AS85">
            <v>2792.0985908583311</v>
          </cell>
          <cell r="AT85">
            <v>403.6350591245137</v>
          </cell>
          <cell r="AU85">
            <v>477.82654462390769</v>
          </cell>
          <cell r="AV85">
            <v>565.65504305410548</v>
          </cell>
          <cell r="AX85">
            <v>445</v>
          </cell>
          <cell r="AZ85">
            <v>0.5</v>
          </cell>
          <cell r="BA85">
            <v>0.66800000000000004</v>
          </cell>
          <cell r="BB85">
            <v>0.755</v>
          </cell>
          <cell r="BC85">
            <v>716.73981693586154</v>
          </cell>
          <cell r="BD85">
            <v>797.01467643267802</v>
          </cell>
          <cell r="BE85">
            <v>838.58558581495799</v>
          </cell>
          <cell r="BF85">
            <v>928.6213951228923</v>
          </cell>
          <cell r="BG85">
            <v>1124.5982052709151</v>
          </cell>
          <cell r="BH85">
            <v>1361.9340776993317</v>
          </cell>
          <cell r="BI85">
            <v>2.0632142857142859</v>
          </cell>
          <cell r="BJ85">
            <v>3.3114285714285714</v>
          </cell>
          <cell r="BK85">
            <v>5.1785714285714288</v>
          </cell>
          <cell r="BL85">
            <v>1702.5983698974026</v>
          </cell>
          <cell r="BM85">
            <v>2379.3031484872754</v>
          </cell>
          <cell r="BN85">
            <v>3313.0444776173372</v>
          </cell>
          <cell r="BO85">
            <v>1543.718970691519</v>
          </cell>
          <cell r="BP85">
            <v>2145.9271435070355</v>
          </cell>
          <cell r="BQ85">
            <v>2983.0580518016322</v>
          </cell>
        </row>
        <row r="86">
          <cell r="A86" t="str">
            <v>18G</v>
          </cell>
          <cell r="B86" t="str">
            <v>CIO</v>
          </cell>
          <cell r="C86" t="str">
            <v>M Rose</v>
          </cell>
          <cell r="D86">
            <v>3</v>
          </cell>
          <cell r="E86" t="str">
            <v>None</v>
          </cell>
          <cell r="F86">
            <v>152487.35999999999</v>
          </cell>
          <cell r="G86">
            <v>25048.799999999999</v>
          </cell>
          <cell r="H86">
            <v>280</v>
          </cell>
          <cell r="AT86">
            <v>405</v>
          </cell>
          <cell r="AU86">
            <v>480</v>
          </cell>
          <cell r="AV86">
            <v>565</v>
          </cell>
          <cell r="AZ86">
            <v>0.5</v>
          </cell>
          <cell r="BA86">
            <v>0.66800000000000004</v>
          </cell>
          <cell r="BB86">
            <v>0.755</v>
          </cell>
          <cell r="BC86">
            <v>715</v>
          </cell>
          <cell r="BD86">
            <v>795</v>
          </cell>
          <cell r="BE86">
            <v>840</v>
          </cell>
          <cell r="BF86">
            <v>930</v>
          </cell>
          <cell r="BG86">
            <v>1125</v>
          </cell>
          <cell r="BH86">
            <v>1360</v>
          </cell>
          <cell r="BI86">
            <v>2.0632142857142859</v>
          </cell>
          <cell r="BJ86">
            <v>3.3114285714285714</v>
          </cell>
          <cell r="BK86">
            <v>5.1785714285714288</v>
          </cell>
          <cell r="BL86">
            <v>1705</v>
          </cell>
          <cell r="BM86">
            <v>2380</v>
          </cell>
          <cell r="BN86">
            <v>3315</v>
          </cell>
          <cell r="BO86">
            <v>1545</v>
          </cell>
          <cell r="BP86">
            <v>2145</v>
          </cell>
          <cell r="BQ86">
            <v>2985</v>
          </cell>
        </row>
        <row r="88">
          <cell r="A88" t="str">
            <v>19a</v>
          </cell>
          <cell r="R88" t="str">
            <v>Group</v>
          </cell>
          <cell r="S88">
            <v>14</v>
          </cell>
          <cell r="T88" t="str">
            <v>0702</v>
          </cell>
          <cell r="U88">
            <v>4900.5</v>
          </cell>
          <cell r="V88">
            <v>8329</v>
          </cell>
          <cell r="W88">
            <v>4</v>
          </cell>
          <cell r="X88" t="str">
            <v>Top Information Technology Executive</v>
          </cell>
          <cell r="Y88">
            <v>10.8087</v>
          </cell>
          <cell r="Z88">
            <v>0.1449</v>
          </cell>
          <cell r="AA88">
            <v>0.23</v>
          </cell>
          <cell r="AB88">
            <v>0.20699999999999999</v>
          </cell>
          <cell r="AC88">
            <v>10.635400000000001</v>
          </cell>
          <cell r="AD88">
            <v>0.2077</v>
          </cell>
          <cell r="AE88">
            <v>0.26</v>
          </cell>
          <cell r="AF88">
            <v>0.28499999999999998</v>
          </cell>
          <cell r="AG88">
            <v>9.6601999999999997</v>
          </cell>
          <cell r="AH88">
            <v>0.36880000000000002</v>
          </cell>
          <cell r="AI88">
            <v>0.27</v>
          </cell>
          <cell r="AJ88">
            <v>0.54800000000000004</v>
          </cell>
          <cell r="AK88">
            <v>245.50307912383627</v>
          </cell>
          <cell r="AL88">
            <v>278.74645364392472</v>
          </cell>
          <cell r="AM88">
            <v>316.49128677474374</v>
          </cell>
          <cell r="AN88">
            <v>418.73917338334633</v>
          </cell>
          <cell r="AO88">
            <v>495.96748149936064</v>
          </cell>
          <cell r="AP88">
            <v>587.43905118145244</v>
          </cell>
          <cell r="AQ88">
            <v>952.47327926771482</v>
          </cell>
          <cell r="AR88">
            <v>1279.2287056512503</v>
          </cell>
          <cell r="AS88">
            <v>1718.0808291234148</v>
          </cell>
          <cell r="AT88">
            <v>262.29372391084451</v>
          </cell>
          <cell r="AU88">
            <v>297.81070613915534</v>
          </cell>
          <cell r="AV88">
            <v>338.13701436961981</v>
          </cell>
          <cell r="AX88">
            <v>280</v>
          </cell>
          <cell r="AZ88">
            <v>0.4</v>
          </cell>
          <cell r="BA88">
            <v>0.5</v>
          </cell>
          <cell r="BB88">
            <v>0.6</v>
          </cell>
          <cell r="BC88">
            <v>416.93498859481747</v>
          </cell>
          <cell r="BD88">
            <v>446.71605920873299</v>
          </cell>
          <cell r="BE88">
            <v>476.4971298226485</v>
          </cell>
          <cell r="BF88">
            <v>447.37792098593218</v>
          </cell>
          <cell r="BG88">
            <v>529.88808989858251</v>
          </cell>
          <cell r="BH88">
            <v>627.6156570212089</v>
          </cell>
          <cell r="BI88">
            <v>1.27</v>
          </cell>
          <cell r="BJ88">
            <v>2.0866666666666664</v>
          </cell>
          <cell r="BK88">
            <v>3.0433333333333334</v>
          </cell>
          <cell r="BL88">
            <v>795.15458539154474</v>
          </cell>
          <cell r="BM88">
            <v>1068.1477326857703</v>
          </cell>
          <cell r="BN88">
            <v>1382.8343788394779</v>
          </cell>
          <cell r="BO88">
            <v>1017.615600734217</v>
          </cell>
          <cell r="BP88">
            <v>1366.7187480351993</v>
          </cell>
          <cell r="BQ88">
            <v>1835.585200230013</v>
          </cell>
        </row>
        <row r="89">
          <cell r="A89" t="str">
            <v>19b</v>
          </cell>
          <cell r="B89" t="str">
            <v>Director Research &amp; Technical Development - SEPTAR</v>
          </cell>
          <cell r="C89" t="str">
            <v>PR Sullivan</v>
          </cell>
          <cell r="D89">
            <v>4</v>
          </cell>
          <cell r="E89" t="str">
            <v>None</v>
          </cell>
          <cell r="F89">
            <v>13769.279999999999</v>
          </cell>
          <cell r="G89">
            <v>20128.32</v>
          </cell>
          <cell r="H89">
            <v>240</v>
          </cell>
          <cell r="P89" t="str">
            <v>n/a</v>
          </cell>
          <cell r="Q89" t="str">
            <v>n/a</v>
          </cell>
          <cell r="R89" t="str">
            <v>Total Sample Division</v>
          </cell>
          <cell r="S89">
            <v>34</v>
          </cell>
          <cell r="T89" t="str">
            <v>0702</v>
          </cell>
          <cell r="U89">
            <v>501</v>
          </cell>
          <cell r="V89">
            <v>1243.7</v>
          </cell>
          <cell r="W89">
            <v>4</v>
          </cell>
          <cell r="X89" t="str">
            <v>Top Information Technology Executive</v>
          </cell>
          <cell r="Y89">
            <v>10.916499999999999</v>
          </cell>
          <cell r="Z89">
            <v>0.15129999999999999</v>
          </cell>
          <cell r="AA89">
            <v>0.43</v>
          </cell>
          <cell r="AB89">
            <v>0.223</v>
          </cell>
          <cell r="AC89">
            <v>11.144600000000001</v>
          </cell>
          <cell r="AD89">
            <v>0.15409999999999999</v>
          </cell>
          <cell r="AE89">
            <v>0.34</v>
          </cell>
          <cell r="AF89">
            <v>0.28199999999999997</v>
          </cell>
          <cell r="AK89">
            <v>292.54059073175353</v>
          </cell>
          <cell r="AL89">
            <v>335.11895456584136</v>
          </cell>
          <cell r="AM89">
            <v>383.89446547703454</v>
          </cell>
          <cell r="AN89">
            <v>368.08676455560015</v>
          </cell>
          <cell r="AO89">
            <v>435.28591916768659</v>
          </cell>
          <cell r="AP89">
            <v>514.75317688864482</v>
          </cell>
          <cell r="AT89">
            <v>299.09933846689808</v>
          </cell>
          <cell r="AU89">
            <v>342.63230742660096</v>
          </cell>
          <cell r="AV89">
            <v>392.50136324012414</v>
          </cell>
          <cell r="AX89">
            <v>335</v>
          </cell>
          <cell r="AZ89">
            <v>0.43928571428571428</v>
          </cell>
          <cell r="BA89">
            <v>0.53500000000000003</v>
          </cell>
          <cell r="BB89">
            <v>0.65</v>
          </cell>
          <cell r="BC89">
            <v>493.14578533185784</v>
          </cell>
          <cell r="BD89">
            <v>525.9405918998325</v>
          </cell>
          <cell r="BE89">
            <v>565.34330725389157</v>
          </cell>
          <cell r="BF89">
            <v>376.33925432916266</v>
          </cell>
          <cell r="BG89">
            <v>445.04501116015211</v>
          </cell>
          <cell r="BH89">
            <v>526.29392145551628</v>
          </cell>
          <cell r="BI89">
            <v>1.5033333333333334</v>
          </cell>
          <cell r="BJ89">
            <v>2.3683333333333332</v>
          </cell>
          <cell r="BK89">
            <v>3.5858333333333334</v>
          </cell>
          <cell r="BL89">
            <v>1008.2363541631813</v>
          </cell>
          <cell r="BM89">
            <v>1337.4081066551657</v>
          </cell>
          <cell r="BN89">
            <v>1793.9656563011117</v>
          </cell>
          <cell r="BO89">
            <v>0</v>
          </cell>
          <cell r="BP89">
            <v>0</v>
          </cell>
          <cell r="BQ89">
            <v>0</v>
          </cell>
        </row>
        <row r="90">
          <cell r="R90" t="str">
            <v>Corporate</v>
          </cell>
          <cell r="S90">
            <v>9</v>
          </cell>
          <cell r="T90" t="str">
            <v>0702</v>
          </cell>
          <cell r="U90">
            <v>19805</v>
          </cell>
          <cell r="V90">
            <v>56071.199999999997</v>
          </cell>
          <cell r="W90">
            <v>4</v>
          </cell>
          <cell r="X90" t="str">
            <v>Top Information Technology Executive</v>
          </cell>
          <cell r="AK90">
            <v>159.69999999999999</v>
          </cell>
          <cell r="AL90">
            <v>193</v>
          </cell>
          <cell r="AM90">
            <v>235</v>
          </cell>
          <cell r="AN90">
            <v>178.9</v>
          </cell>
          <cell r="AO90">
            <v>273.10000000000002</v>
          </cell>
          <cell r="AP90">
            <v>365</v>
          </cell>
          <cell r="AQ90">
            <v>238.4</v>
          </cell>
          <cell r="AR90">
            <v>485.1</v>
          </cell>
          <cell r="AS90">
            <v>826.4</v>
          </cell>
          <cell r="AT90">
            <v>170.62233132902023</v>
          </cell>
          <cell r="AU90">
            <v>206.19981181277961</v>
          </cell>
          <cell r="AV90">
            <v>251.0723097202239</v>
          </cell>
          <cell r="AX90">
            <v>195</v>
          </cell>
          <cell r="AZ90">
            <v>0.33749999999999997</v>
          </cell>
          <cell r="BA90">
            <v>0.38750000000000001</v>
          </cell>
          <cell r="BB90">
            <v>0.48749999999999999</v>
          </cell>
          <cell r="BC90">
            <v>275.79224829959276</v>
          </cell>
          <cell r="BD90">
            <v>286.10223889023172</v>
          </cell>
          <cell r="BE90">
            <v>306.7222200715097</v>
          </cell>
          <cell r="BF90">
            <v>191.1354732295662</v>
          </cell>
          <cell r="BG90">
            <v>291.77807567911981</v>
          </cell>
          <cell r="BH90">
            <v>389.96337467183713</v>
          </cell>
          <cell r="BI90">
            <v>0.79499999999999993</v>
          </cell>
          <cell r="BJ90">
            <v>1.3712499999999999</v>
          </cell>
          <cell r="BK90">
            <v>2.0587499999999999</v>
          </cell>
          <cell r="BL90">
            <v>439.72109869075257</v>
          </cell>
          <cell r="BM90">
            <v>568.85373083850573</v>
          </cell>
          <cell r="BN90">
            <v>731.23608264106974</v>
          </cell>
          <cell r="BO90">
            <v>254.70484526511225</v>
          </cell>
          <cell r="BP90">
            <v>518.27735083098139</v>
          </cell>
          <cell r="BQ90">
            <v>882.91981596933203</v>
          </cell>
        </row>
        <row r="91">
          <cell r="A91" t="str">
            <v>19G</v>
          </cell>
          <cell r="B91" t="str">
            <v>ITPS</v>
          </cell>
          <cell r="C91" t="str">
            <v>AD Matula</v>
          </cell>
          <cell r="D91">
            <v>4</v>
          </cell>
          <cell r="E91" t="str">
            <v>None</v>
          </cell>
          <cell r="F91">
            <v>152487.35999999999</v>
          </cell>
          <cell r="G91">
            <v>25048.799999999999</v>
          </cell>
          <cell r="H91">
            <v>280</v>
          </cell>
          <cell r="R91" t="str">
            <v>No Data</v>
          </cell>
          <cell r="S91">
            <v>9</v>
          </cell>
          <cell r="T91" t="str">
            <v>0802</v>
          </cell>
          <cell r="U91">
            <v>20200</v>
          </cell>
          <cell r="V91">
            <v>26500</v>
          </cell>
          <cell r="W91">
            <v>3</v>
          </cell>
          <cell r="X91" t="str">
            <v>Top Basic Research Executive</v>
          </cell>
          <cell r="AK91">
            <v>1E-3</v>
          </cell>
          <cell r="AL91">
            <v>1E-3</v>
          </cell>
          <cell r="AM91">
            <v>1E-3</v>
          </cell>
          <cell r="AN91">
            <v>1E-3</v>
          </cell>
          <cell r="AO91">
            <v>1E-3</v>
          </cell>
          <cell r="AP91">
            <v>1E-3</v>
          </cell>
          <cell r="AQ91">
            <v>1E-3</v>
          </cell>
          <cell r="AR91">
            <v>1E-3</v>
          </cell>
          <cell r="AS91">
            <v>1E-3</v>
          </cell>
          <cell r="AT91">
            <v>300</v>
          </cell>
          <cell r="AU91">
            <v>345</v>
          </cell>
          <cell r="AV91">
            <v>395</v>
          </cell>
          <cell r="AX91">
            <v>0</v>
          </cell>
          <cell r="AZ91">
            <v>0.43928571428571428</v>
          </cell>
          <cell r="BA91">
            <v>0.53500000000000003</v>
          </cell>
          <cell r="BB91">
            <v>0.65</v>
          </cell>
          <cell r="BC91">
            <v>495</v>
          </cell>
          <cell r="BD91">
            <v>525</v>
          </cell>
          <cell r="BE91">
            <v>565</v>
          </cell>
          <cell r="BF91">
            <v>375</v>
          </cell>
          <cell r="BG91">
            <v>445</v>
          </cell>
          <cell r="BH91">
            <v>525</v>
          </cell>
          <cell r="BI91">
            <v>1.5033333333333334</v>
          </cell>
          <cell r="BJ91">
            <v>2.3683333333333332</v>
          </cell>
          <cell r="BK91">
            <v>3.5858333333333334</v>
          </cell>
          <cell r="BL91">
            <v>1010</v>
          </cell>
          <cell r="BM91">
            <v>1335</v>
          </cell>
          <cell r="BN91">
            <v>1795</v>
          </cell>
          <cell r="BO91">
            <v>0</v>
          </cell>
          <cell r="BP91">
            <v>0</v>
          </cell>
          <cell r="BQ91">
            <v>0</v>
          </cell>
        </row>
        <row r="92">
          <cell r="A92" t="str">
            <v>21G</v>
          </cell>
          <cell r="B92" t="str">
            <v>Director Global Business</v>
          </cell>
          <cell r="C92" t="str">
            <v>M Odum</v>
          </cell>
          <cell r="D92">
            <v>4</v>
          </cell>
          <cell r="E92" t="str">
            <v>None</v>
          </cell>
          <cell r="F92">
            <v>16349.76</v>
          </cell>
          <cell r="G92">
            <v>292.32</v>
          </cell>
          <cell r="H92">
            <v>270</v>
          </cell>
          <cell r="R92" t="str">
            <v>Group</v>
          </cell>
          <cell r="S92">
            <v>13</v>
          </cell>
          <cell r="T92" t="str">
            <v>1003</v>
          </cell>
          <cell r="U92">
            <v>6295</v>
          </cell>
          <cell r="V92">
            <v>8665.2000000000007</v>
          </cell>
          <cell r="W92">
            <v>4</v>
          </cell>
          <cell r="X92" t="str">
            <v>Top Business Development Executive</v>
          </cell>
          <cell r="AK92">
            <v>148</v>
          </cell>
          <cell r="AL92">
            <v>185</v>
          </cell>
          <cell r="AM92">
            <v>209.3</v>
          </cell>
          <cell r="AN92">
            <v>199.6</v>
          </cell>
          <cell r="AO92">
            <v>272</v>
          </cell>
          <cell r="AP92">
            <v>325</v>
          </cell>
          <cell r="AQ92">
            <v>325.89999999999998</v>
          </cell>
          <cell r="AR92">
            <v>351.3</v>
          </cell>
          <cell r="AS92">
            <v>574</v>
          </cell>
          <cell r="AT92">
            <v>158.12213548337505</v>
          </cell>
          <cell r="AU92">
            <v>197.6526693542188</v>
          </cell>
          <cell r="AV92">
            <v>223.61461457209728</v>
          </cell>
          <cell r="AX92">
            <v>185</v>
          </cell>
          <cell r="AZ92">
            <v>0.3125</v>
          </cell>
          <cell r="BA92">
            <v>0.36249999999999999</v>
          </cell>
          <cell r="BB92">
            <v>0.46250000000000002</v>
          </cell>
          <cell r="BC92">
            <v>219.88859465656842</v>
          </cell>
          <cell r="BD92">
            <v>269.30176199512312</v>
          </cell>
          <cell r="BE92">
            <v>315.02897414842346</v>
          </cell>
          <cell r="BF92">
            <v>213.25120434109229</v>
          </cell>
          <cell r="BG92">
            <v>290.60284359106765</v>
          </cell>
          <cell r="BH92">
            <v>347.22766237903306</v>
          </cell>
          <cell r="BI92">
            <v>0.72499999999999998</v>
          </cell>
          <cell r="BJ92">
            <v>1.2737499999999999</v>
          </cell>
          <cell r="BK92">
            <v>1.8962500000000002</v>
          </cell>
          <cell r="BL92">
            <v>363.18677993837707</v>
          </cell>
          <cell r="BM92">
            <v>521.06184958505924</v>
          </cell>
          <cell r="BN92">
            <v>689.82784841136095</v>
          </cell>
          <cell r="BO92">
            <v>348.1892159056211</v>
          </cell>
          <cell r="BP92">
            <v>375.3263932115517</v>
          </cell>
          <cell r="BQ92">
            <v>613.25747140173837</v>
          </cell>
        </row>
        <row r="93">
          <cell r="A93">
            <v>20</v>
          </cell>
          <cell r="B93" t="str">
            <v>Director of Business Development - Euorpe</v>
          </cell>
          <cell r="C93" t="str">
            <v>RM Sprague</v>
          </cell>
          <cell r="D93">
            <v>3</v>
          </cell>
          <cell r="E93" t="str">
            <v>E&amp;P Exec. Committee</v>
          </cell>
          <cell r="F93">
            <v>6884.6399999999994</v>
          </cell>
          <cell r="G93">
            <v>10064.16</v>
          </cell>
          <cell r="P93">
            <v>54072400000</v>
          </cell>
          <cell r="Q93">
            <v>220672700000</v>
          </cell>
          <cell r="R93" t="str">
            <v>Group</v>
          </cell>
          <cell r="S93">
            <v>12</v>
          </cell>
          <cell r="T93" t="str">
            <v>0801</v>
          </cell>
          <cell r="U93">
            <v>25530</v>
          </cell>
          <cell r="V93">
            <v>60311.5</v>
          </cell>
          <cell r="W93">
            <v>3</v>
          </cell>
          <cell r="X93" t="str">
            <v>Top Research &amp; Development Executive</v>
          </cell>
          <cell r="Y93">
            <v>7.3620999999999999</v>
          </cell>
          <cell r="Z93">
            <v>0.59330000000000005</v>
          </cell>
          <cell r="AA93">
            <v>0.38</v>
          </cell>
          <cell r="AB93">
            <v>0.52300000000000002</v>
          </cell>
          <cell r="AC93">
            <v>5.5975000000000001</v>
          </cell>
          <cell r="AD93">
            <v>0.84540000000000004</v>
          </cell>
          <cell r="AE93">
            <v>0.43</v>
          </cell>
          <cell r="AF93">
            <v>0.72199999999999998</v>
          </cell>
          <cell r="AG93">
            <v>2.4741</v>
          </cell>
          <cell r="AH93">
            <v>1.2892999999999999</v>
          </cell>
          <cell r="AI93">
            <v>0.4</v>
          </cell>
          <cell r="AJ93">
            <v>1.4319999999999999</v>
          </cell>
          <cell r="AK93">
            <v>338.54234964550062</v>
          </cell>
          <cell r="AL93">
            <v>449.71299668733587</v>
          </cell>
          <cell r="AM93">
            <v>597.38989701370633</v>
          </cell>
          <cell r="AN93">
            <v>589.76166987700071</v>
          </cell>
          <cell r="AO93">
            <v>851.13591675232306</v>
          </cell>
          <cell r="AP93">
            <v>1228.3476288598126</v>
          </cell>
          <cell r="AQ93">
            <v>1413.3861075581615</v>
          </cell>
          <cell r="AR93">
            <v>2575.0533334025245</v>
          </cell>
          <cell r="AS93">
            <v>4691.4991129517575</v>
          </cell>
          <cell r="AT93">
            <v>361.69621133449982</v>
          </cell>
          <cell r="AU93">
            <v>480.47013101911836</v>
          </cell>
          <cell r="AV93">
            <v>638.24706913514012</v>
          </cell>
          <cell r="AX93">
            <v>450</v>
          </cell>
          <cell r="AZ93">
            <v>0.5</v>
          </cell>
          <cell r="BA93">
            <v>0.66999999999999993</v>
          </cell>
          <cell r="BB93">
            <v>0.75</v>
          </cell>
          <cell r="BC93">
            <v>720.70519652867756</v>
          </cell>
          <cell r="BD93">
            <v>802.38511880192755</v>
          </cell>
          <cell r="BE93">
            <v>840.82272928345719</v>
          </cell>
          <cell r="BF93">
            <v>630.09712612967985</v>
          </cell>
          <cell r="BG93">
            <v>909.34749150998277</v>
          </cell>
          <cell r="BH93">
            <v>1312.3577715625256</v>
          </cell>
          <cell r="BI93">
            <v>2.0892857142857144</v>
          </cell>
          <cell r="BJ93">
            <v>3.3585714285714285</v>
          </cell>
          <cell r="BK93">
            <v>5.2514285714285718</v>
          </cell>
          <cell r="BL93">
            <v>1724.5445774079071</v>
          </cell>
          <cell r="BM93">
            <v>2416.0783731247093</v>
          </cell>
          <cell r="BN93">
            <v>3363.9773030352844</v>
          </cell>
          <cell r="BO93">
            <v>1510.0515512812954</v>
          </cell>
          <cell r="BP93">
            <v>2751.1684598729089</v>
          </cell>
          <cell r="BQ93">
            <v>5012.363907826295</v>
          </cell>
        </row>
        <row r="94">
          <cell r="A94" t="str">
            <v>20G</v>
          </cell>
          <cell r="B94" t="str">
            <v>Director Research &amp; Technical Development - SEPTAR</v>
          </cell>
          <cell r="C94" t="str">
            <v>PR Sullivan</v>
          </cell>
          <cell r="D94">
            <v>4</v>
          </cell>
          <cell r="E94" t="str">
            <v>None</v>
          </cell>
          <cell r="F94">
            <v>13769.279999999999</v>
          </cell>
          <cell r="G94">
            <v>20128.32</v>
          </cell>
          <cell r="H94">
            <v>240</v>
          </cell>
          <cell r="R94" t="str">
            <v>Group</v>
          </cell>
          <cell r="S94">
            <v>6</v>
          </cell>
          <cell r="T94" t="str">
            <v>0804</v>
          </cell>
          <cell r="U94">
            <v>10558</v>
          </cell>
          <cell r="V94">
            <v>14316.5</v>
          </cell>
          <cell r="W94">
            <v>4</v>
          </cell>
          <cell r="X94" t="str">
            <v>Top Applied Research</v>
          </cell>
          <cell r="AK94">
            <v>172.5</v>
          </cell>
          <cell r="AL94">
            <v>282.5</v>
          </cell>
          <cell r="AM94">
            <v>322.5</v>
          </cell>
          <cell r="AN94">
            <v>294.89999999999998</v>
          </cell>
          <cell r="AO94">
            <v>450</v>
          </cell>
          <cell r="AP94">
            <v>553.1</v>
          </cell>
          <cell r="AQ94">
            <v>507.5</v>
          </cell>
          <cell r="AR94">
            <v>832.9</v>
          </cell>
          <cell r="AS94">
            <v>2228.5</v>
          </cell>
          <cell r="AT94">
            <v>360</v>
          </cell>
          <cell r="AU94">
            <v>480</v>
          </cell>
          <cell r="AV94">
            <v>640</v>
          </cell>
          <cell r="AX94">
            <v>285</v>
          </cell>
          <cell r="AZ94">
            <v>0.5</v>
          </cell>
          <cell r="BA94">
            <v>0.66999999999999993</v>
          </cell>
          <cell r="BB94">
            <v>0.75</v>
          </cell>
          <cell r="BC94">
            <v>720</v>
          </cell>
          <cell r="BD94">
            <v>800</v>
          </cell>
          <cell r="BE94">
            <v>840</v>
          </cell>
          <cell r="BF94">
            <v>630</v>
          </cell>
          <cell r="BG94">
            <v>910</v>
          </cell>
          <cell r="BH94">
            <v>1310</v>
          </cell>
          <cell r="BI94">
            <v>2.0892857142857144</v>
          </cell>
          <cell r="BJ94">
            <v>3.3585714285714285</v>
          </cell>
          <cell r="BK94">
            <v>5.2514285714285718</v>
          </cell>
          <cell r="BL94">
            <v>1725</v>
          </cell>
          <cell r="BM94">
            <v>2415</v>
          </cell>
          <cell r="BN94">
            <v>3365</v>
          </cell>
          <cell r="BO94">
            <v>1510</v>
          </cell>
          <cell r="BP94">
            <v>2750</v>
          </cell>
          <cell r="BQ94">
            <v>5010</v>
          </cell>
        </row>
        <row r="95">
          <cell r="A95" t="str">
            <v>22G</v>
          </cell>
          <cell r="B95" t="str">
            <v>VP Exploration &amp; Development - SEPCo</v>
          </cell>
          <cell r="C95" t="str">
            <v>DT Lawrence</v>
          </cell>
          <cell r="D95" t="str">
            <v>n/a</v>
          </cell>
          <cell r="E95" t="str">
            <v>n/a</v>
          </cell>
          <cell r="F95">
            <v>13769.279999999999</v>
          </cell>
          <cell r="G95">
            <v>20128.32</v>
          </cell>
          <cell r="H95">
            <v>260</v>
          </cell>
          <cell r="R95" t="str">
            <v>Corporate</v>
          </cell>
          <cell r="S95">
            <v>9</v>
          </cell>
          <cell r="T95" t="str">
            <v>1003</v>
          </cell>
          <cell r="U95">
            <v>20200</v>
          </cell>
          <cell r="V95">
            <v>26500</v>
          </cell>
          <cell r="W95">
            <v>3</v>
          </cell>
          <cell r="X95" t="str">
            <v>Top Business Development Executive</v>
          </cell>
          <cell r="AK95">
            <v>257.5</v>
          </cell>
          <cell r="AL95">
            <v>355</v>
          </cell>
          <cell r="AM95">
            <v>395</v>
          </cell>
          <cell r="AN95">
            <v>381.2</v>
          </cell>
          <cell r="AO95">
            <v>475</v>
          </cell>
          <cell r="AP95">
            <v>670.3</v>
          </cell>
          <cell r="AQ95">
            <v>875</v>
          </cell>
          <cell r="AR95">
            <v>1220.0999999999999</v>
          </cell>
          <cell r="AS95">
            <v>1797.5</v>
          </cell>
          <cell r="AT95">
            <v>185</v>
          </cell>
          <cell r="AU95">
            <v>300</v>
          </cell>
          <cell r="AV95">
            <v>345</v>
          </cell>
          <cell r="AX95">
            <v>355</v>
          </cell>
          <cell r="AZ95">
            <v>0.4</v>
          </cell>
          <cell r="BA95">
            <v>0.5</v>
          </cell>
          <cell r="BB95">
            <v>0.61250000000000004</v>
          </cell>
          <cell r="BC95">
            <v>425</v>
          </cell>
          <cell r="BD95">
            <v>455</v>
          </cell>
          <cell r="BE95">
            <v>485</v>
          </cell>
          <cell r="BF95">
            <v>315</v>
          </cell>
          <cell r="BG95">
            <v>480</v>
          </cell>
          <cell r="BH95">
            <v>590</v>
          </cell>
          <cell r="BI95">
            <v>1.2875000000000001</v>
          </cell>
          <cell r="BJ95">
            <v>2.1074999999999999</v>
          </cell>
          <cell r="BK95">
            <v>3.0549999999999997</v>
          </cell>
          <cell r="BL95">
            <v>810</v>
          </cell>
          <cell r="BM95">
            <v>1090</v>
          </cell>
          <cell r="BN95">
            <v>1410</v>
          </cell>
          <cell r="BO95">
            <v>540</v>
          </cell>
          <cell r="BP95">
            <v>890</v>
          </cell>
          <cell r="BQ95">
            <v>2380</v>
          </cell>
        </row>
        <row r="96">
          <cell r="A96">
            <v>21</v>
          </cell>
          <cell r="P96" t="str">
            <v>n/a</v>
          </cell>
          <cell r="Q96" t="str">
            <v>n/a</v>
          </cell>
          <cell r="R96" t="str">
            <v>Total Sample Corporate</v>
          </cell>
          <cell r="S96">
            <v>22</v>
          </cell>
          <cell r="T96" t="str">
            <v>0802</v>
          </cell>
          <cell r="U96" t="str">
            <v>n/a</v>
          </cell>
          <cell r="V96" t="str">
            <v>n/a</v>
          </cell>
          <cell r="W96" t="str">
            <v>3/4</v>
          </cell>
          <cell r="X96" t="str">
            <v>Top Basic Research Executive</v>
          </cell>
          <cell r="Y96">
            <v>11.250400000000001</v>
          </cell>
          <cell r="Z96">
            <v>0.1179</v>
          </cell>
          <cell r="AA96">
            <v>0.32</v>
          </cell>
          <cell r="AB96">
            <v>0.32400000000000001</v>
          </cell>
          <cell r="AC96">
            <v>11.305</v>
          </cell>
          <cell r="AD96">
            <v>0.15260000000000001</v>
          </cell>
          <cell r="AE96">
            <v>0.28000000000000003</v>
          </cell>
          <cell r="AF96">
            <v>0.498</v>
          </cell>
          <cell r="AK96">
            <v>199.74928856823917</v>
          </cell>
          <cell r="AL96">
            <v>241.41243198276371</v>
          </cell>
          <cell r="AM96">
            <v>291.76555638105651</v>
          </cell>
          <cell r="AN96">
            <v>271.77561099966226</v>
          </cell>
          <cell r="AO96">
            <v>357.01047165224298</v>
          </cell>
          <cell r="AP96">
            <v>468.97687544713267</v>
          </cell>
          <cell r="AQ96">
            <v>325.89999999999998</v>
          </cell>
          <cell r="AR96">
            <v>351.3</v>
          </cell>
          <cell r="AS96">
            <v>574</v>
          </cell>
          <cell r="AT96">
            <v>204.22765921320374</v>
          </cell>
          <cell r="AU96">
            <v>246.8248885500459</v>
          </cell>
          <cell r="AV96">
            <v>298.30692787866911</v>
          </cell>
          <cell r="AX96">
            <v>240</v>
          </cell>
          <cell r="AZ96">
            <v>0.35</v>
          </cell>
          <cell r="BA96">
            <v>0.42</v>
          </cell>
          <cell r="BB96">
            <v>0.5</v>
          </cell>
          <cell r="BC96">
            <v>333.21359954256195</v>
          </cell>
          <cell r="BD96">
            <v>350.49134174106518</v>
          </cell>
          <cell r="BE96">
            <v>370.23733282506885</v>
          </cell>
          <cell r="BF96">
            <v>277.8688087629294</v>
          </cell>
          <cell r="BG96">
            <v>365.01463140496298</v>
          </cell>
          <cell r="BH96">
            <v>479.49131726178848</v>
          </cell>
          <cell r="BI96">
            <v>1.1299999999999999</v>
          </cell>
          <cell r="BJ96">
            <v>1.92</v>
          </cell>
          <cell r="BK96">
            <v>2.95</v>
          </cell>
          <cell r="BL96">
            <v>612.12572360411377</v>
          </cell>
          <cell r="BM96">
            <v>824.39512775715332</v>
          </cell>
          <cell r="BN96">
            <v>1098.3707540477044</v>
          </cell>
          <cell r="BO96">
            <v>0</v>
          </cell>
          <cell r="BP96">
            <v>0</v>
          </cell>
          <cell r="BQ96">
            <v>0</v>
          </cell>
        </row>
        <row r="97">
          <cell r="A97">
            <v>23</v>
          </cell>
          <cell r="B97" t="str">
            <v>Director NBD</v>
          </cell>
          <cell r="C97" t="str">
            <v>LL Brass</v>
          </cell>
          <cell r="D97">
            <v>3</v>
          </cell>
          <cell r="E97" t="str">
            <v>E&amp;P Exec. Committee</v>
          </cell>
          <cell r="F97">
            <v>13769.279999999999</v>
          </cell>
          <cell r="G97">
            <v>20128.32</v>
          </cell>
          <cell r="R97" t="str">
            <v>No Data</v>
          </cell>
          <cell r="S97">
            <v>9</v>
          </cell>
          <cell r="T97" t="str">
            <v>0802</v>
          </cell>
          <cell r="U97">
            <v>24573</v>
          </cell>
          <cell r="V97">
            <v>31250</v>
          </cell>
          <cell r="W97">
            <v>2</v>
          </cell>
          <cell r="X97" t="str">
            <v>Top Basic Research Executive</v>
          </cell>
          <cell r="AK97">
            <v>1E-3</v>
          </cell>
          <cell r="AL97">
            <v>1E-3</v>
          </cell>
          <cell r="AM97">
            <v>1E-3</v>
          </cell>
          <cell r="AN97">
            <v>1E-3</v>
          </cell>
          <cell r="AO97">
            <v>1E-3</v>
          </cell>
          <cell r="AP97">
            <v>1E-3</v>
          </cell>
          <cell r="AQ97">
            <v>1E-3</v>
          </cell>
          <cell r="AR97">
            <v>1E-3</v>
          </cell>
          <cell r="AS97">
            <v>1E-3</v>
          </cell>
          <cell r="AT97">
            <v>1.0683928073201017E-3</v>
          </cell>
          <cell r="AU97">
            <v>1.0683928073201017E-3</v>
          </cell>
          <cell r="AV97">
            <v>1.0683928073201017E-3</v>
          </cell>
          <cell r="AX97">
            <v>0</v>
          </cell>
          <cell r="AZ97" t="e">
            <v>#N/A</v>
          </cell>
          <cell r="BA97" t="e">
            <v>#N/A</v>
          </cell>
          <cell r="BB97" t="e">
            <v>#N/A</v>
          </cell>
          <cell r="BC97" t="e">
            <v>#N/A</v>
          </cell>
          <cell r="BD97" t="e">
            <v>#N/A</v>
          </cell>
          <cell r="BE97" t="e">
            <v>#N/A</v>
          </cell>
          <cell r="BF97">
            <v>1.0683928073201017E-3</v>
          </cell>
          <cell r="BG97">
            <v>1.0683928073201017E-3</v>
          </cell>
          <cell r="BH97">
            <v>1.0683928073201017E-3</v>
          </cell>
          <cell r="BI97" t="e">
            <v>#N/A</v>
          </cell>
          <cell r="BJ97" t="e">
            <v>#N/A</v>
          </cell>
          <cell r="BK97" t="e">
            <v>#N/A</v>
          </cell>
          <cell r="BL97" t="e">
            <v>#N/A</v>
          </cell>
          <cell r="BM97" t="e">
            <v>#N/A</v>
          </cell>
          <cell r="BN97" t="e">
            <v>#N/A</v>
          </cell>
          <cell r="BO97">
            <v>1.0683928073201017E-3</v>
          </cell>
          <cell r="BP97">
            <v>1.0683928073201017E-3</v>
          </cell>
          <cell r="BQ97">
            <v>1.0683928073201017E-3</v>
          </cell>
        </row>
        <row r="98">
          <cell r="A98" t="str">
            <v>21G</v>
          </cell>
          <cell r="B98" t="str">
            <v>Director Global Business</v>
          </cell>
          <cell r="C98" t="str">
            <v>M Odum</v>
          </cell>
          <cell r="D98">
            <v>4</v>
          </cell>
          <cell r="E98" t="str">
            <v>None</v>
          </cell>
          <cell r="F98">
            <v>16349.76</v>
          </cell>
          <cell r="G98">
            <v>292.32</v>
          </cell>
          <cell r="H98">
            <v>270</v>
          </cell>
          <cell r="AT98">
            <v>235</v>
          </cell>
          <cell r="AU98">
            <v>320</v>
          </cell>
          <cell r="AV98">
            <v>355</v>
          </cell>
          <cell r="AZ98">
            <v>0.4</v>
          </cell>
          <cell r="BA98">
            <v>0.5</v>
          </cell>
          <cell r="BB98">
            <v>0.65</v>
          </cell>
          <cell r="BC98">
            <v>450</v>
          </cell>
          <cell r="BD98">
            <v>480</v>
          </cell>
          <cell r="BE98">
            <v>530</v>
          </cell>
          <cell r="BF98">
            <v>365</v>
          </cell>
          <cell r="BG98">
            <v>455</v>
          </cell>
          <cell r="BH98">
            <v>500</v>
          </cell>
          <cell r="BI98">
            <v>1.34</v>
          </cell>
          <cell r="BJ98">
            <v>2.17</v>
          </cell>
          <cell r="BK98">
            <v>3.09</v>
          </cell>
          <cell r="BL98">
            <v>880</v>
          </cell>
          <cell r="BM98">
            <v>1175</v>
          </cell>
          <cell r="BN98">
            <v>1520</v>
          </cell>
          <cell r="BO98">
            <v>625</v>
          </cell>
          <cell r="BP98">
            <v>845</v>
          </cell>
          <cell r="BQ98">
            <v>1065</v>
          </cell>
        </row>
        <row r="100">
          <cell r="A100">
            <v>22</v>
          </cell>
          <cell r="P100" t="str">
            <v>n/a</v>
          </cell>
          <cell r="Q100" t="str">
            <v>n/a</v>
          </cell>
          <cell r="R100" t="str">
            <v>Total Sample Division</v>
          </cell>
          <cell r="S100">
            <v>80</v>
          </cell>
          <cell r="T100" t="str">
            <v>0804</v>
          </cell>
          <cell r="U100">
            <v>819.1</v>
          </cell>
          <cell r="V100">
            <v>1651</v>
          </cell>
          <cell r="W100">
            <v>4</v>
          </cell>
          <cell r="X100" t="str">
            <v>Top Applied Research</v>
          </cell>
          <cell r="Y100">
            <v>11.3284</v>
          </cell>
          <cell r="Z100">
            <v>9.9500000000000005E-2</v>
          </cell>
          <cell r="AA100">
            <v>0.27</v>
          </cell>
          <cell r="AB100">
            <v>0.245</v>
          </cell>
          <cell r="AK100">
            <v>185.11600284043419</v>
          </cell>
          <cell r="AL100">
            <v>214.62646684374252</v>
          </cell>
          <cell r="AM100">
            <v>248.84137277712659</v>
          </cell>
          <cell r="AN100">
            <v>248.4</v>
          </cell>
          <cell r="AO100">
            <v>310.10000000000002</v>
          </cell>
          <cell r="AP100">
            <v>371.6</v>
          </cell>
          <cell r="AQ100">
            <v>317.7</v>
          </cell>
          <cell r="AR100">
            <v>441.4</v>
          </cell>
          <cell r="AS100">
            <v>709.7</v>
          </cell>
          <cell r="AT100">
            <v>189.26629583509768</v>
          </cell>
          <cell r="AU100">
            <v>219.43838319966542</v>
          </cell>
          <cell r="AV100">
            <v>254.42038588443515</v>
          </cell>
          <cell r="AX100">
            <v>215</v>
          </cell>
          <cell r="AZ100">
            <v>0.35</v>
          </cell>
          <cell r="BA100">
            <v>0.4</v>
          </cell>
          <cell r="BB100">
            <v>0.5</v>
          </cell>
          <cell r="BC100">
            <v>296.24181731954832</v>
          </cell>
          <cell r="BD100">
            <v>307.21373647953158</v>
          </cell>
          <cell r="BE100">
            <v>329.15757479949815</v>
          </cell>
          <cell r="BF100">
            <v>0</v>
          </cell>
          <cell r="BG100">
            <v>0</v>
          </cell>
          <cell r="BH100">
            <v>0</v>
          </cell>
          <cell r="BI100">
            <v>0.94249999999999989</v>
          </cell>
          <cell r="BJ100">
            <v>1.6074999999999999</v>
          </cell>
          <cell r="BK100">
            <v>2.4437500000000001</v>
          </cell>
          <cell r="BL100">
            <v>503.06249348523295</v>
          </cell>
          <cell r="BM100">
            <v>659.96093747299369</v>
          </cell>
          <cell r="BN100">
            <v>865.41012374368051</v>
          </cell>
          <cell r="BO100">
            <v>0</v>
          </cell>
          <cell r="BP100">
            <v>0</v>
          </cell>
          <cell r="BQ100">
            <v>0</v>
          </cell>
        </row>
        <row r="101">
          <cell r="A101" t="str">
            <v>24G</v>
          </cell>
          <cell r="B101" t="str">
            <v>VP Strategy, Portfolio &amp; Environment</v>
          </cell>
          <cell r="C101" t="str">
            <v>M Williams</v>
          </cell>
          <cell r="D101">
            <v>3</v>
          </cell>
          <cell r="E101" t="str">
            <v>None</v>
          </cell>
          <cell r="F101">
            <v>106331.04</v>
          </cell>
          <cell r="G101" t="str">
            <v>n/a</v>
          </cell>
          <cell r="R101" t="str">
            <v>Total Sample Corporate</v>
          </cell>
          <cell r="S101">
            <v>28</v>
          </cell>
          <cell r="T101" t="str">
            <v>0804</v>
          </cell>
          <cell r="U101" t="str">
            <v>n/a</v>
          </cell>
          <cell r="V101" t="str">
            <v>n/a</v>
          </cell>
          <cell r="W101">
            <v>4</v>
          </cell>
          <cell r="X101" t="str">
            <v>Top Applied Research</v>
          </cell>
          <cell r="Y101">
            <v>10.885899999999999</v>
          </cell>
          <cell r="Z101">
            <v>0.14530000000000001</v>
          </cell>
          <cell r="AA101">
            <v>0.49</v>
          </cell>
          <cell r="AB101">
            <v>0.27500000000000002</v>
          </cell>
          <cell r="AC101">
            <v>10.941700000000001</v>
          </cell>
          <cell r="AD101">
            <v>0.1736</v>
          </cell>
          <cell r="AE101">
            <v>0.44</v>
          </cell>
          <cell r="AF101">
            <v>0.38600000000000001</v>
          </cell>
          <cell r="AG101">
            <v>10.5229</v>
          </cell>
          <cell r="AH101">
            <v>0.27600000000000002</v>
          </cell>
          <cell r="AI101">
            <v>0.43</v>
          </cell>
          <cell r="AJ101">
            <v>0.69</v>
          </cell>
          <cell r="AK101">
            <v>181.07176202181162</v>
          </cell>
          <cell r="AL101">
            <v>213.33892504934784</v>
          </cell>
          <cell r="AM101">
            <v>251.35612771984165</v>
          </cell>
          <cell r="AN101">
            <v>236.99803324614297</v>
          </cell>
          <cell r="AO101">
            <v>295.41661833685691</v>
          </cell>
          <cell r="AP101">
            <v>368.235032140312</v>
          </cell>
          <cell r="AQ101">
            <v>361.87066448305592</v>
          </cell>
          <cell r="AR101">
            <v>515.6759810720115</v>
          </cell>
          <cell r="AS101">
            <v>734.85292828159868</v>
          </cell>
          <cell r="AT101">
            <v>193.45576815288069</v>
          </cell>
          <cell r="AU101">
            <v>227.92977304412548</v>
          </cell>
          <cell r="AV101">
            <v>268.54707893171167</v>
          </cell>
          <cell r="AX101">
            <v>215</v>
          </cell>
          <cell r="AZ101">
            <v>0.35</v>
          </cell>
          <cell r="BA101">
            <v>0.4</v>
          </cell>
          <cell r="BB101">
            <v>0.5</v>
          </cell>
          <cell r="BC101">
            <v>307.70519360956939</v>
          </cell>
          <cell r="BD101">
            <v>319.10168226177569</v>
          </cell>
          <cell r="BE101">
            <v>341.89465956618824</v>
          </cell>
          <cell r="BF101">
            <v>253.20699406918948</v>
          </cell>
          <cell r="BG101">
            <v>315.62099019392559</v>
          </cell>
          <cell r="BH101">
            <v>393.41965974199582</v>
          </cell>
          <cell r="BI101">
            <v>0.94249999999999989</v>
          </cell>
          <cell r="BJ101">
            <v>1.6074999999999999</v>
          </cell>
          <cell r="BK101">
            <v>2.4437500000000001</v>
          </cell>
          <cell r="BL101">
            <v>522.52900470365762</v>
          </cell>
          <cell r="BM101">
            <v>685.49879243020746</v>
          </cell>
          <cell r="BN101">
            <v>898.89804244276991</v>
          </cell>
          <cell r="BO101">
            <v>386.62001511384273</v>
          </cell>
          <cell r="BP101">
            <v>550.94450908507395</v>
          </cell>
          <cell r="BQ101">
            <v>785.11158301417458</v>
          </cell>
        </row>
        <row r="102">
          <cell r="A102" t="str">
            <v>24G</v>
          </cell>
          <cell r="B102" t="str">
            <v>VP Strategy, Portfolio &amp; Environment</v>
          </cell>
          <cell r="C102" t="str">
            <v>M Williams</v>
          </cell>
          <cell r="D102">
            <v>3</v>
          </cell>
          <cell r="E102" t="str">
            <v>None</v>
          </cell>
          <cell r="F102">
            <v>106331.04</v>
          </cell>
          <cell r="G102" t="str">
            <v>n/a</v>
          </cell>
          <cell r="R102" t="str">
            <v>Group</v>
          </cell>
          <cell r="S102">
            <v>6</v>
          </cell>
          <cell r="T102" t="str">
            <v>0804</v>
          </cell>
          <cell r="U102">
            <v>10558</v>
          </cell>
          <cell r="V102">
            <v>14316.5</v>
          </cell>
          <cell r="W102">
            <v>4</v>
          </cell>
          <cell r="X102" t="str">
            <v>Top Applied Research</v>
          </cell>
          <cell r="AK102">
            <v>172.5</v>
          </cell>
          <cell r="AL102">
            <v>282.5</v>
          </cell>
          <cell r="AM102">
            <v>322.5</v>
          </cell>
          <cell r="AN102">
            <v>294.89999999999998</v>
          </cell>
          <cell r="AO102">
            <v>450</v>
          </cell>
          <cell r="AP102">
            <v>553.1</v>
          </cell>
          <cell r="AQ102">
            <v>507.5</v>
          </cell>
          <cell r="AR102">
            <v>832.9</v>
          </cell>
          <cell r="AS102">
            <v>2228.5</v>
          </cell>
          <cell r="AT102">
            <v>184.29775926271753</v>
          </cell>
          <cell r="AU102">
            <v>301.82096806792873</v>
          </cell>
          <cell r="AV102">
            <v>344.5566803607328</v>
          </cell>
          <cell r="AX102">
            <v>285</v>
          </cell>
          <cell r="AZ102">
            <v>0.4</v>
          </cell>
          <cell r="BA102">
            <v>0.5</v>
          </cell>
          <cell r="BB102">
            <v>0.61250000000000004</v>
          </cell>
          <cell r="BC102">
            <v>422.54935529510021</v>
          </cell>
          <cell r="BD102">
            <v>452.73145210189307</v>
          </cell>
          <cell r="BE102">
            <v>486.68631100953507</v>
          </cell>
          <cell r="BF102">
            <v>315.06903887869794</v>
          </cell>
          <cell r="BG102">
            <v>480.77676329404574</v>
          </cell>
          <cell r="BH102">
            <v>590.92806172874828</v>
          </cell>
          <cell r="BI102">
            <v>1.2875000000000001</v>
          </cell>
          <cell r="BJ102">
            <v>2.1074999999999999</v>
          </cell>
          <cell r="BK102">
            <v>3.0549999999999997</v>
          </cell>
          <cell r="BL102">
            <v>811.14385168255853</v>
          </cell>
          <cell r="BM102">
            <v>1088.819142305053</v>
          </cell>
          <cell r="BN102">
            <v>1408.7493684570572</v>
          </cell>
          <cell r="BO102">
            <v>542.2093497149516</v>
          </cell>
          <cell r="BP102">
            <v>889.86436921691268</v>
          </cell>
          <cell r="BQ102">
            <v>2380.9133711128466</v>
          </cell>
        </row>
        <row r="103">
          <cell r="A103" t="str">
            <v>22G</v>
          </cell>
          <cell r="B103" t="str">
            <v>VP Exploration &amp; Development - SEPCo</v>
          </cell>
          <cell r="C103" t="str">
            <v>DT Lawrence</v>
          </cell>
          <cell r="D103" t="str">
            <v>n/a</v>
          </cell>
          <cell r="E103" t="str">
            <v>n/a</v>
          </cell>
          <cell r="F103">
            <v>13769.279999999999</v>
          </cell>
          <cell r="G103">
            <v>20128.32</v>
          </cell>
          <cell r="H103">
            <v>260</v>
          </cell>
          <cell r="R103" t="str">
            <v>Corporate</v>
          </cell>
          <cell r="S103">
            <v>9</v>
          </cell>
          <cell r="T103" t="str">
            <v>1003</v>
          </cell>
          <cell r="U103">
            <v>20200</v>
          </cell>
          <cell r="V103">
            <v>26500</v>
          </cell>
          <cell r="W103">
            <v>3</v>
          </cell>
          <cell r="X103" t="str">
            <v>Top Business Development Executive</v>
          </cell>
          <cell r="AK103">
            <v>257.5</v>
          </cell>
          <cell r="AL103">
            <v>355</v>
          </cell>
          <cell r="AM103">
            <v>395</v>
          </cell>
          <cell r="AN103">
            <v>381.2</v>
          </cell>
          <cell r="AO103">
            <v>475</v>
          </cell>
          <cell r="AP103">
            <v>670.3</v>
          </cell>
          <cell r="AQ103">
            <v>875</v>
          </cell>
          <cell r="AR103">
            <v>1220.0999999999999</v>
          </cell>
          <cell r="AS103">
            <v>1797.5</v>
          </cell>
          <cell r="AT103">
            <v>190</v>
          </cell>
          <cell r="AU103">
            <v>220</v>
          </cell>
          <cell r="AV103">
            <v>255</v>
          </cell>
          <cell r="AX103">
            <v>355</v>
          </cell>
          <cell r="AZ103">
            <v>0.35</v>
          </cell>
          <cell r="BA103">
            <v>0.4</v>
          </cell>
          <cell r="BB103">
            <v>0.5</v>
          </cell>
          <cell r="BC103">
            <v>295</v>
          </cell>
          <cell r="BD103">
            <v>305</v>
          </cell>
          <cell r="BE103">
            <v>330</v>
          </cell>
          <cell r="BF103">
            <v>0</v>
          </cell>
          <cell r="BG103">
            <v>0</v>
          </cell>
          <cell r="BH103">
            <v>0</v>
          </cell>
          <cell r="BI103">
            <v>0.94249999999999989</v>
          </cell>
          <cell r="BJ103">
            <v>1.6074999999999999</v>
          </cell>
          <cell r="BK103">
            <v>2.4437500000000001</v>
          </cell>
          <cell r="BL103">
            <v>505</v>
          </cell>
          <cell r="BM103">
            <v>660</v>
          </cell>
          <cell r="BN103">
            <v>865</v>
          </cell>
          <cell r="BO103">
            <v>0</v>
          </cell>
          <cell r="BP103">
            <v>0</v>
          </cell>
          <cell r="BQ103">
            <v>0</v>
          </cell>
        </row>
        <row r="104">
          <cell r="A104" t="str">
            <v>25b</v>
          </cell>
          <cell r="R104" t="str">
            <v>Group</v>
          </cell>
          <cell r="S104">
            <v>13</v>
          </cell>
          <cell r="T104" t="str">
            <v>1003</v>
          </cell>
          <cell r="U104">
            <v>6295</v>
          </cell>
          <cell r="V104">
            <v>8665.2000000000007</v>
          </cell>
          <cell r="W104">
            <v>4</v>
          </cell>
          <cell r="X104" t="str">
            <v>Top Business Development Executive</v>
          </cell>
          <cell r="AK104">
            <v>148</v>
          </cell>
          <cell r="AL104">
            <v>185</v>
          </cell>
          <cell r="AM104">
            <v>209.3</v>
          </cell>
          <cell r="AN104">
            <v>199.6</v>
          </cell>
          <cell r="AO104">
            <v>272</v>
          </cell>
          <cell r="AP104">
            <v>325</v>
          </cell>
          <cell r="AQ104">
            <v>325.89999999999998</v>
          </cell>
          <cell r="AR104">
            <v>351.3</v>
          </cell>
          <cell r="AS104">
            <v>574</v>
          </cell>
          <cell r="AT104">
            <v>158.12213548337505</v>
          </cell>
          <cell r="AU104">
            <v>197.6526693542188</v>
          </cell>
          <cell r="AV104">
            <v>223.61461457209728</v>
          </cell>
          <cell r="AX104">
            <v>185</v>
          </cell>
          <cell r="AZ104">
            <v>0.3125</v>
          </cell>
          <cell r="BA104">
            <v>0.36249999999999999</v>
          </cell>
          <cell r="BB104">
            <v>0.46250000000000002</v>
          </cell>
          <cell r="BC104">
            <v>259.41912852741217</v>
          </cell>
          <cell r="BD104">
            <v>269.30176199512312</v>
          </cell>
          <cell r="BE104">
            <v>289.06702893054501</v>
          </cell>
          <cell r="BF104">
            <v>213.25120434109229</v>
          </cell>
          <cell r="BG104">
            <v>290.60284359106765</v>
          </cell>
          <cell r="BH104">
            <v>347.22766237903306</v>
          </cell>
          <cell r="BI104">
            <v>0.72499999999999998</v>
          </cell>
          <cell r="BJ104">
            <v>1.2737499999999999</v>
          </cell>
          <cell r="BK104">
            <v>1.8962500000000002</v>
          </cell>
          <cell r="BL104">
            <v>402.7173138092208</v>
          </cell>
          <cell r="BM104">
            <v>521.06184958505924</v>
          </cell>
          <cell r="BN104">
            <v>663.86590319348238</v>
          </cell>
          <cell r="BO104">
            <v>348.1892159056211</v>
          </cell>
          <cell r="BP104">
            <v>375.3263932115517</v>
          </cell>
          <cell r="BQ104">
            <v>613.25747140173837</v>
          </cell>
        </row>
        <row r="105">
          <cell r="A105">
            <v>23</v>
          </cell>
          <cell r="B105" t="str">
            <v>Director of Business Development - Euorpe</v>
          </cell>
          <cell r="C105" t="str">
            <v>RM Sprague</v>
          </cell>
          <cell r="D105">
            <v>3</v>
          </cell>
          <cell r="E105" t="str">
            <v>E&amp;P Exec. Committee</v>
          </cell>
          <cell r="F105">
            <v>6884.6399999999994</v>
          </cell>
          <cell r="G105">
            <v>10064.16</v>
          </cell>
          <cell r="H105">
            <v>510</v>
          </cell>
          <cell r="P105" t="str">
            <v>n/a</v>
          </cell>
          <cell r="Q105" t="str">
            <v>n/a</v>
          </cell>
          <cell r="R105" t="str">
            <v>Total Sample Group</v>
          </cell>
          <cell r="S105">
            <v>41</v>
          </cell>
          <cell r="T105" t="str">
            <v>1001</v>
          </cell>
          <cell r="U105">
            <v>4503</v>
          </cell>
          <cell r="V105">
            <v>9295</v>
          </cell>
          <cell r="W105">
            <v>4</v>
          </cell>
          <cell r="X105" t="str">
            <v>Top Planning &amp; Business Development Executive</v>
          </cell>
          <cell r="Y105">
            <v>11.619400000000001</v>
          </cell>
          <cell r="Z105">
            <v>7.9500000000000001E-2</v>
          </cell>
          <cell r="AA105">
            <v>0.28000000000000003</v>
          </cell>
          <cell r="AB105">
            <v>0.22600000000000001</v>
          </cell>
          <cell r="AK105">
            <v>250.36713888036527</v>
          </cell>
          <cell r="AL105">
            <v>287.28198554681745</v>
          </cell>
          <cell r="AM105">
            <v>329.63966273208956</v>
          </cell>
          <cell r="AN105">
            <v>199.6</v>
          </cell>
          <cell r="AO105">
            <v>272</v>
          </cell>
          <cell r="AP105">
            <v>325</v>
          </cell>
          <cell r="AQ105">
            <v>325.89999999999998</v>
          </cell>
          <cell r="AR105">
            <v>351.3</v>
          </cell>
          <cell r="AS105">
            <v>574</v>
          </cell>
          <cell r="AT105">
            <v>255.98035959950968</v>
          </cell>
          <cell r="AU105">
            <v>293.72283557497906</v>
          </cell>
          <cell r="AV105">
            <v>337.03017010048546</v>
          </cell>
          <cell r="AX105">
            <v>285</v>
          </cell>
          <cell r="AZ105">
            <v>0.4</v>
          </cell>
          <cell r="BA105">
            <v>0.5</v>
          </cell>
          <cell r="BB105">
            <v>0.61250000000000004</v>
          </cell>
          <cell r="BC105">
            <v>411.21196980497069</v>
          </cell>
          <cell r="BD105">
            <v>440.58425336246859</v>
          </cell>
          <cell r="BE105">
            <v>473.62807236465375</v>
          </cell>
          <cell r="BF105">
            <v>0</v>
          </cell>
          <cell r="BG105">
            <v>0</v>
          </cell>
          <cell r="BH105">
            <v>0</v>
          </cell>
          <cell r="BI105">
            <v>1.2875000000000001</v>
          </cell>
          <cell r="BJ105">
            <v>2.1074999999999999</v>
          </cell>
          <cell r="BK105">
            <v>3.0549999999999997</v>
          </cell>
          <cell r="BL105">
            <v>789.38012060775623</v>
          </cell>
          <cell r="BM105">
            <v>1059.605129336737</v>
          </cell>
          <cell r="BN105">
            <v>1370.9513350462146</v>
          </cell>
          <cell r="BO105">
            <v>0</v>
          </cell>
          <cell r="BP105">
            <v>0</v>
          </cell>
          <cell r="BQ105">
            <v>0</v>
          </cell>
        </row>
        <row r="106">
          <cell r="A106" t="str">
            <v>25G</v>
          </cell>
          <cell r="B106" t="str">
            <v>Director of Business Development - Euorpe</v>
          </cell>
          <cell r="C106" t="str">
            <v>RM Sprague</v>
          </cell>
          <cell r="D106">
            <v>3</v>
          </cell>
          <cell r="E106" t="str">
            <v>E&amp;P Exec. Committee</v>
          </cell>
          <cell r="F106">
            <v>6884.6399999999994</v>
          </cell>
          <cell r="G106">
            <v>10064.16</v>
          </cell>
          <cell r="H106">
            <v>510</v>
          </cell>
          <cell r="R106" t="str">
            <v>Corporate</v>
          </cell>
          <cell r="S106">
            <v>9</v>
          </cell>
          <cell r="T106" t="str">
            <v>1001</v>
          </cell>
          <cell r="U106">
            <v>24573</v>
          </cell>
          <cell r="V106">
            <v>31250</v>
          </cell>
          <cell r="W106">
            <v>2</v>
          </cell>
          <cell r="X106" t="str">
            <v>Top Planning &amp; Business Development Executive</v>
          </cell>
          <cell r="AK106">
            <v>218.5</v>
          </cell>
          <cell r="AL106">
            <v>300</v>
          </cell>
          <cell r="AM106">
            <v>331.3</v>
          </cell>
          <cell r="AN106">
            <v>341</v>
          </cell>
          <cell r="AO106">
            <v>425</v>
          </cell>
          <cell r="AP106">
            <v>467.6</v>
          </cell>
          <cell r="AQ106">
            <v>583</v>
          </cell>
          <cell r="AR106">
            <v>792</v>
          </cell>
          <cell r="AS106">
            <v>994.5</v>
          </cell>
          <cell r="AT106">
            <v>233.44382839944222</v>
          </cell>
          <cell r="AU106">
            <v>320.51784219603053</v>
          </cell>
          <cell r="AV106">
            <v>353.9585370651497</v>
          </cell>
          <cell r="AX106">
            <v>300</v>
          </cell>
          <cell r="AZ106">
            <v>0.4</v>
          </cell>
          <cell r="BA106">
            <v>0.5</v>
          </cell>
          <cell r="BB106">
            <v>0.65</v>
          </cell>
          <cell r="BC106">
            <v>448.72497907444279</v>
          </cell>
          <cell r="BD106">
            <v>480.77676329404579</v>
          </cell>
          <cell r="BE106">
            <v>528.85443962345039</v>
          </cell>
          <cell r="BF106">
            <v>364.32194729615469</v>
          </cell>
          <cell r="BG106">
            <v>454.0669431110432</v>
          </cell>
          <cell r="BH106">
            <v>499.58047670287954</v>
          </cell>
          <cell r="BI106">
            <v>1.34</v>
          </cell>
          <cell r="BJ106">
            <v>2.17</v>
          </cell>
          <cell r="BK106">
            <v>3.09</v>
          </cell>
          <cell r="BL106">
            <v>878.21888761712376</v>
          </cell>
          <cell r="BM106">
            <v>1176.3004808594321</v>
          </cell>
          <cell r="BN106">
            <v>1519.2545720091848</v>
          </cell>
          <cell r="BO106">
            <v>622.87300666761928</v>
          </cell>
          <cell r="BP106">
            <v>846.16710339752058</v>
          </cell>
          <cell r="BQ106">
            <v>1062.5166468798411</v>
          </cell>
        </row>
        <row r="107">
          <cell r="A107" t="str">
            <v>23G</v>
          </cell>
          <cell r="B107" t="str">
            <v>Vice President - Group Strategy</v>
          </cell>
          <cell r="C107" t="str">
            <v>RJ Decyk</v>
          </cell>
          <cell r="D107">
            <v>4</v>
          </cell>
          <cell r="E107" t="str">
            <v>None</v>
          </cell>
          <cell r="F107">
            <v>152487.35999999999</v>
          </cell>
          <cell r="G107">
            <v>25048.799999999999</v>
          </cell>
          <cell r="H107">
            <v>360</v>
          </cell>
          <cell r="R107" t="str">
            <v>Corporate</v>
          </cell>
          <cell r="S107">
            <v>9</v>
          </cell>
          <cell r="T107" t="str">
            <v>1003</v>
          </cell>
          <cell r="U107">
            <v>20200</v>
          </cell>
          <cell r="V107">
            <v>26500</v>
          </cell>
          <cell r="W107">
            <v>3</v>
          </cell>
          <cell r="X107" t="str">
            <v>Top Business Development Executive</v>
          </cell>
          <cell r="AK107">
            <v>257.5</v>
          </cell>
          <cell r="AL107">
            <v>355</v>
          </cell>
          <cell r="AM107">
            <v>395</v>
          </cell>
          <cell r="AN107">
            <v>381.2</v>
          </cell>
          <cell r="AO107">
            <v>475</v>
          </cell>
          <cell r="AP107">
            <v>670.3</v>
          </cell>
          <cell r="AQ107">
            <v>875</v>
          </cell>
          <cell r="AR107">
            <v>1220.0999999999999</v>
          </cell>
          <cell r="AS107">
            <v>1797.5</v>
          </cell>
          <cell r="AT107">
            <v>255</v>
          </cell>
          <cell r="AU107">
            <v>295</v>
          </cell>
          <cell r="AV107">
            <v>335</v>
          </cell>
          <cell r="AX107">
            <v>355</v>
          </cell>
          <cell r="AZ107">
            <v>0.4</v>
          </cell>
          <cell r="BA107">
            <v>0.5</v>
          </cell>
          <cell r="BB107">
            <v>0.61250000000000004</v>
          </cell>
          <cell r="BC107">
            <v>410</v>
          </cell>
          <cell r="BD107">
            <v>440</v>
          </cell>
          <cell r="BE107">
            <v>475</v>
          </cell>
          <cell r="BF107">
            <v>0</v>
          </cell>
          <cell r="BG107">
            <v>0</v>
          </cell>
          <cell r="BH107">
            <v>0</v>
          </cell>
          <cell r="BI107">
            <v>1.2875000000000001</v>
          </cell>
          <cell r="BJ107">
            <v>2.1074999999999999</v>
          </cell>
          <cell r="BK107">
            <v>3.0549999999999997</v>
          </cell>
          <cell r="BL107">
            <v>790</v>
          </cell>
          <cell r="BM107">
            <v>1060</v>
          </cell>
          <cell r="BN107">
            <v>1370</v>
          </cell>
          <cell r="BO107">
            <v>0</v>
          </cell>
          <cell r="BP107">
            <v>0</v>
          </cell>
          <cell r="BQ107">
            <v>0</v>
          </cell>
        </row>
        <row r="108">
          <cell r="A108" t="str">
            <v>26b</v>
          </cell>
          <cell r="R108" t="str">
            <v>Group</v>
          </cell>
          <cell r="S108">
            <v>13</v>
          </cell>
          <cell r="T108" t="str">
            <v>1003</v>
          </cell>
          <cell r="U108">
            <v>6295</v>
          </cell>
          <cell r="V108">
            <v>8665.2000000000007</v>
          </cell>
          <cell r="W108">
            <v>4</v>
          </cell>
          <cell r="X108" t="str">
            <v>Top Business Development Executive</v>
          </cell>
          <cell r="AK108">
            <v>148</v>
          </cell>
          <cell r="AL108">
            <v>185</v>
          </cell>
          <cell r="AM108">
            <v>209.3</v>
          </cell>
          <cell r="AN108">
            <v>199.6</v>
          </cell>
          <cell r="AO108">
            <v>272</v>
          </cell>
          <cell r="AP108">
            <v>325</v>
          </cell>
          <cell r="AQ108">
            <v>325.89999999999998</v>
          </cell>
          <cell r="AR108">
            <v>351.3</v>
          </cell>
          <cell r="AS108">
            <v>574</v>
          </cell>
          <cell r="AT108">
            <v>158.12213548337505</v>
          </cell>
          <cell r="AU108">
            <v>197.6526693542188</v>
          </cell>
          <cell r="AV108">
            <v>223.61461457209728</v>
          </cell>
          <cell r="AX108">
            <v>185</v>
          </cell>
          <cell r="AZ108">
            <v>0.3125</v>
          </cell>
          <cell r="BA108">
            <v>0.36249999999999999</v>
          </cell>
          <cell r="BB108">
            <v>0.46250000000000002</v>
          </cell>
          <cell r="BC108">
            <v>259.41912852741217</v>
          </cell>
          <cell r="BD108">
            <v>269.30176199512312</v>
          </cell>
          <cell r="BE108">
            <v>289.06702893054501</v>
          </cell>
          <cell r="BF108">
            <v>213.25120434109229</v>
          </cell>
          <cell r="BG108">
            <v>290.60284359106765</v>
          </cell>
          <cell r="BH108">
            <v>347.22766237903306</v>
          </cell>
          <cell r="BI108">
            <v>0.72499999999999998</v>
          </cell>
          <cell r="BJ108">
            <v>1.2737499999999999</v>
          </cell>
          <cell r="BK108">
            <v>1.8962500000000002</v>
          </cell>
          <cell r="BL108">
            <v>402.7173138092208</v>
          </cell>
          <cell r="BM108">
            <v>521.06184958505924</v>
          </cell>
          <cell r="BN108">
            <v>663.86590319348238</v>
          </cell>
          <cell r="BO108">
            <v>348.1892159056211</v>
          </cell>
          <cell r="BP108">
            <v>375.3263932115517</v>
          </cell>
          <cell r="BQ108">
            <v>613.25747140173837</v>
          </cell>
        </row>
        <row r="109">
          <cell r="A109" t="str">
            <v>26G</v>
          </cell>
          <cell r="B109" t="str">
            <v>Director NBD</v>
          </cell>
          <cell r="C109" t="str">
            <v>LL Brass</v>
          </cell>
          <cell r="D109">
            <v>3</v>
          </cell>
          <cell r="E109" t="str">
            <v>E&amp;P Exec. Committee</v>
          </cell>
          <cell r="F109">
            <v>13769.279999999999</v>
          </cell>
          <cell r="G109">
            <v>20128.32</v>
          </cell>
          <cell r="H109">
            <v>350</v>
          </cell>
          <cell r="R109" t="str">
            <v>Group</v>
          </cell>
          <cell r="S109">
            <v>8</v>
          </cell>
          <cell r="T109" t="str">
            <v>1001</v>
          </cell>
          <cell r="U109">
            <v>3551.4</v>
          </cell>
          <cell r="V109">
            <v>9492.2000000000007</v>
          </cell>
          <cell r="W109">
            <v>4</v>
          </cell>
          <cell r="X109" t="str">
            <v>Top Planning &amp; Business Development Executive</v>
          </cell>
          <cell r="AK109">
            <v>191.6</v>
          </cell>
          <cell r="AL109">
            <v>225</v>
          </cell>
          <cell r="AM109">
            <v>230</v>
          </cell>
          <cell r="AN109">
            <v>248.4</v>
          </cell>
          <cell r="AO109">
            <v>310.10000000000002</v>
          </cell>
          <cell r="AP109">
            <v>371.6</v>
          </cell>
          <cell r="AQ109">
            <v>317.7</v>
          </cell>
          <cell r="AR109">
            <v>441.4</v>
          </cell>
          <cell r="AS109">
            <v>709.7</v>
          </cell>
          <cell r="AT109">
            <v>204.70406188253148</v>
          </cell>
          <cell r="AU109">
            <v>240.38838164702287</v>
          </cell>
          <cell r="AV109">
            <v>245.7303456836234</v>
          </cell>
          <cell r="AX109">
            <v>225</v>
          </cell>
          <cell r="AZ109">
            <v>0.35</v>
          </cell>
          <cell r="BA109">
            <v>0.40500000000000003</v>
          </cell>
          <cell r="BB109">
            <v>0.5</v>
          </cell>
          <cell r="BC109">
            <v>324.52431522348087</v>
          </cell>
          <cell r="BD109">
            <v>337.74567621406715</v>
          </cell>
          <cell r="BE109">
            <v>360.58257247053427</v>
          </cell>
          <cell r="BF109">
            <v>265.38877333831329</v>
          </cell>
          <cell r="BG109">
            <v>331.30860954996353</v>
          </cell>
          <cell r="BH109">
            <v>397.01476720014978</v>
          </cell>
          <cell r="BI109">
            <v>1.0174999999999998</v>
          </cell>
          <cell r="BJ109">
            <v>1.7324999999999999</v>
          </cell>
          <cell r="BK109">
            <v>2.6462500000000002</v>
          </cell>
          <cell r="BL109">
            <v>569.11949354932653</v>
          </cell>
          <cell r="BM109">
            <v>754.21854741753418</v>
          </cell>
          <cell r="BN109">
            <v>996.71032740396856</v>
          </cell>
          <cell r="BO109">
            <v>339.42839488559628</v>
          </cell>
          <cell r="BP109">
            <v>471.58858515109284</v>
          </cell>
          <cell r="BQ109">
            <v>758.23837535507619</v>
          </cell>
        </row>
        <row r="110">
          <cell r="A110">
            <v>24</v>
          </cell>
          <cell r="B110" t="str">
            <v>Director NBD</v>
          </cell>
          <cell r="C110" t="str">
            <v>LL Brass</v>
          </cell>
          <cell r="D110">
            <v>3</v>
          </cell>
          <cell r="E110" t="str">
            <v>E&amp;P Exec. Committee</v>
          </cell>
          <cell r="F110">
            <v>13769.279999999999</v>
          </cell>
          <cell r="G110">
            <v>20128.32</v>
          </cell>
          <cell r="H110">
            <v>350</v>
          </cell>
          <cell r="P110" t="str">
            <v>n/a</v>
          </cell>
          <cell r="Q110" t="str">
            <v>n/a</v>
          </cell>
          <cell r="R110" t="str">
            <v>Total Sample Group</v>
          </cell>
          <cell r="S110">
            <v>41</v>
          </cell>
          <cell r="T110" t="str">
            <v>1001</v>
          </cell>
          <cell r="U110">
            <v>4503</v>
          </cell>
          <cell r="V110">
            <v>9295</v>
          </cell>
          <cell r="W110">
            <v>4</v>
          </cell>
          <cell r="X110" t="str">
            <v>Top Planning &amp; Business Development Executive</v>
          </cell>
          <cell r="Y110">
            <v>11.619400000000001</v>
          </cell>
          <cell r="Z110">
            <v>7.9500000000000001E-2</v>
          </cell>
          <cell r="AA110">
            <v>0.28000000000000003</v>
          </cell>
          <cell r="AB110">
            <v>0.22600000000000001</v>
          </cell>
          <cell r="AK110">
            <v>243.29305429316662</v>
          </cell>
          <cell r="AL110">
            <v>279.16487770580937</v>
          </cell>
          <cell r="AM110">
            <v>320.3257453071007</v>
          </cell>
          <cell r="AT110">
            <v>248.74767433351818</v>
          </cell>
          <cell r="AU110">
            <v>285.4237425177144</v>
          </cell>
          <cell r="AV110">
            <v>327.50743503872468</v>
          </cell>
          <cell r="AX110">
            <v>280</v>
          </cell>
          <cell r="AZ110">
            <v>0.4</v>
          </cell>
          <cell r="BA110">
            <v>0.5</v>
          </cell>
          <cell r="BB110">
            <v>0.6</v>
          </cell>
          <cell r="BC110">
            <v>399.5932395248002</v>
          </cell>
          <cell r="BD110">
            <v>428.13561377657163</v>
          </cell>
          <cell r="BE110">
            <v>456.67798802834307</v>
          </cell>
          <cell r="BF110">
            <v>0</v>
          </cell>
          <cell r="BG110">
            <v>0</v>
          </cell>
          <cell r="BH110">
            <v>0</v>
          </cell>
          <cell r="BI110">
            <v>1.27</v>
          </cell>
          <cell r="BJ110">
            <v>2.0866666666666664</v>
          </cell>
          <cell r="BK110">
            <v>3.0433333333333334</v>
          </cell>
          <cell r="BL110">
            <v>762.08139252229751</v>
          </cell>
          <cell r="BM110">
            <v>1023.7198231635356</v>
          </cell>
          <cell r="BN110">
            <v>1325.317577757254</v>
          </cell>
          <cell r="BO110">
            <v>0</v>
          </cell>
          <cell r="BP110">
            <v>0</v>
          </cell>
          <cell r="BQ110">
            <v>0</v>
          </cell>
        </row>
        <row r="111">
          <cell r="A111">
            <v>27</v>
          </cell>
          <cell r="R111" t="str">
            <v>Corporate</v>
          </cell>
          <cell r="S111">
            <v>9</v>
          </cell>
          <cell r="T111" t="str">
            <v>1001</v>
          </cell>
          <cell r="U111">
            <v>24573</v>
          </cell>
          <cell r="V111">
            <v>31250</v>
          </cell>
          <cell r="W111">
            <v>2</v>
          </cell>
          <cell r="X111" t="str">
            <v>Top Planning &amp; Business Development Executive</v>
          </cell>
          <cell r="Y111">
            <v>7.3620999999999999</v>
          </cell>
          <cell r="Z111">
            <v>0.59330000000000005</v>
          </cell>
          <cell r="AA111">
            <v>0.38</v>
          </cell>
          <cell r="AB111">
            <v>0.52300000000000002</v>
          </cell>
          <cell r="AC111">
            <v>5.5975000000000001</v>
          </cell>
          <cell r="AD111">
            <v>0.84540000000000004</v>
          </cell>
          <cell r="AE111">
            <v>0.43</v>
          </cell>
          <cell r="AF111">
            <v>0.72199999999999998</v>
          </cell>
          <cell r="AG111">
            <v>2.4741</v>
          </cell>
          <cell r="AH111">
            <v>1.2892999999999999</v>
          </cell>
          <cell r="AI111">
            <v>0.4</v>
          </cell>
          <cell r="AJ111">
            <v>1.4319999999999999</v>
          </cell>
          <cell r="AK111">
            <v>218.5</v>
          </cell>
          <cell r="AL111">
            <v>300</v>
          </cell>
          <cell r="AM111">
            <v>331.3</v>
          </cell>
          <cell r="AN111">
            <v>341</v>
          </cell>
          <cell r="AO111">
            <v>425</v>
          </cell>
          <cell r="AP111">
            <v>467.6</v>
          </cell>
          <cell r="AQ111">
            <v>583</v>
          </cell>
          <cell r="AR111">
            <v>792</v>
          </cell>
          <cell r="AS111">
            <v>994.5</v>
          </cell>
          <cell r="AT111">
            <v>233.44382839944222</v>
          </cell>
          <cell r="AU111">
            <v>320.51784219603053</v>
          </cell>
          <cell r="AV111">
            <v>353.9585370651497</v>
          </cell>
          <cell r="AX111">
            <v>300</v>
          </cell>
          <cell r="AZ111">
            <v>0.4</v>
          </cell>
          <cell r="BA111">
            <v>0.5</v>
          </cell>
          <cell r="BB111">
            <v>0.65</v>
          </cell>
          <cell r="BC111">
            <v>448.72497907444279</v>
          </cell>
          <cell r="BD111">
            <v>480.77676329404579</v>
          </cell>
          <cell r="BE111">
            <v>528.85443962345039</v>
          </cell>
          <cell r="BF111">
            <v>364.32194729615469</v>
          </cell>
          <cell r="BG111">
            <v>454.0669431110432</v>
          </cell>
          <cell r="BH111">
            <v>499.58047670287954</v>
          </cell>
          <cell r="BI111">
            <v>1.34</v>
          </cell>
          <cell r="BJ111">
            <v>2.17</v>
          </cell>
          <cell r="BK111">
            <v>3.09</v>
          </cell>
          <cell r="BL111">
            <v>878.21888761712376</v>
          </cell>
          <cell r="BM111">
            <v>1176.3004808594321</v>
          </cell>
          <cell r="BN111">
            <v>1519.2545720091848</v>
          </cell>
          <cell r="BO111">
            <v>622.87300666761928</v>
          </cell>
          <cell r="BP111">
            <v>846.16710339752058</v>
          </cell>
          <cell r="BQ111">
            <v>1062.5166468798411</v>
          </cell>
        </row>
        <row r="112">
          <cell r="A112" t="str">
            <v>24G</v>
          </cell>
          <cell r="B112" t="str">
            <v>VP Strategy, Portfolio &amp; Environment</v>
          </cell>
          <cell r="C112" t="str">
            <v>M Williams</v>
          </cell>
          <cell r="D112">
            <v>3</v>
          </cell>
          <cell r="E112" t="str">
            <v>None</v>
          </cell>
          <cell r="F112">
            <v>106331.04</v>
          </cell>
          <cell r="G112" t="str">
            <v>n/a</v>
          </cell>
          <cell r="H112">
            <v>270</v>
          </cell>
          <cell r="R112" t="str">
            <v>Group</v>
          </cell>
          <cell r="S112">
            <v>12</v>
          </cell>
          <cell r="T112" t="str">
            <v>0801</v>
          </cell>
          <cell r="U112">
            <v>6371.5</v>
          </cell>
          <cell r="V112">
            <v>10293.5</v>
          </cell>
          <cell r="W112">
            <v>3</v>
          </cell>
          <cell r="X112" t="str">
            <v>Top Research &amp; Development Executive</v>
          </cell>
          <cell r="Y112">
            <v>7.3620999999999999</v>
          </cell>
          <cell r="Z112">
            <v>0.59330000000000005</v>
          </cell>
          <cell r="AA112">
            <v>0.38</v>
          </cell>
          <cell r="AB112">
            <v>0.52300000000000002</v>
          </cell>
          <cell r="AC112">
            <v>5.5975000000000001</v>
          </cell>
          <cell r="AD112">
            <v>0.84540000000000004</v>
          </cell>
          <cell r="AE112">
            <v>0.43</v>
          </cell>
          <cell r="AF112">
            <v>0.72199999999999998</v>
          </cell>
          <cell r="AG112">
            <v>2.4741</v>
          </cell>
          <cell r="AH112">
            <v>1.2892999999999999</v>
          </cell>
          <cell r="AI112">
            <v>0.4</v>
          </cell>
          <cell r="AJ112">
            <v>1.4319999999999999</v>
          </cell>
          <cell r="AK112">
            <v>257.5</v>
          </cell>
          <cell r="AL112">
            <v>355</v>
          </cell>
          <cell r="AM112">
            <v>395</v>
          </cell>
          <cell r="AN112">
            <v>381.2</v>
          </cell>
          <cell r="AO112">
            <v>475</v>
          </cell>
          <cell r="AP112">
            <v>670.3</v>
          </cell>
          <cell r="AQ112">
            <v>875</v>
          </cell>
          <cell r="AR112">
            <v>1220.0999999999999</v>
          </cell>
          <cell r="AS112">
            <v>1797.5</v>
          </cell>
          <cell r="AT112">
            <v>250</v>
          </cell>
          <cell r="AU112">
            <v>285</v>
          </cell>
          <cell r="AV112">
            <v>330</v>
          </cell>
          <cell r="AX112">
            <v>355</v>
          </cell>
          <cell r="AZ112">
            <v>0.4</v>
          </cell>
          <cell r="BA112">
            <v>0.5</v>
          </cell>
          <cell r="BB112">
            <v>0.6</v>
          </cell>
          <cell r="BC112">
            <v>400</v>
          </cell>
          <cell r="BD112">
            <v>430</v>
          </cell>
          <cell r="BE112">
            <v>455</v>
          </cell>
          <cell r="BF112">
            <v>0</v>
          </cell>
          <cell r="BG112">
            <v>0</v>
          </cell>
          <cell r="BH112">
            <v>0</v>
          </cell>
          <cell r="BI112">
            <v>1.27</v>
          </cell>
          <cell r="BJ112">
            <v>2.0866666666666664</v>
          </cell>
          <cell r="BK112">
            <v>3.0433333333333334</v>
          </cell>
          <cell r="BL112">
            <v>760</v>
          </cell>
          <cell r="BM112">
            <v>1025</v>
          </cell>
          <cell r="BN112">
            <v>1325</v>
          </cell>
          <cell r="BO112">
            <v>0</v>
          </cell>
          <cell r="BP112">
            <v>0</v>
          </cell>
          <cell r="BQ112">
            <v>0</v>
          </cell>
        </row>
        <row r="113">
          <cell r="A113" t="str">
            <v>27G</v>
          </cell>
          <cell r="B113" t="str">
            <v>Director of Global Business</v>
          </cell>
          <cell r="C113" t="str">
            <v>M Odum</v>
          </cell>
          <cell r="D113">
            <v>4</v>
          </cell>
          <cell r="E113" t="str">
            <v>None</v>
          </cell>
          <cell r="F113">
            <v>16349.76</v>
          </cell>
          <cell r="G113">
            <v>292.32</v>
          </cell>
          <cell r="H113">
            <v>270</v>
          </cell>
          <cell r="AT113">
            <v>275</v>
          </cell>
          <cell r="AU113">
            <v>380</v>
          </cell>
          <cell r="AV113">
            <v>420</v>
          </cell>
          <cell r="AZ113">
            <v>0.45500000000000002</v>
          </cell>
          <cell r="BA113">
            <v>0.56000000000000005</v>
          </cell>
          <cell r="BB113">
            <v>0.66500000000000004</v>
          </cell>
          <cell r="BC113">
            <v>550</v>
          </cell>
          <cell r="BD113">
            <v>590</v>
          </cell>
          <cell r="BE113">
            <v>630</v>
          </cell>
          <cell r="BF113">
            <v>405</v>
          </cell>
          <cell r="BG113">
            <v>505</v>
          </cell>
          <cell r="BH113">
            <v>715</v>
          </cell>
          <cell r="BI113">
            <v>1.5966666666666667</v>
          </cell>
          <cell r="BJ113">
            <v>2.4816666666666665</v>
          </cell>
          <cell r="BK113">
            <v>3.8691666666666666</v>
          </cell>
          <cell r="BL113">
            <v>1155</v>
          </cell>
          <cell r="BM113">
            <v>1535</v>
          </cell>
          <cell r="BN113">
            <v>2100</v>
          </cell>
          <cell r="BO113">
            <v>935</v>
          </cell>
          <cell r="BP113">
            <v>1305</v>
          </cell>
          <cell r="BQ113">
            <v>1920</v>
          </cell>
        </row>
        <row r="114">
          <cell r="A114" t="str">
            <v>25a</v>
          </cell>
          <cell r="R114" t="str">
            <v>Corporate</v>
          </cell>
          <cell r="S114">
            <v>9</v>
          </cell>
          <cell r="T114" t="str">
            <v>1003</v>
          </cell>
          <cell r="U114">
            <v>20200</v>
          </cell>
          <cell r="V114">
            <v>26500</v>
          </cell>
          <cell r="W114">
            <v>3</v>
          </cell>
          <cell r="X114" t="str">
            <v>Top Business Development Executive</v>
          </cell>
          <cell r="AK114">
            <v>257.5</v>
          </cell>
          <cell r="AL114">
            <v>355</v>
          </cell>
          <cell r="AM114">
            <v>395</v>
          </cell>
          <cell r="AN114">
            <v>381.2</v>
          </cell>
          <cell r="AO114">
            <v>475</v>
          </cell>
          <cell r="AP114">
            <v>670.3</v>
          </cell>
          <cell r="AQ114">
            <v>875</v>
          </cell>
          <cell r="AR114">
            <v>1220.0999999999999</v>
          </cell>
          <cell r="AS114">
            <v>1797.5</v>
          </cell>
          <cell r="AT114">
            <v>275.1111478849262</v>
          </cell>
          <cell r="AU114">
            <v>379.27944659863607</v>
          </cell>
          <cell r="AV114">
            <v>422.01515889144014</v>
          </cell>
          <cell r="AX114">
            <v>355</v>
          </cell>
          <cell r="AZ114">
            <v>0.45500000000000002</v>
          </cell>
          <cell r="BA114">
            <v>0.56000000000000005</v>
          </cell>
          <cell r="BB114">
            <v>0.66500000000000004</v>
          </cell>
          <cell r="BC114">
            <v>551.85159480101549</v>
          </cell>
          <cell r="BD114">
            <v>591.67593669387225</v>
          </cell>
          <cell r="BE114">
            <v>631.50027858672911</v>
          </cell>
          <cell r="BF114">
            <v>407.27133815042276</v>
          </cell>
          <cell r="BG114">
            <v>507.48658347704827</v>
          </cell>
          <cell r="BH114">
            <v>716.14369874666409</v>
          </cell>
          <cell r="BI114">
            <v>1.5966666666666667</v>
          </cell>
          <cell r="BJ114">
            <v>2.4816666666666665</v>
          </cell>
          <cell r="BK114">
            <v>3.8691666666666666</v>
          </cell>
          <cell r="BL114">
            <v>1157.4344445368379</v>
          </cell>
          <cell r="BM114">
            <v>1532.9210966694873</v>
          </cell>
          <cell r="BN114">
            <v>2098.9956707179517</v>
          </cell>
          <cell r="BO114">
            <v>934.84370640508894</v>
          </cell>
          <cell r="BP114">
            <v>1303.546064211256</v>
          </cell>
          <cell r="BQ114">
            <v>1920.4360711578827</v>
          </cell>
        </row>
        <row r="115">
          <cell r="A115" t="str">
            <v>25b</v>
          </cell>
          <cell r="R115" t="str">
            <v>Group</v>
          </cell>
          <cell r="S115">
            <v>13</v>
          </cell>
          <cell r="T115" t="str">
            <v>1003</v>
          </cell>
          <cell r="U115">
            <v>6295</v>
          </cell>
          <cell r="V115">
            <v>8665.2000000000007</v>
          </cell>
          <cell r="W115">
            <v>4</v>
          </cell>
          <cell r="X115" t="str">
            <v>Top Business Development Executive</v>
          </cell>
          <cell r="AK115">
            <v>148</v>
          </cell>
          <cell r="AL115">
            <v>185</v>
          </cell>
          <cell r="AM115">
            <v>209.3</v>
          </cell>
          <cell r="AN115">
            <v>199.6</v>
          </cell>
          <cell r="AO115">
            <v>272</v>
          </cell>
          <cell r="AP115">
            <v>325</v>
          </cell>
          <cell r="AQ115">
            <v>325.89999999999998</v>
          </cell>
          <cell r="AR115">
            <v>351.3</v>
          </cell>
          <cell r="AS115">
            <v>574</v>
          </cell>
          <cell r="AT115">
            <v>158.12213548337505</v>
          </cell>
          <cell r="AU115">
            <v>197.6526693542188</v>
          </cell>
          <cell r="AV115">
            <v>223.61461457209728</v>
          </cell>
          <cell r="AX115">
            <v>185</v>
          </cell>
          <cell r="AZ115">
            <v>0.3125</v>
          </cell>
          <cell r="BA115">
            <v>0.36249999999999999</v>
          </cell>
          <cell r="BB115">
            <v>0.46250000000000002</v>
          </cell>
          <cell r="BC115">
            <v>259.41912852741217</v>
          </cell>
          <cell r="BD115">
            <v>269.30176199512312</v>
          </cell>
          <cell r="BE115">
            <v>289.06702893054501</v>
          </cell>
          <cell r="BF115">
            <v>213.25120434109229</v>
          </cell>
          <cell r="BG115">
            <v>290.60284359106765</v>
          </cell>
          <cell r="BH115">
            <v>347.22766237903306</v>
          </cell>
          <cell r="BI115">
            <v>0.72499999999999998</v>
          </cell>
          <cell r="BJ115">
            <v>1.2737499999999999</v>
          </cell>
          <cell r="BK115">
            <v>1.8962500000000002</v>
          </cell>
          <cell r="BL115">
            <v>402.7173138092208</v>
          </cell>
          <cell r="BM115">
            <v>521.06184958505924</v>
          </cell>
          <cell r="BN115">
            <v>663.86590319348238</v>
          </cell>
          <cell r="BO115">
            <v>348.1892159056211</v>
          </cell>
          <cell r="BP115">
            <v>375.3263932115517</v>
          </cell>
          <cell r="BQ115">
            <v>613.25747140173837</v>
          </cell>
        </row>
        <row r="116">
          <cell r="A116">
            <v>25</v>
          </cell>
          <cell r="B116" t="str">
            <v>Corporate Finance Director</v>
          </cell>
          <cell r="D116">
            <v>3</v>
          </cell>
          <cell r="E116" t="str">
            <v>None</v>
          </cell>
          <cell r="F116">
            <v>152487.35999999999</v>
          </cell>
          <cell r="G116">
            <v>25048.799999999999</v>
          </cell>
          <cell r="P116" t="str">
            <v>n/a</v>
          </cell>
          <cell r="Q116" t="str">
            <v>n/a</v>
          </cell>
          <cell r="R116" t="str">
            <v>Total Sample Group</v>
          </cell>
          <cell r="S116">
            <v>44</v>
          </cell>
          <cell r="T116" t="str">
            <v>1003</v>
          </cell>
          <cell r="U116">
            <v>1493.4</v>
          </cell>
          <cell r="V116">
            <v>4750</v>
          </cell>
          <cell r="W116">
            <v>4</v>
          </cell>
          <cell r="X116" t="str">
            <v>Top Business Development Executive</v>
          </cell>
          <cell r="Y116">
            <v>11.1394</v>
          </cell>
          <cell r="Z116">
            <v>0.13250000000000001</v>
          </cell>
          <cell r="AA116">
            <v>0.28000000000000003</v>
          </cell>
          <cell r="AB116">
            <v>0.30599999999999999</v>
          </cell>
          <cell r="AC116">
            <v>11.0886</v>
          </cell>
          <cell r="AD116">
            <v>0.18679999999999999</v>
          </cell>
          <cell r="AE116">
            <v>0.32</v>
          </cell>
          <cell r="AF116">
            <v>0.40500000000000003</v>
          </cell>
          <cell r="AH116" t="str">
            <v xml:space="preserve"> </v>
          </cell>
          <cell r="AK116">
            <v>185.36919802505091</v>
          </cell>
          <cell r="AL116">
            <v>221.97252150598791</v>
          </cell>
          <cell r="AM116">
            <v>265.80360075284813</v>
          </cell>
          <cell r="AN116">
            <v>270.98951520941097</v>
          </cell>
          <cell r="AO116">
            <v>340.90549913756462</v>
          </cell>
          <cell r="AP116">
            <v>428.85998468399811</v>
          </cell>
          <cell r="AT116">
            <v>189.52516764509994</v>
          </cell>
          <cell r="AU116">
            <v>226.94913609834268</v>
          </cell>
          <cell r="AV116">
            <v>271.76290629766248</v>
          </cell>
          <cell r="AX116">
            <v>220</v>
          </cell>
          <cell r="AZ116">
            <v>0.35</v>
          </cell>
          <cell r="BA116">
            <v>0.4</v>
          </cell>
          <cell r="BB116">
            <v>0.5</v>
          </cell>
          <cell r="BC116">
            <v>306.38133373276264</v>
          </cell>
          <cell r="BD116">
            <v>317.72879053767974</v>
          </cell>
          <cell r="BE116">
            <v>340.423704147514</v>
          </cell>
          <cell r="BF116">
            <v>277.06508873813675</v>
          </cell>
          <cell r="BG116">
            <v>348.54858608414514</v>
          </cell>
          <cell r="BH116">
            <v>438.47500749571964</v>
          </cell>
          <cell r="BI116">
            <v>0.98</v>
          </cell>
          <cell r="BJ116">
            <v>1.67</v>
          </cell>
          <cell r="BK116">
            <v>2.5449999999999999</v>
          </cell>
          <cell r="BL116">
            <v>528.79148710913842</v>
          </cell>
          <cell r="BM116">
            <v>696.73384782191192</v>
          </cell>
          <cell r="BN116">
            <v>918.00925551779619</v>
          </cell>
          <cell r="BO116">
            <v>0</v>
          </cell>
          <cell r="BP116">
            <v>0</v>
          </cell>
          <cell r="BQ116">
            <v>0</v>
          </cell>
        </row>
        <row r="117">
          <cell r="A117" t="str">
            <v>25G</v>
          </cell>
          <cell r="B117" t="str">
            <v>Director of Business Development - Europe</v>
          </cell>
          <cell r="C117" t="str">
            <v>RM Sprague</v>
          </cell>
          <cell r="D117">
            <v>3</v>
          </cell>
          <cell r="E117" t="str">
            <v>E&amp;P Exec. Committee</v>
          </cell>
          <cell r="F117">
            <v>6884.6399999999994</v>
          </cell>
          <cell r="G117">
            <v>10064.16</v>
          </cell>
          <cell r="H117">
            <v>510</v>
          </cell>
          <cell r="AT117">
            <v>190</v>
          </cell>
          <cell r="AU117">
            <v>225</v>
          </cell>
          <cell r="AV117">
            <v>270</v>
          </cell>
          <cell r="AX117">
            <v>220</v>
          </cell>
          <cell r="AZ117">
            <v>0.35</v>
          </cell>
          <cell r="BA117">
            <v>0.4</v>
          </cell>
          <cell r="BB117">
            <v>0.5</v>
          </cell>
          <cell r="BC117">
            <v>305</v>
          </cell>
          <cell r="BD117">
            <v>320</v>
          </cell>
          <cell r="BE117">
            <v>340</v>
          </cell>
          <cell r="BF117">
            <v>275</v>
          </cell>
          <cell r="BG117">
            <v>350</v>
          </cell>
          <cell r="BH117">
            <v>440</v>
          </cell>
          <cell r="BI117">
            <v>0.98</v>
          </cell>
          <cell r="BJ117">
            <v>1.67</v>
          </cell>
          <cell r="BK117">
            <v>2.5449999999999999</v>
          </cell>
          <cell r="BL117">
            <v>530</v>
          </cell>
          <cell r="BM117">
            <v>695</v>
          </cell>
          <cell r="BN117">
            <v>920</v>
          </cell>
          <cell r="BO117">
            <v>0</v>
          </cell>
          <cell r="BP117">
            <v>0</v>
          </cell>
          <cell r="BQ117">
            <v>0</v>
          </cell>
        </row>
        <row r="119">
          <cell r="A119" t="str">
            <v>26a</v>
          </cell>
          <cell r="R119" t="str">
            <v>Corporate</v>
          </cell>
          <cell r="S119">
            <v>9</v>
          </cell>
          <cell r="T119" t="str">
            <v>1003</v>
          </cell>
          <cell r="U119">
            <v>20200</v>
          </cell>
          <cell r="V119">
            <v>26500</v>
          </cell>
          <cell r="W119">
            <v>3</v>
          </cell>
          <cell r="X119" t="str">
            <v>Top Business Development Executive</v>
          </cell>
          <cell r="AK119">
            <v>257.5</v>
          </cell>
          <cell r="AL119">
            <v>355</v>
          </cell>
          <cell r="AM119">
            <v>395</v>
          </cell>
          <cell r="AN119">
            <v>381.2</v>
          </cell>
          <cell r="AO119">
            <v>475</v>
          </cell>
          <cell r="AP119">
            <v>670.3</v>
          </cell>
          <cell r="AQ119">
            <v>875</v>
          </cell>
          <cell r="AR119">
            <v>1220.0999999999999</v>
          </cell>
          <cell r="AS119">
            <v>1797.5</v>
          </cell>
          <cell r="AT119">
            <v>275.1111478849262</v>
          </cell>
          <cell r="AU119">
            <v>379.27944659863607</v>
          </cell>
          <cell r="AV119">
            <v>422.01515889144014</v>
          </cell>
          <cell r="AX119">
            <v>355</v>
          </cell>
          <cell r="AZ119">
            <v>0.45500000000000002</v>
          </cell>
          <cell r="BA119">
            <v>0.56000000000000005</v>
          </cell>
          <cell r="BB119">
            <v>0.66500000000000004</v>
          </cell>
          <cell r="BC119">
            <v>551.85159480101549</v>
          </cell>
          <cell r="BD119">
            <v>591.67593669387225</v>
          </cell>
          <cell r="BE119">
            <v>631.50027858672911</v>
          </cell>
          <cell r="BF119">
            <v>407.27133815042276</v>
          </cell>
          <cell r="BG119">
            <v>507.48658347704827</v>
          </cell>
          <cell r="BH119">
            <v>716.14369874666409</v>
          </cell>
          <cell r="BI119">
            <v>1.5966666666666667</v>
          </cell>
          <cell r="BJ119">
            <v>2.4816666666666665</v>
          </cell>
          <cell r="BK119">
            <v>3.8691666666666666</v>
          </cell>
          <cell r="BL119">
            <v>1157.4344445368379</v>
          </cell>
          <cell r="BM119">
            <v>1532.9210966694873</v>
          </cell>
          <cell r="BN119">
            <v>2098.9956707179517</v>
          </cell>
          <cell r="BO119">
            <v>934.84370640508894</v>
          </cell>
          <cell r="BP119">
            <v>1303.546064211256</v>
          </cell>
          <cell r="BQ119">
            <v>1920.4360711578827</v>
          </cell>
        </row>
        <row r="120">
          <cell r="A120" t="str">
            <v>26b</v>
          </cell>
          <cell r="R120" t="str">
            <v>Group</v>
          </cell>
          <cell r="S120">
            <v>13</v>
          </cell>
          <cell r="T120" t="str">
            <v>1003</v>
          </cell>
          <cell r="U120">
            <v>6295</v>
          </cell>
          <cell r="V120">
            <v>8665.2000000000007</v>
          </cell>
          <cell r="W120">
            <v>4</v>
          </cell>
          <cell r="X120" t="str">
            <v>Top Business Development Executive</v>
          </cell>
          <cell r="AK120">
            <v>148</v>
          </cell>
          <cell r="AL120">
            <v>185</v>
          </cell>
          <cell r="AM120">
            <v>209.3</v>
          </cell>
          <cell r="AN120">
            <v>199.6</v>
          </cell>
          <cell r="AO120">
            <v>272</v>
          </cell>
          <cell r="AP120">
            <v>325</v>
          </cell>
          <cell r="AQ120">
            <v>325.89999999999998</v>
          </cell>
          <cell r="AR120">
            <v>351.3</v>
          </cell>
          <cell r="AS120">
            <v>574</v>
          </cell>
          <cell r="AT120">
            <v>158.12213548337505</v>
          </cell>
          <cell r="AU120">
            <v>197.6526693542188</v>
          </cell>
          <cell r="AV120">
            <v>223.61461457209728</v>
          </cell>
          <cell r="AX120">
            <v>185</v>
          </cell>
          <cell r="AZ120">
            <v>0.3125</v>
          </cell>
          <cell r="BA120">
            <v>0.36249999999999999</v>
          </cell>
          <cell r="BB120">
            <v>0.46250000000000002</v>
          </cell>
          <cell r="BC120">
            <v>259.41912852741217</v>
          </cell>
          <cell r="BD120">
            <v>269.30176199512312</v>
          </cell>
          <cell r="BE120">
            <v>289.06702893054501</v>
          </cell>
          <cell r="BF120">
            <v>213.25120434109229</v>
          </cell>
          <cell r="BG120">
            <v>290.60284359106765</v>
          </cell>
          <cell r="BH120">
            <v>347.22766237903306</v>
          </cell>
          <cell r="BI120">
            <v>0.72499999999999998</v>
          </cell>
          <cell r="BJ120">
            <v>1.2737499999999999</v>
          </cell>
          <cell r="BK120">
            <v>1.8962500000000002</v>
          </cell>
          <cell r="BL120">
            <v>402.7173138092208</v>
          </cell>
          <cell r="BM120">
            <v>521.06184958505924</v>
          </cell>
          <cell r="BN120">
            <v>663.86590319348238</v>
          </cell>
          <cell r="BO120">
            <v>348.1892159056211</v>
          </cell>
          <cell r="BP120">
            <v>375.3263932115517</v>
          </cell>
          <cell r="BQ120">
            <v>613.25747140173837</v>
          </cell>
        </row>
        <row r="121">
          <cell r="A121">
            <v>26</v>
          </cell>
          <cell r="P121" t="str">
            <v>n/a</v>
          </cell>
          <cell r="Q121" t="str">
            <v>n/a</v>
          </cell>
          <cell r="R121" t="str">
            <v>Total Sample Group</v>
          </cell>
          <cell r="S121">
            <v>44</v>
          </cell>
          <cell r="T121" t="str">
            <v>1003</v>
          </cell>
          <cell r="U121">
            <v>1493.4</v>
          </cell>
          <cell r="V121">
            <v>4750</v>
          </cell>
          <cell r="W121">
            <v>4</v>
          </cell>
          <cell r="X121" t="str">
            <v>Top Business Development Executive</v>
          </cell>
          <cell r="Y121">
            <v>11.1394</v>
          </cell>
          <cell r="Z121">
            <v>0.13250000000000001</v>
          </cell>
          <cell r="AA121">
            <v>0.28000000000000003</v>
          </cell>
          <cell r="AB121">
            <v>0.30599999999999999</v>
          </cell>
          <cell r="AC121">
            <v>11.0886</v>
          </cell>
          <cell r="AD121">
            <v>0.18679999999999999</v>
          </cell>
          <cell r="AE121">
            <v>0.32</v>
          </cell>
          <cell r="AF121">
            <v>0.40500000000000003</v>
          </cell>
          <cell r="AH121" t="str">
            <v xml:space="preserve"> </v>
          </cell>
          <cell r="AK121">
            <v>203.20015993969201</v>
          </cell>
          <cell r="AL121">
            <v>243.32441609925922</v>
          </cell>
          <cell r="AM121">
            <v>291.37167750073371</v>
          </cell>
          <cell r="AN121">
            <v>308.45008283118551</v>
          </cell>
          <cell r="AO121">
            <v>388.03098845108633</v>
          </cell>
          <cell r="AP121">
            <v>488.14397005927498</v>
          </cell>
          <cell r="AT121">
            <v>207.75589897560423</v>
          </cell>
          <cell r="AU121">
            <v>248.77973926998379</v>
          </cell>
          <cell r="AV121">
            <v>297.9042182504225</v>
          </cell>
          <cell r="AX121">
            <v>245</v>
          </cell>
          <cell r="AZ121">
            <v>0.36249999999999999</v>
          </cell>
          <cell r="BA121">
            <v>0.44</v>
          </cell>
          <cell r="BB121">
            <v>0.52500000000000002</v>
          </cell>
          <cell r="BC121">
            <v>338.96239475535293</v>
          </cell>
          <cell r="BD121">
            <v>358.24282454877664</v>
          </cell>
          <cell r="BE121">
            <v>379.38910238672531</v>
          </cell>
          <cell r="BF121">
            <v>315.36552070978485</v>
          </cell>
          <cell r="BG121">
            <v>396.73062688520406</v>
          </cell>
          <cell r="BH121">
            <v>499.08813732865224</v>
          </cell>
          <cell r="BI121">
            <v>1.1475</v>
          </cell>
          <cell r="BJ121">
            <v>1.9408333333333332</v>
          </cell>
          <cell r="BK121">
            <v>2.9616666666666669</v>
          </cell>
          <cell r="BL121">
            <v>624.4371455676594</v>
          </cell>
          <cell r="BM121">
            <v>841.08283518193684</v>
          </cell>
          <cell r="BN121">
            <v>1116.1917635246607</v>
          </cell>
          <cell r="BO121">
            <v>0</v>
          </cell>
          <cell r="BP121">
            <v>0</v>
          </cell>
          <cell r="BQ121">
            <v>0</v>
          </cell>
        </row>
        <row r="122">
          <cell r="A122" t="str">
            <v>26G</v>
          </cell>
          <cell r="B122" t="str">
            <v>Director NBD</v>
          </cell>
          <cell r="C122" t="str">
            <v>LL Brass</v>
          </cell>
          <cell r="D122">
            <v>3</v>
          </cell>
          <cell r="E122" t="str">
            <v>E&amp;P Exec. Committee</v>
          </cell>
          <cell r="F122">
            <v>13769.279999999999</v>
          </cell>
          <cell r="G122">
            <v>20128.32</v>
          </cell>
          <cell r="H122">
            <v>350</v>
          </cell>
          <cell r="AT122">
            <v>210</v>
          </cell>
          <cell r="AU122">
            <v>250</v>
          </cell>
          <cell r="AV122">
            <v>300</v>
          </cell>
          <cell r="AX122">
            <v>245</v>
          </cell>
          <cell r="AZ122">
            <v>0.36249999999999999</v>
          </cell>
          <cell r="BA122">
            <v>0.44</v>
          </cell>
          <cell r="BB122">
            <v>0.52500000000000002</v>
          </cell>
          <cell r="BC122">
            <v>340</v>
          </cell>
          <cell r="BD122">
            <v>360</v>
          </cell>
          <cell r="BE122">
            <v>380</v>
          </cell>
          <cell r="BF122">
            <v>315</v>
          </cell>
          <cell r="BG122">
            <v>395</v>
          </cell>
          <cell r="BH122">
            <v>500</v>
          </cell>
          <cell r="BI122">
            <v>1.1475</v>
          </cell>
          <cell r="BJ122">
            <v>1.9408333333333332</v>
          </cell>
          <cell r="BK122">
            <v>2.9616666666666669</v>
          </cell>
          <cell r="BL122">
            <v>625</v>
          </cell>
          <cell r="BM122">
            <v>840</v>
          </cell>
          <cell r="BN122">
            <v>1115</v>
          </cell>
          <cell r="BO122">
            <v>0</v>
          </cell>
          <cell r="BP122">
            <v>0</v>
          </cell>
          <cell r="BQ122">
            <v>0</v>
          </cell>
        </row>
        <row r="124">
          <cell r="A124">
            <v>27</v>
          </cell>
          <cell r="P124">
            <v>54072400000</v>
          </cell>
          <cell r="Q124">
            <v>220672700000</v>
          </cell>
          <cell r="R124" t="str">
            <v>Group</v>
          </cell>
          <cell r="S124">
            <v>12</v>
          </cell>
          <cell r="T124" t="str">
            <v>0801</v>
          </cell>
          <cell r="U124">
            <v>25530</v>
          </cell>
          <cell r="V124">
            <v>60311.5</v>
          </cell>
          <cell r="W124">
            <v>3</v>
          </cell>
          <cell r="X124" t="str">
            <v>Top Research &amp; Development Executive</v>
          </cell>
          <cell r="Y124">
            <v>7.3620999999999999</v>
          </cell>
          <cell r="Z124">
            <v>0.59330000000000005</v>
          </cell>
          <cell r="AA124">
            <v>0.38</v>
          </cell>
          <cell r="AB124">
            <v>0.52300000000000002</v>
          </cell>
          <cell r="AC124">
            <v>5.5975000000000001</v>
          </cell>
          <cell r="AD124">
            <v>0.84540000000000004</v>
          </cell>
          <cell r="AE124">
            <v>0.43</v>
          </cell>
          <cell r="AF124">
            <v>0.72199999999999998</v>
          </cell>
          <cell r="AG124">
            <v>2.4741</v>
          </cell>
          <cell r="AH124">
            <v>1.2892999999999999</v>
          </cell>
          <cell r="AI124">
            <v>0.4</v>
          </cell>
          <cell r="AJ124">
            <v>1.4319999999999999</v>
          </cell>
          <cell r="AK124">
            <v>374.86360154279657</v>
          </cell>
          <cell r="AL124">
            <v>497.96143311271248</v>
          </cell>
          <cell r="AM124">
            <v>661.48217070724922</v>
          </cell>
          <cell r="AN124">
            <v>681.93583142504679</v>
          </cell>
          <cell r="AO124">
            <v>984.16039680446829</v>
          </cell>
          <cell r="AP124">
            <v>1420.3267257775508</v>
          </cell>
          <cell r="AQ124">
            <v>1763.7734151246264</v>
          </cell>
          <cell r="AR124">
            <v>3213.4252542145678</v>
          </cell>
          <cell r="AS124">
            <v>5854.5512569109278</v>
          </cell>
          <cell r="AT124">
            <v>400.5015756144324</v>
          </cell>
          <cell r="AU124">
            <v>532.01841346043193</v>
          </cell>
          <cell r="AV124">
            <v>706.7227933541127</v>
          </cell>
          <cell r="AX124">
            <v>500</v>
          </cell>
          <cell r="AZ124">
            <v>0.55000000000000004</v>
          </cell>
          <cell r="BA124">
            <v>0.69</v>
          </cell>
          <cell r="BB124">
            <v>0.85</v>
          </cell>
          <cell r="BC124">
            <v>824.62854086366951</v>
          </cell>
          <cell r="BD124">
            <v>899.11111874812991</v>
          </cell>
          <cell r="BE124">
            <v>984.234064901799</v>
          </cell>
          <cell r="BF124">
            <v>728.5753373483733</v>
          </cell>
          <cell r="BG124">
            <v>1051.4698891951912</v>
          </cell>
          <cell r="BH124">
            <v>1517.4668578652456</v>
          </cell>
          <cell r="BI124">
            <v>2.35</v>
          </cell>
          <cell r="BJ124">
            <v>3.83</v>
          </cell>
          <cell r="BK124">
            <v>5.98</v>
          </cell>
          <cell r="BL124">
            <v>2074.8718124956849</v>
          </cell>
          <cell r="BM124">
            <v>2936.7416423015843</v>
          </cell>
          <cell r="BN124">
            <v>4165.7041773951823</v>
          </cell>
          <cell r="BO124">
            <v>1884.4028304615626</v>
          </cell>
          <cell r="BP124">
            <v>3433.2004284636132</v>
          </cell>
          <cell r="BQ124">
            <v>6254.9604529704957</v>
          </cell>
        </row>
        <row r="125">
          <cell r="A125" t="str">
            <v>27G</v>
          </cell>
          <cell r="B125" t="str">
            <v>Director of Global Business</v>
          </cell>
          <cell r="C125" t="str">
            <v>M Odum</v>
          </cell>
          <cell r="D125">
            <v>4</v>
          </cell>
          <cell r="E125" t="str">
            <v>None</v>
          </cell>
          <cell r="F125">
            <v>16349.76</v>
          </cell>
          <cell r="G125">
            <v>292.32</v>
          </cell>
          <cell r="H125">
            <v>270</v>
          </cell>
          <cell r="AT125">
            <v>400</v>
          </cell>
          <cell r="AU125">
            <v>530</v>
          </cell>
          <cell r="AV125">
            <v>705</v>
          </cell>
          <cell r="AZ125">
            <v>0.55000000000000004</v>
          </cell>
          <cell r="BA125">
            <v>0.69</v>
          </cell>
          <cell r="BB125">
            <v>0.85</v>
          </cell>
          <cell r="BC125">
            <v>825</v>
          </cell>
          <cell r="BD125">
            <v>900</v>
          </cell>
          <cell r="BE125">
            <v>985</v>
          </cell>
          <cell r="BF125">
            <v>730</v>
          </cell>
          <cell r="BG125">
            <v>1050</v>
          </cell>
          <cell r="BH125">
            <v>1515</v>
          </cell>
          <cell r="BI125">
            <v>2.35</v>
          </cell>
          <cell r="BJ125">
            <v>3.83</v>
          </cell>
          <cell r="BK125">
            <v>5.98</v>
          </cell>
          <cell r="BL125">
            <v>2075</v>
          </cell>
          <cell r="BM125">
            <v>2935</v>
          </cell>
          <cell r="BN125">
            <v>4165</v>
          </cell>
          <cell r="BO125">
            <v>1885</v>
          </cell>
          <cell r="BP125">
            <v>3435</v>
          </cell>
          <cell r="BQ125">
            <v>6255</v>
          </cell>
        </row>
        <row r="127">
          <cell r="A127">
            <v>28</v>
          </cell>
          <cell r="P127" t="str">
            <v>n/a</v>
          </cell>
          <cell r="Q127" t="str">
            <v>n/a</v>
          </cell>
          <cell r="R127" t="str">
            <v>Total Sample Corporate</v>
          </cell>
          <cell r="S127">
            <v>257</v>
          </cell>
          <cell r="T127" t="str">
            <v>0601</v>
          </cell>
          <cell r="U127" t="str">
            <v>n/a</v>
          </cell>
          <cell r="V127" t="str">
            <v>n/a</v>
          </cell>
          <cell r="W127">
            <v>2</v>
          </cell>
          <cell r="X127" t="str">
            <v>Top Financial Executive</v>
          </cell>
          <cell r="Y127">
            <v>11.2622</v>
          </cell>
          <cell r="Z127">
            <v>0.1895</v>
          </cell>
          <cell r="AA127">
            <v>0.54</v>
          </cell>
          <cell r="AB127">
            <v>0.29599999999999999</v>
          </cell>
          <cell r="AC127">
            <v>11.1065</v>
          </cell>
          <cell r="AD127">
            <v>0.26989999999999997</v>
          </cell>
          <cell r="AE127">
            <v>0.52</v>
          </cell>
          <cell r="AF127">
            <v>0.47499999999999998</v>
          </cell>
          <cell r="AG127">
            <v>10.952400000000001</v>
          </cell>
          <cell r="AH127">
            <v>0.39369999999999999</v>
          </cell>
          <cell r="AI127">
            <v>0.43</v>
          </cell>
          <cell r="AJ127">
            <v>0.94699999999999995</v>
          </cell>
          <cell r="AK127">
            <v>627.08404601333689</v>
          </cell>
          <cell r="AL127">
            <v>747.02326552647321</v>
          </cell>
          <cell r="AM127">
            <v>889.90265784240216</v>
          </cell>
          <cell r="AN127">
            <v>1283.8428432342632</v>
          </cell>
          <cell r="AO127">
            <v>1668.9621140824361</v>
          </cell>
          <cell r="AP127">
            <v>2169.6070924268533</v>
          </cell>
          <cell r="AQ127">
            <v>3998.379676781411</v>
          </cell>
          <cell r="AR127">
            <v>6269.112286752912</v>
          </cell>
          <cell r="AS127">
            <v>9829.4239269326208</v>
          </cell>
          <cell r="AT127">
            <v>641.1432439395029</v>
          </cell>
          <cell r="AU127">
            <v>763.77149570751055</v>
          </cell>
          <cell r="AV127">
            <v>909.85423798730903</v>
          </cell>
          <cell r="AX127">
            <v>500</v>
          </cell>
          <cell r="AZ127">
            <v>0.55000000000000004</v>
          </cell>
          <cell r="BA127">
            <v>0.69</v>
          </cell>
          <cell r="BB127">
            <v>0.85</v>
          </cell>
          <cell r="BC127">
            <v>1183.8458183466414</v>
          </cell>
          <cell r="BD127">
            <v>1290.7738277456929</v>
          </cell>
          <cell r="BE127">
            <v>1412.9772670588945</v>
          </cell>
          <cell r="BF127">
            <v>1312.6265457600621</v>
          </cell>
          <cell r="BG127">
            <v>1706.3801744562099</v>
          </cell>
          <cell r="BH127">
            <v>2218.2495921497598</v>
          </cell>
          <cell r="BI127">
            <v>2.35</v>
          </cell>
          <cell r="BJ127">
            <v>3.83</v>
          </cell>
          <cell r="BK127">
            <v>5.98</v>
          </cell>
          <cell r="BL127">
            <v>2978.7088332592912</v>
          </cell>
          <cell r="BM127">
            <v>4216.0186563054585</v>
          </cell>
          <cell r="BN127">
            <v>5980.3308113898083</v>
          </cell>
          <cell r="BO127">
            <v>4088.0231808973394</v>
          </cell>
          <cell r="BP127">
            <v>6409.6655204400977</v>
          </cell>
          <cell r="BQ127">
            <v>10049.799197787461</v>
          </cell>
        </row>
        <row r="128">
          <cell r="R128" t="str">
            <v>Corporate</v>
          </cell>
          <cell r="S128">
            <v>38</v>
          </cell>
          <cell r="T128" t="str">
            <v>0601</v>
          </cell>
          <cell r="U128">
            <v>19908.5</v>
          </cell>
          <cell r="V128">
            <v>27999</v>
          </cell>
          <cell r="W128">
            <v>2</v>
          </cell>
          <cell r="X128" t="str">
            <v>Top Financial Executive</v>
          </cell>
          <cell r="AK128">
            <v>424.6</v>
          </cell>
          <cell r="AL128">
            <v>490</v>
          </cell>
          <cell r="AM128">
            <v>540.6</v>
          </cell>
          <cell r="AN128">
            <v>658.8</v>
          </cell>
          <cell r="AO128">
            <v>865.8</v>
          </cell>
          <cell r="AP128">
            <v>1077.5</v>
          </cell>
          <cell r="AQ128">
            <v>1559.5</v>
          </cell>
          <cell r="AR128">
            <v>2537.4</v>
          </cell>
          <cell r="AS128">
            <v>3632.6</v>
          </cell>
          <cell r="AT128">
            <v>453.63958598811519</v>
          </cell>
          <cell r="AU128">
            <v>523.51247558684986</v>
          </cell>
          <cell r="AV128">
            <v>577.57315163724695</v>
          </cell>
          <cell r="AX128">
            <v>490</v>
          </cell>
          <cell r="AZ128">
            <v>0.54</v>
          </cell>
          <cell r="BA128">
            <v>0.68599999999999994</v>
          </cell>
          <cell r="BB128">
            <v>0.83</v>
          </cell>
          <cell r="BC128">
            <v>806.20921240374878</v>
          </cell>
          <cell r="BD128">
            <v>882.6420338394289</v>
          </cell>
          <cell r="BE128">
            <v>958.02783032393518</v>
          </cell>
          <cell r="BF128">
            <v>703.85718146248291</v>
          </cell>
          <cell r="BG128">
            <v>925.01449257774402</v>
          </cell>
          <cell r="BH128">
            <v>1151.1932498874096</v>
          </cell>
          <cell r="BI128">
            <v>2.297857142857143</v>
          </cell>
          <cell r="BJ128">
            <v>3.7357142857142858</v>
          </cell>
          <cell r="BK128">
            <v>5.8342857142857145</v>
          </cell>
          <cell r="BL128">
            <v>2009.1660938058174</v>
          </cell>
          <cell r="BM128">
            <v>2838.3350676388754</v>
          </cell>
          <cell r="BN128">
            <v>4012.349187890642</v>
          </cell>
          <cell r="BO128">
            <v>1666.1585830156985</v>
          </cell>
          <cell r="BP128">
            <v>2710.9399092940262</v>
          </cell>
          <cell r="BQ128">
            <v>3881.0437118710011</v>
          </cell>
        </row>
        <row r="129">
          <cell r="A129" t="str">
            <v>28G</v>
          </cell>
          <cell r="B129" t="str">
            <v>Corporate Finance Director</v>
          </cell>
          <cell r="D129">
            <v>3</v>
          </cell>
          <cell r="E129" t="str">
            <v>None</v>
          </cell>
          <cell r="F129">
            <v>152487.35999999999</v>
          </cell>
          <cell r="G129">
            <v>25048.799999999999</v>
          </cell>
          <cell r="AT129">
            <v>640</v>
          </cell>
          <cell r="AU129">
            <v>765</v>
          </cell>
          <cell r="AV129">
            <v>910</v>
          </cell>
          <cell r="AZ129">
            <v>0.55000000000000004</v>
          </cell>
          <cell r="BA129">
            <v>0.69</v>
          </cell>
          <cell r="BB129">
            <v>0.85</v>
          </cell>
          <cell r="BC129">
            <v>1185</v>
          </cell>
          <cell r="BD129">
            <v>1290</v>
          </cell>
          <cell r="BE129">
            <v>1415</v>
          </cell>
          <cell r="BF129">
            <v>1315</v>
          </cell>
          <cell r="BG129">
            <v>1705</v>
          </cell>
          <cell r="BH129">
            <v>2220</v>
          </cell>
          <cell r="BI129">
            <v>2.35</v>
          </cell>
          <cell r="BJ129">
            <v>3.83</v>
          </cell>
          <cell r="BK129">
            <v>5.98</v>
          </cell>
          <cell r="BL129">
            <v>2980</v>
          </cell>
          <cell r="BM129">
            <v>4215</v>
          </cell>
          <cell r="BN129">
            <v>5980</v>
          </cell>
          <cell r="BO129">
            <v>4090</v>
          </cell>
          <cell r="BP129">
            <v>6410</v>
          </cell>
          <cell r="BQ129">
            <v>10050</v>
          </cell>
        </row>
      </sheetData>
      <sheetData sheetId="2" refreshError="1">
        <row r="6">
          <cell r="B6">
            <v>80</v>
          </cell>
          <cell r="C6">
            <v>0.21</v>
          </cell>
          <cell r="D6">
            <v>0.13</v>
          </cell>
          <cell r="E6">
            <v>0.2</v>
          </cell>
        </row>
        <row r="7">
          <cell r="B7">
            <v>85</v>
          </cell>
          <cell r="C7">
            <v>0.2</v>
          </cell>
          <cell r="D7">
            <v>0.13</v>
          </cell>
          <cell r="E7">
            <v>0.2</v>
          </cell>
        </row>
        <row r="8">
          <cell r="B8">
            <v>90</v>
          </cell>
          <cell r="C8">
            <v>0.19</v>
          </cell>
          <cell r="D8">
            <v>0.13</v>
          </cell>
          <cell r="E8">
            <v>0.2</v>
          </cell>
        </row>
        <row r="9">
          <cell r="B9">
            <v>95</v>
          </cell>
          <cell r="C9">
            <v>0.19500000000000001</v>
          </cell>
          <cell r="D9">
            <v>0.16999999999999998</v>
          </cell>
          <cell r="E9">
            <v>0.22500000000000001</v>
          </cell>
        </row>
        <row r="10">
          <cell r="B10">
            <v>100</v>
          </cell>
          <cell r="C10">
            <v>0.2</v>
          </cell>
          <cell r="D10">
            <v>0.21</v>
          </cell>
          <cell r="E10">
            <v>0.25</v>
          </cell>
        </row>
        <row r="11">
          <cell r="B11">
            <v>105</v>
          </cell>
          <cell r="C11">
            <v>0.2</v>
          </cell>
          <cell r="D11">
            <v>0.22</v>
          </cell>
          <cell r="E11">
            <v>0.26250000000000001</v>
          </cell>
        </row>
        <row r="12">
          <cell r="B12">
            <v>110</v>
          </cell>
          <cell r="C12">
            <v>0.2</v>
          </cell>
          <cell r="D12">
            <v>0.25</v>
          </cell>
          <cell r="E12">
            <v>0.27</v>
          </cell>
        </row>
        <row r="13">
          <cell r="B13">
            <v>115</v>
          </cell>
          <cell r="C13">
            <v>0.2</v>
          </cell>
          <cell r="D13">
            <v>0.24</v>
          </cell>
          <cell r="E13">
            <v>0.28749999999999998</v>
          </cell>
        </row>
        <row r="14">
          <cell r="B14">
            <v>120</v>
          </cell>
          <cell r="C14">
            <v>0.2</v>
          </cell>
          <cell r="D14">
            <v>0.25</v>
          </cell>
          <cell r="E14">
            <v>0.3</v>
          </cell>
        </row>
        <row r="15">
          <cell r="B15">
            <v>125</v>
          </cell>
          <cell r="C15">
            <v>0.21250000000000002</v>
          </cell>
          <cell r="D15">
            <v>0.26250000000000001</v>
          </cell>
          <cell r="E15">
            <v>0.3125</v>
          </cell>
        </row>
        <row r="16">
          <cell r="B16">
            <v>130</v>
          </cell>
          <cell r="C16">
            <v>0.2</v>
          </cell>
          <cell r="D16">
            <v>0.25</v>
          </cell>
          <cell r="E16">
            <v>0.34</v>
          </cell>
        </row>
        <row r="17">
          <cell r="B17">
            <v>135</v>
          </cell>
          <cell r="C17">
            <v>0.23749999999999999</v>
          </cell>
          <cell r="D17">
            <v>0.28749999999999998</v>
          </cell>
          <cell r="E17">
            <v>0.33749999999999997</v>
          </cell>
        </row>
        <row r="18">
          <cell r="B18">
            <v>140</v>
          </cell>
          <cell r="C18">
            <v>0.25</v>
          </cell>
          <cell r="D18">
            <v>0.3</v>
          </cell>
          <cell r="E18">
            <v>0.35</v>
          </cell>
        </row>
        <row r="19">
          <cell r="B19">
            <v>145</v>
          </cell>
          <cell r="C19">
            <v>0.26250000000000001</v>
          </cell>
          <cell r="D19">
            <v>0.3</v>
          </cell>
          <cell r="E19">
            <v>0.36249999999999999</v>
          </cell>
        </row>
        <row r="20">
          <cell r="B20">
            <v>150</v>
          </cell>
          <cell r="C20">
            <v>0.25</v>
          </cell>
          <cell r="D20">
            <v>0.3</v>
          </cell>
          <cell r="E20">
            <v>0.35</v>
          </cell>
        </row>
        <row r="21">
          <cell r="B21">
            <v>155</v>
          </cell>
          <cell r="C21">
            <v>0.28749999999999998</v>
          </cell>
          <cell r="D21">
            <v>0.32499999999999996</v>
          </cell>
          <cell r="E21">
            <v>0.38750000000000001</v>
          </cell>
        </row>
        <row r="22">
          <cell r="B22">
            <v>160</v>
          </cell>
          <cell r="C22">
            <v>0.3</v>
          </cell>
          <cell r="D22">
            <v>0.35</v>
          </cell>
          <cell r="E22">
            <v>0.4</v>
          </cell>
        </row>
        <row r="23">
          <cell r="B23">
            <v>165</v>
          </cell>
          <cell r="C23">
            <v>0.3</v>
          </cell>
          <cell r="D23">
            <v>0.35</v>
          </cell>
          <cell r="E23">
            <v>0.41250000000000003</v>
          </cell>
        </row>
        <row r="24">
          <cell r="B24">
            <v>170</v>
          </cell>
          <cell r="C24">
            <v>0.3</v>
          </cell>
          <cell r="D24">
            <v>0.35</v>
          </cell>
          <cell r="E24">
            <v>0.42500000000000004</v>
          </cell>
        </row>
        <row r="25">
          <cell r="B25">
            <v>175</v>
          </cell>
          <cell r="C25">
            <v>0.3</v>
          </cell>
          <cell r="D25">
            <v>0.35</v>
          </cell>
          <cell r="E25">
            <v>0.4375</v>
          </cell>
        </row>
        <row r="26">
          <cell r="B26">
            <v>180</v>
          </cell>
          <cell r="C26">
            <v>0.3</v>
          </cell>
          <cell r="D26">
            <v>0.35</v>
          </cell>
          <cell r="E26">
            <v>0.45</v>
          </cell>
        </row>
        <row r="27">
          <cell r="B27">
            <v>185</v>
          </cell>
          <cell r="C27">
            <v>0.3125</v>
          </cell>
          <cell r="D27">
            <v>0.36249999999999999</v>
          </cell>
          <cell r="E27">
            <v>0.46250000000000002</v>
          </cell>
        </row>
        <row r="28">
          <cell r="B28">
            <v>190</v>
          </cell>
          <cell r="C28">
            <v>0.32499999999999996</v>
          </cell>
          <cell r="D28">
            <v>0.375</v>
          </cell>
          <cell r="E28">
            <v>0.47499999999999998</v>
          </cell>
        </row>
        <row r="29">
          <cell r="B29">
            <v>195</v>
          </cell>
          <cell r="C29">
            <v>0.33749999999999997</v>
          </cell>
          <cell r="D29">
            <v>0.38750000000000001</v>
          </cell>
          <cell r="E29">
            <v>0.48749999999999999</v>
          </cell>
        </row>
        <row r="30">
          <cell r="B30">
            <v>200</v>
          </cell>
          <cell r="C30">
            <v>0.35</v>
          </cell>
          <cell r="D30">
            <v>0.4</v>
          </cell>
          <cell r="E30">
            <v>0.5</v>
          </cell>
        </row>
        <row r="31">
          <cell r="B31">
            <v>205</v>
          </cell>
          <cell r="C31">
            <v>0.35</v>
          </cell>
          <cell r="D31">
            <v>0.4</v>
          </cell>
          <cell r="E31">
            <v>0.5</v>
          </cell>
        </row>
        <row r="32">
          <cell r="B32">
            <v>210</v>
          </cell>
          <cell r="C32">
            <v>0.35</v>
          </cell>
          <cell r="D32">
            <v>0.4</v>
          </cell>
          <cell r="E32">
            <v>0.5</v>
          </cell>
        </row>
        <row r="33">
          <cell r="B33">
            <v>215</v>
          </cell>
          <cell r="C33">
            <v>0.35</v>
          </cell>
          <cell r="D33">
            <v>0.4</v>
          </cell>
          <cell r="E33">
            <v>0.5</v>
          </cell>
        </row>
        <row r="34">
          <cell r="B34">
            <v>220</v>
          </cell>
          <cell r="C34">
            <v>0.35</v>
          </cell>
          <cell r="D34">
            <v>0.4</v>
          </cell>
          <cell r="E34">
            <v>0.5</v>
          </cell>
        </row>
        <row r="35">
          <cell r="B35">
            <v>225</v>
          </cell>
          <cell r="C35">
            <v>0.35</v>
          </cell>
          <cell r="D35">
            <v>0.40500000000000003</v>
          </cell>
          <cell r="E35">
            <v>0.5</v>
          </cell>
        </row>
        <row r="36">
          <cell r="B36">
            <v>230</v>
          </cell>
          <cell r="C36">
            <v>0.35</v>
          </cell>
          <cell r="D36">
            <v>0.41000000000000003</v>
          </cell>
          <cell r="E36">
            <v>0.5</v>
          </cell>
        </row>
        <row r="37">
          <cell r="B37">
            <v>235</v>
          </cell>
          <cell r="C37">
            <v>0.35</v>
          </cell>
          <cell r="D37">
            <v>0.41499999999999998</v>
          </cell>
          <cell r="E37">
            <v>0.5</v>
          </cell>
        </row>
        <row r="38">
          <cell r="B38">
            <v>240</v>
          </cell>
          <cell r="C38">
            <v>0.35</v>
          </cell>
          <cell r="D38">
            <v>0.42</v>
          </cell>
          <cell r="E38">
            <v>0.5</v>
          </cell>
        </row>
        <row r="39">
          <cell r="B39">
            <v>245</v>
          </cell>
          <cell r="C39">
            <v>0.36249999999999999</v>
          </cell>
          <cell r="D39">
            <v>0.44</v>
          </cell>
          <cell r="E39">
            <v>0.52500000000000002</v>
          </cell>
        </row>
        <row r="40">
          <cell r="B40">
            <v>250</v>
          </cell>
          <cell r="C40">
            <v>0.375</v>
          </cell>
          <cell r="D40">
            <v>0.45999999999999996</v>
          </cell>
          <cell r="E40">
            <v>0.55000000000000004</v>
          </cell>
        </row>
        <row r="41">
          <cell r="B41">
            <v>255</v>
          </cell>
          <cell r="C41">
            <v>0.38750000000000001</v>
          </cell>
          <cell r="D41">
            <v>0.48</v>
          </cell>
          <cell r="E41">
            <v>0.57499999999999996</v>
          </cell>
        </row>
        <row r="42">
          <cell r="B42">
            <v>260</v>
          </cell>
          <cell r="C42">
            <v>0.4</v>
          </cell>
          <cell r="D42">
            <v>0.5</v>
          </cell>
          <cell r="E42">
            <v>0.6</v>
          </cell>
        </row>
        <row r="43">
          <cell r="B43">
            <v>265</v>
          </cell>
          <cell r="C43">
            <v>0.4</v>
          </cell>
          <cell r="D43">
            <v>0.5</v>
          </cell>
          <cell r="E43">
            <v>0.6</v>
          </cell>
        </row>
        <row r="44">
          <cell r="B44">
            <v>270</v>
          </cell>
          <cell r="C44">
            <v>0.4</v>
          </cell>
          <cell r="D44">
            <v>0.5</v>
          </cell>
          <cell r="E44">
            <v>0.6</v>
          </cell>
        </row>
        <row r="45">
          <cell r="B45">
            <v>275</v>
          </cell>
          <cell r="C45">
            <v>0.4</v>
          </cell>
          <cell r="D45">
            <v>0.5</v>
          </cell>
          <cell r="E45">
            <v>0.6</v>
          </cell>
        </row>
        <row r="46">
          <cell r="B46">
            <v>280</v>
          </cell>
          <cell r="C46">
            <v>0.4</v>
          </cell>
          <cell r="D46">
            <v>0.5</v>
          </cell>
          <cell r="E46">
            <v>0.6</v>
          </cell>
        </row>
        <row r="47">
          <cell r="B47">
            <v>285</v>
          </cell>
          <cell r="C47">
            <v>0.4</v>
          </cell>
          <cell r="D47">
            <v>0.5</v>
          </cell>
          <cell r="E47">
            <v>0.61250000000000004</v>
          </cell>
        </row>
        <row r="48">
          <cell r="B48">
            <v>290</v>
          </cell>
          <cell r="C48">
            <v>0.4</v>
          </cell>
          <cell r="D48">
            <v>0.5</v>
          </cell>
          <cell r="E48">
            <v>0.625</v>
          </cell>
        </row>
        <row r="49">
          <cell r="B49">
            <v>295</v>
          </cell>
          <cell r="C49">
            <v>0.4</v>
          </cell>
          <cell r="D49">
            <v>0.5</v>
          </cell>
          <cell r="E49">
            <v>0.63749999999999996</v>
          </cell>
        </row>
        <row r="50">
          <cell r="B50">
            <v>300</v>
          </cell>
          <cell r="C50">
            <v>0.4</v>
          </cell>
          <cell r="D50">
            <v>0.5</v>
          </cell>
          <cell r="E50">
            <v>0.65</v>
          </cell>
        </row>
        <row r="51">
          <cell r="B51">
            <v>305</v>
          </cell>
          <cell r="C51">
            <v>0.41785714285714287</v>
          </cell>
          <cell r="D51">
            <v>0.505</v>
          </cell>
          <cell r="E51">
            <v>0.65</v>
          </cell>
        </row>
        <row r="52">
          <cell r="B52">
            <v>310</v>
          </cell>
          <cell r="C52">
            <v>0.42142857142857143</v>
          </cell>
          <cell r="D52">
            <v>0.51</v>
          </cell>
          <cell r="E52">
            <v>0.65</v>
          </cell>
        </row>
        <row r="53">
          <cell r="B53">
            <v>315</v>
          </cell>
          <cell r="C53">
            <v>0.42500000000000004</v>
          </cell>
          <cell r="D53">
            <v>0.51500000000000001</v>
          </cell>
          <cell r="E53">
            <v>0.65</v>
          </cell>
        </row>
        <row r="54">
          <cell r="B54">
            <v>320</v>
          </cell>
          <cell r="C54">
            <v>0.4285714285714286</v>
          </cell>
          <cell r="D54">
            <v>0.52</v>
          </cell>
          <cell r="E54">
            <v>0.65</v>
          </cell>
        </row>
        <row r="55">
          <cell r="B55">
            <v>325</v>
          </cell>
          <cell r="C55">
            <v>0.43214285714285716</v>
          </cell>
          <cell r="D55">
            <v>0.52500000000000002</v>
          </cell>
          <cell r="E55">
            <v>0.65</v>
          </cell>
        </row>
        <row r="56">
          <cell r="B56">
            <v>330</v>
          </cell>
          <cell r="C56">
            <v>0.43571428571428572</v>
          </cell>
          <cell r="D56">
            <v>0.53</v>
          </cell>
          <cell r="E56">
            <v>0.65</v>
          </cell>
        </row>
        <row r="57">
          <cell r="B57">
            <v>335</v>
          </cell>
          <cell r="C57">
            <v>0.43928571428571428</v>
          </cell>
          <cell r="D57">
            <v>0.53500000000000003</v>
          </cell>
          <cell r="E57">
            <v>0.65</v>
          </cell>
        </row>
        <row r="58">
          <cell r="B58">
            <v>340</v>
          </cell>
          <cell r="C58">
            <v>0.44285714285714289</v>
          </cell>
          <cell r="D58">
            <v>0.54</v>
          </cell>
          <cell r="E58">
            <v>0.65</v>
          </cell>
        </row>
        <row r="59">
          <cell r="B59">
            <v>345</v>
          </cell>
          <cell r="C59">
            <v>0.44642857142857145</v>
          </cell>
          <cell r="D59">
            <v>0.54500000000000004</v>
          </cell>
          <cell r="E59">
            <v>0.65</v>
          </cell>
        </row>
        <row r="60">
          <cell r="B60">
            <v>350</v>
          </cell>
          <cell r="C60">
            <v>0.45</v>
          </cell>
          <cell r="D60">
            <v>0.55000000000000004</v>
          </cell>
          <cell r="E60">
            <v>0.65</v>
          </cell>
        </row>
        <row r="61">
          <cell r="B61">
            <v>355</v>
          </cell>
          <cell r="C61">
            <v>0.45500000000000002</v>
          </cell>
          <cell r="D61">
            <v>0.56000000000000005</v>
          </cell>
          <cell r="E61">
            <v>0.66500000000000004</v>
          </cell>
        </row>
        <row r="62">
          <cell r="B62">
            <v>360</v>
          </cell>
          <cell r="C62">
            <v>0.46</v>
          </cell>
          <cell r="D62">
            <v>0.57000000000000006</v>
          </cell>
          <cell r="E62">
            <v>0.68</v>
          </cell>
        </row>
        <row r="63">
          <cell r="B63">
            <v>365</v>
          </cell>
          <cell r="C63">
            <v>0.46500000000000002</v>
          </cell>
          <cell r="D63">
            <v>0.58000000000000007</v>
          </cell>
          <cell r="E63">
            <v>0.69500000000000006</v>
          </cell>
        </row>
        <row r="64">
          <cell r="B64">
            <v>370</v>
          </cell>
          <cell r="C64">
            <v>0.47000000000000003</v>
          </cell>
          <cell r="D64">
            <v>0.59000000000000008</v>
          </cell>
          <cell r="E64">
            <v>0.71000000000000008</v>
          </cell>
        </row>
        <row r="65">
          <cell r="B65">
            <v>375</v>
          </cell>
          <cell r="C65">
            <v>0.47499999999999998</v>
          </cell>
          <cell r="D65">
            <v>0.60000000000000009</v>
          </cell>
          <cell r="E65">
            <v>0.72500000000000009</v>
          </cell>
        </row>
        <row r="66">
          <cell r="B66">
            <v>380</v>
          </cell>
          <cell r="C66">
            <v>0.48</v>
          </cell>
          <cell r="D66">
            <v>0.61</v>
          </cell>
          <cell r="E66">
            <v>0.74</v>
          </cell>
        </row>
        <row r="67">
          <cell r="B67">
            <v>385</v>
          </cell>
          <cell r="C67">
            <v>0.48499999999999999</v>
          </cell>
          <cell r="D67">
            <v>0.62</v>
          </cell>
          <cell r="E67">
            <v>0.755</v>
          </cell>
        </row>
        <row r="68">
          <cell r="B68">
            <v>390</v>
          </cell>
          <cell r="C68">
            <v>0.49</v>
          </cell>
          <cell r="D68">
            <v>0.63</v>
          </cell>
          <cell r="E68">
            <v>0.77</v>
          </cell>
        </row>
        <row r="69">
          <cell r="B69">
            <v>395</v>
          </cell>
          <cell r="C69">
            <v>0.495</v>
          </cell>
          <cell r="D69">
            <v>0.64</v>
          </cell>
          <cell r="E69">
            <v>0.78500000000000003</v>
          </cell>
        </row>
        <row r="70">
          <cell r="B70">
            <v>400</v>
          </cell>
          <cell r="C70">
            <v>0.5</v>
          </cell>
          <cell r="D70">
            <v>0.65</v>
          </cell>
          <cell r="E70">
            <v>0.8</v>
          </cell>
        </row>
        <row r="71">
          <cell r="B71">
            <v>405</v>
          </cell>
          <cell r="C71">
            <v>0.5</v>
          </cell>
          <cell r="D71">
            <v>0.65200000000000002</v>
          </cell>
          <cell r="E71">
            <v>0.79500000000000004</v>
          </cell>
        </row>
        <row r="72">
          <cell r="B72">
            <v>410</v>
          </cell>
          <cell r="C72">
            <v>0.5</v>
          </cell>
          <cell r="D72">
            <v>0.65400000000000003</v>
          </cell>
          <cell r="E72">
            <v>0.79</v>
          </cell>
        </row>
        <row r="73">
          <cell r="B73">
            <v>415</v>
          </cell>
          <cell r="C73">
            <v>0.5</v>
          </cell>
          <cell r="D73">
            <v>0.65600000000000003</v>
          </cell>
          <cell r="E73">
            <v>0.78500000000000003</v>
          </cell>
        </row>
        <row r="74">
          <cell r="B74">
            <v>420</v>
          </cell>
          <cell r="C74">
            <v>0.5</v>
          </cell>
          <cell r="D74">
            <v>0.65800000000000003</v>
          </cell>
          <cell r="E74">
            <v>0.78</v>
          </cell>
        </row>
        <row r="75">
          <cell r="B75">
            <v>425</v>
          </cell>
          <cell r="C75">
            <v>0.5</v>
          </cell>
          <cell r="D75">
            <v>0.66</v>
          </cell>
          <cell r="E75">
            <v>0.77500000000000002</v>
          </cell>
        </row>
        <row r="76">
          <cell r="B76">
            <v>430</v>
          </cell>
          <cell r="C76">
            <v>0.5</v>
          </cell>
          <cell r="D76">
            <v>0.66200000000000003</v>
          </cell>
          <cell r="E76">
            <v>0.77</v>
          </cell>
        </row>
        <row r="77">
          <cell r="B77">
            <v>435</v>
          </cell>
          <cell r="C77">
            <v>0.5</v>
          </cell>
          <cell r="D77">
            <v>0.66400000000000003</v>
          </cell>
          <cell r="E77">
            <v>0.76500000000000001</v>
          </cell>
        </row>
        <row r="78">
          <cell r="B78">
            <v>440</v>
          </cell>
          <cell r="C78">
            <v>0.5</v>
          </cell>
          <cell r="D78">
            <v>0.66600000000000004</v>
          </cell>
          <cell r="E78">
            <v>0.76</v>
          </cell>
        </row>
        <row r="79">
          <cell r="B79">
            <v>445</v>
          </cell>
          <cell r="C79">
            <v>0.5</v>
          </cell>
          <cell r="D79">
            <v>0.66800000000000004</v>
          </cell>
          <cell r="E79">
            <v>0.755</v>
          </cell>
        </row>
        <row r="80">
          <cell r="B80">
            <v>450</v>
          </cell>
          <cell r="C80">
            <v>0.5</v>
          </cell>
          <cell r="D80">
            <v>0.66999999999999993</v>
          </cell>
          <cell r="E80">
            <v>0.75</v>
          </cell>
        </row>
        <row r="81">
          <cell r="B81">
            <v>455</v>
          </cell>
          <cell r="C81">
            <v>0.505</v>
          </cell>
          <cell r="D81">
            <v>0.67199999999999993</v>
          </cell>
          <cell r="E81">
            <v>0.76</v>
          </cell>
        </row>
        <row r="82">
          <cell r="B82">
            <v>460</v>
          </cell>
          <cell r="C82">
            <v>0.51</v>
          </cell>
          <cell r="D82">
            <v>0.67399999999999993</v>
          </cell>
          <cell r="E82">
            <v>0.77</v>
          </cell>
        </row>
        <row r="83">
          <cell r="B83">
            <v>465</v>
          </cell>
          <cell r="C83">
            <v>0.51500000000000001</v>
          </cell>
          <cell r="D83">
            <v>0.67599999999999993</v>
          </cell>
          <cell r="E83">
            <v>0.78</v>
          </cell>
        </row>
        <row r="84">
          <cell r="B84">
            <v>470</v>
          </cell>
          <cell r="C84">
            <v>0.52</v>
          </cell>
          <cell r="D84">
            <v>0.67799999999999994</v>
          </cell>
          <cell r="E84">
            <v>0.79</v>
          </cell>
        </row>
        <row r="85">
          <cell r="B85">
            <v>475</v>
          </cell>
          <cell r="C85">
            <v>0.52500000000000002</v>
          </cell>
          <cell r="D85">
            <v>0.67999999999999994</v>
          </cell>
          <cell r="E85">
            <v>0.8</v>
          </cell>
        </row>
        <row r="86">
          <cell r="B86">
            <v>480</v>
          </cell>
          <cell r="C86">
            <v>0.53</v>
          </cell>
          <cell r="D86">
            <v>0.68199999999999994</v>
          </cell>
          <cell r="E86">
            <v>0.80999999999999994</v>
          </cell>
        </row>
        <row r="87">
          <cell r="B87">
            <v>485</v>
          </cell>
          <cell r="C87">
            <v>0.53500000000000003</v>
          </cell>
          <cell r="D87">
            <v>0.68399999999999994</v>
          </cell>
          <cell r="E87">
            <v>0.82</v>
          </cell>
        </row>
        <row r="88">
          <cell r="B88">
            <v>490</v>
          </cell>
          <cell r="C88">
            <v>0.54</v>
          </cell>
          <cell r="D88">
            <v>0.68599999999999994</v>
          </cell>
          <cell r="E88">
            <v>0.83</v>
          </cell>
        </row>
        <row r="89">
          <cell r="B89">
            <v>495</v>
          </cell>
          <cell r="C89">
            <v>0.54500000000000004</v>
          </cell>
          <cell r="D89">
            <v>0.68799999999999994</v>
          </cell>
          <cell r="E89">
            <v>0.84</v>
          </cell>
        </row>
        <row r="90">
          <cell r="B90">
            <v>500</v>
          </cell>
          <cell r="C90">
            <v>0.55000000000000004</v>
          </cell>
          <cell r="D90">
            <v>0.69</v>
          </cell>
          <cell r="E90">
            <v>0.85</v>
          </cell>
        </row>
        <row r="91">
          <cell r="B91">
            <v>505</v>
          </cell>
          <cell r="C91">
            <v>0.55200000000000005</v>
          </cell>
          <cell r="D91">
            <v>0.69399999999999995</v>
          </cell>
          <cell r="E91">
            <v>0.85299999999999998</v>
          </cell>
        </row>
        <row r="92">
          <cell r="B92">
            <v>510</v>
          </cell>
          <cell r="C92">
            <v>0.55400000000000005</v>
          </cell>
          <cell r="D92">
            <v>0.69799999999999995</v>
          </cell>
          <cell r="E92">
            <v>0.85599999999999998</v>
          </cell>
        </row>
        <row r="93">
          <cell r="B93">
            <v>515</v>
          </cell>
          <cell r="C93">
            <v>0.55600000000000005</v>
          </cell>
          <cell r="D93">
            <v>0.70199999999999996</v>
          </cell>
          <cell r="E93">
            <v>0.85899999999999999</v>
          </cell>
        </row>
        <row r="94">
          <cell r="B94">
            <v>520</v>
          </cell>
          <cell r="C94">
            <v>0.55800000000000005</v>
          </cell>
          <cell r="D94">
            <v>0.70599999999999996</v>
          </cell>
          <cell r="E94">
            <v>0.86199999999999999</v>
          </cell>
        </row>
        <row r="95">
          <cell r="B95">
            <v>525</v>
          </cell>
          <cell r="C95">
            <v>0.56000000000000005</v>
          </cell>
          <cell r="D95">
            <v>0.71</v>
          </cell>
          <cell r="E95">
            <v>0.86499999999999999</v>
          </cell>
        </row>
        <row r="96">
          <cell r="B96">
            <v>530</v>
          </cell>
          <cell r="C96">
            <v>0.56200000000000006</v>
          </cell>
          <cell r="D96">
            <v>0.71399999999999997</v>
          </cell>
          <cell r="E96">
            <v>0.86799999999999999</v>
          </cell>
        </row>
        <row r="97">
          <cell r="B97">
            <v>535</v>
          </cell>
          <cell r="C97">
            <v>0.56400000000000006</v>
          </cell>
          <cell r="D97">
            <v>0.71799999999999997</v>
          </cell>
          <cell r="E97">
            <v>0.871</v>
          </cell>
        </row>
        <row r="98">
          <cell r="B98">
            <v>540</v>
          </cell>
          <cell r="C98">
            <v>0.56600000000000006</v>
          </cell>
          <cell r="D98">
            <v>0.72199999999999998</v>
          </cell>
          <cell r="E98">
            <v>0.874</v>
          </cell>
        </row>
        <row r="99">
          <cell r="B99">
            <v>545</v>
          </cell>
          <cell r="C99">
            <v>0.56800000000000006</v>
          </cell>
          <cell r="D99">
            <v>0.72599999999999998</v>
          </cell>
          <cell r="E99">
            <v>0.877</v>
          </cell>
        </row>
        <row r="100">
          <cell r="B100">
            <v>550</v>
          </cell>
          <cell r="C100">
            <v>0.57000000000000006</v>
          </cell>
          <cell r="D100">
            <v>0.73</v>
          </cell>
          <cell r="E100">
            <v>0.88</v>
          </cell>
        </row>
        <row r="101">
          <cell r="B101">
            <v>555</v>
          </cell>
          <cell r="C101">
            <v>0.57200000000000006</v>
          </cell>
          <cell r="D101">
            <v>0.73399999999999999</v>
          </cell>
          <cell r="E101">
            <v>0.88300000000000001</v>
          </cell>
        </row>
        <row r="102">
          <cell r="B102">
            <v>560</v>
          </cell>
          <cell r="C102">
            <v>0.57400000000000007</v>
          </cell>
          <cell r="D102">
            <v>0.73799999999999999</v>
          </cell>
          <cell r="E102">
            <v>0.88600000000000001</v>
          </cell>
        </row>
        <row r="103">
          <cell r="B103">
            <v>565</v>
          </cell>
          <cell r="C103">
            <v>0.57600000000000007</v>
          </cell>
          <cell r="D103">
            <v>0.74199999999999999</v>
          </cell>
          <cell r="E103">
            <v>0.88900000000000001</v>
          </cell>
        </row>
        <row r="104">
          <cell r="B104">
            <v>570</v>
          </cell>
          <cell r="C104">
            <v>0.57800000000000007</v>
          </cell>
          <cell r="D104">
            <v>0.746</v>
          </cell>
          <cell r="E104">
            <v>0.89200000000000002</v>
          </cell>
        </row>
        <row r="105">
          <cell r="B105">
            <v>575</v>
          </cell>
          <cell r="C105">
            <v>0.58000000000000007</v>
          </cell>
          <cell r="D105">
            <v>0.75</v>
          </cell>
          <cell r="E105">
            <v>0.89500000000000002</v>
          </cell>
        </row>
        <row r="106">
          <cell r="B106">
            <v>580</v>
          </cell>
          <cell r="C106">
            <v>0.58200000000000007</v>
          </cell>
          <cell r="D106">
            <v>0.754</v>
          </cell>
          <cell r="E106">
            <v>0.89800000000000002</v>
          </cell>
        </row>
        <row r="107">
          <cell r="B107">
            <v>585</v>
          </cell>
          <cell r="C107">
            <v>0.58400000000000007</v>
          </cell>
          <cell r="D107">
            <v>0.75800000000000001</v>
          </cell>
          <cell r="E107">
            <v>0.90100000000000002</v>
          </cell>
        </row>
        <row r="108">
          <cell r="B108">
            <v>590</v>
          </cell>
          <cell r="C108">
            <v>0.58600000000000008</v>
          </cell>
          <cell r="D108">
            <v>0.76200000000000001</v>
          </cell>
          <cell r="E108">
            <v>0.90400000000000003</v>
          </cell>
        </row>
        <row r="109">
          <cell r="B109">
            <v>595</v>
          </cell>
          <cell r="C109">
            <v>0.58800000000000008</v>
          </cell>
          <cell r="D109">
            <v>0.76600000000000001</v>
          </cell>
          <cell r="E109">
            <v>0.90700000000000003</v>
          </cell>
        </row>
        <row r="110">
          <cell r="B110">
            <v>600</v>
          </cell>
          <cell r="C110">
            <v>0.59000000000000008</v>
          </cell>
          <cell r="D110">
            <v>0.77</v>
          </cell>
          <cell r="E110">
            <v>0.91</v>
          </cell>
        </row>
        <row r="111">
          <cell r="B111">
            <v>605</v>
          </cell>
          <cell r="C111">
            <v>0.59200000000000008</v>
          </cell>
          <cell r="D111">
            <v>0.77400000000000002</v>
          </cell>
          <cell r="E111">
            <v>0.91300000000000003</v>
          </cell>
        </row>
        <row r="112">
          <cell r="B112">
            <v>610</v>
          </cell>
          <cell r="C112">
            <v>0.59400000000000008</v>
          </cell>
          <cell r="D112">
            <v>0.77800000000000002</v>
          </cell>
          <cell r="E112">
            <v>0.91599999999999993</v>
          </cell>
        </row>
        <row r="113">
          <cell r="B113">
            <v>615</v>
          </cell>
          <cell r="C113">
            <v>0.59600000000000009</v>
          </cell>
          <cell r="D113">
            <v>0.78200000000000003</v>
          </cell>
          <cell r="E113">
            <v>0.91900000000000004</v>
          </cell>
        </row>
        <row r="114">
          <cell r="B114">
            <v>620</v>
          </cell>
          <cell r="C114">
            <v>0.59800000000000009</v>
          </cell>
          <cell r="D114">
            <v>0.78600000000000003</v>
          </cell>
          <cell r="E114">
            <v>0.92199999999999993</v>
          </cell>
        </row>
        <row r="115">
          <cell r="B115">
            <v>625</v>
          </cell>
          <cell r="C115">
            <v>0.60000000000000009</v>
          </cell>
          <cell r="D115">
            <v>0.79</v>
          </cell>
          <cell r="E115">
            <v>0.92500000000000004</v>
          </cell>
        </row>
        <row r="116">
          <cell r="B116">
            <v>630</v>
          </cell>
          <cell r="C116">
            <v>0.60200000000000009</v>
          </cell>
          <cell r="D116">
            <v>0.79400000000000004</v>
          </cell>
          <cell r="E116">
            <v>0.92799999999999994</v>
          </cell>
        </row>
        <row r="117">
          <cell r="B117">
            <v>635</v>
          </cell>
          <cell r="C117">
            <v>0.60399999999999998</v>
          </cell>
          <cell r="D117">
            <v>0.79800000000000004</v>
          </cell>
          <cell r="E117">
            <v>0.93099999999999994</v>
          </cell>
        </row>
        <row r="118">
          <cell r="B118">
            <v>640</v>
          </cell>
          <cell r="C118">
            <v>0.60599999999999998</v>
          </cell>
          <cell r="D118">
            <v>0.80199999999999994</v>
          </cell>
          <cell r="E118">
            <v>0.93399999999999994</v>
          </cell>
        </row>
        <row r="119">
          <cell r="B119">
            <v>645</v>
          </cell>
          <cell r="C119">
            <v>0.60799999999999998</v>
          </cell>
          <cell r="D119">
            <v>0.80599999999999994</v>
          </cell>
          <cell r="E119">
            <v>0.93699999999999994</v>
          </cell>
        </row>
        <row r="120">
          <cell r="B120">
            <v>650</v>
          </cell>
          <cell r="C120">
            <v>0.61</v>
          </cell>
          <cell r="D120">
            <v>0.80999999999999994</v>
          </cell>
          <cell r="E120">
            <v>0.94</v>
          </cell>
        </row>
        <row r="121">
          <cell r="B121">
            <v>655</v>
          </cell>
          <cell r="C121">
            <v>0.61199999999999999</v>
          </cell>
          <cell r="D121">
            <v>0.81399999999999995</v>
          </cell>
          <cell r="E121">
            <v>0.94299999999999995</v>
          </cell>
        </row>
        <row r="122">
          <cell r="B122">
            <v>660</v>
          </cell>
          <cell r="C122">
            <v>0.61399999999999999</v>
          </cell>
          <cell r="D122">
            <v>0.81799999999999995</v>
          </cell>
          <cell r="E122">
            <v>0.94599999999999995</v>
          </cell>
        </row>
        <row r="123">
          <cell r="B123">
            <v>665</v>
          </cell>
          <cell r="C123">
            <v>0.61599999999999999</v>
          </cell>
          <cell r="D123">
            <v>0.82199999999999995</v>
          </cell>
          <cell r="E123">
            <v>0.94899999999999995</v>
          </cell>
        </row>
        <row r="124">
          <cell r="B124">
            <v>670</v>
          </cell>
          <cell r="C124">
            <v>0.61799999999999999</v>
          </cell>
          <cell r="D124">
            <v>0.82599999999999996</v>
          </cell>
          <cell r="E124">
            <v>0.95199999999999996</v>
          </cell>
        </row>
        <row r="125">
          <cell r="B125">
            <v>675</v>
          </cell>
          <cell r="C125">
            <v>0.62</v>
          </cell>
          <cell r="D125">
            <v>0.83</v>
          </cell>
          <cell r="E125">
            <v>0.95499999999999996</v>
          </cell>
        </row>
        <row r="126">
          <cell r="B126">
            <v>680</v>
          </cell>
          <cell r="C126">
            <v>0.622</v>
          </cell>
          <cell r="D126">
            <v>0.83399999999999996</v>
          </cell>
          <cell r="E126">
            <v>0.95799999999999996</v>
          </cell>
        </row>
        <row r="127">
          <cell r="B127">
            <v>685</v>
          </cell>
          <cell r="C127">
            <v>0.624</v>
          </cell>
          <cell r="D127">
            <v>0.83799999999999997</v>
          </cell>
          <cell r="E127">
            <v>0.96099999999999997</v>
          </cell>
        </row>
        <row r="128">
          <cell r="B128">
            <v>690</v>
          </cell>
          <cell r="C128">
            <v>0.626</v>
          </cell>
          <cell r="D128">
            <v>0.84199999999999997</v>
          </cell>
          <cell r="E128">
            <v>0.96399999999999997</v>
          </cell>
        </row>
        <row r="129">
          <cell r="B129">
            <v>695</v>
          </cell>
          <cell r="C129">
            <v>0.628</v>
          </cell>
          <cell r="D129">
            <v>0.84599999999999997</v>
          </cell>
          <cell r="E129">
            <v>0.96699999999999997</v>
          </cell>
        </row>
        <row r="130">
          <cell r="B130">
            <v>700</v>
          </cell>
          <cell r="C130">
            <v>0.63</v>
          </cell>
          <cell r="D130">
            <v>0.85</v>
          </cell>
          <cell r="E130">
            <v>0.97</v>
          </cell>
        </row>
        <row r="131">
          <cell r="B131">
            <v>705</v>
          </cell>
          <cell r="C131">
            <v>0.63200000000000001</v>
          </cell>
          <cell r="D131">
            <v>0.85399999999999998</v>
          </cell>
          <cell r="E131">
            <v>0.97299999999999998</v>
          </cell>
        </row>
        <row r="132">
          <cell r="B132">
            <v>710</v>
          </cell>
          <cell r="C132">
            <v>0.63400000000000001</v>
          </cell>
          <cell r="D132">
            <v>0.85799999999999998</v>
          </cell>
          <cell r="E132">
            <v>0.97599999999999998</v>
          </cell>
        </row>
        <row r="133">
          <cell r="B133">
            <v>715</v>
          </cell>
          <cell r="C133">
            <v>0.63600000000000001</v>
          </cell>
          <cell r="D133">
            <v>0.86199999999999999</v>
          </cell>
          <cell r="E133">
            <v>0.97899999999999998</v>
          </cell>
        </row>
        <row r="134">
          <cell r="B134">
            <v>720</v>
          </cell>
          <cell r="C134">
            <v>0.63800000000000001</v>
          </cell>
          <cell r="D134">
            <v>0.86599999999999999</v>
          </cell>
          <cell r="E134">
            <v>0.98199999999999998</v>
          </cell>
        </row>
        <row r="135">
          <cell r="B135">
            <v>725</v>
          </cell>
          <cell r="C135">
            <v>0.64</v>
          </cell>
          <cell r="D135">
            <v>0.87</v>
          </cell>
          <cell r="E135">
            <v>0.98499999999999999</v>
          </cell>
        </row>
        <row r="136">
          <cell r="B136">
            <v>730</v>
          </cell>
          <cell r="C136">
            <v>0.64200000000000002</v>
          </cell>
          <cell r="D136">
            <v>0.874</v>
          </cell>
          <cell r="E136">
            <v>0.98799999999999999</v>
          </cell>
        </row>
        <row r="137">
          <cell r="B137">
            <v>735</v>
          </cell>
          <cell r="C137">
            <v>0.64400000000000002</v>
          </cell>
          <cell r="D137">
            <v>0.878</v>
          </cell>
          <cell r="E137">
            <v>0.99099999999999999</v>
          </cell>
        </row>
        <row r="138">
          <cell r="B138">
            <v>740</v>
          </cell>
          <cell r="C138">
            <v>0.64600000000000002</v>
          </cell>
          <cell r="D138">
            <v>0.88200000000000001</v>
          </cell>
          <cell r="E138">
            <v>0.99399999999999999</v>
          </cell>
        </row>
        <row r="139">
          <cell r="B139">
            <v>745</v>
          </cell>
          <cell r="C139">
            <v>0.64800000000000002</v>
          </cell>
          <cell r="D139">
            <v>0.88600000000000001</v>
          </cell>
          <cell r="E139">
            <v>0.997</v>
          </cell>
        </row>
        <row r="140">
          <cell r="B140">
            <v>750</v>
          </cell>
          <cell r="C140">
            <v>0.65</v>
          </cell>
          <cell r="D140">
            <v>0.89</v>
          </cell>
          <cell r="E140">
            <v>1</v>
          </cell>
        </row>
        <row r="142">
          <cell r="B142" t="str">
            <v>CEO</v>
          </cell>
          <cell r="C142">
            <v>0.8</v>
          </cell>
          <cell r="D142">
            <v>1</v>
          </cell>
          <cell r="E142">
            <v>1.25</v>
          </cell>
        </row>
      </sheetData>
      <sheetData sheetId="3" refreshError="1">
        <row r="6">
          <cell r="B6">
            <v>70</v>
          </cell>
          <cell r="C6">
            <v>0.1</v>
          </cell>
          <cell r="D6">
            <v>0.25</v>
          </cell>
          <cell r="E6">
            <v>0.37</v>
          </cell>
        </row>
        <row r="7">
          <cell r="B7">
            <v>75</v>
          </cell>
          <cell r="C7">
            <v>0.13750000000000001</v>
          </cell>
          <cell r="D7">
            <v>0.28000000000000003</v>
          </cell>
          <cell r="E7">
            <v>0.41000000000000003</v>
          </cell>
        </row>
        <row r="8">
          <cell r="B8">
            <v>80</v>
          </cell>
          <cell r="C8">
            <v>0.17499999999999999</v>
          </cell>
          <cell r="D8">
            <v>0.31</v>
          </cell>
          <cell r="E8">
            <v>0.45</v>
          </cell>
        </row>
        <row r="9">
          <cell r="B9">
            <v>85</v>
          </cell>
          <cell r="C9">
            <v>0.21249999999999999</v>
          </cell>
          <cell r="D9">
            <v>0.33999999999999997</v>
          </cell>
          <cell r="E9">
            <v>0.49</v>
          </cell>
        </row>
        <row r="10">
          <cell r="B10">
            <v>90</v>
          </cell>
          <cell r="C10">
            <v>0.25</v>
          </cell>
          <cell r="D10">
            <v>0.37</v>
          </cell>
          <cell r="E10">
            <v>0.53</v>
          </cell>
        </row>
        <row r="11">
          <cell r="B11">
            <v>95</v>
          </cell>
          <cell r="C11">
            <v>0.26</v>
          </cell>
          <cell r="D11">
            <v>0.39749999999999996</v>
          </cell>
          <cell r="E11">
            <v>0.59499999999999997</v>
          </cell>
        </row>
        <row r="12">
          <cell r="B12">
            <v>100</v>
          </cell>
          <cell r="C12">
            <v>0.27</v>
          </cell>
          <cell r="D12">
            <v>0.42499999999999999</v>
          </cell>
          <cell r="E12">
            <v>0.66</v>
          </cell>
        </row>
        <row r="13">
          <cell r="B13">
            <v>105</v>
          </cell>
          <cell r="C13">
            <v>0.27999999999999997</v>
          </cell>
          <cell r="D13">
            <v>0.45250000000000001</v>
          </cell>
          <cell r="E13">
            <v>0.72500000000000009</v>
          </cell>
        </row>
        <row r="14">
          <cell r="B14">
            <v>110</v>
          </cell>
          <cell r="C14">
            <v>0.28999999999999998</v>
          </cell>
          <cell r="D14">
            <v>0.48</v>
          </cell>
          <cell r="E14">
            <v>0.79</v>
          </cell>
        </row>
        <row r="15">
          <cell r="B15">
            <v>115</v>
          </cell>
          <cell r="C15">
            <v>0.30666666666666664</v>
          </cell>
          <cell r="D15">
            <v>0.51666666666666661</v>
          </cell>
          <cell r="E15">
            <v>0.83333333333333337</v>
          </cell>
        </row>
        <row r="16">
          <cell r="B16">
            <v>120</v>
          </cell>
          <cell r="C16">
            <v>0.32333333333333331</v>
          </cell>
          <cell r="D16">
            <v>0.55333333333333334</v>
          </cell>
          <cell r="E16">
            <v>0.87666666666666671</v>
          </cell>
        </row>
        <row r="17">
          <cell r="B17">
            <v>125</v>
          </cell>
          <cell r="C17">
            <v>0.33999999999999997</v>
          </cell>
          <cell r="D17">
            <v>0.59</v>
          </cell>
          <cell r="E17">
            <v>0.92</v>
          </cell>
        </row>
        <row r="18">
          <cell r="B18">
            <v>130</v>
          </cell>
          <cell r="C18">
            <v>0.35666666666666669</v>
          </cell>
          <cell r="D18">
            <v>0.62666666666666659</v>
          </cell>
          <cell r="E18">
            <v>0.96333333333333337</v>
          </cell>
        </row>
        <row r="19">
          <cell r="B19">
            <v>135</v>
          </cell>
          <cell r="C19">
            <v>0.37333333333333335</v>
          </cell>
          <cell r="D19">
            <v>0.66333333333333333</v>
          </cell>
          <cell r="E19">
            <v>1.0066666666666666</v>
          </cell>
        </row>
        <row r="20">
          <cell r="B20">
            <v>140</v>
          </cell>
          <cell r="C20">
            <v>0.39</v>
          </cell>
          <cell r="D20">
            <v>0.7</v>
          </cell>
          <cell r="E20">
            <v>1.05</v>
          </cell>
        </row>
        <row r="21">
          <cell r="B21">
            <v>145</v>
          </cell>
          <cell r="C21">
            <v>0.43000000000000005</v>
          </cell>
          <cell r="D21">
            <v>0.78249999999999997</v>
          </cell>
          <cell r="E21">
            <v>1.1600000000000001</v>
          </cell>
        </row>
        <row r="22">
          <cell r="B22">
            <v>150</v>
          </cell>
          <cell r="C22">
            <v>0.47000000000000003</v>
          </cell>
          <cell r="D22">
            <v>0.86499999999999999</v>
          </cell>
          <cell r="E22">
            <v>1.27</v>
          </cell>
        </row>
        <row r="23">
          <cell r="B23">
            <v>155</v>
          </cell>
          <cell r="C23">
            <v>0.51</v>
          </cell>
          <cell r="D23">
            <v>0.94750000000000001</v>
          </cell>
          <cell r="E23">
            <v>1.38</v>
          </cell>
        </row>
        <row r="24">
          <cell r="B24">
            <v>160</v>
          </cell>
          <cell r="C24">
            <v>0.55000000000000004</v>
          </cell>
          <cell r="D24">
            <v>1.03</v>
          </cell>
          <cell r="E24">
            <v>1.49</v>
          </cell>
        </row>
        <row r="25">
          <cell r="B25">
            <v>165</v>
          </cell>
          <cell r="C25">
            <v>0.58500000000000008</v>
          </cell>
          <cell r="D25">
            <v>1.0787500000000001</v>
          </cell>
          <cell r="E25">
            <v>1.57125</v>
          </cell>
        </row>
        <row r="26">
          <cell r="B26">
            <v>170</v>
          </cell>
          <cell r="C26">
            <v>0.62</v>
          </cell>
          <cell r="D26">
            <v>1.1274999999999999</v>
          </cell>
          <cell r="E26">
            <v>1.6525000000000001</v>
          </cell>
        </row>
        <row r="27">
          <cell r="B27">
            <v>175</v>
          </cell>
          <cell r="C27">
            <v>0.65500000000000003</v>
          </cell>
          <cell r="D27">
            <v>1.17625</v>
          </cell>
          <cell r="E27">
            <v>1.7337500000000001</v>
          </cell>
        </row>
        <row r="28">
          <cell r="B28">
            <v>180</v>
          </cell>
          <cell r="C28">
            <v>0.69</v>
          </cell>
          <cell r="D28">
            <v>1.2250000000000001</v>
          </cell>
          <cell r="E28">
            <v>1.8149999999999999</v>
          </cell>
        </row>
        <row r="29">
          <cell r="B29">
            <v>185</v>
          </cell>
          <cell r="C29">
            <v>0.72499999999999998</v>
          </cell>
          <cell r="D29">
            <v>1.2737499999999999</v>
          </cell>
          <cell r="E29">
            <v>1.8962500000000002</v>
          </cell>
        </row>
        <row r="30">
          <cell r="B30">
            <v>190</v>
          </cell>
          <cell r="C30">
            <v>0.76</v>
          </cell>
          <cell r="D30">
            <v>1.3225</v>
          </cell>
          <cell r="E30">
            <v>1.9775</v>
          </cell>
        </row>
        <row r="31">
          <cell r="B31">
            <v>195</v>
          </cell>
          <cell r="C31">
            <v>0.79499999999999993</v>
          </cell>
          <cell r="D31">
            <v>1.3712499999999999</v>
          </cell>
          <cell r="E31">
            <v>2.0587499999999999</v>
          </cell>
        </row>
        <row r="32">
          <cell r="B32">
            <v>200</v>
          </cell>
          <cell r="C32">
            <v>0.83</v>
          </cell>
          <cell r="D32">
            <v>1.42</v>
          </cell>
          <cell r="E32">
            <v>2.14</v>
          </cell>
        </row>
        <row r="33">
          <cell r="B33">
            <v>205</v>
          </cell>
          <cell r="C33">
            <v>0.86749999999999994</v>
          </cell>
          <cell r="D33">
            <v>1.4824999999999999</v>
          </cell>
          <cell r="E33">
            <v>2.24125</v>
          </cell>
        </row>
        <row r="34">
          <cell r="B34">
            <v>210</v>
          </cell>
          <cell r="C34">
            <v>0.90499999999999992</v>
          </cell>
          <cell r="D34">
            <v>1.5449999999999999</v>
          </cell>
          <cell r="E34">
            <v>2.3425000000000002</v>
          </cell>
        </row>
        <row r="35">
          <cell r="B35">
            <v>215</v>
          </cell>
          <cell r="C35">
            <v>0.94249999999999989</v>
          </cell>
          <cell r="D35">
            <v>1.6074999999999999</v>
          </cell>
          <cell r="E35">
            <v>2.4437500000000001</v>
          </cell>
        </row>
        <row r="36">
          <cell r="B36">
            <v>220</v>
          </cell>
          <cell r="C36">
            <v>0.98</v>
          </cell>
          <cell r="D36">
            <v>1.67</v>
          </cell>
          <cell r="E36">
            <v>2.5449999999999999</v>
          </cell>
        </row>
        <row r="37">
          <cell r="B37">
            <v>225</v>
          </cell>
          <cell r="C37">
            <v>1.0174999999999998</v>
          </cell>
          <cell r="D37">
            <v>1.7324999999999999</v>
          </cell>
          <cell r="E37">
            <v>2.6462500000000002</v>
          </cell>
        </row>
        <row r="38">
          <cell r="B38">
            <v>230</v>
          </cell>
          <cell r="C38">
            <v>1.0549999999999999</v>
          </cell>
          <cell r="D38">
            <v>1.7949999999999999</v>
          </cell>
          <cell r="E38">
            <v>2.7475000000000001</v>
          </cell>
        </row>
        <row r="39">
          <cell r="B39">
            <v>235</v>
          </cell>
          <cell r="C39">
            <v>1.0924999999999998</v>
          </cell>
          <cell r="D39">
            <v>1.8574999999999999</v>
          </cell>
          <cell r="E39">
            <v>2.8487499999999999</v>
          </cell>
        </row>
        <row r="40">
          <cell r="B40">
            <v>240</v>
          </cell>
          <cell r="C40">
            <v>1.1299999999999999</v>
          </cell>
          <cell r="D40">
            <v>1.92</v>
          </cell>
          <cell r="E40">
            <v>2.95</v>
          </cell>
        </row>
        <row r="41">
          <cell r="B41">
            <v>245</v>
          </cell>
          <cell r="C41">
            <v>1.1475</v>
          </cell>
          <cell r="D41">
            <v>1.9408333333333332</v>
          </cell>
          <cell r="E41">
            <v>2.9616666666666669</v>
          </cell>
        </row>
        <row r="42">
          <cell r="B42">
            <v>250</v>
          </cell>
          <cell r="C42">
            <v>1.165</v>
          </cell>
          <cell r="D42">
            <v>1.9616666666666667</v>
          </cell>
          <cell r="E42">
            <v>2.9733333333333336</v>
          </cell>
        </row>
        <row r="43">
          <cell r="B43">
            <v>255</v>
          </cell>
          <cell r="C43">
            <v>1.1824999999999999</v>
          </cell>
          <cell r="D43">
            <v>1.9824999999999999</v>
          </cell>
          <cell r="E43">
            <v>2.9850000000000003</v>
          </cell>
        </row>
        <row r="44">
          <cell r="B44">
            <v>260</v>
          </cell>
          <cell r="C44">
            <v>1.2</v>
          </cell>
          <cell r="D44">
            <v>2.0033333333333334</v>
          </cell>
          <cell r="E44">
            <v>2.9966666666666666</v>
          </cell>
        </row>
        <row r="45">
          <cell r="B45">
            <v>265</v>
          </cell>
          <cell r="C45">
            <v>1.2175</v>
          </cell>
          <cell r="D45">
            <v>2.0241666666666664</v>
          </cell>
          <cell r="E45">
            <v>3.0083333333333333</v>
          </cell>
        </row>
        <row r="46">
          <cell r="B46">
            <v>270</v>
          </cell>
          <cell r="C46">
            <v>1.2349999999999999</v>
          </cell>
          <cell r="D46">
            <v>2.0449999999999999</v>
          </cell>
          <cell r="E46">
            <v>3.02</v>
          </cell>
        </row>
        <row r="47">
          <cell r="B47">
            <v>275</v>
          </cell>
          <cell r="C47">
            <v>1.2524999999999999</v>
          </cell>
          <cell r="D47">
            <v>2.0658333333333334</v>
          </cell>
          <cell r="E47">
            <v>3.0316666666666667</v>
          </cell>
        </row>
        <row r="48">
          <cell r="B48">
            <v>280</v>
          </cell>
          <cell r="C48">
            <v>1.27</v>
          </cell>
          <cell r="D48">
            <v>2.0866666666666664</v>
          </cell>
          <cell r="E48">
            <v>3.0433333333333334</v>
          </cell>
        </row>
        <row r="49">
          <cell r="B49">
            <v>285</v>
          </cell>
          <cell r="C49">
            <v>1.2875000000000001</v>
          </cell>
          <cell r="D49">
            <v>2.1074999999999999</v>
          </cell>
          <cell r="E49">
            <v>3.0549999999999997</v>
          </cell>
        </row>
        <row r="50">
          <cell r="B50">
            <v>290</v>
          </cell>
          <cell r="C50">
            <v>1.3050000000000002</v>
          </cell>
          <cell r="D50">
            <v>2.1283333333333334</v>
          </cell>
          <cell r="E50">
            <v>3.0666666666666664</v>
          </cell>
        </row>
        <row r="51">
          <cell r="B51">
            <v>295</v>
          </cell>
          <cell r="C51">
            <v>1.3225</v>
          </cell>
          <cell r="D51">
            <v>2.1491666666666664</v>
          </cell>
          <cell r="E51">
            <v>3.0783333333333331</v>
          </cell>
        </row>
        <row r="52">
          <cell r="B52">
            <v>300</v>
          </cell>
          <cell r="C52">
            <v>1.34</v>
          </cell>
          <cell r="D52">
            <v>2.17</v>
          </cell>
          <cell r="E52">
            <v>3.09</v>
          </cell>
        </row>
        <row r="53">
          <cell r="B53">
            <v>305</v>
          </cell>
          <cell r="C53">
            <v>1.3633333333333335</v>
          </cell>
          <cell r="D53">
            <v>2.1983333333333333</v>
          </cell>
          <cell r="E53">
            <v>3.1608333333333332</v>
          </cell>
        </row>
        <row r="54">
          <cell r="B54">
            <v>310</v>
          </cell>
          <cell r="C54">
            <v>1.3866666666666667</v>
          </cell>
          <cell r="D54">
            <v>2.2266666666666666</v>
          </cell>
          <cell r="E54">
            <v>3.2316666666666665</v>
          </cell>
        </row>
        <row r="55">
          <cell r="B55">
            <v>315</v>
          </cell>
          <cell r="C55">
            <v>1.4100000000000001</v>
          </cell>
          <cell r="D55">
            <v>2.2549999999999999</v>
          </cell>
          <cell r="E55">
            <v>3.3024999999999998</v>
          </cell>
        </row>
        <row r="56">
          <cell r="B56">
            <v>320</v>
          </cell>
          <cell r="C56">
            <v>1.4333333333333333</v>
          </cell>
          <cell r="D56">
            <v>2.2833333333333332</v>
          </cell>
          <cell r="E56">
            <v>3.3733333333333331</v>
          </cell>
        </row>
        <row r="57">
          <cell r="B57">
            <v>325</v>
          </cell>
          <cell r="C57">
            <v>1.4566666666666668</v>
          </cell>
          <cell r="D57">
            <v>2.3116666666666665</v>
          </cell>
          <cell r="E57">
            <v>3.4441666666666664</v>
          </cell>
        </row>
        <row r="58">
          <cell r="B58">
            <v>330</v>
          </cell>
          <cell r="C58">
            <v>1.48</v>
          </cell>
          <cell r="D58">
            <v>2.34</v>
          </cell>
          <cell r="E58">
            <v>3.5149999999999997</v>
          </cell>
        </row>
        <row r="59">
          <cell r="B59">
            <v>335</v>
          </cell>
          <cell r="C59">
            <v>1.5033333333333334</v>
          </cell>
          <cell r="D59">
            <v>2.3683333333333332</v>
          </cell>
          <cell r="E59">
            <v>3.5858333333333334</v>
          </cell>
        </row>
        <row r="60">
          <cell r="B60">
            <v>340</v>
          </cell>
          <cell r="C60">
            <v>1.5266666666666668</v>
          </cell>
          <cell r="D60">
            <v>2.3966666666666665</v>
          </cell>
          <cell r="E60">
            <v>3.6566666666666663</v>
          </cell>
        </row>
        <row r="61">
          <cell r="B61">
            <v>345</v>
          </cell>
          <cell r="C61">
            <v>1.55</v>
          </cell>
          <cell r="D61">
            <v>2.4249999999999998</v>
          </cell>
          <cell r="E61">
            <v>3.7275</v>
          </cell>
        </row>
        <row r="62">
          <cell r="B62">
            <v>350</v>
          </cell>
          <cell r="C62">
            <v>1.5733333333333335</v>
          </cell>
          <cell r="D62">
            <v>2.4533333333333331</v>
          </cell>
          <cell r="E62">
            <v>3.7983333333333333</v>
          </cell>
        </row>
        <row r="63">
          <cell r="B63">
            <v>355</v>
          </cell>
          <cell r="C63">
            <v>1.5966666666666667</v>
          </cell>
          <cell r="D63">
            <v>2.4816666666666665</v>
          </cell>
          <cell r="E63">
            <v>3.8691666666666666</v>
          </cell>
        </row>
        <row r="64">
          <cell r="B64">
            <v>360</v>
          </cell>
          <cell r="C64">
            <v>1.62</v>
          </cell>
          <cell r="D64">
            <v>2.5099999999999998</v>
          </cell>
          <cell r="E64">
            <v>3.94</v>
          </cell>
        </row>
        <row r="65">
          <cell r="B65">
            <v>365</v>
          </cell>
          <cell r="C65">
            <v>1.6460714285714286</v>
          </cell>
          <cell r="D65">
            <v>2.5571428571428569</v>
          </cell>
          <cell r="E65">
            <v>4.0128571428571425</v>
          </cell>
        </row>
        <row r="66">
          <cell r="B66">
            <v>370</v>
          </cell>
          <cell r="C66">
            <v>1.6721428571428572</v>
          </cell>
          <cell r="D66">
            <v>2.6042857142857141</v>
          </cell>
          <cell r="E66">
            <v>4.0857142857142854</v>
          </cell>
        </row>
        <row r="67">
          <cell r="B67">
            <v>375</v>
          </cell>
          <cell r="C67">
            <v>1.6982142857142859</v>
          </cell>
          <cell r="D67">
            <v>2.6514285714285712</v>
          </cell>
          <cell r="E67">
            <v>4.1585714285714284</v>
          </cell>
        </row>
        <row r="68">
          <cell r="B68">
            <v>380</v>
          </cell>
          <cell r="C68">
            <v>1.7242857142857144</v>
          </cell>
          <cell r="D68">
            <v>2.6985714285714284</v>
          </cell>
          <cell r="E68">
            <v>4.2314285714285713</v>
          </cell>
        </row>
        <row r="69">
          <cell r="B69">
            <v>385</v>
          </cell>
          <cell r="C69">
            <v>1.7503571428571429</v>
          </cell>
          <cell r="D69">
            <v>2.7457142857142856</v>
          </cell>
          <cell r="E69">
            <v>4.3042857142857143</v>
          </cell>
        </row>
        <row r="70">
          <cell r="B70">
            <v>390</v>
          </cell>
          <cell r="C70">
            <v>1.7764285714285715</v>
          </cell>
          <cell r="D70">
            <v>2.7928571428571427</v>
          </cell>
          <cell r="E70">
            <v>4.3771428571428572</v>
          </cell>
        </row>
        <row r="71">
          <cell r="B71">
            <v>395</v>
          </cell>
          <cell r="C71">
            <v>1.8025000000000002</v>
          </cell>
          <cell r="D71">
            <v>2.84</v>
          </cell>
          <cell r="E71">
            <v>4.45</v>
          </cell>
        </row>
        <row r="72">
          <cell r="B72">
            <v>400</v>
          </cell>
          <cell r="C72">
            <v>1.8285714285714287</v>
          </cell>
          <cell r="D72">
            <v>2.887142857142857</v>
          </cell>
          <cell r="E72">
            <v>4.5228571428571431</v>
          </cell>
        </row>
        <row r="73">
          <cell r="B73">
            <v>405</v>
          </cell>
          <cell r="C73">
            <v>1.8546428571428573</v>
          </cell>
          <cell r="D73">
            <v>2.9342857142857142</v>
          </cell>
          <cell r="E73">
            <v>4.5957142857142861</v>
          </cell>
        </row>
        <row r="74">
          <cell r="B74">
            <v>410</v>
          </cell>
          <cell r="C74">
            <v>1.8807142857142858</v>
          </cell>
          <cell r="D74">
            <v>2.9814285714285713</v>
          </cell>
          <cell r="E74">
            <v>4.668571428571429</v>
          </cell>
        </row>
        <row r="75">
          <cell r="B75">
            <v>415</v>
          </cell>
          <cell r="C75">
            <v>1.9067857142857143</v>
          </cell>
          <cell r="D75">
            <v>3.0285714285714285</v>
          </cell>
          <cell r="E75">
            <v>4.7414285714285711</v>
          </cell>
        </row>
        <row r="76">
          <cell r="B76">
            <v>420</v>
          </cell>
          <cell r="C76">
            <v>1.9328571428571428</v>
          </cell>
          <cell r="D76">
            <v>3.0757142857142856</v>
          </cell>
          <cell r="E76">
            <v>4.8142857142857149</v>
          </cell>
        </row>
        <row r="77">
          <cell r="B77">
            <v>425</v>
          </cell>
          <cell r="C77">
            <v>1.9589285714285716</v>
          </cell>
          <cell r="D77">
            <v>3.1228571428571428</v>
          </cell>
          <cell r="E77">
            <v>4.887142857142857</v>
          </cell>
        </row>
        <row r="78">
          <cell r="B78">
            <v>430</v>
          </cell>
          <cell r="C78">
            <v>1.9850000000000001</v>
          </cell>
          <cell r="D78">
            <v>3.17</v>
          </cell>
          <cell r="E78">
            <v>4.96</v>
          </cell>
        </row>
        <row r="79">
          <cell r="B79">
            <v>435</v>
          </cell>
          <cell r="C79">
            <v>2.0110714285714284</v>
          </cell>
          <cell r="D79">
            <v>3.2171428571428571</v>
          </cell>
          <cell r="E79">
            <v>5.0328571428571429</v>
          </cell>
        </row>
        <row r="80">
          <cell r="B80">
            <v>440</v>
          </cell>
          <cell r="C80">
            <v>2.0371428571428574</v>
          </cell>
          <cell r="D80">
            <v>3.2642857142857142</v>
          </cell>
          <cell r="E80">
            <v>5.1057142857142859</v>
          </cell>
        </row>
        <row r="81">
          <cell r="B81">
            <v>445</v>
          </cell>
          <cell r="C81">
            <v>2.0632142857142859</v>
          </cell>
          <cell r="D81">
            <v>3.3114285714285714</v>
          </cell>
          <cell r="E81">
            <v>5.1785714285714288</v>
          </cell>
        </row>
        <row r="82">
          <cell r="B82">
            <v>450</v>
          </cell>
          <cell r="C82">
            <v>2.0892857142857144</v>
          </cell>
          <cell r="D82">
            <v>3.3585714285714285</v>
          </cell>
          <cell r="E82">
            <v>5.2514285714285718</v>
          </cell>
        </row>
        <row r="83">
          <cell r="B83">
            <v>455</v>
          </cell>
          <cell r="C83">
            <v>2.1153571428571429</v>
          </cell>
          <cell r="D83">
            <v>3.4057142857142857</v>
          </cell>
          <cell r="E83">
            <v>5.3242857142857147</v>
          </cell>
        </row>
        <row r="84">
          <cell r="B84">
            <v>460</v>
          </cell>
          <cell r="C84">
            <v>2.1414285714285715</v>
          </cell>
          <cell r="D84">
            <v>3.4528571428571428</v>
          </cell>
          <cell r="E84">
            <v>5.3971428571428577</v>
          </cell>
        </row>
        <row r="85">
          <cell r="B85">
            <v>465</v>
          </cell>
          <cell r="C85">
            <v>2.1675</v>
          </cell>
          <cell r="D85">
            <v>3.5</v>
          </cell>
          <cell r="E85">
            <v>5.4700000000000006</v>
          </cell>
        </row>
        <row r="86">
          <cell r="B86">
            <v>470</v>
          </cell>
          <cell r="C86">
            <v>2.1935714285714285</v>
          </cell>
          <cell r="D86">
            <v>3.5471428571428572</v>
          </cell>
          <cell r="E86">
            <v>5.5428571428571427</v>
          </cell>
        </row>
        <row r="87">
          <cell r="B87">
            <v>475</v>
          </cell>
          <cell r="C87">
            <v>2.2196428571428575</v>
          </cell>
          <cell r="D87">
            <v>3.5942857142857143</v>
          </cell>
          <cell r="E87">
            <v>5.6157142857142865</v>
          </cell>
        </row>
        <row r="88">
          <cell r="B88">
            <v>480</v>
          </cell>
          <cell r="C88">
            <v>2.2457142857142856</v>
          </cell>
          <cell r="D88">
            <v>3.6414285714285715</v>
          </cell>
          <cell r="E88">
            <v>5.6885714285714286</v>
          </cell>
        </row>
        <row r="89">
          <cell r="B89">
            <v>485</v>
          </cell>
          <cell r="C89">
            <v>2.2717857142857145</v>
          </cell>
          <cell r="D89">
            <v>3.6885714285714286</v>
          </cell>
          <cell r="E89">
            <v>5.7614285714285716</v>
          </cell>
        </row>
        <row r="90">
          <cell r="B90">
            <v>490</v>
          </cell>
          <cell r="C90">
            <v>2.297857142857143</v>
          </cell>
          <cell r="D90">
            <v>3.7357142857142858</v>
          </cell>
          <cell r="E90">
            <v>5.8342857142857145</v>
          </cell>
        </row>
        <row r="91">
          <cell r="B91">
            <v>495</v>
          </cell>
          <cell r="C91">
            <v>2.3239285714285716</v>
          </cell>
          <cell r="D91">
            <v>3.7828571428571429</v>
          </cell>
          <cell r="E91">
            <v>5.9071428571428575</v>
          </cell>
        </row>
        <row r="92">
          <cell r="B92">
            <v>500</v>
          </cell>
          <cell r="C92">
            <v>2.35</v>
          </cell>
          <cell r="D92">
            <v>3.83</v>
          </cell>
          <cell r="E92">
            <v>5.98</v>
          </cell>
        </row>
        <row r="94">
          <cell r="B94" t="str">
            <v>CEO</v>
          </cell>
          <cell r="C94">
            <v>4.46</v>
          </cell>
          <cell r="D94">
            <v>7.05</v>
          </cell>
          <cell r="E94">
            <v>10.82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ow r="2">
          <cell r="A2">
            <v>0</v>
          </cell>
        </row>
      </sheetData>
      <sheetData sheetId="45">
        <row r="6">
          <cell r="B6">
            <v>80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sheetData sheetId="76" refreshError="1"/>
      <sheetData sheetId="7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7.1(old)"/>
      <sheetName val="base 7.1"/>
      <sheetName val="tcc 7.1"/>
      <sheetName val="tdc 7.1"/>
      <sheetName val="comp - base 7.1 bil"/>
      <sheetName val="base 11"/>
      <sheetName val="tcc 11"/>
      <sheetName val="tdc 11"/>
      <sheetName val="comp - base 11 bil"/>
      <sheetName val="current data"/>
      <sheetName val="Sheet1"/>
      <sheetName val="midpoint"/>
      <sheetName val="target bonus EV"/>
      <sheetName val="lti EV"/>
      <sheetName val="Sheet3"/>
      <sheetName val="exhibit 1a"/>
      <sheetName val="exhibit 2a"/>
      <sheetName val="exhibit 3a"/>
      <sheetName val="exhibit 1b"/>
      <sheetName val="exhibit 2b"/>
      <sheetName val="exhibit 3b"/>
      <sheetName val="Chart1"/>
      <sheetName val="Chart2"/>
      <sheetName val="Chart3"/>
      <sheetName val="Sheet2"/>
      <sheetName val="shamis"/>
      <sheetName val="Master Sheet"/>
      <sheetName val="TARGET BONUS "/>
      <sheetName val="LTI"/>
      <sheetName val="co information"/>
    </sheetNames>
    <sheetDataSet>
      <sheetData sheetId="0"/>
      <sheetData sheetId="1"/>
      <sheetData sheetId="2"/>
      <sheetData sheetId="3"/>
      <sheetData sheetId="4"/>
      <sheetData sheetId="5"/>
      <sheetData sheetId="6"/>
      <sheetData sheetId="7"/>
      <sheetData sheetId="8"/>
      <sheetData sheetId="9"/>
      <sheetData sheetId="10"/>
      <sheetData sheetId="11" refreshError="1">
        <row r="7">
          <cell r="A7">
            <v>71</v>
          </cell>
          <cell r="C7">
            <v>857800</v>
          </cell>
        </row>
        <row r="8">
          <cell r="A8">
            <v>72</v>
          </cell>
          <cell r="C8">
            <v>552300</v>
          </cell>
        </row>
        <row r="9">
          <cell r="A9">
            <v>73</v>
          </cell>
          <cell r="C9">
            <v>381900</v>
          </cell>
        </row>
        <row r="10">
          <cell r="A10">
            <v>74</v>
          </cell>
          <cell r="C10">
            <v>282000</v>
          </cell>
        </row>
        <row r="11">
          <cell r="A11">
            <v>75</v>
          </cell>
          <cell r="C11">
            <v>223300</v>
          </cell>
        </row>
        <row r="12">
          <cell r="A12">
            <v>76</v>
          </cell>
          <cell r="C12">
            <v>170400</v>
          </cell>
        </row>
        <row r="13">
          <cell r="A13">
            <v>77</v>
          </cell>
          <cell r="C13">
            <v>135100</v>
          </cell>
        </row>
      </sheetData>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Hyp"/>
      <sheetName val="Sorted-Hyp"/>
      <sheetName val="MTD Feb 07"/>
      <sheetName val="YTD Feb 07"/>
    </sheetNames>
    <sheetDataSet>
      <sheetData sheetId="0" refreshError="1">
        <row r="15">
          <cell r="E15" t="str">
            <v>40111</v>
          </cell>
        </row>
        <row r="16">
          <cell r="E16" t="str">
            <v>40111</v>
          </cell>
        </row>
        <row r="17">
          <cell r="E17" t="str">
            <v>40111</v>
          </cell>
        </row>
        <row r="18">
          <cell r="E18" t="str">
            <v>40112</v>
          </cell>
        </row>
        <row r="19">
          <cell r="E19" t="str">
            <v>40121</v>
          </cell>
        </row>
        <row r="20">
          <cell r="E20" t="str">
            <v>40121</v>
          </cell>
        </row>
        <row r="21">
          <cell r="E21" t="str">
            <v>40121</v>
          </cell>
        </row>
        <row r="22">
          <cell r="E22" t="str">
            <v>40122</v>
          </cell>
        </row>
        <row r="23">
          <cell r="E23" t="str">
            <v>40131</v>
          </cell>
        </row>
        <row r="24">
          <cell r="E24" t="str">
            <v>40131</v>
          </cell>
        </row>
        <row r="25">
          <cell r="E25" t="str">
            <v>40132</v>
          </cell>
        </row>
        <row r="26">
          <cell r="E26" t="str">
            <v>40141</v>
          </cell>
        </row>
        <row r="27">
          <cell r="E27" t="str">
            <v>40141</v>
          </cell>
        </row>
        <row r="28">
          <cell r="E28" t="str">
            <v>40145</v>
          </cell>
        </row>
        <row r="29">
          <cell r="E29" t="str">
            <v>40145</v>
          </cell>
        </row>
        <row r="30">
          <cell r="E30" t="str">
            <v>40146</v>
          </cell>
        </row>
        <row r="31">
          <cell r="E31" t="str">
            <v>40151</v>
          </cell>
        </row>
        <row r="32">
          <cell r="E32" t="str">
            <v>40151</v>
          </cell>
        </row>
        <row r="33">
          <cell r="E33" t="str">
            <v>40152</v>
          </cell>
        </row>
        <row r="34">
          <cell r="E34" t="str">
            <v>40161</v>
          </cell>
        </row>
        <row r="35">
          <cell r="E35" t="str">
            <v>40161</v>
          </cell>
        </row>
        <row r="36">
          <cell r="E36" t="str">
            <v>40162</v>
          </cell>
        </row>
        <row r="37">
          <cell r="E37" t="str">
            <v>40171</v>
          </cell>
        </row>
        <row r="38">
          <cell r="E38" t="str">
            <v>40171</v>
          </cell>
        </row>
        <row r="39">
          <cell r="E39" t="str">
            <v>40211</v>
          </cell>
        </row>
        <row r="40">
          <cell r="E40" t="str">
            <v>40211</v>
          </cell>
        </row>
        <row r="41">
          <cell r="E41" t="str">
            <v>40211</v>
          </cell>
        </row>
        <row r="42">
          <cell r="E42" t="str">
            <v>40212</v>
          </cell>
        </row>
        <row r="43">
          <cell r="E43" t="str">
            <v>40221</v>
          </cell>
        </row>
        <row r="44">
          <cell r="E44" t="str">
            <v>40221</v>
          </cell>
        </row>
        <row r="45">
          <cell r="E45" t="str">
            <v>40222</v>
          </cell>
        </row>
        <row r="46">
          <cell r="E46" t="str">
            <v>40310</v>
          </cell>
        </row>
        <row r="47">
          <cell r="E47" t="str">
            <v>40310</v>
          </cell>
        </row>
        <row r="48">
          <cell r="E48" t="str">
            <v>40310</v>
          </cell>
        </row>
        <row r="49">
          <cell r="E49" t="str">
            <v>40310</v>
          </cell>
        </row>
        <row r="50">
          <cell r="E50" t="str">
            <v>40310</v>
          </cell>
        </row>
        <row r="51">
          <cell r="E51" t="str">
            <v>40310</v>
          </cell>
        </row>
        <row r="52">
          <cell r="E52" t="str">
            <v>40311</v>
          </cell>
        </row>
        <row r="53">
          <cell r="E53" t="str">
            <v>40319</v>
          </cell>
        </row>
        <row r="54">
          <cell r="E54" t="str">
            <v>40319</v>
          </cell>
        </row>
        <row r="55">
          <cell r="E55" t="str">
            <v>40351</v>
          </cell>
        </row>
        <row r="56">
          <cell r="E56" t="str">
            <v>P10000</v>
          </cell>
        </row>
        <row r="57">
          <cell r="E57"/>
        </row>
        <row r="58">
          <cell r="E58" t="str">
            <v>P01 Rev</v>
          </cell>
        </row>
        <row r="59">
          <cell r="E59"/>
        </row>
        <row r="63">
          <cell r="E63" t="str">
            <v>P11000</v>
          </cell>
          <cell r="F63" t="str">
            <v>1) $(47K) - System delivery
      - Act 5.8B gal &gt; Plan 5.1B gal. Up 12.1%
2) $99K - Price &amp; chemical mix (Use less chemical due to better water quality)
      - Act $.0747/M gal &lt; Plan $.1015/M gal. Down 26.4%
3) $39K - Final Abeyance Adj (Credit the sal</v>
          </cell>
        </row>
        <row r="64">
          <cell r="E64"/>
        </row>
        <row r="67">
          <cell r="E67" t="str">
            <v>P11010</v>
          </cell>
        </row>
        <row r="68">
          <cell r="E68"/>
        </row>
        <row r="78">
          <cell r="E78" t="str">
            <v>P11020</v>
          </cell>
          <cell r="F78" t="str">
            <v>1) $(47K) - System delivery
     - Act 5.8B gal &gt; Plan 5.1B gal. Up 12.1% 
2) $118K - Price
      - Act $.0753/M gal &lt; Plan $.0983/M gal. Down 23.4%</v>
          </cell>
        </row>
        <row r="79">
          <cell r="E79"/>
        </row>
        <row r="82">
          <cell r="E82" t="str">
            <v>P11030</v>
          </cell>
          <cell r="F82" t="str">
            <v>1) $(25K) - Feb accrual based on sludge tracking schedule &amp; not bud
    - $(6) StL Co South, $(6) St. Joe, $(4) Warren Cty, $(3) Mexico, $(2) StL Co Meramec, $(2) Cedar Hill</v>
          </cell>
        </row>
        <row r="83">
          <cell r="E83"/>
        </row>
        <row r="84">
          <cell r="E84" t="str">
            <v>P02 Cos</v>
          </cell>
        </row>
        <row r="85">
          <cell r="E85"/>
        </row>
        <row r="86">
          <cell r="E86" t="str">
            <v>P06 Pay</v>
          </cell>
        </row>
        <row r="98">
          <cell r="E98" t="str">
            <v>50120</v>
          </cell>
        </row>
        <row r="99">
          <cell r="E99" t="str">
            <v>50120</v>
          </cell>
        </row>
        <row r="100">
          <cell r="E100" t="str">
            <v>50120</v>
          </cell>
        </row>
        <row r="101">
          <cell r="E101" t="str">
            <v>50120</v>
          </cell>
        </row>
        <row r="102">
          <cell r="E102" t="str">
            <v>50120</v>
          </cell>
        </row>
        <row r="103">
          <cell r="E103" t="str">
            <v>50120</v>
          </cell>
        </row>
        <row r="104">
          <cell r="E104" t="str">
            <v>50120</v>
          </cell>
        </row>
        <row r="105">
          <cell r="E105" t="str">
            <v>50120</v>
          </cell>
        </row>
        <row r="106">
          <cell r="E106" t="str">
            <v>50120</v>
          </cell>
        </row>
        <row r="107">
          <cell r="E107" t="str">
            <v>50120</v>
          </cell>
        </row>
        <row r="108">
          <cell r="E108" t="str">
            <v>50120</v>
          </cell>
        </row>
        <row r="109">
          <cell r="E109" t="str">
            <v>50120</v>
          </cell>
        </row>
        <row r="110">
          <cell r="E110" t="str">
            <v>50120</v>
          </cell>
        </row>
        <row r="111">
          <cell r="E111" t="str">
            <v>50120</v>
          </cell>
        </row>
        <row r="112">
          <cell r="E112" t="str">
            <v>50120</v>
          </cell>
        </row>
        <row r="113">
          <cell r="E113" t="str">
            <v>50120</v>
          </cell>
        </row>
        <row r="114">
          <cell r="E114" t="str">
            <v>50120</v>
          </cell>
        </row>
        <row r="115">
          <cell r="E115" t="str">
            <v>50120</v>
          </cell>
        </row>
        <row r="116">
          <cell r="E116" t="str">
            <v>50120</v>
          </cell>
        </row>
        <row r="117">
          <cell r="E117" t="str">
            <v>50120</v>
          </cell>
        </row>
        <row r="118">
          <cell r="E118" t="str">
            <v>50120</v>
          </cell>
        </row>
        <row r="119">
          <cell r="E119" t="str">
            <v>50120</v>
          </cell>
        </row>
        <row r="120">
          <cell r="E120" t="str">
            <v>50120</v>
          </cell>
        </row>
        <row r="121">
          <cell r="E121" t="str">
            <v>50120</v>
          </cell>
        </row>
        <row r="122">
          <cell r="E122" t="str">
            <v>50120</v>
          </cell>
        </row>
        <row r="123">
          <cell r="E123" t="str">
            <v>50120</v>
          </cell>
        </row>
        <row r="124">
          <cell r="E124" t="str">
            <v>50120</v>
          </cell>
        </row>
        <row r="125">
          <cell r="E125" t="str">
            <v>50120</v>
          </cell>
        </row>
        <row r="126">
          <cell r="E126" t="str">
            <v>50120</v>
          </cell>
        </row>
        <row r="127">
          <cell r="E127" t="str">
            <v>50120</v>
          </cell>
        </row>
        <row r="128">
          <cell r="E128" t="str">
            <v>50120</v>
          </cell>
        </row>
        <row r="129">
          <cell r="E129" t="str">
            <v>50120</v>
          </cell>
        </row>
        <row r="130">
          <cell r="E130" t="str">
            <v>50120</v>
          </cell>
        </row>
        <row r="131">
          <cell r="E131" t="str">
            <v>50120</v>
          </cell>
        </row>
        <row r="132">
          <cell r="E132" t="str">
            <v>50120</v>
          </cell>
        </row>
        <row r="133">
          <cell r="E133" t="str">
            <v>50171</v>
          </cell>
        </row>
        <row r="134">
          <cell r="E134" t="str">
            <v>50171</v>
          </cell>
        </row>
        <row r="135">
          <cell r="E135" t="str">
            <v>50171</v>
          </cell>
        </row>
        <row r="136">
          <cell r="E136" t="str">
            <v>P11700</v>
          </cell>
          <cell r="F136" t="str">
            <v>Due to 266 main breaks occurred this month, the overtime highly increased.
1) $(57K) - Cap rate: Act 42.24% &lt; 44.33% Plan 
2) $139K - 56 open positions (Act 633 &lt; 689 Plan)
3) $(100K) - Base (average salary: Act $4,309 &gt; $4,034 Plan)
4) $(384K) - Net over</v>
          </cell>
        </row>
        <row r="137">
          <cell r="E137"/>
        </row>
        <row r="142">
          <cell r="E142" t="str">
            <v>P11710</v>
          </cell>
          <cell r="F142" t="str">
            <v>1) $57K - 56 open positions</v>
          </cell>
        </row>
        <row r="143">
          <cell r="E143"/>
        </row>
        <row r="147">
          <cell r="E147" t="str">
            <v>P11720</v>
          </cell>
          <cell r="F147" t="str">
            <v>1) $(89K) - FAS 87 adjustment due to new guidance
2) $14K - Capitalization</v>
          </cell>
        </row>
        <row r="148">
          <cell r="E148"/>
        </row>
        <row r="150">
          <cell r="F150" t="str">
            <v>1) $58K - Open positions
2) $102K - Payroll disbursement (timing, 3 payrolls disbursement in Feb while budgeted 2.)</v>
          </cell>
        </row>
        <row r="151">
          <cell r="F151" t="str">
            <v>1) $(60K) - VEBA adjustment due to new guidance
2) $(31K) - FAS 106 adjustment due to new guidance
3) $31K - Retiree adjustment by SSC
4) $(13K) - Capitalization</v>
          </cell>
        </row>
        <row r="156">
          <cell r="E156" t="str">
            <v>50810</v>
          </cell>
        </row>
        <row r="157">
          <cell r="E157" t="str">
            <v>50810</v>
          </cell>
        </row>
        <row r="158">
          <cell r="E158" t="str">
            <v>P11750</v>
          </cell>
          <cell r="F158" t="str">
            <v>PBOP:
1) $(60K) - VEBA adjustment due to new guidance
2) $(31K) - FAS 106 adjustment due to new guidance
3) $31K - Retiree adjustment by SSC
4) $(13K) - Capitalization
Group Insurance:
1) $20K - Open positions
2) $77K - Payroll disbursement (timing, 3 pay</v>
          </cell>
        </row>
        <row r="159">
          <cell r="E159"/>
        </row>
        <row r="160">
          <cell r="E160" t="str">
            <v>P06 Pay</v>
          </cell>
        </row>
        <row r="161">
          <cell r="E161"/>
        </row>
        <row r="162">
          <cell r="E162" t="str">
            <v>P07 Ove</v>
          </cell>
        </row>
        <row r="164">
          <cell r="F164" t="str">
            <v>1) $(493) - Discretionary adjustment (SSC)
2) $370 - Accrual actual vs. budget methodologies are different</v>
          </cell>
        </row>
        <row r="165">
          <cell r="F165" t="str">
            <v>1) $36K - MI reserve over 120 days</v>
          </cell>
        </row>
        <row r="166">
          <cell r="E166" t="str">
            <v>P12140</v>
          </cell>
          <cell r="F166" t="str">
            <v>1) $(493) - Discretionary adjustment (SSC)
2) $370 - Accrual actual vs. budget methodologies are different
3) $36K - MI reserve over 120 days</v>
          </cell>
        </row>
        <row r="167">
          <cell r="E167"/>
        </row>
        <row r="173">
          <cell r="F173" t="str">
            <v>For all 535000:
1) $(14K) - Opinion Research (budget quarterly, timing)
2) $(3K) - Missouri One Call
3) $(3K) - Reclass from 575000, Missouri Dept. of Resources</v>
          </cell>
        </row>
        <row r="174">
          <cell r="E174" t="str">
            <v>53500</v>
          </cell>
        </row>
        <row r="175">
          <cell r="E175" t="str">
            <v>57571</v>
          </cell>
        </row>
        <row r="176">
          <cell r="E176" t="str">
            <v>57571</v>
          </cell>
        </row>
        <row r="177">
          <cell r="E177" t="str">
            <v>57571</v>
          </cell>
        </row>
        <row r="178">
          <cell r="E178" t="str">
            <v>57571</v>
          </cell>
        </row>
        <row r="179">
          <cell r="E179" t="str">
            <v>57571</v>
          </cell>
        </row>
        <row r="180">
          <cell r="E180" t="str">
            <v>57579</v>
          </cell>
        </row>
        <row r="181">
          <cell r="E181" t="str">
            <v>57582</v>
          </cell>
        </row>
        <row r="182">
          <cell r="E182" t="str">
            <v>57582</v>
          </cell>
        </row>
        <row r="183">
          <cell r="E183" t="str">
            <v>57582</v>
          </cell>
        </row>
        <row r="184">
          <cell r="E184" t="str">
            <v>63500</v>
          </cell>
        </row>
        <row r="185">
          <cell r="E185" t="str">
            <v>63500</v>
          </cell>
        </row>
        <row r="186">
          <cell r="E186" t="str">
            <v>63500</v>
          </cell>
        </row>
        <row r="187">
          <cell r="E187" t="str">
            <v>63500</v>
          </cell>
          <cell r="F187" t="str">
            <v>For all 635000:
1) $22K - 
2) $12K - Reversal of Jan JE which should be coded to 535000 (Missouri One Call &amp; Itron)</v>
          </cell>
        </row>
        <row r="188">
          <cell r="E188" t="str">
            <v>P12180</v>
          </cell>
          <cell r="F188" t="str">
            <v>1) $12K - Reversal of Jan JE which should be coded to 535000 (Missouri One Call &amp; Itron)</v>
          </cell>
        </row>
        <row r="189">
          <cell r="E189"/>
        </row>
        <row r="193">
          <cell r="E193" t="str">
            <v>54100</v>
          </cell>
        </row>
        <row r="194">
          <cell r="E194" t="str">
            <v>54140</v>
          </cell>
        </row>
        <row r="195">
          <cell r="E195" t="str">
            <v>54140</v>
          </cell>
        </row>
        <row r="196">
          <cell r="E196" t="str">
            <v>54140</v>
          </cell>
        </row>
        <row r="197">
          <cell r="E197" t="str">
            <v>54140</v>
          </cell>
        </row>
        <row r="198">
          <cell r="E198" t="str">
            <v>54140</v>
          </cell>
          <cell r="F198" t="str">
            <v>For all 541400:
1) $18K - Cut the contract of John Deere
2) $16K - No longer use Forsythe McArthur
3) $10K - Reversal of Jan workbasket which actually charged the service company.
4) $6K - Cut the contract of Caterpillar</v>
          </cell>
        </row>
        <row r="199">
          <cell r="E199" t="str">
            <v>P12190</v>
          </cell>
          <cell r="F199" t="str">
            <v>1) $18K - Cut the contract of John Deere
2) $16K - No longer use Forsythe McArthur
3) $10K - Reversal of Jan workbasket which actually charged the service company.
4) $6K - Cut the contract of Caterpillar</v>
          </cell>
        </row>
        <row r="200">
          <cell r="E200"/>
        </row>
        <row r="203">
          <cell r="E203" t="str">
            <v>P12210</v>
          </cell>
        </row>
        <row r="204">
          <cell r="E204"/>
        </row>
        <row r="207">
          <cell r="E207" t="str">
            <v>P12300</v>
          </cell>
          <cell r="F207" t="str">
            <v>1) $(123K) - Corporate Guidance</v>
          </cell>
        </row>
        <row r="208">
          <cell r="E208"/>
        </row>
        <row r="211">
          <cell r="E211" t="str">
            <v>P12314</v>
          </cell>
        </row>
        <row r="212">
          <cell r="E212"/>
        </row>
        <row r="217">
          <cell r="E217" t="str">
            <v>50462</v>
          </cell>
        </row>
        <row r="218">
          <cell r="E218" t="str">
            <v>50464</v>
          </cell>
        </row>
        <row r="219">
          <cell r="E219" t="str">
            <v>50466</v>
          </cell>
        </row>
        <row r="220">
          <cell r="E220" t="str">
            <v>50467</v>
          </cell>
        </row>
        <row r="221">
          <cell r="E221" t="str">
            <v>57567</v>
          </cell>
        </row>
        <row r="222">
          <cell r="E222" t="str">
            <v>P12320</v>
          </cell>
          <cell r="F222" t="str">
            <v>1) $(33K) - Last year budget cut for 2007
2) $(4K) - Training</v>
          </cell>
        </row>
        <row r="223">
          <cell r="E223"/>
        </row>
        <row r="226">
          <cell r="E226" t="str">
            <v>63100</v>
          </cell>
        </row>
        <row r="227">
          <cell r="E227" t="str">
            <v>63100</v>
          </cell>
        </row>
        <row r="228">
          <cell r="E228" t="str">
            <v>P12330</v>
          </cell>
          <cell r="F228" t="str">
            <v>$(4K) - Boundary survey for the engineering group</v>
          </cell>
        </row>
        <row r="229">
          <cell r="E229"/>
        </row>
        <row r="232">
          <cell r="E232" t="str">
            <v>53460</v>
          </cell>
        </row>
        <row r="233">
          <cell r="E233" t="str">
            <v>P12340</v>
          </cell>
          <cell r="F233" t="str">
            <v>$70K - Corporate Guidance</v>
          </cell>
        </row>
        <row r="234">
          <cell r="E234"/>
        </row>
        <row r="240">
          <cell r="E240" t="str">
            <v>55000</v>
          </cell>
        </row>
        <row r="241">
          <cell r="E241" t="str">
            <v>55000</v>
          </cell>
        </row>
        <row r="242">
          <cell r="E242" t="str">
            <v>55000</v>
          </cell>
        </row>
        <row r="243">
          <cell r="E243" t="str">
            <v>55000</v>
          </cell>
        </row>
        <row r="244">
          <cell r="E244" t="str">
            <v>55000</v>
          </cell>
        </row>
        <row r="245">
          <cell r="E245" t="str">
            <v>55000</v>
          </cell>
        </row>
        <row r="246">
          <cell r="E246" t="str">
            <v>55000</v>
          </cell>
        </row>
        <row r="247">
          <cell r="E247" t="str">
            <v>55000</v>
          </cell>
        </row>
        <row r="248">
          <cell r="E248" t="str">
            <v>55000</v>
          </cell>
        </row>
        <row r="249">
          <cell r="E249" t="str">
            <v>P12430</v>
          </cell>
          <cell r="F249" t="str">
            <v>1) $33K - Transferring from owning to leasing. The new vehicles need six weeks or longer to arrive.
Currently Own: 271 (47%); Lease: 284 (49%); Other: 25 (4%); Total: 580
Total leasing cost: $123K, budgeted leasing cost: $201K</v>
          </cell>
        </row>
        <row r="250">
          <cell r="E250"/>
        </row>
        <row r="254">
          <cell r="E254" t="str">
            <v>55800</v>
          </cell>
        </row>
        <row r="255">
          <cell r="E255" t="str">
            <v>55900</v>
          </cell>
        </row>
        <row r="256">
          <cell r="E256" t="str">
            <v>P12460</v>
          </cell>
          <cell r="F256" t="str">
            <v>1) $(13K) - Premium increase
2) $(5K) - Amortize 2002 Retro Ins (no budget)
3) $(2K) - Consultation Fees (no budget)</v>
          </cell>
        </row>
        <row r="257">
          <cell r="E257"/>
        </row>
        <row r="260">
          <cell r="E260" t="str">
            <v>68062</v>
          </cell>
        </row>
        <row r="261">
          <cell r="E261" t="str">
            <v>P12490</v>
          </cell>
        </row>
        <row r="262">
          <cell r="E262"/>
        </row>
        <row r="266">
          <cell r="E266" t="str">
            <v>57513</v>
          </cell>
        </row>
        <row r="267">
          <cell r="E267" t="str">
            <v>57556</v>
          </cell>
        </row>
        <row r="268">
          <cell r="E268" t="str">
            <v>76040</v>
          </cell>
        </row>
        <row r="269">
          <cell r="E269" t="str">
            <v>P12520</v>
          </cell>
          <cell r="F269" t="str">
            <v>1) $(3K) - Brochures and Handouts</v>
          </cell>
        </row>
        <row r="270">
          <cell r="E270"/>
        </row>
        <row r="274">
          <cell r="E274" t="str">
            <v>57522</v>
          </cell>
        </row>
        <row r="275">
          <cell r="E275" t="str">
            <v>76010</v>
          </cell>
        </row>
        <row r="276">
          <cell r="E276" t="str">
            <v>P12550</v>
          </cell>
          <cell r="F276" t="str">
            <v>1) $(13K) - Community Relations (timing)
2) $(11K) - United Way quarterly donation (timing)</v>
          </cell>
        </row>
        <row r="277">
          <cell r="E277"/>
        </row>
        <row r="281">
          <cell r="E281" t="str">
            <v>57534</v>
          </cell>
        </row>
        <row r="282">
          <cell r="E282" t="str">
            <v>57535</v>
          </cell>
        </row>
        <row r="283">
          <cell r="E283" t="str">
            <v>57535</v>
          </cell>
        </row>
        <row r="284">
          <cell r="E284" t="str">
            <v>57535</v>
          </cell>
        </row>
        <row r="285">
          <cell r="E285" t="str">
            <v>76050</v>
          </cell>
        </row>
        <row r="286">
          <cell r="E286" t="str">
            <v>76060</v>
          </cell>
        </row>
        <row r="287">
          <cell r="E287" t="str">
            <v>P12580</v>
          </cell>
        </row>
        <row r="288">
          <cell r="E288"/>
        </row>
        <row r="292">
          <cell r="E292" t="str">
            <v>57532</v>
          </cell>
        </row>
        <row r="293">
          <cell r="E293" t="str">
            <v>57542</v>
          </cell>
          <cell r="F293" t="str">
            <v>1) $(37K) - Last month accrued 21K for Dec &amp; Jan while the actual two invoices came in this month was $58K.
2) $(11K) - Accrued $29K for February.</v>
          </cell>
        </row>
        <row r="294">
          <cell r="E294" t="str">
            <v>57546</v>
          </cell>
        </row>
        <row r="295">
          <cell r="E295" t="str">
            <v>57546</v>
          </cell>
        </row>
        <row r="296">
          <cell r="E296" t="str">
            <v>57546</v>
          </cell>
        </row>
        <row r="297">
          <cell r="E297" t="str">
            <v>57546</v>
          </cell>
        </row>
        <row r="298">
          <cell r="E298" t="str">
            <v>57548</v>
          </cell>
        </row>
        <row r="299">
          <cell r="E299" t="str">
            <v>57548</v>
          </cell>
        </row>
        <row r="300">
          <cell r="E300" t="str">
            <v>57548</v>
          </cell>
        </row>
        <row r="301">
          <cell r="E301" t="str">
            <v>57550</v>
          </cell>
        </row>
        <row r="302">
          <cell r="E302" t="str">
            <v>57550</v>
          </cell>
        </row>
        <row r="303">
          <cell r="E303" t="str">
            <v>57550</v>
          </cell>
        </row>
        <row r="304">
          <cell r="E304" t="str">
            <v>57550</v>
          </cell>
        </row>
        <row r="305">
          <cell r="E305" t="str">
            <v>57562</v>
          </cell>
        </row>
        <row r="306">
          <cell r="E306" t="str">
            <v>57562</v>
          </cell>
        </row>
        <row r="307">
          <cell r="E307" t="str">
            <v>57562</v>
          </cell>
        </row>
        <row r="308">
          <cell r="E308" t="str">
            <v>57562</v>
          </cell>
        </row>
        <row r="309">
          <cell r="E309" t="str">
            <v>57562</v>
          </cell>
          <cell r="F309" t="str">
            <v>For all 575620:
1) $9 - Office supplies - Budget based on historical costs.</v>
          </cell>
        </row>
        <row r="310">
          <cell r="E310" t="str">
            <v>57578</v>
          </cell>
        </row>
        <row r="311">
          <cell r="E311" t="str">
            <v>57578</v>
          </cell>
        </row>
        <row r="312">
          <cell r="E312" t="str">
            <v>57578</v>
          </cell>
        </row>
        <row r="313">
          <cell r="E313" t="str">
            <v>57583</v>
          </cell>
        </row>
        <row r="314">
          <cell r="E314" t="str">
            <v>P12640</v>
          </cell>
          <cell r="F314" t="str">
            <v>1) $(37K) - Last month accrued 21K for Dec &amp; Jan while the actual two invoices came in this month was $58K.
2) $(11K) - Accrued $29K for February.
3) $9 - Office supplies - Budget based on historical costs.</v>
          </cell>
        </row>
        <row r="315">
          <cell r="E315"/>
        </row>
        <row r="319">
          <cell r="E319" t="str">
            <v>57562</v>
          </cell>
        </row>
        <row r="320">
          <cell r="E320" t="str">
            <v>57562</v>
          </cell>
        </row>
        <row r="321">
          <cell r="E321" t="str">
            <v>57566</v>
          </cell>
        </row>
        <row r="322">
          <cell r="E322" t="str">
            <v>57566</v>
          </cell>
        </row>
        <row r="323">
          <cell r="E323" t="str">
            <v>57574</v>
          </cell>
        </row>
        <row r="324">
          <cell r="E324" t="str">
            <v>57574</v>
          </cell>
        </row>
        <row r="325">
          <cell r="E325" t="str">
            <v>57574</v>
          </cell>
        </row>
        <row r="326">
          <cell r="E326" t="str">
            <v>57574</v>
          </cell>
        </row>
        <row r="327">
          <cell r="E327" t="str">
            <v>57574</v>
          </cell>
          <cell r="F327" t="str">
            <v>1) $28K - timing</v>
          </cell>
        </row>
        <row r="328">
          <cell r="E328" t="str">
            <v>57574</v>
          </cell>
        </row>
        <row r="329">
          <cell r="E329" t="str">
            <v>57574</v>
          </cell>
        </row>
        <row r="330">
          <cell r="E330" t="str">
            <v>57574</v>
          </cell>
        </row>
        <row r="331">
          <cell r="E331" t="str">
            <v>57574</v>
          </cell>
          <cell r="F331" t="str">
            <v>1) $12K - Opportunity</v>
          </cell>
        </row>
        <row r="332">
          <cell r="E332" t="str">
            <v>57574</v>
          </cell>
        </row>
        <row r="333">
          <cell r="E333" t="str">
            <v>P12670</v>
          </cell>
          <cell r="F333" t="str">
            <v>1) $28K - telephone (timing)
2) $10K - Wireless Service First (opportunity)</v>
          </cell>
        </row>
        <row r="334">
          <cell r="E334"/>
        </row>
        <row r="337">
          <cell r="E337" t="str">
            <v>53300</v>
          </cell>
        </row>
        <row r="338">
          <cell r="E338" t="str">
            <v>P12700</v>
          </cell>
          <cell r="F338" t="str">
            <v>1) $21K - Reverse Sep '06 accrual (SSC)</v>
          </cell>
        </row>
        <row r="339">
          <cell r="E339"/>
        </row>
        <row r="343">
          <cell r="E343" t="str">
            <v>57528</v>
          </cell>
        </row>
        <row r="344">
          <cell r="E344" t="str">
            <v>57528</v>
          </cell>
        </row>
        <row r="345">
          <cell r="E345" t="str">
            <v>P12760</v>
          </cell>
          <cell r="F345" t="str">
            <v>1) $(7K) - timing, reclass workbasket in the end of January while the actual invoice comes in February.</v>
          </cell>
        </row>
        <row r="346">
          <cell r="E346"/>
        </row>
        <row r="349">
          <cell r="E349" t="str">
            <v>P12765</v>
          </cell>
        </row>
        <row r="350">
          <cell r="E350"/>
        </row>
        <row r="353">
          <cell r="E353" t="str">
            <v>P12770</v>
          </cell>
        </row>
        <row r="354">
          <cell r="E354"/>
        </row>
        <row r="357">
          <cell r="E357" t="str">
            <v>P12790</v>
          </cell>
          <cell r="F357" t="str">
            <v>1) $(6K) - PWC charge increase due to overtime.</v>
          </cell>
        </row>
        <row r="358">
          <cell r="E358"/>
        </row>
        <row r="363">
          <cell r="E363" t="str">
            <v>52010</v>
          </cell>
        </row>
        <row r="364">
          <cell r="E364" t="str">
            <v>52010</v>
          </cell>
        </row>
        <row r="365">
          <cell r="E365" t="str">
            <v>52010</v>
          </cell>
        </row>
        <row r="366">
          <cell r="E366" t="str">
            <v>52010</v>
          </cell>
        </row>
        <row r="367">
          <cell r="E367" t="str">
            <v>56610</v>
          </cell>
        </row>
        <row r="368">
          <cell r="E368" t="str">
            <v>56670</v>
          </cell>
        </row>
        <row r="369">
          <cell r="E369" t="str">
            <v>57500</v>
          </cell>
        </row>
        <row r="370">
          <cell r="E370" t="str">
            <v>57500</v>
          </cell>
        </row>
        <row r="371">
          <cell r="E371" t="str">
            <v>57500</v>
          </cell>
        </row>
        <row r="372">
          <cell r="E372" t="str">
            <v>57500</v>
          </cell>
        </row>
        <row r="373">
          <cell r="E373" t="str">
            <v>57500</v>
          </cell>
        </row>
        <row r="374">
          <cell r="E374" t="str">
            <v>57500</v>
          </cell>
        </row>
        <row r="375">
          <cell r="E375" t="str">
            <v>57500</v>
          </cell>
        </row>
        <row r="376">
          <cell r="E376" t="str">
            <v>57500</v>
          </cell>
        </row>
        <row r="377">
          <cell r="E377" t="str">
            <v>57500</v>
          </cell>
        </row>
        <row r="378">
          <cell r="E378" t="str">
            <v>57500</v>
          </cell>
        </row>
        <row r="379">
          <cell r="E379" t="str">
            <v>57500</v>
          </cell>
        </row>
        <row r="380">
          <cell r="E380" t="str">
            <v>57500</v>
          </cell>
        </row>
        <row r="381">
          <cell r="E381" t="str">
            <v>57500</v>
          </cell>
          <cell r="F381" t="str">
            <v>For all 575000:
1) $(17K) - more capitalized exp sitting in the account, will be reclassed next month by the capital group (timing)</v>
          </cell>
        </row>
        <row r="382">
          <cell r="E382" t="str">
            <v>57500</v>
          </cell>
        </row>
        <row r="383">
          <cell r="E383" t="str">
            <v>57500</v>
          </cell>
        </row>
        <row r="384">
          <cell r="E384" t="str">
            <v>57510</v>
          </cell>
          <cell r="F384" t="str">
            <v>1) $79K - Reverse December Deutsche Bank Fee (SSC)</v>
          </cell>
        </row>
        <row r="385">
          <cell r="E385" t="str">
            <v>57510</v>
          </cell>
        </row>
        <row r="386">
          <cell r="E386" t="str">
            <v>57526</v>
          </cell>
        </row>
        <row r="387">
          <cell r="E387" t="str">
            <v>57526</v>
          </cell>
        </row>
        <row r="388">
          <cell r="E388" t="str">
            <v>57527</v>
          </cell>
        </row>
        <row r="389">
          <cell r="E389" t="str">
            <v>57527</v>
          </cell>
        </row>
        <row r="390">
          <cell r="E390" t="str">
            <v>57554</v>
          </cell>
        </row>
        <row r="391">
          <cell r="E391" t="str">
            <v>57572</v>
          </cell>
        </row>
        <row r="392">
          <cell r="E392" t="str">
            <v>57599</v>
          </cell>
        </row>
        <row r="393">
          <cell r="E393" t="str">
            <v>62000</v>
          </cell>
        </row>
        <row r="394">
          <cell r="E394" t="str">
            <v>62000</v>
          </cell>
        </row>
        <row r="395">
          <cell r="E395" t="str">
            <v>62000</v>
          </cell>
        </row>
        <row r="396">
          <cell r="E396" t="str">
            <v>62000</v>
          </cell>
        </row>
        <row r="397">
          <cell r="E397" t="str">
            <v>62000</v>
          </cell>
        </row>
        <row r="398">
          <cell r="E398" t="str">
            <v>62000</v>
          </cell>
        </row>
        <row r="399">
          <cell r="E399" t="str">
            <v>62000</v>
          </cell>
          <cell r="F399" t="str">
            <v>For all 620000:
1) $(79K) - More material &amp; supplies were used due to the huge main break numbers.</v>
          </cell>
        </row>
        <row r="400">
          <cell r="E400" t="str">
            <v>67500</v>
          </cell>
        </row>
        <row r="401">
          <cell r="E401" t="str">
            <v>67500</v>
          </cell>
        </row>
        <row r="402">
          <cell r="E402" t="str">
            <v>67500</v>
          </cell>
        </row>
        <row r="403">
          <cell r="E403" t="str">
            <v>67500</v>
          </cell>
        </row>
        <row r="404">
          <cell r="E404" t="str">
            <v>67500</v>
          </cell>
        </row>
        <row r="405">
          <cell r="E405" t="str">
            <v>67500</v>
          </cell>
        </row>
        <row r="406">
          <cell r="E406" t="str">
            <v>67500</v>
          </cell>
        </row>
        <row r="407">
          <cell r="E407" t="str">
            <v>67500</v>
          </cell>
        </row>
        <row r="408">
          <cell r="E408" t="str">
            <v>67500</v>
          </cell>
        </row>
        <row r="409">
          <cell r="E409" t="str">
            <v>67500</v>
          </cell>
        </row>
        <row r="410">
          <cell r="E410" t="str">
            <v>67500</v>
          </cell>
        </row>
        <row r="411">
          <cell r="E411" t="str">
            <v>67500</v>
          </cell>
        </row>
        <row r="412">
          <cell r="E412" t="str">
            <v>67500</v>
          </cell>
        </row>
        <row r="413">
          <cell r="E413" t="str">
            <v>67500</v>
          </cell>
        </row>
        <row r="414">
          <cell r="E414" t="str">
            <v>67525</v>
          </cell>
        </row>
        <row r="415">
          <cell r="E415" t="str">
            <v>67540</v>
          </cell>
        </row>
        <row r="416">
          <cell r="E416" t="str">
            <v>67540</v>
          </cell>
        </row>
        <row r="417">
          <cell r="E417" t="str">
            <v>67545</v>
          </cell>
        </row>
        <row r="418">
          <cell r="E418" t="str">
            <v>67565</v>
          </cell>
          <cell r="F418" t="str">
            <v>1) $(511K) - 266 new breaks in February, only budget for 51.
Total accrued $622K</v>
          </cell>
        </row>
        <row r="419">
          <cell r="E419" t="str">
            <v>67565</v>
          </cell>
        </row>
        <row r="420">
          <cell r="E420" t="str">
            <v>76020</v>
          </cell>
        </row>
        <row r="421">
          <cell r="E421" t="str">
            <v>P12900</v>
          </cell>
          <cell r="F421" t="str">
            <v>1) $(511K) - Paving &amp; Backfill - 266 new breaks in February, only budget for 51.
2) $(14K) - More material &amp; supplies were used due to the huge main break numbers.</v>
          </cell>
        </row>
        <row r="422">
          <cell r="E422"/>
        </row>
        <row r="425">
          <cell r="E425" t="str">
            <v>57564</v>
          </cell>
        </row>
        <row r="426">
          <cell r="E426" t="str">
            <v>71612</v>
          </cell>
          <cell r="F426" t="str">
            <v>1) $21K - Combine with M&amp;J Revenue-Outside.
    Construction ceased due to the cold weather (timing)</v>
          </cell>
        </row>
        <row r="427">
          <cell r="E427" t="str">
            <v>71612</v>
          </cell>
        </row>
        <row r="428">
          <cell r="E428" t="str">
            <v>71752</v>
          </cell>
        </row>
        <row r="429">
          <cell r="E429" t="str">
            <v>71757</v>
          </cell>
        </row>
        <row r="430">
          <cell r="E430" t="str">
            <v>P13030</v>
          </cell>
          <cell r="F430" t="str">
            <v>1) $37K - M&amp;J Exp-Outside (Combine with M&amp;J Revenue-Outside in P10630)
    Construction ceased due to the cold weather (timing)</v>
          </cell>
        </row>
        <row r="431">
          <cell r="E431"/>
        </row>
        <row r="434">
          <cell r="E434" t="str">
            <v>68543</v>
          </cell>
        </row>
        <row r="435">
          <cell r="E435" t="str">
            <v>P13060</v>
          </cell>
        </row>
        <row r="436">
          <cell r="E436"/>
        </row>
        <row r="437">
          <cell r="E437" t="str">
            <v>P07 Ove</v>
          </cell>
        </row>
        <row r="438">
          <cell r="E438"/>
        </row>
        <row r="439">
          <cell r="E439" t="str">
            <v>P09 Oth</v>
          </cell>
        </row>
        <row r="442">
          <cell r="E442" t="str">
            <v>P10400</v>
          </cell>
        </row>
        <row r="443">
          <cell r="E443"/>
        </row>
        <row r="446">
          <cell r="E446" t="str">
            <v>72110</v>
          </cell>
        </row>
        <row r="447">
          <cell r="E447" t="str">
            <v>72115</v>
          </cell>
        </row>
        <row r="448">
          <cell r="E448" t="str">
            <v>P10630</v>
          </cell>
        </row>
        <row r="449">
          <cell r="E449"/>
        </row>
        <row r="452">
          <cell r="E452" t="str">
            <v>72130</v>
          </cell>
        </row>
        <row r="453">
          <cell r="E453" t="str">
            <v>P10650</v>
          </cell>
        </row>
        <row r="454">
          <cell r="E454"/>
        </row>
        <row r="455">
          <cell r="E455" t="str">
            <v>P09 Oth</v>
          </cell>
        </row>
        <row r="456">
          <cell r="E456"/>
        </row>
        <row r="457">
          <cell r="E457" t="str">
            <v>P12 Dep</v>
          </cell>
        </row>
        <row r="461">
          <cell r="E461" t="str">
            <v>P11950</v>
          </cell>
          <cell r="F461" t="str">
            <v>1) $(.03) - General Depreciation
2) $.01 - Depreciation of cost redemption/salvage</v>
          </cell>
        </row>
        <row r="462">
          <cell r="E462"/>
        </row>
        <row r="466">
          <cell r="E466" t="str">
            <v>P11980</v>
          </cell>
        </row>
        <row r="467">
          <cell r="E467"/>
        </row>
        <row r="470">
          <cell r="E470" t="str">
            <v>P11985</v>
          </cell>
          <cell r="F470" t="str">
            <v>1) $.02 - CIAC amortization</v>
          </cell>
        </row>
        <row r="471">
          <cell r="E471"/>
        </row>
        <row r="472">
          <cell r="E472" t="str">
            <v>P12 Dep</v>
          </cell>
        </row>
        <row r="473">
          <cell r="E473"/>
        </row>
        <row r="474">
          <cell r="E474" t="str">
            <v>P20 Non</v>
          </cell>
        </row>
        <row r="478">
          <cell r="E478" t="str">
            <v>53475</v>
          </cell>
        </row>
        <row r="479">
          <cell r="E479" t="str">
            <v>57588</v>
          </cell>
        </row>
        <row r="480">
          <cell r="E480" t="str">
            <v>57588</v>
          </cell>
        </row>
        <row r="481">
          <cell r="E481" t="str">
            <v>P13880</v>
          </cell>
          <cell r="F481" t="str">
            <v>1) $(239K) - Corp Guidance</v>
          </cell>
        </row>
        <row r="482">
          <cell r="E482"/>
        </row>
        <row r="483">
          <cell r="E483" t="str">
            <v>P20 Non</v>
          </cell>
        </row>
        <row r="484">
          <cell r="E484"/>
        </row>
        <row r="485">
          <cell r="E485" t="str">
            <v>P22 Int</v>
          </cell>
        </row>
        <row r="488">
          <cell r="E488" t="str">
            <v>P13980</v>
          </cell>
          <cell r="F488" t="str">
            <v>1) $.01 - Inside interest income</v>
          </cell>
        </row>
        <row r="489">
          <cell r="E489"/>
        </row>
        <row r="492">
          <cell r="E492" t="str">
            <v>P14050</v>
          </cell>
        </row>
        <row r="493">
          <cell r="E493"/>
        </row>
        <row r="496">
          <cell r="E496" t="str">
            <v>85000</v>
          </cell>
        </row>
        <row r="497">
          <cell r="E497" t="str">
            <v>P14090</v>
          </cell>
          <cell r="F497" t="str">
            <v>1) $.05 - AFUDC Equity
2) $.02 - AFUDC Debt</v>
          </cell>
        </row>
        <row r="498">
          <cell r="E498"/>
        </row>
        <row r="502">
          <cell r="E502" t="str">
            <v>81040</v>
          </cell>
        </row>
        <row r="503">
          <cell r="E503" t="str">
            <v>83010</v>
          </cell>
        </row>
        <row r="504">
          <cell r="E504" t="str">
            <v>86004</v>
          </cell>
        </row>
        <row r="505">
          <cell r="E505" t="str">
            <v>P14300</v>
          </cell>
          <cell r="F505" t="str">
            <v>1) $.23 - LTD Inside - transfer a balance of $57,490,000 to LTD Outside, annual interest rate 4.88% -&gt; 4.60%
2) $(.22) - LTD Outside
3) $.01 - STD Inside - balance decreased by $1,744,621 (Act $86,214,684 &lt; $87,959,305 Plan), annual interest rate also dec</v>
          </cell>
        </row>
        <row r="506">
          <cell r="E506"/>
        </row>
        <row r="509">
          <cell r="E509" t="str">
            <v>P14310</v>
          </cell>
        </row>
        <row r="510">
          <cell r="E510"/>
        </row>
        <row r="514">
          <cell r="E514" t="str">
            <v>P14330</v>
          </cell>
        </row>
        <row r="515">
          <cell r="E515"/>
        </row>
        <row r="518">
          <cell r="E518" t="str">
            <v>P14390</v>
          </cell>
        </row>
        <row r="519">
          <cell r="E519"/>
        </row>
        <row r="520">
          <cell r="E520" t="str">
            <v>P22 Int</v>
          </cell>
        </row>
        <row r="521">
          <cell r="E521"/>
        </row>
        <row r="522">
          <cell r="E522" t="str">
            <v>P26 Tax</v>
          </cell>
        </row>
        <row r="526">
          <cell r="E526" t="str">
            <v>69012</v>
          </cell>
        </row>
        <row r="527">
          <cell r="E527" t="str">
            <v>69021</v>
          </cell>
        </row>
        <row r="528">
          <cell r="E528" t="str">
            <v>69021</v>
          </cell>
        </row>
        <row r="529">
          <cell r="E529" t="str">
            <v>69022</v>
          </cell>
        </row>
        <row r="530">
          <cell r="E530" t="str">
            <v>78010</v>
          </cell>
        </row>
        <row r="531">
          <cell r="E531" t="str">
            <v>78011</v>
          </cell>
        </row>
        <row r="532">
          <cell r="E532" t="str">
            <v>78015</v>
          </cell>
        </row>
        <row r="533">
          <cell r="E533" t="str">
            <v>79010</v>
          </cell>
        </row>
        <row r="534">
          <cell r="E534" t="str">
            <v>79011</v>
          </cell>
        </row>
        <row r="535">
          <cell r="E535" t="str">
            <v>79015</v>
          </cell>
        </row>
        <row r="536">
          <cell r="E536" t="str">
            <v>P15990</v>
          </cell>
        </row>
        <row r="537">
          <cell r="E537"/>
        </row>
        <row r="541">
          <cell r="E541" t="str">
            <v>69064</v>
          </cell>
        </row>
        <row r="542">
          <cell r="E542" t="str">
            <v>69071</v>
          </cell>
        </row>
        <row r="543">
          <cell r="E543" t="str">
            <v>69073</v>
          </cell>
        </row>
        <row r="544">
          <cell r="E544" t="str">
            <v>69074</v>
          </cell>
        </row>
        <row r="545">
          <cell r="E545" t="str">
            <v>P16520</v>
          </cell>
        </row>
        <row r="546">
          <cell r="E546"/>
        </row>
        <row r="551">
          <cell r="E551" t="str">
            <v>69073</v>
          </cell>
        </row>
        <row r="552">
          <cell r="E552" t="str">
            <v>69074</v>
          </cell>
        </row>
        <row r="553">
          <cell r="E553" t="str">
            <v>69075</v>
          </cell>
        </row>
        <row r="554">
          <cell r="E554" t="str">
            <v>69510</v>
          </cell>
        </row>
        <row r="555">
          <cell r="E555" t="str">
            <v>69522</v>
          </cell>
        </row>
        <row r="556">
          <cell r="E556" t="str">
            <v>69523</v>
          </cell>
        </row>
        <row r="557">
          <cell r="E557" t="str">
            <v>69524</v>
          </cell>
        </row>
        <row r="558">
          <cell r="E558" t="str">
            <v>P16530</v>
          </cell>
        </row>
        <row r="559">
          <cell r="E559"/>
        </row>
        <row r="560">
          <cell r="E560" t="str">
            <v>P26 Tax</v>
          </cell>
        </row>
        <row r="561">
          <cell r="E561"/>
        </row>
        <row r="562">
          <cell r="E562" t="str">
            <v>P35 Div</v>
          </cell>
        </row>
        <row r="565">
          <cell r="E565" t="str">
            <v>B26635</v>
          </cell>
        </row>
        <row r="566">
          <cell r="E566"/>
        </row>
        <row r="567">
          <cell r="E567" t="str">
            <v>P35 Div</v>
          </cell>
        </row>
        <row r="568">
          <cell r="E568"/>
        </row>
        <row r="569">
          <cell r="E569" t="str">
            <v>00017 Mi</v>
          </cell>
        </row>
      </sheetData>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TOC"/>
      <sheetName val="ValSummary"/>
      <sheetName val="Cons Title"/>
      <sheetName val="Consolidated Model"/>
      <sheetName val="Net Debt"/>
      <sheetName val="Core Title"/>
      <sheetName val="Core Model"/>
      <sheetName val="Core DCF"/>
      <sheetName val="Bolt-on Title"/>
      <sheetName val="Bolt-on Model"/>
      <sheetName val="Bolt-on DCF"/>
      <sheetName val="Cerb Title"/>
      <sheetName val="Cerberus"/>
      <sheetName val="Cerberus DCF "/>
      <sheetName val="O&amp;M Title"/>
      <sheetName val="O&amp;M"/>
      <sheetName val="Sapphire"/>
      <sheetName val="Sapphire DCF"/>
      <sheetName val="AccDil Title"/>
      <sheetName val="Accretion-Dilution"/>
      <sheetName val="AccDil Out1"/>
      <sheetName val="AccDil Out2"/>
      <sheetName val="AccDil Out3"/>
      <sheetName val="ROCE"/>
      <sheetName val="IRR 2003"/>
      <sheetName val="Net Debt Reconc"/>
      <sheetName val="AccD塅䕃⹌塅Et2"/>
      <sheetName val="塅䕃⹌塅El Out2"/>
      <sheetName val="DIAMOND"/>
      <sheetName val="Raw-Hyp"/>
      <sheetName val="Input"/>
      <sheetName val="CalculationR&amp;R"/>
      <sheetName val="Cons_Title"/>
      <sheetName val="Consolidated_Model"/>
      <sheetName val="Net_Debt"/>
      <sheetName val="Core_Title"/>
      <sheetName val="Core_Model"/>
      <sheetName val="Core_DCF"/>
      <sheetName val="Bolt-on_Title"/>
      <sheetName val="Bolt-on_Model"/>
      <sheetName val="Bolt-on_DCF"/>
      <sheetName val="Cerb_Title"/>
      <sheetName val="Cerberus_DCF_"/>
      <sheetName val="O&amp;M_Title"/>
      <sheetName val="Sapphire_DCF"/>
      <sheetName val="AccDil_Title"/>
      <sheetName val="AccDil_Out1"/>
      <sheetName val="AccDil_Out2"/>
      <sheetName val="AccDil_Out3"/>
      <sheetName val="IRR_2003"/>
      <sheetName val="Net_Debt_Reconc"/>
      <sheetName val="塅䕃⹌塅El_Out2"/>
      <sheetName val="Assumptions"/>
      <sheetName val="BudgetYr1"/>
    </sheetNames>
    <sheetDataSet>
      <sheetData sheetId="0" refreshError="1"/>
      <sheetData sheetId="1" refreshError="1"/>
      <sheetData sheetId="2" refreshError="1">
        <row r="25">
          <cell r="B25">
            <v>100.51612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 comp"/>
      <sheetName val="exchange rates"/>
      <sheetName val="INDEX"/>
      <sheetName val="MATCHES"/>
      <sheetName val="exec comp (2)"/>
      <sheetName val="CEO"/>
      <sheetName val="CIO - 2nd highest pd"/>
      <sheetName val="VP similar ttitles"/>
      <sheetName val="VP 4-5th salary"/>
      <sheetName val="Engines"/>
      <sheetName val="OUD"/>
      <sheetName val="Americas2"/>
      <sheetName val="FunnelData"/>
      <sheetName val="TableofDeals"/>
      <sheetName val="Database"/>
      <sheetName val="HotDealData"/>
      <sheetName val="LeadSources"/>
      <sheetName val="OutlierData"/>
      <sheetName val="Pivot"/>
      <sheetName val="BSC2"/>
      <sheetName val="ScorecardBackup"/>
      <sheetName val="FunnelReport"/>
      <sheetName val="SuspectData"/>
      <sheetName val="ScorecardReport"/>
      <sheetName val="WinAll"/>
      <sheetName val="SCBackupData"/>
      <sheetName val="exec_comp"/>
      <sheetName val="exchange_rates"/>
      <sheetName val="exec_comp_(2)"/>
      <sheetName val="CIO_-_2nd_highest_pd"/>
      <sheetName val="VP_similar_ttitles"/>
      <sheetName val="VP_4-5th_salary"/>
      <sheetName val="Instructions"/>
      <sheetName val="Contact Data"/>
      <sheetName val="Company Data"/>
      <sheetName val="Unit Data"/>
      <sheetName val="PickLists"/>
    </sheetNames>
    <sheetDataSet>
      <sheetData sheetId="0">
        <row r="3">
          <cell r="B3">
            <v>1.4902670168455623</v>
          </cell>
        </row>
      </sheetData>
      <sheetData sheetId="1" refreshError="1">
        <row r="3">
          <cell r="B3">
            <v>1.4902670168455623</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ow r="3">
          <cell r="B3">
            <v>1.4902670168455623</v>
          </cell>
        </row>
      </sheetData>
      <sheetData sheetId="28"/>
      <sheetData sheetId="29"/>
      <sheetData sheetId="30"/>
      <sheetData sheetId="31"/>
      <sheetData sheetId="32" refreshError="1"/>
      <sheetData sheetId="33" refreshError="1"/>
      <sheetData sheetId="34" refreshError="1"/>
      <sheetData sheetId="35" refreshError="1"/>
      <sheetData sheetId="3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ople"/>
      <sheetName val="Jobs"/>
      <sheetName val="Leavers"/>
      <sheetName val="ValSummary"/>
      <sheetName val="midpoint"/>
    </sheetNames>
    <sheetDataSet>
      <sheetData sheetId="0" refreshError="1">
        <row r="1">
          <cell r="A1" t="str">
            <v>Position Code</v>
          </cell>
          <cell r="B1" t="str">
            <v>Name</v>
          </cell>
          <cell r="C1" t="str">
            <v>JT</v>
          </cell>
          <cell r="D1" t="str">
            <v>Grade</v>
          </cell>
          <cell r="E1" t="str">
            <v>Pers Grade</v>
          </cell>
        </row>
        <row r="2">
          <cell r="A2">
            <v>3</v>
          </cell>
          <cell r="B2" t="str">
            <v>John</v>
          </cell>
          <cell r="C2" t="str">
            <v>Manager</v>
          </cell>
          <cell r="D2" t="str">
            <v>C5</v>
          </cell>
        </row>
        <row r="3">
          <cell r="A3">
            <v>2</v>
          </cell>
          <cell r="B3" t="str">
            <v>Ron</v>
          </cell>
          <cell r="C3" t="str">
            <v>Director</v>
          </cell>
          <cell r="D3" t="str">
            <v>C2</v>
          </cell>
        </row>
        <row r="4">
          <cell r="A4">
            <v>1</v>
          </cell>
          <cell r="B4" t="str">
            <v>mandy</v>
          </cell>
          <cell r="C4" t="str">
            <v>VP</v>
          </cell>
          <cell r="D4" t="str">
            <v>B7</v>
          </cell>
          <cell r="E4" t="str">
            <v>B6</v>
          </cell>
        </row>
        <row r="5">
          <cell r="B5" t="str">
            <v>Jill</v>
          </cell>
          <cell r="C5" t="e">
            <v>#N/A</v>
          </cell>
          <cell r="D5" t="e">
            <v>#N/A</v>
          </cell>
        </row>
      </sheetData>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es"/>
      <sheetName val="CLAVES"/>
      <sheetName val="listado"/>
      <sheetName val="BONOS 1ER NIVEL"/>
      <sheetName val="FIRMA LHZ"/>
      <sheetName val="STOCK A ENTREGAR"/>
      <sheetName val="COMUNICADO A DIR."/>
      <sheetName val="DOMENE"/>
      <sheetName val="REPORTE"/>
      <sheetName val="MDO ITNL."/>
      <sheetName val="idividual"/>
      <sheetName val="ebita"/>
      <sheetName val="Sheet5"/>
      <sheetName val="mezcla"/>
      <sheetName val="EJEMPLO"/>
      <sheetName val="AJUSTE"/>
      <sheetName val="market"/>
      <sheetName val="Sheet15"/>
      <sheetName val="Sheet16"/>
      <sheetName val="People"/>
      <sheetName val="Op Revenue"/>
      <sheetName val="BONOS_1ER_NIVEL"/>
      <sheetName val="FIRMA_LHZ"/>
      <sheetName val="STOCK_A_ENTREGAR"/>
      <sheetName val="COMUNICADO_A_DIR_"/>
      <sheetName val="MDO_ITNL_"/>
      <sheetName val="PPE Apportionment"/>
      <sheetName val="Rent Apportionment"/>
      <sheetName val="Sales Apportionment"/>
      <sheetName val="Wage Apportionment"/>
      <sheetName val="Tax allocation 3-21-06"/>
    </sheetNames>
    <sheetDataSet>
      <sheetData sheetId="0" refreshError="1">
        <row r="48">
          <cell r="L48">
            <v>0</v>
          </cell>
          <cell r="M48">
            <v>12</v>
          </cell>
        </row>
        <row r="49">
          <cell r="L49">
            <v>1</v>
          </cell>
          <cell r="M49">
            <v>12</v>
          </cell>
        </row>
        <row r="50">
          <cell r="L50">
            <v>2</v>
          </cell>
          <cell r="M50">
            <v>12</v>
          </cell>
        </row>
        <row r="51">
          <cell r="L51">
            <v>3</v>
          </cell>
          <cell r="M51">
            <v>15</v>
          </cell>
        </row>
        <row r="52">
          <cell r="L52">
            <v>4</v>
          </cell>
          <cell r="M52">
            <v>15</v>
          </cell>
        </row>
        <row r="53">
          <cell r="L53">
            <v>5</v>
          </cell>
          <cell r="M53">
            <v>15</v>
          </cell>
        </row>
        <row r="54">
          <cell r="L54">
            <v>6</v>
          </cell>
          <cell r="M54">
            <v>18</v>
          </cell>
        </row>
        <row r="55">
          <cell r="L55">
            <v>7</v>
          </cell>
          <cell r="M55">
            <v>18</v>
          </cell>
        </row>
        <row r="56">
          <cell r="L56">
            <v>8</v>
          </cell>
          <cell r="M56">
            <v>18</v>
          </cell>
        </row>
        <row r="57">
          <cell r="L57">
            <v>9</v>
          </cell>
          <cell r="M57">
            <v>18</v>
          </cell>
        </row>
        <row r="58">
          <cell r="L58">
            <v>10</v>
          </cell>
          <cell r="M58">
            <v>21</v>
          </cell>
        </row>
        <row r="59">
          <cell r="L59">
            <v>11</v>
          </cell>
          <cell r="M59">
            <v>21</v>
          </cell>
        </row>
        <row r="60">
          <cell r="L60">
            <v>12</v>
          </cell>
          <cell r="M60">
            <v>21</v>
          </cell>
        </row>
        <row r="61">
          <cell r="L61">
            <v>13</v>
          </cell>
          <cell r="M61">
            <v>21</v>
          </cell>
        </row>
        <row r="62">
          <cell r="L62">
            <v>14</v>
          </cell>
          <cell r="M62">
            <v>21</v>
          </cell>
        </row>
        <row r="63">
          <cell r="L63">
            <v>15</v>
          </cell>
          <cell r="M63">
            <v>24</v>
          </cell>
        </row>
        <row r="64">
          <cell r="L64">
            <v>16</v>
          </cell>
          <cell r="M64">
            <v>24</v>
          </cell>
        </row>
        <row r="65">
          <cell r="L65">
            <v>17</v>
          </cell>
          <cell r="M65">
            <v>24</v>
          </cell>
        </row>
        <row r="66">
          <cell r="L66">
            <v>18</v>
          </cell>
          <cell r="M66">
            <v>24</v>
          </cell>
        </row>
        <row r="67">
          <cell r="L67">
            <v>19</v>
          </cell>
          <cell r="M67">
            <v>24</v>
          </cell>
        </row>
        <row r="68">
          <cell r="L68">
            <v>20</v>
          </cell>
          <cell r="M68">
            <v>24</v>
          </cell>
        </row>
        <row r="69">
          <cell r="L69">
            <v>21</v>
          </cell>
          <cell r="M69">
            <v>27</v>
          </cell>
        </row>
        <row r="70">
          <cell r="L70">
            <v>22</v>
          </cell>
          <cell r="M70">
            <v>27</v>
          </cell>
        </row>
        <row r="71">
          <cell r="L71">
            <v>23</v>
          </cell>
          <cell r="M71">
            <v>27</v>
          </cell>
        </row>
        <row r="72">
          <cell r="L72">
            <v>24</v>
          </cell>
          <cell r="M72">
            <v>27</v>
          </cell>
        </row>
        <row r="73">
          <cell r="L73">
            <v>25</v>
          </cell>
          <cell r="M73">
            <v>27</v>
          </cell>
        </row>
        <row r="74">
          <cell r="L74">
            <v>26</v>
          </cell>
          <cell r="M74">
            <v>27</v>
          </cell>
        </row>
        <row r="75">
          <cell r="L75">
            <v>27</v>
          </cell>
          <cell r="M75">
            <v>27</v>
          </cell>
        </row>
        <row r="76">
          <cell r="L76">
            <v>28</v>
          </cell>
          <cell r="M76">
            <v>30</v>
          </cell>
        </row>
        <row r="77">
          <cell r="L77">
            <v>29</v>
          </cell>
          <cell r="M77">
            <v>30</v>
          </cell>
        </row>
        <row r="78">
          <cell r="L78">
            <v>30</v>
          </cell>
          <cell r="M78">
            <v>30</v>
          </cell>
        </row>
        <row r="79">
          <cell r="L79">
            <v>31</v>
          </cell>
          <cell r="M79">
            <v>30</v>
          </cell>
        </row>
        <row r="80">
          <cell r="L80">
            <v>32</v>
          </cell>
          <cell r="M80">
            <v>30</v>
          </cell>
        </row>
        <row r="81">
          <cell r="L81">
            <v>33</v>
          </cell>
          <cell r="M81">
            <v>30</v>
          </cell>
        </row>
        <row r="82">
          <cell r="L82">
            <v>34</v>
          </cell>
          <cell r="M82">
            <v>30</v>
          </cell>
        </row>
        <row r="83">
          <cell r="L83">
            <v>35</v>
          </cell>
          <cell r="M83">
            <v>30</v>
          </cell>
        </row>
        <row r="84">
          <cell r="L84">
            <v>36</v>
          </cell>
          <cell r="M84">
            <v>33</v>
          </cell>
        </row>
        <row r="85">
          <cell r="L85">
            <v>37</v>
          </cell>
          <cell r="M85">
            <v>33</v>
          </cell>
        </row>
        <row r="86">
          <cell r="L86">
            <v>38</v>
          </cell>
          <cell r="M86">
            <v>33</v>
          </cell>
        </row>
        <row r="87">
          <cell r="L87">
            <v>39</v>
          </cell>
          <cell r="M87">
            <v>33</v>
          </cell>
        </row>
        <row r="88">
          <cell r="L88">
            <v>40</v>
          </cell>
          <cell r="M88">
            <v>33</v>
          </cell>
        </row>
        <row r="89">
          <cell r="L89">
            <v>41</v>
          </cell>
          <cell r="M89">
            <v>33</v>
          </cell>
        </row>
        <row r="90">
          <cell r="L90">
            <v>42</v>
          </cell>
          <cell r="M90">
            <v>33</v>
          </cell>
        </row>
        <row r="91">
          <cell r="L91">
            <v>43</v>
          </cell>
          <cell r="M91">
            <v>33</v>
          </cell>
        </row>
        <row r="92">
          <cell r="L92">
            <v>44</v>
          </cell>
          <cell r="M92">
            <v>33</v>
          </cell>
        </row>
        <row r="93">
          <cell r="L93">
            <v>45</v>
          </cell>
          <cell r="M93">
            <v>36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ummary"/>
      <sheetName val="CEMEX Actuals - by position"/>
      <sheetName val="CEMEX Actuals- by unit"/>
      <sheetName val="CEMEX Actuals- by grade"/>
      <sheetName val="CEMEX target- Exhibit IA"/>
      <sheetName val="CEMEX target- Exhibit IB"/>
      <sheetName val="CEMEX target- IC"/>
      <sheetName val="Exhibit II - Targ Out of Range"/>
      <sheetName val="Exhibit II - Act. Out of Range"/>
      <sheetName val="actual pay mix data"/>
      <sheetName val="compa ratios- current"/>
      <sheetName val="comparatio"/>
      <sheetName val="2000 comparatio"/>
      <sheetName val="1999 Structure CEMEX Slot"/>
      <sheetName val="Exhibit IIIA - 1999 v 2000 "/>
      <sheetName val="Exhibit IIIB - Structure CEMEX"/>
      <sheetName val="1999 Structure Market Slot"/>
      <sheetName val="Exhibit IIIC - Structure Market"/>
      <sheetName val="Internal QA Comparison"/>
      <sheetName val="Exhibit IV - Peer EBITDA"/>
      <sheetName val="Exhibit V - Revenues"/>
      <sheetName val="target pay mix data "/>
      <sheetName val="target- Mexico Unit"/>
      <sheetName val="data summary"/>
      <sheetName val="tabular- by position"/>
      <sheetName val="tabular- by unit"/>
      <sheetName val="tabular- by grade"/>
      <sheetName val="target- by position"/>
      <sheetName val="target- by unit"/>
      <sheetName val="target- by grade"/>
      <sheetName val="exception"/>
      <sheetName val="pay mix data"/>
      <sheetName val="Cemex Peer Group"/>
      <sheetName val="revenues"/>
      <sheetName val="newcomparatio"/>
      <sheetName val="midpoints vs market"/>
      <sheetName val="Year to Year Comparison"/>
      <sheetName val="generales"/>
      <sheetName val="Tables"/>
      <sheetName val="raw_data_summary"/>
      <sheetName val="CEMEX_Actuals_-_by_position"/>
      <sheetName val="CEMEX_Actuals-_by_unit"/>
      <sheetName val="CEMEX_Actuals-_by_grade"/>
      <sheetName val="CEMEX_target-_Exhibit_IA"/>
      <sheetName val="CEMEX_target-_Exhibit_IB"/>
      <sheetName val="CEMEX_target-_IC"/>
      <sheetName val="Exhibit_II_-_Targ_Out_of_Range"/>
      <sheetName val="Exhibit_II_-_Act__Out_of_Range"/>
      <sheetName val="actual_pay_mix_data"/>
      <sheetName val="compa_ratios-_current"/>
      <sheetName val="2000_comparatio"/>
      <sheetName val="1999_Structure_CEMEX_Slot"/>
      <sheetName val="Exhibit_IIIA_-_1999_v_2000_"/>
      <sheetName val="Exhibit_IIIB_-_Structure_CEMEX"/>
      <sheetName val="1999_Structure_Market_Slot"/>
      <sheetName val="Exhibit_IIIC_-_Structure_Market"/>
      <sheetName val="Internal_QA_Comparison"/>
      <sheetName val="Exhibit_IV_-_Peer_EBITDA"/>
      <sheetName val="Exhibit_V_-_Revenues"/>
      <sheetName val="target_pay_mix_data_"/>
      <sheetName val="target-_Mexico_Unit"/>
      <sheetName val="data_summary"/>
      <sheetName val="tabular-_by_position"/>
      <sheetName val="tabular-_by_unit"/>
      <sheetName val="tabular-_by_grade"/>
      <sheetName val="target-_by_position"/>
      <sheetName val="target-_by_unit"/>
      <sheetName val="target-_by_grade"/>
      <sheetName val="pay_mix_data"/>
      <sheetName val="Cemex_Peer_Group"/>
      <sheetName val="midpoints_vs_market"/>
      <sheetName val="Year_to_Year_Comparison"/>
      <sheetName val="RATES"/>
      <sheetName val="Tax allocation 3-21-06"/>
    </sheetNames>
    <sheetDataSet>
      <sheetData sheetId="0" refreshError="1">
        <row r="6">
          <cell r="A6">
            <v>1</v>
          </cell>
          <cell r="B6" t="str">
            <v>Chief Executive Officer and Chairman of the Board</v>
          </cell>
          <cell r="C6" t="str">
            <v>Lorenzo Zambrano</v>
          </cell>
          <cell r="D6" t="str">
            <v>Corporate</v>
          </cell>
          <cell r="F6">
            <v>5348</v>
          </cell>
          <cell r="G6">
            <v>10700</v>
          </cell>
          <cell r="H6" t="str">
            <v>Chief Executive Officer</v>
          </cell>
          <cell r="I6">
            <v>0</v>
          </cell>
          <cell r="J6">
            <v>838.64036164383549</v>
          </cell>
          <cell r="K6">
            <v>1018.7873424657533</v>
          </cell>
          <cell r="L6">
            <v>1237.6264000000001</v>
          </cell>
          <cell r="M6">
            <v>0.73</v>
          </cell>
          <cell r="N6">
            <v>903.46727200000009</v>
          </cell>
          <cell r="O6">
            <v>1450.8478256438354</v>
          </cell>
          <cell r="P6">
            <v>1762.5021024657533</v>
          </cell>
          <cell r="Q6">
            <v>2141.093672</v>
          </cell>
          <cell r="R6">
            <v>4814.366696000001</v>
          </cell>
          <cell r="S6">
            <v>4713.1588324383556</v>
          </cell>
          <cell r="T6">
            <v>5725.5848646575341</v>
          </cell>
          <cell r="U6">
            <v>6955.4603680000009</v>
          </cell>
          <cell r="V6">
            <v>1609.8816219178082</v>
          </cell>
          <cell r="W6">
            <v>2147.0982246575345</v>
          </cell>
          <cell r="X6">
            <v>2863.7337315068494</v>
          </cell>
          <cell r="Y6">
            <v>4872.1926287123288</v>
          </cell>
          <cell r="Z6">
            <v>6110.1809868493146</v>
          </cell>
          <cell r="AA6">
            <v>7678.1004275068499</v>
          </cell>
          <cell r="AB6" t="str">
            <v>Chief Executive Officer</v>
          </cell>
          <cell r="AC6" t="str">
            <v>---</v>
          </cell>
          <cell r="AD6" t="str">
            <v>CEMEX</v>
          </cell>
          <cell r="AE6" t="str">
            <v>DIRECTOR GENERAL</v>
          </cell>
          <cell r="AF6" t="str">
            <v>LORENZO H. ZAMBRANO</v>
          </cell>
          <cell r="AG6">
            <v>1098300</v>
          </cell>
          <cell r="AH6">
            <v>1836100</v>
          </cell>
          <cell r="AI6">
            <v>2934400</v>
          </cell>
          <cell r="AJ6">
            <v>1836100</v>
          </cell>
          <cell r="AK6">
            <v>659000</v>
          </cell>
          <cell r="AL6">
            <v>2495100</v>
          </cell>
          <cell r="AM6">
            <v>5429500</v>
          </cell>
          <cell r="AN6" t="str">
            <v>N/A</v>
          </cell>
          <cell r="AO6" t="str">
            <v>N/A</v>
          </cell>
          <cell r="AP6" t="str">
            <v>N/A</v>
          </cell>
          <cell r="AQ6">
            <v>1281608.3763530392</v>
          </cell>
          <cell r="AR6">
            <v>2379908.3763530394</v>
          </cell>
          <cell r="AS6">
            <v>659000</v>
          </cell>
          <cell r="AT6">
            <v>1281608.3763530392</v>
          </cell>
          <cell r="AU6">
            <v>4320516.7527060788</v>
          </cell>
          <cell r="AV6" t="str">
            <v>N/A</v>
          </cell>
          <cell r="AW6" t="str">
            <v>N/A</v>
          </cell>
          <cell r="AX6" t="str">
            <v>N/A</v>
          </cell>
          <cell r="AY6">
            <v>1940608.3763530392</v>
          </cell>
        </row>
        <row r="7">
          <cell r="A7">
            <v>2</v>
          </cell>
          <cell r="B7" t="str">
            <v>Executive Vice President of Development</v>
          </cell>
          <cell r="C7" t="str">
            <v>Armando J. Garcia</v>
          </cell>
          <cell r="D7" t="str">
            <v>Corporate</v>
          </cell>
          <cell r="E7" t="str">
            <v>Director General</v>
          </cell>
          <cell r="F7">
            <v>5348</v>
          </cell>
          <cell r="G7">
            <v>10700</v>
          </cell>
          <cell r="H7" t="str">
            <v>Top Administration Exec, Major</v>
          </cell>
          <cell r="I7">
            <v>0</v>
          </cell>
          <cell r="J7">
            <v>369.34291506849314</v>
          </cell>
          <cell r="K7">
            <v>435.07784109589039</v>
          </cell>
          <cell r="L7">
            <v>512.56600547945209</v>
          </cell>
          <cell r="M7">
            <v>0.6</v>
          </cell>
          <cell r="N7">
            <v>307.53960328767124</v>
          </cell>
          <cell r="O7">
            <v>590.948664109589</v>
          </cell>
          <cell r="P7">
            <v>696.12454575342463</v>
          </cell>
          <cell r="Q7">
            <v>820.10560876712339</v>
          </cell>
          <cell r="R7">
            <v>1296.7919938630137</v>
          </cell>
          <cell r="S7">
            <v>1525.3862392328765</v>
          </cell>
          <cell r="T7">
            <v>1796.8714837260272</v>
          </cell>
          <cell r="U7">
            <v>2116.897602630137</v>
          </cell>
          <cell r="V7">
            <v>614.08070136986294</v>
          </cell>
          <cell r="W7">
            <v>793.81163835616439</v>
          </cell>
          <cell r="X7">
            <v>1026.1721205479453</v>
          </cell>
          <cell r="Y7">
            <v>1548.5182764931506</v>
          </cell>
          <cell r="Z7">
            <v>1894.558576328767</v>
          </cell>
          <cell r="AA7">
            <v>2322.9641144109592</v>
          </cell>
          <cell r="AB7" t="str">
            <v>EVP of Development</v>
          </cell>
          <cell r="AC7" t="str">
            <v>A1</v>
          </cell>
          <cell r="AD7" t="str">
            <v>DESARROLLO</v>
          </cell>
          <cell r="AE7" t="str">
            <v>DIRECTOR GENERAL</v>
          </cell>
          <cell r="AF7" t="str">
            <v>ARMANDO J. GARCIA</v>
          </cell>
          <cell r="AG7">
            <v>564300</v>
          </cell>
          <cell r="AH7">
            <v>721300</v>
          </cell>
          <cell r="AI7">
            <v>1285600</v>
          </cell>
          <cell r="AJ7">
            <v>721300</v>
          </cell>
          <cell r="AK7">
            <v>338800</v>
          </cell>
          <cell r="AL7">
            <v>1060100</v>
          </cell>
          <cell r="AM7">
            <v>2345700</v>
          </cell>
          <cell r="AN7">
            <v>350</v>
          </cell>
          <cell r="AO7">
            <v>460</v>
          </cell>
          <cell r="AP7">
            <v>570</v>
          </cell>
          <cell r="AQ7">
            <v>417194.00499583676</v>
          </cell>
          <cell r="AR7">
            <v>981494.00499583676</v>
          </cell>
          <cell r="AS7">
            <v>338800</v>
          </cell>
          <cell r="AT7">
            <v>417194.00499583676</v>
          </cell>
          <cell r="AU7">
            <v>1737488.0099916738</v>
          </cell>
          <cell r="AV7">
            <v>395</v>
          </cell>
          <cell r="AW7">
            <v>515</v>
          </cell>
          <cell r="AX7">
            <v>645</v>
          </cell>
          <cell r="AY7">
            <v>755994.00499583676</v>
          </cell>
        </row>
        <row r="8">
          <cell r="A8">
            <v>3</v>
          </cell>
          <cell r="B8" t="str">
            <v>Executive Vice President of Planning and Finance</v>
          </cell>
          <cell r="C8" t="str">
            <v>Hector Medina</v>
          </cell>
          <cell r="D8" t="str">
            <v>Corporate</v>
          </cell>
          <cell r="E8" t="str">
            <v>Director General</v>
          </cell>
          <cell r="F8">
            <v>5348</v>
          </cell>
          <cell r="G8">
            <v>10700</v>
          </cell>
          <cell r="H8" t="str">
            <v>Top Finance Executive</v>
          </cell>
          <cell r="I8">
            <v>0</v>
          </cell>
          <cell r="J8" t="str">
            <v>N/A</v>
          </cell>
          <cell r="K8">
            <v>425.49999999999994</v>
          </cell>
          <cell r="L8">
            <v>495.65</v>
          </cell>
          <cell r="M8">
            <v>0.59</v>
          </cell>
          <cell r="N8">
            <v>292.43349999999998</v>
          </cell>
          <cell r="O8" t="e">
            <v>#VALUE!</v>
          </cell>
          <cell r="P8">
            <v>676.54499999999985</v>
          </cell>
          <cell r="Q8">
            <v>788.08349999999984</v>
          </cell>
          <cell r="R8">
            <v>1219.299</v>
          </cell>
          <cell r="S8" t="e">
            <v>#VALUE!</v>
          </cell>
          <cell r="T8">
            <v>1723.2749999999996</v>
          </cell>
          <cell r="U8">
            <v>2007.3824999999997</v>
          </cell>
          <cell r="V8" t="str">
            <v>N/A</v>
          </cell>
          <cell r="W8" t="str">
            <v>N/A</v>
          </cell>
          <cell r="X8" t="str">
            <v>N/A</v>
          </cell>
          <cell r="Y8" t="e">
            <v>#VALUE!</v>
          </cell>
          <cell r="Z8" t="e">
            <v>#VALUE!</v>
          </cell>
          <cell r="AA8" t="e">
            <v>#VALUE!</v>
          </cell>
          <cell r="AB8" t="str">
            <v>EVP of Planning and Finance</v>
          </cell>
          <cell r="AC8" t="str">
            <v>A1</v>
          </cell>
          <cell r="AD8" t="str">
            <v>PLANEACION Y FINANZAS</v>
          </cell>
          <cell r="AE8" t="str">
            <v>DIRECTOR GENERAL</v>
          </cell>
          <cell r="AF8" t="str">
            <v>HECTOR MEDINA</v>
          </cell>
          <cell r="AG8">
            <v>590500</v>
          </cell>
          <cell r="AH8">
            <v>721300</v>
          </cell>
          <cell r="AI8">
            <v>1311800</v>
          </cell>
          <cell r="AJ8">
            <v>721300</v>
          </cell>
          <cell r="AK8">
            <v>354100</v>
          </cell>
          <cell r="AL8">
            <v>1075400</v>
          </cell>
          <cell r="AM8">
            <v>2387200</v>
          </cell>
          <cell r="AN8">
            <v>350</v>
          </cell>
          <cell r="AO8">
            <v>460</v>
          </cell>
          <cell r="AP8">
            <v>570</v>
          </cell>
          <cell r="AQ8">
            <v>417194.00499583676</v>
          </cell>
          <cell r="AR8">
            <v>1007694.0049958368</v>
          </cell>
          <cell r="AS8">
            <v>354100</v>
          </cell>
          <cell r="AT8">
            <v>417194.00499583676</v>
          </cell>
          <cell r="AU8">
            <v>1778988.0099916738</v>
          </cell>
          <cell r="AV8">
            <v>395</v>
          </cell>
          <cell r="AW8">
            <v>515</v>
          </cell>
          <cell r="AX8">
            <v>645</v>
          </cell>
          <cell r="AY8">
            <v>771294.00499583676</v>
          </cell>
        </row>
        <row r="9">
          <cell r="A9">
            <v>4</v>
          </cell>
          <cell r="B9" t="str">
            <v>Executive Vice President of E-Business **</v>
          </cell>
          <cell r="C9" t="str">
            <v>Juan P. San Agustin</v>
          </cell>
          <cell r="D9" t="str">
            <v>Corporate</v>
          </cell>
          <cell r="E9" t="str">
            <v>Director General</v>
          </cell>
          <cell r="F9">
            <v>5348</v>
          </cell>
          <cell r="G9">
            <v>10700</v>
          </cell>
          <cell r="H9" t="str">
            <v>Top Information Technology</v>
          </cell>
          <cell r="I9" t="str">
            <v>Top Marketing and Sales</v>
          </cell>
          <cell r="J9">
            <v>205.53690958904107</v>
          </cell>
          <cell r="K9">
            <v>249.58831780821916</v>
          </cell>
          <cell r="L9">
            <v>301.06995068493148</v>
          </cell>
          <cell r="M9">
            <v>0</v>
          </cell>
          <cell r="N9">
            <v>0</v>
          </cell>
          <cell r="O9">
            <v>0</v>
          </cell>
          <cell r="P9">
            <v>381.77688036529679</v>
          </cell>
          <cell r="Q9">
            <v>497.43767305936075</v>
          </cell>
          <cell r="R9">
            <v>0</v>
          </cell>
          <cell r="S9">
            <v>0</v>
          </cell>
          <cell r="T9">
            <v>1016.551106849315</v>
          </cell>
          <cell r="U9">
            <v>1606.8132986301371</v>
          </cell>
          <cell r="V9">
            <v>0</v>
          </cell>
          <cell r="W9">
            <v>0</v>
          </cell>
          <cell r="X9">
            <v>0</v>
          </cell>
          <cell r="Y9">
            <v>0</v>
          </cell>
          <cell r="Z9">
            <v>0</v>
          </cell>
          <cell r="AA9">
            <v>0</v>
          </cell>
          <cell r="AB9" t="str">
            <v>E-Business</v>
          </cell>
          <cell r="AC9" t="str">
            <v>B1</v>
          </cell>
          <cell r="AD9" t="str">
            <v>(e) - BUSINESS</v>
          </cell>
          <cell r="AE9" t="str">
            <v>DIRECTOR</v>
          </cell>
          <cell r="AF9" t="str">
            <v>JUAN PABLO SAN AGUSTIN(1)</v>
          </cell>
          <cell r="AG9">
            <v>400000</v>
          </cell>
          <cell r="AH9">
            <v>327500</v>
          </cell>
          <cell r="AI9">
            <v>727500</v>
          </cell>
          <cell r="AJ9">
            <v>327500</v>
          </cell>
          <cell r="AK9">
            <v>89099.955999999991</v>
          </cell>
          <cell r="AL9">
            <v>416599.95600000001</v>
          </cell>
          <cell r="AM9">
            <v>1144099.956</v>
          </cell>
          <cell r="AN9">
            <v>310</v>
          </cell>
          <cell r="AO9">
            <v>405</v>
          </cell>
          <cell r="AP9">
            <v>495</v>
          </cell>
          <cell r="AQ9">
            <v>151706.910907577</v>
          </cell>
          <cell r="AR9">
            <v>551706.91090757702</v>
          </cell>
          <cell r="AS9">
            <v>89099.955999999991</v>
          </cell>
          <cell r="AT9">
            <v>151706.910907577</v>
          </cell>
          <cell r="AU9">
            <v>792513.77781515406</v>
          </cell>
          <cell r="AV9">
            <v>330</v>
          </cell>
          <cell r="AW9">
            <v>430</v>
          </cell>
          <cell r="AX9">
            <v>530</v>
          </cell>
          <cell r="AY9">
            <v>240806.86690757697</v>
          </cell>
        </row>
        <row r="10">
          <cell r="A10">
            <v>5</v>
          </cell>
          <cell r="B10" t="str">
            <v>Director of Legal</v>
          </cell>
          <cell r="C10" t="str">
            <v>Ramiro Villarreal</v>
          </cell>
          <cell r="D10" t="str">
            <v>Corporate</v>
          </cell>
          <cell r="E10" t="str">
            <v>Planning and Finance</v>
          </cell>
          <cell r="F10">
            <v>5348</v>
          </cell>
          <cell r="G10">
            <v>10700</v>
          </cell>
          <cell r="H10" t="str">
            <v>Top Legal Executive</v>
          </cell>
          <cell r="I10">
            <v>0</v>
          </cell>
          <cell r="J10">
            <v>319.72968767123285</v>
          </cell>
          <cell r="K10">
            <v>376.31164931506851</v>
          </cell>
          <cell r="L10">
            <v>442.7746520547945</v>
          </cell>
          <cell r="M10">
            <v>0.56000000000000005</v>
          </cell>
          <cell r="N10">
            <v>247.95380515068496</v>
          </cell>
          <cell r="O10">
            <v>498.77831276712328</v>
          </cell>
          <cell r="P10">
            <v>587.04617293150693</v>
          </cell>
          <cell r="Q10">
            <v>690.72845720547946</v>
          </cell>
          <cell r="R10">
            <v>969.67648799999995</v>
          </cell>
          <cell r="S10">
            <v>1198.9863287671233</v>
          </cell>
          <cell r="T10">
            <v>1411.168684931507</v>
          </cell>
          <cell r="U10">
            <v>1660.4049452054794</v>
          </cell>
          <cell r="V10">
            <v>496.13227397260272</v>
          </cell>
          <cell r="W10">
            <v>617.72108493150677</v>
          </cell>
          <cell r="X10">
            <v>769.05703013698621</v>
          </cell>
          <cell r="Y10">
            <v>1196.3402899726027</v>
          </cell>
          <cell r="Z10">
            <v>1441.8435969315069</v>
          </cell>
          <cell r="AA10">
            <v>1738.7335181369863</v>
          </cell>
          <cell r="AB10" t="str">
            <v>Director of Legal</v>
          </cell>
          <cell r="AC10" t="str">
            <v>B2</v>
          </cell>
          <cell r="AD10" t="str">
            <v>PLANEACION Y FINANZAS</v>
          </cell>
          <cell r="AE10" t="str">
            <v>DIR. LEGAL</v>
          </cell>
          <cell r="AF10" t="str">
            <v>RAMIRO VILLARREAL</v>
          </cell>
          <cell r="AG10">
            <v>300199.59999999998</v>
          </cell>
          <cell r="AH10">
            <v>432800</v>
          </cell>
          <cell r="AI10">
            <v>732999.6</v>
          </cell>
          <cell r="AJ10">
            <v>432800</v>
          </cell>
          <cell r="AK10">
            <v>90000.006000000008</v>
          </cell>
          <cell r="AL10">
            <v>522800.00599999999</v>
          </cell>
          <cell r="AM10">
            <v>1255799.6059999999</v>
          </cell>
          <cell r="AN10">
            <v>275</v>
          </cell>
          <cell r="AO10">
            <v>360</v>
          </cell>
          <cell r="AP10">
            <v>440</v>
          </cell>
          <cell r="AQ10">
            <v>250316.40299750204</v>
          </cell>
          <cell r="AR10">
            <v>550516.00299750199</v>
          </cell>
          <cell r="AS10">
            <v>90000.006000000008</v>
          </cell>
          <cell r="AT10">
            <v>250316.40299750204</v>
          </cell>
          <cell r="AU10">
            <v>890832.41199500405</v>
          </cell>
          <cell r="AV10">
            <v>290</v>
          </cell>
          <cell r="AW10">
            <v>380</v>
          </cell>
          <cell r="AX10">
            <v>465</v>
          </cell>
          <cell r="AY10">
            <v>340316.40899750206</v>
          </cell>
        </row>
        <row r="11">
          <cell r="A11">
            <v>6</v>
          </cell>
          <cell r="B11" t="str">
            <v>Director of Technical</v>
          </cell>
          <cell r="C11" t="str">
            <v>Edgar Ruiz</v>
          </cell>
          <cell r="D11" t="str">
            <v>Corporate</v>
          </cell>
          <cell r="E11" t="str">
            <v>Development</v>
          </cell>
          <cell r="F11">
            <v>5348</v>
          </cell>
          <cell r="G11">
            <v>10700</v>
          </cell>
          <cell r="H11" t="str">
            <v>Top Research and Develop</v>
          </cell>
          <cell r="I11">
            <v>0</v>
          </cell>
          <cell r="J11">
            <v>237.14498630136984</v>
          </cell>
          <cell r="K11">
            <v>273.02876712328765</v>
          </cell>
          <cell r="L11">
            <v>360.39797260273969</v>
          </cell>
          <cell r="M11">
            <v>0.47</v>
          </cell>
          <cell r="N11">
            <v>169.38704712328763</v>
          </cell>
          <cell r="O11">
            <v>348.60312986301363</v>
          </cell>
          <cell r="P11">
            <v>401.35228767123283</v>
          </cell>
          <cell r="Q11">
            <v>529.78501972602737</v>
          </cell>
          <cell r="R11">
            <v>544.20093863013687</v>
          </cell>
          <cell r="S11">
            <v>706.6920591780821</v>
          </cell>
          <cell r="T11">
            <v>813.62572602739715</v>
          </cell>
          <cell r="U11">
            <v>1073.9859583561642</v>
          </cell>
          <cell r="V11">
            <v>376.31164931506851</v>
          </cell>
          <cell r="W11">
            <v>461.288602739726</v>
          </cell>
          <cell r="X11">
            <v>600.87130958904118</v>
          </cell>
          <cell r="Y11">
            <v>734.40057863013703</v>
          </cell>
          <cell r="Z11">
            <v>873.56204109589044</v>
          </cell>
          <cell r="AA11">
            <v>1145.0722482191782</v>
          </cell>
          <cell r="AB11" t="str">
            <v>Director of Technical</v>
          </cell>
          <cell r="AC11" t="str">
            <v>B2</v>
          </cell>
          <cell r="AD11" t="str">
            <v>DESARROLLO</v>
          </cell>
          <cell r="AE11" t="str">
            <v>DIR. TECNICA</v>
          </cell>
          <cell r="AF11" t="str">
            <v>EDGAR RUIZ</v>
          </cell>
          <cell r="AG11">
            <v>301900</v>
          </cell>
          <cell r="AH11">
            <v>432800</v>
          </cell>
          <cell r="AI11">
            <v>734700</v>
          </cell>
          <cell r="AJ11">
            <v>432800</v>
          </cell>
          <cell r="AK11">
            <v>90599.6</v>
          </cell>
          <cell r="AL11">
            <v>523399.6</v>
          </cell>
          <cell r="AM11">
            <v>1258099.6000000001</v>
          </cell>
          <cell r="AN11">
            <v>275</v>
          </cell>
          <cell r="AO11">
            <v>360</v>
          </cell>
          <cell r="AP11">
            <v>440</v>
          </cell>
          <cell r="AQ11">
            <v>250316.40299750204</v>
          </cell>
          <cell r="AR11">
            <v>552216.40299750201</v>
          </cell>
          <cell r="AS11">
            <v>90599.6</v>
          </cell>
          <cell r="AT11">
            <v>250316.40299750204</v>
          </cell>
          <cell r="AU11">
            <v>893132.405995004</v>
          </cell>
          <cell r="AV11">
            <v>290</v>
          </cell>
          <cell r="AW11">
            <v>380</v>
          </cell>
          <cell r="AX11">
            <v>465</v>
          </cell>
          <cell r="AY11">
            <v>340916.00299750204</v>
          </cell>
        </row>
        <row r="12">
          <cell r="A12">
            <v>7</v>
          </cell>
          <cell r="B12" t="str">
            <v>Director of Finance</v>
          </cell>
          <cell r="C12" t="str">
            <v>Rodrigo Trevino</v>
          </cell>
          <cell r="D12" t="str">
            <v>Corporate</v>
          </cell>
          <cell r="E12" t="str">
            <v>Planning and Finance</v>
          </cell>
          <cell r="F12">
            <v>5348</v>
          </cell>
          <cell r="G12">
            <v>10700</v>
          </cell>
          <cell r="H12" t="str">
            <v>Top Finance Executive</v>
          </cell>
          <cell r="I12" t="str">
            <v>Treasurer</v>
          </cell>
          <cell r="J12">
            <v>284.41796712328767</v>
          </cell>
          <cell r="K12">
            <v>332.88707397260271</v>
          </cell>
          <cell r="L12">
            <v>389.72906301369858</v>
          </cell>
          <cell r="M12">
            <v>0.53</v>
          </cell>
          <cell r="N12">
            <v>206.55640339726025</v>
          </cell>
          <cell r="O12">
            <v>435.15948969863013</v>
          </cell>
          <cell r="P12">
            <v>509.31722317808214</v>
          </cell>
          <cell r="Q12">
            <v>596.28546641095886</v>
          </cell>
          <cell r="R12">
            <v>759.9716728767122</v>
          </cell>
          <cell r="S12">
            <v>989.7745255890411</v>
          </cell>
          <cell r="T12">
            <v>1158.4470174246574</v>
          </cell>
          <cell r="U12">
            <v>1356.2571392876712</v>
          </cell>
          <cell r="V12">
            <v>432.58157808219175</v>
          </cell>
          <cell r="W12">
            <v>540.85698630136983</v>
          </cell>
          <cell r="X12">
            <v>676.64329315068494</v>
          </cell>
          <cell r="Y12">
            <v>987.19661397260268</v>
          </cell>
          <cell r="Z12">
            <v>1189.986780547945</v>
          </cell>
          <cell r="AA12">
            <v>1436.6149660273973</v>
          </cell>
          <cell r="AB12" t="str">
            <v>Director of Finance</v>
          </cell>
          <cell r="AC12" t="str">
            <v>B2</v>
          </cell>
          <cell r="AD12" t="str">
            <v>PLENEACION Y FINANZAS</v>
          </cell>
          <cell r="AE12" t="str">
            <v>DIR. FINANZAS</v>
          </cell>
          <cell r="AF12" t="str">
            <v>RODRIGO TREVIÑO</v>
          </cell>
          <cell r="AG12">
            <v>515499.5</v>
          </cell>
          <cell r="AH12">
            <v>432800</v>
          </cell>
          <cell r="AI12">
            <v>948299.5</v>
          </cell>
          <cell r="AJ12">
            <v>432800</v>
          </cell>
          <cell r="AK12">
            <v>309300.21000000002</v>
          </cell>
          <cell r="AL12">
            <v>742100.21</v>
          </cell>
          <cell r="AM12">
            <v>1690399.71</v>
          </cell>
          <cell r="AN12">
            <v>275</v>
          </cell>
          <cell r="AO12">
            <v>360</v>
          </cell>
          <cell r="AP12">
            <v>440</v>
          </cell>
          <cell r="AQ12">
            <v>250316.40299750204</v>
          </cell>
          <cell r="AR12">
            <v>765815.90299750201</v>
          </cell>
          <cell r="AS12">
            <v>309300.21000000002</v>
          </cell>
          <cell r="AT12">
            <v>250316.40299750204</v>
          </cell>
          <cell r="AU12">
            <v>1325432.5159950042</v>
          </cell>
          <cell r="AV12">
            <v>290</v>
          </cell>
          <cell r="AW12">
            <v>380</v>
          </cell>
          <cell r="AX12">
            <v>465</v>
          </cell>
          <cell r="AY12">
            <v>559616.61299750209</v>
          </cell>
        </row>
        <row r="13">
          <cell r="A13">
            <v>8</v>
          </cell>
          <cell r="B13" t="str">
            <v>Director of Human Resources</v>
          </cell>
          <cell r="C13" t="str">
            <v>Cosme Furlong</v>
          </cell>
          <cell r="D13" t="str">
            <v>Corporate</v>
          </cell>
          <cell r="E13" t="str">
            <v>Development</v>
          </cell>
          <cell r="F13">
            <v>5348</v>
          </cell>
          <cell r="G13">
            <v>10700</v>
          </cell>
          <cell r="H13" t="str">
            <v>Top Human Resources Exec</v>
          </cell>
          <cell r="I13">
            <v>0</v>
          </cell>
          <cell r="J13">
            <v>253.05866301369863</v>
          </cell>
          <cell r="K13">
            <v>298.92749589041091</v>
          </cell>
          <cell r="L13">
            <v>353.01319452054793</v>
          </cell>
          <cell r="M13">
            <v>0.5</v>
          </cell>
          <cell r="N13">
            <v>176.50659726027396</v>
          </cell>
          <cell r="O13">
            <v>379.58799452054797</v>
          </cell>
          <cell r="P13">
            <v>448.39124383561636</v>
          </cell>
          <cell r="Q13">
            <v>529.51979178082183</v>
          </cell>
          <cell r="R13">
            <v>600.12243068493149</v>
          </cell>
          <cell r="S13">
            <v>809.78772164383565</v>
          </cell>
          <cell r="T13">
            <v>956.56798684931482</v>
          </cell>
          <cell r="U13">
            <v>1129.6422224657533</v>
          </cell>
          <cell r="V13">
            <v>375.16752876712326</v>
          </cell>
          <cell r="W13">
            <v>470.64958904109585</v>
          </cell>
          <cell r="X13">
            <v>590.47021369863012</v>
          </cell>
          <cell r="Y13">
            <v>805.36725589041089</v>
          </cell>
          <cell r="Z13">
            <v>978.82633205479442</v>
          </cell>
          <cell r="AA13">
            <v>1190.5926443835615</v>
          </cell>
          <cell r="AB13" t="str">
            <v>Director of Human Resources</v>
          </cell>
          <cell r="AC13" t="str">
            <v>C1</v>
          </cell>
          <cell r="AD13" t="str">
            <v>DESARROLLO</v>
          </cell>
          <cell r="AE13" t="str">
            <v>DIR. ORH</v>
          </cell>
          <cell r="AF13" t="str">
            <v>COSME FURLONG</v>
          </cell>
          <cell r="AG13">
            <v>300000</v>
          </cell>
          <cell r="AH13">
            <v>262300</v>
          </cell>
          <cell r="AI13">
            <v>562300</v>
          </cell>
          <cell r="AJ13">
            <v>262300</v>
          </cell>
          <cell r="AK13">
            <v>82499.539999999994</v>
          </cell>
          <cell r="AL13">
            <v>344799.54</v>
          </cell>
          <cell r="AM13">
            <v>907099.54</v>
          </cell>
          <cell r="AN13">
            <v>245</v>
          </cell>
          <cell r="AO13">
            <v>320</v>
          </cell>
          <cell r="AP13">
            <v>390</v>
          </cell>
          <cell r="AQ13">
            <v>151706.910907577</v>
          </cell>
          <cell r="AR13">
            <v>451706.91090757702</v>
          </cell>
          <cell r="AS13">
            <v>82499.539999999994</v>
          </cell>
          <cell r="AT13">
            <v>151706.910907577</v>
          </cell>
          <cell r="AU13">
            <v>685913.36181515409</v>
          </cell>
          <cell r="AV13">
            <v>260</v>
          </cell>
          <cell r="AW13">
            <v>340</v>
          </cell>
          <cell r="AX13">
            <v>415</v>
          </cell>
          <cell r="AY13">
            <v>234206.450907577</v>
          </cell>
        </row>
        <row r="14">
          <cell r="A14">
            <v>9</v>
          </cell>
          <cell r="B14" t="str">
            <v>Director of MIS</v>
          </cell>
          <cell r="C14" t="str">
            <v>Not KVC</v>
          </cell>
          <cell r="D14" t="str">
            <v>Corporate</v>
          </cell>
          <cell r="E14" t="str">
            <v>Development</v>
          </cell>
          <cell r="F14">
            <v>5348</v>
          </cell>
          <cell r="G14">
            <v>10700</v>
          </cell>
          <cell r="H14" t="str">
            <v>Chief Information Officer</v>
          </cell>
          <cell r="I14">
            <v>0</v>
          </cell>
          <cell r="J14" t="str">
            <v>N/A</v>
          </cell>
          <cell r="K14">
            <v>248.39999999999998</v>
          </cell>
          <cell r="L14">
            <v>282.89999999999998</v>
          </cell>
          <cell r="M14">
            <v>0.45</v>
          </cell>
          <cell r="N14">
            <v>127.30499999999999</v>
          </cell>
          <cell r="O14" t="e">
            <v>#VALUE!</v>
          </cell>
          <cell r="P14">
            <v>360.17999999999995</v>
          </cell>
          <cell r="Q14">
            <v>410.20499999999993</v>
          </cell>
          <cell r="R14">
            <v>393.23099999999994</v>
          </cell>
          <cell r="S14" t="e">
            <v>#VALUE!</v>
          </cell>
          <cell r="T14">
            <v>705.4559999999999</v>
          </cell>
          <cell r="U14">
            <v>803.43599999999992</v>
          </cell>
          <cell r="V14" t="str">
            <v>N/A</v>
          </cell>
          <cell r="W14" t="str">
            <v>N/A</v>
          </cell>
          <cell r="X14" t="str">
            <v>N/A</v>
          </cell>
          <cell r="Y14" t="e">
            <v>#VALUE!</v>
          </cell>
          <cell r="Z14" t="e">
            <v>#VALUE!</v>
          </cell>
          <cell r="AA14" t="e">
            <v>#VALUE!</v>
          </cell>
          <cell r="AB14" t="str">
            <v>Director of MIS</v>
          </cell>
          <cell r="AC14" t="str">
            <v>C2</v>
          </cell>
          <cell r="AD14" t="str">
            <v>DESARROLLO</v>
          </cell>
          <cell r="AE14" t="str">
            <v>DIR. INFORMATICA</v>
          </cell>
          <cell r="AF14" t="str">
            <v>Not KVC</v>
          </cell>
          <cell r="AG14" t="str">
            <v>N/A</v>
          </cell>
          <cell r="AH14" t="str">
            <v>N/A</v>
          </cell>
          <cell r="AI14" t="str">
            <v>N/A</v>
          </cell>
          <cell r="AJ14" t="str">
            <v>N/A</v>
          </cell>
          <cell r="AK14" t="str">
            <v>N/A</v>
          </cell>
          <cell r="AL14" t="str">
            <v>N/A</v>
          </cell>
          <cell r="AM14" t="str">
            <v>N/A</v>
          </cell>
          <cell r="AN14">
            <v>215</v>
          </cell>
          <cell r="AO14">
            <v>280</v>
          </cell>
          <cell r="AP14">
            <v>345</v>
          </cell>
          <cell r="AQ14" t="str">
            <v>N/A</v>
          </cell>
          <cell r="AR14" t="str">
            <v>N/A</v>
          </cell>
          <cell r="AS14" t="str">
            <v>N/A</v>
          </cell>
          <cell r="AT14" t="str">
            <v>N/A</v>
          </cell>
          <cell r="AU14" t="str">
            <v>N/A</v>
          </cell>
          <cell r="AV14">
            <v>230</v>
          </cell>
          <cell r="AW14">
            <v>300</v>
          </cell>
          <cell r="AX14">
            <v>370</v>
          </cell>
          <cell r="AY14" t="str">
            <v>N/A</v>
          </cell>
        </row>
        <row r="15">
          <cell r="A15">
            <v>10</v>
          </cell>
          <cell r="B15" t="str">
            <v>Treasurer Vice President</v>
          </cell>
          <cell r="C15" t="str">
            <v>Victor Naranjo</v>
          </cell>
          <cell r="D15" t="str">
            <v>Corporate</v>
          </cell>
          <cell r="E15" t="str">
            <v>Planning and Finance</v>
          </cell>
          <cell r="F15">
            <v>5348</v>
          </cell>
          <cell r="G15">
            <v>10700</v>
          </cell>
          <cell r="H15" t="str">
            <v>Treasurer</v>
          </cell>
          <cell r="I15">
            <v>0</v>
          </cell>
          <cell r="J15">
            <v>202.40532602739725</v>
          </cell>
          <cell r="K15">
            <v>232.77652602739727</v>
          </cell>
          <cell r="L15">
            <v>267.72420821917802</v>
          </cell>
          <cell r="M15">
            <v>0.43</v>
          </cell>
          <cell r="N15">
            <v>115.12140953424655</v>
          </cell>
          <cell r="O15">
            <v>289.43961621917805</v>
          </cell>
          <cell r="P15">
            <v>332.8704322191781</v>
          </cell>
          <cell r="Q15">
            <v>382.84561775342456</v>
          </cell>
          <cell r="R15">
            <v>350.71871276712324</v>
          </cell>
          <cell r="S15">
            <v>554.59059331506842</v>
          </cell>
          <cell r="T15">
            <v>637.80768131506852</v>
          </cell>
          <cell r="U15">
            <v>733.56433052054786</v>
          </cell>
          <cell r="V15">
            <v>291.33469589041096</v>
          </cell>
          <cell r="W15">
            <v>351.45303013698629</v>
          </cell>
          <cell r="X15">
            <v>423.94866849315071</v>
          </cell>
          <cell r="Y15">
            <v>556.48567298630132</v>
          </cell>
          <cell r="Z15">
            <v>656.39027923287676</v>
          </cell>
          <cell r="AA15">
            <v>774.66738126027394</v>
          </cell>
          <cell r="AB15" t="str">
            <v>Treasurer VP</v>
          </cell>
          <cell r="AC15" t="str">
            <v>D1</v>
          </cell>
          <cell r="AD15" t="str">
            <v>PLANEACION Y FINANZAS</v>
          </cell>
          <cell r="AE15" t="str">
            <v>DIR. TESORERIA</v>
          </cell>
          <cell r="AF15" t="str">
            <v>VICTOR NARANJO</v>
          </cell>
          <cell r="AG15">
            <v>269999.5</v>
          </cell>
          <cell r="AH15">
            <v>157400</v>
          </cell>
          <cell r="AI15">
            <v>427399.5</v>
          </cell>
          <cell r="AJ15">
            <v>157400</v>
          </cell>
          <cell r="AK15">
            <v>80999.645000000004</v>
          </cell>
          <cell r="AL15">
            <v>238399.64500000002</v>
          </cell>
          <cell r="AM15">
            <v>665799.14500000002</v>
          </cell>
          <cell r="AN15">
            <v>190</v>
          </cell>
          <cell r="AO15">
            <v>250</v>
          </cell>
          <cell r="AP15">
            <v>305</v>
          </cell>
          <cell r="AQ15">
            <v>91024.146544546194</v>
          </cell>
          <cell r="AR15">
            <v>361023.64654454618</v>
          </cell>
          <cell r="AS15">
            <v>80999.645000000004</v>
          </cell>
          <cell r="AT15">
            <v>91024.146544546194</v>
          </cell>
          <cell r="AU15">
            <v>533047.43808909238</v>
          </cell>
          <cell r="AV15">
            <v>205</v>
          </cell>
          <cell r="AW15">
            <v>265</v>
          </cell>
          <cell r="AX15">
            <v>330</v>
          </cell>
          <cell r="AY15">
            <v>172023.7915445462</v>
          </cell>
        </row>
        <row r="16">
          <cell r="A16">
            <v>11</v>
          </cell>
          <cell r="B16" t="str">
            <v>Purchase Vice President</v>
          </cell>
          <cell r="C16" t="str">
            <v>Alfonso Caballero</v>
          </cell>
          <cell r="D16" t="str">
            <v>Corporate</v>
          </cell>
          <cell r="E16" t="str">
            <v>Development</v>
          </cell>
          <cell r="F16">
            <v>5348</v>
          </cell>
          <cell r="G16">
            <v>10700</v>
          </cell>
          <cell r="H16" t="str">
            <v>Top Purchasing Executive</v>
          </cell>
          <cell r="I16">
            <v>0</v>
          </cell>
          <cell r="J16">
            <v>160.07286575342465</v>
          </cell>
          <cell r="K16">
            <v>191.48417534246573</v>
          </cell>
          <cell r="L16">
            <v>229.03213150684928</v>
          </cell>
          <cell r="M16">
            <v>0.38</v>
          </cell>
          <cell r="N16">
            <v>87.032209972602729</v>
          </cell>
          <cell r="O16">
            <v>220.900554739726</v>
          </cell>
          <cell r="P16">
            <v>264.2481619726027</v>
          </cell>
          <cell r="Q16">
            <v>316.06434147945197</v>
          </cell>
          <cell r="R16">
            <v>203.83859704109585</v>
          </cell>
          <cell r="S16">
            <v>363.36540526027397</v>
          </cell>
          <cell r="T16">
            <v>434.66907802739718</v>
          </cell>
          <cell r="U16">
            <v>519.90293852054788</v>
          </cell>
          <cell r="V16">
            <v>213.84653150684929</v>
          </cell>
          <cell r="W16">
            <v>270.42849315068491</v>
          </cell>
          <cell r="X16">
            <v>341.88402191780818</v>
          </cell>
          <cell r="Y16">
            <v>356.31138202739726</v>
          </cell>
          <cell r="Z16">
            <v>440.84940920547945</v>
          </cell>
          <cell r="AA16">
            <v>545.72261895890404</v>
          </cell>
          <cell r="AB16" t="str">
            <v>Purchasing VP</v>
          </cell>
          <cell r="AC16" t="str">
            <v>D2</v>
          </cell>
          <cell r="AD16" t="str">
            <v>DESARROLLO</v>
          </cell>
          <cell r="AE16" t="str">
            <v>DIR. ABASTO</v>
          </cell>
          <cell r="AF16" t="str">
            <v>ALFONSO CABALLERO</v>
          </cell>
          <cell r="AG16">
            <v>298100</v>
          </cell>
          <cell r="AH16">
            <v>131200</v>
          </cell>
          <cell r="AI16">
            <v>429300</v>
          </cell>
          <cell r="AJ16">
            <v>131200</v>
          </cell>
          <cell r="AK16">
            <v>89399.525000000009</v>
          </cell>
          <cell r="AL16">
            <v>220599.52500000002</v>
          </cell>
          <cell r="AM16">
            <v>649899.52500000002</v>
          </cell>
          <cell r="AN16">
            <v>170</v>
          </cell>
          <cell r="AO16">
            <v>220</v>
          </cell>
          <cell r="AP16">
            <v>270</v>
          </cell>
          <cell r="AQ16">
            <v>75853.455453788498</v>
          </cell>
          <cell r="AR16">
            <v>373953.45545378851</v>
          </cell>
          <cell r="AS16">
            <v>89399.525000000009</v>
          </cell>
          <cell r="AT16">
            <v>75853.455453788498</v>
          </cell>
          <cell r="AU16">
            <v>539206.43590757705</v>
          </cell>
          <cell r="AV16">
            <v>180</v>
          </cell>
          <cell r="AW16">
            <v>235</v>
          </cell>
          <cell r="AX16">
            <v>285</v>
          </cell>
          <cell r="AY16">
            <v>165252.98045378851</v>
          </cell>
        </row>
        <row r="17">
          <cell r="A17">
            <v>12</v>
          </cell>
          <cell r="B17" t="str">
            <v>Capital Markets Vice President</v>
          </cell>
          <cell r="C17" t="str">
            <v>Humberto Moreira</v>
          </cell>
          <cell r="D17" t="str">
            <v>Corporate</v>
          </cell>
          <cell r="E17" t="str">
            <v>Planning and Finance</v>
          </cell>
          <cell r="F17">
            <v>5348</v>
          </cell>
          <cell r="G17">
            <v>10700</v>
          </cell>
          <cell r="H17" t="str">
            <v>Non benchmark</v>
          </cell>
          <cell r="I17">
            <v>0</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t="str">
            <v>N/A</v>
          </cell>
          <cell r="AB17" t="str">
            <v>Capital Markets VP</v>
          </cell>
          <cell r="AC17" t="str">
            <v>D2</v>
          </cell>
          <cell r="AD17" t="str">
            <v>PLANEACION Y FINANZAS</v>
          </cell>
          <cell r="AE17" t="str">
            <v>DIR. REL. INV.</v>
          </cell>
          <cell r="AF17" t="str">
            <v>HUMBERTO MOREIRA</v>
          </cell>
          <cell r="AG17">
            <v>235000</v>
          </cell>
          <cell r="AH17">
            <v>131200</v>
          </cell>
          <cell r="AI17">
            <v>366200</v>
          </cell>
          <cell r="AJ17">
            <v>131200</v>
          </cell>
          <cell r="AK17">
            <v>70499.53</v>
          </cell>
          <cell r="AL17">
            <v>201699.53</v>
          </cell>
          <cell r="AM17">
            <v>567899.53</v>
          </cell>
          <cell r="AN17">
            <v>170</v>
          </cell>
          <cell r="AO17">
            <v>220</v>
          </cell>
          <cell r="AP17">
            <v>270</v>
          </cell>
          <cell r="AQ17">
            <v>75853.455453788498</v>
          </cell>
          <cell r="AR17">
            <v>310853.45545378851</v>
          </cell>
          <cell r="AS17">
            <v>70499.53</v>
          </cell>
          <cell r="AT17">
            <v>75853.455453788498</v>
          </cell>
          <cell r="AU17">
            <v>457206.44090757705</v>
          </cell>
          <cell r="AV17">
            <v>180</v>
          </cell>
          <cell r="AW17">
            <v>235</v>
          </cell>
          <cell r="AX17">
            <v>285</v>
          </cell>
          <cell r="AY17">
            <v>146352.98545378848</v>
          </cell>
        </row>
        <row r="18">
          <cell r="A18">
            <v>13</v>
          </cell>
          <cell r="B18" t="str">
            <v>President of North America and Trading Operations</v>
          </cell>
          <cell r="C18" t="str">
            <v>Francisco Garza</v>
          </cell>
          <cell r="D18" t="str">
            <v>Mexico and USA (+10% premium of Trading Operations)</v>
          </cell>
          <cell r="E18" t="str">
            <v>Director General</v>
          </cell>
          <cell r="F18">
            <v>2968</v>
          </cell>
          <cell r="G18">
            <v>5900</v>
          </cell>
          <cell r="H18" t="str">
            <v>Multi Profit Center Head</v>
          </cell>
          <cell r="I18">
            <v>0</v>
          </cell>
          <cell r="J18">
            <v>379.84802191780824</v>
          </cell>
          <cell r="K18">
            <v>452.84291287671238</v>
          </cell>
          <cell r="L18">
            <v>539.91048657534247</v>
          </cell>
          <cell r="M18">
            <v>0.61</v>
          </cell>
          <cell r="N18">
            <v>329.3453968109589</v>
          </cell>
          <cell r="O18">
            <v>611.55531528767119</v>
          </cell>
          <cell r="P18">
            <v>729.07708973150682</v>
          </cell>
          <cell r="Q18">
            <v>869.25588338630132</v>
          </cell>
          <cell r="R18">
            <v>1446.9601040219179</v>
          </cell>
          <cell r="S18">
            <v>1629.5480140273974</v>
          </cell>
          <cell r="T18">
            <v>1942.6960962410963</v>
          </cell>
          <cell r="U18">
            <v>2316.215987408219</v>
          </cell>
          <cell r="V18">
            <v>620.34216109589045</v>
          </cell>
          <cell r="W18">
            <v>786.9261128767123</v>
          </cell>
          <cell r="X18">
            <v>998.13076602739727</v>
          </cell>
          <cell r="Y18">
            <v>1638.3348598356165</v>
          </cell>
          <cell r="Z18">
            <v>2000.5451193863016</v>
          </cell>
          <cell r="AA18">
            <v>2445.0908700493151</v>
          </cell>
          <cell r="AB18" t="str">
            <v>President of North America and Trading</v>
          </cell>
          <cell r="AC18" t="str">
            <v>A1</v>
          </cell>
          <cell r="AD18" t="str">
            <v>NORTEAMERICA-TRADING</v>
          </cell>
          <cell r="AE18" t="str">
            <v>DIRECTOR GENERAL</v>
          </cell>
          <cell r="AF18" t="str">
            <v>FRANCISCO GARZA</v>
          </cell>
          <cell r="AG18">
            <v>742000</v>
          </cell>
          <cell r="AH18">
            <v>721300</v>
          </cell>
          <cell r="AI18">
            <v>1463300</v>
          </cell>
          <cell r="AJ18">
            <v>721300</v>
          </cell>
          <cell r="AK18">
            <v>445199.75916230364</v>
          </cell>
          <cell r="AL18">
            <v>1166499.7591623035</v>
          </cell>
          <cell r="AM18">
            <v>2629799.7591623035</v>
          </cell>
          <cell r="AN18">
            <v>350</v>
          </cell>
          <cell r="AO18">
            <v>460</v>
          </cell>
          <cell r="AP18">
            <v>570</v>
          </cell>
          <cell r="AQ18">
            <v>417194.00499583676</v>
          </cell>
          <cell r="AR18">
            <v>1159194.0049958369</v>
          </cell>
          <cell r="AS18">
            <v>445199.75916230364</v>
          </cell>
          <cell r="AT18">
            <v>417194.00499583676</v>
          </cell>
          <cell r="AU18">
            <v>2021587.7691539773</v>
          </cell>
          <cell r="AV18">
            <v>395</v>
          </cell>
          <cell r="AW18">
            <v>515</v>
          </cell>
          <cell r="AX18">
            <v>645</v>
          </cell>
          <cell r="AY18">
            <v>862393.7641581404</v>
          </cell>
        </row>
        <row r="19">
          <cell r="A19">
            <v>14</v>
          </cell>
          <cell r="B19" t="str">
            <v>President of CEMEX USA</v>
          </cell>
          <cell r="C19" t="str">
            <v>Gilberto Perez</v>
          </cell>
          <cell r="D19" t="str">
            <v>USA</v>
          </cell>
          <cell r="E19" t="str">
            <v>North America and Trading</v>
          </cell>
          <cell r="F19">
            <v>569</v>
          </cell>
          <cell r="G19">
            <v>1100</v>
          </cell>
          <cell r="H19" t="str">
            <v>Multi Profit Center Head</v>
          </cell>
          <cell r="I19">
            <v>0</v>
          </cell>
          <cell r="J19">
            <v>266.16404383561644</v>
          </cell>
          <cell r="K19">
            <v>317.23342465753421</v>
          </cell>
          <cell r="L19">
            <v>378.28785753424654</v>
          </cell>
          <cell r="M19">
            <v>0.51</v>
          </cell>
          <cell r="N19">
            <v>192.92680734246574</v>
          </cell>
          <cell r="O19">
            <v>401.90770619178085</v>
          </cell>
          <cell r="P19">
            <v>479.02247123287668</v>
          </cell>
          <cell r="Q19">
            <v>571.21466487671228</v>
          </cell>
          <cell r="R19">
            <v>696.04965786301364</v>
          </cell>
          <cell r="S19">
            <v>891.64954684931513</v>
          </cell>
          <cell r="T19">
            <v>1062.7319726027397</v>
          </cell>
          <cell r="U19">
            <v>1267.2643227397259</v>
          </cell>
          <cell r="V19">
            <v>391.39323835616437</v>
          </cell>
          <cell r="W19">
            <v>496.44430684931507</v>
          </cell>
          <cell r="X19">
            <v>629.68234520547935</v>
          </cell>
          <cell r="Y19">
            <v>881.13507901369871</v>
          </cell>
          <cell r="Z19">
            <v>1080.153808219178</v>
          </cell>
          <cell r="AA19">
            <v>1325.732003068493</v>
          </cell>
          <cell r="AB19" t="str">
            <v>President CEMEX USA</v>
          </cell>
          <cell r="AC19" t="str">
            <v>B2</v>
          </cell>
          <cell r="AD19" t="str">
            <v>ESTADOS UNIDOS</v>
          </cell>
          <cell r="AE19" t="str">
            <v>DIRECTOR</v>
          </cell>
          <cell r="AF19" t="str">
            <v>GILBERTO PEREZ*</v>
          </cell>
          <cell r="AG19">
            <v>361200</v>
          </cell>
          <cell r="AH19">
            <v>441400</v>
          </cell>
          <cell r="AI19">
            <v>802600</v>
          </cell>
          <cell r="AJ19">
            <v>441400</v>
          </cell>
          <cell r="AK19">
            <v>108500.36</v>
          </cell>
          <cell r="AL19">
            <v>549900.36</v>
          </cell>
          <cell r="AM19">
            <v>1352500.3599999999</v>
          </cell>
          <cell r="AN19">
            <v>275</v>
          </cell>
          <cell r="AO19">
            <v>360</v>
          </cell>
          <cell r="AP19">
            <v>440</v>
          </cell>
          <cell r="AQ19">
            <v>250316.40299750204</v>
          </cell>
          <cell r="AR19">
            <v>611516.40299750201</v>
          </cell>
          <cell r="AS19">
            <v>108500.36</v>
          </cell>
          <cell r="AT19">
            <v>250316.40299750204</v>
          </cell>
          <cell r="AU19">
            <v>970333.165995004</v>
          </cell>
          <cell r="AV19">
            <v>290</v>
          </cell>
          <cell r="AW19">
            <v>380</v>
          </cell>
          <cell r="AX19">
            <v>465</v>
          </cell>
          <cell r="AY19">
            <v>358816.76299750205</v>
          </cell>
        </row>
        <row r="20">
          <cell r="A20">
            <v>15</v>
          </cell>
          <cell r="B20" t="str">
            <v>Ready Mix Operations Vice President, Mexico</v>
          </cell>
          <cell r="C20" t="str">
            <v>Cesar Constain</v>
          </cell>
          <cell r="D20" t="str">
            <v>Mexico, Concrete</v>
          </cell>
          <cell r="E20" t="str">
            <v>North America and Trading</v>
          </cell>
          <cell r="F20">
            <v>518</v>
          </cell>
          <cell r="G20">
            <v>1000</v>
          </cell>
          <cell r="H20" t="str">
            <v>Single Profit Center Head</v>
          </cell>
          <cell r="I20">
            <v>0</v>
          </cell>
          <cell r="J20">
            <v>214.78263013698628</v>
          </cell>
          <cell r="K20">
            <v>252.74663013698628</v>
          </cell>
          <cell r="L20">
            <v>297.47134246575342</v>
          </cell>
          <cell r="M20">
            <v>0.45</v>
          </cell>
          <cell r="N20">
            <v>133.86210410958904</v>
          </cell>
          <cell r="O20">
            <v>311.43481369863008</v>
          </cell>
          <cell r="P20">
            <v>366.48261369863008</v>
          </cell>
          <cell r="Q20">
            <v>431.33344657534246</v>
          </cell>
          <cell r="R20">
            <v>419.43459287671232</v>
          </cell>
          <cell r="S20">
            <v>614.27832219178072</v>
          </cell>
          <cell r="T20">
            <v>722.85536219178073</v>
          </cell>
          <cell r="U20">
            <v>850.76803945205484</v>
          </cell>
          <cell r="V20">
            <v>312.44892054794519</v>
          </cell>
          <cell r="W20">
            <v>382.96835068493147</v>
          </cell>
          <cell r="X20">
            <v>469.40145753424656</v>
          </cell>
          <cell r="Y20">
            <v>615.29242904109583</v>
          </cell>
          <cell r="Z20">
            <v>739.34109917808212</v>
          </cell>
          <cell r="AA20">
            <v>888.83605041095893</v>
          </cell>
          <cell r="AB20" t="str">
            <v>Ready Mix Ops, Mexico</v>
          </cell>
          <cell r="AC20" t="str">
            <v>C2</v>
          </cell>
          <cell r="AD20" t="str">
            <v>MEXICO</v>
          </cell>
          <cell r="AE20" t="str">
            <v>DIR. CONCRETO</v>
          </cell>
          <cell r="AF20" t="str">
            <v>CESAR CONSTAIN</v>
          </cell>
          <cell r="AG20">
            <v>356200</v>
          </cell>
          <cell r="AH20">
            <v>247400</v>
          </cell>
          <cell r="AI20">
            <v>603600</v>
          </cell>
          <cell r="AJ20">
            <v>247400</v>
          </cell>
          <cell r="AK20">
            <v>107400.0097</v>
          </cell>
          <cell r="AL20">
            <v>354800.0097</v>
          </cell>
          <cell r="AM20">
            <v>958400.00970000005</v>
          </cell>
          <cell r="AN20">
            <v>215</v>
          </cell>
          <cell r="AO20">
            <v>280</v>
          </cell>
          <cell r="AP20">
            <v>345</v>
          </cell>
          <cell r="AQ20">
            <v>128950.87427144044</v>
          </cell>
          <cell r="AR20">
            <v>485150.87427144044</v>
          </cell>
          <cell r="AS20">
            <v>107400.0097</v>
          </cell>
          <cell r="AT20">
            <v>128950.87427144044</v>
          </cell>
          <cell r="AU20">
            <v>721501.75824288081</v>
          </cell>
          <cell r="AV20">
            <v>230</v>
          </cell>
          <cell r="AW20">
            <v>300</v>
          </cell>
          <cell r="AX20">
            <v>370</v>
          </cell>
          <cell r="AY20">
            <v>236350.88397144043</v>
          </cell>
        </row>
        <row r="21">
          <cell r="A21">
            <v>16</v>
          </cell>
          <cell r="B21" t="str">
            <v>Cement Operations Vice President, Mexico</v>
          </cell>
          <cell r="C21" t="str">
            <v>Hector Tamez</v>
          </cell>
          <cell r="D21" t="str">
            <v>Mexico, Cement</v>
          </cell>
          <cell r="E21" t="str">
            <v>North America and Trading</v>
          </cell>
          <cell r="F21">
            <v>2090</v>
          </cell>
          <cell r="G21">
            <v>4200</v>
          </cell>
          <cell r="H21" t="str">
            <v>Single Profit Center Head</v>
          </cell>
          <cell r="I21">
            <v>0</v>
          </cell>
          <cell r="J21">
            <v>258.15519999999998</v>
          </cell>
          <cell r="K21">
            <v>303.81601095890414</v>
          </cell>
          <cell r="L21">
            <v>357.48566575342466</v>
          </cell>
          <cell r="M21">
            <v>0.5</v>
          </cell>
          <cell r="N21">
            <v>178.74283287671233</v>
          </cell>
          <cell r="O21">
            <v>387.2328</v>
          </cell>
          <cell r="P21">
            <v>455.72401643835622</v>
          </cell>
          <cell r="Q21">
            <v>536.22849863013698</v>
          </cell>
          <cell r="R21">
            <v>622.02505841095888</v>
          </cell>
          <cell r="S21">
            <v>836.42284799999993</v>
          </cell>
          <cell r="T21">
            <v>984.36387550684947</v>
          </cell>
          <cell r="U21">
            <v>1158.253557041096</v>
          </cell>
          <cell r="V21">
            <v>401.58631232876712</v>
          </cell>
          <cell r="W21">
            <v>492.28386849315069</v>
          </cell>
          <cell r="X21">
            <v>603.36757260273976</v>
          </cell>
          <cell r="Y21">
            <v>850.77636032876705</v>
          </cell>
          <cell r="Z21">
            <v>1020.923727561644</v>
          </cell>
          <cell r="AA21">
            <v>1225.3926310136985</v>
          </cell>
          <cell r="AB21" t="str">
            <v>Cement Ops VP, Mexico</v>
          </cell>
          <cell r="AC21" t="str">
            <v>B2</v>
          </cell>
          <cell r="AD21" t="str">
            <v>MEXICO</v>
          </cell>
          <cell r="AE21" t="str">
            <v>DIR. OPER.</v>
          </cell>
          <cell r="AF21" t="str">
            <v>HECTOR TAMEZ</v>
          </cell>
          <cell r="AG21">
            <v>400300</v>
          </cell>
          <cell r="AH21">
            <v>480300</v>
          </cell>
          <cell r="AI21">
            <v>880600</v>
          </cell>
          <cell r="AJ21">
            <v>480300</v>
          </cell>
          <cell r="AK21">
            <v>120199.605</v>
          </cell>
          <cell r="AL21">
            <v>600499.60499999998</v>
          </cell>
          <cell r="AM21">
            <v>1481099.605</v>
          </cell>
          <cell r="AN21">
            <v>275</v>
          </cell>
          <cell r="AO21">
            <v>360</v>
          </cell>
          <cell r="AP21">
            <v>440</v>
          </cell>
          <cell r="AQ21">
            <v>250316.40299750204</v>
          </cell>
          <cell r="AR21">
            <v>650616.40299750201</v>
          </cell>
          <cell r="AS21">
            <v>120199.605</v>
          </cell>
          <cell r="AT21">
            <v>250316.40299750204</v>
          </cell>
          <cell r="AU21">
            <v>1021132.410995004</v>
          </cell>
          <cell r="AV21">
            <v>290</v>
          </cell>
          <cell r="AW21">
            <v>380</v>
          </cell>
          <cell r="AX21">
            <v>465</v>
          </cell>
          <cell r="AY21">
            <v>370516.00799750205</v>
          </cell>
        </row>
        <row r="22">
          <cell r="A22">
            <v>17</v>
          </cell>
          <cell r="B22" t="str">
            <v>Institutional Relations Mexico *</v>
          </cell>
          <cell r="C22" t="str">
            <v>Javier Prieto</v>
          </cell>
          <cell r="D22" t="str">
            <v>Mexico</v>
          </cell>
          <cell r="E22" t="str">
            <v>North America and Trading</v>
          </cell>
          <cell r="F22">
            <v>2399</v>
          </cell>
          <cell r="G22">
            <v>4800</v>
          </cell>
          <cell r="H22">
            <v>0</v>
          </cell>
          <cell r="I22">
            <v>0</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t="str">
            <v>N/A</v>
          </cell>
          <cell r="AB22" t="str">
            <v>Institutional Relations, Mexico</v>
          </cell>
          <cell r="AC22" t="str">
            <v>C2</v>
          </cell>
          <cell r="AD22" t="str">
            <v>MEXICO</v>
          </cell>
          <cell r="AE22" t="str">
            <v>DIR. REL. INST.</v>
          </cell>
          <cell r="AF22" t="str">
            <v>JAVIER PRIETO</v>
          </cell>
          <cell r="AG22">
            <v>282200</v>
          </cell>
          <cell r="AH22">
            <v>247400</v>
          </cell>
          <cell r="AI22">
            <v>529600</v>
          </cell>
          <cell r="AJ22">
            <v>247400</v>
          </cell>
          <cell r="AK22">
            <v>84599.595000000001</v>
          </cell>
          <cell r="AL22">
            <v>331999.59499999997</v>
          </cell>
          <cell r="AM22">
            <v>861599.59499999997</v>
          </cell>
          <cell r="AN22">
            <v>215</v>
          </cell>
          <cell r="AO22">
            <v>280</v>
          </cell>
          <cell r="AP22">
            <v>345</v>
          </cell>
          <cell r="AQ22">
            <v>128950.87427144044</v>
          </cell>
          <cell r="AR22">
            <v>411150.87427144044</v>
          </cell>
          <cell r="AS22">
            <v>84599.595000000001</v>
          </cell>
          <cell r="AT22">
            <v>128950.87427144044</v>
          </cell>
          <cell r="AU22">
            <v>624701.34354288084</v>
          </cell>
          <cell r="AV22">
            <v>230</v>
          </cell>
          <cell r="AW22">
            <v>300</v>
          </cell>
          <cell r="AX22">
            <v>370</v>
          </cell>
          <cell r="AY22">
            <v>213550.46927144044</v>
          </cell>
        </row>
        <row r="23">
          <cell r="A23">
            <v>18</v>
          </cell>
          <cell r="B23" t="str">
            <v>Sales Vice President, Mexico</v>
          </cell>
          <cell r="C23" t="str">
            <v>Juan Romero</v>
          </cell>
          <cell r="D23" t="str">
            <v>Mexico</v>
          </cell>
          <cell r="E23" t="str">
            <v>North America and Trading</v>
          </cell>
          <cell r="F23">
            <v>2399</v>
          </cell>
          <cell r="G23">
            <v>4800</v>
          </cell>
          <cell r="H23" t="str">
            <v>Top Sales Executive</v>
          </cell>
          <cell r="I23">
            <v>0</v>
          </cell>
          <cell r="J23">
            <v>205.52565479452053</v>
          </cell>
          <cell r="K23">
            <v>247.44207123287671</v>
          </cell>
          <cell r="L23">
            <v>298.09540821917807</v>
          </cell>
          <cell r="M23">
            <v>0.45</v>
          </cell>
          <cell r="N23">
            <v>134.14293369863015</v>
          </cell>
          <cell r="O23">
            <v>298.01219945205474</v>
          </cell>
          <cell r="P23">
            <v>358.79100328767123</v>
          </cell>
          <cell r="Q23">
            <v>432.23834191780821</v>
          </cell>
          <cell r="R23">
            <v>411.37166334246569</v>
          </cell>
          <cell r="S23">
            <v>581.63760306849304</v>
          </cell>
          <cell r="T23">
            <v>700.26106158904099</v>
          </cell>
          <cell r="U23">
            <v>843.61000526027397</v>
          </cell>
          <cell r="V23">
            <v>289.46249863013696</v>
          </cell>
          <cell r="W23">
            <v>367.15868493150685</v>
          </cell>
          <cell r="X23">
            <v>465.65706301369858</v>
          </cell>
          <cell r="Y23">
            <v>573.08790224657525</v>
          </cell>
          <cell r="Z23">
            <v>708.62874323287667</v>
          </cell>
          <cell r="AA23">
            <v>877.02872635616427</v>
          </cell>
          <cell r="AB23" t="str">
            <v>Sales VP, Mexico</v>
          </cell>
          <cell r="AC23" t="str">
            <v>B2</v>
          </cell>
          <cell r="AD23" t="str">
            <v>MEXICO</v>
          </cell>
          <cell r="AE23" t="str">
            <v>DIR. COMERCIAL</v>
          </cell>
          <cell r="AF23" t="str">
            <v>JUAN ROMERO</v>
          </cell>
          <cell r="AG23">
            <v>527800</v>
          </cell>
          <cell r="AH23">
            <v>480300</v>
          </cell>
          <cell r="AI23">
            <v>1008100</v>
          </cell>
          <cell r="AJ23">
            <v>480300</v>
          </cell>
          <cell r="AK23">
            <v>166500.08199999999</v>
          </cell>
          <cell r="AL23">
            <v>646800.08199999994</v>
          </cell>
          <cell r="AM23">
            <v>1654900.0819999999</v>
          </cell>
          <cell r="AN23">
            <v>275</v>
          </cell>
          <cell r="AO23">
            <v>360</v>
          </cell>
          <cell r="AP23">
            <v>440</v>
          </cell>
          <cell r="AQ23">
            <v>250316.40299750204</v>
          </cell>
          <cell r="AR23">
            <v>778116.40299750201</v>
          </cell>
          <cell r="AS23">
            <v>166500.08199999999</v>
          </cell>
          <cell r="AT23">
            <v>250316.40299750204</v>
          </cell>
          <cell r="AU23">
            <v>1194932.8879950042</v>
          </cell>
          <cell r="AV23">
            <v>290</v>
          </cell>
          <cell r="AW23">
            <v>380</v>
          </cell>
          <cell r="AX23">
            <v>465</v>
          </cell>
          <cell r="AY23">
            <v>416816.48499750206</v>
          </cell>
        </row>
        <row r="24">
          <cell r="A24">
            <v>19</v>
          </cell>
          <cell r="B24" t="str">
            <v>Finance and Administration Vice President, Mexico</v>
          </cell>
          <cell r="C24" t="str">
            <v>Jose A. Ghio</v>
          </cell>
          <cell r="D24" t="str">
            <v>Mexico</v>
          </cell>
          <cell r="E24" t="str">
            <v>North America and Trading</v>
          </cell>
          <cell r="F24">
            <v>2399</v>
          </cell>
          <cell r="G24">
            <v>4800</v>
          </cell>
          <cell r="H24" t="str">
            <v>Top Finance Executive</v>
          </cell>
          <cell r="I24">
            <v>0</v>
          </cell>
          <cell r="J24">
            <v>201.36521643835616</v>
          </cell>
          <cell r="K24">
            <v>234.33669041095891</v>
          </cell>
          <cell r="L24">
            <v>272.7167342465753</v>
          </cell>
          <cell r="M24">
            <v>0.43</v>
          </cell>
          <cell r="N24">
            <v>117.26819572602737</v>
          </cell>
          <cell r="O24">
            <v>287.95225950684932</v>
          </cell>
          <cell r="P24">
            <v>335.1014672876712</v>
          </cell>
          <cell r="Q24">
            <v>389.98492997260269</v>
          </cell>
          <cell r="R24">
            <v>359.9860892054794</v>
          </cell>
          <cell r="S24">
            <v>553.75434520547947</v>
          </cell>
          <cell r="T24">
            <v>644.425898630137</v>
          </cell>
          <cell r="U24">
            <v>749.97101917808209</v>
          </cell>
          <cell r="V24">
            <v>286.86222465753423</v>
          </cell>
          <cell r="W24">
            <v>352.90918356164383</v>
          </cell>
          <cell r="X24">
            <v>434.0377315068493</v>
          </cell>
          <cell r="Y24">
            <v>552.66431035616438</v>
          </cell>
          <cell r="Z24">
            <v>662.23361490410957</v>
          </cell>
          <cell r="AA24">
            <v>794.02382071232864</v>
          </cell>
          <cell r="AB24" t="str">
            <v>Finance and Admin VP, Mexico</v>
          </cell>
          <cell r="AC24" t="str">
            <v>C1</v>
          </cell>
          <cell r="AD24" t="str">
            <v>MEXICO</v>
          </cell>
          <cell r="AE24" t="str">
            <v>DIR. ADM. Y FIN.</v>
          </cell>
          <cell r="AF24" t="str">
            <v>ALBERTO GHIO(3)</v>
          </cell>
          <cell r="AG24">
            <v>318000</v>
          </cell>
          <cell r="AH24">
            <v>196800</v>
          </cell>
          <cell r="AI24">
            <v>514800</v>
          </cell>
          <cell r="AJ24">
            <v>196800</v>
          </cell>
          <cell r="AK24">
            <v>94899.986000000004</v>
          </cell>
          <cell r="AL24">
            <v>291699.98600000003</v>
          </cell>
          <cell r="AM24">
            <v>806499.98600000003</v>
          </cell>
          <cell r="AN24">
            <v>245</v>
          </cell>
          <cell r="AO24">
            <v>320</v>
          </cell>
          <cell r="AP24">
            <v>390</v>
          </cell>
          <cell r="AQ24">
            <v>151706.910907577</v>
          </cell>
          <cell r="AR24">
            <v>469706.91090757702</v>
          </cell>
          <cell r="AS24">
            <v>94899.986000000004</v>
          </cell>
          <cell r="AT24">
            <v>151706.910907577</v>
          </cell>
          <cell r="AU24">
            <v>716313.80781515408</v>
          </cell>
          <cell r="AV24">
            <v>260</v>
          </cell>
          <cell r="AW24">
            <v>340</v>
          </cell>
          <cell r="AX24">
            <v>415</v>
          </cell>
          <cell r="AY24">
            <v>246606.896907577</v>
          </cell>
        </row>
        <row r="25">
          <cell r="A25">
            <v>20</v>
          </cell>
          <cell r="B25" t="str">
            <v>Technical Vice President, Mexico</v>
          </cell>
          <cell r="C25" t="str">
            <v>Sergio Guzman</v>
          </cell>
          <cell r="D25" t="str">
            <v>Mexico</v>
          </cell>
          <cell r="E25" t="str">
            <v>North America and Trading</v>
          </cell>
          <cell r="F25">
            <v>2399</v>
          </cell>
          <cell r="G25">
            <v>4800</v>
          </cell>
          <cell r="H25" t="str">
            <v>Top Engineering Exec</v>
          </cell>
          <cell r="I25" t="str">
            <v>Top Research and Develop</v>
          </cell>
          <cell r="J25">
            <v>0</v>
          </cell>
          <cell r="K25">
            <v>200</v>
          </cell>
          <cell r="L25">
            <v>235</v>
          </cell>
          <cell r="M25">
            <v>0.39</v>
          </cell>
          <cell r="N25">
            <v>91.65</v>
          </cell>
          <cell r="O25">
            <v>0</v>
          </cell>
          <cell r="P25">
            <v>278</v>
          </cell>
          <cell r="Q25">
            <v>326.65000000000003</v>
          </cell>
          <cell r="R25">
            <v>235</v>
          </cell>
          <cell r="S25">
            <v>0</v>
          </cell>
          <cell r="T25">
            <v>478</v>
          </cell>
          <cell r="U25">
            <v>561.65000000000009</v>
          </cell>
          <cell r="V25">
            <v>258.57124383561643</v>
          </cell>
          <cell r="W25">
            <v>335.53935342465752</v>
          </cell>
          <cell r="X25">
            <v>438.14616438356165</v>
          </cell>
          <cell r="Y25">
            <v>258.57124383561643</v>
          </cell>
          <cell r="Z25">
            <v>535.53935342465752</v>
          </cell>
          <cell r="AA25">
            <v>673.14616438356165</v>
          </cell>
          <cell r="AB25" t="str">
            <v>Technical VP, Mexico</v>
          </cell>
          <cell r="AC25" t="str">
            <v>D1</v>
          </cell>
          <cell r="AD25" t="str">
            <v>MEXICO</v>
          </cell>
          <cell r="AE25" t="str">
            <v>DIR. TECNICA</v>
          </cell>
          <cell r="AF25" t="str">
            <v>SERGIO GUZMAN</v>
          </cell>
          <cell r="AG25">
            <v>241100.49965017062</v>
          </cell>
          <cell r="AH25">
            <v>174700</v>
          </cell>
          <cell r="AI25">
            <v>415800.49965017062</v>
          </cell>
          <cell r="AJ25">
            <v>174700</v>
          </cell>
          <cell r="AK25">
            <v>71500.11212142375</v>
          </cell>
          <cell r="AL25">
            <v>246200.11212142376</v>
          </cell>
          <cell r="AM25">
            <v>662000.61177159438</v>
          </cell>
          <cell r="AN25">
            <v>190</v>
          </cell>
          <cell r="AO25">
            <v>250</v>
          </cell>
          <cell r="AP25">
            <v>305</v>
          </cell>
          <cell r="AQ25">
            <v>91024.146544546194</v>
          </cell>
          <cell r="AR25">
            <v>332124.6461947168</v>
          </cell>
          <cell r="AS25">
            <v>71500.11212142375</v>
          </cell>
          <cell r="AT25">
            <v>91024.146544546194</v>
          </cell>
          <cell r="AU25">
            <v>494648.90486068674</v>
          </cell>
          <cell r="AV25">
            <v>205</v>
          </cell>
          <cell r="AW25">
            <v>265</v>
          </cell>
          <cell r="AX25">
            <v>330</v>
          </cell>
          <cell r="AY25">
            <v>162524.25866596994</v>
          </cell>
        </row>
        <row r="26">
          <cell r="A26">
            <v>21</v>
          </cell>
          <cell r="B26" t="str">
            <v>Planning and Marketing Vice President, Mexico</v>
          </cell>
          <cell r="C26" t="str">
            <v>TBD</v>
          </cell>
          <cell r="D26" t="str">
            <v>Mexico</v>
          </cell>
          <cell r="E26" t="str">
            <v>North America and Trading</v>
          </cell>
          <cell r="F26">
            <v>2399</v>
          </cell>
          <cell r="G26">
            <v>4800</v>
          </cell>
          <cell r="H26" t="str">
            <v>Top Strategic Planning Exec</v>
          </cell>
          <cell r="I26" t="str">
            <v>Top Marketing Executive</v>
          </cell>
          <cell r="J26">
            <v>174.1663506849315</v>
          </cell>
          <cell r="K26">
            <v>207.50186301369862</v>
          </cell>
          <cell r="L26">
            <v>263.6677808219178</v>
          </cell>
          <cell r="M26">
            <v>0.4</v>
          </cell>
          <cell r="N26">
            <v>105.46711232876713</v>
          </cell>
          <cell r="O26">
            <v>243.83289095890407</v>
          </cell>
          <cell r="P26">
            <v>290.50260821917806</v>
          </cell>
          <cell r="Q26">
            <v>369.13489315068489</v>
          </cell>
          <cell r="R26">
            <v>287.3978810958904</v>
          </cell>
          <cell r="S26">
            <v>433.67421320547942</v>
          </cell>
          <cell r="T26">
            <v>516.67963890410954</v>
          </cell>
          <cell r="U26">
            <v>656.53277424657529</v>
          </cell>
          <cell r="V26">
            <v>225.44375342465753</v>
          </cell>
          <cell r="W26">
            <v>297.00329315068495</v>
          </cell>
          <cell r="X26">
            <v>397.32186301369859</v>
          </cell>
          <cell r="Y26">
            <v>415.2850756712329</v>
          </cell>
          <cell r="Z26">
            <v>523.18032383561649</v>
          </cell>
          <cell r="AA26">
            <v>684.71974410958899</v>
          </cell>
          <cell r="AC26" t="str">
            <v>TBD</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t="str">
            <v>N/A</v>
          </cell>
          <cell r="AU26" t="str">
            <v>N/A</v>
          </cell>
          <cell r="AV26" t="str">
            <v>N/A</v>
          </cell>
          <cell r="AW26" t="str">
            <v>N/A</v>
          </cell>
          <cell r="AX26" t="str">
            <v>N/A</v>
          </cell>
          <cell r="AY26" t="str">
            <v>N/A</v>
          </cell>
        </row>
        <row r="27">
          <cell r="A27">
            <v>22</v>
          </cell>
          <cell r="B27" t="str">
            <v>Human Resources Vice President, Mexico</v>
          </cell>
          <cell r="C27" t="str">
            <v>Javier Amaya</v>
          </cell>
          <cell r="D27" t="str">
            <v>Mexico</v>
          </cell>
          <cell r="E27" t="str">
            <v>North America and Trading</v>
          </cell>
          <cell r="F27">
            <v>2399</v>
          </cell>
          <cell r="G27">
            <v>4800</v>
          </cell>
          <cell r="H27" t="str">
            <v>Top Human Resources Exec</v>
          </cell>
          <cell r="I27">
            <v>0</v>
          </cell>
          <cell r="J27">
            <v>152.67768657534245</v>
          </cell>
          <cell r="K27">
            <v>175.33127342465755</v>
          </cell>
          <cell r="L27">
            <v>201.26120547945206</v>
          </cell>
          <cell r="M27">
            <v>0.36</v>
          </cell>
          <cell r="N27">
            <v>72.454033972602744</v>
          </cell>
          <cell r="O27">
            <v>207.64165374246571</v>
          </cell>
          <cell r="P27">
            <v>238.45053185753426</v>
          </cell>
          <cell r="Q27">
            <v>273.71523945205479</v>
          </cell>
          <cell r="R27">
            <v>142.89545589041094</v>
          </cell>
          <cell r="S27">
            <v>316.04281121095886</v>
          </cell>
          <cell r="T27">
            <v>362.93573598904112</v>
          </cell>
          <cell r="U27">
            <v>416.61069534246576</v>
          </cell>
          <cell r="V27">
            <v>208.46916493150684</v>
          </cell>
          <cell r="W27">
            <v>249.47028493150682</v>
          </cell>
          <cell r="X27">
            <v>298.52185315068493</v>
          </cell>
          <cell r="Y27">
            <v>316.87032239999996</v>
          </cell>
          <cell r="Z27">
            <v>373.95548906301372</v>
          </cell>
          <cell r="AA27">
            <v>441.4173090410959</v>
          </cell>
          <cell r="AB27" t="str">
            <v>Human Resources VP, Mexico</v>
          </cell>
          <cell r="AC27" t="str">
            <v>D1</v>
          </cell>
          <cell r="AD27" t="str">
            <v>MEXICO</v>
          </cell>
          <cell r="AE27" t="str">
            <v>DIR. REC. HUM.</v>
          </cell>
          <cell r="AF27" t="str">
            <v>JAVIER AMAYA</v>
          </cell>
          <cell r="AG27">
            <v>285899.70404710079</v>
          </cell>
          <cell r="AH27">
            <v>174700</v>
          </cell>
          <cell r="AI27">
            <v>460599.70404710079</v>
          </cell>
          <cell r="AJ27">
            <v>174700</v>
          </cell>
          <cell r="AK27">
            <v>84700.326086675079</v>
          </cell>
          <cell r="AL27">
            <v>259400.32608667508</v>
          </cell>
          <cell r="AM27">
            <v>720000.0301337759</v>
          </cell>
          <cell r="AN27">
            <v>190</v>
          </cell>
          <cell r="AO27">
            <v>250</v>
          </cell>
          <cell r="AP27">
            <v>305</v>
          </cell>
          <cell r="AQ27">
            <v>91024.146544546194</v>
          </cell>
          <cell r="AR27">
            <v>376923.85059164697</v>
          </cell>
          <cell r="AS27">
            <v>84700.326086675079</v>
          </cell>
          <cell r="AT27">
            <v>91024.146544546194</v>
          </cell>
          <cell r="AU27">
            <v>552648.32322286826</v>
          </cell>
          <cell r="AV27">
            <v>205</v>
          </cell>
          <cell r="AW27">
            <v>265</v>
          </cell>
          <cell r="AX27">
            <v>330</v>
          </cell>
          <cell r="AY27">
            <v>175724.47263122129</v>
          </cell>
        </row>
        <row r="28">
          <cell r="A28">
            <v>23</v>
          </cell>
          <cell r="B28" t="str">
            <v>Labor Relations Vice President, Mexico</v>
          </cell>
          <cell r="C28" t="str">
            <v>Guillermo Campuzano</v>
          </cell>
          <cell r="D28" t="str">
            <v>Mexico</v>
          </cell>
          <cell r="E28" t="str">
            <v>North America and Trading</v>
          </cell>
          <cell r="F28">
            <v>2399</v>
          </cell>
          <cell r="G28">
            <v>4800</v>
          </cell>
          <cell r="H28" t="str">
            <v>Top Labor Relations</v>
          </cell>
          <cell r="I28">
            <v>0</v>
          </cell>
          <cell r="J28">
            <v>148.73567123287671</v>
          </cell>
          <cell r="K28">
            <v>170.05791780821917</v>
          </cell>
          <cell r="L28">
            <v>204.22551780821917</v>
          </cell>
          <cell r="M28">
            <v>0.36</v>
          </cell>
          <cell r="N28">
            <v>73.52118641095889</v>
          </cell>
          <cell r="O28">
            <v>202.28051287671232</v>
          </cell>
          <cell r="P28">
            <v>231.27876821917806</v>
          </cell>
          <cell r="Q28">
            <v>277.74670421917801</v>
          </cell>
          <cell r="R28">
            <v>138.87335210958904</v>
          </cell>
          <cell r="S28">
            <v>303.42076931506847</v>
          </cell>
          <cell r="T28">
            <v>346.91815232876712</v>
          </cell>
          <cell r="U28">
            <v>416.62005632876708</v>
          </cell>
          <cell r="V28">
            <v>189.29994520547945</v>
          </cell>
          <cell r="W28">
            <v>223.10350684931507</v>
          </cell>
          <cell r="X28">
            <v>257.73915616438359</v>
          </cell>
          <cell r="Y28">
            <v>290.44020164383562</v>
          </cell>
          <cell r="Z28">
            <v>338.74289095890413</v>
          </cell>
          <cell r="AA28">
            <v>396.61250827397259</v>
          </cell>
          <cell r="AB28" t="str">
            <v>Labor Relations VP, Mexico</v>
          </cell>
          <cell r="AC28" t="str">
            <v>D2</v>
          </cell>
          <cell r="AD28" t="str">
            <v>MEXICO</v>
          </cell>
          <cell r="AE28" t="str">
            <v>DIR. REL. LAB.</v>
          </cell>
          <cell r="AF28" t="str">
            <v>GUILLERMO CAMPUZANO</v>
          </cell>
          <cell r="AG28">
            <v>211500</v>
          </cell>
          <cell r="AH28">
            <v>145500</v>
          </cell>
          <cell r="AI28">
            <v>357000</v>
          </cell>
          <cell r="AJ28">
            <v>145500</v>
          </cell>
          <cell r="AK28">
            <v>63399.59</v>
          </cell>
          <cell r="AL28">
            <v>208899.59</v>
          </cell>
          <cell r="AM28">
            <v>565899.59</v>
          </cell>
          <cell r="AN28">
            <v>170</v>
          </cell>
          <cell r="AO28">
            <v>220</v>
          </cell>
          <cell r="AP28">
            <v>270</v>
          </cell>
          <cell r="AQ28">
            <v>75853.455453788498</v>
          </cell>
          <cell r="AR28">
            <v>287353.45545378851</v>
          </cell>
          <cell r="AS28">
            <v>63399.59</v>
          </cell>
          <cell r="AT28">
            <v>75853.455453788498</v>
          </cell>
          <cell r="AU28">
            <v>426606.50090757699</v>
          </cell>
          <cell r="AV28">
            <v>180</v>
          </cell>
          <cell r="AW28">
            <v>235</v>
          </cell>
          <cell r="AX28">
            <v>285</v>
          </cell>
          <cell r="AY28">
            <v>139253.04545378848</v>
          </cell>
        </row>
        <row r="29">
          <cell r="A29">
            <v>24</v>
          </cell>
          <cell r="B29" t="str">
            <v>Operations Support Director</v>
          </cell>
          <cell r="C29" t="str">
            <v>Alberto Lazaro</v>
          </cell>
          <cell r="D29" t="str">
            <v>Mexico</v>
          </cell>
          <cell r="E29" t="str">
            <v>North America and Trading</v>
          </cell>
          <cell r="F29">
            <v>2399</v>
          </cell>
          <cell r="G29">
            <v>4800</v>
          </cell>
          <cell r="H29" t="str">
            <v>Top Manufacturing Engineering</v>
          </cell>
          <cell r="I29" t="str">
            <v>Top Manufacturing Exec</v>
          </cell>
          <cell r="J29">
            <v>134.53817534246573</v>
          </cell>
          <cell r="K29">
            <v>151.80399452054795</v>
          </cell>
          <cell r="L29">
            <v>211.45427945205478</v>
          </cell>
          <cell r="M29">
            <v>0.33</v>
          </cell>
          <cell r="N29">
            <v>69.779912219178087</v>
          </cell>
          <cell r="O29">
            <v>178.93577320547945</v>
          </cell>
          <cell r="P29">
            <v>201.89931271232876</v>
          </cell>
          <cell r="Q29">
            <v>281.23419167123285</v>
          </cell>
          <cell r="R29">
            <v>118.41439649315069</v>
          </cell>
          <cell r="S29">
            <v>254.27715139726027</v>
          </cell>
          <cell r="T29">
            <v>286.90954964383559</v>
          </cell>
          <cell r="U29">
            <v>399.64858816438357</v>
          </cell>
          <cell r="V29">
            <v>179.9389589041096</v>
          </cell>
          <cell r="W29">
            <v>195.74862465753424</v>
          </cell>
          <cell r="X29">
            <v>262.05561095890414</v>
          </cell>
          <cell r="Y29">
            <v>255.28033709589042</v>
          </cell>
          <cell r="Z29">
            <v>280.75886158904109</v>
          </cell>
          <cell r="AA29">
            <v>380.4700074520548</v>
          </cell>
          <cell r="AB29" t="str">
            <v>Operations Support Director, Mexico</v>
          </cell>
          <cell r="AC29" t="str">
            <v>D2</v>
          </cell>
          <cell r="AD29" t="str">
            <v>MEXICO</v>
          </cell>
          <cell r="AE29" t="str">
            <v>GTE. OPER.</v>
          </cell>
          <cell r="AF29" t="str">
            <v>ALBERTO LAZARO</v>
          </cell>
          <cell r="AG29">
            <v>213499.58890123028</v>
          </cell>
          <cell r="AH29">
            <v>151700</v>
          </cell>
          <cell r="AI29">
            <v>365199.58890123025</v>
          </cell>
          <cell r="AJ29">
            <v>151700</v>
          </cell>
          <cell r="AK29">
            <v>63299.601920238034</v>
          </cell>
          <cell r="AL29">
            <v>214999.60192023803</v>
          </cell>
          <cell r="AM29">
            <v>580199.19082146825</v>
          </cell>
          <cell r="AN29">
            <v>170</v>
          </cell>
          <cell r="AO29">
            <v>220</v>
          </cell>
          <cell r="AP29">
            <v>270</v>
          </cell>
          <cell r="AQ29">
            <v>75853.455453788498</v>
          </cell>
          <cell r="AR29">
            <v>289353.04435501876</v>
          </cell>
          <cell r="AS29">
            <v>63299.601920238034</v>
          </cell>
          <cell r="AT29">
            <v>75853.455453788498</v>
          </cell>
          <cell r="AU29">
            <v>428506.10172904533</v>
          </cell>
          <cell r="AV29">
            <v>180</v>
          </cell>
          <cell r="AW29">
            <v>235</v>
          </cell>
          <cell r="AX29">
            <v>285</v>
          </cell>
          <cell r="AY29">
            <v>139153.05737402654</v>
          </cell>
        </row>
        <row r="30">
          <cell r="A30">
            <v>25</v>
          </cell>
          <cell r="B30" t="str">
            <v>President of Europe and Asia</v>
          </cell>
          <cell r="C30" t="str">
            <v>Jose Luis Saenz</v>
          </cell>
          <cell r="D30" t="str">
            <v>Spain, Phillippines, Indonesia and Egypt</v>
          </cell>
          <cell r="E30" t="str">
            <v>Director General</v>
          </cell>
          <cell r="F30">
            <v>1721</v>
          </cell>
          <cell r="G30">
            <v>3400</v>
          </cell>
          <cell r="H30" t="str">
            <v>Multi Profit Center Head</v>
          </cell>
          <cell r="I30">
            <v>0</v>
          </cell>
          <cell r="J30">
            <v>317.02540273972602</v>
          </cell>
          <cell r="K30">
            <v>377.97582465753419</v>
          </cell>
          <cell r="L30">
            <v>450.57547397260271</v>
          </cell>
          <cell r="M30">
            <v>0.56000000000000005</v>
          </cell>
          <cell r="N30">
            <v>252.32226542465753</v>
          </cell>
          <cell r="O30">
            <v>494.55962827397258</v>
          </cell>
          <cell r="P30">
            <v>589.64228646575339</v>
          </cell>
          <cell r="Q30">
            <v>702.89773939726024</v>
          </cell>
          <cell r="R30">
            <v>991.266042739726</v>
          </cell>
          <cell r="S30">
            <v>1192.0155143013699</v>
          </cell>
          <cell r="T30">
            <v>1421.1891007123286</v>
          </cell>
          <cell r="U30">
            <v>1694.1637821369864</v>
          </cell>
          <cell r="V30">
            <v>500.2927123287671</v>
          </cell>
          <cell r="W30">
            <v>634.57086027397258</v>
          </cell>
          <cell r="X30">
            <v>804.83679999999993</v>
          </cell>
          <cell r="Y30">
            <v>1197.7485983561644</v>
          </cell>
          <cell r="Z30">
            <v>1466.117674520548</v>
          </cell>
          <cell r="AA30">
            <v>1796.1028427397259</v>
          </cell>
          <cell r="AB30" t="str">
            <v>President of Europe and Asia</v>
          </cell>
          <cell r="AC30" t="str">
            <v>A1</v>
          </cell>
          <cell r="AD30" t="str">
            <v>EUROPA-ASIA</v>
          </cell>
          <cell r="AE30" t="str">
            <v>DIRECTOR GENERAL</v>
          </cell>
          <cell r="AF30" t="str">
            <v>JOSE LUIS SAENZ DE MIERA</v>
          </cell>
          <cell r="AG30">
            <v>1201100</v>
          </cell>
          <cell r="AH30">
            <v>721300</v>
          </cell>
          <cell r="AI30">
            <v>1922400</v>
          </cell>
          <cell r="AJ30">
            <v>721300</v>
          </cell>
          <cell r="AK30">
            <v>579900.37277486909</v>
          </cell>
          <cell r="AL30">
            <v>1301200.3727748692</v>
          </cell>
          <cell r="AM30">
            <v>3223600.3727748692</v>
          </cell>
          <cell r="AN30">
            <v>350</v>
          </cell>
          <cell r="AO30">
            <v>460</v>
          </cell>
          <cell r="AP30">
            <v>570</v>
          </cell>
          <cell r="AQ30">
            <v>417194.00499583676</v>
          </cell>
          <cell r="AR30">
            <v>1618294.0049958369</v>
          </cell>
          <cell r="AS30">
            <v>579900.37277486909</v>
          </cell>
          <cell r="AT30">
            <v>417194.00499583676</v>
          </cell>
          <cell r="AU30">
            <v>2615388.382766543</v>
          </cell>
          <cell r="AV30">
            <v>395</v>
          </cell>
          <cell r="AW30">
            <v>515</v>
          </cell>
          <cell r="AX30">
            <v>645</v>
          </cell>
          <cell r="AY30">
            <v>997094.37777070585</v>
          </cell>
        </row>
        <row r="31">
          <cell r="A31">
            <v>26</v>
          </cell>
          <cell r="B31" t="str">
            <v>Ready Mix Operations Vice President, Spain</v>
          </cell>
          <cell r="C31" t="str">
            <v>Ismael Fernandez</v>
          </cell>
          <cell r="D31" t="str">
            <v>Spain, Concrete</v>
          </cell>
          <cell r="E31" t="str">
            <v>Europe and Asia</v>
          </cell>
          <cell r="F31">
            <v>201</v>
          </cell>
          <cell r="G31">
            <v>400</v>
          </cell>
          <cell r="H31" t="str">
            <v>Single Profit Center Head</v>
          </cell>
          <cell r="I31">
            <v>0</v>
          </cell>
          <cell r="J31">
            <v>191.06813150684928</v>
          </cell>
          <cell r="K31">
            <v>224.76768219178081</v>
          </cell>
          <cell r="L31">
            <v>264.4998684931507</v>
          </cell>
          <cell r="M31">
            <v>0.42</v>
          </cell>
          <cell r="N31">
            <v>111.08994476712328</v>
          </cell>
          <cell r="O31">
            <v>271.31674673972594</v>
          </cell>
          <cell r="P31">
            <v>319.17010871232873</v>
          </cell>
          <cell r="Q31">
            <v>375.58981326027396</v>
          </cell>
          <cell r="R31">
            <v>335.91483298630141</v>
          </cell>
          <cell r="S31">
            <v>513.97327375342456</v>
          </cell>
          <cell r="T31">
            <v>604.62506509589036</v>
          </cell>
          <cell r="U31">
            <v>711.50464624657536</v>
          </cell>
          <cell r="V31">
            <v>266.16404383561644</v>
          </cell>
          <cell r="W31">
            <v>326.17836712328767</v>
          </cell>
          <cell r="X31">
            <v>399.81812602739723</v>
          </cell>
          <cell r="Y31">
            <v>508.820570849315</v>
          </cell>
          <cell r="Z31">
            <v>611.63332350684937</v>
          </cell>
          <cell r="AA31">
            <v>735.73295901369863</v>
          </cell>
          <cell r="AB31" t="str">
            <v>Ready Mix Ops VP, Spain</v>
          </cell>
          <cell r="AC31" t="str">
            <v>D1</v>
          </cell>
          <cell r="AD31" t="str">
            <v>ESPAÑA</v>
          </cell>
          <cell r="AE31" t="str">
            <v>DIR. CONCRETO</v>
          </cell>
          <cell r="AF31" t="str">
            <v>ISMAEL FERNANDEZ</v>
          </cell>
          <cell r="AG31">
            <v>295800</v>
          </cell>
          <cell r="AH31">
            <v>130062</v>
          </cell>
          <cell r="AI31">
            <v>425862</v>
          </cell>
          <cell r="AJ31">
            <v>130062</v>
          </cell>
          <cell r="AK31">
            <v>75800.308999999994</v>
          </cell>
          <cell r="AL31">
            <v>179800.30900000001</v>
          </cell>
          <cell r="AM31">
            <v>605662.30900000001</v>
          </cell>
          <cell r="AN31">
            <v>190</v>
          </cell>
          <cell r="AO31">
            <v>250</v>
          </cell>
          <cell r="AP31">
            <v>305</v>
          </cell>
          <cell r="AQ31">
            <v>91024.146544546194</v>
          </cell>
          <cell r="AR31">
            <v>386824.14654454618</v>
          </cell>
          <cell r="AS31">
            <v>75800.308999999994</v>
          </cell>
          <cell r="AT31">
            <v>91024.146544546194</v>
          </cell>
          <cell r="AU31">
            <v>553648.60208909237</v>
          </cell>
          <cell r="AV31">
            <v>205</v>
          </cell>
          <cell r="AW31">
            <v>265</v>
          </cell>
          <cell r="AX31">
            <v>330</v>
          </cell>
          <cell r="AY31">
            <v>166824.45554454619</v>
          </cell>
        </row>
        <row r="32">
          <cell r="A32">
            <v>27</v>
          </cell>
          <cell r="B32" t="str">
            <v>Cement Operations Vice President, Spain</v>
          </cell>
          <cell r="C32" t="str">
            <v>Pedro Ferragut</v>
          </cell>
          <cell r="D32" t="str">
            <v>Spain, Cement</v>
          </cell>
          <cell r="E32" t="str">
            <v>Europe and Asia</v>
          </cell>
          <cell r="F32">
            <v>629</v>
          </cell>
          <cell r="G32">
            <v>1300</v>
          </cell>
          <cell r="H32" t="str">
            <v>Single Profit Center Head</v>
          </cell>
          <cell r="I32">
            <v>0</v>
          </cell>
          <cell r="J32">
            <v>222.16740821917807</v>
          </cell>
          <cell r="K32">
            <v>261.37953972602742</v>
          </cell>
          <cell r="L32">
            <v>307.66441643835617</v>
          </cell>
          <cell r="M32">
            <v>0.52</v>
          </cell>
          <cell r="N32">
            <v>159.98549654794522</v>
          </cell>
          <cell r="O32">
            <v>337.6944604931507</v>
          </cell>
          <cell r="P32">
            <v>397.29690038356171</v>
          </cell>
          <cell r="Q32">
            <v>467.64991298630139</v>
          </cell>
          <cell r="R32">
            <v>446.11340383561645</v>
          </cell>
          <cell r="S32">
            <v>659.83720241095887</v>
          </cell>
          <cell r="T32">
            <v>776.29723298630142</v>
          </cell>
          <cell r="U32">
            <v>913.7633168219179</v>
          </cell>
          <cell r="V32">
            <v>327.11446575342467</v>
          </cell>
          <cell r="W32">
            <v>400.96224657534248</v>
          </cell>
          <cell r="X32">
            <v>491.45178082191779</v>
          </cell>
          <cell r="Y32">
            <v>649.25720767123289</v>
          </cell>
          <cell r="Z32">
            <v>779.96257917808225</v>
          </cell>
          <cell r="AA32">
            <v>937.56518465753425</v>
          </cell>
          <cell r="AB32" t="str">
            <v>Cement Ops VP, Spain</v>
          </cell>
          <cell r="AC32" t="str">
            <v>C1</v>
          </cell>
          <cell r="AD32" t="str">
            <v>ESPAÑA</v>
          </cell>
          <cell r="AE32" t="str">
            <v>DIR. OPER.</v>
          </cell>
          <cell r="AF32" t="str">
            <v>PEDRO FERRAGUT</v>
          </cell>
          <cell r="AG32">
            <v>312700</v>
          </cell>
          <cell r="AH32">
            <v>216770</v>
          </cell>
          <cell r="AI32">
            <v>529470</v>
          </cell>
          <cell r="AJ32">
            <v>216770</v>
          </cell>
          <cell r="AK32">
            <v>72200.384000000005</v>
          </cell>
          <cell r="AL32">
            <v>245600.38400000002</v>
          </cell>
          <cell r="AM32">
            <v>775070.38400000008</v>
          </cell>
          <cell r="AN32">
            <v>245</v>
          </cell>
          <cell r="AO32">
            <v>320</v>
          </cell>
          <cell r="AP32">
            <v>390</v>
          </cell>
          <cell r="AQ32">
            <v>151706.910907577</v>
          </cell>
          <cell r="AR32">
            <v>464406.91090757702</v>
          </cell>
          <cell r="AS32">
            <v>72200.384000000005</v>
          </cell>
          <cell r="AT32">
            <v>151706.910907577</v>
          </cell>
          <cell r="AU32">
            <v>688314.20581515401</v>
          </cell>
          <cell r="AV32">
            <v>260</v>
          </cell>
          <cell r="AW32">
            <v>340</v>
          </cell>
          <cell r="AX32">
            <v>415</v>
          </cell>
          <cell r="AY32">
            <v>223907.29490757699</v>
          </cell>
        </row>
        <row r="33">
          <cell r="A33">
            <v>28</v>
          </cell>
          <cell r="B33" t="str">
            <v>President of CEMEX Spain</v>
          </cell>
          <cell r="C33" t="str">
            <v>Ignacio Ortiz</v>
          </cell>
          <cell r="D33" t="str">
            <v>Spain</v>
          </cell>
          <cell r="E33" t="str">
            <v>Europe and Asia</v>
          </cell>
          <cell r="F33">
            <v>836</v>
          </cell>
          <cell r="G33">
            <v>1700</v>
          </cell>
          <cell r="H33" t="str">
            <v>Multi Profit Center Head</v>
          </cell>
          <cell r="I33">
            <v>0</v>
          </cell>
          <cell r="J33">
            <v>284.67799452054794</v>
          </cell>
          <cell r="K33">
            <v>339.3877589041096</v>
          </cell>
          <cell r="L33">
            <v>404.7066410958904</v>
          </cell>
          <cell r="M33">
            <v>0.53</v>
          </cell>
          <cell r="N33">
            <v>214.49451978082192</v>
          </cell>
          <cell r="O33">
            <v>435.55733161643838</v>
          </cell>
          <cell r="P33">
            <v>519.26327112328772</v>
          </cell>
          <cell r="Q33">
            <v>645</v>
          </cell>
          <cell r="R33">
            <v>801.319149369863</v>
          </cell>
          <cell r="S33">
            <v>999.21976076712326</v>
          </cell>
          <cell r="T33">
            <v>1191.2510337534247</v>
          </cell>
          <cell r="U33">
            <v>1446.319149369863</v>
          </cell>
          <cell r="V33">
            <v>430.29333698630137</v>
          </cell>
          <cell r="W33">
            <v>545.74550136986306</v>
          </cell>
          <cell r="X33">
            <v>692.19293150684928</v>
          </cell>
          <cell r="Y33">
            <v>993.95576613698631</v>
          </cell>
          <cell r="Z33">
            <v>1217.733264</v>
          </cell>
          <cell r="AA33">
            <v>1493.5120808767124</v>
          </cell>
          <cell r="AB33" t="str">
            <v>President CEMEX Spain</v>
          </cell>
          <cell r="AC33" t="str">
            <v>B1</v>
          </cell>
          <cell r="AD33" t="str">
            <v>ESPAÑA</v>
          </cell>
          <cell r="AE33" t="str">
            <v>DIRECTOR</v>
          </cell>
          <cell r="AF33" t="str">
            <v>IGNACIO ORTIZ</v>
          </cell>
          <cell r="AG33">
            <v>512800.27272727271</v>
          </cell>
          <cell r="AH33">
            <v>411863</v>
          </cell>
          <cell r="AI33">
            <v>924663.27272727271</v>
          </cell>
          <cell r="AJ33">
            <v>411863</v>
          </cell>
          <cell r="AK33">
            <v>102400.48</v>
          </cell>
          <cell r="AL33">
            <v>431900.48</v>
          </cell>
          <cell r="AM33">
            <v>1356563.7527272727</v>
          </cell>
          <cell r="AN33">
            <v>310</v>
          </cell>
          <cell r="AO33">
            <v>405</v>
          </cell>
          <cell r="AP33">
            <v>495</v>
          </cell>
          <cell r="AQ33">
            <v>288243.13072439632</v>
          </cell>
          <cell r="AR33">
            <v>801043.40345166903</v>
          </cell>
          <cell r="AS33">
            <v>102400.48</v>
          </cell>
          <cell r="AT33">
            <v>288243.13072439632</v>
          </cell>
          <cell r="AU33">
            <v>1191687.0141760653</v>
          </cell>
          <cell r="AV33">
            <v>330</v>
          </cell>
          <cell r="AW33">
            <v>430</v>
          </cell>
          <cell r="AX33">
            <v>530</v>
          </cell>
          <cell r="AY33">
            <v>390643.61072439631</v>
          </cell>
        </row>
        <row r="34">
          <cell r="A34">
            <v>29</v>
          </cell>
          <cell r="B34" t="str">
            <v>Finance and Administration Vice President, Spain</v>
          </cell>
          <cell r="C34" t="str">
            <v>Antonio Burgos</v>
          </cell>
          <cell r="D34" t="str">
            <v>Spain</v>
          </cell>
          <cell r="E34" t="str">
            <v>Europe and Asia</v>
          </cell>
          <cell r="F34">
            <v>836</v>
          </cell>
          <cell r="G34">
            <v>1700</v>
          </cell>
          <cell r="H34" t="str">
            <v>Top Finance Executive</v>
          </cell>
          <cell r="I34">
            <v>0</v>
          </cell>
          <cell r="J34">
            <v>175.98654246575342</v>
          </cell>
          <cell r="K34">
            <v>204.79757808219179</v>
          </cell>
          <cell r="L34">
            <v>238.39311780821916</v>
          </cell>
          <cell r="M34">
            <v>0.4</v>
          </cell>
          <cell r="N34">
            <v>95.357247123287664</v>
          </cell>
          <cell r="O34">
            <v>246.38115945205476</v>
          </cell>
          <cell r="P34">
            <v>286.71660931506847</v>
          </cell>
          <cell r="Q34">
            <v>333.75036493150679</v>
          </cell>
          <cell r="R34">
            <v>252.69670487671232</v>
          </cell>
          <cell r="S34">
            <v>432.92689446575338</v>
          </cell>
          <cell r="T34">
            <v>503.80204208219175</v>
          </cell>
          <cell r="U34">
            <v>586.44706980821911</v>
          </cell>
          <cell r="V34">
            <v>239.12119452054793</v>
          </cell>
          <cell r="W34">
            <v>294.03898082191779</v>
          </cell>
          <cell r="X34">
            <v>361.75011506849313</v>
          </cell>
          <cell r="Y34">
            <v>425.66692953424655</v>
          </cell>
          <cell r="Z34">
            <v>511.12441358904107</v>
          </cell>
          <cell r="AA34">
            <v>614.44681994520545</v>
          </cell>
          <cell r="AB34" t="str">
            <v>Finance and Admin VP, Spain</v>
          </cell>
          <cell r="AC34" t="str">
            <v>C2</v>
          </cell>
          <cell r="AD34" t="str">
            <v>ESPAÑA</v>
          </cell>
          <cell r="AE34" t="str">
            <v>DIR. ADM. Y FIN.</v>
          </cell>
          <cell r="AF34" t="str">
            <v>ANTONIO BURGOS</v>
          </cell>
          <cell r="AG34">
            <v>268099.5</v>
          </cell>
          <cell r="AH34">
            <v>184255</v>
          </cell>
          <cell r="AI34">
            <v>452354.5</v>
          </cell>
          <cell r="AJ34">
            <v>184255</v>
          </cell>
          <cell r="AK34">
            <v>61899.817499999983</v>
          </cell>
          <cell r="AL34">
            <v>209299.81749999998</v>
          </cell>
          <cell r="AM34">
            <v>661654.3175</v>
          </cell>
          <cell r="AN34">
            <v>215</v>
          </cell>
          <cell r="AO34">
            <v>280</v>
          </cell>
          <cell r="AP34">
            <v>345</v>
          </cell>
          <cell r="AQ34">
            <v>128950.87427144044</v>
          </cell>
          <cell r="AR34">
            <v>397050.37427144044</v>
          </cell>
          <cell r="AS34">
            <v>61899.817499999983</v>
          </cell>
          <cell r="AT34">
            <v>128950.87427144044</v>
          </cell>
          <cell r="AU34">
            <v>587901.06604288088</v>
          </cell>
          <cell r="AV34">
            <v>230</v>
          </cell>
          <cell r="AW34">
            <v>300</v>
          </cell>
          <cell r="AX34">
            <v>370</v>
          </cell>
          <cell r="AY34">
            <v>190850.69177144041</v>
          </cell>
        </row>
        <row r="35">
          <cell r="A35">
            <v>30</v>
          </cell>
          <cell r="B35" t="str">
            <v>Legal Vice President, Spain</v>
          </cell>
          <cell r="C35" t="str">
            <v>Juan Pelegri</v>
          </cell>
          <cell r="D35" t="str">
            <v>Spain</v>
          </cell>
          <cell r="E35" t="str">
            <v>Europe and Asia</v>
          </cell>
          <cell r="F35">
            <v>836</v>
          </cell>
          <cell r="G35">
            <v>1700</v>
          </cell>
          <cell r="H35" t="str">
            <v>Top Legal Executive</v>
          </cell>
          <cell r="I35">
            <v>0</v>
          </cell>
          <cell r="J35">
            <v>163.19319452054793</v>
          </cell>
          <cell r="K35">
            <v>193.98043835616437</v>
          </cell>
          <cell r="L35">
            <v>242.01269917808219</v>
          </cell>
          <cell r="M35">
            <v>0.38</v>
          </cell>
          <cell r="N35">
            <v>91.964825687671237</v>
          </cell>
          <cell r="O35">
            <v>225.20660843835614</v>
          </cell>
          <cell r="P35">
            <v>267.69300493150683</v>
          </cell>
          <cell r="Q35">
            <v>333.97752486575337</v>
          </cell>
          <cell r="R35">
            <v>222.65168324383563</v>
          </cell>
          <cell r="S35">
            <v>375.34434739726021</v>
          </cell>
          <cell r="T35">
            <v>446.15500821917806</v>
          </cell>
          <cell r="U35">
            <v>556.62920810958894</v>
          </cell>
          <cell r="V35">
            <v>211.03823561643836</v>
          </cell>
          <cell r="W35">
            <v>262.21162739726026</v>
          </cell>
          <cell r="X35">
            <v>325.76232328767122</v>
          </cell>
          <cell r="Y35">
            <v>361.17597457534248</v>
          </cell>
          <cell r="Z35">
            <v>440.67363068493148</v>
          </cell>
          <cell r="AA35">
            <v>548.41400653150686</v>
          </cell>
          <cell r="AB35" t="str">
            <v>Legal VP, Spain</v>
          </cell>
          <cell r="AC35" t="str">
            <v>D1</v>
          </cell>
          <cell r="AD35" t="str">
            <v>ESPAÑA</v>
          </cell>
          <cell r="AE35" t="str">
            <v>DIR. LEGAL</v>
          </cell>
          <cell r="AF35" t="str">
            <v>JUAN PELEGRI</v>
          </cell>
          <cell r="AG35">
            <v>325200</v>
          </cell>
          <cell r="AH35">
            <v>130062</v>
          </cell>
          <cell r="AI35">
            <v>455262</v>
          </cell>
          <cell r="AJ35">
            <v>130062</v>
          </cell>
          <cell r="AK35">
            <v>72200.384000000005</v>
          </cell>
          <cell r="AL35">
            <v>176200.38400000002</v>
          </cell>
          <cell r="AM35">
            <v>631462.38400000008</v>
          </cell>
          <cell r="AN35">
            <v>190</v>
          </cell>
          <cell r="AO35">
            <v>250</v>
          </cell>
          <cell r="AP35">
            <v>305</v>
          </cell>
          <cell r="AQ35">
            <v>91024.146544546194</v>
          </cell>
          <cell r="AR35">
            <v>416224.14654454618</v>
          </cell>
          <cell r="AS35">
            <v>72200.384000000005</v>
          </cell>
          <cell r="AT35">
            <v>91024.146544546194</v>
          </cell>
          <cell r="AU35">
            <v>579448.67708909244</v>
          </cell>
          <cell r="AV35">
            <v>205</v>
          </cell>
          <cell r="AW35">
            <v>265</v>
          </cell>
          <cell r="AX35">
            <v>330</v>
          </cell>
          <cell r="AY35">
            <v>163224.5305445462</v>
          </cell>
        </row>
        <row r="36">
          <cell r="A36">
            <v>31</v>
          </cell>
          <cell r="B36" t="str">
            <v>Technical Vice President, Spain</v>
          </cell>
          <cell r="C36" t="str">
            <v>Antonio Villalon</v>
          </cell>
          <cell r="D36" t="str">
            <v>Spain</v>
          </cell>
          <cell r="E36" t="str">
            <v>Europe and Asia</v>
          </cell>
          <cell r="F36">
            <v>836</v>
          </cell>
          <cell r="G36">
            <v>1700</v>
          </cell>
          <cell r="H36" t="str">
            <v>Top Engineering Exec</v>
          </cell>
          <cell r="I36" t="str">
            <v>Top Research and Develop</v>
          </cell>
          <cell r="J36">
            <v>154.14424109589041</v>
          </cell>
          <cell r="K36">
            <v>189.45596164383562</v>
          </cell>
          <cell r="L36">
            <v>233.97265205479451</v>
          </cell>
          <cell r="M36">
            <v>0.38</v>
          </cell>
          <cell r="N36">
            <v>88.909607780821915</v>
          </cell>
          <cell r="O36">
            <v>212.71905271232873</v>
          </cell>
          <cell r="P36">
            <v>261.44922706849314</v>
          </cell>
          <cell r="Q36">
            <v>322.88225983561642</v>
          </cell>
          <cell r="R36">
            <v>201.21648076712327</v>
          </cell>
          <cell r="S36">
            <v>345.28310005479449</v>
          </cell>
          <cell r="T36">
            <v>424.38135408219176</v>
          </cell>
          <cell r="U36">
            <v>524.09874060273967</v>
          </cell>
          <cell r="V36">
            <v>201.20920000000001</v>
          </cell>
          <cell r="W36">
            <v>259.24731506849309</v>
          </cell>
          <cell r="X36">
            <v>336.37144109589042</v>
          </cell>
          <cell r="Y36">
            <v>333.77324734246577</v>
          </cell>
          <cell r="Z36">
            <v>422.17944208219171</v>
          </cell>
          <cell r="AA36">
            <v>537.58792186301366</v>
          </cell>
          <cell r="AB36" t="str">
            <v>Technical VP, Spain</v>
          </cell>
          <cell r="AC36" t="str">
            <v>D2</v>
          </cell>
          <cell r="AD36" t="str">
            <v>ESPAÑA</v>
          </cell>
          <cell r="AE36" t="str">
            <v>DIR. TECNICA</v>
          </cell>
          <cell r="AF36" t="str">
            <v>ANTONIO VILLALON</v>
          </cell>
          <cell r="AG36">
            <v>308200</v>
          </cell>
          <cell r="AH36">
            <v>108385</v>
          </cell>
          <cell r="AI36">
            <v>416585</v>
          </cell>
          <cell r="AJ36">
            <v>108385</v>
          </cell>
          <cell r="AK36">
            <v>71200.385500000004</v>
          </cell>
          <cell r="AL36">
            <v>157900.3855</v>
          </cell>
          <cell r="AM36">
            <v>574485.38549999997</v>
          </cell>
          <cell r="AN36">
            <v>170</v>
          </cell>
          <cell r="AO36">
            <v>220</v>
          </cell>
          <cell r="AP36">
            <v>270</v>
          </cell>
          <cell r="AQ36">
            <v>75853.455453788498</v>
          </cell>
          <cell r="AR36">
            <v>384053.45545378851</v>
          </cell>
          <cell r="AS36">
            <v>71200.385500000004</v>
          </cell>
          <cell r="AT36">
            <v>75853.455453788498</v>
          </cell>
          <cell r="AU36">
            <v>531107.296407577</v>
          </cell>
          <cell r="AV36">
            <v>180</v>
          </cell>
          <cell r="AW36">
            <v>235</v>
          </cell>
          <cell r="AX36">
            <v>285</v>
          </cell>
          <cell r="AY36">
            <v>147053.84095378849</v>
          </cell>
        </row>
        <row r="37">
          <cell r="A37">
            <v>32</v>
          </cell>
          <cell r="B37" t="str">
            <v>Human Resources Vice President, Spain &amp; Egypt</v>
          </cell>
          <cell r="C37" t="str">
            <v>Emilio Rodera</v>
          </cell>
          <cell r="D37" t="str">
            <v>Spain and Egypt</v>
          </cell>
          <cell r="E37" t="str">
            <v>Europe and Asia</v>
          </cell>
          <cell r="F37">
            <v>1042</v>
          </cell>
          <cell r="G37">
            <v>2110</v>
          </cell>
          <cell r="H37" t="str">
            <v>Top Human Resources Exec</v>
          </cell>
          <cell r="I37">
            <v>0</v>
          </cell>
          <cell r="J37">
            <v>150.29583561643835</v>
          </cell>
          <cell r="K37">
            <v>172.55418082191781</v>
          </cell>
          <cell r="L37">
            <v>198.03686575342465</v>
          </cell>
          <cell r="M37">
            <v>0.36</v>
          </cell>
          <cell r="N37">
            <v>71.293271671232873</v>
          </cell>
          <cell r="O37">
            <v>204.40233643835614</v>
          </cell>
          <cell r="P37">
            <v>234.6736859178082</v>
          </cell>
          <cell r="Q37">
            <v>282.79664429589036</v>
          </cell>
          <cell r="R37">
            <v>136.645437369863</v>
          </cell>
          <cell r="S37">
            <v>308.1064630136986</v>
          </cell>
          <cell r="T37">
            <v>353.73607068493146</v>
          </cell>
          <cell r="U37">
            <v>419.44208166575334</v>
          </cell>
          <cell r="V37">
            <v>196.89274520547946</v>
          </cell>
          <cell r="W37">
            <v>235.4808109589041</v>
          </cell>
          <cell r="X37">
            <v>281.76568767123285</v>
          </cell>
          <cell r="Y37">
            <v>300.59687178082191</v>
          </cell>
          <cell r="Z37">
            <v>354.54319572602736</v>
          </cell>
          <cell r="AA37">
            <v>418.41112504109583</v>
          </cell>
          <cell r="AB37" t="str">
            <v>Human Resources VP, Spain</v>
          </cell>
          <cell r="AC37" t="str">
            <v>D1</v>
          </cell>
          <cell r="AD37" t="str">
            <v>ESPAÑA</v>
          </cell>
          <cell r="AE37" t="str">
            <v>DIR. REC. HUM.</v>
          </cell>
          <cell r="AF37" t="str">
            <v>EMILIO RODERA</v>
          </cell>
          <cell r="AG37">
            <v>328400</v>
          </cell>
          <cell r="AH37">
            <v>130062</v>
          </cell>
          <cell r="AI37">
            <v>458462</v>
          </cell>
          <cell r="AJ37">
            <v>130062</v>
          </cell>
          <cell r="AK37">
            <v>75900.308999999994</v>
          </cell>
          <cell r="AL37">
            <v>179900.30900000001</v>
          </cell>
          <cell r="AM37">
            <v>638362.30900000001</v>
          </cell>
          <cell r="AN37">
            <v>190</v>
          </cell>
          <cell r="AO37">
            <v>250</v>
          </cell>
          <cell r="AP37">
            <v>305</v>
          </cell>
          <cell r="AQ37">
            <v>91024.146544546194</v>
          </cell>
          <cell r="AR37">
            <v>419424.14654454618</v>
          </cell>
          <cell r="AS37">
            <v>75900.308999999994</v>
          </cell>
          <cell r="AT37">
            <v>91024.146544546194</v>
          </cell>
          <cell r="AU37">
            <v>586348.60208909237</v>
          </cell>
          <cell r="AV37">
            <v>205</v>
          </cell>
          <cell r="AW37">
            <v>265</v>
          </cell>
          <cell r="AX37">
            <v>330</v>
          </cell>
          <cell r="AY37">
            <v>166924.45554454619</v>
          </cell>
        </row>
        <row r="38">
          <cell r="A38">
            <v>33</v>
          </cell>
          <cell r="B38" t="str">
            <v>President of CEMEX Phillippines</v>
          </cell>
          <cell r="C38" t="str">
            <v>Francisco Cue</v>
          </cell>
          <cell r="D38" t="str">
            <v xml:space="preserve">Philippines </v>
          </cell>
          <cell r="E38" t="str">
            <v>Europe and Asia</v>
          </cell>
          <cell r="F38">
            <v>177</v>
          </cell>
          <cell r="G38">
            <v>355</v>
          </cell>
          <cell r="H38" t="str">
            <v>Multi Profit Center Head</v>
          </cell>
          <cell r="I38">
            <v>0</v>
          </cell>
          <cell r="J38">
            <v>223.31152876712326</v>
          </cell>
          <cell r="K38">
            <v>266.26805479452054</v>
          </cell>
          <cell r="L38">
            <v>317.33743561643837</v>
          </cell>
          <cell r="M38">
            <v>0.47</v>
          </cell>
          <cell r="N38">
            <v>149.14859473972604</v>
          </cell>
          <cell r="O38">
            <v>328.26794728767118</v>
          </cell>
          <cell r="P38">
            <v>391.41404054794521</v>
          </cell>
          <cell r="Q38">
            <v>466.48603035616441</v>
          </cell>
          <cell r="R38">
            <v>466.48603035616441</v>
          </cell>
          <cell r="S38">
            <v>656.53589457534235</v>
          </cell>
          <cell r="T38">
            <v>782.82808109589041</v>
          </cell>
          <cell r="U38">
            <v>932.97206071232881</v>
          </cell>
          <cell r="V38">
            <v>306.00024109589037</v>
          </cell>
          <cell r="W38">
            <v>388.16889863013694</v>
          </cell>
          <cell r="X38">
            <v>492.38787945205473</v>
          </cell>
          <cell r="Y38">
            <v>634.26818838356155</v>
          </cell>
          <cell r="Z38">
            <v>779.58293917808214</v>
          </cell>
          <cell r="AA38">
            <v>958.8739098082192</v>
          </cell>
          <cell r="AB38" t="str">
            <v>President CEMEX Phillipines</v>
          </cell>
          <cell r="AC38" t="str">
            <v>C1</v>
          </cell>
          <cell r="AD38" t="str">
            <v>FILIPINAS</v>
          </cell>
          <cell r="AE38" t="str">
            <v>DIRECTOR</v>
          </cell>
          <cell r="AF38" t="str">
            <v>FRANCISCO CUE</v>
          </cell>
          <cell r="AG38">
            <v>297800</v>
          </cell>
          <cell r="AH38">
            <v>78700</v>
          </cell>
          <cell r="AI38">
            <v>376500</v>
          </cell>
          <cell r="AJ38">
            <v>78700</v>
          </cell>
          <cell r="AK38">
            <v>100399.98</v>
          </cell>
          <cell r="AL38">
            <v>179099.98</v>
          </cell>
          <cell r="AM38">
            <v>555599.98</v>
          </cell>
          <cell r="AN38">
            <v>245</v>
          </cell>
          <cell r="AO38">
            <v>320</v>
          </cell>
          <cell r="AP38">
            <v>390</v>
          </cell>
          <cell r="AQ38">
            <v>151706.910907577</v>
          </cell>
          <cell r="AR38">
            <v>449506.91090757702</v>
          </cell>
          <cell r="AS38">
            <v>100399.98</v>
          </cell>
          <cell r="AT38">
            <v>151706.910907577</v>
          </cell>
          <cell r="AU38">
            <v>701613.80181515403</v>
          </cell>
          <cell r="AV38">
            <v>260</v>
          </cell>
          <cell r="AW38">
            <v>340</v>
          </cell>
          <cell r="AX38">
            <v>415</v>
          </cell>
          <cell r="AY38">
            <v>252106.89090757701</v>
          </cell>
        </row>
        <row r="39">
          <cell r="A39">
            <v>34</v>
          </cell>
          <cell r="B39" t="str">
            <v>President of CEMEX Indonesia</v>
          </cell>
          <cell r="C39" t="str">
            <v>Francisco Noriega</v>
          </cell>
          <cell r="D39" t="str">
            <v>Indonesia</v>
          </cell>
          <cell r="E39" t="str">
            <v>Europe and Asia</v>
          </cell>
          <cell r="F39">
            <v>502</v>
          </cell>
          <cell r="G39">
            <v>1000</v>
          </cell>
          <cell r="H39" t="str">
            <v>Multi Profit Center Head</v>
          </cell>
          <cell r="I39">
            <v>0</v>
          </cell>
          <cell r="J39">
            <v>262.21162739726026</v>
          </cell>
          <cell r="K39">
            <v>312.65694246575345</v>
          </cell>
          <cell r="L39">
            <v>372.67126575342468</v>
          </cell>
          <cell r="M39">
            <v>0.51</v>
          </cell>
          <cell r="N39">
            <v>190.06234553424659</v>
          </cell>
          <cell r="O39">
            <v>395.939557369863</v>
          </cell>
          <cell r="P39">
            <v>472.1119831232877</v>
          </cell>
          <cell r="Q39">
            <v>562.73361128767124</v>
          </cell>
          <cell r="R39">
            <v>670.80827835616446</v>
          </cell>
          <cell r="S39">
            <v>867.92048668493146</v>
          </cell>
          <cell r="T39">
            <v>1034.8944795616439</v>
          </cell>
          <cell r="U39">
            <v>1233.5418896438357</v>
          </cell>
          <cell r="V39">
            <v>383.38439452054797</v>
          </cell>
          <cell r="W39">
            <v>486.25123287671232</v>
          </cell>
          <cell r="X39">
            <v>616.78498630136983</v>
          </cell>
          <cell r="Y39">
            <v>855.36532383561644</v>
          </cell>
          <cell r="Z39">
            <v>1049.0337293150685</v>
          </cell>
          <cell r="AA39">
            <v>1287.5932646575343</v>
          </cell>
          <cell r="AB39" t="str">
            <v>President CEMEX Indonesia</v>
          </cell>
          <cell r="AC39" t="str">
            <v>B2</v>
          </cell>
          <cell r="AD39" t="str">
            <v>INDONESIA</v>
          </cell>
          <cell r="AE39" t="str">
            <v>DIRECTOR</v>
          </cell>
          <cell r="AF39" t="str">
            <v>FRANCISCO NORIEGA</v>
          </cell>
          <cell r="AG39">
            <v>343800</v>
          </cell>
          <cell r="AH39">
            <v>165000</v>
          </cell>
          <cell r="AI39">
            <v>508800</v>
          </cell>
          <cell r="AJ39">
            <v>165000</v>
          </cell>
          <cell r="AK39">
            <v>132800.25</v>
          </cell>
          <cell r="AL39">
            <v>297800.25</v>
          </cell>
          <cell r="AM39">
            <v>806600.25</v>
          </cell>
          <cell r="AN39">
            <v>275</v>
          </cell>
          <cell r="AO39">
            <v>360</v>
          </cell>
          <cell r="AP39">
            <v>440</v>
          </cell>
          <cell r="AQ39">
            <v>151706.910907577</v>
          </cell>
          <cell r="AR39">
            <v>495506.91090757702</v>
          </cell>
          <cell r="AS39">
            <v>132800.25</v>
          </cell>
          <cell r="AT39">
            <v>151706.910907577</v>
          </cell>
          <cell r="AU39">
            <v>780014.07181515405</v>
          </cell>
          <cell r="AV39">
            <v>290</v>
          </cell>
          <cell r="AW39">
            <v>380</v>
          </cell>
          <cell r="AX39">
            <v>465</v>
          </cell>
          <cell r="AY39">
            <v>284507.16090757702</v>
          </cell>
        </row>
        <row r="40">
          <cell r="A40">
            <v>35</v>
          </cell>
          <cell r="B40" t="str">
            <v>Cement Operations Vice President, Indonesia</v>
          </cell>
          <cell r="C40" t="str">
            <v>Hugo Bolio</v>
          </cell>
          <cell r="D40" t="str">
            <v>Indonesia</v>
          </cell>
          <cell r="E40" t="str">
            <v>Europe and Asia</v>
          </cell>
          <cell r="F40">
            <v>502</v>
          </cell>
          <cell r="G40">
            <v>1000</v>
          </cell>
          <cell r="H40" t="str">
            <v>Single Profit Center Head</v>
          </cell>
          <cell r="I40">
            <v>0</v>
          </cell>
          <cell r="J40">
            <v>214.78263013698628</v>
          </cell>
          <cell r="K40">
            <v>252.74663013698628</v>
          </cell>
          <cell r="L40">
            <v>297.47134246575342</v>
          </cell>
          <cell r="M40">
            <v>0.45</v>
          </cell>
          <cell r="N40">
            <v>133.86210410958904</v>
          </cell>
          <cell r="O40">
            <v>311.43481369863008</v>
          </cell>
          <cell r="P40">
            <v>366.48261369863008</v>
          </cell>
          <cell r="Q40">
            <v>431.33344657534246</v>
          </cell>
          <cell r="R40">
            <v>419.43459287671232</v>
          </cell>
          <cell r="S40">
            <v>614.27832219178072</v>
          </cell>
          <cell r="T40">
            <v>722.85536219178073</v>
          </cell>
          <cell r="U40">
            <v>850.76803945205484</v>
          </cell>
          <cell r="V40">
            <v>312.44892054794519</v>
          </cell>
          <cell r="W40">
            <v>382.96835068493147</v>
          </cell>
          <cell r="X40">
            <v>469.40145753424656</v>
          </cell>
          <cell r="Y40">
            <v>615.29242904109583</v>
          </cell>
          <cell r="Z40">
            <v>739.34109917808212</v>
          </cell>
          <cell r="AA40">
            <v>888.83605041095893</v>
          </cell>
          <cell r="AC40" t="str">
            <v>D2</v>
          </cell>
          <cell r="AD40" t="str">
            <v>INDONESIA</v>
          </cell>
          <cell r="AE40" t="str">
            <v>DIR. TECNICA</v>
          </cell>
          <cell r="AF40" t="str">
            <v>HUGO BOLIO</v>
          </cell>
          <cell r="AG40">
            <v>199700</v>
          </cell>
          <cell r="AH40">
            <v>157300</v>
          </cell>
          <cell r="AI40">
            <v>357000</v>
          </cell>
          <cell r="AJ40">
            <v>157300</v>
          </cell>
          <cell r="AK40">
            <v>73700.03300000001</v>
          </cell>
          <cell r="AL40">
            <v>231000.033</v>
          </cell>
          <cell r="AM40">
            <v>588000.03300000005</v>
          </cell>
          <cell r="AN40">
            <v>170</v>
          </cell>
          <cell r="AO40">
            <v>220</v>
          </cell>
          <cell r="AP40">
            <v>270</v>
          </cell>
          <cell r="AQ40">
            <v>75853.455453788498</v>
          </cell>
          <cell r="AR40">
            <v>275553.45545378851</v>
          </cell>
          <cell r="AS40">
            <v>73700.03300000001</v>
          </cell>
          <cell r="AT40">
            <v>75853.455453788498</v>
          </cell>
          <cell r="AU40">
            <v>425106.94390757702</v>
          </cell>
          <cell r="AV40">
            <v>180</v>
          </cell>
          <cell r="AW40">
            <v>235</v>
          </cell>
          <cell r="AX40">
            <v>285</v>
          </cell>
          <cell r="AY40">
            <v>149553.48845378851</v>
          </cell>
        </row>
        <row r="41">
          <cell r="A41">
            <v>36</v>
          </cell>
          <cell r="B41" t="str">
            <v>Finance and Administration Vice President, Indonesia</v>
          </cell>
          <cell r="C41" t="str">
            <v>Jesus Villarreal</v>
          </cell>
          <cell r="D41" t="str">
            <v>Indonesia</v>
          </cell>
          <cell r="E41" t="str">
            <v>Europe and Asia</v>
          </cell>
          <cell r="F41">
            <v>502</v>
          </cell>
          <cell r="G41">
            <v>1000</v>
          </cell>
          <cell r="H41" t="str">
            <v>Top Finance Executive</v>
          </cell>
          <cell r="I41">
            <v>0</v>
          </cell>
          <cell r="J41">
            <v>164.33731506849315</v>
          </cell>
          <cell r="K41">
            <v>191.17214246575344</v>
          </cell>
          <cell r="L41">
            <v>222.47944109589042</v>
          </cell>
          <cell r="M41">
            <v>0.38</v>
          </cell>
          <cell r="N41">
            <v>84.542187616438355</v>
          </cell>
          <cell r="O41">
            <v>226.78549479452053</v>
          </cell>
          <cell r="P41">
            <v>263.81755660273973</v>
          </cell>
          <cell r="Q41">
            <v>307.02162871232878</v>
          </cell>
          <cell r="R41">
            <v>195.78190816438357</v>
          </cell>
          <cell r="S41">
            <v>371.4023320547945</v>
          </cell>
          <cell r="T41">
            <v>432.04904197260277</v>
          </cell>
          <cell r="U41">
            <v>502.80353687671231</v>
          </cell>
          <cell r="V41">
            <v>217.79894794520547</v>
          </cell>
          <cell r="W41">
            <v>267.93223013698633</v>
          </cell>
          <cell r="X41">
            <v>329.50671780821915</v>
          </cell>
          <cell r="Y41">
            <v>362.41578520547944</v>
          </cell>
          <cell r="Z41">
            <v>436.16371550684937</v>
          </cell>
          <cell r="AA41">
            <v>525.28862597260274</v>
          </cell>
          <cell r="AB41" t="str">
            <v>Finance and Admin VP, Indonesia</v>
          </cell>
          <cell r="AC41" t="str">
            <v>D1</v>
          </cell>
          <cell r="AD41" t="str">
            <v>INDONESIA</v>
          </cell>
          <cell r="AE41" t="str">
            <v>DIR. ADM. Y FIN.</v>
          </cell>
          <cell r="AF41" t="str">
            <v>JESUS VILLARREAL</v>
          </cell>
          <cell r="AG41">
            <v>252500</v>
          </cell>
          <cell r="AH41">
            <v>157400</v>
          </cell>
          <cell r="AI41">
            <v>409900</v>
          </cell>
          <cell r="AJ41">
            <v>157400</v>
          </cell>
          <cell r="AK41">
            <v>93300</v>
          </cell>
          <cell r="AL41">
            <v>250700</v>
          </cell>
          <cell r="AM41">
            <v>660600</v>
          </cell>
          <cell r="AN41">
            <v>190</v>
          </cell>
          <cell r="AO41">
            <v>250</v>
          </cell>
          <cell r="AP41">
            <v>305</v>
          </cell>
          <cell r="AQ41">
            <v>91024.146544546194</v>
          </cell>
          <cell r="AR41">
            <v>343524.14654454618</v>
          </cell>
          <cell r="AS41">
            <v>93300</v>
          </cell>
          <cell r="AT41">
            <v>91024.146544546194</v>
          </cell>
          <cell r="AU41">
            <v>527848.29308909236</v>
          </cell>
          <cell r="AV41">
            <v>205</v>
          </cell>
          <cell r="AW41">
            <v>265</v>
          </cell>
          <cell r="AX41">
            <v>330</v>
          </cell>
          <cell r="AY41">
            <v>184324.14654454618</v>
          </cell>
        </row>
        <row r="42">
          <cell r="A42">
            <v>37</v>
          </cell>
          <cell r="B42" t="str">
            <v>President of South America and Caribbean</v>
          </cell>
          <cell r="C42" t="str">
            <v>Victor Romo</v>
          </cell>
          <cell r="D42" t="str">
            <v>Columbia, Panama, Venezuela, Caribbean, Costa Rica and Dom. Rep.</v>
          </cell>
          <cell r="E42" t="str">
            <v>Director General</v>
          </cell>
          <cell r="F42">
            <v>1103</v>
          </cell>
          <cell r="G42">
            <v>2200</v>
          </cell>
          <cell r="H42" t="str">
            <v>Multi Profit Center Head</v>
          </cell>
          <cell r="I42">
            <v>0</v>
          </cell>
          <cell r="J42">
            <v>296.32722191780817</v>
          </cell>
          <cell r="K42">
            <v>353.32522739726022</v>
          </cell>
          <cell r="L42">
            <v>421.14037260273966</v>
          </cell>
          <cell r="M42">
            <v>0.54</v>
          </cell>
          <cell r="N42">
            <v>227.41580120547943</v>
          </cell>
          <cell r="O42">
            <v>456.34392175342458</v>
          </cell>
          <cell r="P42">
            <v>565.88568419945193</v>
          </cell>
          <cell r="Q42">
            <v>674.4984207605479</v>
          </cell>
          <cell r="R42">
            <v>867.54916756164369</v>
          </cell>
          <cell r="S42">
            <v>1066.7779989041094</v>
          </cell>
          <cell r="T42">
            <v>1293.735652637808</v>
          </cell>
          <cell r="U42">
            <v>1542.0475883221916</v>
          </cell>
          <cell r="V42">
            <v>455.04794520547944</v>
          </cell>
          <cell r="W42">
            <v>577.15681095890409</v>
          </cell>
          <cell r="X42">
            <v>732.13313972602737</v>
          </cell>
          <cell r="Y42">
            <v>1065.4820223561642</v>
          </cell>
          <cell r="Z42">
            <v>1305.0067793972603</v>
          </cell>
          <cell r="AA42">
            <v>1599.6823072876709</v>
          </cell>
          <cell r="AB42" t="str">
            <v>President of South America and Caribbean</v>
          </cell>
          <cell r="AC42" t="str">
            <v>A1</v>
          </cell>
          <cell r="AD42" t="str">
            <v>SUDAMERICA-CARIBE</v>
          </cell>
          <cell r="AE42" t="str">
            <v>DIRECTOR GENERAL</v>
          </cell>
          <cell r="AF42" t="str">
            <v>VICTOR ROMO</v>
          </cell>
          <cell r="AG42">
            <v>617600</v>
          </cell>
          <cell r="AH42">
            <v>721300</v>
          </cell>
          <cell r="AI42">
            <v>1338900</v>
          </cell>
          <cell r="AJ42">
            <v>721300</v>
          </cell>
          <cell r="AK42">
            <v>370800</v>
          </cell>
          <cell r="AL42">
            <v>1092100</v>
          </cell>
          <cell r="AM42">
            <v>2431000</v>
          </cell>
          <cell r="AN42">
            <v>350</v>
          </cell>
          <cell r="AO42">
            <v>460</v>
          </cell>
          <cell r="AP42">
            <v>570</v>
          </cell>
          <cell r="AQ42">
            <v>417194.00499583676</v>
          </cell>
          <cell r="AR42">
            <v>1034794.0049958368</v>
          </cell>
          <cell r="AS42">
            <v>370800</v>
          </cell>
          <cell r="AT42">
            <v>417194.00499583676</v>
          </cell>
          <cell r="AU42">
            <v>1822788.0099916738</v>
          </cell>
          <cell r="AV42">
            <v>395</v>
          </cell>
          <cell r="AW42">
            <v>515</v>
          </cell>
          <cell r="AX42">
            <v>645</v>
          </cell>
          <cell r="AY42">
            <v>787994.00499583676</v>
          </cell>
        </row>
        <row r="43">
          <cell r="A43">
            <v>38</v>
          </cell>
          <cell r="B43" t="str">
            <v>Ready Mix Operations Vice President, Colombia</v>
          </cell>
          <cell r="C43" t="str">
            <v>Vacant</v>
          </cell>
          <cell r="D43" t="str">
            <v>Columbia</v>
          </cell>
          <cell r="E43" t="str">
            <v>South America and Caribbean</v>
          </cell>
          <cell r="F43">
            <v>47</v>
          </cell>
          <cell r="G43">
            <v>95</v>
          </cell>
          <cell r="H43" t="str">
            <v>Single Profit Center Head</v>
          </cell>
          <cell r="I43">
            <v>0</v>
          </cell>
          <cell r="J43">
            <v>158.92874520547946</v>
          </cell>
          <cell r="K43">
            <v>187.01170410958903</v>
          </cell>
          <cell r="L43">
            <v>220.08718904109588</v>
          </cell>
          <cell r="M43">
            <v>0.38</v>
          </cell>
          <cell r="N43">
            <v>83.633131835616439</v>
          </cell>
          <cell r="O43">
            <v>219.32166838356164</v>
          </cell>
          <cell r="P43">
            <v>258.07615167123282</v>
          </cell>
          <cell r="Q43">
            <v>303.72032087671232</v>
          </cell>
          <cell r="R43">
            <v>182.67236690410957</v>
          </cell>
          <cell r="S43">
            <v>351.23252690410959</v>
          </cell>
          <cell r="T43">
            <v>413.29586608219171</v>
          </cell>
          <cell r="U43">
            <v>486.39268778082192</v>
          </cell>
          <cell r="V43">
            <v>206.87779726027398</v>
          </cell>
          <cell r="W43">
            <v>253.68272876712328</v>
          </cell>
          <cell r="X43">
            <v>310.88875616438355</v>
          </cell>
          <cell r="Y43">
            <v>338.78865578082195</v>
          </cell>
          <cell r="Z43">
            <v>408.90244317808219</v>
          </cell>
          <cell r="AA43">
            <v>493.56112306849309</v>
          </cell>
          <cell r="AB43" t="str">
            <v>Ready Mix Ops, Columbia</v>
          </cell>
          <cell r="AC43" t="str">
            <v>D2</v>
          </cell>
          <cell r="AD43" t="str">
            <v>COLOMBIA</v>
          </cell>
          <cell r="AE43" t="str">
            <v>DIR. CONCRETO</v>
          </cell>
          <cell r="AF43" t="str">
            <v>N/A</v>
          </cell>
          <cell r="AG43" t="str">
            <v>N/A</v>
          </cell>
          <cell r="AH43" t="str">
            <v>N/A</v>
          </cell>
          <cell r="AI43" t="str">
            <v>N/A</v>
          </cell>
          <cell r="AJ43" t="str">
            <v>N/A</v>
          </cell>
          <cell r="AK43" t="str">
            <v>N/A</v>
          </cell>
          <cell r="AL43" t="str">
            <v>N/A</v>
          </cell>
          <cell r="AM43" t="str">
            <v>N/A</v>
          </cell>
          <cell r="AN43">
            <v>170</v>
          </cell>
          <cell r="AO43">
            <v>220</v>
          </cell>
          <cell r="AP43">
            <v>270</v>
          </cell>
          <cell r="AQ43" t="str">
            <v>N/A</v>
          </cell>
          <cell r="AR43" t="str">
            <v>N/A</v>
          </cell>
          <cell r="AS43" t="str">
            <v>N/A</v>
          </cell>
          <cell r="AT43" t="str">
            <v>N/A</v>
          </cell>
          <cell r="AU43" t="str">
            <v>N/A</v>
          </cell>
          <cell r="AV43">
            <v>180</v>
          </cell>
          <cell r="AW43">
            <v>235</v>
          </cell>
          <cell r="AX43">
            <v>285</v>
          </cell>
          <cell r="AY43" t="str">
            <v>N/A</v>
          </cell>
        </row>
        <row r="44">
          <cell r="A44">
            <v>39</v>
          </cell>
          <cell r="B44" t="str">
            <v>President of CEMEX Venezuela</v>
          </cell>
          <cell r="C44" t="str">
            <v>Fernando Gonzalez</v>
          </cell>
          <cell r="D44" t="str">
            <v>Venezuela</v>
          </cell>
          <cell r="E44" t="str">
            <v>South America and Caribbean</v>
          </cell>
          <cell r="F44">
            <v>483</v>
          </cell>
          <cell r="G44">
            <v>965</v>
          </cell>
          <cell r="H44" t="str">
            <v>Multi Profit Center Head</v>
          </cell>
          <cell r="I44">
            <v>0</v>
          </cell>
          <cell r="J44">
            <v>260.75547397260272</v>
          </cell>
          <cell r="K44">
            <v>310.88875616438355</v>
          </cell>
          <cell r="L44">
            <v>370.59104657534249</v>
          </cell>
          <cell r="M44">
            <v>0.51</v>
          </cell>
          <cell r="N44">
            <v>189.00143375342466</v>
          </cell>
          <cell r="O44">
            <v>393.74076569863013</v>
          </cell>
          <cell r="P44">
            <v>469.44202180821918</v>
          </cell>
          <cell r="Q44">
            <v>587.5721043452055</v>
          </cell>
          <cell r="R44">
            <v>663.35797336986309</v>
          </cell>
          <cell r="S44">
            <v>860.493064109589</v>
          </cell>
          <cell r="T44">
            <v>1025.9328953424658</v>
          </cell>
          <cell r="U44">
            <v>1250.9300777150686</v>
          </cell>
          <cell r="V44">
            <v>380.36807671232873</v>
          </cell>
          <cell r="W44">
            <v>482.50683835616434</v>
          </cell>
          <cell r="X44">
            <v>612.00048219178075</v>
          </cell>
          <cell r="Y44">
            <v>847.12037512328766</v>
          </cell>
          <cell r="Z44">
            <v>1038.997711890411</v>
          </cell>
          <cell r="AA44">
            <v>1275.358455561644</v>
          </cell>
          <cell r="AB44" t="str">
            <v>President CEMEX Venezuela</v>
          </cell>
          <cell r="AC44" t="str">
            <v>B2</v>
          </cell>
          <cell r="AD44" t="str">
            <v>VENEZUELA</v>
          </cell>
          <cell r="AE44" t="str">
            <v>DIRECTOR</v>
          </cell>
          <cell r="AF44" t="str">
            <v>FERNANDO GONZALEZ</v>
          </cell>
          <cell r="AG44">
            <v>364000</v>
          </cell>
          <cell r="AH44">
            <v>304399.5</v>
          </cell>
          <cell r="AI44">
            <v>668399.5</v>
          </cell>
          <cell r="AJ44">
            <v>304399.5</v>
          </cell>
          <cell r="AK44">
            <v>110999.7</v>
          </cell>
          <cell r="AL44">
            <v>415399.2</v>
          </cell>
          <cell r="AM44">
            <v>1083798.7</v>
          </cell>
          <cell r="AN44">
            <v>275</v>
          </cell>
          <cell r="AO44">
            <v>360</v>
          </cell>
          <cell r="AP44">
            <v>440</v>
          </cell>
          <cell r="AQ44">
            <v>250316.40299750204</v>
          </cell>
          <cell r="AR44">
            <v>614316.40299750201</v>
          </cell>
          <cell r="AS44">
            <v>110999.7</v>
          </cell>
          <cell r="AT44">
            <v>250316.40299750204</v>
          </cell>
          <cell r="AU44">
            <v>975632.50599500397</v>
          </cell>
          <cell r="AV44">
            <v>290</v>
          </cell>
          <cell r="AW44">
            <v>380</v>
          </cell>
          <cell r="AX44">
            <v>465</v>
          </cell>
          <cell r="AY44">
            <v>361316.10299750202</v>
          </cell>
        </row>
        <row r="45">
          <cell r="A45">
            <v>40</v>
          </cell>
          <cell r="B45" t="str">
            <v>Planning Vice President, Venezuela</v>
          </cell>
          <cell r="C45" t="str">
            <v>Juan Santiago Cantu</v>
          </cell>
          <cell r="D45" t="str">
            <v>Venezuela</v>
          </cell>
          <cell r="E45" t="str">
            <v>South America and Caribbean</v>
          </cell>
          <cell r="F45">
            <v>483</v>
          </cell>
          <cell r="G45">
            <v>965</v>
          </cell>
          <cell r="H45" t="str">
            <v>Top Strategic Planning Exec</v>
          </cell>
          <cell r="I45">
            <v>0</v>
          </cell>
          <cell r="J45" t="str">
            <v>N/A</v>
          </cell>
          <cell r="K45">
            <v>150</v>
          </cell>
          <cell r="L45">
            <v>165</v>
          </cell>
          <cell r="M45">
            <v>0.33</v>
          </cell>
          <cell r="N45">
            <v>54.45</v>
          </cell>
          <cell r="O45" t="e">
            <v>#VALUE!</v>
          </cell>
          <cell r="P45">
            <v>199.5</v>
          </cell>
          <cell r="Q45">
            <v>219.45000000000002</v>
          </cell>
          <cell r="R45">
            <v>90.750000000000014</v>
          </cell>
          <cell r="S45" t="e">
            <v>#VALUE!</v>
          </cell>
          <cell r="T45">
            <v>282</v>
          </cell>
          <cell r="U45">
            <v>310.20000000000005</v>
          </cell>
          <cell r="V45" t="str">
            <v>N/A</v>
          </cell>
          <cell r="W45" t="str">
            <v>N/A</v>
          </cell>
          <cell r="X45" t="str">
            <v>N/A</v>
          </cell>
          <cell r="Y45" t="e">
            <v>#VALUE!</v>
          </cell>
          <cell r="Z45" t="e">
            <v>#VALUE!</v>
          </cell>
          <cell r="AA45" t="e">
            <v>#VALUE!</v>
          </cell>
          <cell r="AB45" t="str">
            <v>Planning VP, Venezuela</v>
          </cell>
          <cell r="AC45" t="str">
            <v>E1</v>
          </cell>
          <cell r="AD45" t="str">
            <v>VENEZUELA</v>
          </cell>
          <cell r="AE45" t="str">
            <v>DIR. PLANEACION</v>
          </cell>
          <cell r="AF45" t="str">
            <v>JUAN SANTIAGO CANTU</v>
          </cell>
          <cell r="AG45">
            <v>267500</v>
          </cell>
          <cell r="AH45">
            <v>57400</v>
          </cell>
          <cell r="AI45">
            <v>324900</v>
          </cell>
          <cell r="AJ45">
            <v>57400</v>
          </cell>
          <cell r="AK45">
            <v>81599.72</v>
          </cell>
          <cell r="AL45">
            <v>138999.72</v>
          </cell>
          <cell r="AM45">
            <v>463899.72</v>
          </cell>
          <cell r="AN45">
            <v>150</v>
          </cell>
          <cell r="AO45">
            <v>195</v>
          </cell>
          <cell r="AP45">
            <v>240</v>
          </cell>
          <cell r="AQ45">
            <v>53097.418817651953</v>
          </cell>
          <cell r="AR45">
            <v>320597.41881765192</v>
          </cell>
          <cell r="AS45">
            <v>81599.72</v>
          </cell>
          <cell r="AT45">
            <v>53097.418817651953</v>
          </cell>
          <cell r="AU45">
            <v>455294.55763530382</v>
          </cell>
          <cell r="AV45">
            <v>160</v>
          </cell>
          <cell r="AW45">
            <v>210</v>
          </cell>
          <cell r="AX45">
            <v>255</v>
          </cell>
          <cell r="AY45">
            <v>134697.13881765195</v>
          </cell>
        </row>
        <row r="46">
          <cell r="A46">
            <v>41</v>
          </cell>
          <cell r="B46" t="str">
            <v>Corporate Planning Vice President</v>
          </cell>
          <cell r="C46" t="str">
            <v>Luis Hernandez</v>
          </cell>
          <cell r="D46" t="str">
            <v>Corporate</v>
          </cell>
          <cell r="E46" t="str">
            <v>Planning and Finance</v>
          </cell>
          <cell r="F46">
            <v>5348</v>
          </cell>
          <cell r="G46">
            <v>10700</v>
          </cell>
          <cell r="H46" t="str">
            <v>Top Strategic Planning</v>
          </cell>
          <cell r="I46" t="str">
            <v>Top Strategic Planning</v>
          </cell>
          <cell r="J46">
            <v>172.29415342465754</v>
          </cell>
          <cell r="K46">
            <v>210.88221917808218</v>
          </cell>
          <cell r="L46">
            <v>321.13383561643832</v>
          </cell>
          <cell r="M46">
            <v>0.4</v>
          </cell>
          <cell r="N46">
            <v>128.45353424657534</v>
          </cell>
          <cell r="O46">
            <v>241.21181479452054</v>
          </cell>
          <cell r="P46">
            <v>295.23510684931506</v>
          </cell>
          <cell r="Q46">
            <v>449.58736986301363</v>
          </cell>
          <cell r="R46">
            <v>362.88123424657527</v>
          </cell>
          <cell r="S46">
            <v>435.90420816438353</v>
          </cell>
          <cell r="T46">
            <v>533.53201452054793</v>
          </cell>
          <cell r="U46">
            <v>812.46860410958891</v>
          </cell>
          <cell r="V46">
            <v>240.68135890410957</v>
          </cell>
          <cell r="W46">
            <v>292.53082191780823</v>
          </cell>
          <cell r="X46">
            <v>541.53305753424661</v>
          </cell>
          <cell r="Y46">
            <v>435.37375227397257</v>
          </cell>
          <cell r="Z46">
            <v>530.82772958904104</v>
          </cell>
          <cell r="AA46">
            <v>904.41429178082194</v>
          </cell>
          <cell r="AB46" t="str">
            <v>Corporate Planning VP</v>
          </cell>
          <cell r="AC46" t="str">
            <v>C2</v>
          </cell>
          <cell r="AD46" t="str">
            <v>PLANEACION Y FINANZAS</v>
          </cell>
          <cell r="AE46" t="str">
            <v>DIR. PLANEACION</v>
          </cell>
          <cell r="AF46" t="str">
            <v>LUIS HERNANDEZ</v>
          </cell>
          <cell r="AG46">
            <v>245200.29032258064</v>
          </cell>
          <cell r="AH46">
            <v>223000</v>
          </cell>
          <cell r="AI46">
            <v>468200.29032258061</v>
          </cell>
          <cell r="AJ46">
            <v>223000</v>
          </cell>
          <cell r="AK46">
            <v>63100.232810290385</v>
          </cell>
          <cell r="AL46">
            <v>286100.23281029041</v>
          </cell>
          <cell r="AM46">
            <v>754300.52313287102</v>
          </cell>
          <cell r="AN46">
            <v>215</v>
          </cell>
          <cell r="AO46">
            <v>280</v>
          </cell>
          <cell r="AP46">
            <v>345</v>
          </cell>
          <cell r="AQ46">
            <v>128950.87427144044</v>
          </cell>
          <cell r="AR46">
            <v>374151.16459402104</v>
          </cell>
          <cell r="AS46">
            <v>63100.232810290385</v>
          </cell>
          <cell r="AT46">
            <v>128950.87427144044</v>
          </cell>
          <cell r="AU46">
            <v>566202.27167575189</v>
          </cell>
          <cell r="AV46">
            <v>230</v>
          </cell>
          <cell r="AW46">
            <v>300</v>
          </cell>
          <cell r="AX46">
            <v>370</v>
          </cell>
          <cell r="AY46">
            <v>192051.10708173082</v>
          </cell>
        </row>
        <row r="47">
          <cell r="A47">
            <v>47</v>
          </cell>
          <cell r="B47" t="str">
            <v>International Trading Director *</v>
          </cell>
          <cell r="C47" t="str">
            <v>Jorge Guajardo</v>
          </cell>
          <cell r="E47" t="str">
            <v>North America and Trading</v>
          </cell>
          <cell r="H47" t="str">
            <v>Non benchmark</v>
          </cell>
          <cell r="I47" t="str">
            <v>Non benchmark</v>
          </cell>
          <cell r="J47" t="str">
            <v>N/A</v>
          </cell>
          <cell r="K47" t="str">
            <v>N/A</v>
          </cell>
          <cell r="L47" t="str">
            <v>N/A</v>
          </cell>
          <cell r="O47" t="str">
            <v>N/A</v>
          </cell>
          <cell r="P47" t="str">
            <v>N/A</v>
          </cell>
          <cell r="Q47" t="str">
            <v>N/A</v>
          </cell>
          <cell r="S47" t="str">
            <v>N/A</v>
          </cell>
          <cell r="T47" t="str">
            <v>N/A</v>
          </cell>
          <cell r="U47" t="str">
            <v>N/A</v>
          </cell>
          <cell r="AB47" t="str">
            <v>International Trading Director</v>
          </cell>
          <cell r="AC47" t="str">
            <v>C1</v>
          </cell>
          <cell r="AD47" t="str">
            <v>TRADING</v>
          </cell>
          <cell r="AE47" t="str">
            <v>DIRECTOR</v>
          </cell>
          <cell r="AF47" t="str">
            <v>JORGE GUAJARDO</v>
          </cell>
          <cell r="AG47">
            <v>339900</v>
          </cell>
          <cell r="AH47">
            <v>291100</v>
          </cell>
          <cell r="AI47">
            <v>631000</v>
          </cell>
          <cell r="AJ47">
            <v>291100</v>
          </cell>
          <cell r="AK47">
            <v>102000.2</v>
          </cell>
          <cell r="AL47">
            <v>393100.2</v>
          </cell>
          <cell r="AM47">
            <v>1024100.2</v>
          </cell>
          <cell r="AN47">
            <v>245</v>
          </cell>
          <cell r="AO47">
            <v>320</v>
          </cell>
          <cell r="AP47">
            <v>390</v>
          </cell>
          <cell r="AQ47">
            <v>151706.910907577</v>
          </cell>
          <cell r="AR47">
            <v>491606.91090757702</v>
          </cell>
          <cell r="AS47">
            <v>102000.2</v>
          </cell>
          <cell r="AT47">
            <v>151706.910907577</v>
          </cell>
          <cell r="AU47">
            <v>745314.021815154</v>
          </cell>
          <cell r="AV47">
            <v>260</v>
          </cell>
          <cell r="AW47">
            <v>340</v>
          </cell>
          <cell r="AX47">
            <v>415</v>
          </cell>
          <cell r="AY47">
            <v>253707.11090757698</v>
          </cell>
        </row>
        <row r="48">
          <cell r="A48">
            <v>48</v>
          </cell>
          <cell r="B48" t="str">
            <v>Director of Administration *</v>
          </cell>
          <cell r="C48" t="str">
            <v>Mario de la Garza</v>
          </cell>
          <cell r="E48" t="str">
            <v>Administration</v>
          </cell>
          <cell r="H48" t="str">
            <v>Non benchmark</v>
          </cell>
          <cell r="I48" t="str">
            <v>Non benchmark</v>
          </cell>
          <cell r="J48" t="str">
            <v>N/A</v>
          </cell>
          <cell r="K48" t="str">
            <v>N/A</v>
          </cell>
          <cell r="L48" t="str">
            <v>N/A</v>
          </cell>
          <cell r="O48" t="str">
            <v>N/A</v>
          </cell>
          <cell r="P48" t="str">
            <v>N/A</v>
          </cell>
          <cell r="Q48" t="str">
            <v>N/A</v>
          </cell>
          <cell r="S48" t="str">
            <v>N/A</v>
          </cell>
          <cell r="T48" t="str">
            <v>N/A</v>
          </cell>
          <cell r="U48" t="str">
            <v>N/A</v>
          </cell>
          <cell r="AB48" t="str">
            <v>Director of Administration</v>
          </cell>
          <cell r="AC48" t="str">
            <v>B1</v>
          </cell>
          <cell r="AD48" t="str">
            <v>ADMINISTRACION</v>
          </cell>
          <cell r="AE48" t="str">
            <v>DIRECTOR</v>
          </cell>
          <cell r="AF48" t="str">
            <v>MARIO DE LA GARZA</v>
          </cell>
          <cell r="AG48">
            <v>339700</v>
          </cell>
          <cell r="AH48">
            <v>498400</v>
          </cell>
          <cell r="AI48">
            <v>838100</v>
          </cell>
          <cell r="AJ48">
            <v>498400</v>
          </cell>
          <cell r="AK48">
            <v>203800</v>
          </cell>
          <cell r="AL48">
            <v>702200</v>
          </cell>
          <cell r="AM48">
            <v>1540300</v>
          </cell>
          <cell r="AN48">
            <v>310</v>
          </cell>
          <cell r="AO48">
            <v>405</v>
          </cell>
          <cell r="AP48">
            <v>495</v>
          </cell>
          <cell r="AQ48">
            <v>288243.13072439632</v>
          </cell>
          <cell r="AR48">
            <v>627943.13072439632</v>
          </cell>
          <cell r="AS48">
            <v>203800</v>
          </cell>
          <cell r="AT48">
            <v>288243.13072439632</v>
          </cell>
          <cell r="AU48">
            <v>1119986.2614487926</v>
          </cell>
          <cell r="AV48">
            <v>330</v>
          </cell>
          <cell r="AW48">
            <v>430</v>
          </cell>
          <cell r="AX48">
            <v>530</v>
          </cell>
          <cell r="AY48">
            <v>492043.13072439632</v>
          </cell>
        </row>
        <row r="49">
          <cell r="A49">
            <v>49</v>
          </cell>
          <cell r="B49" t="str">
            <v>Trading Vice President, Spain *</v>
          </cell>
          <cell r="C49" t="str">
            <v>German Acha</v>
          </cell>
          <cell r="E49" t="str">
            <v>Europe and Asia</v>
          </cell>
          <cell r="H49" t="str">
            <v>Non benchmark</v>
          </cell>
          <cell r="I49" t="str">
            <v>Non benchmark</v>
          </cell>
          <cell r="J49" t="str">
            <v>N/A</v>
          </cell>
          <cell r="K49" t="str">
            <v>N/A</v>
          </cell>
          <cell r="L49" t="str">
            <v>N/A</v>
          </cell>
          <cell r="O49" t="str">
            <v>N/A</v>
          </cell>
          <cell r="P49" t="str">
            <v>N/A</v>
          </cell>
          <cell r="Q49" t="str">
            <v>N/A</v>
          </cell>
          <cell r="S49" t="str">
            <v>N/A</v>
          </cell>
          <cell r="T49" t="str">
            <v>N/A</v>
          </cell>
          <cell r="U49" t="str">
            <v>N/A</v>
          </cell>
          <cell r="AB49" t="str">
            <v>Trading VP, Spain</v>
          </cell>
          <cell r="AC49" t="str">
            <v>D1</v>
          </cell>
          <cell r="AD49" t="str">
            <v>ESPAÑA</v>
          </cell>
          <cell r="AE49" t="str">
            <v>DIR. TRADING</v>
          </cell>
          <cell r="AF49" t="str">
            <v>GERMAN ACHA</v>
          </cell>
          <cell r="AG49">
            <v>328400</v>
          </cell>
          <cell r="AH49">
            <v>130062</v>
          </cell>
          <cell r="AI49">
            <v>458462</v>
          </cell>
          <cell r="AJ49">
            <v>130062</v>
          </cell>
          <cell r="AK49">
            <v>75800.308999999994</v>
          </cell>
          <cell r="AL49">
            <v>179800.30900000001</v>
          </cell>
          <cell r="AM49">
            <v>638262.30900000001</v>
          </cell>
          <cell r="AN49">
            <v>190</v>
          </cell>
          <cell r="AO49">
            <v>250</v>
          </cell>
          <cell r="AP49">
            <v>305</v>
          </cell>
          <cell r="AQ49">
            <v>91024.146544546194</v>
          </cell>
          <cell r="AR49">
            <v>419424.14654454618</v>
          </cell>
          <cell r="AS49">
            <v>75800.308999999994</v>
          </cell>
          <cell r="AT49">
            <v>91024.146544546194</v>
          </cell>
          <cell r="AU49">
            <v>586248.60208909237</v>
          </cell>
          <cell r="AV49">
            <v>205</v>
          </cell>
          <cell r="AW49">
            <v>265</v>
          </cell>
          <cell r="AX49">
            <v>330</v>
          </cell>
          <cell r="AY49">
            <v>166824.45554454619</v>
          </cell>
        </row>
        <row r="50">
          <cell r="A50">
            <v>50</v>
          </cell>
          <cell r="B50" t="str">
            <v>Director of Logistics, Mexico *</v>
          </cell>
          <cell r="C50" t="str">
            <v>Jesus Lopez</v>
          </cell>
          <cell r="E50" t="str">
            <v>North America and Trading</v>
          </cell>
          <cell r="H50" t="str">
            <v>Non benchmark</v>
          </cell>
          <cell r="I50" t="str">
            <v>Non benchmark</v>
          </cell>
          <cell r="J50" t="str">
            <v>N/A</v>
          </cell>
          <cell r="K50" t="str">
            <v>N/A</v>
          </cell>
          <cell r="L50" t="str">
            <v>N/A</v>
          </cell>
          <cell r="O50" t="str">
            <v>N/A</v>
          </cell>
          <cell r="P50" t="str">
            <v>N/A</v>
          </cell>
          <cell r="Q50" t="str">
            <v>N/A</v>
          </cell>
          <cell r="S50" t="str">
            <v>N/A</v>
          </cell>
          <cell r="T50" t="str">
            <v>N/A</v>
          </cell>
          <cell r="U50" t="str">
            <v>N/A</v>
          </cell>
          <cell r="AB50" t="str">
            <v>Director of Logistics, Mexico</v>
          </cell>
          <cell r="AC50" t="str">
            <v>C1</v>
          </cell>
          <cell r="AD50" t="str">
            <v>MEXICO</v>
          </cell>
          <cell r="AE50" t="str">
            <v>DIR. LOGISTICA</v>
          </cell>
          <cell r="AF50" t="str">
            <v>JESUS LOPEZ</v>
          </cell>
          <cell r="AG50">
            <v>258300</v>
          </cell>
          <cell r="AH50">
            <v>291100</v>
          </cell>
          <cell r="AI50">
            <v>549400</v>
          </cell>
          <cell r="AJ50">
            <v>291100</v>
          </cell>
          <cell r="AK50">
            <v>77499.904999999999</v>
          </cell>
          <cell r="AL50">
            <v>368599.90500000003</v>
          </cell>
          <cell r="AM50">
            <v>917999.90500000003</v>
          </cell>
          <cell r="AN50">
            <v>245</v>
          </cell>
          <cell r="AO50">
            <v>320</v>
          </cell>
          <cell r="AP50">
            <v>390</v>
          </cell>
          <cell r="AQ50">
            <v>151706.910907577</v>
          </cell>
          <cell r="AR50">
            <v>410006.91090757702</v>
          </cell>
          <cell r="AS50">
            <v>77499.904999999999</v>
          </cell>
          <cell r="AT50">
            <v>151706.910907577</v>
          </cell>
          <cell r="AU50">
            <v>639213.72681515408</v>
          </cell>
          <cell r="AV50">
            <v>260</v>
          </cell>
          <cell r="AW50">
            <v>340</v>
          </cell>
          <cell r="AX50">
            <v>415</v>
          </cell>
          <cell r="AY50">
            <v>229206.81590757699</v>
          </cell>
        </row>
        <row r="51">
          <cell r="A51">
            <v>51</v>
          </cell>
          <cell r="B51" t="str">
            <v>Director of Energy *</v>
          </cell>
          <cell r="C51" t="str">
            <v>Luis Farias</v>
          </cell>
          <cell r="E51" t="str">
            <v>Development</v>
          </cell>
          <cell r="H51" t="str">
            <v>Non benchmark</v>
          </cell>
          <cell r="I51" t="str">
            <v>Non benchmark</v>
          </cell>
          <cell r="J51" t="str">
            <v>N/A</v>
          </cell>
          <cell r="K51" t="str">
            <v>N/A</v>
          </cell>
          <cell r="L51" t="str">
            <v>N/A</v>
          </cell>
          <cell r="O51" t="str">
            <v>N/A</v>
          </cell>
          <cell r="P51" t="str">
            <v>N/A</v>
          </cell>
          <cell r="Q51" t="str">
            <v>N/A</v>
          </cell>
          <cell r="S51" t="str">
            <v>N/A</v>
          </cell>
          <cell r="T51" t="str">
            <v>N/A</v>
          </cell>
          <cell r="U51" t="str">
            <v>N/A</v>
          </cell>
          <cell r="AB51" t="str">
            <v>Director of Energy</v>
          </cell>
          <cell r="AC51" t="str">
            <v>C2</v>
          </cell>
          <cell r="AD51" t="str">
            <v>DESARROLLO</v>
          </cell>
          <cell r="AE51" t="str">
            <v>DIR. ENERGIA</v>
          </cell>
          <cell r="AF51" t="str">
            <v>LUIS FARIAS</v>
          </cell>
          <cell r="AG51">
            <v>240400.4</v>
          </cell>
          <cell r="AH51">
            <v>250900</v>
          </cell>
          <cell r="AI51">
            <v>491300.4</v>
          </cell>
          <cell r="AJ51">
            <v>250900</v>
          </cell>
          <cell r="AK51">
            <v>72099.775999999998</v>
          </cell>
          <cell r="AL51">
            <v>322999.77600000001</v>
          </cell>
          <cell r="AM51">
            <v>814300.17599999998</v>
          </cell>
          <cell r="AN51">
            <v>215</v>
          </cell>
          <cell r="AO51">
            <v>280</v>
          </cell>
          <cell r="AP51">
            <v>345</v>
          </cell>
          <cell r="AQ51">
            <v>128950.87427144044</v>
          </cell>
          <cell r="AR51">
            <v>369351.27427144046</v>
          </cell>
          <cell r="AS51">
            <v>72099.775999999998</v>
          </cell>
          <cell r="AT51">
            <v>128950.87427144044</v>
          </cell>
          <cell r="AU51">
            <v>570401.92454288085</v>
          </cell>
          <cell r="AV51">
            <v>230</v>
          </cell>
          <cell r="AW51">
            <v>300</v>
          </cell>
          <cell r="AX51">
            <v>370</v>
          </cell>
          <cell r="AY51">
            <v>201050.65027144045</v>
          </cell>
        </row>
        <row r="52">
          <cell r="A52">
            <v>52</v>
          </cell>
          <cell r="B52" t="str">
            <v>Adj. Cement Operations Vice President, Spain *</v>
          </cell>
          <cell r="C52" t="str">
            <v>Santiago Gibert</v>
          </cell>
          <cell r="E52" t="str">
            <v>Europe and Asia</v>
          </cell>
          <cell r="H52" t="str">
            <v>Non benchmark</v>
          </cell>
          <cell r="I52" t="str">
            <v>Non benchmark</v>
          </cell>
          <cell r="J52" t="str">
            <v>N/A</v>
          </cell>
          <cell r="K52" t="str">
            <v>N/A</v>
          </cell>
          <cell r="L52" t="str">
            <v>N/A</v>
          </cell>
          <cell r="O52" t="str">
            <v>N/A</v>
          </cell>
          <cell r="P52" t="str">
            <v>N/A</v>
          </cell>
          <cell r="Q52" t="str">
            <v>N/A</v>
          </cell>
          <cell r="S52" t="str">
            <v>N/A</v>
          </cell>
          <cell r="T52" t="str">
            <v>N/A</v>
          </cell>
          <cell r="U52" t="str">
            <v>N/A</v>
          </cell>
          <cell r="AB52" t="str">
            <v>Adj. Cement Ops VP, Spain</v>
          </cell>
          <cell r="AC52" t="str">
            <v>E1</v>
          </cell>
          <cell r="AD52" t="str">
            <v>ESPAÑA</v>
          </cell>
          <cell r="AE52" t="str">
            <v>DIR. OPER. ADJ.</v>
          </cell>
          <cell r="AF52" t="str">
            <v>SANTIAGO GIBERT</v>
          </cell>
          <cell r="AG52">
            <v>223400</v>
          </cell>
          <cell r="AH52">
            <v>60700</v>
          </cell>
          <cell r="AI52">
            <v>284100</v>
          </cell>
          <cell r="AJ52">
            <v>60700</v>
          </cell>
          <cell r="AK52">
            <v>51600.111499999999</v>
          </cell>
          <cell r="AL52">
            <v>112300.1115</v>
          </cell>
          <cell r="AM52">
            <v>396400.1115</v>
          </cell>
          <cell r="AN52">
            <v>150</v>
          </cell>
          <cell r="AO52">
            <v>195</v>
          </cell>
          <cell r="AP52">
            <v>240</v>
          </cell>
          <cell r="AQ52">
            <v>53097.418817651953</v>
          </cell>
          <cell r="AR52">
            <v>276497.41881765192</v>
          </cell>
          <cell r="AS52">
            <v>51600.111499999999</v>
          </cell>
          <cell r="AT52">
            <v>53097.418817651953</v>
          </cell>
          <cell r="AU52">
            <v>381194.94913530385</v>
          </cell>
          <cell r="AV52">
            <v>160</v>
          </cell>
          <cell r="AW52">
            <v>210</v>
          </cell>
          <cell r="AX52">
            <v>255</v>
          </cell>
          <cell r="AY52">
            <v>104697.53031765195</v>
          </cell>
        </row>
        <row r="53">
          <cell r="A53">
            <v>53</v>
          </cell>
          <cell r="B53" t="str">
            <v>Director of Financing *</v>
          </cell>
          <cell r="C53" t="str">
            <v>Humberto Lozano</v>
          </cell>
          <cell r="E53" t="str">
            <v>Planning and Finance</v>
          </cell>
          <cell r="H53" t="str">
            <v>Non benchmark</v>
          </cell>
          <cell r="I53" t="str">
            <v>Non benchmark</v>
          </cell>
          <cell r="J53" t="str">
            <v>N/A</v>
          </cell>
          <cell r="K53" t="str">
            <v>N/A</v>
          </cell>
          <cell r="L53" t="str">
            <v>N/A</v>
          </cell>
          <cell r="O53" t="str">
            <v>N/A</v>
          </cell>
          <cell r="P53" t="str">
            <v>N/A</v>
          </cell>
          <cell r="Q53" t="str">
            <v>N/A</v>
          </cell>
          <cell r="S53" t="str">
            <v>N/A</v>
          </cell>
          <cell r="T53" t="str">
            <v>N/A</v>
          </cell>
          <cell r="U53" t="str">
            <v>N/A</v>
          </cell>
          <cell r="AB53" t="str">
            <v>Director of Financing</v>
          </cell>
          <cell r="AC53" t="str">
            <v>D2</v>
          </cell>
          <cell r="AD53" t="str">
            <v>PLANEACION Y FINANZAS</v>
          </cell>
          <cell r="AE53" t="str">
            <v>DIR. DE FINANC.</v>
          </cell>
          <cell r="AF53" t="str">
            <v>HUMBERTO LOZANO</v>
          </cell>
          <cell r="AG53">
            <v>217800</v>
          </cell>
          <cell r="AH53">
            <v>131200</v>
          </cell>
          <cell r="AI53">
            <v>349000</v>
          </cell>
          <cell r="AJ53">
            <v>131200</v>
          </cell>
          <cell r="AK53">
            <v>65300.4</v>
          </cell>
          <cell r="AL53">
            <v>196500.4</v>
          </cell>
          <cell r="AM53">
            <v>545500.4</v>
          </cell>
          <cell r="AN53">
            <v>170</v>
          </cell>
          <cell r="AO53">
            <v>220</v>
          </cell>
          <cell r="AP53">
            <v>270</v>
          </cell>
          <cell r="AQ53">
            <v>75853.455453788498</v>
          </cell>
          <cell r="AR53">
            <v>293653.45545378851</v>
          </cell>
          <cell r="AS53">
            <v>65300.4</v>
          </cell>
          <cell r="AT53">
            <v>75853.455453788498</v>
          </cell>
          <cell r="AU53">
            <v>434807.31090757705</v>
          </cell>
          <cell r="AV53">
            <v>180</v>
          </cell>
          <cell r="AW53">
            <v>235</v>
          </cell>
          <cell r="AX53">
            <v>285</v>
          </cell>
          <cell r="AY53">
            <v>141153.85545378851</v>
          </cell>
        </row>
        <row r="54">
          <cell r="A54">
            <v>54</v>
          </cell>
          <cell r="B54" t="str">
            <v>International Legal Manager *</v>
          </cell>
          <cell r="C54" t="str">
            <v>Marco Moreno</v>
          </cell>
          <cell r="E54" t="str">
            <v>Planning and Finance</v>
          </cell>
          <cell r="H54" t="str">
            <v>Non benchmark</v>
          </cell>
          <cell r="I54" t="str">
            <v>Non benchmark</v>
          </cell>
          <cell r="J54" t="str">
            <v>N/A</v>
          </cell>
          <cell r="K54" t="str">
            <v>N/A</v>
          </cell>
          <cell r="L54" t="str">
            <v>N/A</v>
          </cell>
          <cell r="O54" t="str">
            <v>N/A</v>
          </cell>
          <cell r="P54" t="str">
            <v>N/A</v>
          </cell>
          <cell r="Q54" t="str">
            <v>N/A</v>
          </cell>
          <cell r="S54" t="str">
            <v>N/A</v>
          </cell>
          <cell r="T54" t="str">
            <v>N/A</v>
          </cell>
          <cell r="U54" t="str">
            <v>N/A</v>
          </cell>
          <cell r="AB54" t="str">
            <v>International Legal Manager</v>
          </cell>
          <cell r="AC54" t="str">
            <v>D2</v>
          </cell>
          <cell r="AD54" t="str">
            <v>PLANEACION Y FINANZAS</v>
          </cell>
          <cell r="AE54" t="str">
            <v>GTE. INT. LEGAL</v>
          </cell>
          <cell r="AF54" t="str">
            <v>MARCO MORENO</v>
          </cell>
          <cell r="AG54">
            <v>165900.22349868709</v>
          </cell>
          <cell r="AH54">
            <v>131200</v>
          </cell>
          <cell r="AI54">
            <v>297100.22349868709</v>
          </cell>
          <cell r="AJ54">
            <v>131200</v>
          </cell>
          <cell r="AK54">
            <v>49100.143900223295</v>
          </cell>
          <cell r="AL54">
            <v>180300.14390022331</v>
          </cell>
          <cell r="AM54">
            <v>477400.3673989104</v>
          </cell>
          <cell r="AN54">
            <v>170</v>
          </cell>
          <cell r="AO54">
            <v>220</v>
          </cell>
          <cell r="AP54">
            <v>270</v>
          </cell>
          <cell r="AQ54">
            <v>75853.455453788498</v>
          </cell>
          <cell r="AR54">
            <v>241753.6789524756</v>
          </cell>
          <cell r="AS54">
            <v>49100.143900223295</v>
          </cell>
          <cell r="AT54">
            <v>75853.455453788498</v>
          </cell>
          <cell r="AU54">
            <v>366707.27830648742</v>
          </cell>
          <cell r="AV54">
            <v>180</v>
          </cell>
          <cell r="AW54">
            <v>235</v>
          </cell>
          <cell r="AX54">
            <v>285</v>
          </cell>
          <cell r="AY54">
            <v>124953.59935401179</v>
          </cell>
        </row>
        <row r="55">
          <cell r="A55">
            <v>55</v>
          </cell>
          <cell r="B55" t="str">
            <v>Director of Regional Operations Mexico *</v>
          </cell>
          <cell r="C55" t="str">
            <v>Agustin Gonzalez</v>
          </cell>
          <cell r="E55" t="str">
            <v>North America and Trading</v>
          </cell>
          <cell r="H55" t="str">
            <v>Non benchmark</v>
          </cell>
          <cell r="I55" t="str">
            <v>Non benchmark</v>
          </cell>
          <cell r="J55" t="str">
            <v>N/A</v>
          </cell>
          <cell r="K55" t="str">
            <v>N/A</v>
          </cell>
          <cell r="L55" t="str">
            <v>N/A</v>
          </cell>
          <cell r="O55" t="str">
            <v>N/A</v>
          </cell>
          <cell r="P55" t="str">
            <v>N/A</v>
          </cell>
          <cell r="Q55" t="str">
            <v>N/A</v>
          </cell>
          <cell r="S55" t="str">
            <v>N/A</v>
          </cell>
          <cell r="T55" t="str">
            <v>N/A</v>
          </cell>
          <cell r="U55" t="str">
            <v>N/A</v>
          </cell>
          <cell r="AB55" t="str">
            <v>Director of Regional Operations, Mexico</v>
          </cell>
          <cell r="AC55" t="str">
            <v>D2</v>
          </cell>
          <cell r="AD55" t="str">
            <v>MEXICO</v>
          </cell>
          <cell r="AE55" t="str">
            <v>GTE. OPER.</v>
          </cell>
          <cell r="AF55" t="str">
            <v>AGUSTIN GONZALEZ</v>
          </cell>
          <cell r="AG55">
            <v>136900</v>
          </cell>
          <cell r="AH55">
            <v>151700</v>
          </cell>
          <cell r="AI55">
            <v>288600</v>
          </cell>
          <cell r="AJ55">
            <v>151700</v>
          </cell>
          <cell r="AK55">
            <v>62100.139499999997</v>
          </cell>
          <cell r="AL55">
            <v>213800.13949999999</v>
          </cell>
          <cell r="AM55">
            <v>502400.13949999999</v>
          </cell>
          <cell r="AN55">
            <v>170</v>
          </cell>
          <cell r="AO55">
            <v>220</v>
          </cell>
          <cell r="AP55">
            <v>270</v>
          </cell>
          <cell r="AQ55">
            <v>75853.455453788498</v>
          </cell>
          <cell r="AR55">
            <v>212753.45545378851</v>
          </cell>
          <cell r="AS55">
            <v>62100.139499999997</v>
          </cell>
          <cell r="AT55">
            <v>75853.455453788498</v>
          </cell>
          <cell r="AU55">
            <v>350707.05040757701</v>
          </cell>
          <cell r="AV55">
            <v>180</v>
          </cell>
          <cell r="AW55">
            <v>235</v>
          </cell>
          <cell r="AX55">
            <v>285</v>
          </cell>
          <cell r="AY55">
            <v>137953.5949537885</v>
          </cell>
        </row>
        <row r="56">
          <cell r="A56">
            <v>56</v>
          </cell>
          <cell r="B56" t="str">
            <v>Director of Communications and Imaging *</v>
          </cell>
          <cell r="C56" t="str">
            <v>No Incumbent</v>
          </cell>
          <cell r="E56" t="str">
            <v>Planning and Finance</v>
          </cell>
          <cell r="H56" t="str">
            <v>Non benchmark</v>
          </cell>
          <cell r="I56" t="str">
            <v>Non benchmark</v>
          </cell>
          <cell r="J56" t="str">
            <v>N/A</v>
          </cell>
          <cell r="K56" t="str">
            <v>N/A</v>
          </cell>
          <cell r="L56" t="str">
            <v>N/A</v>
          </cell>
          <cell r="O56" t="str">
            <v>N/A</v>
          </cell>
          <cell r="P56" t="str">
            <v>N/A</v>
          </cell>
          <cell r="Q56" t="str">
            <v>N/A</v>
          </cell>
          <cell r="S56" t="str">
            <v>N/A</v>
          </cell>
          <cell r="T56" t="str">
            <v>N/A</v>
          </cell>
          <cell r="U56" t="str">
            <v>N/A</v>
          </cell>
          <cell r="AC56" t="str">
            <v>----</v>
          </cell>
          <cell r="AG56" t="str">
            <v>N/A</v>
          </cell>
          <cell r="AH56" t="str">
            <v>N/A</v>
          </cell>
          <cell r="AI56" t="str">
            <v>N/A</v>
          </cell>
          <cell r="AJ56" t="str">
            <v>N/A</v>
          </cell>
          <cell r="AK56" t="str">
            <v>N/A</v>
          </cell>
          <cell r="AL56" t="str">
            <v>N/A</v>
          </cell>
          <cell r="AM56" t="str">
            <v>N/A</v>
          </cell>
          <cell r="AN56" t="str">
            <v>N/A</v>
          </cell>
          <cell r="AO56" t="str">
            <v>N/A</v>
          </cell>
          <cell r="AP56" t="str">
            <v>N/A</v>
          </cell>
          <cell r="AQ56" t="str">
            <v>N/A</v>
          </cell>
          <cell r="AR56" t="str">
            <v>N/A</v>
          </cell>
          <cell r="AS56" t="str">
            <v>N/A</v>
          </cell>
          <cell r="AT56" t="str">
            <v>N/A</v>
          </cell>
          <cell r="AU56" t="str">
            <v>N/A</v>
          </cell>
          <cell r="AV56" t="str">
            <v>N/A</v>
          </cell>
          <cell r="AW56" t="str">
            <v>N/A</v>
          </cell>
          <cell r="AX56" t="str">
            <v>N/A</v>
          </cell>
          <cell r="AY56" t="str">
            <v>N/A</v>
          </cell>
        </row>
        <row r="57">
          <cell r="A57">
            <v>57</v>
          </cell>
          <cell r="B57" t="str">
            <v>Title to be confirmed</v>
          </cell>
          <cell r="C57" t="str">
            <v>Henrique Thielen</v>
          </cell>
          <cell r="D57" t="str">
            <v>N/A</v>
          </cell>
          <cell r="E57" t="str">
            <v>E-Business</v>
          </cell>
          <cell r="F57" t="str">
            <v>--</v>
          </cell>
          <cell r="G57" t="str">
            <v>--</v>
          </cell>
          <cell r="H57" t="str">
            <v>Non benchmark</v>
          </cell>
          <cell r="I57" t="str">
            <v>Non benchmark</v>
          </cell>
          <cell r="J57" t="str">
            <v>N/A</v>
          </cell>
          <cell r="K57" t="str">
            <v>N/A</v>
          </cell>
          <cell r="L57" t="str">
            <v>N/A</v>
          </cell>
          <cell r="M57" t="str">
            <v>N/A</v>
          </cell>
          <cell r="N57" t="str">
            <v>N/A</v>
          </cell>
          <cell r="O57" t="str">
            <v>N/A</v>
          </cell>
          <cell r="P57" t="str">
            <v>N/A</v>
          </cell>
          <cell r="Q57" t="str">
            <v>N/A</v>
          </cell>
          <cell r="R57" t="str">
            <v>N/A</v>
          </cell>
          <cell r="S57" t="str">
            <v>N/A</v>
          </cell>
          <cell r="T57" t="str">
            <v>N/A</v>
          </cell>
          <cell r="U57" t="str">
            <v>N/A</v>
          </cell>
          <cell r="V57" t="str">
            <v>N/A</v>
          </cell>
          <cell r="W57" t="str">
            <v>N/A</v>
          </cell>
          <cell r="X57" t="str">
            <v>N/A</v>
          </cell>
          <cell r="Y57" t="str">
            <v>N/A</v>
          </cell>
          <cell r="Z57" t="str">
            <v>N/A</v>
          </cell>
          <cell r="AA57" t="str">
            <v>N/A</v>
          </cell>
          <cell r="AB57" t="str">
            <v>N/A</v>
          </cell>
          <cell r="AC57" t="str">
            <v>D2</v>
          </cell>
          <cell r="AD57" t="str">
            <v>COLOMBIA</v>
          </cell>
          <cell r="AE57" t="str">
            <v>DIR. CONCRETO</v>
          </cell>
          <cell r="AF57" t="str">
            <v>HENRIQUE THIELEN</v>
          </cell>
          <cell r="AG57">
            <v>201300</v>
          </cell>
          <cell r="AH57">
            <v>47200</v>
          </cell>
          <cell r="AI57">
            <v>248500</v>
          </cell>
          <cell r="AJ57">
            <v>47200</v>
          </cell>
          <cell r="AK57">
            <v>60300.191999999995</v>
          </cell>
          <cell r="AL57">
            <v>107500.192</v>
          </cell>
          <cell r="AM57">
            <v>356000.19199999998</v>
          </cell>
          <cell r="AN57">
            <v>170</v>
          </cell>
          <cell r="AO57">
            <v>220</v>
          </cell>
          <cell r="AP57">
            <v>270</v>
          </cell>
          <cell r="AQ57">
            <v>75853.455453788498</v>
          </cell>
          <cell r="AR57">
            <v>277153.45545378851</v>
          </cell>
          <cell r="AS57">
            <v>60300.191999999995</v>
          </cell>
          <cell r="AT57">
            <v>75853.455453788498</v>
          </cell>
          <cell r="AU57">
            <v>413307.10290757701</v>
          </cell>
          <cell r="AV57">
            <v>180</v>
          </cell>
          <cell r="AW57">
            <v>235</v>
          </cell>
          <cell r="AX57">
            <v>285</v>
          </cell>
          <cell r="AY57">
            <v>136153.64745378849</v>
          </cell>
        </row>
        <row r="58">
          <cell r="A58">
            <v>58</v>
          </cell>
          <cell r="B58" t="str">
            <v>Position to be confirmed</v>
          </cell>
          <cell r="C58" t="str">
            <v>Gelacio Iniguez</v>
          </cell>
          <cell r="D58" t="str">
            <v>Corporate</v>
          </cell>
          <cell r="E58" t="str">
            <v>Development</v>
          </cell>
          <cell r="F58">
            <v>5348</v>
          </cell>
          <cell r="G58">
            <v>10700</v>
          </cell>
          <cell r="H58" t="str">
            <v>Non benchmark</v>
          </cell>
          <cell r="I58">
            <v>0</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Director of MIS</v>
          </cell>
          <cell r="AC58" t="str">
            <v>C2</v>
          </cell>
          <cell r="AD58" t="str">
            <v>DESARROLLO</v>
          </cell>
          <cell r="AE58" t="str">
            <v>DIR. INFORMATICA</v>
          </cell>
          <cell r="AF58" t="str">
            <v>GELACIO IÑIGUEZ</v>
          </cell>
          <cell r="AG58">
            <v>269999.5</v>
          </cell>
          <cell r="AH58">
            <v>223000</v>
          </cell>
          <cell r="AI58">
            <v>492999.5</v>
          </cell>
          <cell r="AJ58">
            <v>223000</v>
          </cell>
          <cell r="AK58">
            <v>80899.835000000006</v>
          </cell>
          <cell r="AL58">
            <v>303899.83500000002</v>
          </cell>
          <cell r="AM58">
            <v>796899.33499999996</v>
          </cell>
          <cell r="AN58">
            <v>215</v>
          </cell>
          <cell r="AO58">
            <v>280</v>
          </cell>
          <cell r="AP58">
            <v>345</v>
          </cell>
          <cell r="AQ58">
            <v>128950.87427144044</v>
          </cell>
          <cell r="AR58">
            <v>398950.37427144044</v>
          </cell>
          <cell r="AS58">
            <v>80899.835000000006</v>
          </cell>
          <cell r="AT58">
            <v>128950.87427144044</v>
          </cell>
          <cell r="AU58">
            <v>608801.08354288084</v>
          </cell>
          <cell r="AV58">
            <v>230</v>
          </cell>
          <cell r="AW58">
            <v>300</v>
          </cell>
          <cell r="AX58">
            <v>370</v>
          </cell>
          <cell r="AY58">
            <v>209850.70927144046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A6">
            <v>1</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essions"/>
      <sheetName val="Source Exhibit I"/>
      <sheetName val="Source Exhibit II"/>
      <sheetName val="1"/>
      <sheetName val="2"/>
      <sheetName val="3"/>
      <sheetName val="4"/>
      <sheetName val="5"/>
      <sheetName val="6"/>
      <sheetName val="7"/>
      <sheetName val="SUMMARY"/>
      <sheetName val="Graph Exhibit-CEO"/>
      <sheetName val="Graph Exhibit-CFO"/>
      <sheetName val="Graph Exhibit-CLO"/>
      <sheetName val="Graph Exhibit-COO"/>
      <sheetName val="Graph Exhibit-COO ($3B)"/>
      <sheetName val="Graph Exhibit-Top Dist"/>
      <sheetName val="Graph Exhibit-Reg Exec"/>
      <sheetName val="raw data summary"/>
      <sheetName val="Source_Exhibit_I"/>
      <sheetName val="Source_Exhibit_II"/>
      <sheetName val="Graph_Exhibit-CEO"/>
      <sheetName val="Graph_Exhibit-CFO"/>
      <sheetName val="Graph_Exhibit-CLO"/>
      <sheetName val="Graph_Exhibit-COO"/>
      <sheetName val="Graph_Exhibit-COO_($3B)"/>
      <sheetName val="Graph_Exhibit-Top_Dist"/>
      <sheetName val="Graph_Exhibit-Reg_Exec"/>
      <sheetName val="raw_data_summary"/>
      <sheetName val="People"/>
    </sheetNames>
    <sheetDataSet>
      <sheetData sheetId="0" refreshError="1">
        <row r="10">
          <cell r="A10" t="str">
            <v>1</v>
          </cell>
          <cell r="B10" t="str">
            <v>2</v>
          </cell>
          <cell r="C10" t="str">
            <v>3</v>
          </cell>
          <cell r="D10" t="str">
            <v>4</v>
          </cell>
          <cell r="E10" t="str">
            <v>5</v>
          </cell>
          <cell r="F10" t="str">
            <v>6</v>
          </cell>
          <cell r="G10" t="str">
            <v>7</v>
          </cell>
          <cell r="H10" t="str">
            <v>8</v>
          </cell>
          <cell r="I10" t="str">
            <v>9</v>
          </cell>
          <cell r="J10" t="str">
            <v>10</v>
          </cell>
          <cell r="K10" t="str">
            <v>11</v>
          </cell>
          <cell r="L10" t="str">
            <v>12</v>
          </cell>
          <cell r="M10" t="str">
            <v>13</v>
          </cell>
          <cell r="N10" t="str">
            <v>14</v>
          </cell>
        </row>
        <row r="12">
          <cell r="A12" t="str">
            <v xml:space="preserve">JOB </v>
          </cell>
        </row>
        <row r="13">
          <cell r="A13" t="str">
            <v>CODE</v>
          </cell>
          <cell r="F13" t="str">
            <v>25th</v>
          </cell>
          <cell r="G13" t="str">
            <v>50th</v>
          </cell>
          <cell r="H13" t="str">
            <v>75th</v>
          </cell>
          <cell r="L13" t="str">
            <v>25th</v>
          </cell>
          <cell r="M13" t="str">
            <v>50th</v>
          </cell>
          <cell r="N13" t="str">
            <v>75th</v>
          </cell>
        </row>
        <row r="15">
          <cell r="A15">
            <v>1</v>
          </cell>
          <cell r="C15" t="str">
            <v>CEO (GI)</v>
          </cell>
          <cell r="E15" t="str">
            <v>Base</v>
          </cell>
          <cell r="F15">
            <v>634.69188302828172</v>
          </cell>
          <cell r="G15">
            <v>775.4780342267012</v>
          </cell>
          <cell r="H15">
            <v>947.49310279317365</v>
          </cell>
          <cell r="J15" t="str">
            <v>CEO</v>
          </cell>
          <cell r="K15" t="str">
            <v>Base</v>
          </cell>
          <cell r="L15">
            <v>622.82700858520309</v>
          </cell>
          <cell r="M15">
            <v>689.13749528186975</v>
          </cell>
          <cell r="N15">
            <v>762.50785668746585</v>
          </cell>
        </row>
        <row r="16">
          <cell r="E16" t="str">
            <v>TCC</v>
          </cell>
          <cell r="F16">
            <v>974.26645693127944</v>
          </cell>
          <cell r="G16">
            <v>1294.2120533945142</v>
          </cell>
          <cell r="H16">
            <v>1719.226631724006</v>
          </cell>
          <cell r="K16" t="str">
            <v>TCC</v>
          </cell>
          <cell r="L16">
            <v>914.78917357229329</v>
          </cell>
          <cell r="M16">
            <v>1053.3061474055266</v>
          </cell>
          <cell r="N16">
            <v>1212.7973004203859</v>
          </cell>
        </row>
        <row r="18">
          <cell r="C18" t="str">
            <v>CEO (Utilities)</v>
          </cell>
          <cell r="E18" t="str">
            <v>Base</v>
          </cell>
          <cell r="F18">
            <v>762.64797540477718</v>
          </cell>
          <cell r="G18">
            <v>870.76014125911058</v>
          </cell>
          <cell r="H18">
            <v>994.1981727587455</v>
          </cell>
        </row>
        <row r="19">
          <cell r="E19" t="str">
            <v>TCC</v>
          </cell>
          <cell r="F19">
            <v>1330.7316045200046</v>
          </cell>
          <cell r="G19">
            <v>1795.2761777617156</v>
          </cell>
          <cell r="H19">
            <v>2421.9884336490668</v>
          </cell>
          <cell r="J19" t="str">
            <v>CFO</v>
          </cell>
          <cell r="K19" t="str">
            <v>Base</v>
          </cell>
          <cell r="L19">
            <v>319.6978663848235</v>
          </cell>
          <cell r="M19">
            <v>343.43299326444532</v>
          </cell>
          <cell r="N19">
            <v>370.57908537855553</v>
          </cell>
        </row>
        <row r="20">
          <cell r="K20" t="str">
            <v>TCC</v>
          </cell>
          <cell r="L20">
            <v>435.28595112129432</v>
          </cell>
          <cell r="M20">
            <v>483.64239995713643</v>
          </cell>
          <cell r="N20">
            <v>537.37082585309236</v>
          </cell>
        </row>
        <row r="21">
          <cell r="A21">
            <v>1</v>
          </cell>
          <cell r="C21" t="str">
            <v>CFO (GI)</v>
          </cell>
          <cell r="E21" t="str">
            <v>Base</v>
          </cell>
        </row>
        <row r="22">
          <cell r="E22" t="str">
            <v>TCC</v>
          </cell>
        </row>
        <row r="23">
          <cell r="J23" t="str">
            <v>Top Corp. Legal</v>
          </cell>
          <cell r="K23" t="str">
            <v>Base</v>
          </cell>
          <cell r="L23">
            <v>263.63344051897042</v>
          </cell>
          <cell r="M23">
            <v>285.07203768729676</v>
          </cell>
          <cell r="N23">
            <v>308.25401554223481</v>
          </cell>
        </row>
        <row r="24">
          <cell r="C24" t="str">
            <v>CFO (Utilities)</v>
          </cell>
          <cell r="E24" t="str">
            <v>Base</v>
          </cell>
          <cell r="K24" t="str">
            <v>TCC</v>
          </cell>
          <cell r="L24">
            <v>350.58844826824776</v>
          </cell>
          <cell r="M24">
            <v>388.32013845140079</v>
          </cell>
          <cell r="N24">
            <v>430.11265964912326</v>
          </cell>
        </row>
        <row r="25">
          <cell r="E25" t="str">
            <v>TCC</v>
          </cell>
        </row>
        <row r="27">
          <cell r="A27">
            <v>1</v>
          </cell>
          <cell r="C27" t="str">
            <v>Top Legal Exec. (GI)</v>
          </cell>
          <cell r="E27" t="str">
            <v>Base</v>
          </cell>
          <cell r="J27" t="str">
            <v>COO</v>
          </cell>
          <cell r="K27" t="str">
            <v>Base</v>
          </cell>
          <cell r="L27">
            <v>448.03440617560778</v>
          </cell>
          <cell r="M27">
            <v>491.8681908043514</v>
          </cell>
          <cell r="N27">
            <v>539.99048686970559</v>
          </cell>
        </row>
        <row r="28">
          <cell r="E28" t="str">
            <v>TCC</v>
          </cell>
          <cell r="J28">
            <v>-6</v>
          </cell>
          <cell r="K28" t="str">
            <v>TCC</v>
          </cell>
          <cell r="L28">
            <v>670.63938750977468</v>
          </cell>
          <cell r="M28">
            <v>764.98059306780715</v>
          </cell>
          <cell r="N28">
            <v>872.59310841155252</v>
          </cell>
        </row>
        <row r="30">
          <cell r="C30" t="str">
            <v>Top Legal Exec (Utilities)</v>
          </cell>
          <cell r="E30" t="str">
            <v>Base</v>
          </cell>
        </row>
        <row r="31">
          <cell r="E31" t="str">
            <v>TCC</v>
          </cell>
          <cell r="J31" t="str">
            <v>COO</v>
          </cell>
          <cell r="K31" t="str">
            <v>Base</v>
          </cell>
          <cell r="L31">
            <v>392.74952379996984</v>
          </cell>
          <cell r="M31">
            <v>431.17447019246134</v>
          </cell>
          <cell r="N31">
            <v>473.35875024621487</v>
          </cell>
        </row>
        <row r="32">
          <cell r="J32">
            <v>-3</v>
          </cell>
          <cell r="K32" t="str">
            <v>TCC</v>
          </cell>
          <cell r="L32">
            <v>562.37685359864906</v>
          </cell>
          <cell r="M32">
            <v>641.48838706141692</v>
          </cell>
          <cell r="N32">
            <v>731.72881867634317</v>
          </cell>
        </row>
        <row r="33">
          <cell r="A33">
            <v>3</v>
          </cell>
          <cell r="C33" t="str">
            <v>CFO (GI)</v>
          </cell>
          <cell r="E33" t="str">
            <v>Base</v>
          </cell>
        </row>
        <row r="34">
          <cell r="E34" t="str">
            <v>TCC</v>
          </cell>
        </row>
        <row r="36">
          <cell r="C36" t="str">
            <v>CFO (Utilities)</v>
          </cell>
          <cell r="E36" t="str">
            <v>Base</v>
          </cell>
        </row>
        <row r="37">
          <cell r="E37" t="str">
            <v>TCC</v>
          </cell>
        </row>
        <row r="39">
          <cell r="A39">
            <v>3</v>
          </cell>
          <cell r="C39" t="str">
            <v>COO (GI)</v>
          </cell>
          <cell r="E39" t="str">
            <v>Base</v>
          </cell>
        </row>
        <row r="40">
          <cell r="E40" t="str">
            <v>TCC</v>
          </cell>
        </row>
        <row r="42">
          <cell r="C42" t="str">
            <v>COO (Utilities)</v>
          </cell>
          <cell r="E42" t="str">
            <v>Base</v>
          </cell>
        </row>
        <row r="43">
          <cell r="E43" t="str">
            <v>TCC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DE TB"/>
      <sheetName val="BS"/>
      <sheetName val="IS"/>
      <sheetName val="CashFlow"/>
      <sheetName val="WCF"/>
      <sheetName val="Cap"/>
      <sheetName val="Equity"/>
      <sheetName val="Note C"/>
      <sheetName val="Note G"/>
      <sheetName val="Note H"/>
      <sheetName val="Note K"/>
      <sheetName val="Note L"/>
      <sheetName val="Note M"/>
      <sheetName val="Reg Assets"/>
      <sheetName val="Retained Earnings"/>
      <sheetName val="2005 top side entries"/>
      <sheetName val="2005 PWC SUD"/>
      <sheetName val="2004 top side entries"/>
      <sheetName val="Regres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ain Menu"/>
      <sheetName val="Objectives"/>
      <sheetName val="Risk &amp; Opportunities Threshold"/>
      <sheetName val="Approval Sheet"/>
      <sheetName val="Keyrisklist"/>
      <sheetName val="BaseCalc2"/>
      <sheetName val="BaseCalc"/>
      <sheetName val="Risk Register"/>
      <sheetName val="Action Plan"/>
      <sheetName val="keyriskarchive"/>
      <sheetName val="Risk Summary"/>
      <sheetName val="KeyRisk"/>
      <sheetName val="Risk Map"/>
      <sheetName val="Opportunities Register"/>
      <sheetName val="KeyOpportunity"/>
      <sheetName val="help.objectives"/>
      <sheetName val="help.thresholds"/>
      <sheetName val="help.riskregister"/>
      <sheetName val="help.approval"/>
      <sheetName val="help.keyrisklist"/>
      <sheetName val="help.keyrisks"/>
      <sheetName val="help.actionplan"/>
      <sheetName val="help.archive"/>
      <sheetName val="help.summary"/>
      <sheetName val="help.map"/>
      <sheetName val="Overview"/>
      <sheetName val="help.opportnitiesreg&amp;keyform"/>
      <sheetName val="help.createfile"/>
      <sheetName val="subcatlist"/>
      <sheetName val="Table"/>
      <sheetName val="BS"/>
      <sheetName val="Total Ahorros Estudio"/>
      <sheetName val="CONTROL"/>
      <sheetName val="Capex and Related Depn Exp"/>
      <sheetName val="ValSummary"/>
      <sheetName val="Labor wks"/>
      <sheetName val="Vehicle Input wks"/>
      <sheetName val="Summary"/>
      <sheetName val="Op Revenue"/>
      <sheetName val="Map"/>
      <sheetName val="WO Status"/>
      <sheetName val="Raw-Hyp"/>
      <sheetName val="Regressions"/>
      <sheetName val="raw data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
          <cell r="A1" t="str">
            <v>Asset Management including Property</v>
          </cell>
        </row>
        <row r="2">
          <cell r="A2" t="str">
            <v>Business Development</v>
          </cell>
        </row>
        <row r="3">
          <cell r="A3" t="str">
            <v xml:space="preserve">Business environment </v>
          </cell>
        </row>
        <row r="4">
          <cell r="A4" t="str">
            <v>Client management</v>
          </cell>
        </row>
        <row r="5">
          <cell r="A5" t="str">
            <v>Competitors</v>
          </cell>
        </row>
        <row r="6">
          <cell r="A6" t="str">
            <v>Consumers</v>
          </cell>
        </row>
        <row r="7">
          <cell r="A7" t="str">
            <v>Contractual</v>
          </cell>
        </row>
        <row r="8">
          <cell r="A8" t="str">
            <v>Corporate Social Responsibility</v>
          </cell>
        </row>
        <row r="9">
          <cell r="A9" t="str">
            <v>Costs</v>
          </cell>
        </row>
        <row r="10">
          <cell r="A10" t="str">
            <v>Cultural</v>
          </cell>
        </row>
        <row r="11">
          <cell r="A11" t="str">
            <v xml:space="preserve">Customer Service </v>
          </cell>
        </row>
        <row r="12">
          <cell r="A12" t="str">
            <v>Economic</v>
          </cell>
        </row>
        <row r="13">
          <cell r="A13" t="str">
            <v>Environmental</v>
          </cell>
        </row>
        <row r="14">
          <cell r="A14" t="str">
            <v>Financial Information Integrity</v>
          </cell>
        </row>
        <row r="15">
          <cell r="A15" t="str">
            <v>Financial Management</v>
          </cell>
        </row>
        <row r="16">
          <cell r="A16" t="str">
            <v>General Business</v>
          </cell>
        </row>
        <row r="17">
          <cell r="A17" t="str">
            <v>Geophysical</v>
          </cell>
        </row>
        <row r="18">
          <cell r="A18" t="str">
            <v>Health &amp; Safety</v>
          </cell>
        </row>
        <row r="19">
          <cell r="A19" t="str">
            <v>Human Resource</v>
          </cell>
        </row>
        <row r="20">
          <cell r="A20" t="str">
            <v>Information Technology</v>
          </cell>
        </row>
        <row r="21">
          <cell r="A21" t="str">
            <v>Insurance</v>
          </cell>
        </row>
        <row r="22">
          <cell r="A22" t="str">
            <v>Interest rate and exchange rate</v>
          </cell>
        </row>
        <row r="23">
          <cell r="A23" t="str">
            <v>Internal Communications</v>
          </cell>
        </row>
        <row r="24">
          <cell r="A24" t="str">
            <v>Investment management and M&amp;A</v>
          </cell>
        </row>
        <row r="25">
          <cell r="A25" t="str">
            <v>Litigation and Arbitration</v>
          </cell>
        </row>
        <row r="26">
          <cell r="A26" t="str">
            <v>Maintenance</v>
          </cell>
        </row>
        <row r="27">
          <cell r="A27" t="str">
            <v>Management Processes</v>
          </cell>
        </row>
        <row r="28">
          <cell r="A28" t="str">
            <v>Market structure</v>
          </cell>
        </row>
        <row r="29">
          <cell r="A29" t="str">
            <v>Marketing &amp; Reputation Management</v>
          </cell>
        </row>
        <row r="30">
          <cell r="A30" t="str">
            <v>Network Management</v>
          </cell>
        </row>
        <row r="31">
          <cell r="A31" t="str">
            <v>Partners, advisors and subcontractors</v>
          </cell>
        </row>
        <row r="32">
          <cell r="A32" t="str">
            <v>Political</v>
          </cell>
        </row>
        <row r="33">
          <cell r="A33" t="str">
            <v>Project Delivery</v>
          </cell>
        </row>
        <row r="34">
          <cell r="A34" t="str">
            <v>Project finance and capital resource availability</v>
          </cell>
        </row>
        <row r="35">
          <cell r="A35" t="str">
            <v>Raw Material Supply</v>
          </cell>
        </row>
        <row r="36">
          <cell r="A36" t="str">
            <v>Regulatory and legal environment</v>
          </cell>
        </row>
        <row r="37">
          <cell r="A37" t="str">
            <v>Research and Development</v>
          </cell>
        </row>
        <row r="38">
          <cell r="A38" t="str">
            <v>Revenue</v>
          </cell>
        </row>
        <row r="39">
          <cell r="A39" t="str">
            <v>Security</v>
          </cell>
        </row>
        <row r="40">
          <cell r="A40" t="str">
            <v>Social</v>
          </cell>
        </row>
        <row r="41">
          <cell r="A41" t="str">
            <v>Strategy</v>
          </cell>
        </row>
        <row r="42">
          <cell r="A42" t="str">
            <v>Supplier risks (incl. procurement and logistics)</v>
          </cell>
        </row>
        <row r="43">
          <cell r="A43" t="str">
            <v>Taxation</v>
          </cell>
        </row>
        <row r="44">
          <cell r="A44" t="str">
            <v>Transition &amp; Integration</v>
          </cell>
        </row>
        <row r="45">
          <cell r="A45" t="str">
            <v>Treasury</v>
          </cell>
        </row>
        <row r="46">
          <cell r="A46" t="str">
            <v>Treatment &amp; Production</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ualty Data"/>
      <sheetName val="Property Data"/>
      <sheetName val="subcatlist"/>
    </sheetNames>
    <sheetDataSet>
      <sheetData sheetId="0"/>
      <sheetData sheetId="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s"/>
      <sheetName val="CP Co's"/>
      <sheetName val="Casualty Data"/>
      <sheetName val="BS"/>
      <sheetName val="All_Co's"/>
      <sheetName val="CP_Co's"/>
      <sheetName val="Casualty_Data"/>
      <sheetName val="Regressions"/>
      <sheetName val="subcatlist"/>
    </sheetNames>
    <sheetDataSet>
      <sheetData sheetId="0" refreshError="1">
        <row r="1">
          <cell r="A1" t="str">
            <v>COMPANYD</v>
          </cell>
          <cell r="B1" t="str">
            <v>REV</v>
          </cell>
          <cell r="C1" t="str">
            <v>UNITNUM</v>
          </cell>
          <cell r="D1" t="str">
            <v>FLEX_PER</v>
          </cell>
          <cell r="E1" t="str">
            <v>FLEX_PE1</v>
          </cell>
          <cell r="F1" t="str">
            <v>AUTO_CAP</v>
          </cell>
          <cell r="G1" t="str">
            <v>AUTO_RWA</v>
          </cell>
          <cell r="H1" t="str">
            <v>AUTO_RW1</v>
          </cell>
          <cell r="I1" t="str">
            <v>AUTO_CAR</v>
          </cell>
          <cell r="J1" t="str">
            <v>annualized allowance</v>
          </cell>
          <cell r="K1" t="str">
            <v>AUTO_OPE</v>
          </cell>
          <cell r="L1" t="str">
            <v>AUTOINSE</v>
          </cell>
          <cell r="M1" t="str">
            <v>AUTO_INS</v>
          </cell>
          <cell r="N1" t="str">
            <v>AUTOPAIE</v>
          </cell>
          <cell r="O1" t="str">
            <v>AUTO_PAI</v>
          </cell>
          <cell r="P1" t="str">
            <v>AUTOCHAE</v>
          </cell>
          <cell r="Q1" t="str">
            <v>AUTO_CHA</v>
          </cell>
          <cell r="R1" t="str">
            <v>NUM_OF_C</v>
          </cell>
          <cell r="S1" t="str">
            <v>GOLF_CLU</v>
          </cell>
          <cell r="T1" t="str">
            <v>GOLF_INI</v>
          </cell>
          <cell r="U1" t="str">
            <v>GOLF_ANN</v>
          </cell>
          <cell r="V1" t="str">
            <v>LUNCHEON</v>
          </cell>
          <cell r="W1" t="str">
            <v>LUNCH_IN</v>
          </cell>
          <cell r="X1" t="str">
            <v>LUNCH_AN</v>
          </cell>
          <cell r="Y1" t="str">
            <v>FITNESS</v>
          </cell>
          <cell r="Z1" t="str">
            <v>FIT_INIT</v>
          </cell>
          <cell r="AA1" t="str">
            <v>FIT_ANNU</v>
          </cell>
          <cell r="AB1" t="str">
            <v>EXEC_PEN</v>
          </cell>
          <cell r="AC1" t="str">
            <v>EXEC_BEN</v>
          </cell>
          <cell r="AD1" t="str">
            <v>EXECBENV</v>
          </cell>
          <cell r="AE1" t="str">
            <v>EXEC_MED</v>
          </cell>
          <cell r="AF1" t="str">
            <v>EXECMEDV</v>
          </cell>
          <cell r="AG1" t="str">
            <v>FULL_FIN</v>
          </cell>
          <cell r="AH1" t="str">
            <v>FIN_COUV</v>
          </cell>
          <cell r="AI1" t="str">
            <v>TAX_COUN</v>
          </cell>
          <cell r="AJ1" t="str">
            <v>TAX_COUV</v>
          </cell>
          <cell r="AK1" t="str">
            <v>OTH_PRQS</v>
          </cell>
          <cell r="AL1" t="str">
            <v>OTHPRQSV</v>
          </cell>
          <cell r="AM1" t="str">
            <v>DIS_CLUB</v>
          </cell>
          <cell r="AN1" t="str">
            <v>DISCLUBV</v>
          </cell>
          <cell r="AO1" t="str">
            <v>DISANNF</v>
          </cell>
          <cell r="AP1" t="str">
            <v>AELIG_1</v>
          </cell>
          <cell r="AQ1" t="str">
            <v>SGROUP</v>
          </cell>
          <cell r="AR1" t="str">
            <v>SGROUP2</v>
          </cell>
          <cell r="AS1" t="str">
            <v>MLEV</v>
          </cell>
          <cell r="AT1" t="str">
            <v>HAS_MGMT</v>
          </cell>
          <cell r="AU1" t="str">
            <v>KMPERMO</v>
          </cell>
          <cell r="AV1" t="str">
            <v>CARALLO</v>
          </cell>
          <cell r="AW1" t="str">
            <v>NUM_CLUB</v>
          </cell>
          <cell r="AX1" t="str">
            <v>EX_PEN</v>
          </cell>
          <cell r="AY1" t="str">
            <v>OPCOST</v>
          </cell>
          <cell r="AZ1" t="str">
            <v>OT_PRQS</v>
          </cell>
        </row>
        <row r="2">
          <cell r="A2" t="str">
            <v>ABB Canada Inc.</v>
          </cell>
          <cell r="B2">
            <v>800000</v>
          </cell>
          <cell r="C2" t="str">
            <v>A</v>
          </cell>
          <cell r="D2">
            <v>0</v>
          </cell>
          <cell r="F2">
            <v>80000</v>
          </cell>
          <cell r="G2">
            <v>36</v>
          </cell>
          <cell r="H2">
            <v>100000</v>
          </cell>
          <cell r="K2">
            <v>500</v>
          </cell>
          <cell r="L2">
            <v>1</v>
          </cell>
          <cell r="M2">
            <v>2500</v>
          </cell>
          <cell r="N2">
            <v>0</v>
          </cell>
          <cell r="P2">
            <v>0</v>
          </cell>
          <cell r="R2">
            <v>3</v>
          </cell>
          <cell r="S2">
            <v>1</v>
          </cell>
          <cell r="T2">
            <v>25000</v>
          </cell>
          <cell r="U2">
            <v>5000</v>
          </cell>
          <cell r="V2">
            <v>1</v>
          </cell>
          <cell r="W2">
            <v>5000</v>
          </cell>
          <cell r="X2">
            <v>1000</v>
          </cell>
          <cell r="Y2">
            <v>1</v>
          </cell>
          <cell r="Z2">
            <v>1000</v>
          </cell>
          <cell r="AA2">
            <v>750</v>
          </cell>
          <cell r="AB2">
            <v>2</v>
          </cell>
          <cell r="AC2">
            <v>1</v>
          </cell>
          <cell r="AD2">
            <v>36000</v>
          </cell>
          <cell r="AE2">
            <v>1</v>
          </cell>
          <cell r="AF2">
            <v>850</v>
          </cell>
          <cell r="AG2">
            <v>1</v>
          </cell>
          <cell r="AH2">
            <v>6000</v>
          </cell>
          <cell r="AI2">
            <v>0</v>
          </cell>
          <cell r="AK2">
            <v>0</v>
          </cell>
          <cell r="AP2">
            <v>1</v>
          </cell>
          <cell r="AQ2">
            <v>3</v>
          </cell>
          <cell r="AR2">
            <v>0</v>
          </cell>
          <cell r="AS2">
            <v>1</v>
          </cell>
          <cell r="AT2">
            <v>1</v>
          </cell>
          <cell r="AU2">
            <v>0</v>
          </cell>
          <cell r="AV2">
            <v>0</v>
          </cell>
          <cell r="AW2">
            <v>1</v>
          </cell>
          <cell r="AX2">
            <v>1</v>
          </cell>
          <cell r="AY2">
            <v>1</v>
          </cell>
          <cell r="AZ2">
            <v>0</v>
          </cell>
        </row>
        <row r="3">
          <cell r="A3" t="str">
            <v>Abitibi-Consolidated Inc.</v>
          </cell>
          <cell r="B3">
            <v>5534000</v>
          </cell>
          <cell r="C3" t="str">
            <v>A</v>
          </cell>
          <cell r="D3">
            <v>0</v>
          </cell>
          <cell r="F3">
            <v>55000</v>
          </cell>
          <cell r="G3">
            <v>36</v>
          </cell>
          <cell r="L3">
            <v>1</v>
          </cell>
          <cell r="N3">
            <v>1</v>
          </cell>
          <cell r="O3">
            <v>275</v>
          </cell>
          <cell r="R3">
            <v>3</v>
          </cell>
          <cell r="S3">
            <v>1</v>
          </cell>
          <cell r="U3">
            <v>10000</v>
          </cell>
          <cell r="V3">
            <v>1</v>
          </cell>
          <cell r="Y3">
            <v>1</v>
          </cell>
          <cell r="AA3">
            <v>450</v>
          </cell>
          <cell r="AC3">
            <v>1</v>
          </cell>
          <cell r="AE3">
            <v>1</v>
          </cell>
          <cell r="AF3">
            <v>1000</v>
          </cell>
          <cell r="AG3">
            <v>1</v>
          </cell>
          <cell r="AH3">
            <v>5000</v>
          </cell>
          <cell r="AI3">
            <v>0</v>
          </cell>
          <cell r="AK3">
            <v>0</v>
          </cell>
          <cell r="AP3">
            <v>1</v>
          </cell>
          <cell r="AQ3">
            <v>6</v>
          </cell>
          <cell r="AR3">
            <v>0</v>
          </cell>
          <cell r="AS3">
            <v>1</v>
          </cell>
          <cell r="AT3">
            <v>1</v>
          </cell>
          <cell r="AU3">
            <v>0</v>
          </cell>
          <cell r="AV3">
            <v>0</v>
          </cell>
          <cell r="AW3">
            <v>1</v>
          </cell>
          <cell r="AX3">
            <v>0</v>
          </cell>
          <cell r="AY3">
            <v>0</v>
          </cell>
          <cell r="AZ3">
            <v>0</v>
          </cell>
        </row>
        <row r="4">
          <cell r="A4" t="str">
            <v>ACNielsen Company of Canada</v>
          </cell>
          <cell r="B4">
            <v>127171</v>
          </cell>
          <cell r="C4" t="str">
            <v>A</v>
          </cell>
          <cell r="D4">
            <v>0</v>
          </cell>
          <cell r="F4">
            <v>63000</v>
          </cell>
          <cell r="G4">
            <v>36</v>
          </cell>
          <cell r="L4">
            <v>1</v>
          </cell>
          <cell r="N4">
            <v>0</v>
          </cell>
          <cell r="P4">
            <v>0</v>
          </cell>
          <cell r="R4">
            <v>0</v>
          </cell>
          <cell r="S4">
            <v>0</v>
          </cell>
          <cell r="V4">
            <v>0</v>
          </cell>
          <cell r="Y4">
            <v>0</v>
          </cell>
          <cell r="AB4">
            <v>1</v>
          </cell>
          <cell r="AC4">
            <v>0</v>
          </cell>
          <cell r="AE4">
            <v>0</v>
          </cell>
          <cell r="AG4">
            <v>0</v>
          </cell>
          <cell r="AI4">
            <v>0</v>
          </cell>
          <cell r="AK4">
            <v>0</v>
          </cell>
          <cell r="AP4">
            <v>1</v>
          </cell>
          <cell r="AQ4">
            <v>2</v>
          </cell>
          <cell r="AR4">
            <v>0</v>
          </cell>
          <cell r="AS4">
            <v>1</v>
          </cell>
          <cell r="AT4">
            <v>1</v>
          </cell>
          <cell r="AU4">
            <v>0</v>
          </cell>
          <cell r="AV4">
            <v>0</v>
          </cell>
          <cell r="AW4">
            <v>0</v>
          </cell>
          <cell r="AX4">
            <v>1</v>
          </cell>
          <cell r="AY4">
            <v>0</v>
          </cell>
          <cell r="AZ4">
            <v>0</v>
          </cell>
        </row>
        <row r="5">
          <cell r="A5" t="str">
            <v>ACS Media</v>
          </cell>
          <cell r="B5">
            <v>63198</v>
          </cell>
          <cell r="C5" t="str">
            <v>A</v>
          </cell>
          <cell r="AP5">
            <v>0</v>
          </cell>
          <cell r="AQ5">
            <v>1</v>
          </cell>
          <cell r="AR5">
            <v>0</v>
          </cell>
          <cell r="AS5">
            <v>1</v>
          </cell>
          <cell r="AT5">
            <v>0</v>
          </cell>
          <cell r="AU5">
            <v>0</v>
          </cell>
          <cell r="AV5">
            <v>0</v>
          </cell>
          <cell r="AW5">
            <v>0</v>
          </cell>
          <cell r="AX5">
            <v>0</v>
          </cell>
          <cell r="AY5">
            <v>0</v>
          </cell>
          <cell r="AZ5">
            <v>0</v>
          </cell>
        </row>
        <row r="6">
          <cell r="A6" t="str">
            <v>ADP Canada Services Ltd.</v>
          </cell>
          <cell r="B6">
            <v>250000</v>
          </cell>
          <cell r="C6" t="str">
            <v>A</v>
          </cell>
          <cell r="D6">
            <v>0</v>
          </cell>
          <cell r="I6">
            <v>800</v>
          </cell>
          <cell r="J6">
            <v>9600</v>
          </cell>
          <cell r="L6">
            <v>0</v>
          </cell>
          <cell r="N6">
            <v>1</v>
          </cell>
          <cell r="O6">
            <v>1920</v>
          </cell>
          <cell r="P6">
            <v>0</v>
          </cell>
          <cell r="R6">
            <v>0</v>
          </cell>
          <cell r="S6">
            <v>0</v>
          </cell>
          <cell r="V6">
            <v>0</v>
          </cell>
          <cell r="Y6">
            <v>0</v>
          </cell>
          <cell r="AB6">
            <v>0</v>
          </cell>
          <cell r="AC6">
            <v>0</v>
          </cell>
          <cell r="AE6">
            <v>0</v>
          </cell>
          <cell r="AK6">
            <v>0</v>
          </cell>
          <cell r="AP6">
            <v>0</v>
          </cell>
          <cell r="AQ6">
            <v>2</v>
          </cell>
          <cell r="AR6">
            <v>0</v>
          </cell>
          <cell r="AS6">
            <v>1</v>
          </cell>
          <cell r="AT6">
            <v>1</v>
          </cell>
          <cell r="AU6">
            <v>0</v>
          </cell>
          <cell r="AV6">
            <v>1</v>
          </cell>
          <cell r="AW6">
            <v>0</v>
          </cell>
          <cell r="AX6">
            <v>0</v>
          </cell>
          <cell r="AY6">
            <v>0</v>
          </cell>
          <cell r="AZ6">
            <v>0</v>
          </cell>
        </row>
        <row r="7">
          <cell r="A7" t="str">
            <v>Aecon Group</v>
          </cell>
          <cell r="B7">
            <v>972486</v>
          </cell>
          <cell r="C7" t="str">
            <v>A</v>
          </cell>
          <cell r="D7">
            <v>0</v>
          </cell>
          <cell r="I7">
            <v>825</v>
          </cell>
          <cell r="J7">
            <v>9900</v>
          </cell>
          <cell r="L7">
            <v>1</v>
          </cell>
          <cell r="N7">
            <v>1</v>
          </cell>
          <cell r="P7">
            <v>0</v>
          </cell>
          <cell r="R7">
            <v>0</v>
          </cell>
          <cell r="S7">
            <v>0</v>
          </cell>
          <cell r="V7">
            <v>0</v>
          </cell>
          <cell r="Y7">
            <v>0</v>
          </cell>
          <cell r="AB7">
            <v>1</v>
          </cell>
          <cell r="AC7">
            <v>0</v>
          </cell>
          <cell r="AE7">
            <v>1</v>
          </cell>
          <cell r="AF7">
            <v>900</v>
          </cell>
          <cell r="AG7">
            <v>0</v>
          </cell>
          <cell r="AI7">
            <v>0</v>
          </cell>
          <cell r="AK7">
            <v>0</v>
          </cell>
          <cell r="AP7">
            <v>0</v>
          </cell>
          <cell r="AQ7">
            <v>3</v>
          </cell>
          <cell r="AR7">
            <v>0</v>
          </cell>
          <cell r="AS7">
            <v>1</v>
          </cell>
          <cell r="AT7">
            <v>1</v>
          </cell>
          <cell r="AU7">
            <v>0</v>
          </cell>
          <cell r="AV7">
            <v>1</v>
          </cell>
          <cell r="AW7">
            <v>0</v>
          </cell>
          <cell r="AX7">
            <v>1</v>
          </cell>
          <cell r="AY7">
            <v>0</v>
          </cell>
          <cell r="AZ7">
            <v>0</v>
          </cell>
        </row>
        <row r="8">
          <cell r="A8" t="str">
            <v>AGF Management Limited</v>
          </cell>
          <cell r="B8">
            <v>600832</v>
          </cell>
          <cell r="C8" t="str">
            <v>A</v>
          </cell>
          <cell r="D8">
            <v>0</v>
          </cell>
          <cell r="L8">
            <v>0</v>
          </cell>
          <cell r="N8">
            <v>1</v>
          </cell>
          <cell r="P8">
            <v>0</v>
          </cell>
          <cell r="R8">
            <v>3</v>
          </cell>
          <cell r="S8">
            <v>1</v>
          </cell>
          <cell r="U8">
            <v>2000</v>
          </cell>
          <cell r="V8">
            <v>1</v>
          </cell>
          <cell r="X8">
            <v>2000</v>
          </cell>
          <cell r="Y8">
            <v>1</v>
          </cell>
          <cell r="AA8">
            <v>2000</v>
          </cell>
          <cell r="AB8">
            <v>2</v>
          </cell>
          <cell r="AC8">
            <v>1</v>
          </cell>
          <cell r="AE8">
            <v>1</v>
          </cell>
          <cell r="AG8">
            <v>0</v>
          </cell>
          <cell r="AI8">
            <v>0</v>
          </cell>
          <cell r="AK8">
            <v>0</v>
          </cell>
          <cell r="AP8">
            <v>0</v>
          </cell>
          <cell r="AQ8">
            <v>3</v>
          </cell>
          <cell r="AR8">
            <v>0</v>
          </cell>
          <cell r="AS8">
            <v>1</v>
          </cell>
          <cell r="AT8">
            <v>1</v>
          </cell>
          <cell r="AU8">
            <v>0</v>
          </cell>
          <cell r="AV8">
            <v>0</v>
          </cell>
          <cell r="AW8">
            <v>1</v>
          </cell>
          <cell r="AX8">
            <v>1</v>
          </cell>
          <cell r="AY8">
            <v>0</v>
          </cell>
          <cell r="AZ8">
            <v>0</v>
          </cell>
        </row>
        <row r="9">
          <cell r="A9" t="str">
            <v>Agrium Inc.</v>
          </cell>
          <cell r="B9">
            <v>3229458</v>
          </cell>
          <cell r="C9" t="str">
            <v>A</v>
          </cell>
          <cell r="D9">
            <v>0</v>
          </cell>
          <cell r="I9">
            <v>1234</v>
          </cell>
          <cell r="J9">
            <v>14808</v>
          </cell>
          <cell r="L9">
            <v>0</v>
          </cell>
          <cell r="N9">
            <v>1</v>
          </cell>
          <cell r="O9">
            <v>300</v>
          </cell>
          <cell r="P9">
            <v>0</v>
          </cell>
          <cell r="R9">
            <v>1</v>
          </cell>
          <cell r="S9">
            <v>1</v>
          </cell>
          <cell r="T9">
            <v>18000</v>
          </cell>
          <cell r="U9">
            <v>3000</v>
          </cell>
          <cell r="V9">
            <v>0</v>
          </cell>
          <cell r="Y9">
            <v>0</v>
          </cell>
          <cell r="AC9">
            <v>0</v>
          </cell>
          <cell r="AE9">
            <v>1</v>
          </cell>
          <cell r="AF9">
            <v>650</v>
          </cell>
          <cell r="AG9">
            <v>1</v>
          </cell>
          <cell r="AH9">
            <v>750</v>
          </cell>
          <cell r="AI9">
            <v>0</v>
          </cell>
          <cell r="AK9">
            <v>1</v>
          </cell>
          <cell r="AL9">
            <v>500</v>
          </cell>
          <cell r="AP9">
            <v>0</v>
          </cell>
          <cell r="AQ9">
            <v>5</v>
          </cell>
          <cell r="AR9">
            <v>0</v>
          </cell>
          <cell r="AS9">
            <v>1</v>
          </cell>
          <cell r="AT9">
            <v>1</v>
          </cell>
          <cell r="AU9">
            <v>0</v>
          </cell>
          <cell r="AV9">
            <v>1</v>
          </cell>
          <cell r="AW9">
            <v>1</v>
          </cell>
          <cell r="AX9">
            <v>0</v>
          </cell>
          <cell r="AY9">
            <v>0</v>
          </cell>
          <cell r="AZ9">
            <v>0</v>
          </cell>
        </row>
        <row r="10">
          <cell r="A10" t="str">
            <v>Air Canada</v>
          </cell>
          <cell r="B10">
            <v>8368000</v>
          </cell>
          <cell r="C10" t="str">
            <v>A</v>
          </cell>
          <cell r="D10">
            <v>0</v>
          </cell>
          <cell r="I10">
            <v>1200</v>
          </cell>
          <cell r="J10">
            <v>14400</v>
          </cell>
          <cell r="L10">
            <v>1</v>
          </cell>
          <cell r="N10">
            <v>0</v>
          </cell>
          <cell r="P10">
            <v>1</v>
          </cell>
          <cell r="Q10">
            <v>40360</v>
          </cell>
          <cell r="R10">
            <v>0</v>
          </cell>
          <cell r="S10">
            <v>0</v>
          </cell>
          <cell r="V10">
            <v>0</v>
          </cell>
          <cell r="Y10">
            <v>0</v>
          </cell>
          <cell r="AB10">
            <v>0</v>
          </cell>
          <cell r="AC10">
            <v>1</v>
          </cell>
          <cell r="AE10">
            <v>1</v>
          </cell>
          <cell r="AF10">
            <v>450</v>
          </cell>
          <cell r="AG10">
            <v>1</v>
          </cell>
          <cell r="AH10">
            <v>3500</v>
          </cell>
          <cell r="AI10">
            <v>0</v>
          </cell>
          <cell r="AK10">
            <v>0</v>
          </cell>
          <cell r="AP10">
            <v>0</v>
          </cell>
          <cell r="AQ10">
            <v>6</v>
          </cell>
          <cell r="AR10">
            <v>0</v>
          </cell>
          <cell r="AS10">
            <v>1</v>
          </cell>
          <cell r="AT10">
            <v>1</v>
          </cell>
          <cell r="AU10">
            <v>0</v>
          </cell>
          <cell r="AV10">
            <v>1</v>
          </cell>
          <cell r="AW10">
            <v>0</v>
          </cell>
          <cell r="AX10">
            <v>0</v>
          </cell>
          <cell r="AY10">
            <v>0</v>
          </cell>
          <cell r="AZ10">
            <v>0</v>
          </cell>
        </row>
        <row r="11">
          <cell r="A11" t="str">
            <v>Air Liquide Canada Inc.</v>
          </cell>
          <cell r="B11">
            <v>525000</v>
          </cell>
          <cell r="C11" t="str">
            <v>A</v>
          </cell>
          <cell r="D11">
            <v>0</v>
          </cell>
          <cell r="L11">
            <v>0</v>
          </cell>
          <cell r="N11">
            <v>0</v>
          </cell>
          <cell r="P11">
            <v>0</v>
          </cell>
          <cell r="R11">
            <v>0</v>
          </cell>
          <cell r="S11">
            <v>0</v>
          </cell>
          <cell r="V11">
            <v>0</v>
          </cell>
          <cell r="Y11">
            <v>0</v>
          </cell>
          <cell r="AB11">
            <v>0</v>
          </cell>
          <cell r="AC11">
            <v>0</v>
          </cell>
          <cell r="AE11">
            <v>0</v>
          </cell>
          <cell r="AG11">
            <v>0</v>
          </cell>
          <cell r="AI11">
            <v>0</v>
          </cell>
          <cell r="AK11">
            <v>0</v>
          </cell>
          <cell r="AP11">
            <v>0</v>
          </cell>
          <cell r="AQ11">
            <v>3</v>
          </cell>
          <cell r="AR11">
            <v>0</v>
          </cell>
          <cell r="AS11">
            <v>1</v>
          </cell>
          <cell r="AT11">
            <v>1</v>
          </cell>
          <cell r="AU11">
            <v>0</v>
          </cell>
          <cell r="AV11">
            <v>0</v>
          </cell>
          <cell r="AW11">
            <v>0</v>
          </cell>
          <cell r="AX11">
            <v>0</v>
          </cell>
          <cell r="AY11">
            <v>0</v>
          </cell>
          <cell r="AZ11">
            <v>0</v>
          </cell>
        </row>
        <row r="12">
          <cell r="A12" t="str">
            <v>Alberta Electric System Operator</v>
          </cell>
          <cell r="B12">
            <v>725033</v>
          </cell>
          <cell r="C12" t="str">
            <v>A</v>
          </cell>
          <cell r="D12">
            <v>0</v>
          </cell>
          <cell r="I12">
            <v>1000</v>
          </cell>
          <cell r="J12">
            <v>12000</v>
          </cell>
          <cell r="N12">
            <v>1</v>
          </cell>
          <cell r="O12">
            <v>4500</v>
          </cell>
          <cell r="R12">
            <v>2</v>
          </cell>
          <cell r="S12">
            <v>1</v>
          </cell>
          <cell r="U12">
            <v>1000</v>
          </cell>
          <cell r="V12">
            <v>0</v>
          </cell>
          <cell r="Y12">
            <v>1</v>
          </cell>
          <cell r="AA12">
            <v>1000</v>
          </cell>
          <cell r="AB12">
            <v>0</v>
          </cell>
          <cell r="AE12">
            <v>0</v>
          </cell>
          <cell r="AG12">
            <v>0</v>
          </cell>
          <cell r="AI12">
            <v>0</v>
          </cell>
          <cell r="AP12">
            <v>0</v>
          </cell>
          <cell r="AQ12">
            <v>3</v>
          </cell>
          <cell r="AR12">
            <v>0</v>
          </cell>
          <cell r="AS12">
            <v>1</v>
          </cell>
          <cell r="AT12">
            <v>1</v>
          </cell>
          <cell r="AU12">
            <v>0</v>
          </cell>
          <cell r="AV12">
            <v>1</v>
          </cell>
          <cell r="AW12">
            <v>1</v>
          </cell>
          <cell r="AX12">
            <v>0</v>
          </cell>
          <cell r="AY12">
            <v>0</v>
          </cell>
          <cell r="AZ12">
            <v>0</v>
          </cell>
        </row>
        <row r="13">
          <cell r="A13" t="str">
            <v>Alberta Teachers' Retirement Fund Board</v>
          </cell>
          <cell r="B13">
            <v>451939</v>
          </cell>
          <cell r="C13" t="str">
            <v>A</v>
          </cell>
          <cell r="D13">
            <v>1</v>
          </cell>
          <cell r="E13">
            <v>7200</v>
          </cell>
          <cell r="I13">
            <v>600</v>
          </cell>
          <cell r="J13">
            <v>7200</v>
          </cell>
          <cell r="L13">
            <v>0</v>
          </cell>
          <cell r="N13">
            <v>0</v>
          </cell>
          <cell r="P13">
            <v>0</v>
          </cell>
          <cell r="R13">
            <v>0</v>
          </cell>
          <cell r="S13">
            <v>0</v>
          </cell>
          <cell r="V13">
            <v>0</v>
          </cell>
          <cell r="Y13">
            <v>0</v>
          </cell>
          <cell r="AB13">
            <v>2</v>
          </cell>
          <cell r="AC13">
            <v>0</v>
          </cell>
          <cell r="AE13">
            <v>0</v>
          </cell>
          <cell r="AG13">
            <v>0</v>
          </cell>
          <cell r="AI13">
            <v>0</v>
          </cell>
          <cell r="AK13">
            <v>0</v>
          </cell>
          <cell r="AP13">
            <v>0</v>
          </cell>
          <cell r="AQ13">
            <v>3</v>
          </cell>
          <cell r="AR13">
            <v>0</v>
          </cell>
          <cell r="AS13">
            <v>1</v>
          </cell>
          <cell r="AT13">
            <v>1</v>
          </cell>
          <cell r="AU13">
            <v>0</v>
          </cell>
          <cell r="AV13">
            <v>1</v>
          </cell>
          <cell r="AW13">
            <v>0</v>
          </cell>
          <cell r="AX13">
            <v>1</v>
          </cell>
          <cell r="AY13">
            <v>0</v>
          </cell>
          <cell r="AZ13">
            <v>0</v>
          </cell>
        </row>
        <row r="14">
          <cell r="A14" t="str">
            <v>Alcan Inc.</v>
          </cell>
          <cell r="B14">
            <v>17626972</v>
          </cell>
          <cell r="C14" t="str">
            <v>A</v>
          </cell>
          <cell r="D14">
            <v>1</v>
          </cell>
          <cell r="E14">
            <v>38000</v>
          </cell>
          <cell r="L14">
            <v>0</v>
          </cell>
          <cell r="N14">
            <v>0</v>
          </cell>
          <cell r="P14">
            <v>0</v>
          </cell>
          <cell r="R14">
            <v>1</v>
          </cell>
          <cell r="S14">
            <v>1</v>
          </cell>
          <cell r="V14">
            <v>0</v>
          </cell>
          <cell r="Y14">
            <v>0</v>
          </cell>
          <cell r="AB14">
            <v>2</v>
          </cell>
          <cell r="AC14">
            <v>1</v>
          </cell>
          <cell r="AE14">
            <v>0</v>
          </cell>
          <cell r="AG14">
            <v>1</v>
          </cell>
          <cell r="AH14">
            <v>6500</v>
          </cell>
          <cell r="AI14">
            <v>0</v>
          </cell>
          <cell r="AK14">
            <v>0</v>
          </cell>
          <cell r="AP14">
            <v>0</v>
          </cell>
          <cell r="AQ14">
            <v>6</v>
          </cell>
          <cell r="AR14">
            <v>0</v>
          </cell>
          <cell r="AS14">
            <v>1</v>
          </cell>
          <cell r="AT14">
            <v>1</v>
          </cell>
          <cell r="AU14">
            <v>0</v>
          </cell>
          <cell r="AV14">
            <v>0</v>
          </cell>
          <cell r="AW14">
            <v>1</v>
          </cell>
          <cell r="AX14">
            <v>1</v>
          </cell>
          <cell r="AY14">
            <v>0</v>
          </cell>
          <cell r="AZ14">
            <v>0</v>
          </cell>
        </row>
        <row r="15">
          <cell r="A15" t="str">
            <v>Alderwoods Group</v>
          </cell>
          <cell r="B15">
            <v>955311</v>
          </cell>
          <cell r="C15" t="str">
            <v>A</v>
          </cell>
          <cell r="D15">
            <v>0</v>
          </cell>
          <cell r="I15">
            <v>1604</v>
          </cell>
          <cell r="J15">
            <v>19248</v>
          </cell>
          <cell r="L15">
            <v>0</v>
          </cell>
          <cell r="N15">
            <v>1</v>
          </cell>
          <cell r="O15">
            <v>960</v>
          </cell>
          <cell r="P15">
            <v>0</v>
          </cell>
          <cell r="R15">
            <v>1</v>
          </cell>
          <cell r="S15">
            <v>0</v>
          </cell>
          <cell r="V15">
            <v>0</v>
          </cell>
          <cell r="Y15">
            <v>0</v>
          </cell>
          <cell r="AB15">
            <v>0</v>
          </cell>
          <cell r="AC15">
            <v>0</v>
          </cell>
          <cell r="AE15">
            <v>1</v>
          </cell>
          <cell r="AF15">
            <v>3320</v>
          </cell>
          <cell r="AG15">
            <v>0</v>
          </cell>
          <cell r="AI15">
            <v>0</v>
          </cell>
          <cell r="AM15">
            <v>1</v>
          </cell>
          <cell r="AN15">
            <v>3231</v>
          </cell>
          <cell r="AP15">
            <v>0</v>
          </cell>
          <cell r="AQ15">
            <v>3</v>
          </cell>
          <cell r="AR15">
            <v>0</v>
          </cell>
          <cell r="AS15">
            <v>1</v>
          </cell>
          <cell r="AT15">
            <v>1</v>
          </cell>
          <cell r="AU15">
            <v>0</v>
          </cell>
          <cell r="AV15">
            <v>1</v>
          </cell>
          <cell r="AW15">
            <v>1</v>
          </cell>
          <cell r="AX15">
            <v>0</v>
          </cell>
          <cell r="AY15">
            <v>0</v>
          </cell>
          <cell r="AZ15">
            <v>0</v>
          </cell>
        </row>
        <row r="16">
          <cell r="A16" t="str">
            <v>Alliance Pipeline Ltd.</v>
          </cell>
          <cell r="B16">
            <v>900000</v>
          </cell>
          <cell r="C16" t="str">
            <v>A</v>
          </cell>
          <cell r="D16">
            <v>1</v>
          </cell>
          <cell r="E16">
            <v>37180</v>
          </cell>
          <cell r="N16">
            <v>0</v>
          </cell>
          <cell r="R16">
            <v>0</v>
          </cell>
          <cell r="S16">
            <v>0</v>
          </cell>
          <cell r="V16">
            <v>0</v>
          </cell>
          <cell r="Y16">
            <v>0</v>
          </cell>
          <cell r="AB16">
            <v>0</v>
          </cell>
          <cell r="AE16">
            <v>0</v>
          </cell>
          <cell r="AG16">
            <v>0</v>
          </cell>
          <cell r="AI16">
            <v>0</v>
          </cell>
          <cell r="AP16">
            <v>0</v>
          </cell>
          <cell r="AQ16">
            <v>3</v>
          </cell>
          <cell r="AR16">
            <v>0</v>
          </cell>
          <cell r="AS16">
            <v>1</v>
          </cell>
          <cell r="AT16">
            <v>1</v>
          </cell>
          <cell r="AU16">
            <v>0</v>
          </cell>
          <cell r="AV16">
            <v>0</v>
          </cell>
          <cell r="AW16">
            <v>0</v>
          </cell>
          <cell r="AX16">
            <v>0</v>
          </cell>
          <cell r="AY16">
            <v>0</v>
          </cell>
          <cell r="AZ16">
            <v>0</v>
          </cell>
        </row>
        <row r="17">
          <cell r="A17" t="str">
            <v>Allied Domecq Spirits and Wine</v>
          </cell>
          <cell r="B17">
            <v>950000</v>
          </cell>
          <cell r="C17" t="str">
            <v>A</v>
          </cell>
          <cell r="AP17">
            <v>0</v>
          </cell>
          <cell r="AQ17">
            <v>3</v>
          </cell>
          <cell r="AR17">
            <v>0</v>
          </cell>
          <cell r="AS17">
            <v>1</v>
          </cell>
          <cell r="AT17">
            <v>0</v>
          </cell>
          <cell r="AU17">
            <v>0</v>
          </cell>
          <cell r="AV17">
            <v>0</v>
          </cell>
          <cell r="AW17">
            <v>0</v>
          </cell>
          <cell r="AX17">
            <v>0</v>
          </cell>
          <cell r="AY17">
            <v>0</v>
          </cell>
          <cell r="AZ17">
            <v>0</v>
          </cell>
        </row>
        <row r="18">
          <cell r="A18" t="str">
            <v>Allstate Insurance Company of Canada</v>
          </cell>
          <cell r="B18">
            <v>756460</v>
          </cell>
          <cell r="C18" t="str">
            <v>A</v>
          </cell>
          <cell r="D18">
            <v>0</v>
          </cell>
          <cell r="L18">
            <v>0</v>
          </cell>
          <cell r="N18">
            <v>0</v>
          </cell>
          <cell r="P18">
            <v>0</v>
          </cell>
          <cell r="R18">
            <v>0</v>
          </cell>
          <cell r="S18">
            <v>0</v>
          </cell>
          <cell r="V18">
            <v>0</v>
          </cell>
          <cell r="Y18">
            <v>0</v>
          </cell>
          <cell r="AB18">
            <v>0</v>
          </cell>
          <cell r="AC18">
            <v>0</v>
          </cell>
          <cell r="AE18">
            <v>0</v>
          </cell>
          <cell r="AG18">
            <v>0</v>
          </cell>
          <cell r="AI18">
            <v>0</v>
          </cell>
          <cell r="AP18">
            <v>0</v>
          </cell>
          <cell r="AQ18">
            <v>3</v>
          </cell>
          <cell r="AR18">
            <v>0</v>
          </cell>
          <cell r="AS18">
            <v>1</v>
          </cell>
          <cell r="AT18">
            <v>1</v>
          </cell>
          <cell r="AU18">
            <v>0</v>
          </cell>
          <cell r="AV18">
            <v>0</v>
          </cell>
          <cell r="AW18">
            <v>0</v>
          </cell>
          <cell r="AX18">
            <v>0</v>
          </cell>
          <cell r="AY18">
            <v>0</v>
          </cell>
          <cell r="AZ18">
            <v>0</v>
          </cell>
        </row>
        <row r="19">
          <cell r="A19" t="str">
            <v>Alta Genetics</v>
          </cell>
          <cell r="B19">
            <v>66154</v>
          </cell>
          <cell r="C19" t="str">
            <v>A</v>
          </cell>
          <cell r="D19">
            <v>0</v>
          </cell>
          <cell r="L19">
            <v>0</v>
          </cell>
          <cell r="N19">
            <v>0</v>
          </cell>
          <cell r="P19">
            <v>0</v>
          </cell>
          <cell r="R19">
            <v>0</v>
          </cell>
          <cell r="S19">
            <v>0</v>
          </cell>
          <cell r="V19">
            <v>0</v>
          </cell>
          <cell r="Y19">
            <v>0</v>
          </cell>
          <cell r="AB19">
            <v>0</v>
          </cell>
          <cell r="AC19">
            <v>0</v>
          </cell>
          <cell r="AE19">
            <v>0</v>
          </cell>
          <cell r="AG19">
            <v>0</v>
          </cell>
          <cell r="AI19">
            <v>0</v>
          </cell>
          <cell r="AK19">
            <v>0</v>
          </cell>
          <cell r="AP19">
            <v>0</v>
          </cell>
          <cell r="AQ19">
            <v>1</v>
          </cell>
          <cell r="AR19">
            <v>0</v>
          </cell>
          <cell r="AS19">
            <v>1</v>
          </cell>
          <cell r="AT19">
            <v>1</v>
          </cell>
          <cell r="AU19">
            <v>0</v>
          </cell>
          <cell r="AV19">
            <v>0</v>
          </cell>
          <cell r="AW19">
            <v>0</v>
          </cell>
          <cell r="AX19">
            <v>0</v>
          </cell>
          <cell r="AY19">
            <v>0</v>
          </cell>
          <cell r="AZ19">
            <v>0</v>
          </cell>
        </row>
        <row r="20">
          <cell r="A20" t="str">
            <v>American International Group (Canada)</v>
          </cell>
          <cell r="B20">
            <v>1650192</v>
          </cell>
          <cell r="C20" t="str">
            <v>A</v>
          </cell>
          <cell r="D20">
            <v>0</v>
          </cell>
          <cell r="L20">
            <v>0</v>
          </cell>
          <cell r="N20">
            <v>0</v>
          </cell>
          <cell r="P20">
            <v>0</v>
          </cell>
          <cell r="R20">
            <v>0</v>
          </cell>
          <cell r="S20">
            <v>0</v>
          </cell>
          <cell r="V20">
            <v>0</v>
          </cell>
          <cell r="Y20">
            <v>0</v>
          </cell>
          <cell r="AB20">
            <v>0</v>
          </cell>
          <cell r="AC20">
            <v>0</v>
          </cell>
          <cell r="AE20">
            <v>0</v>
          </cell>
          <cell r="AG20">
            <v>0</v>
          </cell>
          <cell r="AI20">
            <v>0</v>
          </cell>
          <cell r="AK20">
            <v>0</v>
          </cell>
          <cell r="AP20">
            <v>0</v>
          </cell>
          <cell r="AQ20">
            <v>4</v>
          </cell>
          <cell r="AR20">
            <v>0</v>
          </cell>
          <cell r="AS20">
            <v>1</v>
          </cell>
          <cell r="AT20">
            <v>1</v>
          </cell>
          <cell r="AU20">
            <v>0</v>
          </cell>
          <cell r="AV20">
            <v>0</v>
          </cell>
          <cell r="AW20">
            <v>0</v>
          </cell>
          <cell r="AX20">
            <v>0</v>
          </cell>
          <cell r="AY20">
            <v>0</v>
          </cell>
          <cell r="AZ20">
            <v>0</v>
          </cell>
        </row>
        <row r="21">
          <cell r="A21" t="str">
            <v>American Standard Inc.</v>
          </cell>
          <cell r="B21">
            <v>130605</v>
          </cell>
          <cell r="C21" t="str">
            <v>A</v>
          </cell>
          <cell r="D21">
            <v>0</v>
          </cell>
          <cell r="F21">
            <v>25000</v>
          </cell>
          <cell r="H21">
            <v>100000</v>
          </cell>
          <cell r="L21">
            <v>1</v>
          </cell>
          <cell r="N21">
            <v>1</v>
          </cell>
          <cell r="P21">
            <v>0</v>
          </cell>
          <cell r="R21">
            <v>0</v>
          </cell>
          <cell r="S21">
            <v>0</v>
          </cell>
          <cell r="V21">
            <v>0</v>
          </cell>
          <cell r="Y21">
            <v>0</v>
          </cell>
          <cell r="AB21">
            <v>0</v>
          </cell>
          <cell r="AC21">
            <v>0</v>
          </cell>
          <cell r="AE21">
            <v>0</v>
          </cell>
          <cell r="AG21">
            <v>0</v>
          </cell>
          <cell r="AI21">
            <v>0</v>
          </cell>
          <cell r="AK21">
            <v>0</v>
          </cell>
          <cell r="AP21">
            <v>1</v>
          </cell>
          <cell r="AQ21">
            <v>2</v>
          </cell>
          <cell r="AR21">
            <v>0</v>
          </cell>
          <cell r="AS21">
            <v>1</v>
          </cell>
          <cell r="AT21">
            <v>1</v>
          </cell>
          <cell r="AU21">
            <v>0</v>
          </cell>
          <cell r="AV21">
            <v>0</v>
          </cell>
          <cell r="AW21">
            <v>0</v>
          </cell>
          <cell r="AX21">
            <v>0</v>
          </cell>
          <cell r="AY21">
            <v>0</v>
          </cell>
          <cell r="AZ21">
            <v>0</v>
          </cell>
        </row>
        <row r="22">
          <cell r="A22" t="str">
            <v>AMI Partners Inc.</v>
          </cell>
          <cell r="B22">
            <v>1000</v>
          </cell>
          <cell r="C22" t="str">
            <v>A</v>
          </cell>
          <cell r="D22">
            <v>0</v>
          </cell>
          <cell r="L22">
            <v>0</v>
          </cell>
          <cell r="N22">
            <v>0</v>
          </cell>
          <cell r="P22">
            <v>0</v>
          </cell>
          <cell r="R22">
            <v>0</v>
          </cell>
          <cell r="S22">
            <v>0</v>
          </cell>
          <cell r="V22">
            <v>0</v>
          </cell>
          <cell r="Y22">
            <v>0</v>
          </cell>
          <cell r="AB22">
            <v>0</v>
          </cell>
          <cell r="AC22">
            <v>0</v>
          </cell>
          <cell r="AE22">
            <v>0</v>
          </cell>
          <cell r="AG22">
            <v>0</v>
          </cell>
          <cell r="AI22">
            <v>0</v>
          </cell>
          <cell r="AK22">
            <v>0</v>
          </cell>
          <cell r="AP22">
            <v>0</v>
          </cell>
          <cell r="AQ22">
            <v>1</v>
          </cell>
          <cell r="AR22">
            <v>0</v>
          </cell>
          <cell r="AS22">
            <v>1</v>
          </cell>
          <cell r="AT22">
            <v>1</v>
          </cell>
          <cell r="AU22">
            <v>0</v>
          </cell>
          <cell r="AV22">
            <v>0</v>
          </cell>
          <cell r="AW22">
            <v>0</v>
          </cell>
          <cell r="AX22">
            <v>0</v>
          </cell>
          <cell r="AY22">
            <v>0</v>
          </cell>
          <cell r="AZ22">
            <v>0</v>
          </cell>
        </row>
        <row r="23">
          <cell r="A23" t="str">
            <v>Anchor Lamina Inc.</v>
          </cell>
          <cell r="B23">
            <v>137148</v>
          </cell>
          <cell r="C23" t="str">
            <v>A</v>
          </cell>
          <cell r="D23">
            <v>0</v>
          </cell>
          <cell r="I23">
            <v>900</v>
          </cell>
          <cell r="J23">
            <v>10800</v>
          </cell>
          <cell r="L23">
            <v>0</v>
          </cell>
          <cell r="N23">
            <v>0</v>
          </cell>
          <cell r="P23">
            <v>0</v>
          </cell>
          <cell r="R23">
            <v>0</v>
          </cell>
          <cell r="S23">
            <v>0</v>
          </cell>
          <cell r="V23">
            <v>0</v>
          </cell>
          <cell r="Y23">
            <v>0</v>
          </cell>
          <cell r="AC23">
            <v>0</v>
          </cell>
          <cell r="AE23">
            <v>0</v>
          </cell>
          <cell r="AG23">
            <v>0</v>
          </cell>
          <cell r="AI23">
            <v>0</v>
          </cell>
          <cell r="AK23">
            <v>0</v>
          </cell>
          <cell r="AP23">
            <v>0</v>
          </cell>
          <cell r="AQ23">
            <v>2</v>
          </cell>
          <cell r="AR23">
            <v>0</v>
          </cell>
          <cell r="AS23">
            <v>1</v>
          </cell>
          <cell r="AT23">
            <v>1</v>
          </cell>
          <cell r="AU23">
            <v>0</v>
          </cell>
          <cell r="AV23">
            <v>1</v>
          </cell>
          <cell r="AW23">
            <v>0</v>
          </cell>
          <cell r="AX23">
            <v>0</v>
          </cell>
          <cell r="AY23">
            <v>0</v>
          </cell>
          <cell r="AZ23">
            <v>0</v>
          </cell>
        </row>
        <row r="24">
          <cell r="A24" t="str">
            <v>APF Energy</v>
          </cell>
          <cell r="B24">
            <v>165457</v>
          </cell>
          <cell r="C24" t="str">
            <v>A</v>
          </cell>
          <cell r="D24">
            <v>0</v>
          </cell>
          <cell r="N24">
            <v>1</v>
          </cell>
          <cell r="O24">
            <v>3640</v>
          </cell>
          <cell r="R24">
            <v>1</v>
          </cell>
          <cell r="S24">
            <v>0</v>
          </cell>
          <cell r="V24">
            <v>1</v>
          </cell>
          <cell r="X24">
            <v>899</v>
          </cell>
          <cell r="Y24">
            <v>0</v>
          </cell>
          <cell r="AB24">
            <v>0</v>
          </cell>
          <cell r="AE24">
            <v>0</v>
          </cell>
          <cell r="AG24">
            <v>0</v>
          </cell>
          <cell r="AI24">
            <v>0</v>
          </cell>
          <cell r="AP24">
            <v>0</v>
          </cell>
          <cell r="AQ24">
            <v>2</v>
          </cell>
          <cell r="AR24">
            <v>0</v>
          </cell>
          <cell r="AS24">
            <v>1</v>
          </cell>
          <cell r="AT24">
            <v>1</v>
          </cell>
          <cell r="AU24">
            <v>0</v>
          </cell>
          <cell r="AV24">
            <v>0</v>
          </cell>
          <cell r="AW24">
            <v>1</v>
          </cell>
          <cell r="AX24">
            <v>0</v>
          </cell>
          <cell r="AY24">
            <v>0</v>
          </cell>
          <cell r="AZ24">
            <v>0</v>
          </cell>
        </row>
        <row r="25">
          <cell r="A25" t="str">
            <v>Assurant Solutions</v>
          </cell>
          <cell r="B25">
            <v>197978</v>
          </cell>
          <cell r="C25" t="str">
            <v>A</v>
          </cell>
          <cell r="D25">
            <v>0</v>
          </cell>
          <cell r="F25">
            <v>75000</v>
          </cell>
          <cell r="G25">
            <v>60</v>
          </cell>
          <cell r="H25">
            <v>100000</v>
          </cell>
          <cell r="I25">
            <v>1200</v>
          </cell>
          <cell r="J25">
            <v>14400</v>
          </cell>
          <cell r="L25">
            <v>0</v>
          </cell>
          <cell r="N25">
            <v>1</v>
          </cell>
          <cell r="O25">
            <v>1500</v>
          </cell>
          <cell r="P25">
            <v>0</v>
          </cell>
          <cell r="R25">
            <v>0</v>
          </cell>
          <cell r="S25">
            <v>0</v>
          </cell>
          <cell r="V25">
            <v>0</v>
          </cell>
          <cell r="Y25">
            <v>0</v>
          </cell>
          <cell r="AB25">
            <v>1</v>
          </cell>
          <cell r="AC25">
            <v>0</v>
          </cell>
          <cell r="AD25">
            <v>0</v>
          </cell>
          <cell r="AE25">
            <v>0</v>
          </cell>
          <cell r="AG25">
            <v>0</v>
          </cell>
          <cell r="AI25">
            <v>0</v>
          </cell>
          <cell r="AK25">
            <v>0</v>
          </cell>
          <cell r="AP25">
            <v>0</v>
          </cell>
          <cell r="AQ25">
            <v>2</v>
          </cell>
          <cell r="AR25">
            <v>0</v>
          </cell>
          <cell r="AS25">
            <v>1</v>
          </cell>
          <cell r="AT25">
            <v>1</v>
          </cell>
          <cell r="AU25">
            <v>0</v>
          </cell>
          <cell r="AV25">
            <v>1</v>
          </cell>
          <cell r="AW25">
            <v>0</v>
          </cell>
          <cell r="AX25">
            <v>1</v>
          </cell>
          <cell r="AY25">
            <v>0</v>
          </cell>
          <cell r="AZ25">
            <v>0</v>
          </cell>
        </row>
        <row r="26">
          <cell r="A26" t="str">
            <v>ATI Technologies Inc.</v>
          </cell>
          <cell r="B26">
            <v>1918631</v>
          </cell>
          <cell r="C26" t="str">
            <v>A</v>
          </cell>
          <cell r="D26">
            <v>0</v>
          </cell>
          <cell r="L26">
            <v>0</v>
          </cell>
          <cell r="N26">
            <v>0</v>
          </cell>
          <cell r="P26">
            <v>0</v>
          </cell>
          <cell r="R26">
            <v>0</v>
          </cell>
          <cell r="S26">
            <v>0</v>
          </cell>
          <cell r="V26">
            <v>0</v>
          </cell>
          <cell r="Y26">
            <v>0</v>
          </cell>
          <cell r="AB26">
            <v>0</v>
          </cell>
          <cell r="AC26">
            <v>1</v>
          </cell>
          <cell r="AE26">
            <v>1</v>
          </cell>
          <cell r="AG26">
            <v>0</v>
          </cell>
          <cell r="AI26">
            <v>0</v>
          </cell>
          <cell r="AK26">
            <v>0</v>
          </cell>
          <cell r="AP26">
            <v>0</v>
          </cell>
          <cell r="AQ26">
            <v>4</v>
          </cell>
          <cell r="AR26">
            <v>0</v>
          </cell>
          <cell r="AS26">
            <v>1</v>
          </cell>
          <cell r="AT26">
            <v>1</v>
          </cell>
          <cell r="AU26">
            <v>0</v>
          </cell>
          <cell r="AV26">
            <v>0</v>
          </cell>
          <cell r="AW26">
            <v>0</v>
          </cell>
          <cell r="AX26">
            <v>0</v>
          </cell>
          <cell r="AY26">
            <v>0</v>
          </cell>
          <cell r="AZ26">
            <v>0</v>
          </cell>
        </row>
        <row r="27">
          <cell r="A27" t="str">
            <v>Atomic Energy of Canada Limited</v>
          </cell>
          <cell r="B27">
            <v>571115</v>
          </cell>
          <cell r="C27" t="str">
            <v>A</v>
          </cell>
          <cell r="D27">
            <v>1</v>
          </cell>
          <cell r="E27">
            <v>7500</v>
          </cell>
          <cell r="F27">
            <v>65000</v>
          </cell>
          <cell r="G27">
            <v>36</v>
          </cell>
          <cell r="K27">
            <v>375</v>
          </cell>
          <cell r="L27">
            <v>1</v>
          </cell>
          <cell r="M27">
            <v>900</v>
          </cell>
          <cell r="N27">
            <v>0</v>
          </cell>
          <cell r="P27">
            <v>1</v>
          </cell>
          <cell r="Q27">
            <v>47000</v>
          </cell>
          <cell r="R27">
            <v>0</v>
          </cell>
          <cell r="S27">
            <v>0</v>
          </cell>
          <cell r="V27">
            <v>0</v>
          </cell>
          <cell r="Y27">
            <v>0</v>
          </cell>
          <cell r="AB27">
            <v>2</v>
          </cell>
          <cell r="AC27">
            <v>0</v>
          </cell>
          <cell r="AE27">
            <v>1</v>
          </cell>
          <cell r="AG27">
            <v>0</v>
          </cell>
          <cell r="AI27">
            <v>0</v>
          </cell>
          <cell r="AK27">
            <v>0</v>
          </cell>
          <cell r="AM27">
            <v>1</v>
          </cell>
          <cell r="AP27">
            <v>1</v>
          </cell>
          <cell r="AQ27">
            <v>3</v>
          </cell>
          <cell r="AR27">
            <v>0</v>
          </cell>
          <cell r="AS27">
            <v>1</v>
          </cell>
          <cell r="AT27">
            <v>1</v>
          </cell>
          <cell r="AU27">
            <v>0</v>
          </cell>
          <cell r="AV27">
            <v>0</v>
          </cell>
          <cell r="AW27">
            <v>0</v>
          </cell>
          <cell r="AX27">
            <v>1</v>
          </cell>
          <cell r="AY27">
            <v>1</v>
          </cell>
          <cell r="AZ27">
            <v>0</v>
          </cell>
        </row>
        <row r="28">
          <cell r="A28" t="str">
            <v>Aurion Capital Management</v>
          </cell>
          <cell r="B28">
            <v>9831.1</v>
          </cell>
          <cell r="C28" t="str">
            <v>A</v>
          </cell>
          <cell r="D28">
            <v>0</v>
          </cell>
          <cell r="L28">
            <v>0</v>
          </cell>
          <cell r="N28">
            <v>1</v>
          </cell>
          <cell r="O28">
            <v>2760</v>
          </cell>
          <cell r="P28">
            <v>0</v>
          </cell>
          <cell r="R28">
            <v>0</v>
          </cell>
          <cell r="S28">
            <v>0</v>
          </cell>
          <cell r="V28">
            <v>0</v>
          </cell>
          <cell r="Y28">
            <v>0</v>
          </cell>
          <cell r="AB28">
            <v>0</v>
          </cell>
          <cell r="AC28">
            <v>0</v>
          </cell>
          <cell r="AE28">
            <v>1</v>
          </cell>
          <cell r="AG28">
            <v>0</v>
          </cell>
          <cell r="AI28">
            <v>0</v>
          </cell>
          <cell r="AK28">
            <v>0</v>
          </cell>
          <cell r="AP28">
            <v>0</v>
          </cell>
          <cell r="AQ28">
            <v>1</v>
          </cell>
          <cell r="AR28">
            <v>0</v>
          </cell>
          <cell r="AS28">
            <v>1</v>
          </cell>
          <cell r="AT28">
            <v>1</v>
          </cell>
          <cell r="AU28">
            <v>0</v>
          </cell>
          <cell r="AV28">
            <v>0</v>
          </cell>
          <cell r="AW28">
            <v>0</v>
          </cell>
          <cell r="AX28">
            <v>0</v>
          </cell>
          <cell r="AY28">
            <v>0</v>
          </cell>
          <cell r="AZ28">
            <v>0</v>
          </cell>
        </row>
        <row r="29">
          <cell r="A29" t="str">
            <v>Aviva Canada Inc.</v>
          </cell>
          <cell r="B29">
            <v>2562700</v>
          </cell>
          <cell r="C29" t="str">
            <v>A</v>
          </cell>
          <cell r="D29">
            <v>0</v>
          </cell>
          <cell r="F29">
            <v>51600</v>
          </cell>
          <cell r="G29">
            <v>48</v>
          </cell>
          <cell r="H29">
            <v>120000</v>
          </cell>
          <cell r="L29">
            <v>1</v>
          </cell>
          <cell r="N29">
            <v>1</v>
          </cell>
          <cell r="O29">
            <v>480</v>
          </cell>
          <cell r="P29">
            <v>0</v>
          </cell>
          <cell r="R29">
            <v>2</v>
          </cell>
          <cell r="S29">
            <v>1</v>
          </cell>
          <cell r="T29">
            <v>25000</v>
          </cell>
          <cell r="U29">
            <v>5000</v>
          </cell>
          <cell r="V29">
            <v>1</v>
          </cell>
          <cell r="Y29">
            <v>0</v>
          </cell>
          <cell r="AB29">
            <v>2</v>
          </cell>
          <cell r="AC29">
            <v>1</v>
          </cell>
          <cell r="AE29">
            <v>1</v>
          </cell>
          <cell r="AG29">
            <v>0</v>
          </cell>
          <cell r="AI29">
            <v>0</v>
          </cell>
          <cell r="AK29">
            <v>0</v>
          </cell>
          <cell r="AM29">
            <v>0</v>
          </cell>
          <cell r="AP29">
            <v>1</v>
          </cell>
          <cell r="AQ29">
            <v>5</v>
          </cell>
          <cell r="AR29">
            <v>0</v>
          </cell>
          <cell r="AS29">
            <v>1</v>
          </cell>
          <cell r="AT29">
            <v>1</v>
          </cell>
          <cell r="AU29">
            <v>0</v>
          </cell>
          <cell r="AV29">
            <v>0</v>
          </cell>
          <cell r="AW29">
            <v>1</v>
          </cell>
          <cell r="AX29">
            <v>1</v>
          </cell>
          <cell r="AY29">
            <v>0</v>
          </cell>
          <cell r="AZ29">
            <v>0</v>
          </cell>
        </row>
        <row r="30">
          <cell r="A30" t="str">
            <v>Avon Canada Inc.</v>
          </cell>
          <cell r="B30">
            <v>228124</v>
          </cell>
          <cell r="C30" t="str">
            <v>A</v>
          </cell>
          <cell r="D30">
            <v>0</v>
          </cell>
          <cell r="F30">
            <v>45000</v>
          </cell>
          <cell r="G30">
            <v>24</v>
          </cell>
          <cell r="I30">
            <v>0</v>
          </cell>
          <cell r="L30">
            <v>0</v>
          </cell>
          <cell r="N30">
            <v>0</v>
          </cell>
          <cell r="P30">
            <v>0</v>
          </cell>
          <cell r="R30">
            <v>1</v>
          </cell>
          <cell r="S30">
            <v>0</v>
          </cell>
          <cell r="V30">
            <v>1</v>
          </cell>
          <cell r="Y30">
            <v>0</v>
          </cell>
          <cell r="AB30">
            <v>2</v>
          </cell>
          <cell r="AC30">
            <v>1</v>
          </cell>
          <cell r="AE30">
            <v>1</v>
          </cell>
          <cell r="AG30">
            <v>1</v>
          </cell>
          <cell r="AI30">
            <v>0</v>
          </cell>
          <cell r="AK30">
            <v>0</v>
          </cell>
          <cell r="AP30">
            <v>1</v>
          </cell>
          <cell r="AQ30">
            <v>2</v>
          </cell>
          <cell r="AR30">
            <v>0</v>
          </cell>
          <cell r="AS30">
            <v>1</v>
          </cell>
          <cell r="AT30">
            <v>1</v>
          </cell>
          <cell r="AU30">
            <v>0</v>
          </cell>
          <cell r="AV30">
            <v>0</v>
          </cell>
          <cell r="AW30">
            <v>1</v>
          </cell>
          <cell r="AX30">
            <v>1</v>
          </cell>
          <cell r="AY30">
            <v>0</v>
          </cell>
          <cell r="AZ30">
            <v>0</v>
          </cell>
        </row>
        <row r="31">
          <cell r="A31" t="str">
            <v>B C Rail Ltd.</v>
          </cell>
          <cell r="B31">
            <v>364000</v>
          </cell>
          <cell r="C31" t="str">
            <v>A</v>
          </cell>
          <cell r="D31">
            <v>1</v>
          </cell>
          <cell r="E31">
            <v>3500</v>
          </cell>
          <cell r="I31">
            <v>900</v>
          </cell>
          <cell r="J31">
            <v>10800</v>
          </cell>
          <cell r="L31">
            <v>1</v>
          </cell>
          <cell r="N31">
            <v>1</v>
          </cell>
          <cell r="O31">
            <v>900</v>
          </cell>
          <cell r="P31">
            <v>0</v>
          </cell>
          <cell r="R31">
            <v>3</v>
          </cell>
          <cell r="S31">
            <v>1</v>
          </cell>
          <cell r="T31">
            <v>30000</v>
          </cell>
          <cell r="U31">
            <v>5000</v>
          </cell>
          <cell r="V31">
            <v>1</v>
          </cell>
          <cell r="W31">
            <v>10000</v>
          </cell>
          <cell r="X31">
            <v>2500</v>
          </cell>
          <cell r="Y31">
            <v>1</v>
          </cell>
          <cell r="AA31">
            <v>3500</v>
          </cell>
          <cell r="AB31">
            <v>2</v>
          </cell>
          <cell r="AC31">
            <v>1</v>
          </cell>
          <cell r="AD31">
            <v>450</v>
          </cell>
          <cell r="AE31">
            <v>1</v>
          </cell>
          <cell r="AF31">
            <v>1500</v>
          </cell>
          <cell r="AG31">
            <v>0</v>
          </cell>
          <cell r="AI31">
            <v>0</v>
          </cell>
          <cell r="AP31">
            <v>0</v>
          </cell>
          <cell r="AQ31">
            <v>2</v>
          </cell>
          <cell r="AR31">
            <v>0</v>
          </cell>
          <cell r="AS31">
            <v>1</v>
          </cell>
          <cell r="AT31">
            <v>1</v>
          </cell>
          <cell r="AU31">
            <v>0</v>
          </cell>
          <cell r="AV31">
            <v>1</v>
          </cell>
          <cell r="AW31">
            <v>1</v>
          </cell>
          <cell r="AX31">
            <v>1</v>
          </cell>
          <cell r="AY31">
            <v>0</v>
          </cell>
          <cell r="AZ31">
            <v>0</v>
          </cell>
        </row>
        <row r="32">
          <cell r="A32" t="str">
            <v>Bacardi Canada Inc.</v>
          </cell>
          <cell r="B32">
            <v>100000</v>
          </cell>
          <cell r="C32" t="str">
            <v>A</v>
          </cell>
          <cell r="D32">
            <v>0</v>
          </cell>
          <cell r="F32">
            <v>100000</v>
          </cell>
          <cell r="G32">
            <v>36</v>
          </cell>
          <cell r="H32">
            <v>95000</v>
          </cell>
          <cell r="L32">
            <v>1</v>
          </cell>
          <cell r="M32">
            <v>12000</v>
          </cell>
          <cell r="N32">
            <v>1</v>
          </cell>
          <cell r="P32">
            <v>0</v>
          </cell>
          <cell r="R32">
            <v>2</v>
          </cell>
          <cell r="S32">
            <v>1</v>
          </cell>
          <cell r="T32">
            <v>25000</v>
          </cell>
          <cell r="U32">
            <v>30000</v>
          </cell>
          <cell r="V32">
            <v>0</v>
          </cell>
          <cell r="Y32">
            <v>1</v>
          </cell>
          <cell r="Z32">
            <v>5000</v>
          </cell>
          <cell r="AA32">
            <v>5000</v>
          </cell>
          <cell r="AB32">
            <v>2</v>
          </cell>
          <cell r="AC32">
            <v>1</v>
          </cell>
          <cell r="AD32">
            <v>10000</v>
          </cell>
          <cell r="AE32">
            <v>1</v>
          </cell>
          <cell r="AF32">
            <v>1000</v>
          </cell>
          <cell r="AG32">
            <v>1</v>
          </cell>
          <cell r="AH32">
            <v>4000</v>
          </cell>
          <cell r="AI32">
            <v>0</v>
          </cell>
          <cell r="AK32">
            <v>0</v>
          </cell>
          <cell r="AP32">
            <v>1</v>
          </cell>
          <cell r="AQ32">
            <v>2</v>
          </cell>
          <cell r="AR32">
            <v>0</v>
          </cell>
          <cell r="AS32">
            <v>1</v>
          </cell>
          <cell r="AT32">
            <v>1</v>
          </cell>
          <cell r="AU32">
            <v>0</v>
          </cell>
          <cell r="AV32">
            <v>0</v>
          </cell>
          <cell r="AW32">
            <v>1</v>
          </cell>
          <cell r="AX32">
            <v>1</v>
          </cell>
          <cell r="AY32">
            <v>0</v>
          </cell>
          <cell r="AZ32">
            <v>0</v>
          </cell>
        </row>
        <row r="33">
          <cell r="A33" t="str">
            <v>Bank of Montreal</v>
          </cell>
          <cell r="B33">
            <v>13147000</v>
          </cell>
          <cell r="C33" t="str">
            <v>A</v>
          </cell>
          <cell r="D33">
            <v>0</v>
          </cell>
          <cell r="F33">
            <v>46500</v>
          </cell>
          <cell r="G33">
            <v>36</v>
          </cell>
          <cell r="K33">
            <v>100</v>
          </cell>
          <cell r="L33">
            <v>1</v>
          </cell>
          <cell r="M33">
            <v>1300</v>
          </cell>
          <cell r="N33">
            <v>1</v>
          </cell>
          <cell r="O33">
            <v>1</v>
          </cell>
          <cell r="P33">
            <v>1</v>
          </cell>
          <cell r="R33">
            <v>3</v>
          </cell>
          <cell r="S33">
            <v>0</v>
          </cell>
          <cell r="V33">
            <v>0</v>
          </cell>
          <cell r="Y33">
            <v>0</v>
          </cell>
          <cell r="AB33">
            <v>2</v>
          </cell>
          <cell r="AC33">
            <v>0</v>
          </cell>
          <cell r="AE33">
            <v>1</v>
          </cell>
          <cell r="AF33">
            <v>1000</v>
          </cell>
          <cell r="AG33">
            <v>1</v>
          </cell>
          <cell r="AH33">
            <v>20000</v>
          </cell>
          <cell r="AI33">
            <v>0</v>
          </cell>
          <cell r="AM33">
            <v>1</v>
          </cell>
          <cell r="AP33">
            <v>1</v>
          </cell>
          <cell r="AQ33">
            <v>6</v>
          </cell>
          <cell r="AR33">
            <v>0</v>
          </cell>
          <cell r="AS33">
            <v>1</v>
          </cell>
          <cell r="AT33">
            <v>1</v>
          </cell>
          <cell r="AU33">
            <v>0</v>
          </cell>
          <cell r="AV33">
            <v>0</v>
          </cell>
          <cell r="AW33">
            <v>1</v>
          </cell>
          <cell r="AX33">
            <v>1</v>
          </cell>
          <cell r="AY33">
            <v>1</v>
          </cell>
          <cell r="AZ33">
            <v>0</v>
          </cell>
        </row>
        <row r="34">
          <cell r="A34" t="str">
            <v>Barclays Global Investors</v>
          </cell>
          <cell r="B34">
            <v>48800</v>
          </cell>
          <cell r="C34" t="str">
            <v>A</v>
          </cell>
          <cell r="D34">
            <v>0</v>
          </cell>
          <cell r="L34">
            <v>0</v>
          </cell>
          <cell r="N34">
            <v>0</v>
          </cell>
          <cell r="P34">
            <v>0</v>
          </cell>
          <cell r="R34">
            <v>0</v>
          </cell>
          <cell r="S34">
            <v>0</v>
          </cell>
          <cell r="V34">
            <v>0</v>
          </cell>
          <cell r="Y34">
            <v>0</v>
          </cell>
          <cell r="AB34">
            <v>0</v>
          </cell>
          <cell r="AC34">
            <v>0</v>
          </cell>
          <cell r="AE34">
            <v>0</v>
          </cell>
          <cell r="AG34">
            <v>0</v>
          </cell>
          <cell r="AI34">
            <v>0</v>
          </cell>
          <cell r="AK34">
            <v>0</v>
          </cell>
          <cell r="AP34">
            <v>0</v>
          </cell>
          <cell r="AQ34">
            <v>1</v>
          </cell>
          <cell r="AR34">
            <v>0</v>
          </cell>
          <cell r="AS34">
            <v>1</v>
          </cell>
          <cell r="AT34">
            <v>1</v>
          </cell>
          <cell r="AU34">
            <v>0</v>
          </cell>
          <cell r="AV34">
            <v>0</v>
          </cell>
          <cell r="AW34">
            <v>0</v>
          </cell>
          <cell r="AX34">
            <v>0</v>
          </cell>
          <cell r="AY34">
            <v>0</v>
          </cell>
          <cell r="AZ34">
            <v>0</v>
          </cell>
        </row>
        <row r="35">
          <cell r="A35" t="str">
            <v>BASF Canada</v>
          </cell>
          <cell r="B35">
            <v>1030021</v>
          </cell>
          <cell r="C35" t="str">
            <v>A</v>
          </cell>
          <cell r="D35">
            <v>0</v>
          </cell>
          <cell r="F35">
            <v>63700</v>
          </cell>
          <cell r="G35">
            <v>36</v>
          </cell>
          <cell r="L35">
            <v>1</v>
          </cell>
          <cell r="N35">
            <v>0</v>
          </cell>
          <cell r="P35">
            <v>0</v>
          </cell>
          <cell r="R35">
            <v>1</v>
          </cell>
          <cell r="S35">
            <v>0</v>
          </cell>
          <cell r="V35">
            <v>0</v>
          </cell>
          <cell r="Y35">
            <v>1</v>
          </cell>
          <cell r="AA35">
            <v>150</v>
          </cell>
          <cell r="AB35">
            <v>0</v>
          </cell>
          <cell r="AC35">
            <v>0</v>
          </cell>
          <cell r="AE35">
            <v>0</v>
          </cell>
          <cell r="AG35">
            <v>0</v>
          </cell>
          <cell r="AI35">
            <v>0</v>
          </cell>
          <cell r="AK35">
            <v>0</v>
          </cell>
          <cell r="AP35">
            <v>1</v>
          </cell>
          <cell r="AQ35">
            <v>4</v>
          </cell>
          <cell r="AR35">
            <v>0</v>
          </cell>
          <cell r="AS35">
            <v>1</v>
          </cell>
          <cell r="AT35">
            <v>1</v>
          </cell>
          <cell r="AU35">
            <v>0</v>
          </cell>
          <cell r="AV35">
            <v>0</v>
          </cell>
          <cell r="AW35">
            <v>1</v>
          </cell>
          <cell r="AX35">
            <v>0</v>
          </cell>
          <cell r="AY35">
            <v>0</v>
          </cell>
          <cell r="AZ35">
            <v>0</v>
          </cell>
        </row>
        <row r="36">
          <cell r="A36" t="str">
            <v>Baxter Corporation</v>
          </cell>
          <cell r="B36">
            <v>390185</v>
          </cell>
          <cell r="C36" t="str">
            <v>A</v>
          </cell>
          <cell r="D36">
            <v>0</v>
          </cell>
          <cell r="I36">
            <v>1750</v>
          </cell>
          <cell r="J36">
            <v>21000</v>
          </cell>
          <cell r="L36">
            <v>1</v>
          </cell>
          <cell r="M36">
            <v>1400</v>
          </cell>
          <cell r="N36">
            <v>1</v>
          </cell>
          <cell r="O36">
            <v>1300</v>
          </cell>
          <cell r="P36">
            <v>0</v>
          </cell>
          <cell r="R36">
            <v>0</v>
          </cell>
          <cell r="S36">
            <v>0</v>
          </cell>
          <cell r="V36">
            <v>0</v>
          </cell>
          <cell r="Y36">
            <v>0</v>
          </cell>
          <cell r="AB36">
            <v>0</v>
          </cell>
          <cell r="AC36">
            <v>0</v>
          </cell>
          <cell r="AE36">
            <v>1</v>
          </cell>
          <cell r="AF36">
            <v>1000</v>
          </cell>
          <cell r="AG36">
            <v>1</v>
          </cell>
          <cell r="AH36">
            <v>1500</v>
          </cell>
          <cell r="AI36">
            <v>0</v>
          </cell>
          <cell r="AK36">
            <v>0</v>
          </cell>
          <cell r="AP36">
            <v>0</v>
          </cell>
          <cell r="AQ36">
            <v>2</v>
          </cell>
          <cell r="AR36">
            <v>0</v>
          </cell>
          <cell r="AS36">
            <v>1</v>
          </cell>
          <cell r="AT36">
            <v>1</v>
          </cell>
          <cell r="AU36">
            <v>0</v>
          </cell>
          <cell r="AV36">
            <v>1</v>
          </cell>
          <cell r="AW36">
            <v>0</v>
          </cell>
          <cell r="AX36">
            <v>0</v>
          </cell>
          <cell r="AY36">
            <v>0</v>
          </cell>
          <cell r="AZ36">
            <v>0</v>
          </cell>
        </row>
        <row r="37">
          <cell r="A37" t="str">
            <v>BCE Emergis</v>
          </cell>
          <cell r="B37">
            <v>315700</v>
          </cell>
          <cell r="C37" t="str">
            <v>A</v>
          </cell>
          <cell r="D37">
            <v>1</v>
          </cell>
          <cell r="E37">
            <v>30000</v>
          </cell>
          <cell r="L37">
            <v>0</v>
          </cell>
          <cell r="N37">
            <v>0</v>
          </cell>
          <cell r="P37">
            <v>0</v>
          </cell>
          <cell r="R37">
            <v>0</v>
          </cell>
          <cell r="S37">
            <v>0</v>
          </cell>
          <cell r="V37">
            <v>0</v>
          </cell>
          <cell r="Y37">
            <v>0</v>
          </cell>
          <cell r="AB37">
            <v>0</v>
          </cell>
          <cell r="AC37">
            <v>1</v>
          </cell>
          <cell r="AD37">
            <v>5000</v>
          </cell>
          <cell r="AE37">
            <v>1</v>
          </cell>
          <cell r="AF37">
            <v>1000</v>
          </cell>
          <cell r="AG37">
            <v>0</v>
          </cell>
          <cell r="AI37">
            <v>0</v>
          </cell>
          <cell r="AK37">
            <v>0</v>
          </cell>
          <cell r="AP37">
            <v>0</v>
          </cell>
          <cell r="AQ37">
            <v>2</v>
          </cell>
          <cell r="AR37">
            <v>0</v>
          </cell>
          <cell r="AS37">
            <v>1</v>
          </cell>
          <cell r="AT37">
            <v>1</v>
          </cell>
          <cell r="AU37">
            <v>0</v>
          </cell>
          <cell r="AV37">
            <v>0</v>
          </cell>
          <cell r="AW37">
            <v>0</v>
          </cell>
          <cell r="AX37">
            <v>0</v>
          </cell>
          <cell r="AY37">
            <v>0</v>
          </cell>
          <cell r="AZ37">
            <v>0</v>
          </cell>
        </row>
        <row r="38">
          <cell r="A38" t="str">
            <v>BCE Inc.</v>
          </cell>
          <cell r="B38">
            <v>19056000</v>
          </cell>
          <cell r="C38" t="str">
            <v>A</v>
          </cell>
          <cell r="D38">
            <v>0</v>
          </cell>
          <cell r="F38">
            <v>70000</v>
          </cell>
          <cell r="G38">
            <v>36</v>
          </cell>
          <cell r="K38">
            <v>416</v>
          </cell>
          <cell r="L38">
            <v>1</v>
          </cell>
          <cell r="N38">
            <v>1</v>
          </cell>
          <cell r="O38">
            <v>3600</v>
          </cell>
          <cell r="P38">
            <v>1</v>
          </cell>
          <cell r="R38">
            <v>1</v>
          </cell>
          <cell r="S38">
            <v>0</v>
          </cell>
          <cell r="V38">
            <v>0</v>
          </cell>
          <cell r="Y38">
            <v>1</v>
          </cell>
          <cell r="Z38">
            <v>3000</v>
          </cell>
          <cell r="AA38">
            <v>1500</v>
          </cell>
          <cell r="AB38">
            <v>1</v>
          </cell>
          <cell r="AC38">
            <v>1</v>
          </cell>
          <cell r="AE38">
            <v>1</v>
          </cell>
          <cell r="AF38">
            <v>850</v>
          </cell>
          <cell r="AG38">
            <v>1</v>
          </cell>
          <cell r="AH38">
            <v>8500</v>
          </cell>
          <cell r="AI38">
            <v>0</v>
          </cell>
          <cell r="AK38">
            <v>0</v>
          </cell>
          <cell r="AP38">
            <v>1</v>
          </cell>
          <cell r="AQ38">
            <v>6</v>
          </cell>
          <cell r="AR38">
            <v>0</v>
          </cell>
          <cell r="AS38">
            <v>1</v>
          </cell>
          <cell r="AT38">
            <v>1</v>
          </cell>
          <cell r="AU38">
            <v>0</v>
          </cell>
          <cell r="AV38">
            <v>0</v>
          </cell>
          <cell r="AW38">
            <v>1</v>
          </cell>
          <cell r="AX38">
            <v>1</v>
          </cell>
          <cell r="AY38">
            <v>1</v>
          </cell>
          <cell r="AZ38">
            <v>0</v>
          </cell>
        </row>
        <row r="39">
          <cell r="A39" t="str">
            <v>Bell Helicopter-Textron</v>
          </cell>
          <cell r="B39">
            <v>583900</v>
          </cell>
          <cell r="C39" t="str">
            <v>A</v>
          </cell>
          <cell r="AP39">
            <v>0</v>
          </cell>
          <cell r="AQ39">
            <v>3</v>
          </cell>
          <cell r="AR39">
            <v>0</v>
          </cell>
          <cell r="AS39">
            <v>1</v>
          </cell>
          <cell r="AT39">
            <v>0</v>
          </cell>
          <cell r="AU39">
            <v>0</v>
          </cell>
          <cell r="AV39">
            <v>0</v>
          </cell>
          <cell r="AW39">
            <v>0</v>
          </cell>
          <cell r="AX39">
            <v>0</v>
          </cell>
          <cell r="AY39">
            <v>0</v>
          </cell>
          <cell r="AZ39">
            <v>0</v>
          </cell>
        </row>
        <row r="40">
          <cell r="A40" t="str">
            <v>BIMCOR Inc.</v>
          </cell>
          <cell r="B40">
            <v>17416.5</v>
          </cell>
          <cell r="C40" t="str">
            <v>A</v>
          </cell>
          <cell r="D40">
            <v>0</v>
          </cell>
          <cell r="F40">
            <v>42000</v>
          </cell>
          <cell r="G40">
            <v>36</v>
          </cell>
          <cell r="K40">
            <v>360</v>
          </cell>
          <cell r="L40">
            <v>1</v>
          </cell>
          <cell r="M40">
            <v>443</v>
          </cell>
          <cell r="N40">
            <v>1</v>
          </cell>
          <cell r="O40">
            <v>4200</v>
          </cell>
          <cell r="P40">
            <v>0</v>
          </cell>
          <cell r="R40">
            <v>3</v>
          </cell>
          <cell r="S40">
            <v>1</v>
          </cell>
          <cell r="T40">
            <v>7200</v>
          </cell>
          <cell r="U40">
            <v>5300</v>
          </cell>
          <cell r="V40">
            <v>1</v>
          </cell>
          <cell r="X40">
            <v>3810</v>
          </cell>
          <cell r="Y40">
            <v>1</v>
          </cell>
          <cell r="AA40">
            <v>1000</v>
          </cell>
          <cell r="AB40">
            <v>1</v>
          </cell>
          <cell r="AC40">
            <v>1</v>
          </cell>
          <cell r="AD40">
            <v>5250</v>
          </cell>
          <cell r="AE40">
            <v>1</v>
          </cell>
          <cell r="AF40">
            <v>815</v>
          </cell>
          <cell r="AG40">
            <v>1</v>
          </cell>
          <cell r="AH40">
            <v>5500</v>
          </cell>
          <cell r="AI40">
            <v>0</v>
          </cell>
          <cell r="AK40">
            <v>1</v>
          </cell>
          <cell r="AL40">
            <v>8821</v>
          </cell>
          <cell r="AP40">
            <v>1</v>
          </cell>
          <cell r="AQ40">
            <v>1</v>
          </cell>
          <cell r="AR40">
            <v>0</v>
          </cell>
          <cell r="AS40">
            <v>1</v>
          </cell>
          <cell r="AT40">
            <v>1</v>
          </cell>
          <cell r="AU40">
            <v>0</v>
          </cell>
          <cell r="AV40">
            <v>0</v>
          </cell>
          <cell r="AW40">
            <v>1</v>
          </cell>
          <cell r="AX40">
            <v>1</v>
          </cell>
          <cell r="AY40">
            <v>1</v>
          </cell>
          <cell r="AZ40">
            <v>0</v>
          </cell>
        </row>
        <row r="41">
          <cell r="A41" t="str">
            <v>Boeing Canada Technology - Winnipeg Division</v>
          </cell>
          <cell r="B41">
            <v>360000</v>
          </cell>
          <cell r="C41" t="str">
            <v>A</v>
          </cell>
          <cell r="D41">
            <v>0</v>
          </cell>
          <cell r="P41">
            <v>0</v>
          </cell>
          <cell r="AB41">
            <v>0</v>
          </cell>
          <cell r="AC41">
            <v>0</v>
          </cell>
          <cell r="AE41">
            <v>0</v>
          </cell>
          <cell r="AG41">
            <v>0</v>
          </cell>
          <cell r="AI41">
            <v>0</v>
          </cell>
          <cell r="AP41">
            <v>0</v>
          </cell>
          <cell r="AQ41">
            <v>2</v>
          </cell>
          <cell r="AR41">
            <v>0</v>
          </cell>
          <cell r="AS41">
            <v>1</v>
          </cell>
          <cell r="AT41">
            <v>1</v>
          </cell>
          <cell r="AU41">
            <v>0</v>
          </cell>
          <cell r="AV41">
            <v>0</v>
          </cell>
          <cell r="AW41">
            <v>0</v>
          </cell>
          <cell r="AX41">
            <v>0</v>
          </cell>
          <cell r="AY41">
            <v>0</v>
          </cell>
          <cell r="AZ41">
            <v>0</v>
          </cell>
        </row>
        <row r="42">
          <cell r="A42" t="str">
            <v>Bombardier Inc.</v>
          </cell>
          <cell r="B42">
            <v>23664900</v>
          </cell>
          <cell r="C42" t="str">
            <v>A</v>
          </cell>
          <cell r="D42">
            <v>0</v>
          </cell>
          <cell r="F42">
            <v>58500</v>
          </cell>
          <cell r="G42">
            <v>36</v>
          </cell>
          <cell r="H42">
            <v>100000</v>
          </cell>
          <cell r="K42">
            <v>2500</v>
          </cell>
          <cell r="L42">
            <v>1</v>
          </cell>
          <cell r="N42">
            <v>1</v>
          </cell>
          <cell r="O42">
            <v>4200</v>
          </cell>
          <cell r="P42">
            <v>1</v>
          </cell>
          <cell r="R42">
            <v>1</v>
          </cell>
          <cell r="S42">
            <v>0</v>
          </cell>
          <cell r="V42">
            <v>1</v>
          </cell>
          <cell r="Y42">
            <v>0</v>
          </cell>
          <cell r="AB42">
            <v>1</v>
          </cell>
          <cell r="AC42">
            <v>1</v>
          </cell>
          <cell r="AE42">
            <v>1</v>
          </cell>
          <cell r="AF42">
            <v>750</v>
          </cell>
          <cell r="AG42">
            <v>1</v>
          </cell>
          <cell r="AH42">
            <v>3000</v>
          </cell>
          <cell r="AI42">
            <v>0</v>
          </cell>
          <cell r="AK42">
            <v>0</v>
          </cell>
          <cell r="AP42">
            <v>1</v>
          </cell>
          <cell r="AQ42">
            <v>6</v>
          </cell>
          <cell r="AR42">
            <v>0</v>
          </cell>
          <cell r="AS42">
            <v>1</v>
          </cell>
          <cell r="AT42">
            <v>1</v>
          </cell>
          <cell r="AU42">
            <v>0</v>
          </cell>
          <cell r="AV42">
            <v>0</v>
          </cell>
          <cell r="AW42">
            <v>1</v>
          </cell>
          <cell r="AX42">
            <v>1</v>
          </cell>
          <cell r="AY42">
            <v>1</v>
          </cell>
          <cell r="AZ42">
            <v>0</v>
          </cell>
        </row>
        <row r="43">
          <cell r="A43" t="str">
            <v>BP Canada Energy Company</v>
          </cell>
          <cell r="B43">
            <v>32000000</v>
          </cell>
          <cell r="C43" t="str">
            <v>A</v>
          </cell>
          <cell r="D43">
            <v>0</v>
          </cell>
          <cell r="I43">
            <v>1000</v>
          </cell>
          <cell r="J43">
            <v>12000</v>
          </cell>
          <cell r="L43">
            <v>0</v>
          </cell>
          <cell r="N43">
            <v>1</v>
          </cell>
          <cell r="O43">
            <v>325</v>
          </cell>
          <cell r="R43">
            <v>2</v>
          </cell>
          <cell r="S43">
            <v>1</v>
          </cell>
          <cell r="U43">
            <v>3310</v>
          </cell>
          <cell r="V43">
            <v>1</v>
          </cell>
          <cell r="X43">
            <v>835</v>
          </cell>
          <cell r="Y43">
            <v>0</v>
          </cell>
          <cell r="AB43">
            <v>0</v>
          </cell>
          <cell r="AC43">
            <v>0</v>
          </cell>
          <cell r="AE43">
            <v>1</v>
          </cell>
          <cell r="AF43">
            <v>800</v>
          </cell>
          <cell r="AG43">
            <v>0</v>
          </cell>
          <cell r="AI43">
            <v>0</v>
          </cell>
          <cell r="AP43">
            <v>0</v>
          </cell>
          <cell r="AQ43">
            <v>6</v>
          </cell>
          <cell r="AR43">
            <v>0</v>
          </cell>
          <cell r="AS43">
            <v>1</v>
          </cell>
          <cell r="AT43">
            <v>1</v>
          </cell>
          <cell r="AU43">
            <v>0</v>
          </cell>
          <cell r="AV43">
            <v>1</v>
          </cell>
          <cell r="AW43">
            <v>1</v>
          </cell>
          <cell r="AX43">
            <v>0</v>
          </cell>
          <cell r="AY43">
            <v>0</v>
          </cell>
          <cell r="AZ43">
            <v>0</v>
          </cell>
        </row>
        <row r="44">
          <cell r="A44" t="str">
            <v>Brewster Transport Company Ltd.</v>
          </cell>
          <cell r="B44">
            <v>69270</v>
          </cell>
          <cell r="C44" t="str">
            <v>A</v>
          </cell>
          <cell r="D44">
            <v>0</v>
          </cell>
          <cell r="F44">
            <v>70000</v>
          </cell>
          <cell r="G44">
            <v>36</v>
          </cell>
          <cell r="L44">
            <v>1</v>
          </cell>
          <cell r="N44">
            <v>0</v>
          </cell>
          <cell r="P44">
            <v>0</v>
          </cell>
          <cell r="R44">
            <v>0</v>
          </cell>
          <cell r="S44">
            <v>0</v>
          </cell>
          <cell r="V44">
            <v>0</v>
          </cell>
          <cell r="Y44">
            <v>0</v>
          </cell>
          <cell r="AB44">
            <v>1</v>
          </cell>
          <cell r="AC44">
            <v>0</v>
          </cell>
          <cell r="AE44">
            <v>1</v>
          </cell>
          <cell r="AG44">
            <v>0</v>
          </cell>
          <cell r="AI44">
            <v>1</v>
          </cell>
          <cell r="AJ44">
            <v>3500</v>
          </cell>
          <cell r="AK44">
            <v>0</v>
          </cell>
          <cell r="AP44">
            <v>1</v>
          </cell>
          <cell r="AQ44">
            <v>1</v>
          </cell>
          <cell r="AR44">
            <v>0</v>
          </cell>
          <cell r="AS44">
            <v>1</v>
          </cell>
          <cell r="AT44">
            <v>1</v>
          </cell>
          <cell r="AU44">
            <v>0</v>
          </cell>
          <cell r="AV44">
            <v>0</v>
          </cell>
          <cell r="AW44">
            <v>0</v>
          </cell>
          <cell r="AX44">
            <v>1</v>
          </cell>
          <cell r="AY44">
            <v>0</v>
          </cell>
          <cell r="AZ44">
            <v>0</v>
          </cell>
        </row>
        <row r="45">
          <cell r="A45" t="str">
            <v>Bristol-Myers Squibb Canada Inc.</v>
          </cell>
          <cell r="B45">
            <v>390000</v>
          </cell>
          <cell r="C45" t="str">
            <v>A</v>
          </cell>
          <cell r="AP45">
            <v>0</v>
          </cell>
          <cell r="AQ45">
            <v>2</v>
          </cell>
          <cell r="AR45">
            <v>0</v>
          </cell>
          <cell r="AS45">
            <v>1</v>
          </cell>
          <cell r="AT45">
            <v>0</v>
          </cell>
          <cell r="AU45">
            <v>0</v>
          </cell>
          <cell r="AV45">
            <v>0</v>
          </cell>
          <cell r="AW45">
            <v>0</v>
          </cell>
          <cell r="AX45">
            <v>0</v>
          </cell>
          <cell r="AY45">
            <v>0</v>
          </cell>
          <cell r="AZ45">
            <v>0</v>
          </cell>
        </row>
        <row r="46">
          <cell r="A46" t="str">
            <v>British Columbia Hydro and Power Authority</v>
          </cell>
          <cell r="B46">
            <v>4407000</v>
          </cell>
          <cell r="C46" t="str">
            <v>A</v>
          </cell>
          <cell r="D46">
            <v>0</v>
          </cell>
          <cell r="I46">
            <v>1100</v>
          </cell>
          <cell r="J46">
            <v>13200</v>
          </cell>
          <cell r="L46">
            <v>0</v>
          </cell>
          <cell r="N46">
            <v>1</v>
          </cell>
          <cell r="O46">
            <v>840</v>
          </cell>
          <cell r="P46">
            <v>0</v>
          </cell>
          <cell r="R46">
            <v>0</v>
          </cell>
          <cell r="S46">
            <v>0</v>
          </cell>
          <cell r="V46">
            <v>0</v>
          </cell>
          <cell r="Y46">
            <v>0</v>
          </cell>
          <cell r="AB46">
            <v>2</v>
          </cell>
          <cell r="AC46">
            <v>1</v>
          </cell>
          <cell r="AE46">
            <v>1</v>
          </cell>
          <cell r="AG46">
            <v>0</v>
          </cell>
          <cell r="AI46">
            <v>0</v>
          </cell>
          <cell r="AK46">
            <v>0</v>
          </cell>
          <cell r="AP46">
            <v>0</v>
          </cell>
          <cell r="AQ46">
            <v>5</v>
          </cell>
          <cell r="AR46">
            <v>0</v>
          </cell>
          <cell r="AS46">
            <v>1</v>
          </cell>
          <cell r="AT46">
            <v>1</v>
          </cell>
          <cell r="AU46">
            <v>0</v>
          </cell>
          <cell r="AV46">
            <v>1</v>
          </cell>
          <cell r="AW46">
            <v>0</v>
          </cell>
          <cell r="AX46">
            <v>1</v>
          </cell>
          <cell r="AY46">
            <v>0</v>
          </cell>
          <cell r="AZ46">
            <v>0</v>
          </cell>
        </row>
        <row r="47">
          <cell r="A47" t="str">
            <v>British Columbia Investment Management Corp.</v>
          </cell>
          <cell r="B47">
            <v>72884</v>
          </cell>
          <cell r="C47" t="str">
            <v>A</v>
          </cell>
          <cell r="D47">
            <v>0</v>
          </cell>
          <cell r="L47">
            <v>0</v>
          </cell>
          <cell r="N47">
            <v>1</v>
          </cell>
          <cell r="O47">
            <v>840</v>
          </cell>
          <cell r="P47">
            <v>0</v>
          </cell>
          <cell r="R47">
            <v>0</v>
          </cell>
          <cell r="S47">
            <v>0</v>
          </cell>
          <cell r="V47">
            <v>0</v>
          </cell>
          <cell r="Y47">
            <v>0</v>
          </cell>
          <cell r="AB47">
            <v>1</v>
          </cell>
          <cell r="AC47">
            <v>0</v>
          </cell>
          <cell r="AE47">
            <v>0</v>
          </cell>
          <cell r="AG47">
            <v>0</v>
          </cell>
          <cell r="AI47">
            <v>0</v>
          </cell>
          <cell r="AK47">
            <v>0</v>
          </cell>
          <cell r="AP47">
            <v>0</v>
          </cell>
          <cell r="AQ47">
            <v>1</v>
          </cell>
          <cell r="AR47">
            <v>0</v>
          </cell>
          <cell r="AS47">
            <v>1</v>
          </cell>
          <cell r="AT47">
            <v>1</v>
          </cell>
          <cell r="AU47">
            <v>0</v>
          </cell>
          <cell r="AV47">
            <v>0</v>
          </cell>
          <cell r="AW47">
            <v>0</v>
          </cell>
          <cell r="AX47">
            <v>1</v>
          </cell>
          <cell r="AY47">
            <v>0</v>
          </cell>
          <cell r="AZ47">
            <v>0</v>
          </cell>
        </row>
        <row r="48">
          <cell r="A48" t="str">
            <v>Brookfield LePage Johnson Controls (BCJC)</v>
          </cell>
          <cell r="B48">
            <v>469331</v>
          </cell>
          <cell r="C48" t="str">
            <v>A</v>
          </cell>
          <cell r="D48">
            <v>0</v>
          </cell>
          <cell r="I48">
            <v>1200</v>
          </cell>
          <cell r="J48">
            <v>14400</v>
          </cell>
          <cell r="L48">
            <v>0</v>
          </cell>
          <cell r="N48">
            <v>0</v>
          </cell>
          <cell r="P48">
            <v>0</v>
          </cell>
          <cell r="R48">
            <v>3</v>
          </cell>
          <cell r="S48">
            <v>1</v>
          </cell>
          <cell r="V48">
            <v>1</v>
          </cell>
          <cell r="Y48">
            <v>1</v>
          </cell>
          <cell r="AB48">
            <v>0</v>
          </cell>
          <cell r="AC48">
            <v>0</v>
          </cell>
          <cell r="AE48">
            <v>0</v>
          </cell>
          <cell r="AG48">
            <v>0</v>
          </cell>
          <cell r="AI48">
            <v>0</v>
          </cell>
          <cell r="AK48">
            <v>0</v>
          </cell>
          <cell r="AP48">
            <v>0</v>
          </cell>
          <cell r="AQ48">
            <v>3</v>
          </cell>
          <cell r="AR48">
            <v>0</v>
          </cell>
          <cell r="AS48">
            <v>1</v>
          </cell>
          <cell r="AT48">
            <v>1</v>
          </cell>
          <cell r="AU48">
            <v>0</v>
          </cell>
          <cell r="AV48">
            <v>1</v>
          </cell>
          <cell r="AW48">
            <v>1</v>
          </cell>
          <cell r="AX48">
            <v>0</v>
          </cell>
          <cell r="AY48">
            <v>0</v>
          </cell>
          <cell r="AZ48">
            <v>0</v>
          </cell>
        </row>
        <row r="49">
          <cell r="A49" t="str">
            <v>Calgary Health Region</v>
          </cell>
          <cell r="B49">
            <v>1564169</v>
          </cell>
          <cell r="C49" t="str">
            <v>A</v>
          </cell>
          <cell r="D49">
            <v>0</v>
          </cell>
          <cell r="I49">
            <v>630</v>
          </cell>
          <cell r="J49">
            <v>7560</v>
          </cell>
          <cell r="L49">
            <v>0</v>
          </cell>
          <cell r="N49">
            <v>1</v>
          </cell>
          <cell r="O49">
            <v>600</v>
          </cell>
          <cell r="P49">
            <v>0</v>
          </cell>
          <cell r="S49">
            <v>0</v>
          </cell>
          <cell r="V49">
            <v>0</v>
          </cell>
          <cell r="Y49">
            <v>0</v>
          </cell>
          <cell r="AB49">
            <v>2</v>
          </cell>
          <cell r="AC49">
            <v>1</v>
          </cell>
          <cell r="AD49">
            <v>1000</v>
          </cell>
          <cell r="AE49">
            <v>0</v>
          </cell>
          <cell r="AG49">
            <v>0</v>
          </cell>
          <cell r="AI49">
            <v>0</v>
          </cell>
          <cell r="AP49">
            <v>0</v>
          </cell>
          <cell r="AQ49">
            <v>4</v>
          </cell>
          <cell r="AR49">
            <v>0</v>
          </cell>
          <cell r="AS49">
            <v>1</v>
          </cell>
          <cell r="AT49">
            <v>1</v>
          </cell>
          <cell r="AU49">
            <v>0</v>
          </cell>
          <cell r="AV49">
            <v>1</v>
          </cell>
          <cell r="AW49">
            <v>0</v>
          </cell>
          <cell r="AX49">
            <v>1</v>
          </cell>
          <cell r="AY49">
            <v>0</v>
          </cell>
          <cell r="AZ49">
            <v>0</v>
          </cell>
        </row>
        <row r="50">
          <cell r="A50" t="str">
            <v>Campbell's Company of Canada</v>
          </cell>
          <cell r="B50">
            <v>500000</v>
          </cell>
          <cell r="C50" t="str">
            <v>A</v>
          </cell>
          <cell r="D50">
            <v>1</v>
          </cell>
          <cell r="E50">
            <v>12000</v>
          </cell>
          <cell r="F50">
            <v>60000</v>
          </cell>
          <cell r="G50">
            <v>36</v>
          </cell>
          <cell r="L50">
            <v>0</v>
          </cell>
          <cell r="N50">
            <v>0</v>
          </cell>
          <cell r="P50">
            <v>0</v>
          </cell>
          <cell r="R50">
            <v>0</v>
          </cell>
          <cell r="S50">
            <v>0</v>
          </cell>
          <cell r="V50">
            <v>0</v>
          </cell>
          <cell r="Y50">
            <v>0</v>
          </cell>
          <cell r="AB50">
            <v>2</v>
          </cell>
          <cell r="AC50">
            <v>0</v>
          </cell>
          <cell r="AE50">
            <v>0</v>
          </cell>
          <cell r="AG50">
            <v>0</v>
          </cell>
          <cell r="AI50">
            <v>0</v>
          </cell>
          <cell r="AK50">
            <v>0</v>
          </cell>
          <cell r="AM50">
            <v>0</v>
          </cell>
          <cell r="AP50">
            <v>1</v>
          </cell>
          <cell r="AQ50">
            <v>3</v>
          </cell>
          <cell r="AR50">
            <v>0</v>
          </cell>
          <cell r="AS50">
            <v>1</v>
          </cell>
          <cell r="AT50">
            <v>1</v>
          </cell>
          <cell r="AU50">
            <v>0</v>
          </cell>
          <cell r="AV50">
            <v>0</v>
          </cell>
          <cell r="AW50">
            <v>0</v>
          </cell>
          <cell r="AX50">
            <v>1</v>
          </cell>
          <cell r="AY50">
            <v>0</v>
          </cell>
          <cell r="AZ50">
            <v>0</v>
          </cell>
        </row>
        <row r="51">
          <cell r="A51" t="str">
            <v>Canada Mortgage and Housing Corporation</v>
          </cell>
          <cell r="B51">
            <v>2215000</v>
          </cell>
          <cell r="C51" t="str">
            <v>A</v>
          </cell>
          <cell r="D51">
            <v>1</v>
          </cell>
          <cell r="E51">
            <v>10000</v>
          </cell>
          <cell r="L51">
            <v>0</v>
          </cell>
          <cell r="N51">
            <v>0</v>
          </cell>
          <cell r="P51">
            <v>0</v>
          </cell>
          <cell r="R51">
            <v>1</v>
          </cell>
          <cell r="S51">
            <v>0</v>
          </cell>
          <cell r="V51">
            <v>0</v>
          </cell>
          <cell r="Y51">
            <v>1</v>
          </cell>
          <cell r="AA51">
            <v>500</v>
          </cell>
          <cell r="AB51">
            <v>0</v>
          </cell>
          <cell r="AC51">
            <v>0</v>
          </cell>
          <cell r="AE51">
            <v>0</v>
          </cell>
          <cell r="AG51">
            <v>0</v>
          </cell>
          <cell r="AI51">
            <v>0</v>
          </cell>
          <cell r="AK51">
            <v>0</v>
          </cell>
          <cell r="AP51">
            <v>0</v>
          </cell>
          <cell r="AQ51">
            <v>5</v>
          </cell>
          <cell r="AR51">
            <v>0</v>
          </cell>
          <cell r="AS51">
            <v>1</v>
          </cell>
          <cell r="AT51">
            <v>1</v>
          </cell>
          <cell r="AU51">
            <v>0</v>
          </cell>
          <cell r="AV51">
            <v>0</v>
          </cell>
          <cell r="AW51">
            <v>1</v>
          </cell>
          <cell r="AX51">
            <v>0</v>
          </cell>
          <cell r="AY51">
            <v>0</v>
          </cell>
          <cell r="AZ51">
            <v>0</v>
          </cell>
        </row>
        <row r="52">
          <cell r="A52" t="str">
            <v>Canadian Dental Service Plans Inc.</v>
          </cell>
          <cell r="B52">
            <v>64455</v>
          </cell>
          <cell r="C52" t="str">
            <v>A</v>
          </cell>
          <cell r="D52">
            <v>0</v>
          </cell>
          <cell r="L52">
            <v>0</v>
          </cell>
          <cell r="N52">
            <v>0</v>
          </cell>
          <cell r="P52">
            <v>0</v>
          </cell>
          <cell r="R52">
            <v>1</v>
          </cell>
          <cell r="S52">
            <v>0</v>
          </cell>
          <cell r="V52">
            <v>0</v>
          </cell>
          <cell r="Y52">
            <v>1</v>
          </cell>
          <cell r="AA52">
            <v>150</v>
          </cell>
          <cell r="AB52">
            <v>2</v>
          </cell>
          <cell r="AC52">
            <v>0</v>
          </cell>
          <cell r="AE52">
            <v>0</v>
          </cell>
          <cell r="AG52">
            <v>0</v>
          </cell>
          <cell r="AI52">
            <v>0</v>
          </cell>
          <cell r="AK52">
            <v>0</v>
          </cell>
          <cell r="AP52">
            <v>0</v>
          </cell>
          <cell r="AQ52">
            <v>1</v>
          </cell>
          <cell r="AR52">
            <v>0</v>
          </cell>
          <cell r="AS52">
            <v>1</v>
          </cell>
          <cell r="AT52">
            <v>1</v>
          </cell>
          <cell r="AU52">
            <v>0</v>
          </cell>
          <cell r="AV52">
            <v>0</v>
          </cell>
          <cell r="AW52">
            <v>1</v>
          </cell>
          <cell r="AX52">
            <v>1</v>
          </cell>
          <cell r="AY52">
            <v>0</v>
          </cell>
          <cell r="AZ52">
            <v>0</v>
          </cell>
        </row>
        <row r="53">
          <cell r="A53" t="str">
            <v>Canadian General-Tower Limited</v>
          </cell>
          <cell r="B53">
            <v>334789</v>
          </cell>
          <cell r="C53" t="str">
            <v>A</v>
          </cell>
          <cell r="D53">
            <v>0</v>
          </cell>
          <cell r="I53">
            <v>1200</v>
          </cell>
          <cell r="J53">
            <v>14400</v>
          </cell>
          <cell r="L53">
            <v>0</v>
          </cell>
          <cell r="N53">
            <v>1</v>
          </cell>
          <cell r="P53">
            <v>0</v>
          </cell>
          <cell r="R53">
            <v>0</v>
          </cell>
          <cell r="S53">
            <v>0</v>
          </cell>
          <cell r="V53">
            <v>0</v>
          </cell>
          <cell r="Y53">
            <v>0</v>
          </cell>
          <cell r="AB53">
            <v>1</v>
          </cell>
          <cell r="AC53">
            <v>1</v>
          </cell>
          <cell r="AE53">
            <v>1</v>
          </cell>
          <cell r="AG53">
            <v>1</v>
          </cell>
          <cell r="AI53">
            <v>0</v>
          </cell>
          <cell r="AK53">
            <v>0</v>
          </cell>
          <cell r="AP53">
            <v>0</v>
          </cell>
          <cell r="AQ53">
            <v>2</v>
          </cell>
          <cell r="AR53">
            <v>0</v>
          </cell>
          <cell r="AS53">
            <v>1</v>
          </cell>
          <cell r="AT53">
            <v>1</v>
          </cell>
          <cell r="AU53">
            <v>0</v>
          </cell>
          <cell r="AV53">
            <v>1</v>
          </cell>
          <cell r="AW53">
            <v>0</v>
          </cell>
          <cell r="AX53">
            <v>1</v>
          </cell>
          <cell r="AY53">
            <v>0</v>
          </cell>
          <cell r="AZ53">
            <v>0</v>
          </cell>
        </row>
        <row r="54">
          <cell r="A54" t="str">
            <v>Canadian Imperial Bank of Commerce</v>
          </cell>
          <cell r="B54">
            <v>17122000</v>
          </cell>
          <cell r="C54" t="str">
            <v>A</v>
          </cell>
          <cell r="D54">
            <v>0</v>
          </cell>
          <cell r="F54">
            <v>60000</v>
          </cell>
          <cell r="G54">
            <v>36</v>
          </cell>
          <cell r="L54">
            <v>1</v>
          </cell>
          <cell r="N54">
            <v>1</v>
          </cell>
          <cell r="P54">
            <v>1</v>
          </cell>
          <cell r="R54">
            <v>1</v>
          </cell>
          <cell r="S54">
            <v>0</v>
          </cell>
          <cell r="V54">
            <v>1</v>
          </cell>
          <cell r="W54">
            <v>6000</v>
          </cell>
          <cell r="X54">
            <v>27000</v>
          </cell>
          <cell r="Y54">
            <v>0</v>
          </cell>
          <cell r="AB54">
            <v>2</v>
          </cell>
          <cell r="AC54">
            <v>1</v>
          </cell>
          <cell r="AE54">
            <v>1</v>
          </cell>
          <cell r="AG54">
            <v>1</v>
          </cell>
          <cell r="AI54">
            <v>0</v>
          </cell>
          <cell r="AK54">
            <v>0</v>
          </cell>
          <cell r="AM54">
            <v>0</v>
          </cell>
          <cell r="AP54">
            <v>1</v>
          </cell>
          <cell r="AQ54">
            <v>6</v>
          </cell>
          <cell r="AR54">
            <v>0</v>
          </cell>
          <cell r="AS54">
            <v>1</v>
          </cell>
          <cell r="AT54">
            <v>1</v>
          </cell>
          <cell r="AU54">
            <v>0</v>
          </cell>
          <cell r="AV54">
            <v>0</v>
          </cell>
          <cell r="AW54">
            <v>1</v>
          </cell>
          <cell r="AX54">
            <v>1</v>
          </cell>
          <cell r="AY54">
            <v>0</v>
          </cell>
          <cell r="AZ54">
            <v>0</v>
          </cell>
        </row>
        <row r="55">
          <cell r="A55" t="str">
            <v>Canadian National Railway Company</v>
          </cell>
          <cell r="B55">
            <v>5884000</v>
          </cell>
          <cell r="C55" t="str">
            <v>A</v>
          </cell>
          <cell r="D55">
            <v>0</v>
          </cell>
          <cell r="F55">
            <v>77530</v>
          </cell>
          <cell r="L55">
            <v>0</v>
          </cell>
          <cell r="N55">
            <v>0</v>
          </cell>
          <cell r="P55">
            <v>0</v>
          </cell>
          <cell r="R55">
            <v>1</v>
          </cell>
          <cell r="S55">
            <v>0</v>
          </cell>
          <cell r="V55">
            <v>0</v>
          </cell>
          <cell r="Y55">
            <v>0</v>
          </cell>
          <cell r="AB55">
            <v>1</v>
          </cell>
          <cell r="AC55">
            <v>1</v>
          </cell>
          <cell r="AE55">
            <v>0</v>
          </cell>
          <cell r="AG55">
            <v>0</v>
          </cell>
          <cell r="AI55">
            <v>0</v>
          </cell>
          <cell r="AK55">
            <v>0</v>
          </cell>
          <cell r="AM55">
            <v>1</v>
          </cell>
          <cell r="AN55">
            <v>5000</v>
          </cell>
          <cell r="AP55">
            <v>1</v>
          </cell>
          <cell r="AQ55">
            <v>6</v>
          </cell>
          <cell r="AR55">
            <v>0</v>
          </cell>
          <cell r="AS55">
            <v>1</v>
          </cell>
          <cell r="AT55">
            <v>1</v>
          </cell>
          <cell r="AU55">
            <v>0</v>
          </cell>
          <cell r="AV55">
            <v>0</v>
          </cell>
          <cell r="AW55">
            <v>1</v>
          </cell>
          <cell r="AX55">
            <v>1</v>
          </cell>
          <cell r="AY55">
            <v>0</v>
          </cell>
          <cell r="AZ55">
            <v>0</v>
          </cell>
        </row>
        <row r="56">
          <cell r="A56" t="str">
            <v>Canadian Oil Sands Limited</v>
          </cell>
          <cell r="B56">
            <v>1000000</v>
          </cell>
          <cell r="C56" t="str">
            <v>A</v>
          </cell>
          <cell r="D56">
            <v>0</v>
          </cell>
          <cell r="I56">
            <v>1500</v>
          </cell>
          <cell r="J56">
            <v>18000</v>
          </cell>
          <cell r="N56">
            <v>1</v>
          </cell>
          <cell r="O56">
            <v>3900</v>
          </cell>
          <cell r="R56">
            <v>1</v>
          </cell>
          <cell r="S56">
            <v>1</v>
          </cell>
          <cell r="U56">
            <v>1000</v>
          </cell>
          <cell r="V56">
            <v>0</v>
          </cell>
          <cell r="Y56">
            <v>0</v>
          </cell>
          <cell r="AB56">
            <v>0</v>
          </cell>
          <cell r="AE56">
            <v>0</v>
          </cell>
          <cell r="AG56">
            <v>0</v>
          </cell>
          <cell r="AI56">
            <v>0</v>
          </cell>
          <cell r="AP56">
            <v>0</v>
          </cell>
          <cell r="AQ56">
            <v>4</v>
          </cell>
          <cell r="AR56">
            <v>0</v>
          </cell>
          <cell r="AS56">
            <v>1</v>
          </cell>
          <cell r="AT56">
            <v>1</v>
          </cell>
          <cell r="AU56">
            <v>0</v>
          </cell>
          <cell r="AV56">
            <v>1</v>
          </cell>
          <cell r="AW56">
            <v>1</v>
          </cell>
          <cell r="AX56">
            <v>0</v>
          </cell>
          <cell r="AY56">
            <v>0</v>
          </cell>
          <cell r="AZ56">
            <v>0</v>
          </cell>
        </row>
        <row r="57">
          <cell r="A57" t="str">
            <v>Canadian Pacific Railway</v>
          </cell>
          <cell r="B57">
            <v>3660700</v>
          </cell>
          <cell r="C57" t="str">
            <v>A</v>
          </cell>
          <cell r="D57">
            <v>1</v>
          </cell>
          <cell r="E57">
            <v>45000</v>
          </cell>
          <cell r="F57">
            <v>67300</v>
          </cell>
          <cell r="G57">
            <v>36</v>
          </cell>
          <cell r="H57">
            <v>80000</v>
          </cell>
          <cell r="K57">
            <v>225</v>
          </cell>
          <cell r="L57">
            <v>1</v>
          </cell>
          <cell r="M57">
            <v>1800</v>
          </cell>
          <cell r="N57">
            <v>1</v>
          </cell>
          <cell r="O57">
            <v>2400</v>
          </cell>
          <cell r="P57">
            <v>1</v>
          </cell>
          <cell r="Q57">
            <v>56000</v>
          </cell>
          <cell r="R57">
            <v>2</v>
          </cell>
          <cell r="S57">
            <v>1</v>
          </cell>
          <cell r="U57">
            <v>4000</v>
          </cell>
          <cell r="V57">
            <v>0</v>
          </cell>
          <cell r="Y57">
            <v>1</v>
          </cell>
          <cell r="AA57">
            <v>250</v>
          </cell>
          <cell r="AB57">
            <v>2</v>
          </cell>
          <cell r="AC57">
            <v>0</v>
          </cell>
          <cell r="AE57">
            <v>1</v>
          </cell>
          <cell r="AF57">
            <v>750</v>
          </cell>
          <cell r="AG57">
            <v>1</v>
          </cell>
          <cell r="AH57">
            <v>10000</v>
          </cell>
          <cell r="AI57">
            <v>0</v>
          </cell>
          <cell r="AK57">
            <v>0</v>
          </cell>
          <cell r="AP57">
            <v>1</v>
          </cell>
          <cell r="AQ57">
            <v>5</v>
          </cell>
          <cell r="AR57">
            <v>0</v>
          </cell>
          <cell r="AS57">
            <v>1</v>
          </cell>
          <cell r="AT57">
            <v>1</v>
          </cell>
          <cell r="AU57">
            <v>0</v>
          </cell>
          <cell r="AV57">
            <v>0</v>
          </cell>
          <cell r="AW57">
            <v>1</v>
          </cell>
          <cell r="AX57">
            <v>1</v>
          </cell>
          <cell r="AY57">
            <v>1</v>
          </cell>
          <cell r="AZ57">
            <v>0</v>
          </cell>
        </row>
        <row r="58">
          <cell r="A58" t="str">
            <v>Canadian Securities Institute</v>
          </cell>
          <cell r="B58">
            <v>100000</v>
          </cell>
          <cell r="C58" t="str">
            <v>A</v>
          </cell>
          <cell r="AP58">
            <v>0</v>
          </cell>
          <cell r="AQ58">
            <v>2</v>
          </cell>
          <cell r="AR58">
            <v>0</v>
          </cell>
          <cell r="AS58">
            <v>1</v>
          </cell>
          <cell r="AT58">
            <v>0</v>
          </cell>
          <cell r="AU58">
            <v>0</v>
          </cell>
          <cell r="AV58">
            <v>0</v>
          </cell>
          <cell r="AW58">
            <v>0</v>
          </cell>
          <cell r="AX58">
            <v>0</v>
          </cell>
          <cell r="AY58">
            <v>0</v>
          </cell>
          <cell r="AZ58">
            <v>0</v>
          </cell>
        </row>
        <row r="59">
          <cell r="A59" t="str">
            <v>Canadian Tire Corporation Limited</v>
          </cell>
          <cell r="B59">
            <v>6552800</v>
          </cell>
          <cell r="C59" t="str">
            <v>A</v>
          </cell>
          <cell r="D59">
            <v>0</v>
          </cell>
          <cell r="I59">
            <v>2500</v>
          </cell>
          <cell r="J59">
            <v>30000</v>
          </cell>
          <cell r="L59">
            <v>0</v>
          </cell>
          <cell r="N59">
            <v>1</v>
          </cell>
          <cell r="O59">
            <v>2484</v>
          </cell>
          <cell r="P59">
            <v>0</v>
          </cell>
          <cell r="R59">
            <v>2</v>
          </cell>
          <cell r="S59">
            <v>0</v>
          </cell>
          <cell r="V59">
            <v>1</v>
          </cell>
          <cell r="Y59">
            <v>1</v>
          </cell>
          <cell r="AB59">
            <v>0</v>
          </cell>
          <cell r="AC59">
            <v>0</v>
          </cell>
          <cell r="AE59">
            <v>1</v>
          </cell>
          <cell r="AF59">
            <v>958</v>
          </cell>
          <cell r="AG59">
            <v>1</v>
          </cell>
          <cell r="AH59">
            <v>20000</v>
          </cell>
          <cell r="AI59">
            <v>0</v>
          </cell>
          <cell r="AK59">
            <v>0</v>
          </cell>
          <cell r="AP59">
            <v>0</v>
          </cell>
          <cell r="AQ59">
            <v>6</v>
          </cell>
          <cell r="AR59">
            <v>0</v>
          </cell>
          <cell r="AS59">
            <v>1</v>
          </cell>
          <cell r="AT59">
            <v>1</v>
          </cell>
          <cell r="AU59">
            <v>0</v>
          </cell>
          <cell r="AV59">
            <v>1</v>
          </cell>
          <cell r="AW59">
            <v>1</v>
          </cell>
          <cell r="AX59">
            <v>0</v>
          </cell>
          <cell r="AY59">
            <v>0</v>
          </cell>
          <cell r="AZ59">
            <v>0</v>
          </cell>
        </row>
        <row r="60">
          <cell r="A60" t="str">
            <v>Canadian Tire Financial Services Ltd.</v>
          </cell>
          <cell r="B60">
            <v>489500</v>
          </cell>
          <cell r="C60" t="str">
            <v>A</v>
          </cell>
          <cell r="D60">
            <v>0</v>
          </cell>
          <cell r="I60">
            <v>2500</v>
          </cell>
          <cell r="J60">
            <v>30000</v>
          </cell>
          <cell r="L60">
            <v>0</v>
          </cell>
          <cell r="N60">
            <v>1</v>
          </cell>
          <cell r="O60">
            <v>2484</v>
          </cell>
          <cell r="P60">
            <v>0</v>
          </cell>
          <cell r="R60">
            <v>1</v>
          </cell>
          <cell r="S60">
            <v>0</v>
          </cell>
          <cell r="V60">
            <v>1</v>
          </cell>
          <cell r="X60">
            <v>60</v>
          </cell>
          <cell r="Y60">
            <v>0</v>
          </cell>
          <cell r="AB60">
            <v>0</v>
          </cell>
          <cell r="AC60">
            <v>0</v>
          </cell>
          <cell r="AE60">
            <v>1</v>
          </cell>
          <cell r="AF60">
            <v>958</v>
          </cell>
          <cell r="AG60">
            <v>1</v>
          </cell>
          <cell r="AH60">
            <v>20000</v>
          </cell>
          <cell r="AI60">
            <v>0</v>
          </cell>
          <cell r="AK60">
            <v>0</v>
          </cell>
          <cell r="AP60">
            <v>0</v>
          </cell>
          <cell r="AQ60">
            <v>3</v>
          </cell>
          <cell r="AR60">
            <v>0</v>
          </cell>
          <cell r="AS60">
            <v>1</v>
          </cell>
          <cell r="AT60">
            <v>1</v>
          </cell>
          <cell r="AU60">
            <v>0</v>
          </cell>
          <cell r="AV60">
            <v>1</v>
          </cell>
          <cell r="AW60">
            <v>1</v>
          </cell>
          <cell r="AX60">
            <v>0</v>
          </cell>
          <cell r="AY60">
            <v>0</v>
          </cell>
          <cell r="AZ60">
            <v>0</v>
          </cell>
        </row>
        <row r="61">
          <cell r="A61" t="str">
            <v>Canfor Corporation</v>
          </cell>
          <cell r="B61">
            <v>2095500</v>
          </cell>
          <cell r="C61" t="str">
            <v>A</v>
          </cell>
          <cell r="D61">
            <v>1</v>
          </cell>
          <cell r="E61">
            <v>35000</v>
          </cell>
          <cell r="F61">
            <v>65000</v>
          </cell>
          <cell r="G61">
            <v>48</v>
          </cell>
          <cell r="H61">
            <v>100000</v>
          </cell>
          <cell r="L61">
            <v>0</v>
          </cell>
          <cell r="N61">
            <v>0</v>
          </cell>
          <cell r="P61">
            <v>0</v>
          </cell>
          <cell r="R61">
            <v>0</v>
          </cell>
          <cell r="S61">
            <v>0</v>
          </cell>
          <cell r="V61">
            <v>0</v>
          </cell>
          <cell r="Y61">
            <v>0</v>
          </cell>
          <cell r="AB61">
            <v>2</v>
          </cell>
          <cell r="AC61">
            <v>0</v>
          </cell>
          <cell r="AE61">
            <v>0</v>
          </cell>
          <cell r="AG61">
            <v>0</v>
          </cell>
          <cell r="AI61">
            <v>0</v>
          </cell>
          <cell r="AK61">
            <v>0</v>
          </cell>
          <cell r="AP61">
            <v>1</v>
          </cell>
          <cell r="AQ61">
            <v>5</v>
          </cell>
          <cell r="AR61">
            <v>0</v>
          </cell>
          <cell r="AS61">
            <v>1</v>
          </cell>
          <cell r="AT61">
            <v>1</v>
          </cell>
          <cell r="AU61">
            <v>0</v>
          </cell>
          <cell r="AV61">
            <v>0</v>
          </cell>
          <cell r="AW61">
            <v>0</v>
          </cell>
          <cell r="AX61">
            <v>1</v>
          </cell>
          <cell r="AY61">
            <v>0</v>
          </cell>
          <cell r="AZ61">
            <v>0</v>
          </cell>
        </row>
        <row r="62">
          <cell r="A62" t="str">
            <v>Cara Operations Limited</v>
          </cell>
          <cell r="B62">
            <v>1769590</v>
          </cell>
          <cell r="C62" t="str">
            <v>A</v>
          </cell>
          <cell r="D62">
            <v>0</v>
          </cell>
          <cell r="I62">
            <v>1500</v>
          </cell>
          <cell r="J62">
            <v>18000</v>
          </cell>
          <cell r="L62">
            <v>0</v>
          </cell>
          <cell r="N62">
            <v>0</v>
          </cell>
          <cell r="P62">
            <v>0</v>
          </cell>
          <cell r="R62">
            <v>1</v>
          </cell>
          <cell r="S62">
            <v>0</v>
          </cell>
          <cell r="V62">
            <v>1</v>
          </cell>
          <cell r="X62">
            <v>2500</v>
          </cell>
          <cell r="Y62">
            <v>0</v>
          </cell>
          <cell r="AB62">
            <v>2</v>
          </cell>
          <cell r="AC62">
            <v>0</v>
          </cell>
          <cell r="AE62">
            <v>0</v>
          </cell>
          <cell r="AG62">
            <v>0</v>
          </cell>
          <cell r="AI62">
            <v>0</v>
          </cell>
          <cell r="AK62">
            <v>0</v>
          </cell>
          <cell r="AP62">
            <v>0</v>
          </cell>
          <cell r="AQ62">
            <v>4</v>
          </cell>
          <cell r="AR62">
            <v>0</v>
          </cell>
          <cell r="AS62">
            <v>1</v>
          </cell>
          <cell r="AT62">
            <v>1</v>
          </cell>
          <cell r="AU62">
            <v>0</v>
          </cell>
          <cell r="AV62">
            <v>1</v>
          </cell>
          <cell r="AW62">
            <v>1</v>
          </cell>
          <cell r="AX62">
            <v>1</v>
          </cell>
          <cell r="AY62">
            <v>0</v>
          </cell>
          <cell r="AZ62">
            <v>0</v>
          </cell>
        </row>
        <row r="63">
          <cell r="A63" t="str">
            <v>Cedara Software Corp.</v>
          </cell>
          <cell r="B63">
            <v>30148</v>
          </cell>
          <cell r="C63" t="str">
            <v>A</v>
          </cell>
          <cell r="D63">
            <v>0</v>
          </cell>
          <cell r="I63">
            <v>900</v>
          </cell>
          <cell r="J63">
            <v>10800</v>
          </cell>
          <cell r="L63">
            <v>0</v>
          </cell>
          <cell r="N63">
            <v>0</v>
          </cell>
          <cell r="P63">
            <v>0</v>
          </cell>
          <cell r="R63">
            <v>0</v>
          </cell>
          <cell r="S63">
            <v>0</v>
          </cell>
          <cell r="V63">
            <v>0</v>
          </cell>
          <cell r="Y63">
            <v>0</v>
          </cell>
          <cell r="AB63">
            <v>0</v>
          </cell>
          <cell r="AC63">
            <v>1</v>
          </cell>
          <cell r="AE63">
            <v>1</v>
          </cell>
          <cell r="AG63">
            <v>0</v>
          </cell>
          <cell r="AI63">
            <v>0</v>
          </cell>
          <cell r="AK63">
            <v>0</v>
          </cell>
          <cell r="AP63">
            <v>0</v>
          </cell>
          <cell r="AQ63">
            <v>1</v>
          </cell>
          <cell r="AR63">
            <v>0</v>
          </cell>
          <cell r="AS63">
            <v>1</v>
          </cell>
          <cell r="AT63">
            <v>1</v>
          </cell>
          <cell r="AU63">
            <v>0</v>
          </cell>
          <cell r="AV63">
            <v>1</v>
          </cell>
          <cell r="AW63">
            <v>0</v>
          </cell>
          <cell r="AX63">
            <v>0</v>
          </cell>
          <cell r="AY63">
            <v>0</v>
          </cell>
          <cell r="AZ63">
            <v>0</v>
          </cell>
        </row>
        <row r="64">
          <cell r="A64" t="str">
            <v>Celestica Inc.</v>
          </cell>
          <cell r="B64">
            <v>8704030</v>
          </cell>
          <cell r="C64" t="str">
            <v>A</v>
          </cell>
          <cell r="D64">
            <v>0</v>
          </cell>
          <cell r="L64">
            <v>0</v>
          </cell>
          <cell r="N64">
            <v>0</v>
          </cell>
          <cell r="P64">
            <v>0</v>
          </cell>
          <cell r="R64">
            <v>0</v>
          </cell>
          <cell r="S64">
            <v>0</v>
          </cell>
          <cell r="V64">
            <v>0</v>
          </cell>
          <cell r="Y64">
            <v>0</v>
          </cell>
          <cell r="AB64">
            <v>1</v>
          </cell>
          <cell r="AC64">
            <v>0</v>
          </cell>
          <cell r="AE64">
            <v>0</v>
          </cell>
          <cell r="AG64">
            <v>0</v>
          </cell>
          <cell r="AI64">
            <v>0</v>
          </cell>
          <cell r="AK64">
            <v>0</v>
          </cell>
          <cell r="AM64">
            <v>0</v>
          </cell>
          <cell r="AP64">
            <v>0</v>
          </cell>
          <cell r="AQ64">
            <v>6</v>
          </cell>
          <cell r="AR64">
            <v>0</v>
          </cell>
          <cell r="AS64">
            <v>1</v>
          </cell>
          <cell r="AT64">
            <v>1</v>
          </cell>
          <cell r="AU64">
            <v>0</v>
          </cell>
          <cell r="AV64">
            <v>0</v>
          </cell>
          <cell r="AW64">
            <v>0</v>
          </cell>
          <cell r="AX64">
            <v>1</v>
          </cell>
          <cell r="AY64">
            <v>0</v>
          </cell>
          <cell r="AZ64">
            <v>0</v>
          </cell>
        </row>
        <row r="65">
          <cell r="A65" t="str">
            <v>CGI Group Inc.</v>
          </cell>
          <cell r="B65">
            <v>2719695</v>
          </cell>
          <cell r="C65" t="str">
            <v>A</v>
          </cell>
          <cell r="D65">
            <v>1</v>
          </cell>
          <cell r="F65">
            <v>150000</v>
          </cell>
          <cell r="G65">
            <v>36</v>
          </cell>
          <cell r="K65">
            <v>667</v>
          </cell>
          <cell r="L65">
            <v>1</v>
          </cell>
          <cell r="M65">
            <v>1400</v>
          </cell>
          <cell r="N65">
            <v>0</v>
          </cell>
          <cell r="O65">
            <v>2400</v>
          </cell>
          <cell r="P65">
            <v>0</v>
          </cell>
          <cell r="R65">
            <v>0</v>
          </cell>
          <cell r="S65">
            <v>0</v>
          </cell>
          <cell r="V65">
            <v>0</v>
          </cell>
          <cell r="Y65">
            <v>0</v>
          </cell>
          <cell r="AB65">
            <v>0</v>
          </cell>
          <cell r="AC65">
            <v>1</v>
          </cell>
          <cell r="AE65">
            <v>1</v>
          </cell>
          <cell r="AF65">
            <v>1000</v>
          </cell>
          <cell r="AG65">
            <v>1</v>
          </cell>
          <cell r="AH65">
            <v>12000</v>
          </cell>
          <cell r="AI65">
            <v>0</v>
          </cell>
          <cell r="AK65">
            <v>0</v>
          </cell>
          <cell r="AP65">
            <v>1</v>
          </cell>
          <cell r="AQ65">
            <v>5</v>
          </cell>
          <cell r="AR65">
            <v>0</v>
          </cell>
          <cell r="AS65">
            <v>1</v>
          </cell>
          <cell r="AT65">
            <v>1</v>
          </cell>
          <cell r="AU65">
            <v>0</v>
          </cell>
          <cell r="AV65">
            <v>0</v>
          </cell>
          <cell r="AW65">
            <v>0</v>
          </cell>
          <cell r="AX65">
            <v>0</v>
          </cell>
          <cell r="AY65">
            <v>1</v>
          </cell>
          <cell r="AZ65">
            <v>0</v>
          </cell>
        </row>
        <row r="66">
          <cell r="A66" t="str">
            <v>Chemtrade Logistics</v>
          </cell>
          <cell r="B66">
            <v>290610</v>
          </cell>
          <cell r="C66" t="str">
            <v>A</v>
          </cell>
          <cell r="I66">
            <v>1498</v>
          </cell>
          <cell r="J66">
            <v>17976</v>
          </cell>
          <cell r="AP66">
            <v>0</v>
          </cell>
          <cell r="AQ66">
            <v>2</v>
          </cell>
          <cell r="AR66">
            <v>0</v>
          </cell>
          <cell r="AS66">
            <v>1</v>
          </cell>
          <cell r="AT66">
            <v>1</v>
          </cell>
          <cell r="AU66">
            <v>0</v>
          </cell>
          <cell r="AV66">
            <v>1</v>
          </cell>
          <cell r="AW66">
            <v>0</v>
          </cell>
          <cell r="AX66">
            <v>0</v>
          </cell>
          <cell r="AY66">
            <v>0</v>
          </cell>
          <cell r="AZ66">
            <v>0</v>
          </cell>
        </row>
        <row r="67">
          <cell r="A67" t="str">
            <v>Chubb Insurance Company of Canada</v>
          </cell>
          <cell r="B67">
            <v>565124</v>
          </cell>
          <cell r="C67" t="str">
            <v>A</v>
          </cell>
          <cell r="D67">
            <v>0</v>
          </cell>
          <cell r="F67">
            <v>36000</v>
          </cell>
          <cell r="G67">
            <v>36</v>
          </cell>
          <cell r="L67">
            <v>1</v>
          </cell>
          <cell r="M67">
            <v>2000</v>
          </cell>
          <cell r="N67">
            <v>1</v>
          </cell>
          <cell r="O67">
            <v>3000</v>
          </cell>
          <cell r="P67">
            <v>0</v>
          </cell>
          <cell r="R67">
            <v>2</v>
          </cell>
          <cell r="S67">
            <v>1</v>
          </cell>
          <cell r="T67">
            <v>10000</v>
          </cell>
          <cell r="U67">
            <v>4000</v>
          </cell>
          <cell r="V67">
            <v>0</v>
          </cell>
          <cell r="Y67">
            <v>1</v>
          </cell>
          <cell r="AA67">
            <v>800</v>
          </cell>
          <cell r="AB67">
            <v>2</v>
          </cell>
          <cell r="AC67">
            <v>1</v>
          </cell>
          <cell r="AE67">
            <v>1</v>
          </cell>
          <cell r="AF67">
            <v>2500</v>
          </cell>
          <cell r="AG67">
            <v>0</v>
          </cell>
          <cell r="AI67">
            <v>0</v>
          </cell>
          <cell r="AK67">
            <v>0</v>
          </cell>
          <cell r="AP67">
            <v>1</v>
          </cell>
          <cell r="AQ67">
            <v>3</v>
          </cell>
          <cell r="AR67">
            <v>0</v>
          </cell>
          <cell r="AS67">
            <v>1</v>
          </cell>
          <cell r="AT67">
            <v>1</v>
          </cell>
          <cell r="AU67">
            <v>0</v>
          </cell>
          <cell r="AV67">
            <v>0</v>
          </cell>
          <cell r="AW67">
            <v>1</v>
          </cell>
          <cell r="AX67">
            <v>1</v>
          </cell>
          <cell r="AY67">
            <v>0</v>
          </cell>
          <cell r="AZ67">
            <v>0</v>
          </cell>
        </row>
        <row r="68">
          <cell r="A68" t="str">
            <v>Cirque du Soleil</v>
          </cell>
          <cell r="B68">
            <v>520612</v>
          </cell>
          <cell r="C68" t="str">
            <v>A</v>
          </cell>
          <cell r="D68">
            <v>0</v>
          </cell>
          <cell r="L68">
            <v>0</v>
          </cell>
          <cell r="N68">
            <v>1</v>
          </cell>
          <cell r="P68">
            <v>0</v>
          </cell>
          <cell r="R68">
            <v>0</v>
          </cell>
          <cell r="S68">
            <v>0</v>
          </cell>
          <cell r="V68">
            <v>0</v>
          </cell>
          <cell r="Y68">
            <v>0</v>
          </cell>
          <cell r="AB68">
            <v>0</v>
          </cell>
          <cell r="AC68">
            <v>0</v>
          </cell>
          <cell r="AE68">
            <v>1</v>
          </cell>
          <cell r="AG68">
            <v>1</v>
          </cell>
          <cell r="AH68">
            <v>2500</v>
          </cell>
          <cell r="AI68">
            <v>0</v>
          </cell>
          <cell r="AK68">
            <v>0</v>
          </cell>
          <cell r="AM68">
            <v>0</v>
          </cell>
          <cell r="AP68">
            <v>0</v>
          </cell>
          <cell r="AQ68">
            <v>3</v>
          </cell>
          <cell r="AR68">
            <v>0</v>
          </cell>
          <cell r="AS68">
            <v>1</v>
          </cell>
          <cell r="AT68">
            <v>1</v>
          </cell>
          <cell r="AU68">
            <v>0</v>
          </cell>
          <cell r="AV68">
            <v>0</v>
          </cell>
          <cell r="AW68">
            <v>0</v>
          </cell>
          <cell r="AX68">
            <v>0</v>
          </cell>
          <cell r="AY68">
            <v>0</v>
          </cell>
          <cell r="AZ68">
            <v>0</v>
          </cell>
        </row>
        <row r="69">
          <cell r="A69" t="str">
            <v>Citadel General Assurance Company, The</v>
          </cell>
          <cell r="B69">
            <v>333500</v>
          </cell>
          <cell r="C69" t="str">
            <v>A</v>
          </cell>
          <cell r="D69">
            <v>0</v>
          </cell>
          <cell r="F69">
            <v>61212</v>
          </cell>
          <cell r="G69">
            <v>36</v>
          </cell>
          <cell r="H69">
            <v>110000</v>
          </cell>
          <cell r="K69">
            <v>144</v>
          </cell>
          <cell r="L69">
            <v>1</v>
          </cell>
          <cell r="M69">
            <v>1654</v>
          </cell>
          <cell r="N69">
            <v>1</v>
          </cell>
          <cell r="O69">
            <v>1320</v>
          </cell>
          <cell r="P69">
            <v>0</v>
          </cell>
          <cell r="R69">
            <v>0</v>
          </cell>
          <cell r="S69">
            <v>0</v>
          </cell>
          <cell r="V69">
            <v>1</v>
          </cell>
          <cell r="Y69">
            <v>0</v>
          </cell>
          <cell r="AA69">
            <v>750</v>
          </cell>
          <cell r="AB69">
            <v>0</v>
          </cell>
          <cell r="AC69">
            <v>1</v>
          </cell>
          <cell r="AD69">
            <v>1755</v>
          </cell>
          <cell r="AE69">
            <v>1</v>
          </cell>
          <cell r="AF69">
            <v>15000</v>
          </cell>
          <cell r="AG69">
            <v>0</v>
          </cell>
          <cell r="AI69">
            <v>0</v>
          </cell>
          <cell r="AK69">
            <v>0</v>
          </cell>
          <cell r="AM69">
            <v>1</v>
          </cell>
          <cell r="AP69">
            <v>1</v>
          </cell>
          <cell r="AQ69">
            <v>2</v>
          </cell>
          <cell r="AR69">
            <v>0</v>
          </cell>
          <cell r="AS69">
            <v>1</v>
          </cell>
          <cell r="AT69">
            <v>1</v>
          </cell>
          <cell r="AU69">
            <v>0</v>
          </cell>
          <cell r="AV69">
            <v>0</v>
          </cell>
          <cell r="AW69">
            <v>0</v>
          </cell>
          <cell r="AX69">
            <v>0</v>
          </cell>
          <cell r="AY69">
            <v>1</v>
          </cell>
          <cell r="AZ69">
            <v>0</v>
          </cell>
        </row>
        <row r="70">
          <cell r="A70" t="str">
            <v>Coca-Cola Bottling Company</v>
          </cell>
          <cell r="B70">
            <v>1739938</v>
          </cell>
          <cell r="C70" t="str">
            <v>A</v>
          </cell>
          <cell r="D70">
            <v>0</v>
          </cell>
          <cell r="E70">
            <v>0</v>
          </cell>
          <cell r="I70">
            <v>1840</v>
          </cell>
          <cell r="J70">
            <v>22080</v>
          </cell>
          <cell r="L70">
            <v>0</v>
          </cell>
          <cell r="N70">
            <v>0</v>
          </cell>
          <cell r="P70">
            <v>0</v>
          </cell>
          <cell r="R70">
            <v>1</v>
          </cell>
          <cell r="S70">
            <v>0</v>
          </cell>
          <cell r="V70">
            <v>0</v>
          </cell>
          <cell r="Y70">
            <v>1</v>
          </cell>
          <cell r="AB70">
            <v>0</v>
          </cell>
          <cell r="AC70">
            <v>0</v>
          </cell>
          <cell r="AE70">
            <v>0</v>
          </cell>
          <cell r="AG70">
            <v>0</v>
          </cell>
          <cell r="AI70">
            <v>0</v>
          </cell>
          <cell r="AK70">
            <v>0</v>
          </cell>
          <cell r="AP70">
            <v>0</v>
          </cell>
          <cell r="AQ70">
            <v>4</v>
          </cell>
          <cell r="AR70">
            <v>0</v>
          </cell>
          <cell r="AS70">
            <v>1</v>
          </cell>
          <cell r="AT70">
            <v>1</v>
          </cell>
          <cell r="AU70">
            <v>0</v>
          </cell>
          <cell r="AV70">
            <v>1</v>
          </cell>
          <cell r="AW70">
            <v>1</v>
          </cell>
          <cell r="AX70">
            <v>0</v>
          </cell>
          <cell r="AY70">
            <v>0</v>
          </cell>
          <cell r="AZ70">
            <v>0</v>
          </cell>
        </row>
        <row r="71">
          <cell r="A71" t="str">
            <v>Cogeco Inc.</v>
          </cell>
          <cell r="B71">
            <v>603774</v>
          </cell>
          <cell r="C71" t="str">
            <v>A</v>
          </cell>
          <cell r="D71">
            <v>1</v>
          </cell>
          <cell r="I71">
            <v>2458</v>
          </cell>
          <cell r="J71">
            <v>29496</v>
          </cell>
          <cell r="L71">
            <v>0</v>
          </cell>
          <cell r="N71">
            <v>1</v>
          </cell>
          <cell r="O71">
            <v>2400</v>
          </cell>
          <cell r="P71">
            <v>0</v>
          </cell>
          <cell r="R71">
            <v>0</v>
          </cell>
          <cell r="S71">
            <v>0</v>
          </cell>
          <cell r="V71">
            <v>0</v>
          </cell>
          <cell r="Y71">
            <v>0</v>
          </cell>
          <cell r="AB71">
            <v>2</v>
          </cell>
          <cell r="AC71">
            <v>1</v>
          </cell>
          <cell r="AE71">
            <v>0</v>
          </cell>
          <cell r="AG71">
            <v>0</v>
          </cell>
          <cell r="AI71">
            <v>0</v>
          </cell>
          <cell r="AK71">
            <v>1</v>
          </cell>
          <cell r="AL71">
            <v>6000</v>
          </cell>
          <cell r="AP71">
            <v>0</v>
          </cell>
          <cell r="AQ71">
            <v>3</v>
          </cell>
          <cell r="AR71">
            <v>0</v>
          </cell>
          <cell r="AS71">
            <v>1</v>
          </cell>
          <cell r="AT71">
            <v>1</v>
          </cell>
          <cell r="AU71">
            <v>0</v>
          </cell>
          <cell r="AV71">
            <v>1</v>
          </cell>
          <cell r="AW71">
            <v>0</v>
          </cell>
          <cell r="AX71">
            <v>1</v>
          </cell>
          <cell r="AY71">
            <v>0</v>
          </cell>
          <cell r="AZ71">
            <v>0</v>
          </cell>
        </row>
        <row r="72">
          <cell r="A72" t="str">
            <v>Cognos Inc.</v>
          </cell>
          <cell r="B72">
            <v>915718</v>
          </cell>
          <cell r="C72" t="str">
            <v>A</v>
          </cell>
          <cell r="D72">
            <v>0</v>
          </cell>
          <cell r="F72">
            <v>102744</v>
          </cell>
          <cell r="G72">
            <v>36</v>
          </cell>
          <cell r="L72">
            <v>0</v>
          </cell>
          <cell r="N72">
            <v>0</v>
          </cell>
          <cell r="P72">
            <v>0</v>
          </cell>
          <cell r="R72">
            <v>1</v>
          </cell>
          <cell r="S72">
            <v>1</v>
          </cell>
          <cell r="T72">
            <v>34500</v>
          </cell>
          <cell r="U72">
            <v>34500</v>
          </cell>
          <cell r="V72">
            <v>0</v>
          </cell>
          <cell r="Y72">
            <v>0</v>
          </cell>
          <cell r="AB72">
            <v>0</v>
          </cell>
          <cell r="AC72">
            <v>0</v>
          </cell>
          <cell r="AE72">
            <v>0</v>
          </cell>
          <cell r="AG72">
            <v>0</v>
          </cell>
          <cell r="AI72">
            <v>0</v>
          </cell>
          <cell r="AK72">
            <v>0</v>
          </cell>
          <cell r="AM72">
            <v>0</v>
          </cell>
          <cell r="AP72">
            <v>1</v>
          </cell>
          <cell r="AQ72">
            <v>3</v>
          </cell>
          <cell r="AR72">
            <v>0</v>
          </cell>
          <cell r="AS72">
            <v>1</v>
          </cell>
          <cell r="AT72">
            <v>1</v>
          </cell>
          <cell r="AU72">
            <v>0</v>
          </cell>
          <cell r="AV72">
            <v>0</v>
          </cell>
          <cell r="AW72">
            <v>1</v>
          </cell>
          <cell r="AX72">
            <v>0</v>
          </cell>
          <cell r="AY72">
            <v>0</v>
          </cell>
          <cell r="AZ72">
            <v>0</v>
          </cell>
        </row>
        <row r="73">
          <cell r="A73" t="str">
            <v>Connors Bros., Limited</v>
          </cell>
          <cell r="B73">
            <v>139984</v>
          </cell>
          <cell r="C73" t="str">
            <v>A</v>
          </cell>
          <cell r="D73">
            <v>0</v>
          </cell>
          <cell r="F73">
            <v>60000</v>
          </cell>
          <cell r="G73">
            <v>48</v>
          </cell>
          <cell r="H73">
            <v>150000</v>
          </cell>
          <cell r="L73">
            <v>1</v>
          </cell>
          <cell r="N73">
            <v>0</v>
          </cell>
          <cell r="P73">
            <v>0</v>
          </cell>
          <cell r="R73">
            <v>1</v>
          </cell>
          <cell r="S73">
            <v>1</v>
          </cell>
          <cell r="T73">
            <v>637</v>
          </cell>
          <cell r="U73">
            <v>2210</v>
          </cell>
          <cell r="V73">
            <v>0</v>
          </cell>
          <cell r="Y73">
            <v>0</v>
          </cell>
          <cell r="AB73">
            <v>0</v>
          </cell>
          <cell r="AC73">
            <v>0</v>
          </cell>
          <cell r="AE73">
            <v>0</v>
          </cell>
          <cell r="AG73">
            <v>0</v>
          </cell>
          <cell r="AI73">
            <v>0</v>
          </cell>
          <cell r="AK73">
            <v>0</v>
          </cell>
          <cell r="AP73">
            <v>1</v>
          </cell>
          <cell r="AQ73">
            <v>2</v>
          </cell>
          <cell r="AR73">
            <v>0</v>
          </cell>
          <cell r="AS73">
            <v>1</v>
          </cell>
          <cell r="AT73">
            <v>1</v>
          </cell>
          <cell r="AU73">
            <v>0</v>
          </cell>
          <cell r="AV73">
            <v>0</v>
          </cell>
          <cell r="AW73">
            <v>1</v>
          </cell>
          <cell r="AX73">
            <v>0</v>
          </cell>
          <cell r="AY73">
            <v>0</v>
          </cell>
          <cell r="AZ73">
            <v>0</v>
          </cell>
        </row>
        <row r="74">
          <cell r="A74" t="str">
            <v>Co-operators General Insurance Company</v>
          </cell>
          <cell r="B74">
            <v>1692686</v>
          </cell>
          <cell r="C74" t="str">
            <v>A</v>
          </cell>
          <cell r="D74">
            <v>0</v>
          </cell>
          <cell r="F74">
            <v>60000</v>
          </cell>
          <cell r="G74">
            <v>36</v>
          </cell>
          <cell r="K74">
            <v>500</v>
          </cell>
          <cell r="L74">
            <v>1</v>
          </cell>
          <cell r="N74">
            <v>1</v>
          </cell>
          <cell r="O74">
            <v>800</v>
          </cell>
          <cell r="P74">
            <v>0</v>
          </cell>
          <cell r="R74">
            <v>2</v>
          </cell>
          <cell r="S74">
            <v>1</v>
          </cell>
          <cell r="V74">
            <v>1</v>
          </cell>
          <cell r="Y74">
            <v>0</v>
          </cell>
          <cell r="AB74">
            <v>0</v>
          </cell>
          <cell r="AC74">
            <v>0</v>
          </cell>
          <cell r="AE74">
            <v>0</v>
          </cell>
          <cell r="AG74">
            <v>1</v>
          </cell>
          <cell r="AH74">
            <v>1200</v>
          </cell>
          <cell r="AI74">
            <v>0</v>
          </cell>
          <cell r="AK74">
            <v>0</v>
          </cell>
          <cell r="AP74">
            <v>1</v>
          </cell>
          <cell r="AQ74">
            <v>4</v>
          </cell>
          <cell r="AR74">
            <v>0</v>
          </cell>
          <cell r="AS74">
            <v>1</v>
          </cell>
          <cell r="AT74">
            <v>1</v>
          </cell>
          <cell r="AU74">
            <v>0</v>
          </cell>
          <cell r="AV74">
            <v>0</v>
          </cell>
          <cell r="AW74">
            <v>1</v>
          </cell>
          <cell r="AX74">
            <v>0</v>
          </cell>
          <cell r="AY74">
            <v>1</v>
          </cell>
          <cell r="AZ74">
            <v>0</v>
          </cell>
        </row>
        <row r="75">
          <cell r="A75" t="str">
            <v>Corus L.P.</v>
          </cell>
          <cell r="B75">
            <v>258353</v>
          </cell>
          <cell r="C75" t="str">
            <v>A</v>
          </cell>
          <cell r="D75">
            <v>0</v>
          </cell>
          <cell r="F75">
            <v>45000</v>
          </cell>
          <cell r="G75">
            <v>36</v>
          </cell>
          <cell r="H75">
            <v>80000</v>
          </cell>
          <cell r="K75">
            <v>50</v>
          </cell>
          <cell r="L75">
            <v>1</v>
          </cell>
          <cell r="M75">
            <v>1500</v>
          </cell>
          <cell r="N75">
            <v>1</v>
          </cell>
          <cell r="P75">
            <v>0</v>
          </cell>
          <cell r="R75">
            <v>0</v>
          </cell>
          <cell r="S75">
            <v>0</v>
          </cell>
          <cell r="V75">
            <v>0</v>
          </cell>
          <cell r="Y75">
            <v>0</v>
          </cell>
          <cell r="AB75">
            <v>1</v>
          </cell>
          <cell r="AC75">
            <v>1</v>
          </cell>
          <cell r="AE75">
            <v>1</v>
          </cell>
          <cell r="AG75">
            <v>0</v>
          </cell>
          <cell r="AI75">
            <v>0</v>
          </cell>
          <cell r="AK75">
            <v>0</v>
          </cell>
          <cell r="AM75">
            <v>0</v>
          </cell>
          <cell r="AP75">
            <v>1</v>
          </cell>
          <cell r="AQ75">
            <v>2</v>
          </cell>
          <cell r="AR75">
            <v>0</v>
          </cell>
          <cell r="AS75">
            <v>1</v>
          </cell>
          <cell r="AT75">
            <v>1</v>
          </cell>
          <cell r="AU75">
            <v>0</v>
          </cell>
          <cell r="AV75">
            <v>0</v>
          </cell>
          <cell r="AW75">
            <v>0</v>
          </cell>
          <cell r="AX75">
            <v>1</v>
          </cell>
          <cell r="AY75">
            <v>1</v>
          </cell>
          <cell r="AZ75">
            <v>0</v>
          </cell>
        </row>
        <row r="76">
          <cell r="A76" t="str">
            <v>Credit Union Central of Saskatchewan</v>
          </cell>
          <cell r="B76">
            <v>291431</v>
          </cell>
          <cell r="C76" t="str">
            <v>A</v>
          </cell>
          <cell r="D76">
            <v>0</v>
          </cell>
          <cell r="F76">
            <v>10290</v>
          </cell>
          <cell r="I76">
            <v>910</v>
          </cell>
          <cell r="J76">
            <v>10920</v>
          </cell>
          <cell r="L76">
            <v>0</v>
          </cell>
          <cell r="N76">
            <v>0</v>
          </cell>
          <cell r="P76">
            <v>0</v>
          </cell>
          <cell r="R76">
            <v>0</v>
          </cell>
          <cell r="S76">
            <v>0</v>
          </cell>
          <cell r="V76">
            <v>0</v>
          </cell>
          <cell r="Y76">
            <v>0</v>
          </cell>
          <cell r="AB76">
            <v>2</v>
          </cell>
          <cell r="AC76">
            <v>0</v>
          </cell>
          <cell r="AE76">
            <v>0</v>
          </cell>
          <cell r="AG76">
            <v>0</v>
          </cell>
          <cell r="AI76">
            <v>0</v>
          </cell>
          <cell r="AK76">
            <v>0</v>
          </cell>
          <cell r="AP76">
            <v>0</v>
          </cell>
          <cell r="AQ76">
            <v>2</v>
          </cell>
          <cell r="AR76">
            <v>0</v>
          </cell>
          <cell r="AS76">
            <v>1</v>
          </cell>
          <cell r="AT76">
            <v>1</v>
          </cell>
          <cell r="AU76">
            <v>0</v>
          </cell>
          <cell r="AV76">
            <v>1</v>
          </cell>
          <cell r="AW76">
            <v>0</v>
          </cell>
          <cell r="AX76">
            <v>1</v>
          </cell>
          <cell r="AY76">
            <v>0</v>
          </cell>
          <cell r="AZ76">
            <v>0</v>
          </cell>
        </row>
        <row r="77">
          <cell r="A77" t="str">
            <v>Creo Inc.</v>
          </cell>
          <cell r="B77">
            <v>780756</v>
          </cell>
          <cell r="C77" t="str">
            <v>A</v>
          </cell>
          <cell r="D77">
            <v>1</v>
          </cell>
          <cell r="E77">
            <v>200</v>
          </cell>
          <cell r="L77">
            <v>0</v>
          </cell>
          <cell r="N77">
            <v>0</v>
          </cell>
          <cell r="P77">
            <v>0</v>
          </cell>
          <cell r="R77">
            <v>0</v>
          </cell>
          <cell r="S77">
            <v>0</v>
          </cell>
          <cell r="V77">
            <v>0</v>
          </cell>
          <cell r="Y77">
            <v>0</v>
          </cell>
          <cell r="AB77">
            <v>0</v>
          </cell>
          <cell r="AC77">
            <v>0</v>
          </cell>
          <cell r="AE77">
            <v>0</v>
          </cell>
          <cell r="AG77">
            <v>0</v>
          </cell>
          <cell r="AI77">
            <v>0</v>
          </cell>
          <cell r="AK77">
            <v>0</v>
          </cell>
          <cell r="AP77">
            <v>0</v>
          </cell>
          <cell r="AQ77">
            <v>3</v>
          </cell>
          <cell r="AR77">
            <v>0</v>
          </cell>
          <cell r="AS77">
            <v>1</v>
          </cell>
          <cell r="AT77">
            <v>1</v>
          </cell>
          <cell r="AU77">
            <v>0</v>
          </cell>
          <cell r="AV77">
            <v>0</v>
          </cell>
          <cell r="AW77">
            <v>0</v>
          </cell>
          <cell r="AX77">
            <v>0</v>
          </cell>
          <cell r="AY77">
            <v>0</v>
          </cell>
          <cell r="AZ77">
            <v>0</v>
          </cell>
        </row>
        <row r="78">
          <cell r="A78" t="str">
            <v>Crescent Point Energy Trust</v>
          </cell>
          <cell r="B78">
            <v>74854</v>
          </cell>
          <cell r="C78" t="str">
            <v>A</v>
          </cell>
          <cell r="D78">
            <v>0</v>
          </cell>
          <cell r="N78">
            <v>1</v>
          </cell>
          <cell r="O78">
            <v>3900</v>
          </cell>
          <cell r="R78">
            <v>1</v>
          </cell>
          <cell r="S78">
            <v>0</v>
          </cell>
          <cell r="V78">
            <v>0</v>
          </cell>
          <cell r="Y78">
            <v>1</v>
          </cell>
          <cell r="AA78">
            <v>500</v>
          </cell>
          <cell r="AB78">
            <v>0</v>
          </cell>
          <cell r="AE78">
            <v>0</v>
          </cell>
          <cell r="AG78">
            <v>0</v>
          </cell>
          <cell r="AI78">
            <v>0</v>
          </cell>
          <cell r="AP78">
            <v>0</v>
          </cell>
          <cell r="AQ78">
            <v>1</v>
          </cell>
          <cell r="AR78">
            <v>0</v>
          </cell>
          <cell r="AS78">
            <v>1</v>
          </cell>
          <cell r="AT78">
            <v>1</v>
          </cell>
          <cell r="AU78">
            <v>0</v>
          </cell>
          <cell r="AV78">
            <v>0</v>
          </cell>
          <cell r="AW78">
            <v>1</v>
          </cell>
          <cell r="AX78">
            <v>0</v>
          </cell>
          <cell r="AY78">
            <v>0</v>
          </cell>
          <cell r="AZ78">
            <v>0</v>
          </cell>
        </row>
        <row r="79">
          <cell r="A79" t="str">
            <v>Crown Metal Packaging Canada LP</v>
          </cell>
          <cell r="B79">
            <v>749734</v>
          </cell>
          <cell r="C79" t="str">
            <v>A</v>
          </cell>
          <cell r="D79">
            <v>0</v>
          </cell>
          <cell r="F79">
            <v>60000</v>
          </cell>
          <cell r="H79">
            <v>90000</v>
          </cell>
          <cell r="L79">
            <v>1</v>
          </cell>
          <cell r="N79">
            <v>0</v>
          </cell>
          <cell r="P79">
            <v>0</v>
          </cell>
          <cell r="R79">
            <v>1</v>
          </cell>
          <cell r="S79">
            <v>1</v>
          </cell>
          <cell r="U79">
            <v>14200</v>
          </cell>
          <cell r="V79">
            <v>0</v>
          </cell>
          <cell r="Y79">
            <v>0</v>
          </cell>
          <cell r="AB79">
            <v>0</v>
          </cell>
          <cell r="AC79">
            <v>0</v>
          </cell>
          <cell r="AE79">
            <v>0</v>
          </cell>
          <cell r="AG79">
            <v>0</v>
          </cell>
          <cell r="AI79">
            <v>0</v>
          </cell>
          <cell r="AK79">
            <v>0</v>
          </cell>
          <cell r="AP79">
            <v>1</v>
          </cell>
          <cell r="AQ79">
            <v>3</v>
          </cell>
          <cell r="AR79">
            <v>0</v>
          </cell>
          <cell r="AS79">
            <v>1</v>
          </cell>
          <cell r="AT79">
            <v>1</v>
          </cell>
          <cell r="AU79">
            <v>0</v>
          </cell>
          <cell r="AV79">
            <v>0</v>
          </cell>
          <cell r="AW79">
            <v>1</v>
          </cell>
          <cell r="AX79">
            <v>0</v>
          </cell>
          <cell r="AY79">
            <v>0</v>
          </cell>
          <cell r="AZ79">
            <v>0</v>
          </cell>
        </row>
        <row r="80">
          <cell r="A80" t="str">
            <v>Cryptologic Inc.</v>
          </cell>
          <cell r="B80">
            <v>57134</v>
          </cell>
          <cell r="C80" t="str">
            <v>A</v>
          </cell>
          <cell r="AP80">
            <v>0</v>
          </cell>
          <cell r="AQ80">
            <v>1</v>
          </cell>
          <cell r="AR80">
            <v>0</v>
          </cell>
          <cell r="AS80">
            <v>1</v>
          </cell>
          <cell r="AT80">
            <v>0</v>
          </cell>
          <cell r="AU80">
            <v>0</v>
          </cell>
          <cell r="AV80">
            <v>0</v>
          </cell>
          <cell r="AW80">
            <v>0</v>
          </cell>
          <cell r="AX80">
            <v>0</v>
          </cell>
          <cell r="AY80">
            <v>0</v>
          </cell>
          <cell r="AZ80">
            <v>0</v>
          </cell>
        </row>
        <row r="81">
          <cell r="A81" t="str">
            <v>DCCI Inc.</v>
          </cell>
          <cell r="B81">
            <v>21000</v>
          </cell>
          <cell r="C81" t="str">
            <v>A</v>
          </cell>
          <cell r="D81">
            <v>0</v>
          </cell>
          <cell r="L81">
            <v>0</v>
          </cell>
          <cell r="N81">
            <v>0</v>
          </cell>
          <cell r="P81">
            <v>0</v>
          </cell>
          <cell r="R81">
            <v>0</v>
          </cell>
          <cell r="S81">
            <v>0</v>
          </cell>
          <cell r="V81">
            <v>0</v>
          </cell>
          <cell r="Y81">
            <v>0</v>
          </cell>
          <cell r="AB81">
            <v>0</v>
          </cell>
          <cell r="AC81">
            <v>0</v>
          </cell>
          <cell r="AE81">
            <v>0</v>
          </cell>
          <cell r="AG81">
            <v>0</v>
          </cell>
          <cell r="AI81">
            <v>0</v>
          </cell>
          <cell r="AK81">
            <v>0</v>
          </cell>
          <cell r="AM81">
            <v>0</v>
          </cell>
          <cell r="AP81">
            <v>0</v>
          </cell>
          <cell r="AQ81">
            <v>1</v>
          </cell>
          <cell r="AR81">
            <v>0</v>
          </cell>
          <cell r="AS81">
            <v>1</v>
          </cell>
          <cell r="AT81">
            <v>1</v>
          </cell>
          <cell r="AU81">
            <v>0</v>
          </cell>
          <cell r="AV81">
            <v>0</v>
          </cell>
          <cell r="AW81">
            <v>0</v>
          </cell>
          <cell r="AX81">
            <v>0</v>
          </cell>
          <cell r="AY81">
            <v>0</v>
          </cell>
          <cell r="AZ81">
            <v>0</v>
          </cell>
        </row>
        <row r="82">
          <cell r="A82" t="str">
            <v>Dell Computer Corporation - Canada</v>
          </cell>
          <cell r="B82">
            <v>1614964</v>
          </cell>
          <cell r="C82" t="str">
            <v>A</v>
          </cell>
          <cell r="D82">
            <v>0</v>
          </cell>
          <cell r="I82">
            <v>600</v>
          </cell>
          <cell r="J82">
            <v>7200</v>
          </cell>
          <cell r="L82">
            <v>0</v>
          </cell>
          <cell r="N82">
            <v>0</v>
          </cell>
          <cell r="P82">
            <v>0</v>
          </cell>
          <cell r="R82">
            <v>0</v>
          </cell>
          <cell r="S82">
            <v>0</v>
          </cell>
          <cell r="V82">
            <v>0</v>
          </cell>
          <cell r="Y82">
            <v>0</v>
          </cell>
          <cell r="AB82">
            <v>0</v>
          </cell>
          <cell r="AC82">
            <v>0</v>
          </cell>
          <cell r="AE82">
            <v>1</v>
          </cell>
          <cell r="AF82">
            <v>1150</v>
          </cell>
          <cell r="AG82">
            <v>1</v>
          </cell>
          <cell r="AH82">
            <v>7500</v>
          </cell>
          <cell r="AI82">
            <v>0</v>
          </cell>
          <cell r="AK82">
            <v>0</v>
          </cell>
          <cell r="AP82">
            <v>0</v>
          </cell>
          <cell r="AQ82">
            <v>4</v>
          </cell>
          <cell r="AR82">
            <v>0</v>
          </cell>
          <cell r="AS82">
            <v>1</v>
          </cell>
          <cell r="AT82">
            <v>1</v>
          </cell>
          <cell r="AU82">
            <v>0</v>
          </cell>
          <cell r="AV82">
            <v>1</v>
          </cell>
          <cell r="AW82">
            <v>0</v>
          </cell>
          <cell r="AX82">
            <v>0</v>
          </cell>
          <cell r="AY82">
            <v>0</v>
          </cell>
          <cell r="AZ82">
            <v>0</v>
          </cell>
        </row>
        <row r="83">
          <cell r="A83" t="str">
            <v>Desjardins Financial Security</v>
          </cell>
          <cell r="B83">
            <v>2078800</v>
          </cell>
          <cell r="C83" t="str">
            <v>A</v>
          </cell>
          <cell r="D83">
            <v>1</v>
          </cell>
          <cell r="E83">
            <v>36200</v>
          </cell>
          <cell r="F83">
            <v>29808</v>
          </cell>
          <cell r="G83">
            <v>36</v>
          </cell>
          <cell r="L83">
            <v>1</v>
          </cell>
          <cell r="N83">
            <v>0</v>
          </cell>
          <cell r="P83">
            <v>1</v>
          </cell>
          <cell r="Q83">
            <v>43500</v>
          </cell>
          <cell r="R83">
            <v>0</v>
          </cell>
          <cell r="S83">
            <v>0</v>
          </cell>
          <cell r="V83">
            <v>0</v>
          </cell>
          <cell r="Y83">
            <v>0</v>
          </cell>
          <cell r="AB83">
            <v>0</v>
          </cell>
          <cell r="AC83">
            <v>0</v>
          </cell>
          <cell r="AE83">
            <v>1</v>
          </cell>
          <cell r="AG83">
            <v>0</v>
          </cell>
          <cell r="AI83">
            <v>0</v>
          </cell>
          <cell r="AK83">
            <v>0</v>
          </cell>
          <cell r="AP83">
            <v>1</v>
          </cell>
          <cell r="AQ83">
            <v>5</v>
          </cell>
          <cell r="AR83">
            <v>0</v>
          </cell>
          <cell r="AS83">
            <v>1</v>
          </cell>
          <cell r="AT83">
            <v>1</v>
          </cell>
          <cell r="AU83">
            <v>0</v>
          </cell>
          <cell r="AV83">
            <v>0</v>
          </cell>
          <cell r="AW83">
            <v>0</v>
          </cell>
          <cell r="AX83">
            <v>0</v>
          </cell>
          <cell r="AY83">
            <v>0</v>
          </cell>
          <cell r="AZ83">
            <v>0</v>
          </cell>
        </row>
        <row r="84">
          <cell r="A84" t="str">
            <v>Desjardins Group General Insurance</v>
          </cell>
          <cell r="B84">
            <v>1270300</v>
          </cell>
          <cell r="C84" t="str">
            <v>A</v>
          </cell>
          <cell r="D84">
            <v>1</v>
          </cell>
          <cell r="E84">
            <v>36200</v>
          </cell>
          <cell r="F84">
            <v>59700</v>
          </cell>
          <cell r="G84">
            <v>48</v>
          </cell>
          <cell r="H84">
            <v>89000</v>
          </cell>
          <cell r="K84">
            <v>292</v>
          </cell>
          <cell r="L84">
            <v>1</v>
          </cell>
          <cell r="M84">
            <v>650</v>
          </cell>
          <cell r="N84">
            <v>0</v>
          </cell>
          <cell r="P84">
            <v>1</v>
          </cell>
          <cell r="Q84">
            <v>44880</v>
          </cell>
          <cell r="R84">
            <v>0</v>
          </cell>
          <cell r="S84">
            <v>0</v>
          </cell>
          <cell r="V84">
            <v>0</v>
          </cell>
          <cell r="Y84">
            <v>0</v>
          </cell>
          <cell r="AB84">
            <v>1</v>
          </cell>
          <cell r="AC84">
            <v>1</v>
          </cell>
          <cell r="AE84">
            <v>0</v>
          </cell>
          <cell r="AG84">
            <v>0</v>
          </cell>
          <cell r="AI84">
            <v>0</v>
          </cell>
          <cell r="AK84">
            <v>0</v>
          </cell>
          <cell r="AP84">
            <v>1</v>
          </cell>
          <cell r="AQ84">
            <v>4</v>
          </cell>
          <cell r="AR84">
            <v>0</v>
          </cell>
          <cell r="AS84">
            <v>1</v>
          </cell>
          <cell r="AT84">
            <v>1</v>
          </cell>
          <cell r="AU84">
            <v>0</v>
          </cell>
          <cell r="AV84">
            <v>0</v>
          </cell>
          <cell r="AW84">
            <v>0</v>
          </cell>
          <cell r="AX84">
            <v>1</v>
          </cell>
          <cell r="AY84">
            <v>1</v>
          </cell>
          <cell r="AZ84">
            <v>0</v>
          </cell>
        </row>
        <row r="85">
          <cell r="A85" t="str">
            <v>Diageo Canada Inc.</v>
          </cell>
          <cell r="B85">
            <v>411000</v>
          </cell>
          <cell r="C85" t="str">
            <v>A</v>
          </cell>
          <cell r="D85">
            <v>1</v>
          </cell>
          <cell r="E85">
            <v>7000</v>
          </cell>
          <cell r="I85">
            <v>2700</v>
          </cell>
          <cell r="J85">
            <v>32400</v>
          </cell>
          <cell r="L85">
            <v>0</v>
          </cell>
          <cell r="N85">
            <v>0</v>
          </cell>
          <cell r="P85">
            <v>0</v>
          </cell>
          <cell r="R85">
            <v>0</v>
          </cell>
          <cell r="S85">
            <v>0</v>
          </cell>
          <cell r="V85">
            <v>0</v>
          </cell>
          <cell r="Y85">
            <v>0</v>
          </cell>
          <cell r="AB85">
            <v>2</v>
          </cell>
          <cell r="AC85">
            <v>1</v>
          </cell>
          <cell r="AE85">
            <v>1</v>
          </cell>
          <cell r="AG85">
            <v>1</v>
          </cell>
          <cell r="AI85">
            <v>0</v>
          </cell>
          <cell r="AK85">
            <v>0</v>
          </cell>
          <cell r="AP85">
            <v>0</v>
          </cell>
          <cell r="AQ85">
            <v>3</v>
          </cell>
          <cell r="AR85">
            <v>0</v>
          </cell>
          <cell r="AS85">
            <v>1</v>
          </cell>
          <cell r="AT85">
            <v>1</v>
          </cell>
          <cell r="AU85">
            <v>0</v>
          </cell>
          <cell r="AV85">
            <v>1</v>
          </cell>
          <cell r="AW85">
            <v>0</v>
          </cell>
          <cell r="AX85">
            <v>1</v>
          </cell>
          <cell r="AY85">
            <v>0</v>
          </cell>
          <cell r="AZ85">
            <v>0</v>
          </cell>
        </row>
        <row r="86">
          <cell r="A86" t="str">
            <v>Dofasco Inc.</v>
          </cell>
          <cell r="B86">
            <v>3554900</v>
          </cell>
          <cell r="C86" t="str">
            <v>A</v>
          </cell>
          <cell r="D86">
            <v>0</v>
          </cell>
          <cell r="F86">
            <v>60000</v>
          </cell>
          <cell r="G86">
            <v>36</v>
          </cell>
          <cell r="L86">
            <v>1</v>
          </cell>
          <cell r="N86">
            <v>1</v>
          </cell>
          <cell r="P86">
            <v>1</v>
          </cell>
          <cell r="R86">
            <v>1</v>
          </cell>
          <cell r="S86">
            <v>1</v>
          </cell>
          <cell r="T86">
            <v>20000</v>
          </cell>
          <cell r="U86">
            <v>3500</v>
          </cell>
          <cell r="V86">
            <v>0</v>
          </cell>
          <cell r="Y86">
            <v>0</v>
          </cell>
          <cell r="AB86">
            <v>2</v>
          </cell>
          <cell r="AC86">
            <v>0</v>
          </cell>
          <cell r="AE86">
            <v>1</v>
          </cell>
          <cell r="AG86">
            <v>0</v>
          </cell>
          <cell r="AI86">
            <v>0</v>
          </cell>
          <cell r="AK86">
            <v>0</v>
          </cell>
          <cell r="AM86">
            <v>0</v>
          </cell>
          <cell r="AP86">
            <v>1</v>
          </cell>
          <cell r="AQ86">
            <v>5</v>
          </cell>
          <cell r="AR86">
            <v>0</v>
          </cell>
          <cell r="AS86">
            <v>1</v>
          </cell>
          <cell r="AT86">
            <v>1</v>
          </cell>
          <cell r="AU86">
            <v>0</v>
          </cell>
          <cell r="AV86">
            <v>0</v>
          </cell>
          <cell r="AW86">
            <v>1</v>
          </cell>
          <cell r="AX86">
            <v>1</v>
          </cell>
          <cell r="AY86">
            <v>0</v>
          </cell>
          <cell r="AZ86">
            <v>0</v>
          </cell>
        </row>
        <row r="87">
          <cell r="A87" t="str">
            <v>Dominion of Canada General Insurance</v>
          </cell>
          <cell r="B87">
            <v>914844</v>
          </cell>
          <cell r="C87" t="str">
            <v>A</v>
          </cell>
          <cell r="D87">
            <v>0</v>
          </cell>
          <cell r="F87">
            <v>60000</v>
          </cell>
          <cell r="G87">
            <v>48</v>
          </cell>
          <cell r="H87">
            <v>120000</v>
          </cell>
          <cell r="L87">
            <v>1</v>
          </cell>
          <cell r="M87">
            <v>1313</v>
          </cell>
          <cell r="N87">
            <v>1</v>
          </cell>
          <cell r="O87">
            <v>3974</v>
          </cell>
          <cell r="P87">
            <v>0</v>
          </cell>
          <cell r="R87">
            <v>3</v>
          </cell>
          <cell r="S87">
            <v>1</v>
          </cell>
          <cell r="U87">
            <v>5746</v>
          </cell>
          <cell r="V87">
            <v>1</v>
          </cell>
          <cell r="X87">
            <v>2220</v>
          </cell>
          <cell r="Y87">
            <v>1</v>
          </cell>
          <cell r="Z87">
            <v>18725</v>
          </cell>
          <cell r="AA87">
            <v>2461</v>
          </cell>
          <cell r="AB87">
            <v>2</v>
          </cell>
          <cell r="AC87">
            <v>0</v>
          </cell>
          <cell r="AE87">
            <v>1</v>
          </cell>
          <cell r="AF87">
            <v>1300</v>
          </cell>
          <cell r="AG87">
            <v>0</v>
          </cell>
          <cell r="AI87">
            <v>0</v>
          </cell>
          <cell r="AK87">
            <v>0</v>
          </cell>
          <cell r="AP87">
            <v>1</v>
          </cell>
          <cell r="AQ87">
            <v>3</v>
          </cell>
          <cell r="AR87">
            <v>0</v>
          </cell>
          <cell r="AS87">
            <v>1</v>
          </cell>
          <cell r="AT87">
            <v>1</v>
          </cell>
          <cell r="AU87">
            <v>0</v>
          </cell>
          <cell r="AV87">
            <v>0</v>
          </cell>
          <cell r="AW87">
            <v>1</v>
          </cell>
          <cell r="AX87">
            <v>1</v>
          </cell>
          <cell r="AY87">
            <v>0</v>
          </cell>
          <cell r="AZ87">
            <v>0</v>
          </cell>
        </row>
        <row r="88">
          <cell r="A88" t="str">
            <v>Domtar Inc.</v>
          </cell>
          <cell r="B88">
            <v>4777000</v>
          </cell>
          <cell r="C88" t="str">
            <v>A</v>
          </cell>
          <cell r="D88">
            <v>1</v>
          </cell>
          <cell r="G88">
            <v>36</v>
          </cell>
          <cell r="H88">
            <v>90000</v>
          </cell>
          <cell r="L88">
            <v>1</v>
          </cell>
          <cell r="N88">
            <v>1</v>
          </cell>
          <cell r="O88">
            <v>1200</v>
          </cell>
          <cell r="P88">
            <v>1</v>
          </cell>
          <cell r="R88">
            <v>1</v>
          </cell>
          <cell r="S88">
            <v>1</v>
          </cell>
          <cell r="V88">
            <v>0</v>
          </cell>
          <cell r="Y88">
            <v>0</v>
          </cell>
          <cell r="AB88">
            <v>2</v>
          </cell>
          <cell r="AC88">
            <v>1</v>
          </cell>
          <cell r="AE88">
            <v>1</v>
          </cell>
          <cell r="AF88">
            <v>1000</v>
          </cell>
          <cell r="AG88">
            <v>1</v>
          </cell>
          <cell r="AH88">
            <v>2000</v>
          </cell>
          <cell r="AI88">
            <v>0</v>
          </cell>
          <cell r="AK88">
            <v>0</v>
          </cell>
          <cell r="AM88">
            <v>1</v>
          </cell>
          <cell r="AN88">
            <v>25000</v>
          </cell>
          <cell r="AO88">
            <v>2000</v>
          </cell>
          <cell r="AP88">
            <v>1</v>
          </cell>
          <cell r="AQ88">
            <v>5</v>
          </cell>
          <cell r="AR88">
            <v>0</v>
          </cell>
          <cell r="AS88">
            <v>1</v>
          </cell>
          <cell r="AT88">
            <v>1</v>
          </cell>
          <cell r="AU88">
            <v>0</v>
          </cell>
          <cell r="AV88">
            <v>0</v>
          </cell>
          <cell r="AW88">
            <v>1</v>
          </cell>
          <cell r="AX88">
            <v>1</v>
          </cell>
          <cell r="AY88">
            <v>0</v>
          </cell>
          <cell r="AZ88">
            <v>0</v>
          </cell>
        </row>
        <row r="89">
          <cell r="A89" t="str">
            <v>Dupont Canada Inc.</v>
          </cell>
          <cell r="B89">
            <v>1446733</v>
          </cell>
          <cell r="C89" t="str">
            <v>A</v>
          </cell>
          <cell r="D89">
            <v>0</v>
          </cell>
          <cell r="F89">
            <v>65000</v>
          </cell>
          <cell r="G89">
            <v>36</v>
          </cell>
          <cell r="H89">
            <v>100000</v>
          </cell>
          <cell r="L89">
            <v>1</v>
          </cell>
          <cell r="M89">
            <v>2200</v>
          </cell>
          <cell r="N89">
            <v>0</v>
          </cell>
          <cell r="P89">
            <v>0</v>
          </cell>
          <cell r="R89">
            <v>0</v>
          </cell>
          <cell r="S89">
            <v>0</v>
          </cell>
          <cell r="V89">
            <v>0</v>
          </cell>
          <cell r="Y89">
            <v>0</v>
          </cell>
          <cell r="AB89">
            <v>0</v>
          </cell>
          <cell r="AC89">
            <v>0</v>
          </cell>
          <cell r="AE89">
            <v>0</v>
          </cell>
          <cell r="AG89">
            <v>1</v>
          </cell>
          <cell r="AH89">
            <v>7000</v>
          </cell>
          <cell r="AI89">
            <v>0</v>
          </cell>
          <cell r="AK89">
            <v>0</v>
          </cell>
          <cell r="AP89">
            <v>1</v>
          </cell>
          <cell r="AQ89">
            <v>4</v>
          </cell>
          <cell r="AR89">
            <v>0</v>
          </cell>
          <cell r="AS89">
            <v>1</v>
          </cell>
          <cell r="AT89">
            <v>1</v>
          </cell>
          <cell r="AU89">
            <v>0</v>
          </cell>
          <cell r="AV89">
            <v>0</v>
          </cell>
          <cell r="AW89">
            <v>0</v>
          </cell>
          <cell r="AX89">
            <v>0</v>
          </cell>
          <cell r="AY89">
            <v>0</v>
          </cell>
          <cell r="AZ89">
            <v>0</v>
          </cell>
        </row>
        <row r="90">
          <cell r="A90" t="str">
            <v>Economical Insurance Group, The</v>
          </cell>
          <cell r="B90">
            <v>1522766</v>
          </cell>
          <cell r="C90" t="str">
            <v>A</v>
          </cell>
          <cell r="D90">
            <v>0</v>
          </cell>
          <cell r="F90">
            <v>75000</v>
          </cell>
          <cell r="G90">
            <v>36</v>
          </cell>
          <cell r="L90">
            <v>1</v>
          </cell>
          <cell r="M90">
            <v>800</v>
          </cell>
          <cell r="N90">
            <v>1</v>
          </cell>
          <cell r="O90">
            <v>0</v>
          </cell>
          <cell r="P90">
            <v>0</v>
          </cell>
          <cell r="R90">
            <v>2</v>
          </cell>
          <cell r="S90">
            <v>1</v>
          </cell>
          <cell r="T90">
            <v>20000</v>
          </cell>
          <cell r="U90">
            <v>10000</v>
          </cell>
          <cell r="V90">
            <v>0</v>
          </cell>
          <cell r="Y90">
            <v>1</v>
          </cell>
          <cell r="Z90">
            <v>0</v>
          </cell>
          <cell r="AA90">
            <v>150</v>
          </cell>
          <cell r="AB90">
            <v>1</v>
          </cell>
          <cell r="AC90">
            <v>1</v>
          </cell>
          <cell r="AD90">
            <v>2000</v>
          </cell>
          <cell r="AE90">
            <v>1</v>
          </cell>
          <cell r="AF90">
            <v>1100</v>
          </cell>
          <cell r="AG90">
            <v>0</v>
          </cell>
          <cell r="AI90">
            <v>0</v>
          </cell>
          <cell r="AK90">
            <v>0</v>
          </cell>
          <cell r="AP90">
            <v>1</v>
          </cell>
          <cell r="AQ90">
            <v>4</v>
          </cell>
          <cell r="AR90">
            <v>0</v>
          </cell>
          <cell r="AS90">
            <v>1</v>
          </cell>
          <cell r="AT90">
            <v>1</v>
          </cell>
          <cell r="AU90">
            <v>0</v>
          </cell>
          <cell r="AV90">
            <v>0</v>
          </cell>
          <cell r="AW90">
            <v>1</v>
          </cell>
          <cell r="AX90">
            <v>1</v>
          </cell>
          <cell r="AY90">
            <v>0</v>
          </cell>
          <cell r="AZ90">
            <v>0</v>
          </cell>
        </row>
        <row r="91">
          <cell r="A91" t="str">
            <v>EDS of Canada Ltd.</v>
          </cell>
          <cell r="B91">
            <v>947312</v>
          </cell>
          <cell r="C91" t="str">
            <v>A</v>
          </cell>
          <cell r="D91">
            <v>0</v>
          </cell>
          <cell r="L91">
            <v>0</v>
          </cell>
          <cell r="N91">
            <v>0</v>
          </cell>
          <cell r="P91">
            <v>0</v>
          </cell>
          <cell r="R91">
            <v>0</v>
          </cell>
          <cell r="S91">
            <v>0</v>
          </cell>
          <cell r="V91">
            <v>0</v>
          </cell>
          <cell r="Y91">
            <v>0</v>
          </cell>
          <cell r="AB91">
            <v>0</v>
          </cell>
          <cell r="AC91">
            <v>0</v>
          </cell>
          <cell r="AE91">
            <v>1</v>
          </cell>
          <cell r="AG91">
            <v>1</v>
          </cell>
          <cell r="AH91">
            <v>7753</v>
          </cell>
          <cell r="AI91">
            <v>0</v>
          </cell>
          <cell r="AK91">
            <v>0</v>
          </cell>
          <cell r="AP91">
            <v>0</v>
          </cell>
          <cell r="AQ91">
            <v>3</v>
          </cell>
          <cell r="AR91">
            <v>0</v>
          </cell>
          <cell r="AS91">
            <v>1</v>
          </cell>
          <cell r="AT91">
            <v>1</v>
          </cell>
          <cell r="AU91">
            <v>0</v>
          </cell>
          <cell r="AV91">
            <v>0</v>
          </cell>
          <cell r="AW91">
            <v>0</v>
          </cell>
          <cell r="AX91">
            <v>0</v>
          </cell>
          <cell r="AY91">
            <v>0</v>
          </cell>
          <cell r="AZ91">
            <v>0</v>
          </cell>
        </row>
        <row r="92">
          <cell r="A92" t="str">
            <v>Effem Inc.</v>
          </cell>
          <cell r="B92">
            <v>596300</v>
          </cell>
          <cell r="C92" t="str">
            <v>A</v>
          </cell>
          <cell r="D92">
            <v>0</v>
          </cell>
          <cell r="I92">
            <v>1666</v>
          </cell>
          <cell r="J92">
            <v>19992</v>
          </cell>
          <cell r="L92">
            <v>0</v>
          </cell>
          <cell r="N92">
            <v>0</v>
          </cell>
          <cell r="P92">
            <v>0</v>
          </cell>
          <cell r="R92">
            <v>0</v>
          </cell>
          <cell r="S92">
            <v>0</v>
          </cell>
          <cell r="V92">
            <v>0</v>
          </cell>
          <cell r="Y92">
            <v>0</v>
          </cell>
          <cell r="AB92">
            <v>2</v>
          </cell>
          <cell r="AC92">
            <v>0</v>
          </cell>
          <cell r="AE92">
            <v>0</v>
          </cell>
          <cell r="AG92">
            <v>0</v>
          </cell>
          <cell r="AI92">
            <v>0</v>
          </cell>
          <cell r="AK92">
            <v>0</v>
          </cell>
          <cell r="AP92">
            <v>0</v>
          </cell>
          <cell r="AQ92">
            <v>3</v>
          </cell>
          <cell r="AR92">
            <v>0</v>
          </cell>
          <cell r="AS92">
            <v>1</v>
          </cell>
          <cell r="AT92">
            <v>1</v>
          </cell>
          <cell r="AU92">
            <v>0</v>
          </cell>
          <cell r="AV92">
            <v>1</v>
          </cell>
          <cell r="AW92">
            <v>0</v>
          </cell>
          <cell r="AX92">
            <v>1</v>
          </cell>
          <cell r="AY92">
            <v>0</v>
          </cell>
          <cell r="AZ92">
            <v>0</v>
          </cell>
        </row>
        <row r="93">
          <cell r="A93" t="str">
            <v>EMCO Corporation</v>
          </cell>
          <cell r="B93">
            <v>1348768</v>
          </cell>
          <cell r="C93" t="str">
            <v>A</v>
          </cell>
          <cell r="D93">
            <v>0</v>
          </cell>
          <cell r="F93">
            <v>65000</v>
          </cell>
          <cell r="G93">
            <v>36</v>
          </cell>
          <cell r="H93">
            <v>80000</v>
          </cell>
          <cell r="K93">
            <v>0</v>
          </cell>
          <cell r="L93">
            <v>1</v>
          </cell>
          <cell r="N93">
            <v>0</v>
          </cell>
          <cell r="P93">
            <v>0</v>
          </cell>
          <cell r="R93">
            <v>0</v>
          </cell>
          <cell r="S93">
            <v>0</v>
          </cell>
          <cell r="V93">
            <v>0</v>
          </cell>
          <cell r="Y93">
            <v>0</v>
          </cell>
          <cell r="AB93">
            <v>1</v>
          </cell>
          <cell r="AC93">
            <v>1</v>
          </cell>
          <cell r="AD93">
            <v>17000</v>
          </cell>
          <cell r="AE93">
            <v>1</v>
          </cell>
          <cell r="AF93">
            <v>900</v>
          </cell>
          <cell r="AG93">
            <v>1</v>
          </cell>
          <cell r="AH93">
            <v>750</v>
          </cell>
          <cell r="AI93">
            <v>0</v>
          </cell>
          <cell r="AK93">
            <v>0</v>
          </cell>
          <cell r="AM93">
            <v>1</v>
          </cell>
          <cell r="AN93">
            <v>3000</v>
          </cell>
          <cell r="AP93">
            <v>1</v>
          </cell>
          <cell r="AQ93">
            <v>4</v>
          </cell>
          <cell r="AR93">
            <v>0</v>
          </cell>
          <cell r="AS93">
            <v>1</v>
          </cell>
          <cell r="AT93">
            <v>1</v>
          </cell>
          <cell r="AU93">
            <v>0</v>
          </cell>
          <cell r="AV93">
            <v>0</v>
          </cell>
          <cell r="AW93">
            <v>0</v>
          </cell>
          <cell r="AX93">
            <v>1</v>
          </cell>
          <cell r="AY93">
            <v>0</v>
          </cell>
          <cell r="AZ93">
            <v>0</v>
          </cell>
        </row>
        <row r="94">
          <cell r="A94" t="str">
            <v>Emera Inc.</v>
          </cell>
          <cell r="B94">
            <v>1231300</v>
          </cell>
          <cell r="C94" t="str">
            <v>A</v>
          </cell>
          <cell r="D94">
            <v>0</v>
          </cell>
          <cell r="L94">
            <v>0</v>
          </cell>
          <cell r="N94">
            <v>0</v>
          </cell>
          <cell r="P94">
            <v>0</v>
          </cell>
          <cell r="R94">
            <v>0</v>
          </cell>
          <cell r="S94">
            <v>0</v>
          </cell>
          <cell r="V94">
            <v>0</v>
          </cell>
          <cell r="Y94">
            <v>0</v>
          </cell>
          <cell r="AB94">
            <v>2</v>
          </cell>
          <cell r="AC94">
            <v>0</v>
          </cell>
          <cell r="AE94">
            <v>0</v>
          </cell>
          <cell r="AG94">
            <v>0</v>
          </cell>
          <cell r="AI94">
            <v>0</v>
          </cell>
          <cell r="AK94">
            <v>0</v>
          </cell>
          <cell r="AP94">
            <v>0</v>
          </cell>
          <cell r="AQ94">
            <v>4</v>
          </cell>
          <cell r="AR94">
            <v>0</v>
          </cell>
          <cell r="AS94">
            <v>1</v>
          </cell>
          <cell r="AT94">
            <v>1</v>
          </cell>
          <cell r="AU94">
            <v>0</v>
          </cell>
          <cell r="AV94">
            <v>0</v>
          </cell>
          <cell r="AW94">
            <v>0</v>
          </cell>
          <cell r="AX94">
            <v>1</v>
          </cell>
          <cell r="AY94">
            <v>0</v>
          </cell>
          <cell r="AZ94">
            <v>0</v>
          </cell>
        </row>
        <row r="95">
          <cell r="A95" t="str">
            <v>Enbridge Inc.</v>
          </cell>
          <cell r="B95">
            <v>4855300</v>
          </cell>
          <cell r="C95" t="str">
            <v>A</v>
          </cell>
          <cell r="D95">
            <v>1</v>
          </cell>
          <cell r="E95">
            <v>49500</v>
          </cell>
          <cell r="L95">
            <v>0</v>
          </cell>
          <cell r="N95">
            <v>1</v>
          </cell>
          <cell r="O95">
            <v>2100</v>
          </cell>
          <cell r="P95">
            <v>0</v>
          </cell>
          <cell r="R95">
            <v>0</v>
          </cell>
          <cell r="S95">
            <v>0</v>
          </cell>
          <cell r="V95">
            <v>0</v>
          </cell>
          <cell r="Y95">
            <v>0</v>
          </cell>
          <cell r="AB95">
            <v>2</v>
          </cell>
          <cell r="AC95">
            <v>1</v>
          </cell>
          <cell r="AE95">
            <v>1</v>
          </cell>
          <cell r="AF95">
            <v>400</v>
          </cell>
          <cell r="AG95">
            <v>1</v>
          </cell>
          <cell r="AH95">
            <v>10000</v>
          </cell>
          <cell r="AI95">
            <v>0</v>
          </cell>
          <cell r="AK95">
            <v>0</v>
          </cell>
          <cell r="AP95">
            <v>0</v>
          </cell>
          <cell r="AQ95">
            <v>5</v>
          </cell>
          <cell r="AR95">
            <v>0</v>
          </cell>
          <cell r="AS95">
            <v>1</v>
          </cell>
          <cell r="AT95">
            <v>1</v>
          </cell>
          <cell r="AU95">
            <v>0</v>
          </cell>
          <cell r="AV95">
            <v>0</v>
          </cell>
          <cell r="AW95">
            <v>0</v>
          </cell>
          <cell r="AX95">
            <v>1</v>
          </cell>
          <cell r="AY95">
            <v>0</v>
          </cell>
          <cell r="AZ95">
            <v>0</v>
          </cell>
        </row>
        <row r="96">
          <cell r="A96" t="str">
            <v>EnCana Corporation</v>
          </cell>
          <cell r="B96">
            <v>14317724</v>
          </cell>
          <cell r="C96" t="str">
            <v>A</v>
          </cell>
          <cell r="D96">
            <v>1</v>
          </cell>
          <cell r="E96">
            <v>39600</v>
          </cell>
          <cell r="N96">
            <v>1</v>
          </cell>
          <cell r="O96">
            <v>3360</v>
          </cell>
          <cell r="R96">
            <v>0</v>
          </cell>
          <cell r="S96">
            <v>0</v>
          </cell>
          <cell r="V96">
            <v>0</v>
          </cell>
          <cell r="Y96">
            <v>0</v>
          </cell>
          <cell r="AB96">
            <v>2</v>
          </cell>
          <cell r="AE96">
            <v>0</v>
          </cell>
          <cell r="AG96">
            <v>0</v>
          </cell>
          <cell r="AI96">
            <v>0</v>
          </cell>
          <cell r="AP96">
            <v>0</v>
          </cell>
          <cell r="AQ96">
            <v>6</v>
          </cell>
          <cell r="AR96">
            <v>0</v>
          </cell>
          <cell r="AS96">
            <v>1</v>
          </cell>
          <cell r="AT96">
            <v>1</v>
          </cell>
          <cell r="AU96">
            <v>0</v>
          </cell>
          <cell r="AV96">
            <v>0</v>
          </cell>
          <cell r="AW96">
            <v>0</v>
          </cell>
          <cell r="AX96">
            <v>1</v>
          </cell>
          <cell r="AY96">
            <v>0</v>
          </cell>
          <cell r="AZ96">
            <v>0</v>
          </cell>
        </row>
        <row r="97">
          <cell r="A97" t="str">
            <v>Enerplus Resources Fund</v>
          </cell>
          <cell r="B97">
            <v>935819</v>
          </cell>
          <cell r="C97" t="str">
            <v>A</v>
          </cell>
          <cell r="D97">
            <v>1</v>
          </cell>
          <cell r="E97">
            <v>8750</v>
          </cell>
          <cell r="I97">
            <v>1200</v>
          </cell>
          <cell r="J97">
            <v>14400</v>
          </cell>
          <cell r="N97">
            <v>1</v>
          </cell>
          <cell r="O97">
            <v>4751</v>
          </cell>
          <cell r="R97">
            <v>0</v>
          </cell>
          <cell r="S97">
            <v>0</v>
          </cell>
          <cell r="V97">
            <v>0</v>
          </cell>
          <cell r="Y97">
            <v>0</v>
          </cell>
          <cell r="AB97">
            <v>0</v>
          </cell>
          <cell r="AE97">
            <v>0</v>
          </cell>
          <cell r="AG97">
            <v>0</v>
          </cell>
          <cell r="AI97">
            <v>0</v>
          </cell>
          <cell r="AP97">
            <v>0</v>
          </cell>
          <cell r="AQ97">
            <v>3</v>
          </cell>
          <cell r="AR97">
            <v>0</v>
          </cell>
          <cell r="AS97">
            <v>1</v>
          </cell>
          <cell r="AT97">
            <v>1</v>
          </cell>
          <cell r="AU97">
            <v>0</v>
          </cell>
          <cell r="AV97">
            <v>1</v>
          </cell>
          <cell r="AW97">
            <v>0</v>
          </cell>
          <cell r="AX97">
            <v>0</v>
          </cell>
          <cell r="AY97">
            <v>0</v>
          </cell>
          <cell r="AZ97">
            <v>0</v>
          </cell>
        </row>
        <row r="98">
          <cell r="A98" t="str">
            <v>Enmax Corporation</v>
          </cell>
          <cell r="B98">
            <v>1208800</v>
          </cell>
          <cell r="C98" t="str">
            <v>A</v>
          </cell>
          <cell r="D98">
            <v>0</v>
          </cell>
          <cell r="N98">
            <v>0</v>
          </cell>
          <cell r="R98">
            <v>0</v>
          </cell>
          <cell r="S98">
            <v>0</v>
          </cell>
          <cell r="V98">
            <v>0</v>
          </cell>
          <cell r="Y98">
            <v>0</v>
          </cell>
          <cell r="AB98">
            <v>2</v>
          </cell>
          <cell r="AE98">
            <v>0</v>
          </cell>
          <cell r="AG98">
            <v>0</v>
          </cell>
          <cell r="AI98">
            <v>0</v>
          </cell>
          <cell r="AK98">
            <v>1</v>
          </cell>
          <cell r="AL98">
            <v>11400</v>
          </cell>
          <cell r="AP98">
            <v>0</v>
          </cell>
          <cell r="AQ98">
            <v>4</v>
          </cell>
          <cell r="AR98">
            <v>0</v>
          </cell>
          <cell r="AS98">
            <v>1</v>
          </cell>
          <cell r="AT98">
            <v>1</v>
          </cell>
          <cell r="AU98">
            <v>0</v>
          </cell>
          <cell r="AV98">
            <v>0</v>
          </cell>
          <cell r="AW98">
            <v>0</v>
          </cell>
          <cell r="AX98">
            <v>1</v>
          </cell>
          <cell r="AY98">
            <v>0</v>
          </cell>
          <cell r="AZ98">
            <v>0</v>
          </cell>
        </row>
        <row r="99">
          <cell r="A99" t="str">
            <v>EPCOR</v>
          </cell>
          <cell r="B99">
            <v>2589000</v>
          </cell>
          <cell r="C99" t="str">
            <v>A</v>
          </cell>
          <cell r="D99">
            <v>1</v>
          </cell>
          <cell r="E99">
            <v>18000</v>
          </cell>
          <cell r="N99">
            <v>0</v>
          </cell>
          <cell r="R99">
            <v>0</v>
          </cell>
          <cell r="S99">
            <v>0</v>
          </cell>
          <cell r="V99">
            <v>0</v>
          </cell>
          <cell r="Y99">
            <v>0</v>
          </cell>
          <cell r="AB99">
            <v>2</v>
          </cell>
          <cell r="AE99">
            <v>1</v>
          </cell>
          <cell r="AF99">
            <v>200</v>
          </cell>
          <cell r="AG99">
            <v>0</v>
          </cell>
          <cell r="AI99">
            <v>0</v>
          </cell>
          <cell r="AP99">
            <v>0</v>
          </cell>
          <cell r="AQ99">
            <v>5</v>
          </cell>
          <cell r="AR99">
            <v>0</v>
          </cell>
          <cell r="AS99">
            <v>1</v>
          </cell>
          <cell r="AT99">
            <v>1</v>
          </cell>
          <cell r="AU99">
            <v>0</v>
          </cell>
          <cell r="AV99">
            <v>0</v>
          </cell>
          <cell r="AW99">
            <v>0</v>
          </cell>
          <cell r="AX99">
            <v>1</v>
          </cell>
          <cell r="AY99">
            <v>0</v>
          </cell>
          <cell r="AZ99">
            <v>0</v>
          </cell>
        </row>
        <row r="100">
          <cell r="A100" t="str">
            <v>Equitable Life of Canada</v>
          </cell>
          <cell r="B100">
            <v>268993</v>
          </cell>
          <cell r="C100" t="str">
            <v>A</v>
          </cell>
          <cell r="AP100">
            <v>0</v>
          </cell>
          <cell r="AQ100">
            <v>2</v>
          </cell>
          <cell r="AR100">
            <v>0</v>
          </cell>
          <cell r="AS100">
            <v>1</v>
          </cell>
          <cell r="AT100">
            <v>0</v>
          </cell>
          <cell r="AU100">
            <v>0</v>
          </cell>
          <cell r="AV100">
            <v>0</v>
          </cell>
          <cell r="AW100">
            <v>0</v>
          </cell>
          <cell r="AX100">
            <v>0</v>
          </cell>
          <cell r="AY100">
            <v>0</v>
          </cell>
          <cell r="AZ100">
            <v>0</v>
          </cell>
        </row>
        <row r="101">
          <cell r="A101" t="str">
            <v>ExxonMobil Canada</v>
          </cell>
          <cell r="B101">
            <v>8837725</v>
          </cell>
          <cell r="C101" t="str">
            <v>A</v>
          </cell>
          <cell r="N101">
            <v>1</v>
          </cell>
          <cell r="O101">
            <v>3600</v>
          </cell>
          <cell r="R101">
            <v>1</v>
          </cell>
          <cell r="S101">
            <v>0</v>
          </cell>
          <cell r="V101">
            <v>1</v>
          </cell>
          <cell r="X101">
            <v>3000</v>
          </cell>
          <cell r="Y101">
            <v>0</v>
          </cell>
          <cell r="AB101">
            <v>0</v>
          </cell>
          <cell r="AE101">
            <v>0</v>
          </cell>
          <cell r="AG101">
            <v>0</v>
          </cell>
          <cell r="AI101">
            <v>0</v>
          </cell>
          <cell r="AP101">
            <v>0</v>
          </cell>
          <cell r="AQ101">
            <v>6</v>
          </cell>
          <cell r="AR101">
            <v>0</v>
          </cell>
          <cell r="AS101">
            <v>1</v>
          </cell>
          <cell r="AT101">
            <v>1</v>
          </cell>
          <cell r="AU101">
            <v>0</v>
          </cell>
          <cell r="AV101">
            <v>0</v>
          </cell>
          <cell r="AW101">
            <v>1</v>
          </cell>
          <cell r="AX101">
            <v>0</v>
          </cell>
          <cell r="AY101">
            <v>0</v>
          </cell>
          <cell r="AZ101">
            <v>0</v>
          </cell>
        </row>
        <row r="102">
          <cell r="A102" t="str">
            <v>Fiera Capital Inc.</v>
          </cell>
          <cell r="B102">
            <v>12500</v>
          </cell>
          <cell r="C102" t="str">
            <v>A</v>
          </cell>
          <cell r="D102">
            <v>0</v>
          </cell>
          <cell r="I102">
            <v>1250</v>
          </cell>
          <cell r="J102">
            <v>15000</v>
          </cell>
          <cell r="L102">
            <v>0</v>
          </cell>
          <cell r="N102">
            <v>0</v>
          </cell>
          <cell r="P102">
            <v>0</v>
          </cell>
          <cell r="R102">
            <v>0</v>
          </cell>
          <cell r="S102">
            <v>0</v>
          </cell>
          <cell r="V102">
            <v>0</v>
          </cell>
          <cell r="Y102">
            <v>0</v>
          </cell>
          <cell r="AB102">
            <v>0</v>
          </cell>
          <cell r="AC102">
            <v>0</v>
          </cell>
          <cell r="AE102">
            <v>0</v>
          </cell>
          <cell r="AG102">
            <v>0</v>
          </cell>
          <cell r="AI102">
            <v>0</v>
          </cell>
          <cell r="AK102">
            <v>0</v>
          </cell>
          <cell r="AP102">
            <v>0</v>
          </cell>
          <cell r="AQ102">
            <v>1</v>
          </cell>
          <cell r="AR102">
            <v>0</v>
          </cell>
          <cell r="AS102">
            <v>1</v>
          </cell>
          <cell r="AT102">
            <v>1</v>
          </cell>
          <cell r="AU102">
            <v>0</v>
          </cell>
          <cell r="AV102">
            <v>1</v>
          </cell>
          <cell r="AW102">
            <v>0</v>
          </cell>
          <cell r="AX102">
            <v>0</v>
          </cell>
          <cell r="AY102">
            <v>0</v>
          </cell>
          <cell r="AZ102">
            <v>0</v>
          </cell>
        </row>
        <row r="103">
          <cell r="A103" t="str">
            <v>Fincentric Corporation</v>
          </cell>
          <cell r="B103">
            <v>22237</v>
          </cell>
          <cell r="C103" t="str">
            <v>A</v>
          </cell>
          <cell r="D103">
            <v>0</v>
          </cell>
          <cell r="I103">
            <v>700</v>
          </cell>
          <cell r="J103">
            <v>8400</v>
          </cell>
          <cell r="L103">
            <v>0</v>
          </cell>
          <cell r="N103">
            <v>0</v>
          </cell>
          <cell r="P103">
            <v>0</v>
          </cell>
          <cell r="R103">
            <v>0</v>
          </cell>
          <cell r="S103">
            <v>0</v>
          </cell>
          <cell r="V103">
            <v>0</v>
          </cell>
          <cell r="Y103">
            <v>0</v>
          </cell>
          <cell r="AB103">
            <v>0</v>
          </cell>
          <cell r="AC103">
            <v>0</v>
          </cell>
          <cell r="AE103">
            <v>0</v>
          </cell>
          <cell r="AG103">
            <v>0</v>
          </cell>
          <cell r="AI103">
            <v>0</v>
          </cell>
          <cell r="AK103">
            <v>0</v>
          </cell>
          <cell r="AP103">
            <v>0</v>
          </cell>
          <cell r="AQ103">
            <v>1</v>
          </cell>
          <cell r="AR103">
            <v>0</v>
          </cell>
          <cell r="AS103">
            <v>1</v>
          </cell>
          <cell r="AT103">
            <v>1</v>
          </cell>
          <cell r="AU103">
            <v>0</v>
          </cell>
          <cell r="AV103">
            <v>1</v>
          </cell>
          <cell r="AW103">
            <v>0</v>
          </cell>
          <cell r="AX103">
            <v>0</v>
          </cell>
          <cell r="AY103">
            <v>0</v>
          </cell>
          <cell r="AZ103">
            <v>0</v>
          </cell>
        </row>
        <row r="104">
          <cell r="A104" t="str">
            <v>Finning International Inc.</v>
          </cell>
          <cell r="B104">
            <v>3593295</v>
          </cell>
          <cell r="C104" t="str">
            <v>A</v>
          </cell>
          <cell r="D104">
            <v>0</v>
          </cell>
          <cell r="I104">
            <v>1500</v>
          </cell>
          <cell r="J104">
            <v>18000</v>
          </cell>
          <cell r="L104">
            <v>1</v>
          </cell>
          <cell r="M104">
            <v>2200</v>
          </cell>
          <cell r="N104">
            <v>1</v>
          </cell>
          <cell r="O104">
            <v>2400</v>
          </cell>
          <cell r="P104">
            <v>0</v>
          </cell>
          <cell r="R104">
            <v>1</v>
          </cell>
          <cell r="S104">
            <v>0</v>
          </cell>
          <cell r="V104">
            <v>0</v>
          </cell>
          <cell r="Y104">
            <v>0</v>
          </cell>
          <cell r="AB104">
            <v>2</v>
          </cell>
          <cell r="AC104">
            <v>1</v>
          </cell>
          <cell r="AE104">
            <v>1</v>
          </cell>
          <cell r="AF104">
            <v>745</v>
          </cell>
          <cell r="AG104">
            <v>0</v>
          </cell>
          <cell r="AI104">
            <v>1</v>
          </cell>
          <cell r="AJ104">
            <v>2500</v>
          </cell>
          <cell r="AK104">
            <v>0</v>
          </cell>
          <cell r="AM104">
            <v>1</v>
          </cell>
          <cell r="AP104">
            <v>0</v>
          </cell>
          <cell r="AQ104">
            <v>5</v>
          </cell>
          <cell r="AR104">
            <v>0</v>
          </cell>
          <cell r="AS104">
            <v>1</v>
          </cell>
          <cell r="AT104">
            <v>1</v>
          </cell>
          <cell r="AU104">
            <v>0</v>
          </cell>
          <cell r="AV104">
            <v>1</v>
          </cell>
          <cell r="AW104">
            <v>1</v>
          </cell>
          <cell r="AX104">
            <v>1</v>
          </cell>
          <cell r="AY104">
            <v>0</v>
          </cell>
          <cell r="AZ104">
            <v>0</v>
          </cell>
        </row>
        <row r="105">
          <cell r="A105" t="str">
            <v>FortisAlberta</v>
          </cell>
          <cell r="B105">
            <v>349800</v>
          </cell>
          <cell r="C105" t="str">
            <v>A</v>
          </cell>
          <cell r="D105">
            <v>1</v>
          </cell>
          <cell r="E105">
            <v>30615</v>
          </cell>
          <cell r="N105">
            <v>1</v>
          </cell>
          <cell r="O105">
            <v>4173</v>
          </cell>
          <cell r="R105">
            <v>0</v>
          </cell>
          <cell r="S105">
            <v>0</v>
          </cell>
          <cell r="V105">
            <v>0</v>
          </cell>
          <cell r="Y105">
            <v>0</v>
          </cell>
          <cell r="AB105">
            <v>0</v>
          </cell>
          <cell r="AE105">
            <v>0</v>
          </cell>
          <cell r="AG105">
            <v>0</v>
          </cell>
          <cell r="AI105">
            <v>0</v>
          </cell>
          <cell r="AP105">
            <v>0</v>
          </cell>
          <cell r="AQ105">
            <v>2</v>
          </cell>
          <cell r="AR105">
            <v>0</v>
          </cell>
          <cell r="AS105">
            <v>1</v>
          </cell>
          <cell r="AT105">
            <v>1</v>
          </cell>
          <cell r="AU105">
            <v>0</v>
          </cell>
          <cell r="AV105">
            <v>0</v>
          </cell>
          <cell r="AW105">
            <v>0</v>
          </cell>
          <cell r="AX105">
            <v>0</v>
          </cell>
          <cell r="AY105">
            <v>0</v>
          </cell>
          <cell r="AZ105">
            <v>0</v>
          </cell>
        </row>
        <row r="106">
          <cell r="A106" t="str">
            <v>Franklin Templeton Investments Corp.</v>
          </cell>
          <cell r="B106">
            <v>301557</v>
          </cell>
          <cell r="C106" t="str">
            <v>A</v>
          </cell>
          <cell r="D106">
            <v>0</v>
          </cell>
          <cell r="L106">
            <v>0</v>
          </cell>
          <cell r="N106">
            <v>0</v>
          </cell>
          <cell r="P106">
            <v>0</v>
          </cell>
          <cell r="R106">
            <v>0</v>
          </cell>
          <cell r="S106">
            <v>0</v>
          </cell>
          <cell r="V106">
            <v>0</v>
          </cell>
          <cell r="Y106">
            <v>0</v>
          </cell>
          <cell r="AB106">
            <v>0</v>
          </cell>
          <cell r="AC106">
            <v>0</v>
          </cell>
          <cell r="AE106">
            <v>0</v>
          </cell>
          <cell r="AG106">
            <v>0</v>
          </cell>
          <cell r="AI106">
            <v>0</v>
          </cell>
          <cell r="AK106">
            <v>0</v>
          </cell>
          <cell r="AP106">
            <v>0</v>
          </cell>
          <cell r="AQ106">
            <v>2</v>
          </cell>
          <cell r="AR106">
            <v>0</v>
          </cell>
          <cell r="AS106">
            <v>1</v>
          </cell>
          <cell r="AT106">
            <v>1</v>
          </cell>
          <cell r="AU106">
            <v>0</v>
          </cell>
          <cell r="AV106">
            <v>0</v>
          </cell>
          <cell r="AW106">
            <v>0</v>
          </cell>
          <cell r="AX106">
            <v>0</v>
          </cell>
          <cell r="AY106">
            <v>0</v>
          </cell>
          <cell r="AZ106">
            <v>0</v>
          </cell>
        </row>
        <row r="107">
          <cell r="A107" t="str">
            <v>G.T.C. Transcontinental Group Ltd.</v>
          </cell>
          <cell r="B107">
            <v>1907234</v>
          </cell>
          <cell r="C107" t="str">
            <v>A</v>
          </cell>
          <cell r="D107">
            <v>1</v>
          </cell>
          <cell r="E107">
            <v>21400</v>
          </cell>
          <cell r="I107">
            <v>8250</v>
          </cell>
          <cell r="J107">
            <v>99000</v>
          </cell>
          <cell r="L107">
            <v>1</v>
          </cell>
          <cell r="N107">
            <v>1</v>
          </cell>
          <cell r="O107">
            <v>4100</v>
          </cell>
          <cell r="P107">
            <v>0</v>
          </cell>
          <cell r="R107">
            <v>1</v>
          </cell>
          <cell r="S107">
            <v>0</v>
          </cell>
          <cell r="V107">
            <v>0</v>
          </cell>
          <cell r="Y107">
            <v>0</v>
          </cell>
          <cell r="AB107">
            <v>0</v>
          </cell>
          <cell r="AC107">
            <v>0</v>
          </cell>
          <cell r="AE107">
            <v>0</v>
          </cell>
          <cell r="AG107">
            <v>0</v>
          </cell>
          <cell r="AI107">
            <v>0</v>
          </cell>
          <cell r="AK107">
            <v>0</v>
          </cell>
          <cell r="AM107">
            <v>1</v>
          </cell>
          <cell r="AN107">
            <v>10000</v>
          </cell>
          <cell r="AP107">
            <v>0</v>
          </cell>
          <cell r="AQ107">
            <v>4</v>
          </cell>
          <cell r="AR107">
            <v>0</v>
          </cell>
          <cell r="AS107">
            <v>1</v>
          </cell>
          <cell r="AT107">
            <v>1</v>
          </cell>
          <cell r="AU107">
            <v>0</v>
          </cell>
          <cell r="AV107">
            <v>1</v>
          </cell>
          <cell r="AW107">
            <v>1</v>
          </cell>
          <cell r="AX107">
            <v>0</v>
          </cell>
          <cell r="AY107">
            <v>0</v>
          </cell>
          <cell r="AZ107">
            <v>0</v>
          </cell>
        </row>
        <row r="108">
          <cell r="A108" t="str">
            <v>Gennum Corporation</v>
          </cell>
          <cell r="B108">
            <v>125945</v>
          </cell>
          <cell r="C108" t="str">
            <v>A</v>
          </cell>
          <cell r="D108">
            <v>0</v>
          </cell>
          <cell r="F108">
            <v>43200</v>
          </cell>
          <cell r="G108">
            <v>36</v>
          </cell>
          <cell r="L108">
            <v>1</v>
          </cell>
          <cell r="N108">
            <v>1</v>
          </cell>
          <cell r="P108">
            <v>0</v>
          </cell>
          <cell r="R108">
            <v>0</v>
          </cell>
          <cell r="S108">
            <v>0</v>
          </cell>
          <cell r="V108">
            <v>0</v>
          </cell>
          <cell r="Y108">
            <v>0</v>
          </cell>
          <cell r="AB108">
            <v>0</v>
          </cell>
          <cell r="AC108">
            <v>0</v>
          </cell>
          <cell r="AE108">
            <v>0</v>
          </cell>
          <cell r="AG108">
            <v>0</v>
          </cell>
          <cell r="AI108">
            <v>0</v>
          </cell>
          <cell r="AK108">
            <v>0</v>
          </cell>
          <cell r="AM108">
            <v>0</v>
          </cell>
          <cell r="AP108">
            <v>1</v>
          </cell>
          <cell r="AQ108">
            <v>2</v>
          </cell>
          <cell r="AR108">
            <v>0</v>
          </cell>
          <cell r="AS108">
            <v>1</v>
          </cell>
          <cell r="AT108">
            <v>1</v>
          </cell>
          <cell r="AU108">
            <v>0</v>
          </cell>
          <cell r="AV108">
            <v>0</v>
          </cell>
          <cell r="AW108">
            <v>0</v>
          </cell>
          <cell r="AX108">
            <v>0</v>
          </cell>
          <cell r="AY108">
            <v>0</v>
          </cell>
          <cell r="AZ108">
            <v>0</v>
          </cell>
        </row>
        <row r="109">
          <cell r="A109" t="str">
            <v>GlaxoSmithKline Inc.</v>
          </cell>
          <cell r="B109">
            <v>1000000</v>
          </cell>
          <cell r="C109" t="str">
            <v>A</v>
          </cell>
          <cell r="D109">
            <v>1</v>
          </cell>
          <cell r="E109">
            <v>33800</v>
          </cell>
          <cell r="F109">
            <v>100000</v>
          </cell>
          <cell r="G109">
            <v>24</v>
          </cell>
          <cell r="H109">
            <v>90000</v>
          </cell>
          <cell r="K109">
            <v>1484</v>
          </cell>
          <cell r="L109">
            <v>1</v>
          </cell>
          <cell r="M109">
            <v>1300</v>
          </cell>
          <cell r="N109">
            <v>0</v>
          </cell>
          <cell r="P109">
            <v>0</v>
          </cell>
          <cell r="R109">
            <v>1</v>
          </cell>
          <cell r="S109">
            <v>0</v>
          </cell>
          <cell r="V109">
            <v>0</v>
          </cell>
          <cell r="Y109">
            <v>0</v>
          </cell>
          <cell r="AB109">
            <v>1</v>
          </cell>
          <cell r="AC109">
            <v>0</v>
          </cell>
          <cell r="AE109">
            <v>1</v>
          </cell>
          <cell r="AF109">
            <v>800</v>
          </cell>
          <cell r="AG109">
            <v>0</v>
          </cell>
          <cell r="AI109">
            <v>0</v>
          </cell>
          <cell r="AK109">
            <v>0</v>
          </cell>
          <cell r="AM109">
            <v>0</v>
          </cell>
          <cell r="AP109">
            <v>1</v>
          </cell>
          <cell r="AQ109">
            <v>4</v>
          </cell>
          <cell r="AR109">
            <v>0</v>
          </cell>
          <cell r="AS109">
            <v>1</v>
          </cell>
          <cell r="AT109">
            <v>1</v>
          </cell>
          <cell r="AU109">
            <v>0</v>
          </cell>
          <cell r="AV109">
            <v>0</v>
          </cell>
          <cell r="AW109">
            <v>1</v>
          </cell>
          <cell r="AX109">
            <v>1</v>
          </cell>
          <cell r="AY109">
            <v>1</v>
          </cell>
          <cell r="AZ109">
            <v>0</v>
          </cell>
        </row>
        <row r="110">
          <cell r="A110" t="str">
            <v>Gore Mutual Insurance Company</v>
          </cell>
          <cell r="B110">
            <v>158730</v>
          </cell>
          <cell r="C110" t="str">
            <v>A</v>
          </cell>
          <cell r="D110">
            <v>0</v>
          </cell>
          <cell r="F110">
            <v>60000</v>
          </cell>
          <cell r="G110">
            <v>36</v>
          </cell>
          <cell r="K110">
            <v>0</v>
          </cell>
          <cell r="L110">
            <v>0</v>
          </cell>
          <cell r="N110">
            <v>0</v>
          </cell>
          <cell r="P110">
            <v>0</v>
          </cell>
          <cell r="R110">
            <v>0</v>
          </cell>
          <cell r="S110">
            <v>0</v>
          </cell>
          <cell r="V110">
            <v>0</v>
          </cell>
          <cell r="Y110">
            <v>0</v>
          </cell>
          <cell r="AB110">
            <v>2</v>
          </cell>
          <cell r="AC110">
            <v>0</v>
          </cell>
          <cell r="AE110">
            <v>1</v>
          </cell>
          <cell r="AF110">
            <v>1000</v>
          </cell>
          <cell r="AG110">
            <v>0</v>
          </cell>
          <cell r="AI110">
            <v>0</v>
          </cell>
          <cell r="AK110">
            <v>0</v>
          </cell>
          <cell r="AP110">
            <v>1</v>
          </cell>
          <cell r="AQ110">
            <v>2</v>
          </cell>
          <cell r="AR110">
            <v>0</v>
          </cell>
          <cell r="AS110">
            <v>1</v>
          </cell>
          <cell r="AT110">
            <v>1</v>
          </cell>
          <cell r="AU110">
            <v>0</v>
          </cell>
          <cell r="AV110">
            <v>0</v>
          </cell>
          <cell r="AW110">
            <v>0</v>
          </cell>
          <cell r="AX110">
            <v>1</v>
          </cell>
          <cell r="AY110">
            <v>0</v>
          </cell>
          <cell r="AZ110">
            <v>0</v>
          </cell>
        </row>
        <row r="111">
          <cell r="A111" t="str">
            <v>Great West Life Assurance Company, The</v>
          </cell>
          <cell r="B111">
            <v>9937000</v>
          </cell>
          <cell r="C111" t="str">
            <v>A</v>
          </cell>
          <cell r="AK111">
            <v>0</v>
          </cell>
          <cell r="AP111">
            <v>0</v>
          </cell>
          <cell r="AQ111">
            <v>6</v>
          </cell>
          <cell r="AR111">
            <v>0</v>
          </cell>
          <cell r="AS111">
            <v>1</v>
          </cell>
          <cell r="AT111">
            <v>1</v>
          </cell>
          <cell r="AU111">
            <v>0</v>
          </cell>
          <cell r="AV111">
            <v>0</v>
          </cell>
          <cell r="AW111">
            <v>0</v>
          </cell>
          <cell r="AX111">
            <v>0</v>
          </cell>
          <cell r="AY111">
            <v>0</v>
          </cell>
          <cell r="AZ111">
            <v>0</v>
          </cell>
        </row>
        <row r="112">
          <cell r="A112" t="str">
            <v>Greystone Managed Investments Inc.</v>
          </cell>
          <cell r="B112">
            <v>30000</v>
          </cell>
          <cell r="C112" t="str">
            <v>A</v>
          </cell>
          <cell r="D112">
            <v>1</v>
          </cell>
          <cell r="E112">
            <v>16000</v>
          </cell>
          <cell r="L112">
            <v>0</v>
          </cell>
          <cell r="N112">
            <v>0</v>
          </cell>
          <cell r="P112">
            <v>0</v>
          </cell>
          <cell r="R112">
            <v>0</v>
          </cell>
          <cell r="S112">
            <v>0</v>
          </cell>
          <cell r="V112">
            <v>0</v>
          </cell>
          <cell r="Y112">
            <v>0</v>
          </cell>
          <cell r="AB112">
            <v>0</v>
          </cell>
          <cell r="AC112">
            <v>0</v>
          </cell>
          <cell r="AE112">
            <v>0</v>
          </cell>
          <cell r="AG112">
            <v>0</v>
          </cell>
          <cell r="AI112">
            <v>0</v>
          </cell>
          <cell r="AK112">
            <v>0</v>
          </cell>
          <cell r="AP112">
            <v>0</v>
          </cell>
          <cell r="AQ112">
            <v>1</v>
          </cell>
          <cell r="AR112">
            <v>0</v>
          </cell>
          <cell r="AS112">
            <v>1</v>
          </cell>
          <cell r="AT112">
            <v>1</v>
          </cell>
          <cell r="AU112">
            <v>0</v>
          </cell>
          <cell r="AV112">
            <v>0</v>
          </cell>
          <cell r="AW112">
            <v>0</v>
          </cell>
          <cell r="AX112">
            <v>0</v>
          </cell>
          <cell r="AY112">
            <v>0</v>
          </cell>
          <cell r="AZ112">
            <v>0</v>
          </cell>
        </row>
        <row r="113">
          <cell r="A113" t="str">
            <v>GrowthWorks Capital Ltd.</v>
          </cell>
          <cell r="B113">
            <v>2617</v>
          </cell>
          <cell r="C113" t="str">
            <v>A</v>
          </cell>
          <cell r="D113">
            <v>0</v>
          </cell>
          <cell r="I113">
            <v>550</v>
          </cell>
          <cell r="J113">
            <v>6600</v>
          </cell>
          <cell r="L113">
            <v>0</v>
          </cell>
          <cell r="N113">
            <v>1</v>
          </cell>
          <cell r="P113">
            <v>0</v>
          </cell>
          <cell r="R113">
            <v>1</v>
          </cell>
          <cell r="S113">
            <v>0</v>
          </cell>
          <cell r="V113">
            <v>0</v>
          </cell>
          <cell r="Y113">
            <v>1</v>
          </cell>
          <cell r="AA113">
            <v>500</v>
          </cell>
          <cell r="AB113">
            <v>0</v>
          </cell>
          <cell r="AC113">
            <v>1</v>
          </cell>
          <cell r="AE113">
            <v>1</v>
          </cell>
          <cell r="AG113">
            <v>0</v>
          </cell>
          <cell r="AI113">
            <v>0</v>
          </cell>
          <cell r="AK113">
            <v>0</v>
          </cell>
          <cell r="AP113">
            <v>0</v>
          </cell>
          <cell r="AQ113">
            <v>1</v>
          </cell>
          <cell r="AR113">
            <v>0</v>
          </cell>
          <cell r="AS113">
            <v>1</v>
          </cell>
          <cell r="AT113">
            <v>1</v>
          </cell>
          <cell r="AU113">
            <v>0</v>
          </cell>
          <cell r="AV113">
            <v>1</v>
          </cell>
          <cell r="AW113">
            <v>1</v>
          </cell>
          <cell r="AX113">
            <v>0</v>
          </cell>
          <cell r="AY113">
            <v>0</v>
          </cell>
          <cell r="AZ113">
            <v>0</v>
          </cell>
        </row>
        <row r="114">
          <cell r="A114" t="str">
            <v>Guardian Capital Group Limited</v>
          </cell>
          <cell r="B114">
            <v>37922</v>
          </cell>
          <cell r="C114" t="str">
            <v>A</v>
          </cell>
          <cell r="D114">
            <v>0</v>
          </cell>
          <cell r="L114">
            <v>0</v>
          </cell>
          <cell r="N114">
            <v>0</v>
          </cell>
          <cell r="P114">
            <v>0</v>
          </cell>
          <cell r="R114">
            <v>0</v>
          </cell>
          <cell r="S114">
            <v>0</v>
          </cell>
          <cell r="V114">
            <v>0</v>
          </cell>
          <cell r="Y114">
            <v>0</v>
          </cell>
          <cell r="AB114">
            <v>0</v>
          </cell>
          <cell r="AC114">
            <v>0</v>
          </cell>
          <cell r="AE114">
            <v>0</v>
          </cell>
          <cell r="AG114">
            <v>0</v>
          </cell>
          <cell r="AI114">
            <v>0</v>
          </cell>
          <cell r="AK114">
            <v>0</v>
          </cell>
          <cell r="AP114">
            <v>0</v>
          </cell>
          <cell r="AQ114">
            <v>1</v>
          </cell>
          <cell r="AR114">
            <v>0</v>
          </cell>
          <cell r="AS114">
            <v>1</v>
          </cell>
          <cell r="AT114">
            <v>1</v>
          </cell>
          <cell r="AU114">
            <v>0</v>
          </cell>
          <cell r="AV114">
            <v>0</v>
          </cell>
          <cell r="AW114">
            <v>0</v>
          </cell>
          <cell r="AX114">
            <v>0</v>
          </cell>
          <cell r="AY114">
            <v>0</v>
          </cell>
          <cell r="AZ114">
            <v>0</v>
          </cell>
        </row>
        <row r="115">
          <cell r="A115" t="str">
            <v>H.W. Siebens Charitable Foundation</v>
          </cell>
          <cell r="B115">
            <v>33783</v>
          </cell>
          <cell r="C115" t="str">
            <v>A</v>
          </cell>
          <cell r="D115">
            <v>1</v>
          </cell>
          <cell r="E115">
            <v>86100</v>
          </cell>
          <cell r="L115">
            <v>0</v>
          </cell>
          <cell r="N115">
            <v>1</v>
          </cell>
          <cell r="O115">
            <v>1320</v>
          </cell>
          <cell r="R115">
            <v>0</v>
          </cell>
          <cell r="S115">
            <v>0</v>
          </cell>
          <cell r="V115">
            <v>0</v>
          </cell>
          <cell r="Y115">
            <v>0</v>
          </cell>
          <cell r="AB115">
            <v>0</v>
          </cell>
          <cell r="AC115">
            <v>0</v>
          </cell>
          <cell r="AE115">
            <v>0</v>
          </cell>
          <cell r="AG115">
            <v>0</v>
          </cell>
          <cell r="AI115">
            <v>0</v>
          </cell>
          <cell r="AK115">
            <v>0</v>
          </cell>
          <cell r="AP115">
            <v>0</v>
          </cell>
          <cell r="AQ115">
            <v>1</v>
          </cell>
          <cell r="AR115">
            <v>0</v>
          </cell>
          <cell r="AS115">
            <v>1</v>
          </cell>
          <cell r="AT115">
            <v>1</v>
          </cell>
          <cell r="AU115">
            <v>0</v>
          </cell>
          <cell r="AV115">
            <v>0</v>
          </cell>
          <cell r="AW115">
            <v>0</v>
          </cell>
          <cell r="AX115">
            <v>0</v>
          </cell>
          <cell r="AY115">
            <v>0</v>
          </cell>
          <cell r="AZ115">
            <v>0</v>
          </cell>
        </row>
        <row r="116">
          <cell r="A116" t="str">
            <v>Hallmark Canada</v>
          </cell>
          <cell r="B116">
            <v>233774</v>
          </cell>
          <cell r="C116" t="str">
            <v>A</v>
          </cell>
          <cell r="D116">
            <v>0</v>
          </cell>
          <cell r="F116">
            <v>50000</v>
          </cell>
          <cell r="G116">
            <v>36</v>
          </cell>
          <cell r="H116">
            <v>90000</v>
          </cell>
          <cell r="L116">
            <v>1</v>
          </cell>
          <cell r="M116">
            <v>1344</v>
          </cell>
          <cell r="N116">
            <v>1</v>
          </cell>
          <cell r="P116">
            <v>0</v>
          </cell>
          <cell r="R116">
            <v>1</v>
          </cell>
          <cell r="S116">
            <v>1</v>
          </cell>
          <cell r="T116">
            <v>6500</v>
          </cell>
          <cell r="U116">
            <v>3500</v>
          </cell>
          <cell r="V116">
            <v>0</v>
          </cell>
          <cell r="Y116">
            <v>0</v>
          </cell>
          <cell r="AB116">
            <v>2</v>
          </cell>
          <cell r="AC116">
            <v>1</v>
          </cell>
          <cell r="AD116">
            <v>2000</v>
          </cell>
          <cell r="AE116">
            <v>1</v>
          </cell>
          <cell r="AF116">
            <v>1700</v>
          </cell>
          <cell r="AG116">
            <v>1</v>
          </cell>
          <cell r="AH116">
            <v>2500</v>
          </cell>
          <cell r="AI116">
            <v>0</v>
          </cell>
          <cell r="AK116">
            <v>0</v>
          </cell>
          <cell r="AP116">
            <v>1</v>
          </cell>
          <cell r="AQ116">
            <v>2</v>
          </cell>
          <cell r="AR116">
            <v>0</v>
          </cell>
          <cell r="AS116">
            <v>1</v>
          </cell>
          <cell r="AT116">
            <v>1</v>
          </cell>
          <cell r="AU116">
            <v>0</v>
          </cell>
          <cell r="AV116">
            <v>0</v>
          </cell>
          <cell r="AW116">
            <v>1</v>
          </cell>
          <cell r="AX116">
            <v>1</v>
          </cell>
          <cell r="AY116">
            <v>0</v>
          </cell>
          <cell r="AZ116">
            <v>0</v>
          </cell>
        </row>
        <row r="117">
          <cell r="A117" t="str">
            <v>Harlequin Enterprises Ltd.</v>
          </cell>
          <cell r="B117">
            <v>584924</v>
          </cell>
          <cell r="C117" t="str">
            <v>A</v>
          </cell>
          <cell r="D117">
            <v>0</v>
          </cell>
          <cell r="F117">
            <v>47000</v>
          </cell>
          <cell r="G117">
            <v>48</v>
          </cell>
          <cell r="L117">
            <v>1</v>
          </cell>
          <cell r="N117">
            <v>1</v>
          </cell>
          <cell r="O117">
            <v>840</v>
          </cell>
          <cell r="P117">
            <v>0</v>
          </cell>
          <cell r="R117">
            <v>1</v>
          </cell>
          <cell r="S117">
            <v>1</v>
          </cell>
          <cell r="T117">
            <v>1000</v>
          </cell>
          <cell r="U117">
            <v>1500</v>
          </cell>
          <cell r="V117">
            <v>0</v>
          </cell>
          <cell r="Y117">
            <v>1</v>
          </cell>
          <cell r="Z117">
            <v>1000</v>
          </cell>
          <cell r="AA117">
            <v>1500</v>
          </cell>
          <cell r="AB117">
            <v>2</v>
          </cell>
          <cell r="AC117">
            <v>1</v>
          </cell>
          <cell r="AE117">
            <v>1</v>
          </cell>
          <cell r="AG117">
            <v>0</v>
          </cell>
          <cell r="AI117">
            <v>1</v>
          </cell>
          <cell r="AJ117">
            <v>1500</v>
          </cell>
          <cell r="AK117">
            <v>0</v>
          </cell>
          <cell r="AP117">
            <v>1</v>
          </cell>
          <cell r="AQ117">
            <v>3</v>
          </cell>
          <cell r="AR117">
            <v>0</v>
          </cell>
          <cell r="AS117">
            <v>1</v>
          </cell>
          <cell r="AT117">
            <v>1</v>
          </cell>
          <cell r="AU117">
            <v>0</v>
          </cell>
          <cell r="AV117">
            <v>0</v>
          </cell>
          <cell r="AW117">
            <v>1</v>
          </cell>
          <cell r="AX117">
            <v>1</v>
          </cell>
          <cell r="AY117">
            <v>0</v>
          </cell>
          <cell r="AZ117">
            <v>0</v>
          </cell>
        </row>
        <row r="118">
          <cell r="A118" t="str">
            <v>Haworth Inc. (Canada)</v>
          </cell>
          <cell r="B118">
            <v>181470.1</v>
          </cell>
          <cell r="C118" t="str">
            <v>A</v>
          </cell>
          <cell r="D118">
            <v>1</v>
          </cell>
          <cell r="E118">
            <v>6000</v>
          </cell>
          <cell r="I118">
            <v>750</v>
          </cell>
          <cell r="J118">
            <v>9000</v>
          </cell>
          <cell r="L118">
            <v>1</v>
          </cell>
          <cell r="N118">
            <v>0</v>
          </cell>
          <cell r="P118">
            <v>0</v>
          </cell>
          <cell r="R118">
            <v>1</v>
          </cell>
          <cell r="S118">
            <v>1</v>
          </cell>
          <cell r="U118">
            <v>6000</v>
          </cell>
          <cell r="V118">
            <v>0</v>
          </cell>
          <cell r="Y118">
            <v>0</v>
          </cell>
          <cell r="AB118">
            <v>0</v>
          </cell>
          <cell r="AC118">
            <v>0</v>
          </cell>
          <cell r="AE118">
            <v>0</v>
          </cell>
          <cell r="AG118">
            <v>1</v>
          </cell>
          <cell r="AH118">
            <v>5000</v>
          </cell>
          <cell r="AI118">
            <v>0</v>
          </cell>
          <cell r="AK118">
            <v>0</v>
          </cell>
          <cell r="AP118">
            <v>0</v>
          </cell>
          <cell r="AQ118">
            <v>2</v>
          </cell>
          <cell r="AR118">
            <v>0</v>
          </cell>
          <cell r="AS118">
            <v>1</v>
          </cell>
          <cell r="AT118">
            <v>1</v>
          </cell>
          <cell r="AU118">
            <v>0</v>
          </cell>
          <cell r="AV118">
            <v>1</v>
          </cell>
          <cell r="AW118">
            <v>1</v>
          </cell>
          <cell r="AX118">
            <v>0</v>
          </cell>
          <cell r="AY118">
            <v>0</v>
          </cell>
          <cell r="AZ118">
            <v>0</v>
          </cell>
        </row>
        <row r="119">
          <cell r="A119" t="str">
            <v>Highstreet Asset Management Inc.</v>
          </cell>
          <cell r="B119">
            <v>3960</v>
          </cell>
          <cell r="C119" t="str">
            <v>A</v>
          </cell>
          <cell r="D119">
            <v>0</v>
          </cell>
          <cell r="L119">
            <v>0</v>
          </cell>
          <cell r="N119">
            <v>0</v>
          </cell>
          <cell r="P119">
            <v>0</v>
          </cell>
          <cell r="R119">
            <v>0</v>
          </cell>
          <cell r="S119">
            <v>0</v>
          </cell>
          <cell r="V119">
            <v>0</v>
          </cell>
          <cell r="Y119">
            <v>0</v>
          </cell>
          <cell r="AB119">
            <v>0</v>
          </cell>
          <cell r="AC119">
            <v>0</v>
          </cell>
          <cell r="AE119">
            <v>0</v>
          </cell>
          <cell r="AG119">
            <v>0</v>
          </cell>
          <cell r="AI119">
            <v>0</v>
          </cell>
          <cell r="AK119">
            <v>0</v>
          </cell>
          <cell r="AP119">
            <v>0</v>
          </cell>
          <cell r="AQ119">
            <v>1</v>
          </cell>
          <cell r="AR119">
            <v>0</v>
          </cell>
          <cell r="AS119">
            <v>1</v>
          </cell>
          <cell r="AT119">
            <v>1</v>
          </cell>
          <cell r="AU119">
            <v>0</v>
          </cell>
          <cell r="AV119">
            <v>0</v>
          </cell>
          <cell r="AW119">
            <v>0</v>
          </cell>
          <cell r="AX119">
            <v>0</v>
          </cell>
          <cell r="AY119">
            <v>0</v>
          </cell>
          <cell r="AZ119">
            <v>0</v>
          </cell>
        </row>
        <row r="120">
          <cell r="A120" t="str">
            <v>HSBC Bank Canada</v>
          </cell>
          <cell r="B120">
            <v>1997000</v>
          </cell>
          <cell r="C120" t="str">
            <v>A</v>
          </cell>
          <cell r="D120">
            <v>0</v>
          </cell>
          <cell r="F120">
            <v>63000</v>
          </cell>
          <cell r="G120">
            <v>48</v>
          </cell>
          <cell r="H120">
            <v>100000</v>
          </cell>
          <cell r="K120">
            <v>1500</v>
          </cell>
          <cell r="L120">
            <v>1</v>
          </cell>
          <cell r="M120">
            <v>4000</v>
          </cell>
          <cell r="N120">
            <v>1</v>
          </cell>
          <cell r="O120">
            <v>3200</v>
          </cell>
          <cell r="P120">
            <v>0</v>
          </cell>
          <cell r="R120">
            <v>2</v>
          </cell>
          <cell r="S120">
            <v>0</v>
          </cell>
          <cell r="T120">
            <v>3500</v>
          </cell>
          <cell r="U120">
            <v>2500</v>
          </cell>
          <cell r="V120">
            <v>1</v>
          </cell>
          <cell r="W120">
            <v>3500</v>
          </cell>
          <cell r="X120">
            <v>2500</v>
          </cell>
          <cell r="Y120">
            <v>1</v>
          </cell>
          <cell r="Z120">
            <v>3500</v>
          </cell>
          <cell r="AA120">
            <v>2500</v>
          </cell>
          <cell r="AB120">
            <v>2</v>
          </cell>
          <cell r="AC120">
            <v>1</v>
          </cell>
          <cell r="AE120">
            <v>1</v>
          </cell>
          <cell r="AF120">
            <v>900</v>
          </cell>
          <cell r="AG120">
            <v>1</v>
          </cell>
          <cell r="AH120">
            <v>5000</v>
          </cell>
          <cell r="AI120">
            <v>0</v>
          </cell>
          <cell r="AK120">
            <v>0</v>
          </cell>
          <cell r="AP120">
            <v>1</v>
          </cell>
          <cell r="AQ120">
            <v>4</v>
          </cell>
          <cell r="AR120">
            <v>0</v>
          </cell>
          <cell r="AS120">
            <v>1</v>
          </cell>
          <cell r="AT120">
            <v>1</v>
          </cell>
          <cell r="AU120">
            <v>0</v>
          </cell>
          <cell r="AV120">
            <v>0</v>
          </cell>
          <cell r="AW120">
            <v>1</v>
          </cell>
          <cell r="AX120">
            <v>1</v>
          </cell>
          <cell r="AY120">
            <v>1</v>
          </cell>
          <cell r="AZ120">
            <v>0</v>
          </cell>
        </row>
        <row r="121">
          <cell r="A121" t="str">
            <v>Hudson's Bay Company</v>
          </cell>
          <cell r="B121">
            <v>7400051</v>
          </cell>
          <cell r="C121" t="str">
            <v>A</v>
          </cell>
          <cell r="AP121">
            <v>0</v>
          </cell>
          <cell r="AQ121">
            <v>6</v>
          </cell>
          <cell r="AR121">
            <v>0</v>
          </cell>
          <cell r="AS121">
            <v>1</v>
          </cell>
          <cell r="AT121">
            <v>0</v>
          </cell>
          <cell r="AU121">
            <v>0</v>
          </cell>
          <cell r="AV121">
            <v>0</v>
          </cell>
          <cell r="AW121">
            <v>0</v>
          </cell>
          <cell r="AX121">
            <v>0</v>
          </cell>
          <cell r="AY121">
            <v>0</v>
          </cell>
          <cell r="AZ121">
            <v>0</v>
          </cell>
        </row>
        <row r="122">
          <cell r="A122" t="str">
            <v>Husky Energy Inc.</v>
          </cell>
          <cell r="B122">
            <v>7658000</v>
          </cell>
          <cell r="C122" t="str">
            <v>A</v>
          </cell>
          <cell r="D122">
            <v>0</v>
          </cell>
          <cell r="I122">
            <v>1500</v>
          </cell>
          <cell r="J122">
            <v>18000</v>
          </cell>
          <cell r="N122">
            <v>1</v>
          </cell>
          <cell r="O122">
            <v>4687</v>
          </cell>
          <cell r="R122">
            <v>2</v>
          </cell>
          <cell r="S122">
            <v>0</v>
          </cell>
          <cell r="V122">
            <v>1</v>
          </cell>
          <cell r="X122">
            <v>1780</v>
          </cell>
          <cell r="Y122">
            <v>1</v>
          </cell>
          <cell r="AA122">
            <v>240</v>
          </cell>
          <cell r="AB122">
            <v>0</v>
          </cell>
          <cell r="AE122">
            <v>0</v>
          </cell>
          <cell r="AG122">
            <v>0</v>
          </cell>
          <cell r="AI122">
            <v>0</v>
          </cell>
          <cell r="AP122">
            <v>0</v>
          </cell>
          <cell r="AQ122">
            <v>6</v>
          </cell>
          <cell r="AR122">
            <v>0</v>
          </cell>
          <cell r="AS122">
            <v>1</v>
          </cell>
          <cell r="AT122">
            <v>1</v>
          </cell>
          <cell r="AU122">
            <v>0</v>
          </cell>
          <cell r="AV122">
            <v>1</v>
          </cell>
          <cell r="AW122">
            <v>1</v>
          </cell>
          <cell r="AX122">
            <v>0</v>
          </cell>
          <cell r="AY122">
            <v>0</v>
          </cell>
          <cell r="AZ122">
            <v>0</v>
          </cell>
        </row>
        <row r="123">
          <cell r="A123" t="str">
            <v>Husky Injection Molding Systems Ltd.</v>
          </cell>
          <cell r="B123">
            <v>1147949</v>
          </cell>
          <cell r="C123" t="str">
            <v>A</v>
          </cell>
          <cell r="D123">
            <v>0</v>
          </cell>
          <cell r="F123">
            <v>45000</v>
          </cell>
          <cell r="G123">
            <v>36</v>
          </cell>
          <cell r="I123">
            <v>0</v>
          </cell>
          <cell r="L123">
            <v>0</v>
          </cell>
          <cell r="N123">
            <v>0</v>
          </cell>
          <cell r="P123">
            <v>1</v>
          </cell>
          <cell r="R123">
            <v>0</v>
          </cell>
          <cell r="S123">
            <v>0</v>
          </cell>
          <cell r="V123">
            <v>0</v>
          </cell>
          <cell r="Y123">
            <v>0</v>
          </cell>
          <cell r="AB123">
            <v>0</v>
          </cell>
          <cell r="AC123">
            <v>0</v>
          </cell>
          <cell r="AE123">
            <v>0</v>
          </cell>
          <cell r="AG123">
            <v>0</v>
          </cell>
          <cell r="AI123">
            <v>0</v>
          </cell>
          <cell r="AK123">
            <v>0</v>
          </cell>
          <cell r="AP123">
            <v>1</v>
          </cell>
          <cell r="AQ123">
            <v>4</v>
          </cell>
          <cell r="AR123">
            <v>0</v>
          </cell>
          <cell r="AS123">
            <v>1</v>
          </cell>
          <cell r="AT123">
            <v>1</v>
          </cell>
          <cell r="AU123">
            <v>0</v>
          </cell>
          <cell r="AV123">
            <v>0</v>
          </cell>
          <cell r="AW123">
            <v>0</v>
          </cell>
          <cell r="AX123">
            <v>0</v>
          </cell>
          <cell r="AY123">
            <v>0</v>
          </cell>
          <cell r="AZ123">
            <v>0</v>
          </cell>
        </row>
        <row r="124">
          <cell r="A124" t="str">
            <v>Hydro-Québec</v>
          </cell>
          <cell r="B124">
            <v>11425000</v>
          </cell>
          <cell r="C124" t="str">
            <v>A</v>
          </cell>
          <cell r="D124">
            <v>1</v>
          </cell>
          <cell r="E124">
            <v>15500</v>
          </cell>
          <cell r="F124">
            <v>56000</v>
          </cell>
          <cell r="G124">
            <v>24</v>
          </cell>
          <cell r="H124">
            <v>100000</v>
          </cell>
          <cell r="I124">
            <v>0</v>
          </cell>
          <cell r="K124">
            <v>1025</v>
          </cell>
          <cell r="L124">
            <v>0</v>
          </cell>
          <cell r="N124">
            <v>1</v>
          </cell>
          <cell r="O124">
            <v>1680</v>
          </cell>
          <cell r="P124">
            <v>1</v>
          </cell>
          <cell r="R124">
            <v>0</v>
          </cell>
          <cell r="S124">
            <v>0</v>
          </cell>
          <cell r="V124">
            <v>0</v>
          </cell>
          <cell r="Y124">
            <v>0</v>
          </cell>
          <cell r="AB124">
            <v>2</v>
          </cell>
          <cell r="AC124">
            <v>0</v>
          </cell>
          <cell r="AE124">
            <v>1</v>
          </cell>
          <cell r="AG124">
            <v>0</v>
          </cell>
          <cell r="AI124">
            <v>0</v>
          </cell>
          <cell r="AK124">
            <v>0</v>
          </cell>
          <cell r="AP124">
            <v>1</v>
          </cell>
          <cell r="AQ124">
            <v>6</v>
          </cell>
          <cell r="AR124">
            <v>0</v>
          </cell>
          <cell r="AS124">
            <v>1</v>
          </cell>
          <cell r="AT124">
            <v>1</v>
          </cell>
          <cell r="AU124">
            <v>0</v>
          </cell>
          <cell r="AV124">
            <v>0</v>
          </cell>
          <cell r="AW124">
            <v>0</v>
          </cell>
          <cell r="AX124">
            <v>1</v>
          </cell>
          <cell r="AY124">
            <v>1</v>
          </cell>
          <cell r="AZ124">
            <v>0</v>
          </cell>
        </row>
        <row r="125">
          <cell r="A125" t="str">
            <v>IBM Canada Ltd.</v>
          </cell>
          <cell r="B125">
            <v>9000000</v>
          </cell>
          <cell r="C125" t="str">
            <v>A</v>
          </cell>
          <cell r="D125">
            <v>0</v>
          </cell>
          <cell r="L125">
            <v>0</v>
          </cell>
          <cell r="N125">
            <v>0</v>
          </cell>
          <cell r="P125">
            <v>0</v>
          </cell>
          <cell r="R125">
            <v>1</v>
          </cell>
          <cell r="S125">
            <v>1</v>
          </cell>
          <cell r="U125">
            <v>5000</v>
          </cell>
          <cell r="V125">
            <v>0</v>
          </cell>
          <cell r="Y125">
            <v>0</v>
          </cell>
          <cell r="AB125">
            <v>2</v>
          </cell>
          <cell r="AC125">
            <v>0</v>
          </cell>
          <cell r="AE125">
            <v>1</v>
          </cell>
          <cell r="AF125">
            <v>5000</v>
          </cell>
          <cell r="AG125">
            <v>1</v>
          </cell>
          <cell r="AH125">
            <v>5000</v>
          </cell>
          <cell r="AI125">
            <v>0</v>
          </cell>
          <cell r="AK125">
            <v>0</v>
          </cell>
          <cell r="AP125">
            <v>0</v>
          </cell>
          <cell r="AQ125">
            <v>6</v>
          </cell>
          <cell r="AR125">
            <v>0</v>
          </cell>
          <cell r="AS125">
            <v>1</v>
          </cell>
          <cell r="AT125">
            <v>1</v>
          </cell>
          <cell r="AU125">
            <v>0</v>
          </cell>
          <cell r="AV125">
            <v>0</v>
          </cell>
          <cell r="AW125">
            <v>1</v>
          </cell>
          <cell r="AX125">
            <v>1</v>
          </cell>
          <cell r="AY125">
            <v>0</v>
          </cell>
          <cell r="AZ125">
            <v>0</v>
          </cell>
        </row>
        <row r="126">
          <cell r="A126" t="str">
            <v>Ikon Office Solutions</v>
          </cell>
          <cell r="B126">
            <v>294033</v>
          </cell>
          <cell r="C126" t="str">
            <v>A</v>
          </cell>
          <cell r="D126">
            <v>0</v>
          </cell>
          <cell r="L126">
            <v>0</v>
          </cell>
          <cell r="N126">
            <v>0</v>
          </cell>
          <cell r="P126">
            <v>0</v>
          </cell>
          <cell r="R126">
            <v>0</v>
          </cell>
          <cell r="S126">
            <v>0</v>
          </cell>
          <cell r="V126">
            <v>0</v>
          </cell>
          <cell r="Y126">
            <v>0</v>
          </cell>
          <cell r="AB126">
            <v>0</v>
          </cell>
          <cell r="AC126">
            <v>0</v>
          </cell>
          <cell r="AE126">
            <v>0</v>
          </cell>
          <cell r="AG126">
            <v>0</v>
          </cell>
          <cell r="AI126">
            <v>0</v>
          </cell>
          <cell r="AK126">
            <v>0</v>
          </cell>
          <cell r="AP126">
            <v>0</v>
          </cell>
          <cell r="AQ126">
            <v>2</v>
          </cell>
          <cell r="AR126">
            <v>0</v>
          </cell>
          <cell r="AS126">
            <v>1</v>
          </cell>
          <cell r="AT126">
            <v>1</v>
          </cell>
          <cell r="AU126">
            <v>0</v>
          </cell>
          <cell r="AV126">
            <v>0</v>
          </cell>
          <cell r="AW126">
            <v>0</v>
          </cell>
          <cell r="AX126">
            <v>0</v>
          </cell>
          <cell r="AY126">
            <v>0</v>
          </cell>
          <cell r="AZ126">
            <v>0</v>
          </cell>
        </row>
        <row r="127">
          <cell r="A127" t="str">
            <v>Imperial Oil Limited</v>
          </cell>
          <cell r="B127">
            <v>19208000</v>
          </cell>
          <cell r="C127" t="str">
            <v>A</v>
          </cell>
          <cell r="D127">
            <v>1</v>
          </cell>
          <cell r="E127">
            <v>90000</v>
          </cell>
          <cell r="L127">
            <v>0</v>
          </cell>
          <cell r="N127">
            <v>0</v>
          </cell>
          <cell r="P127">
            <v>1</v>
          </cell>
          <cell r="R127">
            <v>1</v>
          </cell>
          <cell r="S127">
            <v>1</v>
          </cell>
          <cell r="U127">
            <v>14000</v>
          </cell>
          <cell r="V127">
            <v>0</v>
          </cell>
          <cell r="Y127">
            <v>0</v>
          </cell>
          <cell r="AB127">
            <v>0</v>
          </cell>
          <cell r="AC127">
            <v>0</v>
          </cell>
          <cell r="AE127">
            <v>0</v>
          </cell>
          <cell r="AG127">
            <v>0</v>
          </cell>
          <cell r="AI127">
            <v>0</v>
          </cell>
          <cell r="AK127">
            <v>0</v>
          </cell>
          <cell r="AP127">
            <v>0</v>
          </cell>
          <cell r="AQ127">
            <v>6</v>
          </cell>
          <cell r="AR127">
            <v>0</v>
          </cell>
          <cell r="AS127">
            <v>1</v>
          </cell>
          <cell r="AT127">
            <v>1</v>
          </cell>
          <cell r="AU127">
            <v>0</v>
          </cell>
          <cell r="AV127">
            <v>0</v>
          </cell>
          <cell r="AW127">
            <v>1</v>
          </cell>
          <cell r="AX127">
            <v>0</v>
          </cell>
          <cell r="AY127">
            <v>0</v>
          </cell>
          <cell r="AZ127">
            <v>0</v>
          </cell>
        </row>
        <row r="128">
          <cell r="A128" t="str">
            <v>Imperial Tobacco Canada Limited</v>
          </cell>
          <cell r="B128">
            <v>1994000</v>
          </cell>
          <cell r="C128" t="str">
            <v>A</v>
          </cell>
          <cell r="D128">
            <v>0</v>
          </cell>
          <cell r="F128">
            <v>51000</v>
          </cell>
          <cell r="G128">
            <v>36</v>
          </cell>
          <cell r="K128">
            <v>155</v>
          </cell>
          <cell r="L128">
            <v>1</v>
          </cell>
          <cell r="M128">
            <v>780</v>
          </cell>
          <cell r="N128">
            <v>0</v>
          </cell>
          <cell r="P128">
            <v>0</v>
          </cell>
          <cell r="R128">
            <v>3</v>
          </cell>
          <cell r="S128">
            <v>1</v>
          </cell>
          <cell r="U128">
            <v>8000</v>
          </cell>
          <cell r="V128">
            <v>1</v>
          </cell>
          <cell r="X128">
            <v>5000</v>
          </cell>
          <cell r="Y128">
            <v>1</v>
          </cell>
          <cell r="AA128">
            <v>2000</v>
          </cell>
          <cell r="AB128">
            <v>1</v>
          </cell>
          <cell r="AC128">
            <v>1</v>
          </cell>
          <cell r="AE128">
            <v>1</v>
          </cell>
          <cell r="AF128">
            <v>700</v>
          </cell>
          <cell r="AG128">
            <v>1</v>
          </cell>
          <cell r="AH128">
            <v>5000</v>
          </cell>
          <cell r="AI128">
            <v>0</v>
          </cell>
          <cell r="AK128">
            <v>0</v>
          </cell>
          <cell r="AM128">
            <v>0</v>
          </cell>
          <cell r="AP128">
            <v>1</v>
          </cell>
          <cell r="AQ128">
            <v>4</v>
          </cell>
          <cell r="AR128">
            <v>0</v>
          </cell>
          <cell r="AS128">
            <v>1</v>
          </cell>
          <cell r="AT128">
            <v>1</v>
          </cell>
          <cell r="AU128">
            <v>0</v>
          </cell>
          <cell r="AV128">
            <v>0</v>
          </cell>
          <cell r="AW128">
            <v>1</v>
          </cell>
          <cell r="AX128">
            <v>1</v>
          </cell>
          <cell r="AY128">
            <v>1</v>
          </cell>
          <cell r="AZ128">
            <v>0</v>
          </cell>
        </row>
        <row r="129">
          <cell r="A129" t="str">
            <v>Inco Limited</v>
          </cell>
          <cell r="B129">
            <v>3331549</v>
          </cell>
          <cell r="C129" t="str">
            <v>A</v>
          </cell>
          <cell r="D129">
            <v>1</v>
          </cell>
          <cell r="E129">
            <v>40000</v>
          </cell>
          <cell r="L129">
            <v>0</v>
          </cell>
          <cell r="N129">
            <v>0</v>
          </cell>
          <cell r="P129">
            <v>1</v>
          </cell>
          <cell r="R129">
            <v>1</v>
          </cell>
          <cell r="S129">
            <v>0</v>
          </cell>
          <cell r="V129">
            <v>1</v>
          </cell>
          <cell r="W129">
            <v>60000</v>
          </cell>
          <cell r="X129">
            <v>5000</v>
          </cell>
          <cell r="Y129">
            <v>0</v>
          </cell>
          <cell r="AB129">
            <v>2</v>
          </cell>
          <cell r="AC129">
            <v>0</v>
          </cell>
          <cell r="AE129">
            <v>1</v>
          </cell>
          <cell r="AG129">
            <v>1</v>
          </cell>
          <cell r="AH129">
            <v>10000</v>
          </cell>
          <cell r="AI129">
            <v>1</v>
          </cell>
          <cell r="AK129">
            <v>0</v>
          </cell>
          <cell r="AP129">
            <v>0</v>
          </cell>
          <cell r="AQ129">
            <v>5</v>
          </cell>
          <cell r="AR129">
            <v>0</v>
          </cell>
          <cell r="AS129">
            <v>1</v>
          </cell>
          <cell r="AT129">
            <v>1</v>
          </cell>
          <cell r="AU129">
            <v>0</v>
          </cell>
          <cell r="AV129">
            <v>0</v>
          </cell>
          <cell r="AW129">
            <v>1</v>
          </cell>
          <cell r="AX129">
            <v>1</v>
          </cell>
          <cell r="AY129">
            <v>0</v>
          </cell>
          <cell r="AZ129">
            <v>0</v>
          </cell>
        </row>
        <row r="130">
          <cell r="A130" t="str">
            <v>Independent Electricity Market Operator</v>
          </cell>
          <cell r="B130">
            <v>156198</v>
          </cell>
          <cell r="C130" t="str">
            <v>A</v>
          </cell>
          <cell r="D130">
            <v>1</v>
          </cell>
          <cell r="E130">
            <v>74409</v>
          </cell>
          <cell r="I130">
            <v>0</v>
          </cell>
          <cell r="K130">
            <v>0</v>
          </cell>
          <cell r="L130">
            <v>0</v>
          </cell>
          <cell r="N130">
            <v>0</v>
          </cell>
          <cell r="P130">
            <v>0</v>
          </cell>
          <cell r="R130">
            <v>0</v>
          </cell>
          <cell r="S130">
            <v>0</v>
          </cell>
          <cell r="V130">
            <v>0</v>
          </cell>
          <cell r="Y130">
            <v>0</v>
          </cell>
          <cell r="AB130">
            <v>0</v>
          </cell>
          <cell r="AC130">
            <v>0</v>
          </cell>
          <cell r="AE130">
            <v>1</v>
          </cell>
          <cell r="AF130">
            <v>1000</v>
          </cell>
          <cell r="AG130">
            <v>0</v>
          </cell>
          <cell r="AI130">
            <v>0</v>
          </cell>
          <cell r="AK130">
            <v>0</v>
          </cell>
          <cell r="AP130">
            <v>0</v>
          </cell>
          <cell r="AQ130">
            <v>2</v>
          </cell>
          <cell r="AR130">
            <v>0</v>
          </cell>
          <cell r="AS130">
            <v>1</v>
          </cell>
          <cell r="AT130">
            <v>1</v>
          </cell>
          <cell r="AU130">
            <v>0</v>
          </cell>
          <cell r="AV130">
            <v>0</v>
          </cell>
          <cell r="AW130">
            <v>0</v>
          </cell>
          <cell r="AX130">
            <v>0</v>
          </cell>
          <cell r="AY130">
            <v>0</v>
          </cell>
          <cell r="AZ130">
            <v>0</v>
          </cell>
        </row>
        <row r="131">
          <cell r="A131" t="str">
            <v>Independent Order of Foresters</v>
          </cell>
          <cell r="B131">
            <v>703550</v>
          </cell>
          <cell r="C131" t="str">
            <v>A</v>
          </cell>
          <cell r="D131">
            <v>0</v>
          </cell>
          <cell r="I131">
            <v>1427</v>
          </cell>
          <cell r="J131">
            <v>17124</v>
          </cell>
          <cell r="L131">
            <v>0</v>
          </cell>
          <cell r="N131">
            <v>0</v>
          </cell>
          <cell r="P131">
            <v>0</v>
          </cell>
          <cell r="R131">
            <v>1</v>
          </cell>
          <cell r="S131">
            <v>1</v>
          </cell>
          <cell r="U131">
            <v>5000</v>
          </cell>
          <cell r="V131">
            <v>0</v>
          </cell>
          <cell r="Y131">
            <v>0</v>
          </cell>
          <cell r="AB131">
            <v>1</v>
          </cell>
          <cell r="AC131">
            <v>1</v>
          </cell>
          <cell r="AE131">
            <v>0</v>
          </cell>
          <cell r="AG131">
            <v>0</v>
          </cell>
          <cell r="AI131">
            <v>0</v>
          </cell>
          <cell r="AK131">
            <v>0</v>
          </cell>
          <cell r="AP131">
            <v>0</v>
          </cell>
          <cell r="AQ131">
            <v>3</v>
          </cell>
          <cell r="AR131">
            <v>0</v>
          </cell>
          <cell r="AS131">
            <v>1</v>
          </cell>
          <cell r="AT131">
            <v>1</v>
          </cell>
          <cell r="AU131">
            <v>0</v>
          </cell>
          <cell r="AV131">
            <v>1</v>
          </cell>
          <cell r="AW131">
            <v>1</v>
          </cell>
          <cell r="AX131">
            <v>1</v>
          </cell>
          <cell r="AY131">
            <v>0</v>
          </cell>
          <cell r="AZ131">
            <v>0</v>
          </cell>
        </row>
        <row r="132">
          <cell r="A132" t="str">
            <v>Innova Exploration Ltd.</v>
          </cell>
          <cell r="B132">
            <v>23992</v>
          </cell>
          <cell r="C132" t="str">
            <v>A</v>
          </cell>
          <cell r="D132">
            <v>0</v>
          </cell>
          <cell r="N132">
            <v>1</v>
          </cell>
          <cell r="O132">
            <v>3660</v>
          </cell>
          <cell r="R132">
            <v>2</v>
          </cell>
          <cell r="S132">
            <v>0</v>
          </cell>
          <cell r="V132">
            <v>1</v>
          </cell>
          <cell r="X132">
            <v>840</v>
          </cell>
          <cell r="Y132">
            <v>1</v>
          </cell>
          <cell r="AA132">
            <v>1102</v>
          </cell>
          <cell r="AB132">
            <v>0</v>
          </cell>
          <cell r="AE132">
            <v>0</v>
          </cell>
          <cell r="AG132">
            <v>0</v>
          </cell>
          <cell r="AI132">
            <v>0</v>
          </cell>
          <cell r="AP132">
            <v>0</v>
          </cell>
          <cell r="AQ132">
            <v>1</v>
          </cell>
          <cell r="AR132">
            <v>0</v>
          </cell>
          <cell r="AS132">
            <v>1</v>
          </cell>
          <cell r="AT132">
            <v>1</v>
          </cell>
          <cell r="AU132">
            <v>0</v>
          </cell>
          <cell r="AV132">
            <v>0</v>
          </cell>
          <cell r="AW132">
            <v>1</v>
          </cell>
          <cell r="AX132">
            <v>0</v>
          </cell>
          <cell r="AY132">
            <v>0</v>
          </cell>
          <cell r="AZ132">
            <v>0</v>
          </cell>
        </row>
        <row r="133">
          <cell r="A133" t="str">
            <v>Innovatech Montréal</v>
          </cell>
          <cell r="B133">
            <v>7349</v>
          </cell>
          <cell r="C133" t="str">
            <v>A</v>
          </cell>
          <cell r="D133">
            <v>0</v>
          </cell>
          <cell r="I133">
            <v>600</v>
          </cell>
          <cell r="J133">
            <v>7200</v>
          </cell>
          <cell r="L133">
            <v>0</v>
          </cell>
          <cell r="N133">
            <v>1</v>
          </cell>
          <cell r="O133">
            <v>200</v>
          </cell>
          <cell r="P133">
            <v>0</v>
          </cell>
          <cell r="R133">
            <v>0</v>
          </cell>
          <cell r="S133">
            <v>0</v>
          </cell>
          <cell r="V133">
            <v>0</v>
          </cell>
          <cell r="Y133">
            <v>0</v>
          </cell>
          <cell r="AB133">
            <v>0</v>
          </cell>
          <cell r="AC133">
            <v>0</v>
          </cell>
          <cell r="AE133">
            <v>0</v>
          </cell>
          <cell r="AG133">
            <v>0</v>
          </cell>
          <cell r="AI133">
            <v>0</v>
          </cell>
          <cell r="AK133">
            <v>0</v>
          </cell>
          <cell r="AP133">
            <v>0</v>
          </cell>
          <cell r="AQ133">
            <v>1</v>
          </cell>
          <cell r="AR133">
            <v>0</v>
          </cell>
          <cell r="AS133">
            <v>1</v>
          </cell>
          <cell r="AT133">
            <v>1</v>
          </cell>
          <cell r="AU133">
            <v>0</v>
          </cell>
          <cell r="AV133">
            <v>1</v>
          </cell>
          <cell r="AW133">
            <v>0</v>
          </cell>
          <cell r="AX133">
            <v>0</v>
          </cell>
          <cell r="AY133">
            <v>0</v>
          </cell>
          <cell r="AZ133">
            <v>0</v>
          </cell>
        </row>
        <row r="134">
          <cell r="A134" t="str">
            <v>Insurance Corporation of British Columbia (ICBC)</v>
          </cell>
          <cell r="B134">
            <v>2859487</v>
          </cell>
          <cell r="C134" t="str">
            <v>A</v>
          </cell>
          <cell r="D134">
            <v>1</v>
          </cell>
          <cell r="E134">
            <v>18500</v>
          </cell>
          <cell r="L134">
            <v>0</v>
          </cell>
          <cell r="N134">
            <v>0</v>
          </cell>
          <cell r="P134">
            <v>0</v>
          </cell>
          <cell r="R134">
            <v>0</v>
          </cell>
          <cell r="S134">
            <v>0</v>
          </cell>
          <cell r="V134">
            <v>0</v>
          </cell>
          <cell r="Y134">
            <v>0</v>
          </cell>
          <cell r="AB134">
            <v>0</v>
          </cell>
          <cell r="AC134">
            <v>0</v>
          </cell>
          <cell r="AE134">
            <v>1</v>
          </cell>
          <cell r="AF134">
            <v>5000</v>
          </cell>
          <cell r="AG134">
            <v>0</v>
          </cell>
          <cell r="AI134">
            <v>0</v>
          </cell>
          <cell r="AK134">
            <v>0</v>
          </cell>
          <cell r="AP134">
            <v>0</v>
          </cell>
          <cell r="AQ134">
            <v>5</v>
          </cell>
          <cell r="AR134">
            <v>0</v>
          </cell>
          <cell r="AS134">
            <v>1</v>
          </cell>
          <cell r="AT134">
            <v>1</v>
          </cell>
          <cell r="AU134">
            <v>0</v>
          </cell>
          <cell r="AV134">
            <v>0</v>
          </cell>
          <cell r="AW134">
            <v>0</v>
          </cell>
          <cell r="AX134">
            <v>0</v>
          </cell>
          <cell r="AY134">
            <v>0</v>
          </cell>
          <cell r="AZ134">
            <v>0</v>
          </cell>
        </row>
        <row r="135">
          <cell r="A135" t="str">
            <v>Inter Pipeline Fund</v>
          </cell>
          <cell r="B135">
            <v>177940</v>
          </cell>
          <cell r="C135" t="str">
            <v>A</v>
          </cell>
          <cell r="D135">
            <v>0</v>
          </cell>
          <cell r="N135">
            <v>1</v>
          </cell>
          <cell r="O135">
            <v>4237</v>
          </cell>
          <cell r="R135">
            <v>2</v>
          </cell>
          <cell r="S135">
            <v>1</v>
          </cell>
          <cell r="U135">
            <v>2588</v>
          </cell>
          <cell r="V135">
            <v>1</v>
          </cell>
          <cell r="X135">
            <v>840</v>
          </cell>
          <cell r="Y135">
            <v>0</v>
          </cell>
          <cell r="AB135">
            <v>0</v>
          </cell>
          <cell r="AE135">
            <v>0</v>
          </cell>
          <cell r="AG135">
            <v>0</v>
          </cell>
          <cell r="AI135">
            <v>0</v>
          </cell>
          <cell r="AP135">
            <v>0</v>
          </cell>
          <cell r="AQ135">
            <v>2</v>
          </cell>
          <cell r="AR135">
            <v>0</v>
          </cell>
          <cell r="AS135">
            <v>1</v>
          </cell>
          <cell r="AT135">
            <v>1</v>
          </cell>
          <cell r="AU135">
            <v>0</v>
          </cell>
          <cell r="AV135">
            <v>0</v>
          </cell>
          <cell r="AW135">
            <v>1</v>
          </cell>
          <cell r="AX135">
            <v>0</v>
          </cell>
          <cell r="AY135">
            <v>0</v>
          </cell>
          <cell r="AZ135">
            <v>0</v>
          </cell>
        </row>
        <row r="136">
          <cell r="A136" t="str">
            <v>Intier Automotive Inc.</v>
          </cell>
          <cell r="B136">
            <v>6015139</v>
          </cell>
          <cell r="C136" t="str">
            <v>A</v>
          </cell>
          <cell r="D136">
            <v>0</v>
          </cell>
          <cell r="L136">
            <v>0</v>
          </cell>
          <cell r="N136">
            <v>0</v>
          </cell>
          <cell r="P136">
            <v>0</v>
          </cell>
          <cell r="R136">
            <v>0</v>
          </cell>
          <cell r="S136">
            <v>0</v>
          </cell>
          <cell r="V136">
            <v>0</v>
          </cell>
          <cell r="Y136">
            <v>0</v>
          </cell>
          <cell r="AB136">
            <v>0</v>
          </cell>
          <cell r="AC136">
            <v>0</v>
          </cell>
          <cell r="AE136">
            <v>0</v>
          </cell>
          <cell r="AG136">
            <v>0</v>
          </cell>
          <cell r="AK136">
            <v>0</v>
          </cell>
          <cell r="AP136">
            <v>0</v>
          </cell>
          <cell r="AQ136">
            <v>6</v>
          </cell>
          <cell r="AR136">
            <v>0</v>
          </cell>
          <cell r="AS136">
            <v>1</v>
          </cell>
          <cell r="AT136">
            <v>1</v>
          </cell>
          <cell r="AU136">
            <v>0</v>
          </cell>
          <cell r="AV136">
            <v>0</v>
          </cell>
          <cell r="AW136">
            <v>0</v>
          </cell>
          <cell r="AX136">
            <v>0</v>
          </cell>
          <cell r="AY136">
            <v>0</v>
          </cell>
          <cell r="AZ136">
            <v>0</v>
          </cell>
        </row>
        <row r="137">
          <cell r="A137" t="str">
            <v>INVISTA (Canada) Company</v>
          </cell>
          <cell r="B137">
            <v>1500000</v>
          </cell>
          <cell r="C137" t="str">
            <v>A</v>
          </cell>
          <cell r="D137">
            <v>0</v>
          </cell>
          <cell r="L137">
            <v>0</v>
          </cell>
          <cell r="N137">
            <v>0</v>
          </cell>
          <cell r="P137">
            <v>0</v>
          </cell>
          <cell r="R137">
            <v>0</v>
          </cell>
          <cell r="S137">
            <v>0</v>
          </cell>
          <cell r="V137">
            <v>0</v>
          </cell>
          <cell r="Y137">
            <v>0</v>
          </cell>
          <cell r="AB137">
            <v>0</v>
          </cell>
          <cell r="AC137">
            <v>0</v>
          </cell>
          <cell r="AE137">
            <v>0</v>
          </cell>
          <cell r="AG137">
            <v>0</v>
          </cell>
          <cell r="AI137">
            <v>1</v>
          </cell>
          <cell r="AJ137">
            <v>2190</v>
          </cell>
          <cell r="AK137">
            <v>0</v>
          </cell>
          <cell r="AP137">
            <v>0</v>
          </cell>
          <cell r="AQ137">
            <v>4</v>
          </cell>
          <cell r="AR137">
            <v>0</v>
          </cell>
          <cell r="AS137">
            <v>1</v>
          </cell>
          <cell r="AT137">
            <v>1</v>
          </cell>
          <cell r="AU137">
            <v>0</v>
          </cell>
          <cell r="AV137">
            <v>0</v>
          </cell>
          <cell r="AW137">
            <v>0</v>
          </cell>
          <cell r="AX137">
            <v>0</v>
          </cell>
          <cell r="AY137">
            <v>0</v>
          </cell>
          <cell r="AZ137">
            <v>0</v>
          </cell>
        </row>
        <row r="138">
          <cell r="A138" t="str">
            <v>KCP Income Fund</v>
          </cell>
          <cell r="B138">
            <v>265358</v>
          </cell>
          <cell r="C138" t="str">
            <v>A</v>
          </cell>
          <cell r="D138">
            <v>0</v>
          </cell>
          <cell r="I138">
            <v>1600</v>
          </cell>
          <cell r="J138">
            <v>19200</v>
          </cell>
          <cell r="L138">
            <v>0</v>
          </cell>
          <cell r="N138">
            <v>0</v>
          </cell>
          <cell r="P138">
            <v>0</v>
          </cell>
          <cell r="R138">
            <v>0</v>
          </cell>
          <cell r="S138">
            <v>0</v>
          </cell>
          <cell r="V138">
            <v>0</v>
          </cell>
          <cell r="Y138">
            <v>0</v>
          </cell>
          <cell r="AB138">
            <v>0</v>
          </cell>
          <cell r="AC138">
            <v>0</v>
          </cell>
          <cell r="AE138">
            <v>0</v>
          </cell>
          <cell r="AG138">
            <v>0</v>
          </cell>
          <cell r="AI138">
            <v>0</v>
          </cell>
          <cell r="AK138">
            <v>0</v>
          </cell>
          <cell r="AP138">
            <v>0</v>
          </cell>
          <cell r="AQ138">
            <v>2</v>
          </cell>
          <cell r="AR138">
            <v>0</v>
          </cell>
          <cell r="AS138">
            <v>1</v>
          </cell>
          <cell r="AT138">
            <v>1</v>
          </cell>
          <cell r="AU138">
            <v>0</v>
          </cell>
          <cell r="AV138">
            <v>1</v>
          </cell>
          <cell r="AW138">
            <v>0</v>
          </cell>
          <cell r="AX138">
            <v>0</v>
          </cell>
          <cell r="AY138">
            <v>0</v>
          </cell>
          <cell r="AZ138">
            <v>0</v>
          </cell>
        </row>
        <row r="139">
          <cell r="A139" t="str">
            <v>Labatt Brewing Company Limited</v>
          </cell>
          <cell r="B139">
            <v>1900000</v>
          </cell>
          <cell r="C139" t="str">
            <v>A</v>
          </cell>
          <cell r="D139">
            <v>1</v>
          </cell>
          <cell r="E139">
            <v>47000</v>
          </cell>
          <cell r="F139">
            <v>44100</v>
          </cell>
          <cell r="G139">
            <v>24</v>
          </cell>
          <cell r="H139">
            <v>100000</v>
          </cell>
          <cell r="L139">
            <v>1</v>
          </cell>
          <cell r="R139">
            <v>3</v>
          </cell>
          <cell r="S139">
            <v>1</v>
          </cell>
          <cell r="V139">
            <v>1</v>
          </cell>
          <cell r="Y139">
            <v>1</v>
          </cell>
          <cell r="AB139">
            <v>1</v>
          </cell>
          <cell r="AC139">
            <v>1</v>
          </cell>
          <cell r="AE139">
            <v>1</v>
          </cell>
          <cell r="AG139">
            <v>1</v>
          </cell>
          <cell r="AH139">
            <v>6000</v>
          </cell>
          <cell r="AI139">
            <v>0</v>
          </cell>
          <cell r="AK139">
            <v>0</v>
          </cell>
          <cell r="AM139">
            <v>1</v>
          </cell>
          <cell r="AN139">
            <v>8000</v>
          </cell>
          <cell r="AP139">
            <v>1</v>
          </cell>
          <cell r="AQ139">
            <v>4</v>
          </cell>
          <cell r="AR139">
            <v>0</v>
          </cell>
          <cell r="AS139">
            <v>1</v>
          </cell>
          <cell r="AT139">
            <v>1</v>
          </cell>
          <cell r="AU139">
            <v>0</v>
          </cell>
          <cell r="AV139">
            <v>0</v>
          </cell>
          <cell r="AW139">
            <v>1</v>
          </cell>
          <cell r="AX139">
            <v>1</v>
          </cell>
          <cell r="AY139">
            <v>0</v>
          </cell>
          <cell r="AZ139">
            <v>0</v>
          </cell>
        </row>
        <row r="140">
          <cell r="A140" t="str">
            <v>Lamb Company, The</v>
          </cell>
          <cell r="B140">
            <v>345000</v>
          </cell>
          <cell r="C140" t="str">
            <v>A</v>
          </cell>
          <cell r="AP140">
            <v>0</v>
          </cell>
          <cell r="AQ140">
            <v>2</v>
          </cell>
          <cell r="AR140">
            <v>0</v>
          </cell>
          <cell r="AS140">
            <v>1</v>
          </cell>
          <cell r="AT140">
            <v>0</v>
          </cell>
          <cell r="AU140">
            <v>0</v>
          </cell>
          <cell r="AV140">
            <v>0</v>
          </cell>
          <cell r="AW140">
            <v>0</v>
          </cell>
          <cell r="AX140">
            <v>0</v>
          </cell>
          <cell r="AY140">
            <v>0</v>
          </cell>
          <cell r="AZ140">
            <v>0</v>
          </cell>
        </row>
        <row r="141">
          <cell r="A141" t="str">
            <v>Laurentian Bank of Canada</v>
          </cell>
          <cell r="B141">
            <v>1175453</v>
          </cell>
          <cell r="C141" t="str">
            <v>A</v>
          </cell>
          <cell r="D141">
            <v>1</v>
          </cell>
          <cell r="E141">
            <v>10600</v>
          </cell>
          <cell r="F141">
            <v>75000</v>
          </cell>
          <cell r="G141">
            <v>36</v>
          </cell>
          <cell r="H141">
            <v>90000</v>
          </cell>
          <cell r="L141">
            <v>1</v>
          </cell>
          <cell r="N141">
            <v>1</v>
          </cell>
          <cell r="P141">
            <v>1</v>
          </cell>
          <cell r="R141">
            <v>1</v>
          </cell>
          <cell r="S141">
            <v>0</v>
          </cell>
          <cell r="V141">
            <v>0</v>
          </cell>
          <cell r="Y141">
            <v>1</v>
          </cell>
          <cell r="AA141">
            <v>400</v>
          </cell>
          <cell r="AB141">
            <v>2</v>
          </cell>
          <cell r="AC141">
            <v>0</v>
          </cell>
          <cell r="AE141">
            <v>1</v>
          </cell>
          <cell r="AF141">
            <v>785</v>
          </cell>
          <cell r="AG141">
            <v>0</v>
          </cell>
          <cell r="AI141">
            <v>0</v>
          </cell>
          <cell r="AP141">
            <v>1</v>
          </cell>
          <cell r="AQ141">
            <v>4</v>
          </cell>
          <cell r="AR141">
            <v>0</v>
          </cell>
          <cell r="AS141">
            <v>1</v>
          </cell>
          <cell r="AT141">
            <v>1</v>
          </cell>
          <cell r="AU141">
            <v>0</v>
          </cell>
          <cell r="AV141">
            <v>0</v>
          </cell>
          <cell r="AW141">
            <v>1</v>
          </cell>
          <cell r="AX141">
            <v>1</v>
          </cell>
          <cell r="AY141">
            <v>0</v>
          </cell>
          <cell r="AZ141">
            <v>0</v>
          </cell>
        </row>
        <row r="142">
          <cell r="A142" t="str">
            <v>Lehigh Northwest Cement</v>
          </cell>
          <cell r="B142">
            <v>385336</v>
          </cell>
          <cell r="C142" t="str">
            <v>A</v>
          </cell>
          <cell r="D142">
            <v>0</v>
          </cell>
          <cell r="F142">
            <v>8500</v>
          </cell>
          <cell r="G142">
            <v>60</v>
          </cell>
          <cell r="H142">
            <v>128</v>
          </cell>
          <cell r="K142">
            <v>480</v>
          </cell>
          <cell r="L142">
            <v>1</v>
          </cell>
          <cell r="M142">
            <v>1800</v>
          </cell>
          <cell r="N142">
            <v>0</v>
          </cell>
          <cell r="P142">
            <v>0</v>
          </cell>
          <cell r="R142">
            <v>0</v>
          </cell>
          <cell r="S142">
            <v>0</v>
          </cell>
          <cell r="V142">
            <v>0</v>
          </cell>
          <cell r="Y142">
            <v>0</v>
          </cell>
          <cell r="AB142">
            <v>0</v>
          </cell>
          <cell r="AC142">
            <v>0</v>
          </cell>
          <cell r="AE142">
            <v>1</v>
          </cell>
          <cell r="AF142">
            <v>825</v>
          </cell>
          <cell r="AG142">
            <v>1</v>
          </cell>
          <cell r="AH142">
            <v>1000</v>
          </cell>
          <cell r="AI142">
            <v>0</v>
          </cell>
          <cell r="AK142">
            <v>0</v>
          </cell>
          <cell r="AP142">
            <v>1</v>
          </cell>
          <cell r="AQ142">
            <v>2</v>
          </cell>
          <cell r="AR142">
            <v>0</v>
          </cell>
          <cell r="AS142">
            <v>1</v>
          </cell>
          <cell r="AT142">
            <v>1</v>
          </cell>
          <cell r="AU142">
            <v>0</v>
          </cell>
          <cell r="AV142">
            <v>0</v>
          </cell>
          <cell r="AW142">
            <v>0</v>
          </cell>
          <cell r="AX142">
            <v>0</v>
          </cell>
          <cell r="AY142">
            <v>1</v>
          </cell>
          <cell r="AZ142">
            <v>0</v>
          </cell>
        </row>
        <row r="143">
          <cell r="A143" t="str">
            <v>Linamar Corporation</v>
          </cell>
          <cell r="B143">
            <v>1530225</v>
          </cell>
          <cell r="C143" t="str">
            <v>A</v>
          </cell>
          <cell r="D143">
            <v>0</v>
          </cell>
          <cell r="I143">
            <v>325</v>
          </cell>
          <cell r="J143">
            <v>3900</v>
          </cell>
          <cell r="L143">
            <v>0</v>
          </cell>
          <cell r="N143">
            <v>0</v>
          </cell>
          <cell r="P143">
            <v>0</v>
          </cell>
          <cell r="S143">
            <v>0</v>
          </cell>
          <cell r="V143">
            <v>0</v>
          </cell>
          <cell r="Y143">
            <v>0</v>
          </cell>
          <cell r="AC143">
            <v>0</v>
          </cell>
          <cell r="AE143">
            <v>0</v>
          </cell>
          <cell r="AG143">
            <v>0</v>
          </cell>
          <cell r="AI143">
            <v>0</v>
          </cell>
          <cell r="AK143">
            <v>0</v>
          </cell>
          <cell r="AP143">
            <v>0</v>
          </cell>
          <cell r="AQ143">
            <v>4</v>
          </cell>
          <cell r="AR143">
            <v>0</v>
          </cell>
          <cell r="AS143">
            <v>1</v>
          </cell>
          <cell r="AT143">
            <v>1</v>
          </cell>
          <cell r="AU143">
            <v>0</v>
          </cell>
          <cell r="AV143">
            <v>1</v>
          </cell>
          <cell r="AW143">
            <v>0</v>
          </cell>
          <cell r="AX143">
            <v>0</v>
          </cell>
          <cell r="AY143">
            <v>0</v>
          </cell>
          <cell r="AZ143">
            <v>0</v>
          </cell>
        </row>
        <row r="144">
          <cell r="A144" t="str">
            <v>Liquor Control Board of Ontario</v>
          </cell>
          <cell r="B144">
            <v>3300000</v>
          </cell>
          <cell r="C144" t="str">
            <v>A</v>
          </cell>
          <cell r="D144">
            <v>0</v>
          </cell>
          <cell r="L144">
            <v>0</v>
          </cell>
          <cell r="N144">
            <v>0</v>
          </cell>
          <cell r="P144">
            <v>0</v>
          </cell>
          <cell r="R144">
            <v>0</v>
          </cell>
          <cell r="S144">
            <v>0</v>
          </cell>
          <cell r="V144">
            <v>0</v>
          </cell>
          <cell r="Y144">
            <v>0</v>
          </cell>
          <cell r="AB144">
            <v>1</v>
          </cell>
          <cell r="AC144">
            <v>0</v>
          </cell>
          <cell r="AE144">
            <v>1</v>
          </cell>
          <cell r="AG144">
            <v>0</v>
          </cell>
          <cell r="AI144">
            <v>0</v>
          </cell>
          <cell r="AK144">
            <v>0</v>
          </cell>
          <cell r="AP144">
            <v>0</v>
          </cell>
          <cell r="AQ144">
            <v>5</v>
          </cell>
          <cell r="AR144">
            <v>0</v>
          </cell>
          <cell r="AS144">
            <v>1</v>
          </cell>
          <cell r="AT144">
            <v>1</v>
          </cell>
          <cell r="AU144">
            <v>0</v>
          </cell>
          <cell r="AV144">
            <v>0</v>
          </cell>
          <cell r="AW144">
            <v>0</v>
          </cell>
          <cell r="AX144">
            <v>1</v>
          </cell>
          <cell r="AY144">
            <v>0</v>
          </cell>
          <cell r="AZ144">
            <v>0</v>
          </cell>
        </row>
        <row r="145">
          <cell r="A145" t="str">
            <v>Lombard Canada Ltd.</v>
          </cell>
          <cell r="B145">
            <v>966200</v>
          </cell>
          <cell r="C145" t="str">
            <v>A</v>
          </cell>
          <cell r="D145">
            <v>0</v>
          </cell>
          <cell r="F145">
            <v>49000</v>
          </cell>
          <cell r="G145">
            <v>36</v>
          </cell>
          <cell r="L145">
            <v>1</v>
          </cell>
          <cell r="N145">
            <v>1</v>
          </cell>
          <cell r="O145">
            <v>6100</v>
          </cell>
          <cell r="P145">
            <v>0</v>
          </cell>
          <cell r="R145">
            <v>0</v>
          </cell>
          <cell r="S145">
            <v>0</v>
          </cell>
          <cell r="V145">
            <v>0</v>
          </cell>
          <cell r="Y145">
            <v>0</v>
          </cell>
          <cell r="AB145">
            <v>1</v>
          </cell>
          <cell r="AC145">
            <v>0</v>
          </cell>
          <cell r="AE145">
            <v>0</v>
          </cell>
          <cell r="AG145">
            <v>0</v>
          </cell>
          <cell r="AI145">
            <v>0</v>
          </cell>
          <cell r="AK145">
            <v>0</v>
          </cell>
          <cell r="AP145">
            <v>1</v>
          </cell>
          <cell r="AQ145">
            <v>3</v>
          </cell>
          <cell r="AR145">
            <v>0</v>
          </cell>
          <cell r="AS145">
            <v>1</v>
          </cell>
          <cell r="AT145">
            <v>1</v>
          </cell>
          <cell r="AU145">
            <v>0</v>
          </cell>
          <cell r="AV145">
            <v>0</v>
          </cell>
          <cell r="AW145">
            <v>0</v>
          </cell>
          <cell r="AX145">
            <v>1</v>
          </cell>
          <cell r="AY145">
            <v>0</v>
          </cell>
          <cell r="AZ145">
            <v>0</v>
          </cell>
        </row>
        <row r="146">
          <cell r="A146" t="str">
            <v>Loto-Québec</v>
          </cell>
          <cell r="B146">
            <v>3760743</v>
          </cell>
          <cell r="C146" t="str">
            <v>A</v>
          </cell>
          <cell r="D146">
            <v>1</v>
          </cell>
          <cell r="E146">
            <v>2500</v>
          </cell>
          <cell r="F146">
            <v>57079</v>
          </cell>
          <cell r="G146">
            <v>24</v>
          </cell>
          <cell r="L146">
            <v>1</v>
          </cell>
          <cell r="N146">
            <v>1</v>
          </cell>
          <cell r="P146">
            <v>1</v>
          </cell>
          <cell r="R146">
            <v>0</v>
          </cell>
          <cell r="S146">
            <v>0</v>
          </cell>
          <cell r="V146">
            <v>0</v>
          </cell>
          <cell r="Y146">
            <v>0</v>
          </cell>
          <cell r="AB146">
            <v>2</v>
          </cell>
          <cell r="AC146">
            <v>0</v>
          </cell>
          <cell r="AE146">
            <v>0</v>
          </cell>
          <cell r="AG146">
            <v>0</v>
          </cell>
          <cell r="AI146">
            <v>0</v>
          </cell>
          <cell r="AP146">
            <v>1</v>
          </cell>
          <cell r="AQ146">
            <v>5</v>
          </cell>
          <cell r="AR146">
            <v>0</v>
          </cell>
          <cell r="AS146">
            <v>1</v>
          </cell>
          <cell r="AT146">
            <v>1</v>
          </cell>
          <cell r="AU146">
            <v>0</v>
          </cell>
          <cell r="AV146">
            <v>0</v>
          </cell>
          <cell r="AW146">
            <v>0</v>
          </cell>
          <cell r="AX146">
            <v>1</v>
          </cell>
          <cell r="AY146">
            <v>0</v>
          </cell>
          <cell r="AZ146">
            <v>0</v>
          </cell>
        </row>
        <row r="147">
          <cell r="A147" t="str">
            <v>Lucent Technologies Canada</v>
          </cell>
          <cell r="B147">
            <v>250000</v>
          </cell>
          <cell r="C147" t="str">
            <v>A</v>
          </cell>
          <cell r="D147">
            <v>1</v>
          </cell>
          <cell r="E147">
            <v>7500</v>
          </cell>
          <cell r="F147">
            <v>55000</v>
          </cell>
          <cell r="G147">
            <v>48</v>
          </cell>
          <cell r="H147">
            <v>90000</v>
          </cell>
          <cell r="L147">
            <v>1</v>
          </cell>
          <cell r="N147">
            <v>0</v>
          </cell>
          <cell r="P147">
            <v>0</v>
          </cell>
          <cell r="R147">
            <v>0</v>
          </cell>
          <cell r="S147">
            <v>0</v>
          </cell>
          <cell r="V147">
            <v>0</v>
          </cell>
          <cell r="Y147">
            <v>0</v>
          </cell>
          <cell r="AB147">
            <v>0</v>
          </cell>
          <cell r="AC147">
            <v>1</v>
          </cell>
          <cell r="AE147">
            <v>1</v>
          </cell>
          <cell r="AF147">
            <v>1000</v>
          </cell>
          <cell r="AG147">
            <v>1</v>
          </cell>
          <cell r="AH147">
            <v>7500</v>
          </cell>
          <cell r="AI147">
            <v>0</v>
          </cell>
          <cell r="AK147">
            <v>0</v>
          </cell>
          <cell r="AP147">
            <v>1</v>
          </cell>
          <cell r="AQ147">
            <v>2</v>
          </cell>
          <cell r="AR147">
            <v>0</v>
          </cell>
          <cell r="AS147">
            <v>1</v>
          </cell>
          <cell r="AT147">
            <v>1</v>
          </cell>
          <cell r="AU147">
            <v>0</v>
          </cell>
          <cell r="AV147">
            <v>0</v>
          </cell>
          <cell r="AW147">
            <v>0</v>
          </cell>
          <cell r="AX147">
            <v>0</v>
          </cell>
          <cell r="AY147">
            <v>0</v>
          </cell>
          <cell r="AZ147">
            <v>0</v>
          </cell>
        </row>
        <row r="148">
          <cell r="A148" t="str">
            <v>MacKenzie Financial Corporation</v>
          </cell>
          <cell r="B148">
            <v>763000</v>
          </cell>
          <cell r="C148" t="str">
            <v>A</v>
          </cell>
          <cell r="D148">
            <v>0</v>
          </cell>
          <cell r="L148">
            <v>0</v>
          </cell>
          <cell r="N148">
            <v>1</v>
          </cell>
          <cell r="O148">
            <v>4500</v>
          </cell>
          <cell r="P148">
            <v>0</v>
          </cell>
          <cell r="R148">
            <v>0</v>
          </cell>
          <cell r="S148">
            <v>0</v>
          </cell>
          <cell r="V148">
            <v>0</v>
          </cell>
          <cell r="Y148">
            <v>0</v>
          </cell>
          <cell r="AB148">
            <v>0</v>
          </cell>
          <cell r="AC148">
            <v>0</v>
          </cell>
          <cell r="AE148">
            <v>1</v>
          </cell>
          <cell r="AG148">
            <v>0</v>
          </cell>
          <cell r="AI148">
            <v>0</v>
          </cell>
          <cell r="AK148">
            <v>0</v>
          </cell>
          <cell r="AP148">
            <v>0</v>
          </cell>
          <cell r="AQ148">
            <v>3</v>
          </cell>
          <cell r="AR148">
            <v>0</v>
          </cell>
          <cell r="AS148">
            <v>1</v>
          </cell>
          <cell r="AT148">
            <v>1</v>
          </cell>
          <cell r="AU148">
            <v>0</v>
          </cell>
          <cell r="AV148">
            <v>0</v>
          </cell>
          <cell r="AW148">
            <v>0</v>
          </cell>
          <cell r="AX148">
            <v>0</v>
          </cell>
          <cell r="AY148">
            <v>0</v>
          </cell>
          <cell r="AZ148">
            <v>0</v>
          </cell>
        </row>
        <row r="149">
          <cell r="A149" t="str">
            <v>Manulife Financial Corporation</v>
          </cell>
          <cell r="B149">
            <v>16656000</v>
          </cell>
          <cell r="C149" t="str">
            <v>A</v>
          </cell>
          <cell r="D149">
            <v>1</v>
          </cell>
          <cell r="E149">
            <v>159656</v>
          </cell>
          <cell r="L149">
            <v>0</v>
          </cell>
          <cell r="N149">
            <v>0</v>
          </cell>
          <cell r="P149">
            <v>0</v>
          </cell>
          <cell r="R149">
            <v>0</v>
          </cell>
          <cell r="S149">
            <v>0</v>
          </cell>
          <cell r="V149">
            <v>0</v>
          </cell>
          <cell r="Y149">
            <v>0</v>
          </cell>
          <cell r="AB149">
            <v>0</v>
          </cell>
          <cell r="AC149">
            <v>0</v>
          </cell>
          <cell r="AE149">
            <v>0</v>
          </cell>
          <cell r="AG149">
            <v>0</v>
          </cell>
          <cell r="AI149">
            <v>0</v>
          </cell>
          <cell r="AK149">
            <v>0</v>
          </cell>
          <cell r="AP149">
            <v>0</v>
          </cell>
          <cell r="AQ149">
            <v>6</v>
          </cell>
          <cell r="AR149">
            <v>0</v>
          </cell>
          <cell r="AS149">
            <v>1</v>
          </cell>
          <cell r="AT149">
            <v>1</v>
          </cell>
          <cell r="AU149">
            <v>0</v>
          </cell>
          <cell r="AV149">
            <v>0</v>
          </cell>
          <cell r="AW149">
            <v>0</v>
          </cell>
          <cell r="AX149">
            <v>0</v>
          </cell>
          <cell r="AY149">
            <v>0</v>
          </cell>
          <cell r="AZ149">
            <v>0</v>
          </cell>
        </row>
        <row r="150">
          <cell r="A150" t="str">
            <v>Maple Leaf Foods Inc.</v>
          </cell>
          <cell r="B150">
            <v>5041896</v>
          </cell>
          <cell r="C150" t="str">
            <v>A</v>
          </cell>
          <cell r="D150">
            <v>0</v>
          </cell>
          <cell r="L150">
            <v>0</v>
          </cell>
          <cell r="N150">
            <v>0</v>
          </cell>
          <cell r="P150">
            <v>0</v>
          </cell>
          <cell r="R150">
            <v>0</v>
          </cell>
          <cell r="S150">
            <v>0</v>
          </cell>
          <cell r="V150">
            <v>0</v>
          </cell>
          <cell r="Y150">
            <v>0</v>
          </cell>
          <cell r="AB150">
            <v>1</v>
          </cell>
          <cell r="AC150">
            <v>1</v>
          </cell>
          <cell r="AE150">
            <v>0</v>
          </cell>
          <cell r="AG150">
            <v>0</v>
          </cell>
          <cell r="AI150">
            <v>0</v>
          </cell>
          <cell r="AK150">
            <v>0</v>
          </cell>
          <cell r="AM150">
            <v>0</v>
          </cell>
          <cell r="AP150">
            <v>0</v>
          </cell>
          <cell r="AQ150">
            <v>6</v>
          </cell>
          <cell r="AR150">
            <v>0</v>
          </cell>
          <cell r="AS150">
            <v>1</v>
          </cell>
          <cell r="AT150">
            <v>1</v>
          </cell>
          <cell r="AU150">
            <v>0</v>
          </cell>
          <cell r="AV150">
            <v>0</v>
          </cell>
          <cell r="AW150">
            <v>0</v>
          </cell>
          <cell r="AX150">
            <v>1</v>
          </cell>
          <cell r="AY150">
            <v>0</v>
          </cell>
          <cell r="AZ150">
            <v>0</v>
          </cell>
        </row>
        <row r="151">
          <cell r="A151" t="str">
            <v>McKesson Canada Inc.</v>
          </cell>
          <cell r="B151">
            <v>6159300</v>
          </cell>
          <cell r="C151" t="str">
            <v>A</v>
          </cell>
          <cell r="D151">
            <v>0</v>
          </cell>
          <cell r="F151">
            <v>100000</v>
          </cell>
          <cell r="G151">
            <v>36</v>
          </cell>
          <cell r="H151">
            <v>80000</v>
          </cell>
          <cell r="K151">
            <v>333</v>
          </cell>
          <cell r="L151">
            <v>1</v>
          </cell>
          <cell r="N151">
            <v>0</v>
          </cell>
          <cell r="P151">
            <v>0</v>
          </cell>
          <cell r="R151">
            <v>1</v>
          </cell>
          <cell r="S151">
            <v>0</v>
          </cell>
          <cell r="V151">
            <v>0</v>
          </cell>
          <cell r="AB151">
            <v>2</v>
          </cell>
          <cell r="AC151">
            <v>1</v>
          </cell>
          <cell r="AE151">
            <v>1</v>
          </cell>
          <cell r="AF151">
            <v>500</v>
          </cell>
          <cell r="AG151">
            <v>0</v>
          </cell>
          <cell r="AI151">
            <v>0</v>
          </cell>
          <cell r="AK151">
            <v>0</v>
          </cell>
          <cell r="AM151">
            <v>1</v>
          </cell>
          <cell r="AN151">
            <v>1000</v>
          </cell>
          <cell r="AP151">
            <v>1</v>
          </cell>
          <cell r="AQ151">
            <v>6</v>
          </cell>
          <cell r="AR151">
            <v>0</v>
          </cell>
          <cell r="AS151">
            <v>1</v>
          </cell>
          <cell r="AT151">
            <v>1</v>
          </cell>
          <cell r="AU151">
            <v>0</v>
          </cell>
          <cell r="AV151">
            <v>0</v>
          </cell>
          <cell r="AW151">
            <v>1</v>
          </cell>
          <cell r="AX151">
            <v>1</v>
          </cell>
          <cell r="AY151">
            <v>1</v>
          </cell>
          <cell r="AZ151">
            <v>0</v>
          </cell>
        </row>
        <row r="152">
          <cell r="A152" t="str">
            <v>McKesson Medical Imaging Group</v>
          </cell>
          <cell r="B152">
            <v>57700</v>
          </cell>
          <cell r="C152" t="str">
            <v>A</v>
          </cell>
          <cell r="D152">
            <v>0</v>
          </cell>
          <cell r="L152">
            <v>0</v>
          </cell>
          <cell r="N152">
            <v>0</v>
          </cell>
          <cell r="P152">
            <v>0</v>
          </cell>
          <cell r="R152">
            <v>0</v>
          </cell>
          <cell r="S152">
            <v>0</v>
          </cell>
          <cell r="V152">
            <v>0</v>
          </cell>
          <cell r="Y152">
            <v>0</v>
          </cell>
          <cell r="AB152">
            <v>0</v>
          </cell>
          <cell r="AC152">
            <v>0</v>
          </cell>
          <cell r="AE152">
            <v>0</v>
          </cell>
          <cell r="AG152">
            <v>0</v>
          </cell>
          <cell r="AI152">
            <v>0</v>
          </cell>
          <cell r="AK152">
            <v>0</v>
          </cell>
          <cell r="AP152">
            <v>0</v>
          </cell>
          <cell r="AQ152">
            <v>1</v>
          </cell>
          <cell r="AR152">
            <v>0</v>
          </cell>
          <cell r="AS152">
            <v>1</v>
          </cell>
          <cell r="AT152">
            <v>1</v>
          </cell>
          <cell r="AU152">
            <v>0</v>
          </cell>
          <cell r="AV152">
            <v>0</v>
          </cell>
          <cell r="AW152">
            <v>0</v>
          </cell>
          <cell r="AX152">
            <v>0</v>
          </cell>
          <cell r="AY152">
            <v>0</v>
          </cell>
          <cell r="AZ152">
            <v>0</v>
          </cell>
        </row>
        <row r="153">
          <cell r="A153" t="str">
            <v>MDS Inc.</v>
          </cell>
          <cell r="B153">
            <v>1799000</v>
          </cell>
          <cell r="C153" t="str">
            <v>A</v>
          </cell>
          <cell r="D153">
            <v>0</v>
          </cell>
          <cell r="I153">
            <v>1100</v>
          </cell>
          <cell r="J153">
            <v>13200</v>
          </cell>
          <cell r="L153">
            <v>1</v>
          </cell>
          <cell r="M153">
            <v>13500</v>
          </cell>
          <cell r="N153">
            <v>0</v>
          </cell>
          <cell r="P153">
            <v>0</v>
          </cell>
          <cell r="R153">
            <v>1</v>
          </cell>
          <cell r="S153">
            <v>0</v>
          </cell>
          <cell r="V153">
            <v>0</v>
          </cell>
          <cell r="Y153">
            <v>1</v>
          </cell>
          <cell r="AA153">
            <v>1500</v>
          </cell>
          <cell r="AB153">
            <v>2</v>
          </cell>
          <cell r="AC153">
            <v>1</v>
          </cell>
          <cell r="AE153">
            <v>1</v>
          </cell>
          <cell r="AG153">
            <v>1</v>
          </cell>
          <cell r="AH153">
            <v>10000</v>
          </cell>
          <cell r="AI153">
            <v>0</v>
          </cell>
          <cell r="AK153">
            <v>0</v>
          </cell>
          <cell r="AP153">
            <v>0</v>
          </cell>
          <cell r="AQ153">
            <v>4</v>
          </cell>
          <cell r="AR153">
            <v>0</v>
          </cell>
          <cell r="AS153">
            <v>1</v>
          </cell>
          <cell r="AT153">
            <v>1</v>
          </cell>
          <cell r="AU153">
            <v>0</v>
          </cell>
          <cell r="AV153">
            <v>1</v>
          </cell>
          <cell r="AW153">
            <v>1</v>
          </cell>
          <cell r="AX153">
            <v>1</v>
          </cell>
          <cell r="AY153">
            <v>0</v>
          </cell>
          <cell r="AZ153">
            <v>0</v>
          </cell>
        </row>
        <row r="154">
          <cell r="A154" t="str">
            <v>Mediatrix Telecom Inc.</v>
          </cell>
          <cell r="B154">
            <v>50000</v>
          </cell>
          <cell r="C154" t="str">
            <v>A</v>
          </cell>
          <cell r="D154">
            <v>0</v>
          </cell>
          <cell r="I154">
            <v>1000</v>
          </cell>
          <cell r="J154">
            <v>12000</v>
          </cell>
          <cell r="L154">
            <v>1</v>
          </cell>
          <cell r="N154">
            <v>1</v>
          </cell>
          <cell r="P154">
            <v>0</v>
          </cell>
          <cell r="R154">
            <v>1</v>
          </cell>
          <cell r="S154">
            <v>1</v>
          </cell>
          <cell r="U154">
            <v>2000</v>
          </cell>
          <cell r="V154">
            <v>0</v>
          </cell>
          <cell r="Y154">
            <v>0</v>
          </cell>
          <cell r="AB154">
            <v>0</v>
          </cell>
          <cell r="AC154">
            <v>0</v>
          </cell>
          <cell r="AE154">
            <v>0</v>
          </cell>
          <cell r="AG154">
            <v>0</v>
          </cell>
          <cell r="AI154">
            <v>0</v>
          </cell>
          <cell r="AK154">
            <v>0</v>
          </cell>
          <cell r="AP154">
            <v>0</v>
          </cell>
          <cell r="AQ154">
            <v>1</v>
          </cell>
          <cell r="AR154">
            <v>0</v>
          </cell>
          <cell r="AS154">
            <v>1</v>
          </cell>
          <cell r="AT154">
            <v>1</v>
          </cell>
          <cell r="AU154">
            <v>0</v>
          </cell>
          <cell r="AV154">
            <v>1</v>
          </cell>
          <cell r="AW154">
            <v>1</v>
          </cell>
          <cell r="AX154">
            <v>0</v>
          </cell>
          <cell r="AY154">
            <v>0</v>
          </cell>
          <cell r="AZ154">
            <v>0</v>
          </cell>
        </row>
        <row r="155">
          <cell r="A155" t="str">
            <v>Metconnex</v>
          </cell>
          <cell r="B155">
            <v>15000</v>
          </cell>
          <cell r="C155" t="str">
            <v>A</v>
          </cell>
          <cell r="D155">
            <v>0</v>
          </cell>
          <cell r="L155">
            <v>0</v>
          </cell>
          <cell r="N155">
            <v>0</v>
          </cell>
          <cell r="P155">
            <v>0</v>
          </cell>
          <cell r="R155">
            <v>0</v>
          </cell>
          <cell r="S155">
            <v>0</v>
          </cell>
          <cell r="V155">
            <v>0</v>
          </cell>
          <cell r="Y155">
            <v>0</v>
          </cell>
          <cell r="AB155">
            <v>0</v>
          </cell>
          <cell r="AC155">
            <v>0</v>
          </cell>
          <cell r="AE155">
            <v>0</v>
          </cell>
          <cell r="AG155">
            <v>0</v>
          </cell>
          <cell r="AI155">
            <v>0</v>
          </cell>
          <cell r="AK155">
            <v>0</v>
          </cell>
          <cell r="AP155">
            <v>0</v>
          </cell>
          <cell r="AQ155">
            <v>1</v>
          </cell>
          <cell r="AR155">
            <v>0</v>
          </cell>
          <cell r="AS155">
            <v>1</v>
          </cell>
          <cell r="AT155">
            <v>1</v>
          </cell>
          <cell r="AU155">
            <v>0</v>
          </cell>
          <cell r="AV155">
            <v>0</v>
          </cell>
          <cell r="AW155">
            <v>0</v>
          </cell>
          <cell r="AX155">
            <v>0</v>
          </cell>
          <cell r="AY155">
            <v>0</v>
          </cell>
          <cell r="AZ155">
            <v>0</v>
          </cell>
        </row>
        <row r="156">
          <cell r="A156" t="str">
            <v>Methanex Corporation</v>
          </cell>
          <cell r="B156">
            <v>1954321</v>
          </cell>
          <cell r="C156" t="str">
            <v>A</v>
          </cell>
          <cell r="D156">
            <v>0</v>
          </cell>
          <cell r="I156">
            <v>900</v>
          </cell>
          <cell r="J156">
            <v>10800</v>
          </cell>
          <cell r="L156">
            <v>1</v>
          </cell>
          <cell r="M156">
            <v>2000</v>
          </cell>
          <cell r="N156">
            <v>1</v>
          </cell>
          <cell r="P156">
            <v>0</v>
          </cell>
          <cell r="R156">
            <v>1</v>
          </cell>
          <cell r="S156">
            <v>0</v>
          </cell>
          <cell r="V156">
            <v>1</v>
          </cell>
          <cell r="X156">
            <v>10000</v>
          </cell>
          <cell r="Y156">
            <v>0</v>
          </cell>
          <cell r="AB156">
            <v>2</v>
          </cell>
          <cell r="AC156">
            <v>0</v>
          </cell>
          <cell r="AE156">
            <v>0</v>
          </cell>
          <cell r="AG156">
            <v>1</v>
          </cell>
          <cell r="AI156">
            <v>0</v>
          </cell>
          <cell r="AK156">
            <v>0</v>
          </cell>
          <cell r="AP156">
            <v>0</v>
          </cell>
          <cell r="AQ156">
            <v>4</v>
          </cell>
          <cell r="AR156">
            <v>0</v>
          </cell>
          <cell r="AS156">
            <v>1</v>
          </cell>
          <cell r="AT156">
            <v>1</v>
          </cell>
          <cell r="AU156">
            <v>0</v>
          </cell>
          <cell r="AV156">
            <v>1</v>
          </cell>
          <cell r="AW156">
            <v>1</v>
          </cell>
          <cell r="AX156">
            <v>1</v>
          </cell>
          <cell r="AY156">
            <v>0</v>
          </cell>
          <cell r="AZ156">
            <v>0</v>
          </cell>
        </row>
        <row r="157">
          <cell r="A157" t="str">
            <v>Microcell Solutions Inc.</v>
          </cell>
          <cell r="B157">
            <v>393093</v>
          </cell>
          <cell r="C157" t="str">
            <v>A</v>
          </cell>
          <cell r="D157">
            <v>1</v>
          </cell>
          <cell r="E157">
            <v>35000</v>
          </cell>
          <cell r="L157">
            <v>0</v>
          </cell>
          <cell r="N157">
            <v>0</v>
          </cell>
          <cell r="P157">
            <v>0</v>
          </cell>
          <cell r="R157">
            <v>0</v>
          </cell>
          <cell r="S157">
            <v>0</v>
          </cell>
          <cell r="V157">
            <v>0</v>
          </cell>
          <cell r="Y157">
            <v>0</v>
          </cell>
          <cell r="AB157">
            <v>0</v>
          </cell>
          <cell r="AC157">
            <v>1</v>
          </cell>
          <cell r="AE157">
            <v>1</v>
          </cell>
          <cell r="AF157">
            <v>850</v>
          </cell>
          <cell r="AG157">
            <v>0</v>
          </cell>
          <cell r="AI157">
            <v>0</v>
          </cell>
          <cell r="AK157">
            <v>0</v>
          </cell>
          <cell r="AP157">
            <v>0</v>
          </cell>
          <cell r="AQ157">
            <v>2</v>
          </cell>
          <cell r="AR157">
            <v>0</v>
          </cell>
          <cell r="AS157">
            <v>1</v>
          </cell>
          <cell r="AT157">
            <v>1</v>
          </cell>
          <cell r="AU157">
            <v>0</v>
          </cell>
          <cell r="AV157">
            <v>0</v>
          </cell>
          <cell r="AW157">
            <v>0</v>
          </cell>
          <cell r="AX157">
            <v>0</v>
          </cell>
          <cell r="AY157">
            <v>0</v>
          </cell>
          <cell r="AZ157">
            <v>0</v>
          </cell>
        </row>
        <row r="158">
          <cell r="A158" t="str">
            <v>Microsoft Canada</v>
          </cell>
          <cell r="B158">
            <v>1200000</v>
          </cell>
          <cell r="C158" t="str">
            <v>A</v>
          </cell>
          <cell r="D158">
            <v>0</v>
          </cell>
          <cell r="I158">
            <v>1200</v>
          </cell>
          <cell r="J158">
            <v>14400</v>
          </cell>
          <cell r="L158">
            <v>0</v>
          </cell>
          <cell r="N158">
            <v>0</v>
          </cell>
          <cell r="P158">
            <v>0</v>
          </cell>
          <cell r="R158">
            <v>0</v>
          </cell>
          <cell r="S158">
            <v>0</v>
          </cell>
          <cell r="V158">
            <v>0</v>
          </cell>
          <cell r="Y158">
            <v>1</v>
          </cell>
          <cell r="AA158">
            <v>600</v>
          </cell>
          <cell r="AB158">
            <v>0</v>
          </cell>
          <cell r="AC158">
            <v>0</v>
          </cell>
          <cell r="AE158">
            <v>0</v>
          </cell>
          <cell r="AG158">
            <v>0</v>
          </cell>
          <cell r="AI158">
            <v>0</v>
          </cell>
          <cell r="AK158">
            <v>0</v>
          </cell>
          <cell r="AM158">
            <v>0</v>
          </cell>
          <cell r="AP158">
            <v>0</v>
          </cell>
          <cell r="AQ158">
            <v>4</v>
          </cell>
          <cell r="AR158">
            <v>0</v>
          </cell>
          <cell r="AS158">
            <v>1</v>
          </cell>
          <cell r="AT158">
            <v>1</v>
          </cell>
          <cell r="AU158">
            <v>0</v>
          </cell>
          <cell r="AV158">
            <v>1</v>
          </cell>
          <cell r="AW158">
            <v>0</v>
          </cell>
          <cell r="AX158">
            <v>0</v>
          </cell>
          <cell r="AY158">
            <v>0</v>
          </cell>
          <cell r="AZ158">
            <v>0</v>
          </cell>
        </row>
        <row r="159">
          <cell r="A159" t="str">
            <v>Minacs</v>
          </cell>
          <cell r="B159">
            <v>260600</v>
          </cell>
          <cell r="C159" t="str">
            <v>A</v>
          </cell>
          <cell r="D159">
            <v>0</v>
          </cell>
          <cell r="L159">
            <v>0</v>
          </cell>
          <cell r="N159">
            <v>0</v>
          </cell>
          <cell r="P159">
            <v>0</v>
          </cell>
          <cell r="R159">
            <v>0</v>
          </cell>
          <cell r="S159">
            <v>0</v>
          </cell>
          <cell r="V159">
            <v>0</v>
          </cell>
          <cell r="Y159">
            <v>0</v>
          </cell>
          <cell r="AE159">
            <v>0</v>
          </cell>
          <cell r="AG159">
            <v>0</v>
          </cell>
          <cell r="AI159">
            <v>0</v>
          </cell>
          <cell r="AK159">
            <v>0</v>
          </cell>
          <cell r="AP159">
            <v>0</v>
          </cell>
          <cell r="AQ159">
            <v>2</v>
          </cell>
          <cell r="AR159">
            <v>0</v>
          </cell>
          <cell r="AS159">
            <v>1</v>
          </cell>
          <cell r="AT159">
            <v>1</v>
          </cell>
          <cell r="AU159">
            <v>0</v>
          </cell>
          <cell r="AV159">
            <v>0</v>
          </cell>
          <cell r="AW159">
            <v>0</v>
          </cell>
          <cell r="AX159">
            <v>0</v>
          </cell>
          <cell r="AY159">
            <v>0</v>
          </cell>
          <cell r="AZ159">
            <v>0</v>
          </cell>
        </row>
        <row r="160">
          <cell r="A160" t="str">
            <v>Mitel Networks Corporation</v>
          </cell>
          <cell r="B160">
            <v>446455</v>
          </cell>
          <cell r="C160" t="str">
            <v>A</v>
          </cell>
          <cell r="D160">
            <v>0</v>
          </cell>
          <cell r="I160">
            <v>1490</v>
          </cell>
          <cell r="J160">
            <v>17880</v>
          </cell>
          <cell r="L160">
            <v>1</v>
          </cell>
          <cell r="N160">
            <v>0</v>
          </cell>
          <cell r="P160">
            <v>0</v>
          </cell>
          <cell r="R160">
            <v>0</v>
          </cell>
          <cell r="S160">
            <v>0</v>
          </cell>
          <cell r="V160">
            <v>0</v>
          </cell>
          <cell r="Y160">
            <v>0</v>
          </cell>
          <cell r="AB160">
            <v>2</v>
          </cell>
          <cell r="AC160">
            <v>0</v>
          </cell>
          <cell r="AE160">
            <v>0</v>
          </cell>
          <cell r="AG160">
            <v>0</v>
          </cell>
          <cell r="AI160">
            <v>0</v>
          </cell>
          <cell r="AK160">
            <v>0</v>
          </cell>
          <cell r="AP160">
            <v>0</v>
          </cell>
          <cell r="AQ160">
            <v>3</v>
          </cell>
          <cell r="AR160">
            <v>0</v>
          </cell>
          <cell r="AS160">
            <v>1</v>
          </cell>
          <cell r="AT160">
            <v>1</v>
          </cell>
          <cell r="AU160">
            <v>0</v>
          </cell>
          <cell r="AV160">
            <v>1</v>
          </cell>
          <cell r="AW160">
            <v>0</v>
          </cell>
          <cell r="AX160">
            <v>1</v>
          </cell>
          <cell r="AY160">
            <v>0</v>
          </cell>
          <cell r="AZ160">
            <v>0</v>
          </cell>
        </row>
        <row r="161">
          <cell r="A161" t="str">
            <v>National Bank of Canada</v>
          </cell>
          <cell r="B161">
            <v>4175000</v>
          </cell>
          <cell r="C161" t="str">
            <v>A</v>
          </cell>
          <cell r="D161">
            <v>0</v>
          </cell>
          <cell r="F161">
            <v>60000</v>
          </cell>
          <cell r="G161">
            <v>36</v>
          </cell>
          <cell r="H161">
            <v>88000</v>
          </cell>
          <cell r="L161">
            <v>1</v>
          </cell>
          <cell r="N161">
            <v>1</v>
          </cell>
          <cell r="P161">
            <v>1</v>
          </cell>
          <cell r="Q161">
            <v>44500</v>
          </cell>
          <cell r="R161">
            <v>0</v>
          </cell>
          <cell r="S161">
            <v>0</v>
          </cell>
          <cell r="V161">
            <v>0</v>
          </cell>
          <cell r="Y161">
            <v>0</v>
          </cell>
          <cell r="AB161">
            <v>1</v>
          </cell>
          <cell r="AC161">
            <v>0</v>
          </cell>
          <cell r="AE161">
            <v>1</v>
          </cell>
          <cell r="AF161">
            <v>850</v>
          </cell>
          <cell r="AG161">
            <v>1</v>
          </cell>
          <cell r="AH161">
            <v>500</v>
          </cell>
          <cell r="AI161">
            <v>0</v>
          </cell>
          <cell r="AK161">
            <v>0</v>
          </cell>
          <cell r="AP161">
            <v>1</v>
          </cell>
          <cell r="AQ161">
            <v>5</v>
          </cell>
          <cell r="AR161">
            <v>0</v>
          </cell>
          <cell r="AS161">
            <v>1</v>
          </cell>
          <cell r="AT161">
            <v>1</v>
          </cell>
          <cell r="AU161">
            <v>0</v>
          </cell>
          <cell r="AV161">
            <v>0</v>
          </cell>
          <cell r="AW161">
            <v>0</v>
          </cell>
          <cell r="AX161">
            <v>1</v>
          </cell>
          <cell r="AY161">
            <v>0</v>
          </cell>
          <cell r="AZ161">
            <v>0</v>
          </cell>
        </row>
        <row r="162">
          <cell r="A162" t="str">
            <v>NAV Canada</v>
          </cell>
          <cell r="B162">
            <v>927934</v>
          </cell>
          <cell r="C162" t="str">
            <v>A</v>
          </cell>
          <cell r="D162">
            <v>0</v>
          </cell>
          <cell r="I162">
            <v>1417</v>
          </cell>
          <cell r="J162">
            <v>17004</v>
          </cell>
          <cell r="L162">
            <v>0</v>
          </cell>
          <cell r="N162">
            <v>1</v>
          </cell>
          <cell r="O162">
            <v>3840</v>
          </cell>
          <cell r="P162">
            <v>0</v>
          </cell>
          <cell r="R162">
            <v>2</v>
          </cell>
          <cell r="S162">
            <v>0</v>
          </cell>
          <cell r="V162">
            <v>0</v>
          </cell>
          <cell r="Y162">
            <v>0</v>
          </cell>
          <cell r="AB162">
            <v>2</v>
          </cell>
          <cell r="AC162">
            <v>1</v>
          </cell>
          <cell r="AE162">
            <v>1</v>
          </cell>
          <cell r="AG162">
            <v>1</v>
          </cell>
          <cell r="AH162">
            <v>1000</v>
          </cell>
          <cell r="AI162">
            <v>0</v>
          </cell>
          <cell r="AK162">
            <v>0</v>
          </cell>
          <cell r="AM162">
            <v>1</v>
          </cell>
          <cell r="AN162">
            <v>2500</v>
          </cell>
          <cell r="AO162">
            <v>250</v>
          </cell>
          <cell r="AP162">
            <v>0</v>
          </cell>
          <cell r="AQ162">
            <v>3</v>
          </cell>
          <cell r="AR162">
            <v>0</v>
          </cell>
          <cell r="AS162">
            <v>1</v>
          </cell>
          <cell r="AT162">
            <v>1</v>
          </cell>
          <cell r="AU162">
            <v>0</v>
          </cell>
          <cell r="AV162">
            <v>1</v>
          </cell>
          <cell r="AW162">
            <v>1</v>
          </cell>
          <cell r="AX162">
            <v>1</v>
          </cell>
          <cell r="AY162">
            <v>0</v>
          </cell>
          <cell r="AZ162">
            <v>0</v>
          </cell>
        </row>
        <row r="163">
          <cell r="A163" t="str">
            <v>Nestlé Canada Inc.</v>
          </cell>
          <cell r="B163">
            <v>1798200</v>
          </cell>
          <cell r="C163" t="str">
            <v>A</v>
          </cell>
          <cell r="D163">
            <v>0</v>
          </cell>
          <cell r="F163">
            <v>105000</v>
          </cell>
          <cell r="G163">
            <v>48</v>
          </cell>
          <cell r="H163">
            <v>90000</v>
          </cell>
          <cell r="L163">
            <v>1</v>
          </cell>
          <cell r="M163">
            <v>800</v>
          </cell>
          <cell r="N163">
            <v>1</v>
          </cell>
          <cell r="O163">
            <v>150</v>
          </cell>
          <cell r="P163">
            <v>0</v>
          </cell>
          <cell r="R163">
            <v>2</v>
          </cell>
          <cell r="S163">
            <v>1</v>
          </cell>
          <cell r="T163">
            <v>25000</v>
          </cell>
          <cell r="U163">
            <v>15000</v>
          </cell>
          <cell r="V163">
            <v>0</v>
          </cell>
          <cell r="Y163">
            <v>1</v>
          </cell>
          <cell r="AA163">
            <v>350</v>
          </cell>
          <cell r="AB163">
            <v>1</v>
          </cell>
          <cell r="AC163">
            <v>1</v>
          </cell>
          <cell r="AE163">
            <v>1</v>
          </cell>
          <cell r="AG163">
            <v>1</v>
          </cell>
          <cell r="AH163">
            <v>5600</v>
          </cell>
          <cell r="AI163">
            <v>0</v>
          </cell>
          <cell r="AK163">
            <v>0</v>
          </cell>
          <cell r="AP163">
            <v>1</v>
          </cell>
          <cell r="AQ163">
            <v>4</v>
          </cell>
          <cell r="AR163">
            <v>0</v>
          </cell>
          <cell r="AS163">
            <v>1</v>
          </cell>
          <cell r="AT163">
            <v>1</v>
          </cell>
          <cell r="AU163">
            <v>0</v>
          </cell>
          <cell r="AV163">
            <v>0</v>
          </cell>
          <cell r="AW163">
            <v>1</v>
          </cell>
          <cell r="AX163">
            <v>1</v>
          </cell>
          <cell r="AY163">
            <v>0</v>
          </cell>
          <cell r="AZ163">
            <v>0</v>
          </cell>
        </row>
        <row r="164">
          <cell r="A164" t="str">
            <v>New Brunswick Investment Management Corporation</v>
          </cell>
          <cell r="B164">
            <v>7462</v>
          </cell>
          <cell r="C164" t="str">
            <v>A</v>
          </cell>
          <cell r="D164">
            <v>0</v>
          </cell>
          <cell r="L164">
            <v>0</v>
          </cell>
          <cell r="N164">
            <v>0</v>
          </cell>
          <cell r="P164">
            <v>0</v>
          </cell>
          <cell r="R164">
            <v>0</v>
          </cell>
          <cell r="S164">
            <v>0</v>
          </cell>
          <cell r="V164">
            <v>0</v>
          </cell>
          <cell r="Y164">
            <v>0</v>
          </cell>
          <cell r="AB164">
            <v>0</v>
          </cell>
          <cell r="AC164">
            <v>0</v>
          </cell>
          <cell r="AE164">
            <v>0</v>
          </cell>
          <cell r="AG164">
            <v>0</v>
          </cell>
          <cell r="AI164">
            <v>0</v>
          </cell>
          <cell r="AK164">
            <v>0</v>
          </cell>
          <cell r="AP164">
            <v>0</v>
          </cell>
          <cell r="AQ164">
            <v>1</v>
          </cell>
          <cell r="AR164">
            <v>0</v>
          </cell>
          <cell r="AS164">
            <v>1</v>
          </cell>
          <cell r="AT164">
            <v>1</v>
          </cell>
          <cell r="AU164">
            <v>0</v>
          </cell>
          <cell r="AV164">
            <v>0</v>
          </cell>
          <cell r="AW164">
            <v>0</v>
          </cell>
          <cell r="AX164">
            <v>0</v>
          </cell>
          <cell r="AY164">
            <v>0</v>
          </cell>
          <cell r="AZ164">
            <v>0</v>
          </cell>
        </row>
        <row r="165">
          <cell r="A165" t="str">
            <v>Nexen Inc.</v>
          </cell>
          <cell r="B165">
            <v>3518000</v>
          </cell>
          <cell r="C165" t="str">
            <v>A</v>
          </cell>
          <cell r="D165">
            <v>0</v>
          </cell>
          <cell r="I165">
            <v>2600</v>
          </cell>
          <cell r="J165">
            <v>31200</v>
          </cell>
          <cell r="N165">
            <v>1</v>
          </cell>
          <cell r="O165">
            <v>3600</v>
          </cell>
          <cell r="R165">
            <v>2</v>
          </cell>
          <cell r="S165">
            <v>0</v>
          </cell>
          <cell r="V165">
            <v>1</v>
          </cell>
          <cell r="X165">
            <v>2000</v>
          </cell>
          <cell r="Y165">
            <v>1</v>
          </cell>
          <cell r="AA165">
            <v>350</v>
          </cell>
          <cell r="AB165">
            <v>2</v>
          </cell>
          <cell r="AE165">
            <v>1</v>
          </cell>
          <cell r="AF165">
            <v>700</v>
          </cell>
          <cell r="AG165">
            <v>1</v>
          </cell>
          <cell r="AH165">
            <v>3500</v>
          </cell>
          <cell r="AI165">
            <v>0</v>
          </cell>
          <cell r="AP165">
            <v>0</v>
          </cell>
          <cell r="AQ165">
            <v>5</v>
          </cell>
          <cell r="AR165">
            <v>0</v>
          </cell>
          <cell r="AS165">
            <v>1</v>
          </cell>
          <cell r="AT165">
            <v>1</v>
          </cell>
          <cell r="AU165">
            <v>0</v>
          </cell>
          <cell r="AV165">
            <v>1</v>
          </cell>
          <cell r="AW165">
            <v>1</v>
          </cell>
          <cell r="AX165">
            <v>1</v>
          </cell>
          <cell r="AY165">
            <v>0</v>
          </cell>
          <cell r="AZ165">
            <v>0</v>
          </cell>
        </row>
        <row r="166">
          <cell r="A166" t="str">
            <v>Nexfor Inc.</v>
          </cell>
          <cell r="B166">
            <v>2512231</v>
          </cell>
          <cell r="C166" t="str">
            <v>A</v>
          </cell>
          <cell r="AP166">
            <v>0</v>
          </cell>
          <cell r="AQ166">
            <v>5</v>
          </cell>
          <cell r="AR166">
            <v>0</v>
          </cell>
          <cell r="AS166">
            <v>1</v>
          </cell>
          <cell r="AT166">
            <v>0</v>
          </cell>
          <cell r="AU166">
            <v>0</v>
          </cell>
          <cell r="AV166">
            <v>0</v>
          </cell>
          <cell r="AW166">
            <v>0</v>
          </cell>
          <cell r="AX166">
            <v>0</v>
          </cell>
          <cell r="AY166">
            <v>0</v>
          </cell>
          <cell r="AZ166">
            <v>0</v>
          </cell>
        </row>
        <row r="167">
          <cell r="A167" t="str">
            <v>Nexxlink</v>
          </cell>
          <cell r="B167">
            <v>67791</v>
          </cell>
          <cell r="C167" t="str">
            <v>A</v>
          </cell>
          <cell r="AP167">
            <v>0</v>
          </cell>
          <cell r="AQ167">
            <v>1</v>
          </cell>
          <cell r="AR167">
            <v>0</v>
          </cell>
          <cell r="AS167">
            <v>1</v>
          </cell>
          <cell r="AT167">
            <v>0</v>
          </cell>
          <cell r="AU167">
            <v>0</v>
          </cell>
          <cell r="AV167">
            <v>0</v>
          </cell>
          <cell r="AW167">
            <v>0</v>
          </cell>
          <cell r="AX167">
            <v>0</v>
          </cell>
          <cell r="AY167">
            <v>0</v>
          </cell>
          <cell r="AZ167">
            <v>0</v>
          </cell>
        </row>
        <row r="168">
          <cell r="A168" t="str">
            <v>Niko Resources Ltd.</v>
          </cell>
          <cell r="B168">
            <v>82851</v>
          </cell>
          <cell r="C168" t="str">
            <v>A</v>
          </cell>
          <cell r="D168">
            <v>0</v>
          </cell>
          <cell r="N168">
            <v>1</v>
          </cell>
          <cell r="O168">
            <v>3960</v>
          </cell>
          <cell r="R168">
            <v>0</v>
          </cell>
          <cell r="S168">
            <v>0</v>
          </cell>
          <cell r="V168">
            <v>0</v>
          </cell>
          <cell r="Y168">
            <v>0</v>
          </cell>
          <cell r="AB168">
            <v>0</v>
          </cell>
          <cell r="AE168">
            <v>0</v>
          </cell>
          <cell r="AG168">
            <v>0</v>
          </cell>
          <cell r="AI168">
            <v>0</v>
          </cell>
          <cell r="AP168">
            <v>0</v>
          </cell>
          <cell r="AQ168">
            <v>1</v>
          </cell>
          <cell r="AR168">
            <v>0</v>
          </cell>
          <cell r="AS168">
            <v>1</v>
          </cell>
          <cell r="AT168">
            <v>1</v>
          </cell>
          <cell r="AU168">
            <v>0</v>
          </cell>
          <cell r="AV168">
            <v>0</v>
          </cell>
          <cell r="AW168">
            <v>0</v>
          </cell>
          <cell r="AX168">
            <v>0</v>
          </cell>
          <cell r="AY168">
            <v>0</v>
          </cell>
          <cell r="AZ168">
            <v>0</v>
          </cell>
        </row>
        <row r="169">
          <cell r="A169" t="str">
            <v>Norampac Inc.</v>
          </cell>
          <cell r="B169">
            <v>1258634</v>
          </cell>
          <cell r="C169" t="str">
            <v>A</v>
          </cell>
          <cell r="D169">
            <v>0</v>
          </cell>
          <cell r="I169">
            <v>938</v>
          </cell>
          <cell r="J169">
            <v>11256</v>
          </cell>
          <cell r="L169">
            <v>0</v>
          </cell>
          <cell r="N169">
            <v>1</v>
          </cell>
          <cell r="O169">
            <v>2496</v>
          </cell>
          <cell r="P169">
            <v>0</v>
          </cell>
          <cell r="R169">
            <v>0</v>
          </cell>
          <cell r="S169">
            <v>0</v>
          </cell>
          <cell r="V169">
            <v>0</v>
          </cell>
          <cell r="Y169">
            <v>0</v>
          </cell>
          <cell r="AB169">
            <v>1</v>
          </cell>
          <cell r="AC169">
            <v>0</v>
          </cell>
          <cell r="AE169">
            <v>1</v>
          </cell>
          <cell r="AF169">
            <v>1200</v>
          </cell>
          <cell r="AG169">
            <v>0</v>
          </cell>
          <cell r="AI169">
            <v>0</v>
          </cell>
          <cell r="AK169">
            <v>0</v>
          </cell>
          <cell r="AP169">
            <v>0</v>
          </cell>
          <cell r="AQ169">
            <v>4</v>
          </cell>
          <cell r="AR169">
            <v>0</v>
          </cell>
          <cell r="AS169">
            <v>1</v>
          </cell>
          <cell r="AT169">
            <v>1</v>
          </cell>
          <cell r="AU169">
            <v>0</v>
          </cell>
          <cell r="AV169">
            <v>1</v>
          </cell>
          <cell r="AW169">
            <v>0</v>
          </cell>
          <cell r="AX169">
            <v>1</v>
          </cell>
          <cell r="AY169">
            <v>0</v>
          </cell>
          <cell r="AZ169">
            <v>0</v>
          </cell>
        </row>
        <row r="170">
          <cell r="A170" t="str">
            <v>Noranda Inc.</v>
          </cell>
          <cell r="B170">
            <v>6018241</v>
          </cell>
          <cell r="C170" t="str">
            <v>A</v>
          </cell>
          <cell r="D170">
            <v>1</v>
          </cell>
          <cell r="E170">
            <v>21800</v>
          </cell>
          <cell r="F170">
            <v>52700</v>
          </cell>
          <cell r="G170">
            <v>36</v>
          </cell>
          <cell r="L170">
            <v>1</v>
          </cell>
          <cell r="N170">
            <v>0</v>
          </cell>
          <cell r="P170">
            <v>0</v>
          </cell>
          <cell r="R170">
            <v>2</v>
          </cell>
          <cell r="S170">
            <v>0</v>
          </cell>
          <cell r="V170">
            <v>1</v>
          </cell>
          <cell r="Y170">
            <v>1</v>
          </cell>
          <cell r="AB170">
            <v>0</v>
          </cell>
          <cell r="AC170">
            <v>0</v>
          </cell>
          <cell r="AE170">
            <v>1</v>
          </cell>
          <cell r="AF170">
            <v>1000</v>
          </cell>
          <cell r="AG170">
            <v>1</v>
          </cell>
          <cell r="AI170">
            <v>0</v>
          </cell>
          <cell r="AP170">
            <v>1</v>
          </cell>
          <cell r="AQ170">
            <v>6</v>
          </cell>
          <cell r="AR170">
            <v>0</v>
          </cell>
          <cell r="AS170">
            <v>1</v>
          </cell>
          <cell r="AT170">
            <v>1</v>
          </cell>
          <cell r="AU170">
            <v>0</v>
          </cell>
          <cell r="AV170">
            <v>0</v>
          </cell>
          <cell r="AW170">
            <v>1</v>
          </cell>
          <cell r="AX170">
            <v>0</v>
          </cell>
          <cell r="AY170">
            <v>0</v>
          </cell>
          <cell r="AZ170">
            <v>0</v>
          </cell>
        </row>
        <row r="171">
          <cell r="A171" t="str">
            <v>NorskeCanada</v>
          </cell>
          <cell r="B171">
            <v>1649400</v>
          </cell>
          <cell r="C171" t="str">
            <v>A</v>
          </cell>
          <cell r="D171">
            <v>0</v>
          </cell>
          <cell r="F171">
            <v>43193</v>
          </cell>
          <cell r="G171">
            <v>48</v>
          </cell>
          <cell r="H171">
            <v>90000</v>
          </cell>
          <cell r="I171">
            <v>0</v>
          </cell>
          <cell r="K171">
            <v>532</v>
          </cell>
          <cell r="L171">
            <v>1</v>
          </cell>
          <cell r="M171">
            <v>734</v>
          </cell>
          <cell r="N171">
            <v>1</v>
          </cell>
          <cell r="O171">
            <v>3480</v>
          </cell>
          <cell r="P171">
            <v>0</v>
          </cell>
          <cell r="R171">
            <v>0</v>
          </cell>
          <cell r="S171">
            <v>0</v>
          </cell>
          <cell r="V171">
            <v>0</v>
          </cell>
          <cell r="Y171">
            <v>0</v>
          </cell>
          <cell r="AB171">
            <v>1</v>
          </cell>
          <cell r="AC171">
            <v>1</v>
          </cell>
          <cell r="AE171">
            <v>1</v>
          </cell>
          <cell r="AF171">
            <v>800</v>
          </cell>
          <cell r="AG171">
            <v>1</v>
          </cell>
          <cell r="AH171">
            <v>2500</v>
          </cell>
          <cell r="AI171">
            <v>0</v>
          </cell>
          <cell r="AK171">
            <v>0</v>
          </cell>
          <cell r="AP171">
            <v>1</v>
          </cell>
          <cell r="AQ171">
            <v>4</v>
          </cell>
          <cell r="AR171">
            <v>0</v>
          </cell>
          <cell r="AS171">
            <v>1</v>
          </cell>
          <cell r="AT171">
            <v>1</v>
          </cell>
          <cell r="AU171">
            <v>0</v>
          </cell>
          <cell r="AV171">
            <v>0</v>
          </cell>
          <cell r="AW171">
            <v>0</v>
          </cell>
          <cell r="AX171">
            <v>1</v>
          </cell>
          <cell r="AY171">
            <v>1</v>
          </cell>
          <cell r="AZ171">
            <v>0</v>
          </cell>
        </row>
        <row r="172">
          <cell r="A172" t="str">
            <v>Northern Group Retail</v>
          </cell>
          <cell r="B172">
            <v>202956</v>
          </cell>
          <cell r="C172" t="str">
            <v>A</v>
          </cell>
          <cell r="D172">
            <v>0</v>
          </cell>
          <cell r="L172">
            <v>0</v>
          </cell>
          <cell r="N172">
            <v>0</v>
          </cell>
          <cell r="P172">
            <v>0</v>
          </cell>
          <cell r="R172">
            <v>0</v>
          </cell>
          <cell r="AB172">
            <v>0</v>
          </cell>
          <cell r="AC172">
            <v>0</v>
          </cell>
          <cell r="AE172">
            <v>0</v>
          </cell>
          <cell r="AG172">
            <v>0</v>
          </cell>
          <cell r="AK172">
            <v>0</v>
          </cell>
          <cell r="AP172">
            <v>0</v>
          </cell>
          <cell r="AQ172">
            <v>2</v>
          </cell>
          <cell r="AR172">
            <v>0</v>
          </cell>
          <cell r="AS172">
            <v>1</v>
          </cell>
          <cell r="AT172">
            <v>1</v>
          </cell>
          <cell r="AU172">
            <v>0</v>
          </cell>
          <cell r="AV172">
            <v>0</v>
          </cell>
          <cell r="AW172">
            <v>0</v>
          </cell>
          <cell r="AX172">
            <v>0</v>
          </cell>
          <cell r="AY172">
            <v>0</v>
          </cell>
          <cell r="AZ172">
            <v>0</v>
          </cell>
        </row>
        <row r="173">
          <cell r="A173" t="str">
            <v>Northern Telephone Limited</v>
          </cell>
          <cell r="B173">
            <v>331100</v>
          </cell>
          <cell r="C173" t="str">
            <v>A</v>
          </cell>
          <cell r="D173">
            <v>1</v>
          </cell>
          <cell r="E173">
            <v>5000</v>
          </cell>
          <cell r="L173">
            <v>0</v>
          </cell>
          <cell r="N173">
            <v>0</v>
          </cell>
          <cell r="P173">
            <v>0</v>
          </cell>
          <cell r="R173">
            <v>0</v>
          </cell>
          <cell r="S173">
            <v>0</v>
          </cell>
          <cell r="V173">
            <v>0</v>
          </cell>
          <cell r="Y173">
            <v>0</v>
          </cell>
          <cell r="AB173">
            <v>1</v>
          </cell>
          <cell r="AC173">
            <v>1</v>
          </cell>
          <cell r="AE173">
            <v>0</v>
          </cell>
          <cell r="AG173">
            <v>0</v>
          </cell>
          <cell r="AI173">
            <v>0</v>
          </cell>
          <cell r="AK173">
            <v>0</v>
          </cell>
          <cell r="AM173">
            <v>0</v>
          </cell>
          <cell r="AP173">
            <v>0</v>
          </cell>
          <cell r="AQ173">
            <v>2</v>
          </cell>
          <cell r="AR173">
            <v>0</v>
          </cell>
          <cell r="AS173">
            <v>1</v>
          </cell>
          <cell r="AT173">
            <v>1</v>
          </cell>
          <cell r="AU173">
            <v>0</v>
          </cell>
          <cell r="AV173">
            <v>0</v>
          </cell>
          <cell r="AW173">
            <v>0</v>
          </cell>
          <cell r="AX173">
            <v>1</v>
          </cell>
          <cell r="AY173">
            <v>0</v>
          </cell>
          <cell r="AZ173">
            <v>0</v>
          </cell>
        </row>
        <row r="174">
          <cell r="A174" t="str">
            <v>Northwestel</v>
          </cell>
          <cell r="B174">
            <v>143142</v>
          </cell>
          <cell r="C174" t="str">
            <v>A</v>
          </cell>
          <cell r="D174">
            <v>0</v>
          </cell>
          <cell r="F174">
            <v>36972</v>
          </cell>
          <cell r="G174">
            <v>36</v>
          </cell>
          <cell r="L174">
            <v>1</v>
          </cell>
          <cell r="M174">
            <v>250</v>
          </cell>
          <cell r="N174">
            <v>0</v>
          </cell>
          <cell r="P174">
            <v>0</v>
          </cell>
          <cell r="R174">
            <v>1</v>
          </cell>
          <cell r="S174">
            <v>0</v>
          </cell>
          <cell r="V174">
            <v>0</v>
          </cell>
          <cell r="Y174">
            <v>1</v>
          </cell>
          <cell r="AA174">
            <v>500</v>
          </cell>
          <cell r="AB174">
            <v>1</v>
          </cell>
          <cell r="AC174">
            <v>0</v>
          </cell>
          <cell r="AE174">
            <v>0</v>
          </cell>
          <cell r="AG174">
            <v>0</v>
          </cell>
          <cell r="AI174">
            <v>0</v>
          </cell>
          <cell r="AK174">
            <v>0</v>
          </cell>
          <cell r="AP174">
            <v>1</v>
          </cell>
          <cell r="AQ174">
            <v>2</v>
          </cell>
          <cell r="AR174">
            <v>0</v>
          </cell>
          <cell r="AS174">
            <v>1</v>
          </cell>
          <cell r="AT174">
            <v>1</v>
          </cell>
          <cell r="AU174">
            <v>0</v>
          </cell>
          <cell r="AV174">
            <v>0</v>
          </cell>
          <cell r="AW174">
            <v>1</v>
          </cell>
          <cell r="AX174">
            <v>1</v>
          </cell>
          <cell r="AY174">
            <v>0</v>
          </cell>
          <cell r="AZ174">
            <v>0</v>
          </cell>
        </row>
        <row r="175">
          <cell r="A175" t="str">
            <v>Novatel Inc.</v>
          </cell>
          <cell r="B175">
            <v>38684</v>
          </cell>
          <cell r="C175" t="str">
            <v>A</v>
          </cell>
          <cell r="D175">
            <v>0</v>
          </cell>
          <cell r="I175">
            <v>0</v>
          </cell>
          <cell r="L175">
            <v>0</v>
          </cell>
          <cell r="N175">
            <v>0</v>
          </cell>
          <cell r="P175">
            <v>0</v>
          </cell>
          <cell r="R175">
            <v>0</v>
          </cell>
          <cell r="S175">
            <v>0</v>
          </cell>
          <cell r="V175">
            <v>0</v>
          </cell>
          <cell r="Y175">
            <v>0</v>
          </cell>
          <cell r="AB175">
            <v>0</v>
          </cell>
          <cell r="AC175">
            <v>0</v>
          </cell>
          <cell r="AE175">
            <v>0</v>
          </cell>
          <cell r="AG175">
            <v>0</v>
          </cell>
          <cell r="AI175">
            <v>0</v>
          </cell>
          <cell r="AK175">
            <v>0</v>
          </cell>
          <cell r="AP175">
            <v>0</v>
          </cell>
          <cell r="AQ175">
            <v>1</v>
          </cell>
          <cell r="AR175">
            <v>0</v>
          </cell>
          <cell r="AS175">
            <v>1</v>
          </cell>
          <cell r="AT175">
            <v>1</v>
          </cell>
          <cell r="AU175">
            <v>0</v>
          </cell>
          <cell r="AV175">
            <v>0</v>
          </cell>
          <cell r="AW175">
            <v>0</v>
          </cell>
          <cell r="AX175">
            <v>0</v>
          </cell>
          <cell r="AY175">
            <v>0</v>
          </cell>
          <cell r="AZ175">
            <v>0</v>
          </cell>
        </row>
        <row r="176">
          <cell r="A176" t="str">
            <v>Novopharm Limited</v>
          </cell>
          <cell r="B176">
            <v>394000</v>
          </cell>
          <cell r="C176" t="str">
            <v>A</v>
          </cell>
          <cell r="D176">
            <v>0</v>
          </cell>
          <cell r="I176">
            <v>1225</v>
          </cell>
          <cell r="J176">
            <v>14700</v>
          </cell>
          <cell r="L176">
            <v>0</v>
          </cell>
          <cell r="N176">
            <v>0</v>
          </cell>
          <cell r="P176">
            <v>0</v>
          </cell>
          <cell r="R176">
            <v>1</v>
          </cell>
          <cell r="S176">
            <v>1</v>
          </cell>
          <cell r="V176">
            <v>0</v>
          </cell>
          <cell r="Y176">
            <v>0</v>
          </cell>
          <cell r="AB176">
            <v>1</v>
          </cell>
          <cell r="AC176">
            <v>0</v>
          </cell>
          <cell r="AE176">
            <v>1</v>
          </cell>
          <cell r="AG176">
            <v>1</v>
          </cell>
          <cell r="AI176">
            <v>0</v>
          </cell>
          <cell r="AK176">
            <v>0</v>
          </cell>
          <cell r="AM176">
            <v>0</v>
          </cell>
          <cell r="AP176">
            <v>0</v>
          </cell>
          <cell r="AQ176">
            <v>2</v>
          </cell>
          <cell r="AR176">
            <v>0</v>
          </cell>
          <cell r="AS176">
            <v>1</v>
          </cell>
          <cell r="AT176">
            <v>1</v>
          </cell>
          <cell r="AU176">
            <v>0</v>
          </cell>
          <cell r="AV176">
            <v>1</v>
          </cell>
          <cell r="AW176">
            <v>1</v>
          </cell>
          <cell r="AX176">
            <v>1</v>
          </cell>
          <cell r="AY176">
            <v>0</v>
          </cell>
          <cell r="AZ176">
            <v>0</v>
          </cell>
        </row>
        <row r="177">
          <cell r="A177" t="str">
            <v>Oak Leaf Confections Ltd.</v>
          </cell>
          <cell r="B177">
            <v>36000</v>
          </cell>
          <cell r="C177" t="str">
            <v>A</v>
          </cell>
          <cell r="AP177">
            <v>0</v>
          </cell>
          <cell r="AQ177">
            <v>1</v>
          </cell>
          <cell r="AR177">
            <v>0</v>
          </cell>
          <cell r="AS177">
            <v>1</v>
          </cell>
          <cell r="AT177">
            <v>0</v>
          </cell>
          <cell r="AU177">
            <v>0</v>
          </cell>
          <cell r="AV177">
            <v>0</v>
          </cell>
          <cell r="AW177">
            <v>0</v>
          </cell>
          <cell r="AX177">
            <v>0</v>
          </cell>
          <cell r="AY177">
            <v>0</v>
          </cell>
          <cell r="AZ177">
            <v>0</v>
          </cell>
        </row>
        <row r="178">
          <cell r="A178" t="str">
            <v>Ontario Municipal Employees Retirement System (OMERS)</v>
          </cell>
          <cell r="B178">
            <v>178000</v>
          </cell>
          <cell r="C178" t="str">
            <v>A</v>
          </cell>
          <cell r="D178">
            <v>0</v>
          </cell>
          <cell r="F178">
            <v>36000</v>
          </cell>
          <cell r="G178">
            <v>36</v>
          </cell>
          <cell r="L178">
            <v>0</v>
          </cell>
          <cell r="N178">
            <v>1</v>
          </cell>
          <cell r="P178">
            <v>0</v>
          </cell>
          <cell r="R178">
            <v>2</v>
          </cell>
          <cell r="S178">
            <v>0</v>
          </cell>
          <cell r="V178">
            <v>1</v>
          </cell>
          <cell r="Y178">
            <v>1</v>
          </cell>
          <cell r="AA178">
            <v>1000</v>
          </cell>
          <cell r="AB178">
            <v>0</v>
          </cell>
          <cell r="AC178">
            <v>0</v>
          </cell>
          <cell r="AE178">
            <v>0</v>
          </cell>
          <cell r="AG178">
            <v>1</v>
          </cell>
          <cell r="AI178">
            <v>0</v>
          </cell>
          <cell r="AK178">
            <v>0</v>
          </cell>
          <cell r="AP178">
            <v>1</v>
          </cell>
          <cell r="AQ178">
            <v>2</v>
          </cell>
          <cell r="AR178">
            <v>0</v>
          </cell>
          <cell r="AS178">
            <v>1</v>
          </cell>
          <cell r="AT178">
            <v>1</v>
          </cell>
          <cell r="AU178">
            <v>0</v>
          </cell>
          <cell r="AV178">
            <v>0</v>
          </cell>
          <cell r="AW178">
            <v>1</v>
          </cell>
          <cell r="AX178">
            <v>0</v>
          </cell>
          <cell r="AY178">
            <v>0</v>
          </cell>
          <cell r="AZ178">
            <v>0</v>
          </cell>
        </row>
        <row r="179">
          <cell r="A179" t="str">
            <v>Ontario Teachers' Pension Plan Board</v>
          </cell>
          <cell r="B179">
            <v>195600</v>
          </cell>
          <cell r="C179" t="str">
            <v>A</v>
          </cell>
          <cell r="D179">
            <v>0</v>
          </cell>
          <cell r="I179">
            <v>800</v>
          </cell>
          <cell r="J179">
            <v>9600</v>
          </cell>
          <cell r="L179">
            <v>0</v>
          </cell>
          <cell r="N179">
            <v>0</v>
          </cell>
          <cell r="P179">
            <v>0</v>
          </cell>
          <cell r="R179">
            <v>0</v>
          </cell>
          <cell r="S179">
            <v>0</v>
          </cell>
          <cell r="V179">
            <v>0</v>
          </cell>
          <cell r="Y179">
            <v>0</v>
          </cell>
          <cell r="AB179">
            <v>0</v>
          </cell>
          <cell r="AC179">
            <v>0</v>
          </cell>
          <cell r="AE179">
            <v>1</v>
          </cell>
          <cell r="AF179">
            <v>995</v>
          </cell>
          <cell r="AG179">
            <v>0</v>
          </cell>
          <cell r="AI179">
            <v>0</v>
          </cell>
          <cell r="AK179">
            <v>0</v>
          </cell>
          <cell r="AP179">
            <v>0</v>
          </cell>
          <cell r="AQ179">
            <v>2</v>
          </cell>
          <cell r="AR179">
            <v>0</v>
          </cell>
          <cell r="AS179">
            <v>1</v>
          </cell>
          <cell r="AT179">
            <v>1</v>
          </cell>
          <cell r="AU179">
            <v>0</v>
          </cell>
          <cell r="AV179">
            <v>1</v>
          </cell>
          <cell r="AW179">
            <v>0</v>
          </cell>
          <cell r="AX179">
            <v>0</v>
          </cell>
          <cell r="AY179">
            <v>0</v>
          </cell>
          <cell r="AZ179">
            <v>0</v>
          </cell>
        </row>
        <row r="180">
          <cell r="A180" t="str">
            <v>Paccar Financial Services Ltd.</v>
          </cell>
          <cell r="B180">
            <v>39367</v>
          </cell>
          <cell r="C180" t="str">
            <v>A</v>
          </cell>
          <cell r="D180">
            <v>0</v>
          </cell>
          <cell r="L180">
            <v>0</v>
          </cell>
          <cell r="N180">
            <v>0</v>
          </cell>
          <cell r="P180">
            <v>0</v>
          </cell>
          <cell r="R180">
            <v>0</v>
          </cell>
          <cell r="S180">
            <v>0</v>
          </cell>
          <cell r="V180">
            <v>0</v>
          </cell>
          <cell r="Y180">
            <v>0</v>
          </cell>
          <cell r="AB180">
            <v>0</v>
          </cell>
          <cell r="AC180">
            <v>1</v>
          </cell>
          <cell r="AE180">
            <v>0</v>
          </cell>
          <cell r="AG180">
            <v>0</v>
          </cell>
          <cell r="AI180">
            <v>0</v>
          </cell>
          <cell r="AK180">
            <v>0</v>
          </cell>
          <cell r="AP180">
            <v>0</v>
          </cell>
          <cell r="AQ180">
            <v>1</v>
          </cell>
          <cell r="AR180">
            <v>0</v>
          </cell>
          <cell r="AS180">
            <v>1</v>
          </cell>
          <cell r="AT180">
            <v>1</v>
          </cell>
          <cell r="AU180">
            <v>0</v>
          </cell>
          <cell r="AV180">
            <v>0</v>
          </cell>
          <cell r="AW180">
            <v>0</v>
          </cell>
          <cell r="AX180">
            <v>0</v>
          </cell>
          <cell r="AY180">
            <v>0</v>
          </cell>
          <cell r="AZ180">
            <v>0</v>
          </cell>
        </row>
        <row r="181">
          <cell r="A181" t="str">
            <v>Panduit Canada</v>
          </cell>
          <cell r="B181">
            <v>27400</v>
          </cell>
          <cell r="C181" t="str">
            <v>A</v>
          </cell>
          <cell r="D181">
            <v>0</v>
          </cell>
          <cell r="F181">
            <v>42536</v>
          </cell>
          <cell r="G181">
            <v>48</v>
          </cell>
          <cell r="H181">
            <v>144000</v>
          </cell>
          <cell r="L181">
            <v>1</v>
          </cell>
          <cell r="N181">
            <v>1</v>
          </cell>
          <cell r="P181">
            <v>0</v>
          </cell>
          <cell r="R181">
            <v>1</v>
          </cell>
          <cell r="S181">
            <v>0</v>
          </cell>
          <cell r="V181">
            <v>1</v>
          </cell>
          <cell r="X181">
            <v>300</v>
          </cell>
          <cell r="Y181">
            <v>0</v>
          </cell>
          <cell r="AB181">
            <v>0</v>
          </cell>
          <cell r="AC181">
            <v>1</v>
          </cell>
          <cell r="AE181">
            <v>0</v>
          </cell>
          <cell r="AG181">
            <v>0</v>
          </cell>
          <cell r="AI181">
            <v>0</v>
          </cell>
          <cell r="AK181">
            <v>0</v>
          </cell>
          <cell r="AP181">
            <v>1</v>
          </cell>
          <cell r="AQ181">
            <v>1</v>
          </cell>
          <cell r="AR181">
            <v>0</v>
          </cell>
          <cell r="AS181">
            <v>1</v>
          </cell>
          <cell r="AT181">
            <v>1</v>
          </cell>
          <cell r="AU181">
            <v>0</v>
          </cell>
          <cell r="AV181">
            <v>0</v>
          </cell>
          <cell r="AW181">
            <v>1</v>
          </cell>
          <cell r="AX181">
            <v>0</v>
          </cell>
          <cell r="AY181">
            <v>0</v>
          </cell>
          <cell r="AZ181">
            <v>0</v>
          </cell>
        </row>
        <row r="182">
          <cell r="A182" t="str">
            <v>Penn West Petroleum Ltd.</v>
          </cell>
          <cell r="B182">
            <v>1367800</v>
          </cell>
          <cell r="C182" t="str">
            <v>A</v>
          </cell>
          <cell r="D182">
            <v>0</v>
          </cell>
          <cell r="N182">
            <v>1</v>
          </cell>
          <cell r="O182">
            <v>4237</v>
          </cell>
          <cell r="R182">
            <v>1</v>
          </cell>
          <cell r="S182">
            <v>0</v>
          </cell>
          <cell r="V182">
            <v>1</v>
          </cell>
          <cell r="X182">
            <v>2814</v>
          </cell>
          <cell r="Y182">
            <v>0</v>
          </cell>
          <cell r="AB182">
            <v>0</v>
          </cell>
          <cell r="AE182">
            <v>0</v>
          </cell>
          <cell r="AG182">
            <v>0</v>
          </cell>
          <cell r="AI182">
            <v>0</v>
          </cell>
          <cell r="AP182">
            <v>0</v>
          </cell>
          <cell r="AQ182">
            <v>4</v>
          </cell>
          <cell r="AR182">
            <v>0</v>
          </cell>
          <cell r="AS182">
            <v>1</v>
          </cell>
          <cell r="AT182">
            <v>1</v>
          </cell>
          <cell r="AU182">
            <v>0</v>
          </cell>
          <cell r="AV182">
            <v>0</v>
          </cell>
          <cell r="AW182">
            <v>1</v>
          </cell>
          <cell r="AX182">
            <v>0</v>
          </cell>
          <cell r="AY182">
            <v>0</v>
          </cell>
          <cell r="AZ182">
            <v>0</v>
          </cell>
        </row>
        <row r="183">
          <cell r="A183" t="str">
            <v>Petro-Canada</v>
          </cell>
          <cell r="B183">
            <v>12221000</v>
          </cell>
          <cell r="C183" t="str">
            <v>A</v>
          </cell>
          <cell r="D183">
            <v>1</v>
          </cell>
          <cell r="E183">
            <v>40000</v>
          </cell>
          <cell r="L183">
            <v>0</v>
          </cell>
          <cell r="N183">
            <v>0</v>
          </cell>
          <cell r="P183">
            <v>0</v>
          </cell>
          <cell r="R183">
            <v>3</v>
          </cell>
          <cell r="S183">
            <v>1</v>
          </cell>
          <cell r="V183">
            <v>1</v>
          </cell>
          <cell r="Y183">
            <v>1</v>
          </cell>
          <cell r="AB183">
            <v>1</v>
          </cell>
          <cell r="AP183">
            <v>0</v>
          </cell>
          <cell r="AQ183">
            <v>6</v>
          </cell>
          <cell r="AR183">
            <v>0</v>
          </cell>
          <cell r="AS183">
            <v>1</v>
          </cell>
          <cell r="AT183">
            <v>1</v>
          </cell>
          <cell r="AU183">
            <v>0</v>
          </cell>
          <cell r="AV183">
            <v>0</v>
          </cell>
          <cell r="AW183">
            <v>1</v>
          </cell>
          <cell r="AX183">
            <v>1</v>
          </cell>
          <cell r="AY183">
            <v>0</v>
          </cell>
          <cell r="AZ183">
            <v>0</v>
          </cell>
        </row>
        <row r="184">
          <cell r="A184" t="str">
            <v>Petromont Inc.</v>
          </cell>
          <cell r="B184">
            <v>504000</v>
          </cell>
          <cell r="C184" t="str">
            <v>A</v>
          </cell>
          <cell r="D184">
            <v>0</v>
          </cell>
          <cell r="F184">
            <v>76000</v>
          </cell>
          <cell r="G184">
            <v>36</v>
          </cell>
          <cell r="H184">
            <v>100</v>
          </cell>
          <cell r="L184">
            <v>1</v>
          </cell>
          <cell r="N184">
            <v>0</v>
          </cell>
          <cell r="P184">
            <v>0</v>
          </cell>
          <cell r="R184">
            <v>1</v>
          </cell>
          <cell r="S184">
            <v>1</v>
          </cell>
          <cell r="U184">
            <v>3525</v>
          </cell>
          <cell r="V184">
            <v>0</v>
          </cell>
          <cell r="Y184">
            <v>0</v>
          </cell>
          <cell r="AB184">
            <v>2</v>
          </cell>
          <cell r="AC184">
            <v>0</v>
          </cell>
          <cell r="AE184">
            <v>0</v>
          </cell>
          <cell r="AG184">
            <v>0</v>
          </cell>
          <cell r="AI184">
            <v>0</v>
          </cell>
          <cell r="AK184">
            <v>0</v>
          </cell>
          <cell r="AP184">
            <v>1</v>
          </cell>
          <cell r="AQ184">
            <v>3</v>
          </cell>
          <cell r="AR184">
            <v>0</v>
          </cell>
          <cell r="AS184">
            <v>1</v>
          </cell>
          <cell r="AT184">
            <v>1</v>
          </cell>
          <cell r="AU184">
            <v>0</v>
          </cell>
          <cell r="AV184">
            <v>0</v>
          </cell>
          <cell r="AW184">
            <v>1</v>
          </cell>
          <cell r="AX184">
            <v>1</v>
          </cell>
          <cell r="AY184">
            <v>0</v>
          </cell>
          <cell r="AZ184">
            <v>0</v>
          </cell>
        </row>
        <row r="185">
          <cell r="A185" t="str">
            <v>Philips Electronics Limited</v>
          </cell>
          <cell r="B185">
            <v>500000</v>
          </cell>
          <cell r="C185" t="str">
            <v>A</v>
          </cell>
          <cell r="D185">
            <v>0</v>
          </cell>
          <cell r="F185">
            <v>60000</v>
          </cell>
          <cell r="G185">
            <v>48</v>
          </cell>
          <cell r="H185">
            <v>96000</v>
          </cell>
          <cell r="K185">
            <v>300</v>
          </cell>
          <cell r="L185">
            <v>1</v>
          </cell>
          <cell r="M185">
            <v>700</v>
          </cell>
          <cell r="N185">
            <v>1</v>
          </cell>
          <cell r="O185">
            <v>0</v>
          </cell>
          <cell r="P185">
            <v>0</v>
          </cell>
          <cell r="R185">
            <v>2</v>
          </cell>
          <cell r="S185">
            <v>1</v>
          </cell>
          <cell r="T185">
            <v>25000</v>
          </cell>
          <cell r="U185">
            <v>5000</v>
          </cell>
          <cell r="V185">
            <v>0</v>
          </cell>
          <cell r="Y185">
            <v>1</v>
          </cell>
          <cell r="AA185">
            <v>1500</v>
          </cell>
          <cell r="AB185">
            <v>1</v>
          </cell>
          <cell r="AC185">
            <v>1</v>
          </cell>
          <cell r="AE185">
            <v>0</v>
          </cell>
          <cell r="AG185">
            <v>0</v>
          </cell>
          <cell r="AI185">
            <v>0</v>
          </cell>
          <cell r="AK185">
            <v>1</v>
          </cell>
          <cell r="AL185">
            <v>3500</v>
          </cell>
          <cell r="AP185">
            <v>1</v>
          </cell>
          <cell r="AQ185">
            <v>3</v>
          </cell>
          <cell r="AR185">
            <v>0</v>
          </cell>
          <cell r="AS185">
            <v>1</v>
          </cell>
          <cell r="AT185">
            <v>1</v>
          </cell>
          <cell r="AU185">
            <v>0</v>
          </cell>
          <cell r="AV185">
            <v>0</v>
          </cell>
          <cell r="AW185">
            <v>1</v>
          </cell>
          <cell r="AX185">
            <v>1</v>
          </cell>
          <cell r="AY185">
            <v>1</v>
          </cell>
          <cell r="AZ185">
            <v>0</v>
          </cell>
        </row>
        <row r="186">
          <cell r="A186" t="str">
            <v>Pilot Insurance Company</v>
          </cell>
          <cell r="B186">
            <v>634128</v>
          </cell>
          <cell r="C186" t="str">
            <v>A</v>
          </cell>
          <cell r="D186">
            <v>0</v>
          </cell>
          <cell r="F186">
            <v>36000</v>
          </cell>
          <cell r="G186">
            <v>36</v>
          </cell>
          <cell r="L186">
            <v>1</v>
          </cell>
          <cell r="N186">
            <v>1</v>
          </cell>
          <cell r="P186">
            <v>0</v>
          </cell>
          <cell r="R186">
            <v>1</v>
          </cell>
          <cell r="S186">
            <v>1</v>
          </cell>
          <cell r="U186">
            <v>6000</v>
          </cell>
          <cell r="V186">
            <v>0</v>
          </cell>
          <cell r="Y186">
            <v>0</v>
          </cell>
          <cell r="AB186">
            <v>1</v>
          </cell>
          <cell r="AC186">
            <v>1</v>
          </cell>
          <cell r="AE186">
            <v>0</v>
          </cell>
          <cell r="AG186">
            <v>0</v>
          </cell>
          <cell r="AI186">
            <v>0</v>
          </cell>
          <cell r="AK186">
            <v>0</v>
          </cell>
          <cell r="AP186">
            <v>1</v>
          </cell>
          <cell r="AQ186">
            <v>3</v>
          </cell>
          <cell r="AR186">
            <v>0</v>
          </cell>
          <cell r="AS186">
            <v>1</v>
          </cell>
          <cell r="AT186">
            <v>1</v>
          </cell>
          <cell r="AU186">
            <v>0</v>
          </cell>
          <cell r="AV186">
            <v>0</v>
          </cell>
          <cell r="AW186">
            <v>1</v>
          </cell>
          <cell r="AX186">
            <v>1</v>
          </cell>
          <cell r="AY186">
            <v>0</v>
          </cell>
          <cell r="AZ186">
            <v>0</v>
          </cell>
        </row>
        <row r="187">
          <cell r="A187" t="str">
            <v>Placer Dome Inc.</v>
          </cell>
          <cell r="B187">
            <v>2333000</v>
          </cell>
          <cell r="C187" t="str">
            <v>A</v>
          </cell>
          <cell r="D187">
            <v>0</v>
          </cell>
          <cell r="I187">
            <v>1800</v>
          </cell>
          <cell r="J187">
            <v>21600</v>
          </cell>
          <cell r="L187">
            <v>0</v>
          </cell>
          <cell r="N187">
            <v>1</v>
          </cell>
          <cell r="P187">
            <v>0</v>
          </cell>
          <cell r="R187">
            <v>2</v>
          </cell>
          <cell r="S187">
            <v>1</v>
          </cell>
          <cell r="T187">
            <v>15000</v>
          </cell>
          <cell r="U187">
            <v>3600</v>
          </cell>
          <cell r="V187">
            <v>1</v>
          </cell>
          <cell r="W187">
            <v>15000</v>
          </cell>
          <cell r="X187">
            <v>3600</v>
          </cell>
          <cell r="Y187">
            <v>0</v>
          </cell>
          <cell r="AB187">
            <v>2</v>
          </cell>
          <cell r="AC187">
            <v>0</v>
          </cell>
          <cell r="AE187">
            <v>1</v>
          </cell>
          <cell r="AG187">
            <v>1</v>
          </cell>
          <cell r="AH187">
            <v>5000</v>
          </cell>
          <cell r="AI187">
            <v>0</v>
          </cell>
          <cell r="AK187">
            <v>0</v>
          </cell>
          <cell r="AP187">
            <v>0</v>
          </cell>
          <cell r="AQ187">
            <v>5</v>
          </cell>
          <cell r="AR187">
            <v>0</v>
          </cell>
          <cell r="AS187">
            <v>1</v>
          </cell>
          <cell r="AT187">
            <v>1</v>
          </cell>
          <cell r="AU187">
            <v>0</v>
          </cell>
          <cell r="AV187">
            <v>1</v>
          </cell>
          <cell r="AW187">
            <v>1</v>
          </cell>
          <cell r="AX187">
            <v>1</v>
          </cell>
          <cell r="AY187">
            <v>0</v>
          </cell>
          <cell r="AZ187">
            <v>0</v>
          </cell>
        </row>
        <row r="188">
          <cell r="A188" t="str">
            <v>Playtex Limited</v>
          </cell>
          <cell r="B188">
            <v>63000</v>
          </cell>
          <cell r="C188" t="str">
            <v>A</v>
          </cell>
          <cell r="D188">
            <v>0</v>
          </cell>
          <cell r="F188">
            <v>51500</v>
          </cell>
          <cell r="G188">
            <v>36</v>
          </cell>
          <cell r="L188">
            <v>0</v>
          </cell>
          <cell r="N188">
            <v>0</v>
          </cell>
          <cell r="P188">
            <v>0</v>
          </cell>
          <cell r="R188">
            <v>0</v>
          </cell>
          <cell r="S188">
            <v>0</v>
          </cell>
          <cell r="V188">
            <v>0</v>
          </cell>
          <cell r="Y188">
            <v>0</v>
          </cell>
          <cell r="AB188">
            <v>2</v>
          </cell>
          <cell r="AC188">
            <v>0</v>
          </cell>
          <cell r="AE188">
            <v>1</v>
          </cell>
          <cell r="AF188">
            <v>1100</v>
          </cell>
          <cell r="AG188">
            <v>0</v>
          </cell>
          <cell r="AI188">
            <v>0</v>
          </cell>
          <cell r="AK188">
            <v>0</v>
          </cell>
          <cell r="AP188">
            <v>1</v>
          </cell>
          <cell r="AQ188">
            <v>1</v>
          </cell>
          <cell r="AR188">
            <v>0</v>
          </cell>
          <cell r="AS188">
            <v>1</v>
          </cell>
          <cell r="AT188">
            <v>1</v>
          </cell>
          <cell r="AU188">
            <v>0</v>
          </cell>
          <cell r="AV188">
            <v>0</v>
          </cell>
          <cell r="AW188">
            <v>0</v>
          </cell>
          <cell r="AX188">
            <v>1</v>
          </cell>
          <cell r="AY188">
            <v>0</v>
          </cell>
          <cell r="AZ188">
            <v>0</v>
          </cell>
        </row>
        <row r="189">
          <cell r="A189" t="str">
            <v>Power Corporation of Canada</v>
          </cell>
          <cell r="B189">
            <v>15747000</v>
          </cell>
          <cell r="C189" t="str">
            <v>A</v>
          </cell>
          <cell r="D189">
            <v>0</v>
          </cell>
          <cell r="G189">
            <v>48</v>
          </cell>
          <cell r="K189">
            <v>417</v>
          </cell>
          <cell r="L189">
            <v>1</v>
          </cell>
          <cell r="M189">
            <v>2000</v>
          </cell>
          <cell r="N189">
            <v>1</v>
          </cell>
          <cell r="O189">
            <v>3000</v>
          </cell>
          <cell r="P189">
            <v>1</v>
          </cell>
          <cell r="R189">
            <v>2</v>
          </cell>
          <cell r="S189">
            <v>1</v>
          </cell>
          <cell r="V189">
            <v>1</v>
          </cell>
          <cell r="Y189">
            <v>0</v>
          </cell>
          <cell r="AB189">
            <v>0</v>
          </cell>
          <cell r="AC189">
            <v>0</v>
          </cell>
          <cell r="AE189">
            <v>1</v>
          </cell>
          <cell r="AF189">
            <v>1000</v>
          </cell>
          <cell r="AG189">
            <v>0</v>
          </cell>
          <cell r="AI189">
            <v>0</v>
          </cell>
          <cell r="AM189">
            <v>1</v>
          </cell>
          <cell r="AP189">
            <v>1</v>
          </cell>
          <cell r="AQ189">
            <v>6</v>
          </cell>
          <cell r="AR189">
            <v>0</v>
          </cell>
          <cell r="AS189">
            <v>1</v>
          </cell>
          <cell r="AT189">
            <v>1</v>
          </cell>
          <cell r="AU189">
            <v>0</v>
          </cell>
          <cell r="AV189">
            <v>0</v>
          </cell>
          <cell r="AW189">
            <v>1</v>
          </cell>
          <cell r="AX189">
            <v>0</v>
          </cell>
          <cell r="AY189">
            <v>1</v>
          </cell>
          <cell r="AZ189">
            <v>0</v>
          </cell>
        </row>
        <row r="190">
          <cell r="A190" t="str">
            <v>Powerex Corp.</v>
          </cell>
          <cell r="B190">
            <v>1932000</v>
          </cell>
          <cell r="C190" t="str">
            <v>A</v>
          </cell>
          <cell r="D190">
            <v>0</v>
          </cell>
          <cell r="I190">
            <v>1100</v>
          </cell>
          <cell r="J190">
            <v>13200</v>
          </cell>
          <cell r="N190">
            <v>1</v>
          </cell>
          <cell r="O190">
            <v>1500</v>
          </cell>
          <cell r="R190">
            <v>0</v>
          </cell>
          <cell r="S190">
            <v>0</v>
          </cell>
          <cell r="V190">
            <v>0</v>
          </cell>
          <cell r="Y190">
            <v>0</v>
          </cell>
          <cell r="AB190">
            <v>2</v>
          </cell>
          <cell r="AE190">
            <v>0</v>
          </cell>
          <cell r="AG190">
            <v>0</v>
          </cell>
          <cell r="AI190">
            <v>0</v>
          </cell>
          <cell r="AP190">
            <v>0</v>
          </cell>
          <cell r="AQ190">
            <v>4</v>
          </cell>
          <cell r="AR190">
            <v>0</v>
          </cell>
          <cell r="AS190">
            <v>1</v>
          </cell>
          <cell r="AT190">
            <v>1</v>
          </cell>
          <cell r="AU190">
            <v>0</v>
          </cell>
          <cell r="AV190">
            <v>1</v>
          </cell>
          <cell r="AW190">
            <v>0</v>
          </cell>
          <cell r="AX190">
            <v>1</v>
          </cell>
          <cell r="AY190">
            <v>0</v>
          </cell>
          <cell r="AZ190">
            <v>0</v>
          </cell>
        </row>
        <row r="191">
          <cell r="A191" t="str">
            <v>Pratt &amp; Whitney Canada Inc.</v>
          </cell>
          <cell r="B191">
            <v>1853000</v>
          </cell>
          <cell r="C191" t="str">
            <v>A</v>
          </cell>
          <cell r="D191">
            <v>0</v>
          </cell>
          <cell r="F191">
            <v>58000</v>
          </cell>
          <cell r="G191">
            <v>50</v>
          </cell>
          <cell r="L191">
            <v>1</v>
          </cell>
          <cell r="N191">
            <v>1</v>
          </cell>
          <cell r="P191">
            <v>0</v>
          </cell>
          <cell r="R191">
            <v>0</v>
          </cell>
          <cell r="S191">
            <v>0</v>
          </cell>
          <cell r="V191">
            <v>0</v>
          </cell>
          <cell r="Y191">
            <v>0</v>
          </cell>
          <cell r="AB191">
            <v>0</v>
          </cell>
          <cell r="AC191">
            <v>0</v>
          </cell>
          <cell r="AE191">
            <v>1</v>
          </cell>
          <cell r="AG191">
            <v>1</v>
          </cell>
          <cell r="AH191">
            <v>3000</v>
          </cell>
          <cell r="AI191">
            <v>0</v>
          </cell>
          <cell r="AK191">
            <v>0</v>
          </cell>
          <cell r="AP191">
            <v>1</v>
          </cell>
          <cell r="AQ191">
            <v>4</v>
          </cell>
          <cell r="AR191">
            <v>0</v>
          </cell>
          <cell r="AS191">
            <v>1</v>
          </cell>
          <cell r="AT191">
            <v>1</v>
          </cell>
          <cell r="AU191">
            <v>0</v>
          </cell>
          <cell r="AV191">
            <v>0</v>
          </cell>
          <cell r="AW191">
            <v>0</v>
          </cell>
          <cell r="AX191">
            <v>0</v>
          </cell>
          <cell r="AY191">
            <v>0</v>
          </cell>
          <cell r="AZ191">
            <v>0</v>
          </cell>
        </row>
        <row r="192">
          <cell r="A192" t="str">
            <v>priszm brandz</v>
          </cell>
          <cell r="B192">
            <v>62956</v>
          </cell>
          <cell r="C192" t="str">
            <v>A</v>
          </cell>
          <cell r="D192">
            <v>0</v>
          </cell>
          <cell r="K192">
            <v>0</v>
          </cell>
          <cell r="L192">
            <v>0</v>
          </cell>
          <cell r="N192">
            <v>0</v>
          </cell>
          <cell r="P192">
            <v>0</v>
          </cell>
          <cell r="R192">
            <v>0</v>
          </cell>
          <cell r="S192">
            <v>0</v>
          </cell>
          <cell r="V192">
            <v>0</v>
          </cell>
          <cell r="Y192">
            <v>0</v>
          </cell>
          <cell r="AB192">
            <v>0</v>
          </cell>
          <cell r="AC192">
            <v>0</v>
          </cell>
          <cell r="AE192">
            <v>0</v>
          </cell>
          <cell r="AG192">
            <v>0</v>
          </cell>
          <cell r="AI192">
            <v>0</v>
          </cell>
          <cell r="AP192">
            <v>0</v>
          </cell>
          <cell r="AQ192">
            <v>1</v>
          </cell>
          <cell r="AR192">
            <v>0</v>
          </cell>
          <cell r="AS192">
            <v>1</v>
          </cell>
          <cell r="AT192">
            <v>1</v>
          </cell>
          <cell r="AU192">
            <v>0</v>
          </cell>
          <cell r="AV192">
            <v>0</v>
          </cell>
          <cell r="AW192">
            <v>0</v>
          </cell>
          <cell r="AX192">
            <v>0</v>
          </cell>
          <cell r="AY192">
            <v>0</v>
          </cell>
          <cell r="AZ192">
            <v>0</v>
          </cell>
        </row>
        <row r="193">
          <cell r="A193" t="str">
            <v>Progistix-Solutions Inc.</v>
          </cell>
          <cell r="B193">
            <v>122000</v>
          </cell>
          <cell r="C193" t="str">
            <v>A</v>
          </cell>
          <cell r="D193">
            <v>1</v>
          </cell>
          <cell r="E193">
            <v>5000</v>
          </cell>
          <cell r="I193">
            <v>1100</v>
          </cell>
          <cell r="J193">
            <v>13200</v>
          </cell>
          <cell r="L193">
            <v>1</v>
          </cell>
          <cell r="N193">
            <v>0</v>
          </cell>
          <cell r="P193">
            <v>0</v>
          </cell>
          <cell r="R193">
            <v>3</v>
          </cell>
          <cell r="S193">
            <v>1</v>
          </cell>
          <cell r="T193">
            <v>25000</v>
          </cell>
          <cell r="U193">
            <v>4000</v>
          </cell>
          <cell r="V193">
            <v>1</v>
          </cell>
          <cell r="W193">
            <v>40000</v>
          </cell>
          <cell r="X193">
            <v>4000</v>
          </cell>
          <cell r="Y193">
            <v>1</v>
          </cell>
          <cell r="Z193">
            <v>40000</v>
          </cell>
          <cell r="AA193">
            <v>4000</v>
          </cell>
          <cell r="AB193">
            <v>1</v>
          </cell>
          <cell r="AC193">
            <v>1</v>
          </cell>
          <cell r="AD193">
            <v>1000</v>
          </cell>
          <cell r="AE193">
            <v>0</v>
          </cell>
          <cell r="AG193">
            <v>0</v>
          </cell>
          <cell r="AI193">
            <v>0</v>
          </cell>
          <cell r="AK193">
            <v>0</v>
          </cell>
          <cell r="AP193">
            <v>0</v>
          </cell>
          <cell r="AQ193">
            <v>2</v>
          </cell>
          <cell r="AR193">
            <v>0</v>
          </cell>
          <cell r="AS193">
            <v>1</v>
          </cell>
          <cell r="AT193">
            <v>1</v>
          </cell>
          <cell r="AU193">
            <v>0</v>
          </cell>
          <cell r="AV193">
            <v>1</v>
          </cell>
          <cell r="AW193">
            <v>1</v>
          </cell>
          <cell r="AX193">
            <v>1</v>
          </cell>
          <cell r="AY193">
            <v>0</v>
          </cell>
          <cell r="AZ193">
            <v>0</v>
          </cell>
        </row>
        <row r="194">
          <cell r="A194" t="str">
            <v>Purcell Energy</v>
          </cell>
          <cell r="B194">
            <v>38787</v>
          </cell>
          <cell r="C194" t="str">
            <v>A</v>
          </cell>
          <cell r="D194">
            <v>0</v>
          </cell>
          <cell r="N194">
            <v>1</v>
          </cell>
          <cell r="O194">
            <v>3600</v>
          </cell>
          <cell r="R194">
            <v>2</v>
          </cell>
          <cell r="S194">
            <v>0</v>
          </cell>
          <cell r="V194">
            <v>1</v>
          </cell>
          <cell r="X194">
            <v>3440</v>
          </cell>
          <cell r="Y194">
            <v>1</v>
          </cell>
          <cell r="Z194">
            <v>600</v>
          </cell>
          <cell r="AB194">
            <v>2</v>
          </cell>
          <cell r="AE194">
            <v>0</v>
          </cell>
          <cell r="AG194">
            <v>0</v>
          </cell>
          <cell r="AI194">
            <v>0</v>
          </cell>
          <cell r="AP194">
            <v>0</v>
          </cell>
          <cell r="AQ194">
            <v>1</v>
          </cell>
          <cell r="AR194">
            <v>0</v>
          </cell>
          <cell r="AS194">
            <v>1</v>
          </cell>
          <cell r="AT194">
            <v>1</v>
          </cell>
          <cell r="AU194">
            <v>0</v>
          </cell>
          <cell r="AV194">
            <v>0</v>
          </cell>
          <cell r="AW194">
            <v>1</v>
          </cell>
          <cell r="AX194">
            <v>1</v>
          </cell>
          <cell r="AY194">
            <v>0</v>
          </cell>
          <cell r="AZ194">
            <v>0</v>
          </cell>
        </row>
        <row r="195">
          <cell r="A195" t="str">
            <v>QLT</v>
          </cell>
          <cell r="B195">
            <v>204841</v>
          </cell>
          <cell r="C195" t="str">
            <v>A</v>
          </cell>
          <cell r="D195">
            <v>0</v>
          </cell>
          <cell r="L195">
            <v>0</v>
          </cell>
          <cell r="N195">
            <v>1</v>
          </cell>
          <cell r="O195">
            <v>480</v>
          </cell>
          <cell r="P195">
            <v>0</v>
          </cell>
          <cell r="R195">
            <v>0</v>
          </cell>
          <cell r="S195">
            <v>0</v>
          </cell>
          <cell r="V195">
            <v>0</v>
          </cell>
          <cell r="Y195">
            <v>0</v>
          </cell>
          <cell r="AB195">
            <v>0</v>
          </cell>
          <cell r="AC195">
            <v>0</v>
          </cell>
          <cell r="AE195">
            <v>0</v>
          </cell>
          <cell r="AG195">
            <v>0</v>
          </cell>
          <cell r="AI195">
            <v>0</v>
          </cell>
          <cell r="AP195">
            <v>0</v>
          </cell>
          <cell r="AQ195">
            <v>2</v>
          </cell>
          <cell r="AR195">
            <v>0</v>
          </cell>
          <cell r="AS195">
            <v>1</v>
          </cell>
          <cell r="AT195">
            <v>1</v>
          </cell>
          <cell r="AU195">
            <v>0</v>
          </cell>
          <cell r="AV195">
            <v>0</v>
          </cell>
          <cell r="AW195">
            <v>0</v>
          </cell>
          <cell r="AX195">
            <v>0</v>
          </cell>
          <cell r="AY195">
            <v>0</v>
          </cell>
          <cell r="AZ195">
            <v>0</v>
          </cell>
        </row>
        <row r="196">
          <cell r="A196" t="str">
            <v>Quebec Federated Cooperative</v>
          </cell>
          <cell r="B196">
            <v>2755096</v>
          </cell>
          <cell r="C196" t="str">
            <v>A</v>
          </cell>
          <cell r="D196">
            <v>1</v>
          </cell>
          <cell r="E196">
            <v>38000</v>
          </cell>
          <cell r="F196">
            <v>36000</v>
          </cell>
          <cell r="G196">
            <v>36</v>
          </cell>
          <cell r="H196">
            <v>80000</v>
          </cell>
          <cell r="L196">
            <v>1</v>
          </cell>
          <cell r="M196">
            <v>2000</v>
          </cell>
          <cell r="N196">
            <v>1</v>
          </cell>
          <cell r="O196">
            <v>1500</v>
          </cell>
          <cell r="P196">
            <v>0</v>
          </cell>
          <cell r="R196">
            <v>0</v>
          </cell>
          <cell r="S196">
            <v>0</v>
          </cell>
          <cell r="V196">
            <v>0</v>
          </cell>
          <cell r="Y196">
            <v>0</v>
          </cell>
          <cell r="AB196">
            <v>2</v>
          </cell>
          <cell r="AC196">
            <v>0</v>
          </cell>
          <cell r="AE196">
            <v>0</v>
          </cell>
          <cell r="AG196">
            <v>0</v>
          </cell>
          <cell r="AI196">
            <v>0</v>
          </cell>
          <cell r="AK196">
            <v>0</v>
          </cell>
          <cell r="AP196">
            <v>1</v>
          </cell>
          <cell r="AQ196">
            <v>5</v>
          </cell>
          <cell r="AR196">
            <v>0</v>
          </cell>
          <cell r="AS196">
            <v>1</v>
          </cell>
          <cell r="AT196">
            <v>1</v>
          </cell>
          <cell r="AU196">
            <v>0</v>
          </cell>
          <cell r="AV196">
            <v>0</v>
          </cell>
          <cell r="AW196">
            <v>0</v>
          </cell>
          <cell r="AX196">
            <v>1</v>
          </cell>
          <cell r="AY196">
            <v>0</v>
          </cell>
          <cell r="AZ196">
            <v>0</v>
          </cell>
        </row>
        <row r="197">
          <cell r="A197" t="str">
            <v>Québecor Media Inc.</v>
          </cell>
          <cell r="B197">
            <v>2369000</v>
          </cell>
          <cell r="C197" t="str">
            <v>A</v>
          </cell>
          <cell r="D197">
            <v>0</v>
          </cell>
          <cell r="F197">
            <v>55000</v>
          </cell>
          <cell r="G197">
            <v>36</v>
          </cell>
          <cell r="H197">
            <v>90000</v>
          </cell>
          <cell r="L197">
            <v>1</v>
          </cell>
          <cell r="M197">
            <v>1500</v>
          </cell>
          <cell r="N197">
            <v>1</v>
          </cell>
          <cell r="P197">
            <v>1</v>
          </cell>
          <cell r="Q197">
            <v>50000</v>
          </cell>
          <cell r="R197">
            <v>1</v>
          </cell>
          <cell r="S197">
            <v>1</v>
          </cell>
          <cell r="T197">
            <v>10000</v>
          </cell>
          <cell r="U197">
            <v>5000</v>
          </cell>
          <cell r="V197">
            <v>0</v>
          </cell>
          <cell r="Y197">
            <v>0</v>
          </cell>
          <cell r="AB197">
            <v>2</v>
          </cell>
          <cell r="AC197">
            <v>1</v>
          </cell>
          <cell r="AD197">
            <v>100000</v>
          </cell>
          <cell r="AE197">
            <v>1</v>
          </cell>
          <cell r="AF197">
            <v>875</v>
          </cell>
          <cell r="AG197">
            <v>0</v>
          </cell>
          <cell r="AI197">
            <v>0</v>
          </cell>
          <cell r="AK197">
            <v>0</v>
          </cell>
          <cell r="AP197">
            <v>1</v>
          </cell>
          <cell r="AQ197">
            <v>5</v>
          </cell>
          <cell r="AR197">
            <v>0</v>
          </cell>
          <cell r="AS197">
            <v>1</v>
          </cell>
          <cell r="AT197">
            <v>1</v>
          </cell>
          <cell r="AU197">
            <v>0</v>
          </cell>
          <cell r="AV197">
            <v>0</v>
          </cell>
          <cell r="AW197">
            <v>1</v>
          </cell>
          <cell r="AX197">
            <v>1</v>
          </cell>
          <cell r="AY197">
            <v>0</v>
          </cell>
          <cell r="AZ197">
            <v>0</v>
          </cell>
        </row>
        <row r="198">
          <cell r="A198" t="str">
            <v>RBC Financial Group</v>
          </cell>
          <cell r="B198">
            <v>24829000</v>
          </cell>
          <cell r="C198" t="str">
            <v>A</v>
          </cell>
          <cell r="D198">
            <v>1</v>
          </cell>
          <cell r="E198">
            <v>5000</v>
          </cell>
          <cell r="F198">
            <v>95000</v>
          </cell>
          <cell r="G198">
            <v>36</v>
          </cell>
          <cell r="I198">
            <v>1667</v>
          </cell>
          <cell r="J198">
            <v>20004</v>
          </cell>
          <cell r="L198">
            <v>1</v>
          </cell>
          <cell r="N198">
            <v>1</v>
          </cell>
          <cell r="P198">
            <v>0</v>
          </cell>
          <cell r="R198">
            <v>1</v>
          </cell>
          <cell r="S198">
            <v>0</v>
          </cell>
          <cell r="V198">
            <v>0</v>
          </cell>
          <cell r="Y198">
            <v>0</v>
          </cell>
          <cell r="AB198">
            <v>2</v>
          </cell>
          <cell r="AC198">
            <v>1</v>
          </cell>
          <cell r="AE198">
            <v>1</v>
          </cell>
          <cell r="AG198">
            <v>0</v>
          </cell>
          <cell r="AI198">
            <v>1</v>
          </cell>
          <cell r="AM198">
            <v>1</v>
          </cell>
          <cell r="AN198">
            <v>10000</v>
          </cell>
          <cell r="AP198">
            <v>0</v>
          </cell>
          <cell r="AQ198">
            <v>6</v>
          </cell>
          <cell r="AR198">
            <v>0</v>
          </cell>
          <cell r="AS198">
            <v>1</v>
          </cell>
          <cell r="AT198">
            <v>1</v>
          </cell>
          <cell r="AU198">
            <v>0</v>
          </cell>
          <cell r="AV198">
            <v>1</v>
          </cell>
          <cell r="AW198">
            <v>1</v>
          </cell>
          <cell r="AX198">
            <v>1</v>
          </cell>
          <cell r="AY198">
            <v>0</v>
          </cell>
          <cell r="AZ198">
            <v>0</v>
          </cell>
        </row>
        <row r="199">
          <cell r="A199" t="str">
            <v>Real Resources Inc.</v>
          </cell>
          <cell r="B199">
            <v>73282</v>
          </cell>
          <cell r="C199" t="str">
            <v>A</v>
          </cell>
          <cell r="D199">
            <v>0</v>
          </cell>
          <cell r="N199">
            <v>1</v>
          </cell>
          <cell r="O199">
            <v>3540</v>
          </cell>
          <cell r="R199">
            <v>0</v>
          </cell>
          <cell r="S199">
            <v>0</v>
          </cell>
          <cell r="V199">
            <v>0</v>
          </cell>
          <cell r="Y199">
            <v>0</v>
          </cell>
          <cell r="AB199">
            <v>0</v>
          </cell>
          <cell r="AE199">
            <v>0</v>
          </cell>
          <cell r="AG199">
            <v>0</v>
          </cell>
          <cell r="AI199">
            <v>0</v>
          </cell>
          <cell r="AP199">
            <v>0</v>
          </cell>
          <cell r="AQ199">
            <v>1</v>
          </cell>
          <cell r="AR199">
            <v>0</v>
          </cell>
          <cell r="AS199">
            <v>1</v>
          </cell>
          <cell r="AT199">
            <v>1</v>
          </cell>
          <cell r="AU199">
            <v>0</v>
          </cell>
          <cell r="AV199">
            <v>0</v>
          </cell>
          <cell r="AW199">
            <v>0</v>
          </cell>
          <cell r="AX199">
            <v>0</v>
          </cell>
          <cell r="AY199">
            <v>0</v>
          </cell>
          <cell r="AZ199">
            <v>0</v>
          </cell>
        </row>
        <row r="200">
          <cell r="A200" t="str">
            <v>Regent Resources Ltd.</v>
          </cell>
          <cell r="B200">
            <v>23014</v>
          </cell>
          <cell r="C200" t="str">
            <v>A</v>
          </cell>
          <cell r="D200">
            <v>0</v>
          </cell>
          <cell r="I200">
            <v>1500</v>
          </cell>
          <cell r="J200">
            <v>18000</v>
          </cell>
          <cell r="N200">
            <v>1</v>
          </cell>
          <cell r="O200">
            <v>3360</v>
          </cell>
          <cell r="R200">
            <v>1</v>
          </cell>
          <cell r="S200">
            <v>1</v>
          </cell>
          <cell r="U200">
            <v>2500</v>
          </cell>
          <cell r="V200">
            <v>0</v>
          </cell>
          <cell r="Y200">
            <v>0</v>
          </cell>
          <cell r="AB200">
            <v>0</v>
          </cell>
          <cell r="AE200">
            <v>0</v>
          </cell>
          <cell r="AG200">
            <v>0</v>
          </cell>
          <cell r="AI200">
            <v>0</v>
          </cell>
          <cell r="AP200">
            <v>0</v>
          </cell>
          <cell r="AQ200">
            <v>1</v>
          </cell>
          <cell r="AR200">
            <v>0</v>
          </cell>
          <cell r="AS200">
            <v>1</v>
          </cell>
          <cell r="AT200">
            <v>1</v>
          </cell>
          <cell r="AU200">
            <v>0</v>
          </cell>
          <cell r="AV200">
            <v>1</v>
          </cell>
          <cell r="AW200">
            <v>1</v>
          </cell>
          <cell r="AX200">
            <v>0</v>
          </cell>
          <cell r="AY200">
            <v>0</v>
          </cell>
          <cell r="AZ200">
            <v>0</v>
          </cell>
        </row>
        <row r="201">
          <cell r="A201" t="str">
            <v>Reliable Life Insurance Company</v>
          </cell>
          <cell r="B201">
            <v>31900</v>
          </cell>
          <cell r="C201" t="str">
            <v>A</v>
          </cell>
          <cell r="D201">
            <v>0</v>
          </cell>
          <cell r="I201">
            <v>1100</v>
          </cell>
          <cell r="J201">
            <v>13200</v>
          </cell>
          <cell r="L201">
            <v>0</v>
          </cell>
          <cell r="N201">
            <v>1</v>
          </cell>
          <cell r="O201">
            <v>1440</v>
          </cell>
          <cell r="P201">
            <v>0</v>
          </cell>
          <cell r="R201">
            <v>3</v>
          </cell>
          <cell r="S201">
            <v>1</v>
          </cell>
          <cell r="U201">
            <v>5200</v>
          </cell>
          <cell r="V201">
            <v>1</v>
          </cell>
          <cell r="X201">
            <v>1500</v>
          </cell>
          <cell r="Y201">
            <v>0</v>
          </cell>
          <cell r="AB201">
            <v>0</v>
          </cell>
          <cell r="AC201">
            <v>0</v>
          </cell>
          <cell r="AE201">
            <v>0</v>
          </cell>
          <cell r="AG201">
            <v>0</v>
          </cell>
          <cell r="AI201">
            <v>0</v>
          </cell>
          <cell r="AK201">
            <v>0</v>
          </cell>
          <cell r="AM201">
            <v>0</v>
          </cell>
          <cell r="AP201">
            <v>0</v>
          </cell>
          <cell r="AQ201">
            <v>1</v>
          </cell>
          <cell r="AR201">
            <v>0</v>
          </cell>
          <cell r="AS201">
            <v>1</v>
          </cell>
          <cell r="AT201">
            <v>1</v>
          </cell>
          <cell r="AU201">
            <v>0</v>
          </cell>
          <cell r="AV201">
            <v>1</v>
          </cell>
          <cell r="AW201">
            <v>1</v>
          </cell>
          <cell r="AX201">
            <v>0</v>
          </cell>
          <cell r="AY201">
            <v>0</v>
          </cell>
          <cell r="AZ201">
            <v>0</v>
          </cell>
        </row>
        <row r="202">
          <cell r="A202" t="str">
            <v>Retirement Residences Real Estate Investment Trust</v>
          </cell>
          <cell r="B202">
            <v>931793</v>
          </cell>
          <cell r="C202" t="str">
            <v>A</v>
          </cell>
          <cell r="AP202">
            <v>0</v>
          </cell>
          <cell r="AQ202">
            <v>3</v>
          </cell>
          <cell r="AR202">
            <v>0</v>
          </cell>
          <cell r="AS202">
            <v>1</v>
          </cell>
          <cell r="AT202">
            <v>0</v>
          </cell>
          <cell r="AU202">
            <v>0</v>
          </cell>
          <cell r="AV202">
            <v>0</v>
          </cell>
          <cell r="AW202">
            <v>0</v>
          </cell>
          <cell r="AX202">
            <v>0</v>
          </cell>
          <cell r="AY202">
            <v>0</v>
          </cell>
          <cell r="AZ202">
            <v>0</v>
          </cell>
        </row>
        <row r="203">
          <cell r="A203" t="str">
            <v>Robin Hood Multifoods Inc.</v>
          </cell>
          <cell r="B203">
            <v>316900</v>
          </cell>
          <cell r="C203" t="str">
            <v>A</v>
          </cell>
          <cell r="D203">
            <v>0</v>
          </cell>
          <cell r="L203">
            <v>0</v>
          </cell>
          <cell r="N203">
            <v>0</v>
          </cell>
          <cell r="P203">
            <v>0</v>
          </cell>
          <cell r="R203">
            <v>0</v>
          </cell>
          <cell r="S203">
            <v>0</v>
          </cell>
          <cell r="V203">
            <v>0</v>
          </cell>
          <cell r="Y203">
            <v>0</v>
          </cell>
          <cell r="AB203">
            <v>0</v>
          </cell>
          <cell r="AC203">
            <v>0</v>
          </cell>
          <cell r="AE203">
            <v>1</v>
          </cell>
          <cell r="AF203">
            <v>935</v>
          </cell>
          <cell r="AG203">
            <v>0</v>
          </cell>
          <cell r="AI203">
            <v>0</v>
          </cell>
          <cell r="AK203">
            <v>0</v>
          </cell>
          <cell r="AP203">
            <v>0</v>
          </cell>
          <cell r="AQ203">
            <v>2</v>
          </cell>
          <cell r="AR203">
            <v>0</v>
          </cell>
          <cell r="AS203">
            <v>1</v>
          </cell>
          <cell r="AT203">
            <v>1</v>
          </cell>
          <cell r="AU203">
            <v>0</v>
          </cell>
          <cell r="AV203">
            <v>0</v>
          </cell>
          <cell r="AW203">
            <v>0</v>
          </cell>
          <cell r="AX203">
            <v>0</v>
          </cell>
          <cell r="AY203">
            <v>0</v>
          </cell>
          <cell r="AZ203">
            <v>0</v>
          </cell>
        </row>
        <row r="204">
          <cell r="A204" t="str">
            <v>Rogers AT&amp;T Wireless</v>
          </cell>
          <cell r="B204">
            <v>2282203</v>
          </cell>
          <cell r="C204" t="str">
            <v>A</v>
          </cell>
          <cell r="D204">
            <v>0</v>
          </cell>
          <cell r="I204">
            <v>1600</v>
          </cell>
          <cell r="J204">
            <v>19200</v>
          </cell>
          <cell r="L204">
            <v>0</v>
          </cell>
          <cell r="N204">
            <v>1</v>
          </cell>
          <cell r="O204">
            <v>240</v>
          </cell>
          <cell r="P204">
            <v>1</v>
          </cell>
          <cell r="R204">
            <v>0</v>
          </cell>
          <cell r="S204">
            <v>0</v>
          </cell>
          <cell r="V204">
            <v>0</v>
          </cell>
          <cell r="Y204">
            <v>0</v>
          </cell>
          <cell r="AB204">
            <v>1</v>
          </cell>
          <cell r="AC204">
            <v>1</v>
          </cell>
          <cell r="AE204">
            <v>1</v>
          </cell>
          <cell r="AG204">
            <v>0</v>
          </cell>
          <cell r="AI204">
            <v>0</v>
          </cell>
          <cell r="AK204">
            <v>1</v>
          </cell>
          <cell r="AL204">
            <v>2041</v>
          </cell>
          <cell r="AM204">
            <v>0</v>
          </cell>
          <cell r="AP204">
            <v>0</v>
          </cell>
          <cell r="AQ204">
            <v>5</v>
          </cell>
          <cell r="AR204">
            <v>0</v>
          </cell>
          <cell r="AS204">
            <v>1</v>
          </cell>
          <cell r="AT204">
            <v>1</v>
          </cell>
          <cell r="AU204">
            <v>0</v>
          </cell>
          <cell r="AV204">
            <v>1</v>
          </cell>
          <cell r="AW204">
            <v>0</v>
          </cell>
          <cell r="AX204">
            <v>1</v>
          </cell>
          <cell r="AY204">
            <v>0</v>
          </cell>
          <cell r="AZ204">
            <v>0</v>
          </cell>
        </row>
        <row r="205">
          <cell r="A205" t="str">
            <v>Rosetta Exploration Inc.</v>
          </cell>
          <cell r="B205">
            <v>1179</v>
          </cell>
          <cell r="C205" t="str">
            <v>A</v>
          </cell>
          <cell r="D205">
            <v>0</v>
          </cell>
          <cell r="N205">
            <v>1</v>
          </cell>
          <cell r="O205">
            <v>2880</v>
          </cell>
          <cell r="R205">
            <v>0</v>
          </cell>
          <cell r="S205">
            <v>0</v>
          </cell>
          <cell r="V205">
            <v>0</v>
          </cell>
          <cell r="Y205">
            <v>0</v>
          </cell>
          <cell r="AB205">
            <v>0</v>
          </cell>
          <cell r="AE205">
            <v>0</v>
          </cell>
          <cell r="AG205">
            <v>0</v>
          </cell>
          <cell r="AI205">
            <v>0</v>
          </cell>
          <cell r="AK205">
            <v>0</v>
          </cell>
          <cell r="AP205">
            <v>0</v>
          </cell>
          <cell r="AQ205">
            <v>1</v>
          </cell>
          <cell r="AR205">
            <v>0</v>
          </cell>
          <cell r="AS205">
            <v>1</v>
          </cell>
          <cell r="AT205">
            <v>1</v>
          </cell>
          <cell r="AU205">
            <v>0</v>
          </cell>
          <cell r="AV205">
            <v>0</v>
          </cell>
          <cell r="AW205">
            <v>0</v>
          </cell>
          <cell r="AX205">
            <v>0</v>
          </cell>
          <cell r="AY205">
            <v>0</v>
          </cell>
          <cell r="AZ205">
            <v>0</v>
          </cell>
        </row>
        <row r="206">
          <cell r="A206" t="str">
            <v>Royal &amp; SunAlliance Canada</v>
          </cell>
          <cell r="B206">
            <v>1533000</v>
          </cell>
          <cell r="C206" t="str">
            <v>A</v>
          </cell>
          <cell r="D206">
            <v>0</v>
          </cell>
          <cell r="F206">
            <v>75000</v>
          </cell>
          <cell r="G206">
            <v>50</v>
          </cell>
          <cell r="H206">
            <v>100000</v>
          </cell>
          <cell r="L206">
            <v>0</v>
          </cell>
          <cell r="N206">
            <v>0</v>
          </cell>
          <cell r="P206">
            <v>0</v>
          </cell>
          <cell r="R206">
            <v>1</v>
          </cell>
          <cell r="S206">
            <v>0</v>
          </cell>
          <cell r="V206">
            <v>0</v>
          </cell>
          <cell r="Y206">
            <v>0</v>
          </cell>
          <cell r="AB206">
            <v>2</v>
          </cell>
          <cell r="AC206">
            <v>1</v>
          </cell>
          <cell r="AE206">
            <v>1</v>
          </cell>
          <cell r="AG206">
            <v>1</v>
          </cell>
          <cell r="AI206">
            <v>0</v>
          </cell>
          <cell r="AK206">
            <v>1</v>
          </cell>
          <cell r="AM206">
            <v>1</v>
          </cell>
          <cell r="AN206">
            <v>4000</v>
          </cell>
          <cell r="AP206">
            <v>1</v>
          </cell>
          <cell r="AQ206">
            <v>4</v>
          </cell>
          <cell r="AR206">
            <v>0</v>
          </cell>
          <cell r="AS206">
            <v>1</v>
          </cell>
          <cell r="AT206">
            <v>1</v>
          </cell>
          <cell r="AU206">
            <v>0</v>
          </cell>
          <cell r="AV206">
            <v>0</v>
          </cell>
          <cell r="AW206">
            <v>1</v>
          </cell>
          <cell r="AX206">
            <v>1</v>
          </cell>
          <cell r="AY206">
            <v>0</v>
          </cell>
          <cell r="AZ206">
            <v>0</v>
          </cell>
        </row>
        <row r="207">
          <cell r="A207" t="str">
            <v>S.C. Johnson and Son Limited</v>
          </cell>
          <cell r="B207">
            <v>393694</v>
          </cell>
          <cell r="C207" t="str">
            <v>A</v>
          </cell>
          <cell r="D207">
            <v>0</v>
          </cell>
          <cell r="N207">
            <v>0</v>
          </cell>
          <cell r="P207">
            <v>0</v>
          </cell>
          <cell r="R207">
            <v>1</v>
          </cell>
          <cell r="S207">
            <v>1</v>
          </cell>
          <cell r="U207">
            <v>2400</v>
          </cell>
          <cell r="V207">
            <v>0</v>
          </cell>
          <cell r="Y207">
            <v>0</v>
          </cell>
          <cell r="AB207">
            <v>0</v>
          </cell>
          <cell r="AC207">
            <v>0</v>
          </cell>
          <cell r="AE207">
            <v>1</v>
          </cell>
          <cell r="AG207">
            <v>1</v>
          </cell>
          <cell r="AI207">
            <v>0</v>
          </cell>
          <cell r="AK207">
            <v>1</v>
          </cell>
          <cell r="AP207">
            <v>0</v>
          </cell>
          <cell r="AQ207">
            <v>2</v>
          </cell>
          <cell r="AR207">
            <v>0</v>
          </cell>
          <cell r="AS207">
            <v>1</v>
          </cell>
          <cell r="AT207">
            <v>1</v>
          </cell>
          <cell r="AU207">
            <v>0</v>
          </cell>
          <cell r="AV207">
            <v>0</v>
          </cell>
          <cell r="AW207">
            <v>1</v>
          </cell>
          <cell r="AX207">
            <v>0</v>
          </cell>
          <cell r="AY207">
            <v>0</v>
          </cell>
          <cell r="AZ207">
            <v>0</v>
          </cell>
        </row>
        <row r="208">
          <cell r="A208" t="str">
            <v>Sabre Energy Ltd.</v>
          </cell>
          <cell r="B208">
            <v>78705</v>
          </cell>
          <cell r="C208" t="str">
            <v>A</v>
          </cell>
          <cell r="D208">
            <v>0</v>
          </cell>
          <cell r="N208">
            <v>1</v>
          </cell>
          <cell r="O208">
            <v>2640</v>
          </cell>
          <cell r="R208">
            <v>0</v>
          </cell>
          <cell r="S208">
            <v>0</v>
          </cell>
          <cell r="V208">
            <v>0</v>
          </cell>
          <cell r="Y208">
            <v>0</v>
          </cell>
          <cell r="AB208">
            <v>0</v>
          </cell>
          <cell r="AE208">
            <v>0</v>
          </cell>
          <cell r="AG208">
            <v>0</v>
          </cell>
          <cell r="AI208">
            <v>0</v>
          </cell>
          <cell r="AP208">
            <v>0</v>
          </cell>
          <cell r="AQ208">
            <v>1</v>
          </cell>
          <cell r="AR208">
            <v>0</v>
          </cell>
          <cell r="AS208">
            <v>1</v>
          </cell>
          <cell r="AT208">
            <v>1</v>
          </cell>
          <cell r="AU208">
            <v>0</v>
          </cell>
          <cell r="AV208">
            <v>0</v>
          </cell>
          <cell r="AW208">
            <v>0</v>
          </cell>
          <cell r="AX208">
            <v>0</v>
          </cell>
          <cell r="AY208">
            <v>0</v>
          </cell>
          <cell r="AZ208">
            <v>0</v>
          </cell>
        </row>
        <row r="209">
          <cell r="A209" t="str">
            <v>SaskEnergy</v>
          </cell>
          <cell r="B209">
            <v>317000</v>
          </cell>
          <cell r="C209" t="str">
            <v>A</v>
          </cell>
          <cell r="D209">
            <v>1</v>
          </cell>
          <cell r="E209">
            <v>7424</v>
          </cell>
          <cell r="I209">
            <v>1534</v>
          </cell>
          <cell r="J209">
            <v>18408</v>
          </cell>
          <cell r="N209">
            <v>1</v>
          </cell>
          <cell r="O209">
            <v>900</v>
          </cell>
          <cell r="R209">
            <v>0</v>
          </cell>
          <cell r="S209">
            <v>0</v>
          </cell>
          <cell r="V209">
            <v>0</v>
          </cell>
          <cell r="Y209">
            <v>0</v>
          </cell>
          <cell r="AB209">
            <v>0</v>
          </cell>
          <cell r="AE209">
            <v>0</v>
          </cell>
          <cell r="AG209">
            <v>0</v>
          </cell>
          <cell r="AI209">
            <v>0</v>
          </cell>
          <cell r="AP209">
            <v>0</v>
          </cell>
          <cell r="AQ209">
            <v>2</v>
          </cell>
          <cell r="AR209">
            <v>0</v>
          </cell>
          <cell r="AS209">
            <v>1</v>
          </cell>
          <cell r="AT209">
            <v>1</v>
          </cell>
          <cell r="AU209">
            <v>0</v>
          </cell>
          <cell r="AV209">
            <v>1</v>
          </cell>
          <cell r="AW209">
            <v>0</v>
          </cell>
          <cell r="AX209">
            <v>0</v>
          </cell>
          <cell r="AY209">
            <v>0</v>
          </cell>
          <cell r="AZ209">
            <v>0</v>
          </cell>
        </row>
        <row r="210">
          <cell r="A210" t="str">
            <v>Saskferco Products Inc.</v>
          </cell>
          <cell r="B210">
            <v>265000</v>
          </cell>
          <cell r="C210" t="str">
            <v>A</v>
          </cell>
          <cell r="D210">
            <v>0</v>
          </cell>
          <cell r="I210">
            <v>1200</v>
          </cell>
          <cell r="J210">
            <v>14400</v>
          </cell>
          <cell r="L210">
            <v>0</v>
          </cell>
          <cell r="N210">
            <v>1</v>
          </cell>
          <cell r="O210">
            <v>1500</v>
          </cell>
          <cell r="P210">
            <v>0</v>
          </cell>
          <cell r="R210">
            <v>3</v>
          </cell>
          <cell r="S210">
            <v>1</v>
          </cell>
          <cell r="T210">
            <v>15000</v>
          </cell>
          <cell r="U210">
            <v>2400</v>
          </cell>
          <cell r="V210">
            <v>1</v>
          </cell>
          <cell r="X210">
            <v>600</v>
          </cell>
          <cell r="Y210">
            <v>1</v>
          </cell>
          <cell r="AA210">
            <v>250</v>
          </cell>
          <cell r="AB210">
            <v>0</v>
          </cell>
          <cell r="AC210">
            <v>0</v>
          </cell>
          <cell r="AE210">
            <v>0</v>
          </cell>
          <cell r="AG210">
            <v>0</v>
          </cell>
          <cell r="AI210">
            <v>1</v>
          </cell>
          <cell r="AJ210">
            <v>15000</v>
          </cell>
          <cell r="AM210">
            <v>0</v>
          </cell>
          <cell r="AP210">
            <v>0</v>
          </cell>
          <cell r="AQ210">
            <v>2</v>
          </cell>
          <cell r="AR210">
            <v>0</v>
          </cell>
          <cell r="AS210">
            <v>1</v>
          </cell>
          <cell r="AT210">
            <v>1</v>
          </cell>
          <cell r="AU210">
            <v>0</v>
          </cell>
          <cell r="AV210">
            <v>1</v>
          </cell>
          <cell r="AW210">
            <v>1</v>
          </cell>
          <cell r="AX210">
            <v>0</v>
          </cell>
          <cell r="AY210">
            <v>0</v>
          </cell>
          <cell r="AZ210">
            <v>0</v>
          </cell>
        </row>
        <row r="211">
          <cell r="A211" t="str">
            <v>Schneider Electric Canada Inc.</v>
          </cell>
          <cell r="B211">
            <v>325000</v>
          </cell>
          <cell r="C211" t="str">
            <v>A</v>
          </cell>
          <cell r="D211">
            <v>0</v>
          </cell>
          <cell r="F211">
            <v>39000</v>
          </cell>
          <cell r="G211">
            <v>36</v>
          </cell>
          <cell r="K211">
            <v>408</v>
          </cell>
          <cell r="L211">
            <v>1</v>
          </cell>
          <cell r="N211">
            <v>0</v>
          </cell>
          <cell r="P211">
            <v>0</v>
          </cell>
          <cell r="R211">
            <v>1</v>
          </cell>
          <cell r="V211">
            <v>1</v>
          </cell>
          <cell r="Y211">
            <v>0</v>
          </cell>
          <cell r="AB211">
            <v>0</v>
          </cell>
          <cell r="AC211">
            <v>0</v>
          </cell>
          <cell r="AE211">
            <v>0</v>
          </cell>
          <cell r="AG211">
            <v>0</v>
          </cell>
          <cell r="AI211">
            <v>0</v>
          </cell>
          <cell r="AK211">
            <v>0</v>
          </cell>
          <cell r="AP211">
            <v>1</v>
          </cell>
          <cell r="AQ211">
            <v>2</v>
          </cell>
          <cell r="AR211">
            <v>0</v>
          </cell>
          <cell r="AS211">
            <v>1</v>
          </cell>
          <cell r="AT211">
            <v>1</v>
          </cell>
          <cell r="AU211">
            <v>0</v>
          </cell>
          <cell r="AV211">
            <v>0</v>
          </cell>
          <cell r="AW211">
            <v>1</v>
          </cell>
          <cell r="AX211">
            <v>0</v>
          </cell>
          <cell r="AY211">
            <v>1</v>
          </cell>
          <cell r="AZ211">
            <v>0</v>
          </cell>
        </row>
        <row r="212">
          <cell r="A212" t="str">
            <v>Schneider Foods</v>
          </cell>
          <cell r="B212">
            <v>1237195</v>
          </cell>
          <cell r="C212" t="str">
            <v>A</v>
          </cell>
          <cell r="D212">
            <v>0</v>
          </cell>
          <cell r="F212">
            <v>90000</v>
          </cell>
          <cell r="G212">
            <v>36</v>
          </cell>
          <cell r="L212">
            <v>0</v>
          </cell>
          <cell r="N212">
            <v>0</v>
          </cell>
          <cell r="P212">
            <v>0</v>
          </cell>
          <cell r="R212">
            <v>1</v>
          </cell>
          <cell r="S212">
            <v>1</v>
          </cell>
          <cell r="T212">
            <v>10000</v>
          </cell>
          <cell r="U212">
            <v>2500</v>
          </cell>
          <cell r="V212">
            <v>0</v>
          </cell>
          <cell r="Y212">
            <v>0</v>
          </cell>
          <cell r="AB212">
            <v>2</v>
          </cell>
          <cell r="AC212">
            <v>1</v>
          </cell>
          <cell r="AD212">
            <v>3657</v>
          </cell>
          <cell r="AE212">
            <v>1</v>
          </cell>
          <cell r="AF212">
            <v>1000</v>
          </cell>
          <cell r="AG212">
            <v>1</v>
          </cell>
          <cell r="AH212">
            <v>1000</v>
          </cell>
          <cell r="AI212">
            <v>0</v>
          </cell>
          <cell r="AK212">
            <v>0</v>
          </cell>
          <cell r="AM212">
            <v>0</v>
          </cell>
          <cell r="AP212">
            <v>1</v>
          </cell>
          <cell r="AQ212">
            <v>4</v>
          </cell>
          <cell r="AR212">
            <v>0</v>
          </cell>
          <cell r="AS212">
            <v>1</v>
          </cell>
          <cell r="AT212">
            <v>1</v>
          </cell>
          <cell r="AU212">
            <v>0</v>
          </cell>
          <cell r="AV212">
            <v>0</v>
          </cell>
          <cell r="AW212">
            <v>1</v>
          </cell>
          <cell r="AX212">
            <v>1</v>
          </cell>
          <cell r="AY212">
            <v>0</v>
          </cell>
          <cell r="AZ212">
            <v>0</v>
          </cell>
        </row>
        <row r="213">
          <cell r="A213" t="str">
            <v>Scotiabank</v>
          </cell>
          <cell r="B213">
            <v>17261000</v>
          </cell>
          <cell r="C213" t="str">
            <v>A</v>
          </cell>
          <cell r="AP213">
            <v>0</v>
          </cell>
          <cell r="AQ213">
            <v>6</v>
          </cell>
          <cell r="AR213">
            <v>0</v>
          </cell>
          <cell r="AS213">
            <v>1</v>
          </cell>
          <cell r="AT213">
            <v>0</v>
          </cell>
          <cell r="AU213">
            <v>0</v>
          </cell>
          <cell r="AV213">
            <v>0</v>
          </cell>
          <cell r="AW213">
            <v>0</v>
          </cell>
          <cell r="AX213">
            <v>0</v>
          </cell>
          <cell r="AY213">
            <v>0</v>
          </cell>
          <cell r="AZ213">
            <v>0</v>
          </cell>
        </row>
        <row r="214">
          <cell r="A214" t="str">
            <v>Seamark Asset Management Ltd.</v>
          </cell>
          <cell r="B214">
            <v>25506</v>
          </cell>
          <cell r="C214" t="str">
            <v>A</v>
          </cell>
          <cell r="D214">
            <v>1</v>
          </cell>
          <cell r="E214">
            <v>25000</v>
          </cell>
          <cell r="L214">
            <v>0</v>
          </cell>
          <cell r="N214">
            <v>0</v>
          </cell>
          <cell r="P214">
            <v>0</v>
          </cell>
          <cell r="R214">
            <v>0</v>
          </cell>
          <cell r="S214">
            <v>0</v>
          </cell>
          <cell r="V214">
            <v>0</v>
          </cell>
          <cell r="Y214">
            <v>0</v>
          </cell>
          <cell r="AB214">
            <v>2</v>
          </cell>
          <cell r="AC214">
            <v>0</v>
          </cell>
          <cell r="AE214">
            <v>0</v>
          </cell>
          <cell r="AG214">
            <v>0</v>
          </cell>
          <cell r="AI214">
            <v>0</v>
          </cell>
          <cell r="AK214">
            <v>0</v>
          </cell>
          <cell r="AP214">
            <v>0</v>
          </cell>
          <cell r="AQ214">
            <v>1</v>
          </cell>
          <cell r="AR214">
            <v>0</v>
          </cell>
          <cell r="AS214">
            <v>1</v>
          </cell>
          <cell r="AT214">
            <v>1</v>
          </cell>
          <cell r="AU214">
            <v>0</v>
          </cell>
          <cell r="AV214">
            <v>0</v>
          </cell>
          <cell r="AW214">
            <v>0</v>
          </cell>
          <cell r="AX214">
            <v>1</v>
          </cell>
          <cell r="AY214">
            <v>0</v>
          </cell>
          <cell r="AZ214">
            <v>0</v>
          </cell>
        </row>
        <row r="215">
          <cell r="A215" t="str">
            <v>Sears Canada Inc.</v>
          </cell>
          <cell r="B215">
            <v>6222700</v>
          </cell>
          <cell r="C215" t="str">
            <v>A</v>
          </cell>
          <cell r="D215">
            <v>1</v>
          </cell>
          <cell r="E215">
            <v>6000</v>
          </cell>
          <cell r="I215">
            <v>500</v>
          </cell>
          <cell r="J215">
            <v>6000</v>
          </cell>
          <cell r="L215">
            <v>0</v>
          </cell>
          <cell r="N215">
            <v>0</v>
          </cell>
          <cell r="P215">
            <v>0</v>
          </cell>
          <cell r="R215">
            <v>0</v>
          </cell>
          <cell r="S215">
            <v>0</v>
          </cell>
          <cell r="V215">
            <v>0</v>
          </cell>
          <cell r="Y215">
            <v>0</v>
          </cell>
          <cell r="AB215">
            <v>0</v>
          </cell>
          <cell r="AC215">
            <v>0</v>
          </cell>
          <cell r="AE215">
            <v>0</v>
          </cell>
          <cell r="AG215">
            <v>0</v>
          </cell>
          <cell r="AI215">
            <v>0</v>
          </cell>
          <cell r="AK215">
            <v>0</v>
          </cell>
          <cell r="AM215">
            <v>0</v>
          </cell>
          <cell r="AP215">
            <v>0</v>
          </cell>
          <cell r="AQ215">
            <v>6</v>
          </cell>
          <cell r="AR215">
            <v>0</v>
          </cell>
          <cell r="AS215">
            <v>1</v>
          </cell>
          <cell r="AT215">
            <v>1</v>
          </cell>
          <cell r="AU215">
            <v>0</v>
          </cell>
          <cell r="AV215">
            <v>1</v>
          </cell>
          <cell r="AW215">
            <v>0</v>
          </cell>
          <cell r="AX215">
            <v>0</v>
          </cell>
          <cell r="AY215">
            <v>0</v>
          </cell>
          <cell r="AZ215">
            <v>0</v>
          </cell>
        </row>
        <row r="216">
          <cell r="A216" t="str">
            <v>Shell Canada Limited</v>
          </cell>
          <cell r="B216">
            <v>8847000</v>
          </cell>
          <cell r="C216" t="str">
            <v>A</v>
          </cell>
          <cell r="D216">
            <v>0</v>
          </cell>
          <cell r="I216">
            <v>1915</v>
          </cell>
          <cell r="J216">
            <v>22980</v>
          </cell>
          <cell r="L216">
            <v>0</v>
          </cell>
          <cell r="N216">
            <v>0</v>
          </cell>
          <cell r="P216">
            <v>0</v>
          </cell>
          <cell r="R216">
            <v>0</v>
          </cell>
          <cell r="S216">
            <v>0</v>
          </cell>
          <cell r="V216">
            <v>0</v>
          </cell>
          <cell r="Y216">
            <v>0</v>
          </cell>
          <cell r="AB216">
            <v>0</v>
          </cell>
          <cell r="AC216">
            <v>0</v>
          </cell>
          <cell r="AE216">
            <v>0</v>
          </cell>
          <cell r="AG216">
            <v>1</v>
          </cell>
          <cell r="AH216">
            <v>5000</v>
          </cell>
          <cell r="AI216">
            <v>0</v>
          </cell>
          <cell r="AK216">
            <v>0</v>
          </cell>
          <cell r="AP216">
            <v>0</v>
          </cell>
          <cell r="AQ216">
            <v>6</v>
          </cell>
          <cell r="AR216">
            <v>0</v>
          </cell>
          <cell r="AS216">
            <v>1</v>
          </cell>
          <cell r="AT216">
            <v>1</v>
          </cell>
          <cell r="AU216">
            <v>0</v>
          </cell>
          <cell r="AV216">
            <v>1</v>
          </cell>
          <cell r="AW216">
            <v>0</v>
          </cell>
          <cell r="AX216">
            <v>0</v>
          </cell>
          <cell r="AY216">
            <v>0</v>
          </cell>
          <cell r="AZ216">
            <v>0</v>
          </cell>
        </row>
        <row r="217">
          <cell r="A217" t="str">
            <v>Shiningbank Energy Management Inc.</v>
          </cell>
          <cell r="B217">
            <v>242157</v>
          </cell>
          <cell r="C217" t="str">
            <v>A</v>
          </cell>
          <cell r="D217">
            <v>0</v>
          </cell>
          <cell r="N217">
            <v>1</v>
          </cell>
          <cell r="O217">
            <v>3960</v>
          </cell>
          <cell r="R217">
            <v>2</v>
          </cell>
          <cell r="S217">
            <v>1</v>
          </cell>
          <cell r="U217">
            <v>2432</v>
          </cell>
          <cell r="V217">
            <v>1</v>
          </cell>
          <cell r="W217">
            <v>2340</v>
          </cell>
          <cell r="Y217">
            <v>0</v>
          </cell>
          <cell r="AB217">
            <v>0</v>
          </cell>
          <cell r="AC217">
            <v>0</v>
          </cell>
          <cell r="AE217">
            <v>0</v>
          </cell>
          <cell r="AG217">
            <v>0</v>
          </cell>
          <cell r="AI217">
            <v>0</v>
          </cell>
          <cell r="AK217">
            <v>0</v>
          </cell>
          <cell r="AP217">
            <v>0</v>
          </cell>
          <cell r="AQ217">
            <v>2</v>
          </cell>
          <cell r="AR217">
            <v>0</v>
          </cell>
          <cell r="AS217">
            <v>1</v>
          </cell>
          <cell r="AT217">
            <v>1</v>
          </cell>
          <cell r="AU217">
            <v>0</v>
          </cell>
          <cell r="AV217">
            <v>0</v>
          </cell>
          <cell r="AW217">
            <v>1</v>
          </cell>
          <cell r="AX217">
            <v>0</v>
          </cell>
          <cell r="AY217">
            <v>0</v>
          </cell>
          <cell r="AZ217">
            <v>0</v>
          </cell>
        </row>
        <row r="218">
          <cell r="A218" t="str">
            <v>Shoppers Drug Mart</v>
          </cell>
          <cell r="B218">
            <v>4415202</v>
          </cell>
          <cell r="C218" t="str">
            <v>A</v>
          </cell>
          <cell r="D218">
            <v>0</v>
          </cell>
          <cell r="I218">
            <v>1668</v>
          </cell>
          <cell r="J218">
            <v>20016</v>
          </cell>
          <cell r="L218">
            <v>0</v>
          </cell>
          <cell r="N218">
            <v>1</v>
          </cell>
          <cell r="O218">
            <v>1200</v>
          </cell>
          <cell r="P218">
            <v>0</v>
          </cell>
          <cell r="R218">
            <v>1</v>
          </cell>
          <cell r="S218">
            <v>1</v>
          </cell>
          <cell r="U218">
            <v>3650</v>
          </cell>
          <cell r="V218">
            <v>0</v>
          </cell>
          <cell r="Y218">
            <v>0</v>
          </cell>
          <cell r="AB218">
            <v>2</v>
          </cell>
          <cell r="AC218">
            <v>0</v>
          </cell>
          <cell r="AE218">
            <v>1</v>
          </cell>
          <cell r="AF218">
            <v>960</v>
          </cell>
          <cell r="AG218">
            <v>1</v>
          </cell>
          <cell r="AH218">
            <v>5000</v>
          </cell>
          <cell r="AI218">
            <v>0</v>
          </cell>
          <cell r="AK218">
            <v>0</v>
          </cell>
          <cell r="AP218">
            <v>0</v>
          </cell>
          <cell r="AQ218">
            <v>5</v>
          </cell>
          <cell r="AR218">
            <v>0</v>
          </cell>
          <cell r="AS218">
            <v>1</v>
          </cell>
          <cell r="AT218">
            <v>1</v>
          </cell>
          <cell r="AU218">
            <v>0</v>
          </cell>
          <cell r="AV218">
            <v>1</v>
          </cell>
          <cell r="AW218">
            <v>1</v>
          </cell>
          <cell r="AX218">
            <v>1</v>
          </cell>
          <cell r="AY218">
            <v>0</v>
          </cell>
          <cell r="AZ218">
            <v>0</v>
          </cell>
        </row>
        <row r="219">
          <cell r="A219" t="str">
            <v>Sierra Wireless</v>
          </cell>
          <cell r="B219">
            <v>131439</v>
          </cell>
          <cell r="C219" t="str">
            <v>A</v>
          </cell>
          <cell r="D219">
            <v>0</v>
          </cell>
          <cell r="L219">
            <v>0</v>
          </cell>
          <cell r="N219">
            <v>0</v>
          </cell>
          <cell r="P219">
            <v>0</v>
          </cell>
          <cell r="R219">
            <v>0</v>
          </cell>
          <cell r="S219">
            <v>0</v>
          </cell>
          <cell r="V219">
            <v>0</v>
          </cell>
          <cell r="Y219">
            <v>0</v>
          </cell>
          <cell r="AB219">
            <v>0</v>
          </cell>
          <cell r="AC219">
            <v>0</v>
          </cell>
          <cell r="AE219">
            <v>0</v>
          </cell>
          <cell r="AG219">
            <v>0</v>
          </cell>
          <cell r="AI219">
            <v>0</v>
          </cell>
          <cell r="AK219">
            <v>0</v>
          </cell>
          <cell r="AM219">
            <v>0</v>
          </cell>
          <cell r="AP219">
            <v>0</v>
          </cell>
          <cell r="AQ219">
            <v>2</v>
          </cell>
          <cell r="AR219">
            <v>0</v>
          </cell>
          <cell r="AS219">
            <v>1</v>
          </cell>
          <cell r="AT219">
            <v>1</v>
          </cell>
          <cell r="AU219">
            <v>0</v>
          </cell>
          <cell r="AV219">
            <v>0</v>
          </cell>
          <cell r="AW219">
            <v>0</v>
          </cell>
          <cell r="AX219">
            <v>0</v>
          </cell>
          <cell r="AY219">
            <v>0</v>
          </cell>
          <cell r="AZ219">
            <v>0</v>
          </cell>
        </row>
        <row r="220">
          <cell r="A220" t="str">
            <v>Sleeman Breweries Ltd.</v>
          </cell>
          <cell r="B220">
            <v>185036</v>
          </cell>
          <cell r="C220" t="str">
            <v>A</v>
          </cell>
          <cell r="D220">
            <v>0</v>
          </cell>
          <cell r="I220">
            <v>8534</v>
          </cell>
          <cell r="J220">
            <v>102408</v>
          </cell>
          <cell r="L220">
            <v>0</v>
          </cell>
          <cell r="N220">
            <v>0</v>
          </cell>
          <cell r="P220">
            <v>0</v>
          </cell>
          <cell r="R220">
            <v>0</v>
          </cell>
          <cell r="S220">
            <v>0</v>
          </cell>
          <cell r="V220">
            <v>0</v>
          </cell>
          <cell r="Y220">
            <v>0</v>
          </cell>
          <cell r="AB220">
            <v>0</v>
          </cell>
          <cell r="AC220">
            <v>0</v>
          </cell>
          <cell r="AE220">
            <v>0</v>
          </cell>
          <cell r="AG220">
            <v>0</v>
          </cell>
          <cell r="AI220">
            <v>0</v>
          </cell>
          <cell r="AK220">
            <v>0</v>
          </cell>
          <cell r="AM220">
            <v>0</v>
          </cell>
          <cell r="AP220">
            <v>0</v>
          </cell>
          <cell r="AQ220">
            <v>2</v>
          </cell>
          <cell r="AR220">
            <v>0</v>
          </cell>
          <cell r="AS220">
            <v>1</v>
          </cell>
          <cell r="AT220">
            <v>1</v>
          </cell>
          <cell r="AU220">
            <v>0</v>
          </cell>
          <cell r="AV220">
            <v>1</v>
          </cell>
          <cell r="AW220">
            <v>0</v>
          </cell>
          <cell r="AX220">
            <v>0</v>
          </cell>
          <cell r="AY220">
            <v>0</v>
          </cell>
          <cell r="AZ220">
            <v>0</v>
          </cell>
        </row>
        <row r="221">
          <cell r="A221" t="str">
            <v>SNC-Lavalin Group Inc.</v>
          </cell>
          <cell r="B221">
            <v>3264910</v>
          </cell>
          <cell r="C221" t="str">
            <v>A</v>
          </cell>
          <cell r="D221">
            <v>1</v>
          </cell>
          <cell r="E221">
            <v>49500</v>
          </cell>
          <cell r="I221">
            <v>1708</v>
          </cell>
          <cell r="J221">
            <v>20496</v>
          </cell>
          <cell r="L221">
            <v>0</v>
          </cell>
          <cell r="N221">
            <v>0</v>
          </cell>
          <cell r="P221">
            <v>0</v>
          </cell>
          <cell r="R221">
            <v>0</v>
          </cell>
          <cell r="S221">
            <v>0</v>
          </cell>
          <cell r="V221">
            <v>0</v>
          </cell>
          <cell r="Y221">
            <v>0</v>
          </cell>
          <cell r="AB221">
            <v>2</v>
          </cell>
          <cell r="AC221">
            <v>1</v>
          </cell>
          <cell r="AD221">
            <v>21158</v>
          </cell>
          <cell r="AE221">
            <v>1</v>
          </cell>
          <cell r="AF221">
            <v>1000</v>
          </cell>
          <cell r="AG221">
            <v>1</v>
          </cell>
          <cell r="AH221">
            <v>16000</v>
          </cell>
          <cell r="AI221">
            <v>0</v>
          </cell>
          <cell r="AK221">
            <v>0</v>
          </cell>
          <cell r="AM221">
            <v>1</v>
          </cell>
          <cell r="AN221">
            <v>12000</v>
          </cell>
          <cell r="AP221">
            <v>0</v>
          </cell>
          <cell r="AQ221">
            <v>5</v>
          </cell>
          <cell r="AR221">
            <v>0</v>
          </cell>
          <cell r="AS221">
            <v>1</v>
          </cell>
          <cell r="AT221">
            <v>1</v>
          </cell>
          <cell r="AU221">
            <v>0</v>
          </cell>
          <cell r="AV221">
            <v>1</v>
          </cell>
          <cell r="AW221">
            <v>0</v>
          </cell>
          <cell r="AX221">
            <v>1</v>
          </cell>
          <cell r="AY221">
            <v>0</v>
          </cell>
          <cell r="AZ221">
            <v>0</v>
          </cell>
        </row>
        <row r="222">
          <cell r="A222" t="str">
            <v>Solidarity Fund QFL, The</v>
          </cell>
          <cell r="B222">
            <v>147013</v>
          </cell>
          <cell r="C222" t="str">
            <v>A</v>
          </cell>
          <cell r="D222">
            <v>0</v>
          </cell>
          <cell r="I222">
            <v>400</v>
          </cell>
          <cell r="J222">
            <v>4800</v>
          </cell>
          <cell r="L222">
            <v>1</v>
          </cell>
          <cell r="N222">
            <v>1</v>
          </cell>
          <cell r="P222">
            <v>0</v>
          </cell>
          <cell r="R222">
            <v>0</v>
          </cell>
          <cell r="S222">
            <v>0</v>
          </cell>
          <cell r="V222">
            <v>0</v>
          </cell>
          <cell r="Y222">
            <v>0</v>
          </cell>
          <cell r="AB222">
            <v>2</v>
          </cell>
          <cell r="AC222">
            <v>1</v>
          </cell>
          <cell r="AE222">
            <v>1</v>
          </cell>
          <cell r="AG222">
            <v>0</v>
          </cell>
          <cell r="AI222">
            <v>0</v>
          </cell>
          <cell r="AK222">
            <v>0</v>
          </cell>
          <cell r="AP222">
            <v>0</v>
          </cell>
          <cell r="AQ222">
            <v>2</v>
          </cell>
          <cell r="AR222">
            <v>0</v>
          </cell>
          <cell r="AS222">
            <v>1</v>
          </cell>
          <cell r="AT222">
            <v>1</v>
          </cell>
          <cell r="AU222">
            <v>0</v>
          </cell>
          <cell r="AV222">
            <v>1</v>
          </cell>
          <cell r="AW222">
            <v>0</v>
          </cell>
          <cell r="AX222">
            <v>1</v>
          </cell>
          <cell r="AY222">
            <v>0</v>
          </cell>
          <cell r="AZ222">
            <v>0</v>
          </cell>
        </row>
        <row r="223">
          <cell r="A223" t="str">
            <v>Spectrum Signal Processing Inc.</v>
          </cell>
          <cell r="B223">
            <v>25365</v>
          </cell>
          <cell r="C223" t="str">
            <v>A</v>
          </cell>
          <cell r="D223">
            <v>0</v>
          </cell>
          <cell r="L223">
            <v>0</v>
          </cell>
          <cell r="N223">
            <v>0</v>
          </cell>
          <cell r="P223">
            <v>0</v>
          </cell>
          <cell r="R223">
            <v>0</v>
          </cell>
          <cell r="S223">
            <v>0</v>
          </cell>
          <cell r="V223">
            <v>0</v>
          </cell>
          <cell r="Y223">
            <v>0</v>
          </cell>
          <cell r="AB223">
            <v>0</v>
          </cell>
          <cell r="AC223">
            <v>0</v>
          </cell>
          <cell r="AE223">
            <v>0</v>
          </cell>
          <cell r="AG223">
            <v>0</v>
          </cell>
          <cell r="AI223">
            <v>0</v>
          </cell>
          <cell r="AK223">
            <v>0</v>
          </cell>
          <cell r="AP223">
            <v>0</v>
          </cell>
          <cell r="AQ223">
            <v>1</v>
          </cell>
          <cell r="AR223">
            <v>0</v>
          </cell>
          <cell r="AS223">
            <v>1</v>
          </cell>
          <cell r="AT223">
            <v>1</v>
          </cell>
          <cell r="AU223">
            <v>0</v>
          </cell>
          <cell r="AV223">
            <v>0</v>
          </cell>
          <cell r="AW223">
            <v>0</v>
          </cell>
          <cell r="AX223">
            <v>0</v>
          </cell>
          <cell r="AY223">
            <v>0</v>
          </cell>
          <cell r="AZ223">
            <v>0</v>
          </cell>
        </row>
        <row r="224">
          <cell r="A224" t="str">
            <v>Sprint Canada Inc.</v>
          </cell>
          <cell r="B224">
            <v>805300</v>
          </cell>
          <cell r="C224" t="str">
            <v>A</v>
          </cell>
          <cell r="D224">
            <v>0</v>
          </cell>
          <cell r="I224">
            <v>426</v>
          </cell>
          <cell r="J224">
            <v>5112</v>
          </cell>
          <cell r="L224">
            <v>0</v>
          </cell>
          <cell r="N224">
            <v>0</v>
          </cell>
          <cell r="P224">
            <v>0</v>
          </cell>
          <cell r="R224">
            <v>0</v>
          </cell>
          <cell r="S224">
            <v>0</v>
          </cell>
          <cell r="V224">
            <v>0</v>
          </cell>
          <cell r="Y224">
            <v>0</v>
          </cell>
          <cell r="AB224">
            <v>0</v>
          </cell>
          <cell r="AC224">
            <v>0</v>
          </cell>
          <cell r="AE224">
            <v>0</v>
          </cell>
          <cell r="AG224">
            <v>0</v>
          </cell>
          <cell r="AI224">
            <v>0</v>
          </cell>
          <cell r="AK224">
            <v>0</v>
          </cell>
          <cell r="AP224">
            <v>0</v>
          </cell>
          <cell r="AQ224">
            <v>3</v>
          </cell>
          <cell r="AR224">
            <v>0</v>
          </cell>
          <cell r="AS224">
            <v>1</v>
          </cell>
          <cell r="AT224">
            <v>1</v>
          </cell>
          <cell r="AU224">
            <v>0</v>
          </cell>
          <cell r="AV224">
            <v>1</v>
          </cell>
          <cell r="AW224">
            <v>0</v>
          </cell>
          <cell r="AX224">
            <v>0</v>
          </cell>
          <cell r="AY224">
            <v>0</v>
          </cell>
          <cell r="AZ224">
            <v>0</v>
          </cell>
        </row>
        <row r="225">
          <cell r="A225" t="str">
            <v>St. Lawrence Cement Inc.</v>
          </cell>
          <cell r="B225">
            <v>1149200</v>
          </cell>
          <cell r="C225" t="str">
            <v>A</v>
          </cell>
          <cell r="D225">
            <v>0</v>
          </cell>
          <cell r="L225">
            <v>0</v>
          </cell>
          <cell r="N225">
            <v>0</v>
          </cell>
          <cell r="P225">
            <v>0</v>
          </cell>
          <cell r="R225">
            <v>1</v>
          </cell>
          <cell r="S225">
            <v>1</v>
          </cell>
          <cell r="T225">
            <v>47760</v>
          </cell>
          <cell r="U225">
            <v>14328</v>
          </cell>
          <cell r="V225">
            <v>0</v>
          </cell>
          <cell r="Y225">
            <v>0</v>
          </cell>
          <cell r="AB225">
            <v>0</v>
          </cell>
          <cell r="AC225">
            <v>0</v>
          </cell>
          <cell r="AE225">
            <v>0</v>
          </cell>
          <cell r="AG225">
            <v>0</v>
          </cell>
          <cell r="AI225">
            <v>0</v>
          </cell>
          <cell r="AK225">
            <v>0</v>
          </cell>
          <cell r="AP225">
            <v>0</v>
          </cell>
          <cell r="AQ225">
            <v>4</v>
          </cell>
          <cell r="AR225">
            <v>0</v>
          </cell>
          <cell r="AS225">
            <v>1</v>
          </cell>
          <cell r="AT225">
            <v>1</v>
          </cell>
          <cell r="AU225">
            <v>0</v>
          </cell>
          <cell r="AV225">
            <v>0</v>
          </cell>
          <cell r="AW225">
            <v>1</v>
          </cell>
          <cell r="AX225">
            <v>0</v>
          </cell>
          <cell r="AY225">
            <v>0</v>
          </cell>
          <cell r="AZ225">
            <v>0</v>
          </cell>
        </row>
        <row r="226">
          <cell r="A226" t="str">
            <v>St. Paul Travelers Canada</v>
          </cell>
          <cell r="B226">
            <v>223019</v>
          </cell>
          <cell r="C226" t="str">
            <v>A</v>
          </cell>
          <cell r="D226">
            <v>0</v>
          </cell>
          <cell r="L226">
            <v>0</v>
          </cell>
          <cell r="N226">
            <v>0</v>
          </cell>
          <cell r="P226">
            <v>0</v>
          </cell>
          <cell r="R226">
            <v>0</v>
          </cell>
          <cell r="S226">
            <v>0</v>
          </cell>
          <cell r="V226">
            <v>0</v>
          </cell>
          <cell r="Y226">
            <v>0</v>
          </cell>
          <cell r="AB226">
            <v>0</v>
          </cell>
          <cell r="AC226">
            <v>0</v>
          </cell>
          <cell r="AE226">
            <v>0</v>
          </cell>
          <cell r="AG226">
            <v>0</v>
          </cell>
          <cell r="AI226">
            <v>0</v>
          </cell>
          <cell r="AK226">
            <v>0</v>
          </cell>
          <cell r="AP226">
            <v>0</v>
          </cell>
          <cell r="AQ226">
            <v>2</v>
          </cell>
          <cell r="AR226">
            <v>0</v>
          </cell>
          <cell r="AS226">
            <v>1</v>
          </cell>
          <cell r="AT226">
            <v>1</v>
          </cell>
          <cell r="AU226">
            <v>0</v>
          </cell>
          <cell r="AV226">
            <v>0</v>
          </cell>
          <cell r="AW226">
            <v>0</v>
          </cell>
          <cell r="AX226">
            <v>0</v>
          </cell>
          <cell r="AY226">
            <v>0</v>
          </cell>
          <cell r="AZ226">
            <v>0</v>
          </cell>
        </row>
        <row r="227">
          <cell r="A227" t="str">
            <v>Standard Life Investments Inc.</v>
          </cell>
          <cell r="B227">
            <v>276000</v>
          </cell>
          <cell r="C227" t="str">
            <v>A</v>
          </cell>
          <cell r="D227">
            <v>0</v>
          </cell>
          <cell r="I227">
            <v>803</v>
          </cell>
          <cell r="J227">
            <v>9636</v>
          </cell>
          <cell r="L227">
            <v>1</v>
          </cell>
          <cell r="M227">
            <v>1000</v>
          </cell>
          <cell r="N227">
            <v>0</v>
          </cell>
          <cell r="P227">
            <v>0</v>
          </cell>
          <cell r="R227">
            <v>0</v>
          </cell>
          <cell r="S227">
            <v>0</v>
          </cell>
          <cell r="V227">
            <v>0</v>
          </cell>
          <cell r="Y227">
            <v>0</v>
          </cell>
          <cell r="AB227">
            <v>2</v>
          </cell>
          <cell r="AC227">
            <v>1</v>
          </cell>
          <cell r="AE227">
            <v>1</v>
          </cell>
          <cell r="AG227">
            <v>1</v>
          </cell>
          <cell r="AH227">
            <v>2500</v>
          </cell>
          <cell r="AI227">
            <v>0</v>
          </cell>
          <cell r="AK227">
            <v>0</v>
          </cell>
          <cell r="AP227">
            <v>0</v>
          </cell>
          <cell r="AQ227">
            <v>2</v>
          </cell>
          <cell r="AR227">
            <v>0</v>
          </cell>
          <cell r="AS227">
            <v>1</v>
          </cell>
          <cell r="AT227">
            <v>1</v>
          </cell>
          <cell r="AU227">
            <v>0</v>
          </cell>
          <cell r="AV227">
            <v>1</v>
          </cell>
          <cell r="AW227">
            <v>0</v>
          </cell>
          <cell r="AX227">
            <v>1</v>
          </cell>
          <cell r="AY227">
            <v>0</v>
          </cell>
          <cell r="AZ227">
            <v>0</v>
          </cell>
        </row>
        <row r="228">
          <cell r="A228" t="str">
            <v>Sun Life Financial Services of Canada</v>
          </cell>
          <cell r="B228">
            <v>22056000</v>
          </cell>
          <cell r="C228" t="str">
            <v>A</v>
          </cell>
          <cell r="D228">
            <v>0</v>
          </cell>
          <cell r="F228">
            <v>75600</v>
          </cell>
          <cell r="G228">
            <v>36</v>
          </cell>
          <cell r="L228">
            <v>1</v>
          </cell>
          <cell r="N228">
            <v>1</v>
          </cell>
          <cell r="O228">
            <v>2400</v>
          </cell>
          <cell r="P228">
            <v>0</v>
          </cell>
          <cell r="R228">
            <v>2</v>
          </cell>
          <cell r="S228">
            <v>0</v>
          </cell>
          <cell r="V228">
            <v>0</v>
          </cell>
          <cell r="Y228">
            <v>0</v>
          </cell>
          <cell r="AB228">
            <v>2</v>
          </cell>
          <cell r="AC228">
            <v>0</v>
          </cell>
          <cell r="AE228">
            <v>0</v>
          </cell>
          <cell r="AG228">
            <v>1</v>
          </cell>
          <cell r="AH228">
            <v>7000</v>
          </cell>
          <cell r="AI228">
            <v>0</v>
          </cell>
          <cell r="AK228">
            <v>0</v>
          </cell>
          <cell r="AM228">
            <v>1</v>
          </cell>
          <cell r="AP228">
            <v>1</v>
          </cell>
          <cell r="AQ228">
            <v>6</v>
          </cell>
          <cell r="AR228">
            <v>0</v>
          </cell>
          <cell r="AS228">
            <v>1</v>
          </cell>
          <cell r="AT228">
            <v>1</v>
          </cell>
          <cell r="AU228">
            <v>0</v>
          </cell>
          <cell r="AV228">
            <v>0</v>
          </cell>
          <cell r="AW228">
            <v>1</v>
          </cell>
          <cell r="AX228">
            <v>1</v>
          </cell>
          <cell r="AY228">
            <v>0</v>
          </cell>
          <cell r="AZ228">
            <v>0</v>
          </cell>
        </row>
        <row r="229">
          <cell r="A229" t="str">
            <v>Sun Microsystems of Canada Inc.</v>
          </cell>
          <cell r="B229">
            <v>470400</v>
          </cell>
          <cell r="C229" t="str">
            <v>A</v>
          </cell>
          <cell r="D229">
            <v>0</v>
          </cell>
          <cell r="I229">
            <v>1225</v>
          </cell>
          <cell r="J229">
            <v>14700</v>
          </cell>
          <cell r="L229">
            <v>0</v>
          </cell>
          <cell r="N229">
            <v>0</v>
          </cell>
          <cell r="P229">
            <v>0</v>
          </cell>
          <cell r="R229">
            <v>1</v>
          </cell>
          <cell r="S229">
            <v>0</v>
          </cell>
          <cell r="V229">
            <v>0</v>
          </cell>
          <cell r="Y229">
            <v>1</v>
          </cell>
          <cell r="AA229">
            <v>250</v>
          </cell>
          <cell r="AB229">
            <v>0</v>
          </cell>
          <cell r="AC229">
            <v>0</v>
          </cell>
          <cell r="AE229">
            <v>1</v>
          </cell>
          <cell r="AF229">
            <v>1000</v>
          </cell>
          <cell r="AG229">
            <v>0</v>
          </cell>
          <cell r="AI229">
            <v>0</v>
          </cell>
          <cell r="AK229">
            <v>0</v>
          </cell>
          <cell r="AP229">
            <v>0</v>
          </cell>
          <cell r="AQ229">
            <v>3</v>
          </cell>
          <cell r="AR229">
            <v>0</v>
          </cell>
          <cell r="AS229">
            <v>1</v>
          </cell>
          <cell r="AT229">
            <v>1</v>
          </cell>
          <cell r="AU229">
            <v>0</v>
          </cell>
          <cell r="AV229">
            <v>1</v>
          </cell>
          <cell r="AW229">
            <v>1</v>
          </cell>
          <cell r="AX229">
            <v>0</v>
          </cell>
          <cell r="AY229">
            <v>0</v>
          </cell>
          <cell r="AZ229">
            <v>0</v>
          </cell>
        </row>
        <row r="230">
          <cell r="A230" t="str">
            <v>Superior Propane Inc.</v>
          </cell>
          <cell r="B230">
            <v>727100</v>
          </cell>
          <cell r="C230" t="str">
            <v>A</v>
          </cell>
          <cell r="AP230">
            <v>0</v>
          </cell>
          <cell r="AQ230">
            <v>3</v>
          </cell>
          <cell r="AR230">
            <v>0</v>
          </cell>
          <cell r="AS230">
            <v>1</v>
          </cell>
          <cell r="AT230">
            <v>0</v>
          </cell>
          <cell r="AU230">
            <v>0</v>
          </cell>
          <cell r="AV230">
            <v>0</v>
          </cell>
          <cell r="AW230">
            <v>0</v>
          </cell>
          <cell r="AX230">
            <v>0</v>
          </cell>
          <cell r="AY230">
            <v>0</v>
          </cell>
          <cell r="AZ230">
            <v>0</v>
          </cell>
        </row>
        <row r="231">
          <cell r="A231" t="str">
            <v>Taylor Management Company Inc</v>
          </cell>
          <cell r="B231">
            <v>116149</v>
          </cell>
          <cell r="C231" t="str">
            <v>A</v>
          </cell>
          <cell r="D231">
            <v>0</v>
          </cell>
          <cell r="N231">
            <v>1</v>
          </cell>
          <cell r="O231">
            <v>2700</v>
          </cell>
          <cell r="R231">
            <v>1</v>
          </cell>
          <cell r="S231">
            <v>0</v>
          </cell>
          <cell r="V231">
            <v>0</v>
          </cell>
          <cell r="Y231">
            <v>1</v>
          </cell>
          <cell r="AA231">
            <v>500</v>
          </cell>
          <cell r="AB231">
            <v>0</v>
          </cell>
          <cell r="AE231">
            <v>0</v>
          </cell>
          <cell r="AG231">
            <v>0</v>
          </cell>
          <cell r="AI231">
            <v>0</v>
          </cell>
          <cell r="AP231">
            <v>0</v>
          </cell>
          <cell r="AQ231">
            <v>2</v>
          </cell>
          <cell r="AR231">
            <v>0</v>
          </cell>
          <cell r="AS231">
            <v>1</v>
          </cell>
          <cell r="AT231">
            <v>1</v>
          </cell>
          <cell r="AU231">
            <v>0</v>
          </cell>
          <cell r="AV231">
            <v>0</v>
          </cell>
          <cell r="AW231">
            <v>1</v>
          </cell>
          <cell r="AX231">
            <v>0</v>
          </cell>
          <cell r="AY231">
            <v>0</v>
          </cell>
          <cell r="AZ231">
            <v>0</v>
          </cell>
        </row>
        <row r="232">
          <cell r="A232" t="str">
            <v>TD Asset Management</v>
          </cell>
          <cell r="B232">
            <v>2177000</v>
          </cell>
          <cell r="C232" t="str">
            <v>A</v>
          </cell>
          <cell r="D232">
            <v>0</v>
          </cell>
          <cell r="L232">
            <v>0</v>
          </cell>
          <cell r="N232">
            <v>0</v>
          </cell>
          <cell r="P232">
            <v>0</v>
          </cell>
          <cell r="R232">
            <v>0</v>
          </cell>
          <cell r="S232">
            <v>0</v>
          </cell>
          <cell r="V232">
            <v>0</v>
          </cell>
          <cell r="AB232">
            <v>0</v>
          </cell>
          <cell r="AC232">
            <v>0</v>
          </cell>
          <cell r="AE232">
            <v>0</v>
          </cell>
          <cell r="AG232">
            <v>0</v>
          </cell>
          <cell r="AI232">
            <v>0</v>
          </cell>
          <cell r="AK232">
            <v>0</v>
          </cell>
          <cell r="AP232">
            <v>0</v>
          </cell>
          <cell r="AQ232">
            <v>5</v>
          </cell>
          <cell r="AR232">
            <v>0</v>
          </cell>
          <cell r="AS232">
            <v>1</v>
          </cell>
          <cell r="AT232">
            <v>1</v>
          </cell>
          <cell r="AU232">
            <v>0</v>
          </cell>
          <cell r="AV232">
            <v>0</v>
          </cell>
          <cell r="AW232">
            <v>0</v>
          </cell>
          <cell r="AX232">
            <v>0</v>
          </cell>
          <cell r="AY232">
            <v>0</v>
          </cell>
          <cell r="AZ232">
            <v>0</v>
          </cell>
        </row>
        <row r="233">
          <cell r="A233" t="str">
            <v>TD Bank Financial Group</v>
          </cell>
          <cell r="B233">
            <v>15626000</v>
          </cell>
          <cell r="C233" t="str">
            <v>A</v>
          </cell>
          <cell r="D233">
            <v>0</v>
          </cell>
          <cell r="F233">
            <v>50000</v>
          </cell>
          <cell r="G233">
            <v>36</v>
          </cell>
          <cell r="H233">
            <v>50000</v>
          </cell>
          <cell r="L233">
            <v>1</v>
          </cell>
          <cell r="N233">
            <v>1</v>
          </cell>
          <cell r="P233">
            <v>1</v>
          </cell>
          <cell r="R233">
            <v>2</v>
          </cell>
          <cell r="S233">
            <v>1</v>
          </cell>
          <cell r="V233">
            <v>1</v>
          </cell>
          <cell r="Y233">
            <v>0</v>
          </cell>
          <cell r="AB233">
            <v>2</v>
          </cell>
          <cell r="AC233">
            <v>0</v>
          </cell>
          <cell r="AE233">
            <v>1</v>
          </cell>
          <cell r="AG233">
            <v>1</v>
          </cell>
          <cell r="AI233">
            <v>0</v>
          </cell>
          <cell r="AK233">
            <v>0</v>
          </cell>
          <cell r="AP233">
            <v>1</v>
          </cell>
          <cell r="AQ233">
            <v>6</v>
          </cell>
          <cell r="AR233">
            <v>0</v>
          </cell>
          <cell r="AS233">
            <v>1</v>
          </cell>
          <cell r="AT233">
            <v>1</v>
          </cell>
          <cell r="AU233">
            <v>0</v>
          </cell>
          <cell r="AV233">
            <v>0</v>
          </cell>
          <cell r="AW233">
            <v>1</v>
          </cell>
          <cell r="AX233">
            <v>1</v>
          </cell>
          <cell r="AY233">
            <v>0</v>
          </cell>
          <cell r="AZ233">
            <v>0</v>
          </cell>
        </row>
        <row r="234">
          <cell r="A234" t="str">
            <v>Teck Cominco Ltd.</v>
          </cell>
          <cell r="B234">
            <v>2410000</v>
          </cell>
          <cell r="C234" t="str">
            <v>A</v>
          </cell>
          <cell r="D234">
            <v>0</v>
          </cell>
          <cell r="F234">
            <v>50000</v>
          </cell>
          <cell r="G234">
            <v>60</v>
          </cell>
          <cell r="L234">
            <v>1</v>
          </cell>
          <cell r="M234">
            <v>1500</v>
          </cell>
          <cell r="N234">
            <v>1</v>
          </cell>
          <cell r="O234">
            <v>2400</v>
          </cell>
          <cell r="P234">
            <v>0</v>
          </cell>
          <cell r="R234">
            <v>2</v>
          </cell>
          <cell r="S234">
            <v>0</v>
          </cell>
          <cell r="V234">
            <v>1</v>
          </cell>
          <cell r="W234">
            <v>10000</v>
          </cell>
          <cell r="X234">
            <v>1800</v>
          </cell>
          <cell r="Y234">
            <v>1</v>
          </cell>
          <cell r="AA234">
            <v>275</v>
          </cell>
          <cell r="AB234">
            <v>2</v>
          </cell>
          <cell r="AC234">
            <v>1</v>
          </cell>
          <cell r="AE234">
            <v>1</v>
          </cell>
          <cell r="AF234">
            <v>650</v>
          </cell>
          <cell r="AG234">
            <v>0</v>
          </cell>
          <cell r="AI234">
            <v>1</v>
          </cell>
          <cell r="AJ234">
            <v>500</v>
          </cell>
          <cell r="AK234">
            <v>0</v>
          </cell>
          <cell r="AP234">
            <v>1</v>
          </cell>
          <cell r="AQ234">
            <v>5</v>
          </cell>
          <cell r="AR234">
            <v>0</v>
          </cell>
          <cell r="AS234">
            <v>1</v>
          </cell>
          <cell r="AT234">
            <v>1</v>
          </cell>
          <cell r="AU234">
            <v>0</v>
          </cell>
          <cell r="AV234">
            <v>0</v>
          </cell>
          <cell r="AW234">
            <v>1</v>
          </cell>
          <cell r="AX234">
            <v>1</v>
          </cell>
          <cell r="AY234">
            <v>0</v>
          </cell>
          <cell r="AZ234">
            <v>0</v>
          </cell>
        </row>
        <row r="235">
          <cell r="A235" t="str">
            <v>Telesat Canada</v>
          </cell>
          <cell r="B235">
            <v>349000</v>
          </cell>
          <cell r="C235" t="str">
            <v>A</v>
          </cell>
          <cell r="D235">
            <v>1</v>
          </cell>
          <cell r="E235">
            <v>26000</v>
          </cell>
          <cell r="L235">
            <v>0</v>
          </cell>
          <cell r="N235">
            <v>0</v>
          </cell>
          <cell r="P235">
            <v>0</v>
          </cell>
          <cell r="R235">
            <v>0</v>
          </cell>
          <cell r="S235">
            <v>0</v>
          </cell>
          <cell r="V235">
            <v>0</v>
          </cell>
          <cell r="Y235">
            <v>0</v>
          </cell>
          <cell r="AB235">
            <v>0</v>
          </cell>
          <cell r="AC235">
            <v>0</v>
          </cell>
          <cell r="AE235">
            <v>0</v>
          </cell>
          <cell r="AG235">
            <v>0</v>
          </cell>
          <cell r="AI235">
            <v>0</v>
          </cell>
          <cell r="AK235">
            <v>0</v>
          </cell>
          <cell r="AP235">
            <v>0</v>
          </cell>
          <cell r="AQ235">
            <v>2</v>
          </cell>
          <cell r="AR235">
            <v>0</v>
          </cell>
          <cell r="AS235">
            <v>1</v>
          </cell>
          <cell r="AT235">
            <v>1</v>
          </cell>
          <cell r="AU235">
            <v>0</v>
          </cell>
          <cell r="AV235">
            <v>0</v>
          </cell>
          <cell r="AW235">
            <v>0</v>
          </cell>
          <cell r="AX235">
            <v>0</v>
          </cell>
          <cell r="AY235">
            <v>0</v>
          </cell>
          <cell r="AZ235">
            <v>0</v>
          </cell>
        </row>
        <row r="236">
          <cell r="A236" t="str">
            <v>Telesystems International Wireless Service (TIW)</v>
          </cell>
          <cell r="B236">
            <v>1249764</v>
          </cell>
          <cell r="C236" t="str">
            <v>A</v>
          </cell>
          <cell r="D236">
            <v>1</v>
          </cell>
          <cell r="E236">
            <v>30000</v>
          </cell>
          <cell r="L236">
            <v>0</v>
          </cell>
          <cell r="N236">
            <v>0</v>
          </cell>
          <cell r="P236">
            <v>0</v>
          </cell>
          <cell r="R236">
            <v>0</v>
          </cell>
          <cell r="S236">
            <v>0</v>
          </cell>
          <cell r="V236">
            <v>0</v>
          </cell>
          <cell r="Y236">
            <v>0</v>
          </cell>
          <cell r="AB236">
            <v>0</v>
          </cell>
          <cell r="AC236">
            <v>0</v>
          </cell>
          <cell r="AE236">
            <v>1</v>
          </cell>
          <cell r="AF236">
            <v>1000</v>
          </cell>
          <cell r="AG236">
            <v>0</v>
          </cell>
          <cell r="AI236">
            <v>0</v>
          </cell>
          <cell r="AK236">
            <v>0</v>
          </cell>
          <cell r="AM236">
            <v>0</v>
          </cell>
          <cell r="AP236">
            <v>0</v>
          </cell>
          <cell r="AQ236">
            <v>4</v>
          </cell>
          <cell r="AR236">
            <v>0</v>
          </cell>
          <cell r="AS236">
            <v>1</v>
          </cell>
          <cell r="AT236">
            <v>1</v>
          </cell>
          <cell r="AU236">
            <v>0</v>
          </cell>
          <cell r="AV236">
            <v>0</v>
          </cell>
          <cell r="AW236">
            <v>0</v>
          </cell>
          <cell r="AX236">
            <v>0</v>
          </cell>
          <cell r="AY236">
            <v>0</v>
          </cell>
          <cell r="AZ236">
            <v>0</v>
          </cell>
        </row>
        <row r="237">
          <cell r="A237" t="str">
            <v>TELUS Corporation</v>
          </cell>
          <cell r="B237">
            <v>7189700</v>
          </cell>
          <cell r="C237" t="str">
            <v>A</v>
          </cell>
          <cell r="D237">
            <v>1</v>
          </cell>
          <cell r="E237">
            <v>11500</v>
          </cell>
          <cell r="F237">
            <v>65000</v>
          </cell>
          <cell r="G237">
            <v>48</v>
          </cell>
          <cell r="L237">
            <v>1</v>
          </cell>
          <cell r="N237">
            <v>1</v>
          </cell>
          <cell r="P237">
            <v>0</v>
          </cell>
          <cell r="R237">
            <v>2</v>
          </cell>
          <cell r="S237">
            <v>1</v>
          </cell>
          <cell r="V237">
            <v>1</v>
          </cell>
          <cell r="Y237">
            <v>0</v>
          </cell>
          <cell r="AB237">
            <v>2</v>
          </cell>
          <cell r="AC237">
            <v>1</v>
          </cell>
          <cell r="AE237">
            <v>0</v>
          </cell>
          <cell r="AG237">
            <v>1</v>
          </cell>
          <cell r="AH237">
            <v>5000</v>
          </cell>
          <cell r="AI237">
            <v>0</v>
          </cell>
          <cell r="AK237">
            <v>0</v>
          </cell>
          <cell r="AP237">
            <v>1</v>
          </cell>
          <cell r="AQ237">
            <v>6</v>
          </cell>
          <cell r="AR237">
            <v>0</v>
          </cell>
          <cell r="AS237">
            <v>1</v>
          </cell>
          <cell r="AT237">
            <v>1</v>
          </cell>
          <cell r="AU237">
            <v>0</v>
          </cell>
          <cell r="AV237">
            <v>0</v>
          </cell>
          <cell r="AW237">
            <v>1</v>
          </cell>
          <cell r="AX237">
            <v>1</v>
          </cell>
          <cell r="AY237">
            <v>0</v>
          </cell>
          <cell r="AZ237">
            <v>0</v>
          </cell>
        </row>
        <row r="238">
          <cell r="A238" t="str">
            <v>TELUS Mobility</v>
          </cell>
          <cell r="B238">
            <v>2359600</v>
          </cell>
          <cell r="C238" t="str">
            <v>A</v>
          </cell>
          <cell r="D238">
            <v>1</v>
          </cell>
          <cell r="L238">
            <v>0</v>
          </cell>
          <cell r="N238">
            <v>0</v>
          </cell>
          <cell r="P238">
            <v>0</v>
          </cell>
          <cell r="R238">
            <v>0</v>
          </cell>
          <cell r="S238">
            <v>0</v>
          </cell>
          <cell r="V238">
            <v>0</v>
          </cell>
          <cell r="Y238">
            <v>0</v>
          </cell>
          <cell r="AB238">
            <v>0</v>
          </cell>
          <cell r="AC238">
            <v>0</v>
          </cell>
          <cell r="AE238">
            <v>0</v>
          </cell>
          <cell r="AG238">
            <v>0</v>
          </cell>
          <cell r="AI238">
            <v>0</v>
          </cell>
          <cell r="AK238">
            <v>0</v>
          </cell>
          <cell r="AP238">
            <v>0</v>
          </cell>
          <cell r="AQ238">
            <v>5</v>
          </cell>
          <cell r="AR238">
            <v>0</v>
          </cell>
          <cell r="AS238">
            <v>1</v>
          </cell>
          <cell r="AT238">
            <v>1</v>
          </cell>
          <cell r="AU238">
            <v>0</v>
          </cell>
          <cell r="AV238">
            <v>0</v>
          </cell>
          <cell r="AW238">
            <v>0</v>
          </cell>
          <cell r="AX238">
            <v>0</v>
          </cell>
          <cell r="AY238">
            <v>0</v>
          </cell>
          <cell r="AZ238">
            <v>0</v>
          </cell>
        </row>
        <row r="239">
          <cell r="A239" t="str">
            <v>Tembec Inc.</v>
          </cell>
          <cell r="B239">
            <v>3346100</v>
          </cell>
          <cell r="C239" t="str">
            <v>A</v>
          </cell>
          <cell r="D239">
            <v>0</v>
          </cell>
          <cell r="L239">
            <v>0</v>
          </cell>
          <cell r="N239">
            <v>0</v>
          </cell>
          <cell r="P239">
            <v>0</v>
          </cell>
          <cell r="R239">
            <v>0</v>
          </cell>
          <cell r="S239">
            <v>0</v>
          </cell>
          <cell r="V239">
            <v>0</v>
          </cell>
          <cell r="Y239">
            <v>0</v>
          </cell>
          <cell r="AB239">
            <v>0</v>
          </cell>
          <cell r="AC239">
            <v>0</v>
          </cell>
          <cell r="AE239">
            <v>0</v>
          </cell>
          <cell r="AG239">
            <v>0</v>
          </cell>
          <cell r="AI239">
            <v>0</v>
          </cell>
          <cell r="AK239">
            <v>0</v>
          </cell>
          <cell r="AP239">
            <v>0</v>
          </cell>
          <cell r="AQ239">
            <v>5</v>
          </cell>
          <cell r="AR239">
            <v>0</v>
          </cell>
          <cell r="AS239">
            <v>1</v>
          </cell>
          <cell r="AT239">
            <v>1</v>
          </cell>
          <cell r="AU239">
            <v>0</v>
          </cell>
          <cell r="AV239">
            <v>0</v>
          </cell>
          <cell r="AW239">
            <v>0</v>
          </cell>
          <cell r="AX239">
            <v>0</v>
          </cell>
          <cell r="AY239">
            <v>0</v>
          </cell>
          <cell r="AZ239">
            <v>0</v>
          </cell>
        </row>
        <row r="240">
          <cell r="A240" t="str">
            <v>The Bay</v>
          </cell>
          <cell r="B240">
            <v>2689478</v>
          </cell>
          <cell r="C240" t="str">
            <v>A</v>
          </cell>
          <cell r="D240">
            <v>0</v>
          </cell>
          <cell r="L240">
            <v>0</v>
          </cell>
          <cell r="N240">
            <v>0</v>
          </cell>
          <cell r="P240">
            <v>0</v>
          </cell>
          <cell r="R240">
            <v>0</v>
          </cell>
          <cell r="S240">
            <v>0</v>
          </cell>
          <cell r="V240">
            <v>0</v>
          </cell>
          <cell r="Y240">
            <v>0</v>
          </cell>
          <cell r="AB240">
            <v>0</v>
          </cell>
          <cell r="AC240">
            <v>0</v>
          </cell>
          <cell r="AE240">
            <v>0</v>
          </cell>
          <cell r="AG240">
            <v>0</v>
          </cell>
          <cell r="AI240">
            <v>0</v>
          </cell>
          <cell r="AK240">
            <v>0</v>
          </cell>
          <cell r="AM240">
            <v>0</v>
          </cell>
          <cell r="AP240">
            <v>0</v>
          </cell>
          <cell r="AQ240">
            <v>5</v>
          </cell>
          <cell r="AR240">
            <v>0</v>
          </cell>
          <cell r="AS240">
            <v>1</v>
          </cell>
          <cell r="AT240">
            <v>1</v>
          </cell>
          <cell r="AU240">
            <v>0</v>
          </cell>
          <cell r="AV240">
            <v>0</v>
          </cell>
          <cell r="AW240">
            <v>0</v>
          </cell>
          <cell r="AX240">
            <v>0</v>
          </cell>
          <cell r="AY240">
            <v>0</v>
          </cell>
          <cell r="AZ240">
            <v>0</v>
          </cell>
        </row>
        <row r="241">
          <cell r="A241" t="str">
            <v>Tidal Energy Marketing Inc.</v>
          </cell>
          <cell r="B241">
            <v>1200000</v>
          </cell>
          <cell r="C241" t="str">
            <v>A</v>
          </cell>
          <cell r="D241">
            <v>0</v>
          </cell>
          <cell r="N241">
            <v>1</v>
          </cell>
          <cell r="O241">
            <v>4080</v>
          </cell>
          <cell r="R241">
            <v>0</v>
          </cell>
          <cell r="S241">
            <v>0</v>
          </cell>
          <cell r="V241">
            <v>0</v>
          </cell>
          <cell r="Y241">
            <v>0</v>
          </cell>
          <cell r="AB241">
            <v>0</v>
          </cell>
          <cell r="AE241">
            <v>0</v>
          </cell>
          <cell r="AG241">
            <v>0</v>
          </cell>
          <cell r="AI241">
            <v>0</v>
          </cell>
          <cell r="AP241">
            <v>0</v>
          </cell>
          <cell r="AQ241">
            <v>4</v>
          </cell>
          <cell r="AR241">
            <v>0</v>
          </cell>
          <cell r="AS241">
            <v>1</v>
          </cell>
          <cell r="AT241">
            <v>1</v>
          </cell>
          <cell r="AU241">
            <v>0</v>
          </cell>
          <cell r="AV241">
            <v>0</v>
          </cell>
          <cell r="AW241">
            <v>0</v>
          </cell>
          <cell r="AX241">
            <v>0</v>
          </cell>
          <cell r="AY241">
            <v>0</v>
          </cell>
          <cell r="AZ241">
            <v>0</v>
          </cell>
        </row>
        <row r="242">
          <cell r="A242" t="str">
            <v>TimberWest Forest Corp.</v>
          </cell>
          <cell r="B242">
            <v>430300</v>
          </cell>
          <cell r="C242" t="str">
            <v>A</v>
          </cell>
          <cell r="D242">
            <v>0</v>
          </cell>
          <cell r="I242">
            <v>1200</v>
          </cell>
          <cell r="J242">
            <v>14400</v>
          </cell>
          <cell r="L242">
            <v>0</v>
          </cell>
          <cell r="N242">
            <v>1</v>
          </cell>
          <cell r="R242">
            <v>2</v>
          </cell>
          <cell r="S242">
            <v>1</v>
          </cell>
          <cell r="V242">
            <v>1</v>
          </cell>
          <cell r="Y242">
            <v>0</v>
          </cell>
          <cell r="AC242">
            <v>1</v>
          </cell>
          <cell r="AG242">
            <v>0</v>
          </cell>
          <cell r="AI242">
            <v>0</v>
          </cell>
          <cell r="AP242">
            <v>0</v>
          </cell>
          <cell r="AQ242">
            <v>3</v>
          </cell>
          <cell r="AR242">
            <v>0</v>
          </cell>
          <cell r="AS242">
            <v>1</v>
          </cell>
          <cell r="AT242">
            <v>1</v>
          </cell>
          <cell r="AU242">
            <v>0</v>
          </cell>
          <cell r="AV242">
            <v>1</v>
          </cell>
          <cell r="AW242">
            <v>1</v>
          </cell>
          <cell r="AX242">
            <v>0</v>
          </cell>
          <cell r="AY242">
            <v>0</v>
          </cell>
          <cell r="AZ242">
            <v>0</v>
          </cell>
        </row>
        <row r="243">
          <cell r="A243" t="str">
            <v>Toromont Industries Ltd</v>
          </cell>
          <cell r="B243">
            <v>1299389</v>
          </cell>
          <cell r="C243" t="str">
            <v>A</v>
          </cell>
          <cell r="F243">
            <v>48000</v>
          </cell>
          <cell r="G243">
            <v>48</v>
          </cell>
          <cell r="AP243">
            <v>1</v>
          </cell>
          <cell r="AQ243">
            <v>4</v>
          </cell>
          <cell r="AR243">
            <v>0</v>
          </cell>
          <cell r="AS243">
            <v>1</v>
          </cell>
          <cell r="AT243">
            <v>1</v>
          </cell>
          <cell r="AU243">
            <v>0</v>
          </cell>
          <cell r="AV243">
            <v>0</v>
          </cell>
          <cell r="AW243">
            <v>0</v>
          </cell>
          <cell r="AX243">
            <v>0</v>
          </cell>
          <cell r="AY243">
            <v>0</v>
          </cell>
          <cell r="AZ243">
            <v>0</v>
          </cell>
        </row>
        <row r="244">
          <cell r="A244" t="str">
            <v>Torstar Corporation</v>
          </cell>
          <cell r="B244">
            <v>1488309</v>
          </cell>
          <cell r="C244" t="str">
            <v>A</v>
          </cell>
          <cell r="D244">
            <v>0</v>
          </cell>
          <cell r="F244">
            <v>55000</v>
          </cell>
          <cell r="G244">
            <v>36</v>
          </cell>
          <cell r="L244">
            <v>1</v>
          </cell>
          <cell r="M244">
            <v>543</v>
          </cell>
          <cell r="N244">
            <v>1</v>
          </cell>
          <cell r="O244">
            <v>2440</v>
          </cell>
          <cell r="P244">
            <v>0</v>
          </cell>
          <cell r="R244">
            <v>2</v>
          </cell>
          <cell r="S244">
            <v>0</v>
          </cell>
          <cell r="V244">
            <v>1</v>
          </cell>
          <cell r="Y244">
            <v>1</v>
          </cell>
          <cell r="AB244">
            <v>2</v>
          </cell>
          <cell r="AC244">
            <v>0</v>
          </cell>
          <cell r="AG244">
            <v>1</v>
          </cell>
          <cell r="AH244">
            <v>2557</v>
          </cell>
          <cell r="AI244">
            <v>0</v>
          </cell>
          <cell r="AK244">
            <v>0</v>
          </cell>
          <cell r="AM244">
            <v>0</v>
          </cell>
          <cell r="AP244">
            <v>1</v>
          </cell>
          <cell r="AQ244">
            <v>4</v>
          </cell>
          <cell r="AR244">
            <v>0</v>
          </cell>
          <cell r="AS244">
            <v>1</v>
          </cell>
          <cell r="AT244">
            <v>1</v>
          </cell>
          <cell r="AU244">
            <v>0</v>
          </cell>
          <cell r="AV244">
            <v>0</v>
          </cell>
          <cell r="AW244">
            <v>1</v>
          </cell>
          <cell r="AX244">
            <v>1</v>
          </cell>
          <cell r="AY244">
            <v>0</v>
          </cell>
          <cell r="AZ244">
            <v>0</v>
          </cell>
        </row>
        <row r="245">
          <cell r="A245" t="str">
            <v>Tourism British Columbia</v>
          </cell>
          <cell r="B245">
            <v>34287</v>
          </cell>
          <cell r="C245" t="str">
            <v>A</v>
          </cell>
          <cell r="D245">
            <v>0</v>
          </cell>
          <cell r="I245">
            <v>580</v>
          </cell>
          <cell r="J245">
            <v>6960</v>
          </cell>
          <cell r="L245">
            <v>0</v>
          </cell>
          <cell r="N245">
            <v>1</v>
          </cell>
          <cell r="O245">
            <v>1320</v>
          </cell>
          <cell r="P245">
            <v>0</v>
          </cell>
          <cell r="R245">
            <v>0</v>
          </cell>
          <cell r="S245">
            <v>0</v>
          </cell>
          <cell r="V245">
            <v>0</v>
          </cell>
          <cell r="Y245">
            <v>0</v>
          </cell>
          <cell r="AB245">
            <v>0</v>
          </cell>
          <cell r="AC245">
            <v>0</v>
          </cell>
          <cell r="AE245">
            <v>0</v>
          </cell>
          <cell r="AG245">
            <v>0</v>
          </cell>
          <cell r="AI245">
            <v>0</v>
          </cell>
          <cell r="AK245">
            <v>1</v>
          </cell>
          <cell r="AL245">
            <v>3640</v>
          </cell>
          <cell r="AM245">
            <v>0</v>
          </cell>
          <cell r="AP245">
            <v>0</v>
          </cell>
          <cell r="AQ245">
            <v>1</v>
          </cell>
          <cell r="AR245">
            <v>0</v>
          </cell>
          <cell r="AS245">
            <v>1</v>
          </cell>
          <cell r="AT245">
            <v>1</v>
          </cell>
          <cell r="AU245">
            <v>0</v>
          </cell>
          <cell r="AV245">
            <v>1</v>
          </cell>
          <cell r="AW245">
            <v>0</v>
          </cell>
          <cell r="AX245">
            <v>0</v>
          </cell>
          <cell r="AY245">
            <v>0</v>
          </cell>
          <cell r="AZ245">
            <v>0</v>
          </cell>
        </row>
        <row r="246">
          <cell r="A246" t="str">
            <v>Toyota Motor Manufacturing Canada Inc.</v>
          </cell>
          <cell r="B246">
            <v>5000000</v>
          </cell>
          <cell r="C246" t="str">
            <v>A</v>
          </cell>
          <cell r="D246">
            <v>0</v>
          </cell>
          <cell r="F246">
            <v>55300</v>
          </cell>
          <cell r="G246">
            <v>12</v>
          </cell>
          <cell r="L246">
            <v>1</v>
          </cell>
          <cell r="N246">
            <v>1</v>
          </cell>
          <cell r="P246">
            <v>1</v>
          </cell>
          <cell r="R246">
            <v>2</v>
          </cell>
          <cell r="S246">
            <v>1</v>
          </cell>
          <cell r="T246">
            <v>86000</v>
          </cell>
          <cell r="U246">
            <v>7700</v>
          </cell>
          <cell r="V246">
            <v>0</v>
          </cell>
          <cell r="Y246">
            <v>1</v>
          </cell>
          <cell r="AB246">
            <v>2</v>
          </cell>
          <cell r="AC246">
            <v>1</v>
          </cell>
          <cell r="AE246">
            <v>1</v>
          </cell>
          <cell r="AF246">
            <v>900</v>
          </cell>
          <cell r="AG246">
            <v>0</v>
          </cell>
          <cell r="AI246">
            <v>1</v>
          </cell>
          <cell r="AK246">
            <v>0</v>
          </cell>
          <cell r="AP246">
            <v>1</v>
          </cell>
          <cell r="AQ246">
            <v>6</v>
          </cell>
          <cell r="AR246">
            <v>0</v>
          </cell>
          <cell r="AS246">
            <v>1</v>
          </cell>
          <cell r="AT246">
            <v>1</v>
          </cell>
          <cell r="AU246">
            <v>0</v>
          </cell>
          <cell r="AV246">
            <v>0</v>
          </cell>
          <cell r="AW246">
            <v>1</v>
          </cell>
          <cell r="AX246">
            <v>1</v>
          </cell>
          <cell r="AY246">
            <v>0</v>
          </cell>
          <cell r="AZ246">
            <v>0</v>
          </cell>
        </row>
        <row r="247">
          <cell r="A247" t="str">
            <v>TransAlta Corporation</v>
          </cell>
          <cell r="B247">
            <v>2508600</v>
          </cell>
          <cell r="C247" t="str">
            <v>A</v>
          </cell>
          <cell r="D247">
            <v>0</v>
          </cell>
          <cell r="N247">
            <v>1</v>
          </cell>
          <cell r="O247">
            <v>18000</v>
          </cell>
          <cell r="R247">
            <v>0</v>
          </cell>
          <cell r="S247">
            <v>0</v>
          </cell>
          <cell r="V247">
            <v>0</v>
          </cell>
          <cell r="Y247">
            <v>0</v>
          </cell>
          <cell r="AB247">
            <v>0</v>
          </cell>
          <cell r="AC247">
            <v>0</v>
          </cell>
          <cell r="AE247">
            <v>0</v>
          </cell>
          <cell r="AG247">
            <v>0</v>
          </cell>
          <cell r="AI247">
            <v>0</v>
          </cell>
          <cell r="AK247">
            <v>0</v>
          </cell>
          <cell r="AP247">
            <v>0</v>
          </cell>
          <cell r="AQ247">
            <v>5</v>
          </cell>
          <cell r="AR247">
            <v>0</v>
          </cell>
          <cell r="AS247">
            <v>1</v>
          </cell>
          <cell r="AT247">
            <v>1</v>
          </cell>
          <cell r="AU247">
            <v>0</v>
          </cell>
          <cell r="AV247">
            <v>0</v>
          </cell>
          <cell r="AW247">
            <v>0</v>
          </cell>
          <cell r="AX247">
            <v>0</v>
          </cell>
          <cell r="AY247">
            <v>0</v>
          </cell>
          <cell r="AZ247">
            <v>0</v>
          </cell>
        </row>
        <row r="248">
          <cell r="A248" t="str">
            <v>TransCanada PipeLines Limited</v>
          </cell>
          <cell r="B248">
            <v>5357000</v>
          </cell>
          <cell r="C248" t="str">
            <v>A</v>
          </cell>
          <cell r="D248">
            <v>0</v>
          </cell>
          <cell r="F248">
            <v>32000</v>
          </cell>
          <cell r="G248">
            <v>36</v>
          </cell>
          <cell r="N248">
            <v>1</v>
          </cell>
          <cell r="O248">
            <v>3000</v>
          </cell>
          <cell r="R248">
            <v>1</v>
          </cell>
          <cell r="S248">
            <v>0</v>
          </cell>
          <cell r="V248">
            <v>1</v>
          </cell>
          <cell r="X248">
            <v>1000</v>
          </cell>
          <cell r="Y248">
            <v>0</v>
          </cell>
          <cell r="AB248">
            <v>2</v>
          </cell>
          <cell r="AE248">
            <v>1</v>
          </cell>
          <cell r="AF248">
            <v>500</v>
          </cell>
          <cell r="AG248">
            <v>1</v>
          </cell>
          <cell r="AH248">
            <v>3000</v>
          </cell>
          <cell r="AI248">
            <v>0</v>
          </cell>
          <cell r="AM248">
            <v>1</v>
          </cell>
          <cell r="AN248">
            <v>1500</v>
          </cell>
          <cell r="AP248">
            <v>1</v>
          </cell>
          <cell r="AQ248">
            <v>6</v>
          </cell>
          <cell r="AR248">
            <v>0</v>
          </cell>
          <cell r="AS248">
            <v>1</v>
          </cell>
          <cell r="AT248">
            <v>1</v>
          </cell>
          <cell r="AU248">
            <v>0</v>
          </cell>
          <cell r="AV248">
            <v>0</v>
          </cell>
          <cell r="AW248">
            <v>1</v>
          </cell>
          <cell r="AX248">
            <v>1</v>
          </cell>
          <cell r="AY248">
            <v>0</v>
          </cell>
          <cell r="AZ248">
            <v>0</v>
          </cell>
        </row>
        <row r="249">
          <cell r="A249" t="str">
            <v>TSX Group</v>
          </cell>
          <cell r="B249">
            <v>233680</v>
          </cell>
          <cell r="C249" t="str">
            <v>A</v>
          </cell>
          <cell r="D249">
            <v>1</v>
          </cell>
          <cell r="E249">
            <v>30000</v>
          </cell>
          <cell r="I249">
            <v>1200</v>
          </cell>
          <cell r="J249">
            <v>14400</v>
          </cell>
          <cell r="L249">
            <v>0</v>
          </cell>
          <cell r="N249">
            <v>1</v>
          </cell>
          <cell r="O249">
            <v>1800</v>
          </cell>
          <cell r="P249">
            <v>0</v>
          </cell>
          <cell r="R249">
            <v>0</v>
          </cell>
          <cell r="S249">
            <v>0</v>
          </cell>
          <cell r="V249">
            <v>0</v>
          </cell>
          <cell r="Y249">
            <v>0</v>
          </cell>
          <cell r="AB249">
            <v>2</v>
          </cell>
          <cell r="AC249">
            <v>1</v>
          </cell>
          <cell r="AE249">
            <v>1</v>
          </cell>
          <cell r="AF249">
            <v>950</v>
          </cell>
          <cell r="AG249">
            <v>0</v>
          </cell>
          <cell r="AI249">
            <v>0</v>
          </cell>
          <cell r="AK249">
            <v>0</v>
          </cell>
          <cell r="AP249">
            <v>0</v>
          </cell>
          <cell r="AQ249">
            <v>2</v>
          </cell>
          <cell r="AR249">
            <v>0</v>
          </cell>
          <cell r="AS249">
            <v>1</v>
          </cell>
          <cell r="AT249">
            <v>1</v>
          </cell>
          <cell r="AU249">
            <v>0</v>
          </cell>
          <cell r="AV249">
            <v>1</v>
          </cell>
          <cell r="AW249">
            <v>0</v>
          </cell>
          <cell r="AX249">
            <v>1</v>
          </cell>
          <cell r="AY249">
            <v>0</v>
          </cell>
          <cell r="AZ249">
            <v>0</v>
          </cell>
        </row>
        <row r="250">
          <cell r="A250" t="str">
            <v>Tundra Semiconductor Corporation</v>
          </cell>
          <cell r="B250">
            <v>34018</v>
          </cell>
          <cell r="C250" t="str">
            <v>A</v>
          </cell>
          <cell r="I250">
            <v>750</v>
          </cell>
          <cell r="J250">
            <v>9000</v>
          </cell>
          <cell r="L250">
            <v>0</v>
          </cell>
          <cell r="N250">
            <v>0</v>
          </cell>
          <cell r="P250">
            <v>0</v>
          </cell>
          <cell r="R250">
            <v>0</v>
          </cell>
          <cell r="S250">
            <v>0</v>
          </cell>
          <cell r="V250">
            <v>0</v>
          </cell>
          <cell r="Y250">
            <v>0</v>
          </cell>
          <cell r="AB250">
            <v>0</v>
          </cell>
          <cell r="AC250">
            <v>0</v>
          </cell>
          <cell r="AE250">
            <v>0</v>
          </cell>
          <cell r="AG250">
            <v>0</v>
          </cell>
          <cell r="AI250">
            <v>0</v>
          </cell>
          <cell r="AK250">
            <v>0</v>
          </cell>
          <cell r="AP250">
            <v>0</v>
          </cell>
          <cell r="AQ250">
            <v>1</v>
          </cell>
          <cell r="AR250">
            <v>0</v>
          </cell>
          <cell r="AS250">
            <v>1</v>
          </cell>
          <cell r="AT250">
            <v>1</v>
          </cell>
          <cell r="AU250">
            <v>0</v>
          </cell>
          <cell r="AV250">
            <v>1</v>
          </cell>
          <cell r="AW250">
            <v>0</v>
          </cell>
          <cell r="AX250">
            <v>0</v>
          </cell>
          <cell r="AY250">
            <v>0</v>
          </cell>
          <cell r="AZ250">
            <v>0</v>
          </cell>
        </row>
        <row r="251">
          <cell r="A251" t="str">
            <v>Unilever Canada Limited</v>
          </cell>
          <cell r="B251">
            <v>1600000</v>
          </cell>
          <cell r="C251" t="str">
            <v>A</v>
          </cell>
          <cell r="D251">
            <v>0</v>
          </cell>
          <cell r="F251">
            <v>60300</v>
          </cell>
          <cell r="G251">
            <v>48</v>
          </cell>
          <cell r="H251">
            <v>120000</v>
          </cell>
          <cell r="L251">
            <v>1</v>
          </cell>
          <cell r="N251">
            <v>1</v>
          </cell>
          <cell r="O251">
            <v>2100</v>
          </cell>
          <cell r="P251">
            <v>0</v>
          </cell>
          <cell r="R251">
            <v>0</v>
          </cell>
          <cell r="S251">
            <v>0</v>
          </cell>
          <cell r="V251">
            <v>0</v>
          </cell>
          <cell r="Y251">
            <v>1</v>
          </cell>
          <cell r="AA251">
            <v>300</v>
          </cell>
          <cell r="AB251">
            <v>0</v>
          </cell>
          <cell r="AC251">
            <v>0</v>
          </cell>
          <cell r="AE251">
            <v>1</v>
          </cell>
          <cell r="AF251">
            <v>850</v>
          </cell>
          <cell r="AG251">
            <v>0</v>
          </cell>
          <cell r="AI251">
            <v>0</v>
          </cell>
          <cell r="AK251">
            <v>0</v>
          </cell>
          <cell r="AP251">
            <v>1</v>
          </cell>
          <cell r="AQ251">
            <v>4</v>
          </cell>
          <cell r="AR251">
            <v>0</v>
          </cell>
          <cell r="AS251">
            <v>1</v>
          </cell>
          <cell r="AT251">
            <v>1</v>
          </cell>
          <cell r="AU251">
            <v>0</v>
          </cell>
          <cell r="AV251">
            <v>0</v>
          </cell>
          <cell r="AW251">
            <v>0</v>
          </cell>
          <cell r="AX251">
            <v>0</v>
          </cell>
          <cell r="AY251">
            <v>0</v>
          </cell>
          <cell r="AZ251">
            <v>0</v>
          </cell>
        </row>
        <row r="252">
          <cell r="A252" t="str">
            <v>Union Energy Limited Partnership</v>
          </cell>
          <cell r="B252">
            <v>206000</v>
          </cell>
          <cell r="C252" t="str">
            <v>A</v>
          </cell>
          <cell r="D252">
            <v>0</v>
          </cell>
          <cell r="I252">
            <v>2100</v>
          </cell>
          <cell r="J252">
            <v>25200</v>
          </cell>
          <cell r="L252">
            <v>0</v>
          </cell>
          <cell r="N252">
            <v>0</v>
          </cell>
          <cell r="P252">
            <v>0</v>
          </cell>
          <cell r="R252">
            <v>0</v>
          </cell>
          <cell r="S252">
            <v>0</v>
          </cell>
          <cell r="V252">
            <v>0</v>
          </cell>
          <cell r="Y252">
            <v>0</v>
          </cell>
          <cell r="AB252">
            <v>1</v>
          </cell>
          <cell r="AC252">
            <v>0</v>
          </cell>
          <cell r="AE252">
            <v>1</v>
          </cell>
          <cell r="AF252">
            <v>1500</v>
          </cell>
          <cell r="AG252">
            <v>0</v>
          </cell>
          <cell r="AI252">
            <v>0</v>
          </cell>
          <cell r="AK252">
            <v>0</v>
          </cell>
          <cell r="AP252">
            <v>0</v>
          </cell>
          <cell r="AQ252">
            <v>2</v>
          </cell>
          <cell r="AR252">
            <v>0</v>
          </cell>
          <cell r="AS252">
            <v>1</v>
          </cell>
          <cell r="AT252">
            <v>1</v>
          </cell>
          <cell r="AU252">
            <v>0</v>
          </cell>
          <cell r="AV252">
            <v>1</v>
          </cell>
          <cell r="AW252">
            <v>0</v>
          </cell>
          <cell r="AX252">
            <v>1</v>
          </cell>
          <cell r="AY252">
            <v>0</v>
          </cell>
          <cell r="AZ252">
            <v>0</v>
          </cell>
        </row>
        <row r="253">
          <cell r="A253" t="str">
            <v>United Farmers of Alberta Co-operative Limited</v>
          </cell>
          <cell r="B253">
            <v>941194</v>
          </cell>
          <cell r="C253" t="str">
            <v>A</v>
          </cell>
          <cell r="D253">
            <v>0</v>
          </cell>
          <cell r="I253">
            <v>1120</v>
          </cell>
          <cell r="J253">
            <v>13440</v>
          </cell>
          <cell r="L253">
            <v>0</v>
          </cell>
          <cell r="N253">
            <v>0</v>
          </cell>
          <cell r="P253">
            <v>0</v>
          </cell>
          <cell r="R253">
            <v>0</v>
          </cell>
          <cell r="S253">
            <v>0</v>
          </cell>
          <cell r="V253">
            <v>0</v>
          </cell>
          <cell r="Y253">
            <v>0</v>
          </cell>
          <cell r="AB253">
            <v>1</v>
          </cell>
          <cell r="AC253">
            <v>0</v>
          </cell>
          <cell r="AE253">
            <v>1</v>
          </cell>
          <cell r="AF253">
            <v>600</v>
          </cell>
          <cell r="AG253">
            <v>0</v>
          </cell>
          <cell r="AI253">
            <v>0</v>
          </cell>
          <cell r="AK253">
            <v>0</v>
          </cell>
          <cell r="AM253">
            <v>0</v>
          </cell>
          <cell r="AP253">
            <v>0</v>
          </cell>
          <cell r="AQ253">
            <v>3</v>
          </cell>
          <cell r="AR253">
            <v>0</v>
          </cell>
          <cell r="AS253">
            <v>1</v>
          </cell>
          <cell r="AT253">
            <v>1</v>
          </cell>
          <cell r="AU253">
            <v>0</v>
          </cell>
          <cell r="AV253">
            <v>1</v>
          </cell>
          <cell r="AW253">
            <v>0</v>
          </cell>
          <cell r="AX253">
            <v>1</v>
          </cell>
          <cell r="AY253">
            <v>0</v>
          </cell>
          <cell r="AZ253">
            <v>0</v>
          </cell>
        </row>
        <row r="254">
          <cell r="A254" t="str">
            <v>University of Toronto Asset Management Corporation</v>
          </cell>
          <cell r="B254">
            <v>8000</v>
          </cell>
          <cell r="C254" t="str">
            <v>A</v>
          </cell>
          <cell r="D254">
            <v>0</v>
          </cell>
          <cell r="K254">
            <v>1000</v>
          </cell>
          <cell r="L254">
            <v>0</v>
          </cell>
          <cell r="N254">
            <v>1</v>
          </cell>
          <cell r="O254">
            <v>3600</v>
          </cell>
          <cell r="P254">
            <v>0</v>
          </cell>
          <cell r="R254">
            <v>0</v>
          </cell>
          <cell r="S254">
            <v>0</v>
          </cell>
          <cell r="V254">
            <v>0</v>
          </cell>
          <cell r="Y254">
            <v>0</v>
          </cell>
          <cell r="AB254">
            <v>2</v>
          </cell>
          <cell r="AC254">
            <v>0</v>
          </cell>
          <cell r="AE254">
            <v>0</v>
          </cell>
          <cell r="AG254">
            <v>0</v>
          </cell>
          <cell r="AI254">
            <v>0</v>
          </cell>
          <cell r="AK254">
            <v>0</v>
          </cell>
          <cell r="AP254">
            <v>0</v>
          </cell>
          <cell r="AQ254">
            <v>1</v>
          </cell>
          <cell r="AR254">
            <v>0</v>
          </cell>
          <cell r="AS254">
            <v>1</v>
          </cell>
          <cell r="AT254">
            <v>1</v>
          </cell>
          <cell r="AU254">
            <v>0</v>
          </cell>
          <cell r="AV254">
            <v>0</v>
          </cell>
          <cell r="AW254">
            <v>0</v>
          </cell>
          <cell r="AX254">
            <v>1</v>
          </cell>
          <cell r="AY254">
            <v>1</v>
          </cell>
          <cell r="AZ254">
            <v>0</v>
          </cell>
        </row>
        <row r="255">
          <cell r="A255" t="str">
            <v>Vermilion Energy Trust</v>
          </cell>
          <cell r="B255">
            <v>315572</v>
          </cell>
          <cell r="C255" t="str">
            <v>A</v>
          </cell>
          <cell r="D255">
            <v>0</v>
          </cell>
          <cell r="I255">
            <v>650</v>
          </cell>
          <cell r="J255">
            <v>7800</v>
          </cell>
          <cell r="N255">
            <v>1</v>
          </cell>
          <cell r="O255">
            <v>4547</v>
          </cell>
          <cell r="R255">
            <v>1</v>
          </cell>
          <cell r="S255">
            <v>0</v>
          </cell>
          <cell r="V255">
            <v>0</v>
          </cell>
          <cell r="Y255">
            <v>1</v>
          </cell>
          <cell r="AA255">
            <v>250</v>
          </cell>
          <cell r="AB255">
            <v>0</v>
          </cell>
          <cell r="AE255">
            <v>0</v>
          </cell>
          <cell r="AG255">
            <v>0</v>
          </cell>
          <cell r="AI255">
            <v>0</v>
          </cell>
          <cell r="AP255">
            <v>0</v>
          </cell>
          <cell r="AQ255">
            <v>2</v>
          </cell>
          <cell r="AR255">
            <v>0</v>
          </cell>
          <cell r="AS255">
            <v>1</v>
          </cell>
          <cell r="AT255">
            <v>1</v>
          </cell>
          <cell r="AU255">
            <v>0</v>
          </cell>
          <cell r="AV255">
            <v>1</v>
          </cell>
          <cell r="AW255">
            <v>1</v>
          </cell>
          <cell r="AX255">
            <v>0</v>
          </cell>
          <cell r="AY255">
            <v>0</v>
          </cell>
          <cell r="AZ255">
            <v>0</v>
          </cell>
        </row>
        <row r="256">
          <cell r="A256" t="str">
            <v>Vidéotron Ltée</v>
          </cell>
          <cell r="B256">
            <v>805000</v>
          </cell>
          <cell r="C256" t="str">
            <v>A</v>
          </cell>
          <cell r="D256">
            <v>0</v>
          </cell>
          <cell r="G256">
            <v>36</v>
          </cell>
          <cell r="H256">
            <v>90000</v>
          </cell>
          <cell r="K256">
            <v>250</v>
          </cell>
          <cell r="L256">
            <v>1</v>
          </cell>
          <cell r="M256">
            <v>1000</v>
          </cell>
          <cell r="N256">
            <v>1</v>
          </cell>
          <cell r="O256">
            <v>1500</v>
          </cell>
          <cell r="P256">
            <v>0</v>
          </cell>
          <cell r="R256">
            <v>0</v>
          </cell>
          <cell r="S256">
            <v>0</v>
          </cell>
          <cell r="V256">
            <v>0</v>
          </cell>
          <cell r="Y256">
            <v>0</v>
          </cell>
          <cell r="AB256">
            <v>1</v>
          </cell>
          <cell r="AC256">
            <v>0</v>
          </cell>
          <cell r="AE256">
            <v>1</v>
          </cell>
          <cell r="AG256">
            <v>0</v>
          </cell>
          <cell r="AI256">
            <v>0</v>
          </cell>
          <cell r="AK256">
            <v>0</v>
          </cell>
          <cell r="AP256">
            <v>1</v>
          </cell>
          <cell r="AQ256">
            <v>3</v>
          </cell>
          <cell r="AR256">
            <v>0</v>
          </cell>
          <cell r="AS256">
            <v>1</v>
          </cell>
          <cell r="AT256">
            <v>1</v>
          </cell>
          <cell r="AU256">
            <v>0</v>
          </cell>
          <cell r="AV256">
            <v>0</v>
          </cell>
          <cell r="AW256">
            <v>0</v>
          </cell>
          <cell r="AX256">
            <v>1</v>
          </cell>
          <cell r="AY256">
            <v>1</v>
          </cell>
          <cell r="AZ256">
            <v>0</v>
          </cell>
        </row>
        <row r="257">
          <cell r="A257" t="str">
            <v>Wajax Limited</v>
          </cell>
          <cell r="B257">
            <v>883967</v>
          </cell>
          <cell r="C257" t="str">
            <v>A</v>
          </cell>
          <cell r="D257">
            <v>0</v>
          </cell>
          <cell r="I257">
            <v>1310</v>
          </cell>
          <cell r="J257">
            <v>15720</v>
          </cell>
          <cell r="L257">
            <v>1</v>
          </cell>
          <cell r="M257">
            <v>0</v>
          </cell>
          <cell r="N257">
            <v>0</v>
          </cell>
          <cell r="P257">
            <v>0</v>
          </cell>
          <cell r="R257">
            <v>0</v>
          </cell>
          <cell r="S257">
            <v>0</v>
          </cell>
          <cell r="V257">
            <v>0</v>
          </cell>
          <cell r="Y257">
            <v>0</v>
          </cell>
          <cell r="AB257">
            <v>2</v>
          </cell>
          <cell r="AC257">
            <v>0</v>
          </cell>
          <cell r="AE257">
            <v>1</v>
          </cell>
          <cell r="AF257">
            <v>795</v>
          </cell>
          <cell r="AG257">
            <v>0</v>
          </cell>
          <cell r="AI257">
            <v>0</v>
          </cell>
          <cell r="AK257">
            <v>0</v>
          </cell>
          <cell r="AP257">
            <v>0</v>
          </cell>
          <cell r="AQ257">
            <v>3</v>
          </cell>
          <cell r="AR257">
            <v>0</v>
          </cell>
          <cell r="AS257">
            <v>1</v>
          </cell>
          <cell r="AT257">
            <v>1</v>
          </cell>
          <cell r="AU257">
            <v>0</v>
          </cell>
          <cell r="AV257">
            <v>1</v>
          </cell>
          <cell r="AW257">
            <v>0</v>
          </cell>
          <cell r="AX257">
            <v>1</v>
          </cell>
          <cell r="AY257">
            <v>0</v>
          </cell>
          <cell r="AZ257">
            <v>0</v>
          </cell>
        </row>
        <row r="258">
          <cell r="A258" t="str">
            <v>Wawanesa Mutual Insurance Company</v>
          </cell>
          <cell r="B258">
            <v>1472543</v>
          </cell>
          <cell r="C258" t="str">
            <v>A</v>
          </cell>
          <cell r="D258">
            <v>0</v>
          </cell>
          <cell r="F258">
            <v>50000</v>
          </cell>
          <cell r="G258">
            <v>36</v>
          </cell>
          <cell r="L258">
            <v>1</v>
          </cell>
          <cell r="M258">
            <v>4000</v>
          </cell>
          <cell r="N258">
            <v>0</v>
          </cell>
          <cell r="P258">
            <v>0</v>
          </cell>
          <cell r="R258">
            <v>2</v>
          </cell>
          <cell r="S258">
            <v>1</v>
          </cell>
          <cell r="T258">
            <v>25000</v>
          </cell>
          <cell r="U258">
            <v>10000</v>
          </cell>
          <cell r="V258">
            <v>1</v>
          </cell>
          <cell r="W258">
            <v>25000</v>
          </cell>
          <cell r="X258">
            <v>10000</v>
          </cell>
          <cell r="Y258">
            <v>0</v>
          </cell>
          <cell r="AC258">
            <v>0</v>
          </cell>
          <cell r="AE258">
            <v>1</v>
          </cell>
          <cell r="AF258">
            <v>500</v>
          </cell>
          <cell r="AG258">
            <v>0</v>
          </cell>
          <cell r="AI258">
            <v>0</v>
          </cell>
          <cell r="AK258">
            <v>0</v>
          </cell>
          <cell r="AP258">
            <v>1</v>
          </cell>
          <cell r="AQ258">
            <v>4</v>
          </cell>
          <cell r="AR258">
            <v>0</v>
          </cell>
          <cell r="AS258">
            <v>1</v>
          </cell>
          <cell r="AT258">
            <v>1</v>
          </cell>
          <cell r="AU258">
            <v>0</v>
          </cell>
          <cell r="AV258">
            <v>0</v>
          </cell>
          <cell r="AW258">
            <v>1</v>
          </cell>
          <cell r="AX258">
            <v>0</v>
          </cell>
          <cell r="AY258">
            <v>0</v>
          </cell>
          <cell r="AZ258">
            <v>0</v>
          </cell>
        </row>
        <row r="259">
          <cell r="A259" t="str">
            <v>West Fraser Timber Co. Ltd.</v>
          </cell>
          <cell r="B259">
            <v>1552663</v>
          </cell>
          <cell r="C259" t="str">
            <v>A</v>
          </cell>
          <cell r="D259">
            <v>0</v>
          </cell>
          <cell r="F259">
            <v>55000</v>
          </cell>
          <cell r="G259">
            <v>96</v>
          </cell>
          <cell r="L259">
            <v>1</v>
          </cell>
          <cell r="N259">
            <v>1</v>
          </cell>
          <cell r="O259">
            <v>2400</v>
          </cell>
          <cell r="R259">
            <v>0</v>
          </cell>
          <cell r="S259">
            <v>0</v>
          </cell>
          <cell r="V259">
            <v>0</v>
          </cell>
          <cell r="Y259">
            <v>0</v>
          </cell>
          <cell r="AC259">
            <v>1</v>
          </cell>
          <cell r="AP259">
            <v>1</v>
          </cell>
          <cell r="AQ259">
            <v>4</v>
          </cell>
          <cell r="AR259">
            <v>0</v>
          </cell>
          <cell r="AS259">
            <v>1</v>
          </cell>
          <cell r="AT259">
            <v>1</v>
          </cell>
          <cell r="AU259">
            <v>0</v>
          </cell>
          <cell r="AV259">
            <v>0</v>
          </cell>
          <cell r="AW259">
            <v>0</v>
          </cell>
          <cell r="AX259">
            <v>0</v>
          </cell>
          <cell r="AY259">
            <v>0</v>
          </cell>
          <cell r="AZ259">
            <v>0</v>
          </cell>
        </row>
        <row r="260">
          <cell r="A260" t="str">
            <v>Western Drug Distribution Center</v>
          </cell>
          <cell r="B260">
            <v>85340</v>
          </cell>
          <cell r="C260" t="str">
            <v>A</v>
          </cell>
          <cell r="D260">
            <v>0</v>
          </cell>
          <cell r="L260">
            <v>0</v>
          </cell>
          <cell r="N260">
            <v>0</v>
          </cell>
          <cell r="P260">
            <v>0</v>
          </cell>
          <cell r="R260">
            <v>0</v>
          </cell>
          <cell r="S260">
            <v>0</v>
          </cell>
          <cell r="V260">
            <v>0</v>
          </cell>
          <cell r="Y260">
            <v>0</v>
          </cell>
          <cell r="AB260">
            <v>0</v>
          </cell>
          <cell r="AC260">
            <v>0</v>
          </cell>
          <cell r="AE260">
            <v>0</v>
          </cell>
          <cell r="AG260">
            <v>0</v>
          </cell>
          <cell r="AI260">
            <v>0</v>
          </cell>
          <cell r="AP260">
            <v>0</v>
          </cell>
          <cell r="AQ260">
            <v>1</v>
          </cell>
          <cell r="AR260">
            <v>0</v>
          </cell>
          <cell r="AS260">
            <v>1</v>
          </cell>
          <cell r="AT260">
            <v>1</v>
          </cell>
          <cell r="AU260">
            <v>0</v>
          </cell>
          <cell r="AV260">
            <v>0</v>
          </cell>
          <cell r="AW260">
            <v>0</v>
          </cell>
          <cell r="AX260">
            <v>0</v>
          </cell>
          <cell r="AY260">
            <v>0</v>
          </cell>
          <cell r="AZ260">
            <v>0</v>
          </cell>
        </row>
        <row r="261">
          <cell r="A261" t="str">
            <v>Western Oil Sands Inc.</v>
          </cell>
          <cell r="B261">
            <v>281093</v>
          </cell>
          <cell r="C261" t="str">
            <v>A</v>
          </cell>
          <cell r="D261">
            <v>0</v>
          </cell>
          <cell r="N261">
            <v>1</v>
          </cell>
          <cell r="O261">
            <v>4200</v>
          </cell>
          <cell r="R261">
            <v>0</v>
          </cell>
          <cell r="S261">
            <v>0</v>
          </cell>
          <cell r="V261">
            <v>0</v>
          </cell>
          <cell r="Y261">
            <v>0</v>
          </cell>
          <cell r="AB261">
            <v>2</v>
          </cell>
          <cell r="AE261">
            <v>0</v>
          </cell>
          <cell r="AG261">
            <v>0</v>
          </cell>
          <cell r="AI261">
            <v>0</v>
          </cell>
          <cell r="AP261">
            <v>0</v>
          </cell>
          <cell r="AQ261">
            <v>2</v>
          </cell>
          <cell r="AR261">
            <v>0</v>
          </cell>
          <cell r="AS261">
            <v>1</v>
          </cell>
          <cell r="AT261">
            <v>1</v>
          </cell>
          <cell r="AU261">
            <v>0</v>
          </cell>
          <cell r="AV261">
            <v>0</v>
          </cell>
          <cell r="AW261">
            <v>0</v>
          </cell>
          <cell r="AX261">
            <v>1</v>
          </cell>
          <cell r="AY261">
            <v>0</v>
          </cell>
          <cell r="AZ261">
            <v>0</v>
          </cell>
        </row>
        <row r="262">
          <cell r="A262" t="str">
            <v>WestJet</v>
          </cell>
          <cell r="B262">
            <v>859596</v>
          </cell>
          <cell r="C262" t="str">
            <v>A</v>
          </cell>
          <cell r="D262">
            <v>0</v>
          </cell>
          <cell r="L262">
            <v>0</v>
          </cell>
          <cell r="N262">
            <v>0</v>
          </cell>
          <cell r="P262">
            <v>0</v>
          </cell>
          <cell r="R262">
            <v>0</v>
          </cell>
          <cell r="S262">
            <v>0</v>
          </cell>
          <cell r="V262">
            <v>0</v>
          </cell>
          <cell r="Y262">
            <v>0</v>
          </cell>
          <cell r="AB262">
            <v>0</v>
          </cell>
          <cell r="AC262">
            <v>1</v>
          </cell>
          <cell r="AD262">
            <v>2500</v>
          </cell>
          <cell r="AE262">
            <v>0</v>
          </cell>
          <cell r="AG262">
            <v>0</v>
          </cell>
          <cell r="AI262">
            <v>0</v>
          </cell>
          <cell r="AK262">
            <v>0</v>
          </cell>
          <cell r="AM262">
            <v>0</v>
          </cell>
          <cell r="AP262">
            <v>0</v>
          </cell>
          <cell r="AQ262">
            <v>3</v>
          </cell>
          <cell r="AR262">
            <v>0</v>
          </cell>
          <cell r="AS262">
            <v>1</v>
          </cell>
          <cell r="AT262">
            <v>1</v>
          </cell>
          <cell r="AU262">
            <v>0</v>
          </cell>
          <cell r="AV262">
            <v>0</v>
          </cell>
          <cell r="AW262">
            <v>0</v>
          </cell>
          <cell r="AX262">
            <v>0</v>
          </cell>
          <cell r="AY262">
            <v>0</v>
          </cell>
          <cell r="AZ262">
            <v>0</v>
          </cell>
        </row>
        <row r="263">
          <cell r="A263" t="str">
            <v>Wiser Oil Company of Canada, The</v>
          </cell>
          <cell r="B263">
            <v>79840</v>
          </cell>
          <cell r="C263" t="str">
            <v>A</v>
          </cell>
          <cell r="D263">
            <v>0</v>
          </cell>
          <cell r="I263">
            <v>994</v>
          </cell>
          <cell r="J263">
            <v>11928</v>
          </cell>
          <cell r="N263">
            <v>1</v>
          </cell>
          <cell r="O263">
            <v>4200</v>
          </cell>
          <cell r="R263">
            <v>2</v>
          </cell>
          <cell r="S263">
            <v>0</v>
          </cell>
          <cell r="V263">
            <v>1</v>
          </cell>
          <cell r="X263">
            <v>800</v>
          </cell>
          <cell r="Y263">
            <v>1</v>
          </cell>
          <cell r="AA263">
            <v>600</v>
          </cell>
          <cell r="AB263">
            <v>0</v>
          </cell>
          <cell r="AE263">
            <v>0</v>
          </cell>
          <cell r="AG263">
            <v>0</v>
          </cell>
          <cell r="AI263">
            <v>0</v>
          </cell>
          <cell r="AP263">
            <v>0</v>
          </cell>
          <cell r="AQ263">
            <v>1</v>
          </cell>
          <cell r="AR263">
            <v>0</v>
          </cell>
          <cell r="AS263">
            <v>1</v>
          </cell>
          <cell r="AT263">
            <v>1</v>
          </cell>
          <cell r="AU263">
            <v>0</v>
          </cell>
          <cell r="AV263">
            <v>1</v>
          </cell>
          <cell r="AW263">
            <v>1</v>
          </cell>
          <cell r="AX263">
            <v>0</v>
          </cell>
          <cell r="AY263">
            <v>0</v>
          </cell>
          <cell r="AZ263">
            <v>0</v>
          </cell>
        </row>
        <row r="264">
          <cell r="A264" t="str">
            <v>Wolseley Canada Inc.</v>
          </cell>
          <cell r="B264">
            <v>1000000</v>
          </cell>
          <cell r="C264" t="str">
            <v>A</v>
          </cell>
          <cell r="D264">
            <v>0</v>
          </cell>
          <cell r="I264">
            <v>1200</v>
          </cell>
          <cell r="J264">
            <v>14400</v>
          </cell>
          <cell r="L264">
            <v>0</v>
          </cell>
          <cell r="N264">
            <v>1</v>
          </cell>
          <cell r="P264">
            <v>0</v>
          </cell>
          <cell r="R264">
            <v>1</v>
          </cell>
          <cell r="S264">
            <v>1</v>
          </cell>
          <cell r="V264">
            <v>0</v>
          </cell>
          <cell r="Y264">
            <v>0</v>
          </cell>
          <cell r="AB264">
            <v>0</v>
          </cell>
          <cell r="AC264">
            <v>0</v>
          </cell>
          <cell r="AE264">
            <v>0</v>
          </cell>
          <cell r="AG264">
            <v>0</v>
          </cell>
          <cell r="AI264">
            <v>0</v>
          </cell>
          <cell r="AK264">
            <v>1</v>
          </cell>
          <cell r="AL264">
            <v>7500</v>
          </cell>
          <cell r="AP264">
            <v>0</v>
          </cell>
          <cell r="AQ264">
            <v>4</v>
          </cell>
          <cell r="AR264">
            <v>0</v>
          </cell>
          <cell r="AS264">
            <v>1</v>
          </cell>
          <cell r="AT264">
            <v>1</v>
          </cell>
          <cell r="AU264">
            <v>0</v>
          </cell>
          <cell r="AV264">
            <v>1</v>
          </cell>
          <cell r="AW264">
            <v>1</v>
          </cell>
          <cell r="AX264">
            <v>0</v>
          </cell>
          <cell r="AY264">
            <v>0</v>
          </cell>
          <cell r="AZ264">
            <v>0</v>
          </cell>
        </row>
        <row r="265">
          <cell r="A265" t="str">
            <v>Woodbridge Group, The</v>
          </cell>
          <cell r="B265">
            <v>1447000</v>
          </cell>
          <cell r="C265" t="str">
            <v>A</v>
          </cell>
          <cell r="D265">
            <v>0</v>
          </cell>
          <cell r="F265">
            <v>55000</v>
          </cell>
          <cell r="G265">
            <v>36</v>
          </cell>
          <cell r="L265">
            <v>0</v>
          </cell>
          <cell r="N265">
            <v>0</v>
          </cell>
          <cell r="P265">
            <v>0</v>
          </cell>
          <cell r="R265">
            <v>2</v>
          </cell>
          <cell r="S265">
            <v>0</v>
          </cell>
          <cell r="V265">
            <v>1</v>
          </cell>
          <cell r="W265">
            <v>5000</v>
          </cell>
          <cell r="X265">
            <v>500</v>
          </cell>
          <cell r="Y265">
            <v>1</v>
          </cell>
          <cell r="Z265">
            <v>1000</v>
          </cell>
          <cell r="AA265">
            <v>500</v>
          </cell>
          <cell r="AB265">
            <v>1</v>
          </cell>
          <cell r="AC265">
            <v>0</v>
          </cell>
          <cell r="AE265">
            <v>1</v>
          </cell>
          <cell r="AF265">
            <v>900</v>
          </cell>
          <cell r="AG265">
            <v>0</v>
          </cell>
          <cell r="AI265">
            <v>0</v>
          </cell>
          <cell r="AK265">
            <v>0</v>
          </cell>
          <cell r="AP265">
            <v>1</v>
          </cell>
          <cell r="AQ265">
            <v>4</v>
          </cell>
          <cell r="AR265">
            <v>0</v>
          </cell>
          <cell r="AS265">
            <v>1</v>
          </cell>
          <cell r="AT265">
            <v>1</v>
          </cell>
          <cell r="AU265">
            <v>0</v>
          </cell>
          <cell r="AV265">
            <v>0</v>
          </cell>
          <cell r="AW265">
            <v>1</v>
          </cell>
          <cell r="AX265">
            <v>1</v>
          </cell>
          <cell r="AY265">
            <v>0</v>
          </cell>
          <cell r="AZ265">
            <v>0</v>
          </cell>
        </row>
        <row r="266">
          <cell r="A266" t="str">
            <v>Workers' Compensation Board (British Columbia), The</v>
          </cell>
          <cell r="B266">
            <v>1573320</v>
          </cell>
          <cell r="C266" t="str">
            <v>A</v>
          </cell>
          <cell r="D266">
            <v>0</v>
          </cell>
          <cell r="L266">
            <v>0</v>
          </cell>
          <cell r="N266">
            <v>0</v>
          </cell>
          <cell r="P266">
            <v>0</v>
          </cell>
          <cell r="R266">
            <v>0</v>
          </cell>
          <cell r="S266">
            <v>0</v>
          </cell>
          <cell r="V266">
            <v>0</v>
          </cell>
          <cell r="Y266">
            <v>0</v>
          </cell>
          <cell r="AB266">
            <v>0</v>
          </cell>
          <cell r="AC266">
            <v>0</v>
          </cell>
          <cell r="AE266">
            <v>0</v>
          </cell>
          <cell r="AG266">
            <v>0</v>
          </cell>
          <cell r="AI266">
            <v>0</v>
          </cell>
          <cell r="AP266">
            <v>0</v>
          </cell>
          <cell r="AQ266">
            <v>4</v>
          </cell>
          <cell r="AR266">
            <v>0</v>
          </cell>
          <cell r="AS266">
            <v>1</v>
          </cell>
          <cell r="AT266">
            <v>1</v>
          </cell>
          <cell r="AU266">
            <v>0</v>
          </cell>
          <cell r="AV266">
            <v>0</v>
          </cell>
          <cell r="AW266">
            <v>0</v>
          </cell>
          <cell r="AX266">
            <v>0</v>
          </cell>
          <cell r="AY266">
            <v>0</v>
          </cell>
          <cell r="AZ266">
            <v>0</v>
          </cell>
        </row>
        <row r="267">
          <cell r="A267" t="str">
            <v>Workers' Compensation Board of Alberta</v>
          </cell>
          <cell r="B267">
            <v>1094310</v>
          </cell>
          <cell r="C267" t="str">
            <v>A</v>
          </cell>
          <cell r="D267">
            <v>0</v>
          </cell>
          <cell r="I267">
            <v>1000</v>
          </cell>
          <cell r="J267">
            <v>12000</v>
          </cell>
          <cell r="L267">
            <v>0</v>
          </cell>
          <cell r="N267">
            <v>0</v>
          </cell>
          <cell r="P267">
            <v>0</v>
          </cell>
          <cell r="R267">
            <v>1</v>
          </cell>
          <cell r="S267">
            <v>1</v>
          </cell>
          <cell r="U267">
            <v>2500</v>
          </cell>
          <cell r="V267">
            <v>0</v>
          </cell>
          <cell r="Y267">
            <v>0</v>
          </cell>
          <cell r="AB267">
            <v>1</v>
          </cell>
          <cell r="AC267">
            <v>0</v>
          </cell>
          <cell r="AE267">
            <v>0</v>
          </cell>
          <cell r="AG267">
            <v>0</v>
          </cell>
          <cell r="AI267">
            <v>0</v>
          </cell>
          <cell r="AK267">
            <v>0</v>
          </cell>
          <cell r="AP267">
            <v>0</v>
          </cell>
          <cell r="AQ267">
            <v>4</v>
          </cell>
          <cell r="AR267">
            <v>0</v>
          </cell>
          <cell r="AS267">
            <v>1</v>
          </cell>
          <cell r="AT267">
            <v>1</v>
          </cell>
          <cell r="AU267">
            <v>0</v>
          </cell>
          <cell r="AV267">
            <v>1</v>
          </cell>
          <cell r="AW267">
            <v>1</v>
          </cell>
          <cell r="AX267">
            <v>1</v>
          </cell>
          <cell r="AY267">
            <v>0</v>
          </cell>
          <cell r="AZ267">
            <v>0</v>
          </cell>
        </row>
        <row r="268">
          <cell r="A268" t="str">
            <v>Wyeth Canada Inc.</v>
          </cell>
          <cell r="B268">
            <v>459415</v>
          </cell>
          <cell r="C268" t="str">
            <v>A</v>
          </cell>
          <cell r="D268">
            <v>1</v>
          </cell>
          <cell r="F268">
            <v>50000</v>
          </cell>
          <cell r="G268">
            <v>48</v>
          </cell>
          <cell r="L268">
            <v>1</v>
          </cell>
          <cell r="N268">
            <v>1</v>
          </cell>
          <cell r="P268">
            <v>1</v>
          </cell>
          <cell r="R268">
            <v>2</v>
          </cell>
          <cell r="S268">
            <v>1</v>
          </cell>
          <cell r="T268">
            <v>25000</v>
          </cell>
          <cell r="U268">
            <v>12000</v>
          </cell>
          <cell r="V268">
            <v>1</v>
          </cell>
          <cell r="W268">
            <v>1000</v>
          </cell>
          <cell r="X268">
            <v>250</v>
          </cell>
          <cell r="Y268">
            <v>0</v>
          </cell>
          <cell r="AC268">
            <v>1</v>
          </cell>
          <cell r="AE268">
            <v>1</v>
          </cell>
          <cell r="AG268">
            <v>0</v>
          </cell>
          <cell r="AI268">
            <v>0</v>
          </cell>
          <cell r="AP268">
            <v>1</v>
          </cell>
          <cell r="AQ268">
            <v>3</v>
          </cell>
          <cell r="AR268">
            <v>0</v>
          </cell>
          <cell r="AS268">
            <v>1</v>
          </cell>
          <cell r="AT268">
            <v>1</v>
          </cell>
          <cell r="AU268">
            <v>0</v>
          </cell>
          <cell r="AV268">
            <v>0</v>
          </cell>
          <cell r="AW268">
            <v>1</v>
          </cell>
          <cell r="AX268">
            <v>0</v>
          </cell>
          <cell r="AY268">
            <v>0</v>
          </cell>
          <cell r="AZ268">
            <v>0</v>
          </cell>
        </row>
        <row r="269">
          <cell r="A269" t="str">
            <v>Xantrex Technology Inc.</v>
          </cell>
          <cell r="B269">
            <v>175668.8</v>
          </cell>
          <cell r="C269" t="str">
            <v>A</v>
          </cell>
          <cell r="D269">
            <v>0</v>
          </cell>
          <cell r="L269">
            <v>0</v>
          </cell>
          <cell r="N269">
            <v>0</v>
          </cell>
          <cell r="P269">
            <v>0</v>
          </cell>
          <cell r="R269">
            <v>0</v>
          </cell>
          <cell r="S269">
            <v>0</v>
          </cell>
          <cell r="V269">
            <v>0</v>
          </cell>
          <cell r="Y269">
            <v>0</v>
          </cell>
          <cell r="AB269">
            <v>0</v>
          </cell>
          <cell r="AC269">
            <v>1</v>
          </cell>
          <cell r="AE269">
            <v>1</v>
          </cell>
          <cell r="AF269">
            <v>2500</v>
          </cell>
          <cell r="AG269">
            <v>0</v>
          </cell>
          <cell r="AI269">
            <v>0</v>
          </cell>
          <cell r="AK269">
            <v>0</v>
          </cell>
          <cell r="AM269">
            <v>0</v>
          </cell>
          <cell r="AP269">
            <v>0</v>
          </cell>
          <cell r="AQ269">
            <v>2</v>
          </cell>
          <cell r="AR269">
            <v>0</v>
          </cell>
          <cell r="AS269">
            <v>1</v>
          </cell>
          <cell r="AT269">
            <v>1</v>
          </cell>
          <cell r="AU269">
            <v>0</v>
          </cell>
          <cell r="AV269">
            <v>0</v>
          </cell>
          <cell r="AW269">
            <v>0</v>
          </cell>
          <cell r="AX269">
            <v>0</v>
          </cell>
          <cell r="AY269">
            <v>0</v>
          </cell>
          <cell r="AZ269">
            <v>0</v>
          </cell>
        </row>
        <row r="270">
          <cell r="A270" t="str">
            <v>YMG Capital Management Inc.</v>
          </cell>
          <cell r="B270">
            <v>12968</v>
          </cell>
          <cell r="C270" t="str">
            <v>A</v>
          </cell>
          <cell r="D270">
            <v>1</v>
          </cell>
          <cell r="E270">
            <v>2760</v>
          </cell>
          <cell r="L270">
            <v>0</v>
          </cell>
          <cell r="N270">
            <v>1</v>
          </cell>
          <cell r="P270">
            <v>0</v>
          </cell>
          <cell r="R270">
            <v>0</v>
          </cell>
          <cell r="S270">
            <v>0</v>
          </cell>
          <cell r="V270">
            <v>0</v>
          </cell>
          <cell r="Y270">
            <v>0</v>
          </cell>
          <cell r="AB270">
            <v>0</v>
          </cell>
          <cell r="AC270">
            <v>0</v>
          </cell>
          <cell r="AE270">
            <v>0</v>
          </cell>
          <cell r="AG270">
            <v>0</v>
          </cell>
          <cell r="AI270">
            <v>0</v>
          </cell>
          <cell r="AK270">
            <v>0</v>
          </cell>
          <cell r="AP270">
            <v>0</v>
          </cell>
          <cell r="AQ270">
            <v>1</v>
          </cell>
          <cell r="AR270">
            <v>0</v>
          </cell>
          <cell r="AS270">
            <v>1</v>
          </cell>
          <cell r="AT270">
            <v>1</v>
          </cell>
          <cell r="AU270">
            <v>0</v>
          </cell>
          <cell r="AV270">
            <v>0</v>
          </cell>
          <cell r="AW270">
            <v>0</v>
          </cell>
          <cell r="AX270">
            <v>0</v>
          </cell>
          <cell r="AY270">
            <v>0</v>
          </cell>
          <cell r="AZ270">
            <v>0</v>
          </cell>
        </row>
        <row r="271">
          <cell r="A271" t="str">
            <v>York University</v>
          </cell>
          <cell r="B271">
            <v>578100</v>
          </cell>
          <cell r="C271" t="str">
            <v>A</v>
          </cell>
          <cell r="D271">
            <v>0</v>
          </cell>
          <cell r="I271">
            <v>650</v>
          </cell>
          <cell r="J271">
            <v>7800</v>
          </cell>
          <cell r="L271">
            <v>0</v>
          </cell>
          <cell r="N271">
            <v>0</v>
          </cell>
          <cell r="P271">
            <v>1</v>
          </cell>
          <cell r="Q271">
            <v>35000</v>
          </cell>
          <cell r="R271">
            <v>0</v>
          </cell>
          <cell r="S271">
            <v>0</v>
          </cell>
          <cell r="V271">
            <v>0</v>
          </cell>
          <cell r="Y271">
            <v>0</v>
          </cell>
          <cell r="AB271">
            <v>0</v>
          </cell>
          <cell r="AC271">
            <v>0</v>
          </cell>
          <cell r="AE271">
            <v>0</v>
          </cell>
          <cell r="AG271">
            <v>0</v>
          </cell>
          <cell r="AI271">
            <v>0</v>
          </cell>
          <cell r="AK271">
            <v>0</v>
          </cell>
          <cell r="AP271">
            <v>0</v>
          </cell>
          <cell r="AQ271">
            <v>3</v>
          </cell>
          <cell r="AR271">
            <v>0</v>
          </cell>
          <cell r="AS271">
            <v>1</v>
          </cell>
          <cell r="AT271">
            <v>1</v>
          </cell>
          <cell r="AU271">
            <v>0</v>
          </cell>
          <cell r="AV271">
            <v>1</v>
          </cell>
          <cell r="AW271">
            <v>0</v>
          </cell>
          <cell r="AX271">
            <v>0</v>
          </cell>
          <cell r="AY271">
            <v>0</v>
          </cell>
          <cell r="AZ271">
            <v>0</v>
          </cell>
        </row>
        <row r="272">
          <cell r="A272" t="str">
            <v>Zellers Inc.</v>
          </cell>
          <cell r="B272">
            <v>4624692</v>
          </cell>
          <cell r="C272" t="str">
            <v>A</v>
          </cell>
          <cell r="D272">
            <v>0</v>
          </cell>
          <cell r="L272">
            <v>0</v>
          </cell>
          <cell r="N272">
            <v>0</v>
          </cell>
          <cell r="P272">
            <v>0</v>
          </cell>
          <cell r="R272">
            <v>0</v>
          </cell>
          <cell r="S272">
            <v>0</v>
          </cell>
          <cell r="V272">
            <v>0</v>
          </cell>
          <cell r="Y272">
            <v>0</v>
          </cell>
          <cell r="AB272">
            <v>0</v>
          </cell>
          <cell r="AC272">
            <v>0</v>
          </cell>
          <cell r="AE272">
            <v>0</v>
          </cell>
          <cell r="AG272">
            <v>0</v>
          </cell>
          <cell r="AI272">
            <v>0</v>
          </cell>
          <cell r="AK272">
            <v>0</v>
          </cell>
          <cell r="AM272">
            <v>0</v>
          </cell>
          <cell r="AP272">
            <v>0</v>
          </cell>
          <cell r="AQ272">
            <v>5</v>
          </cell>
          <cell r="AR272">
            <v>0</v>
          </cell>
          <cell r="AS272">
            <v>1</v>
          </cell>
          <cell r="AT272">
            <v>1</v>
          </cell>
          <cell r="AU272">
            <v>0</v>
          </cell>
          <cell r="AV272">
            <v>0</v>
          </cell>
          <cell r="AW272">
            <v>0</v>
          </cell>
          <cell r="AX272">
            <v>0</v>
          </cell>
          <cell r="AY272">
            <v>0</v>
          </cell>
          <cell r="AZ272">
            <v>0</v>
          </cell>
        </row>
        <row r="273">
          <cell r="B273">
            <v>271</v>
          </cell>
        </row>
        <row r="274">
          <cell r="A274" t="str">
            <v xml:space="preserve">min </v>
          </cell>
          <cell r="F274">
            <v>8500</v>
          </cell>
          <cell r="J274">
            <v>3900</v>
          </cell>
        </row>
        <row r="275">
          <cell r="A275" t="str">
            <v>max</v>
          </cell>
          <cell r="F275">
            <v>150000</v>
          </cell>
          <cell r="J275">
            <v>102408</v>
          </cell>
        </row>
        <row r="276">
          <cell r="A276" t="str">
            <v>25th</v>
          </cell>
          <cell r="F276">
            <v>47000</v>
          </cell>
          <cell r="J276">
            <v>10800</v>
          </cell>
        </row>
        <row r="277">
          <cell r="A277" t="str">
            <v>50th</v>
          </cell>
          <cell r="F277">
            <v>58000</v>
          </cell>
          <cell r="J277">
            <v>14400</v>
          </cell>
        </row>
        <row r="278">
          <cell r="A278" t="str">
            <v>75th</v>
          </cell>
          <cell r="F278">
            <v>65000</v>
          </cell>
          <cell r="J278">
            <v>18306</v>
          </cell>
        </row>
        <row r="279">
          <cell r="A279" t="str">
            <v>count</v>
          </cell>
          <cell r="F279">
            <v>83</v>
          </cell>
          <cell r="J279">
            <v>80</v>
          </cell>
        </row>
        <row r="280">
          <cell r="A280" t="str">
            <v>% receiving</v>
          </cell>
          <cell r="F280">
            <v>0.30627306273062732</v>
          </cell>
          <cell r="J280">
            <v>0.29520295202952029</v>
          </cell>
        </row>
        <row r="282">
          <cell r="A282" t="str">
            <v>ABB Canada Inc.</v>
          </cell>
          <cell r="B282">
            <v>800000</v>
          </cell>
          <cell r="C282" t="str">
            <v>B</v>
          </cell>
          <cell r="D282">
            <v>0</v>
          </cell>
          <cell r="I282">
            <v>1500</v>
          </cell>
          <cell r="J282">
            <v>18000</v>
          </cell>
          <cell r="L282">
            <v>0</v>
          </cell>
          <cell r="N282">
            <v>0</v>
          </cell>
          <cell r="P282">
            <v>0</v>
          </cell>
          <cell r="R282">
            <v>1</v>
          </cell>
          <cell r="S282">
            <v>0</v>
          </cell>
          <cell r="V282">
            <v>0</v>
          </cell>
          <cell r="Y282">
            <v>1</v>
          </cell>
          <cell r="AA282">
            <v>2000</v>
          </cell>
          <cell r="AB282">
            <v>2</v>
          </cell>
          <cell r="AC282">
            <v>1</v>
          </cell>
          <cell r="AD282">
            <v>14030</v>
          </cell>
          <cell r="AE282">
            <v>1</v>
          </cell>
          <cell r="AF282">
            <v>850</v>
          </cell>
          <cell r="AG282">
            <v>1</v>
          </cell>
          <cell r="AH282">
            <v>1500</v>
          </cell>
          <cell r="AI282">
            <v>0</v>
          </cell>
          <cell r="AK282">
            <v>0</v>
          </cell>
          <cell r="AP282">
            <v>0</v>
          </cell>
          <cell r="AQ282">
            <v>3</v>
          </cell>
          <cell r="AR282">
            <v>0</v>
          </cell>
          <cell r="AS282">
            <v>2</v>
          </cell>
          <cell r="AT282">
            <v>1</v>
          </cell>
          <cell r="AU282">
            <v>0</v>
          </cell>
          <cell r="AV282">
            <v>1</v>
          </cell>
          <cell r="AW282">
            <v>1</v>
          </cell>
          <cell r="AX282">
            <v>1</v>
          </cell>
          <cell r="AY282">
            <v>0</v>
          </cell>
          <cell r="AZ282">
            <v>0</v>
          </cell>
        </row>
        <row r="283">
          <cell r="A283" t="str">
            <v>Abitibi-Consolidated Inc.</v>
          </cell>
          <cell r="B283">
            <v>5534000</v>
          </cell>
          <cell r="C283" t="str">
            <v>B</v>
          </cell>
          <cell r="D283">
            <v>0</v>
          </cell>
          <cell r="F283">
            <v>43000</v>
          </cell>
          <cell r="G283">
            <v>36</v>
          </cell>
          <cell r="L283">
            <v>1</v>
          </cell>
          <cell r="N283">
            <v>1</v>
          </cell>
          <cell r="O283">
            <v>275</v>
          </cell>
          <cell r="R283">
            <v>3</v>
          </cell>
          <cell r="S283">
            <v>1</v>
          </cell>
          <cell r="U283">
            <v>5000</v>
          </cell>
          <cell r="V283">
            <v>1</v>
          </cell>
          <cell r="Y283">
            <v>1</v>
          </cell>
          <cell r="AA283">
            <v>450</v>
          </cell>
          <cell r="AC283">
            <v>1</v>
          </cell>
          <cell r="AE283">
            <v>1</v>
          </cell>
          <cell r="AF283">
            <v>1000</v>
          </cell>
          <cell r="AG283">
            <v>1</v>
          </cell>
          <cell r="AH283">
            <v>5000</v>
          </cell>
          <cell r="AI283">
            <v>0</v>
          </cell>
          <cell r="AK283">
            <v>0</v>
          </cell>
          <cell r="AP283">
            <v>1</v>
          </cell>
          <cell r="AQ283">
            <v>6</v>
          </cell>
          <cell r="AR283">
            <v>0</v>
          </cell>
          <cell r="AS283">
            <v>2</v>
          </cell>
          <cell r="AT283">
            <v>1</v>
          </cell>
          <cell r="AU283">
            <v>0</v>
          </cell>
          <cell r="AV283">
            <v>0</v>
          </cell>
          <cell r="AW283">
            <v>1</v>
          </cell>
          <cell r="AX283">
            <v>0</v>
          </cell>
          <cell r="AY283">
            <v>0</v>
          </cell>
          <cell r="AZ283">
            <v>0</v>
          </cell>
        </row>
        <row r="284">
          <cell r="A284" t="str">
            <v>ACS Media</v>
          </cell>
          <cell r="B284">
            <v>63198</v>
          </cell>
          <cell r="C284" t="str">
            <v>B</v>
          </cell>
          <cell r="AP284">
            <v>0</v>
          </cell>
          <cell r="AQ284">
            <v>1</v>
          </cell>
          <cell r="AR284">
            <v>0</v>
          </cell>
          <cell r="AS284">
            <v>2</v>
          </cell>
          <cell r="AT284">
            <v>0</v>
          </cell>
          <cell r="AU284">
            <v>0</v>
          </cell>
          <cell r="AV284">
            <v>0</v>
          </cell>
          <cell r="AW284">
            <v>0</v>
          </cell>
          <cell r="AX284">
            <v>0</v>
          </cell>
          <cell r="AY284">
            <v>0</v>
          </cell>
          <cell r="AZ284">
            <v>0</v>
          </cell>
        </row>
        <row r="285">
          <cell r="A285" t="str">
            <v>Addenda Capital Inc.</v>
          </cell>
          <cell r="B285">
            <v>15000</v>
          </cell>
          <cell r="C285" t="str">
            <v>B</v>
          </cell>
          <cell r="D285">
            <v>0</v>
          </cell>
          <cell r="L285">
            <v>0</v>
          </cell>
          <cell r="N285">
            <v>1</v>
          </cell>
          <cell r="P285">
            <v>0</v>
          </cell>
          <cell r="R285">
            <v>1</v>
          </cell>
          <cell r="S285">
            <v>0</v>
          </cell>
          <cell r="V285">
            <v>0</v>
          </cell>
          <cell r="Y285">
            <v>1</v>
          </cell>
          <cell r="Z285">
            <v>200</v>
          </cell>
          <cell r="AB285">
            <v>0</v>
          </cell>
          <cell r="AC285">
            <v>0</v>
          </cell>
          <cell r="AE285">
            <v>0</v>
          </cell>
          <cell r="AG285">
            <v>0</v>
          </cell>
          <cell r="AI285">
            <v>0</v>
          </cell>
          <cell r="AK285">
            <v>0</v>
          </cell>
          <cell r="AP285">
            <v>0</v>
          </cell>
          <cell r="AQ285">
            <v>1</v>
          </cell>
          <cell r="AR285">
            <v>0</v>
          </cell>
          <cell r="AS285">
            <v>2</v>
          </cell>
          <cell r="AT285">
            <v>1</v>
          </cell>
          <cell r="AU285">
            <v>0</v>
          </cell>
          <cell r="AV285">
            <v>0</v>
          </cell>
          <cell r="AW285">
            <v>1</v>
          </cell>
          <cell r="AX285">
            <v>0</v>
          </cell>
          <cell r="AY285">
            <v>0</v>
          </cell>
          <cell r="AZ285">
            <v>0</v>
          </cell>
        </row>
        <row r="286">
          <cell r="A286" t="str">
            <v>Adecco Employment Services Limited</v>
          </cell>
          <cell r="B286">
            <v>258966</v>
          </cell>
          <cell r="C286" t="str">
            <v>B</v>
          </cell>
          <cell r="D286">
            <v>0</v>
          </cell>
          <cell r="L286">
            <v>0</v>
          </cell>
          <cell r="N286">
            <v>0</v>
          </cell>
          <cell r="P286">
            <v>0</v>
          </cell>
          <cell r="R286">
            <v>0</v>
          </cell>
          <cell r="S286">
            <v>0</v>
          </cell>
          <cell r="V286">
            <v>0</v>
          </cell>
          <cell r="Y286">
            <v>0</v>
          </cell>
          <cell r="AB286">
            <v>0</v>
          </cell>
          <cell r="AC286">
            <v>0</v>
          </cell>
          <cell r="AE286">
            <v>0</v>
          </cell>
          <cell r="AG286">
            <v>0</v>
          </cell>
          <cell r="AI286">
            <v>0</v>
          </cell>
          <cell r="AK286">
            <v>0</v>
          </cell>
          <cell r="AM286">
            <v>0</v>
          </cell>
          <cell r="AP286">
            <v>0</v>
          </cell>
          <cell r="AQ286">
            <v>2</v>
          </cell>
          <cell r="AR286">
            <v>0</v>
          </cell>
          <cell r="AS286">
            <v>2</v>
          </cell>
          <cell r="AT286">
            <v>1</v>
          </cell>
          <cell r="AU286">
            <v>0</v>
          </cell>
          <cell r="AV286">
            <v>0</v>
          </cell>
          <cell r="AW286">
            <v>0</v>
          </cell>
          <cell r="AX286">
            <v>0</v>
          </cell>
          <cell r="AY286">
            <v>0</v>
          </cell>
          <cell r="AZ286">
            <v>0</v>
          </cell>
        </row>
        <row r="287">
          <cell r="A287" t="str">
            <v>ADP Canada Services Ltd.</v>
          </cell>
          <cell r="B287">
            <v>250000</v>
          </cell>
          <cell r="C287" t="str">
            <v>B</v>
          </cell>
          <cell r="D287">
            <v>0</v>
          </cell>
          <cell r="I287">
            <v>800</v>
          </cell>
          <cell r="J287">
            <v>9600</v>
          </cell>
          <cell r="L287">
            <v>0</v>
          </cell>
          <cell r="N287">
            <v>1</v>
          </cell>
          <cell r="O287">
            <v>1920</v>
          </cell>
          <cell r="P287">
            <v>0</v>
          </cell>
          <cell r="R287">
            <v>0</v>
          </cell>
          <cell r="S287">
            <v>0</v>
          </cell>
          <cell r="V287">
            <v>0</v>
          </cell>
          <cell r="Y287">
            <v>0</v>
          </cell>
          <cell r="AB287">
            <v>0</v>
          </cell>
          <cell r="AC287">
            <v>0</v>
          </cell>
          <cell r="AE287">
            <v>0</v>
          </cell>
          <cell r="AK287">
            <v>0</v>
          </cell>
          <cell r="AP287">
            <v>0</v>
          </cell>
          <cell r="AQ287">
            <v>2</v>
          </cell>
          <cell r="AR287">
            <v>0</v>
          </cell>
          <cell r="AS287">
            <v>2</v>
          </cell>
          <cell r="AT287">
            <v>1</v>
          </cell>
          <cell r="AU287">
            <v>0</v>
          </cell>
          <cell r="AV287">
            <v>1</v>
          </cell>
          <cell r="AW287">
            <v>0</v>
          </cell>
          <cell r="AX287">
            <v>0</v>
          </cell>
          <cell r="AY287">
            <v>0</v>
          </cell>
          <cell r="AZ287">
            <v>0</v>
          </cell>
        </row>
        <row r="288">
          <cell r="A288" t="str">
            <v>ADT Canada Inc.</v>
          </cell>
          <cell r="B288">
            <v>300000</v>
          </cell>
          <cell r="C288" t="str">
            <v>B</v>
          </cell>
          <cell r="D288">
            <v>0</v>
          </cell>
          <cell r="I288">
            <v>1100</v>
          </cell>
          <cell r="J288">
            <v>13200</v>
          </cell>
          <cell r="L288">
            <v>0</v>
          </cell>
          <cell r="N288">
            <v>0</v>
          </cell>
          <cell r="P288">
            <v>0</v>
          </cell>
          <cell r="R288">
            <v>0</v>
          </cell>
          <cell r="S288">
            <v>0</v>
          </cell>
          <cell r="V288">
            <v>0</v>
          </cell>
          <cell r="Y288">
            <v>0</v>
          </cell>
          <cell r="AB288">
            <v>0</v>
          </cell>
          <cell r="AC288">
            <v>0</v>
          </cell>
          <cell r="AE288">
            <v>1</v>
          </cell>
          <cell r="AG288">
            <v>0</v>
          </cell>
          <cell r="AI288">
            <v>0</v>
          </cell>
          <cell r="AK288">
            <v>0</v>
          </cell>
          <cell r="AP288">
            <v>0</v>
          </cell>
          <cell r="AQ288">
            <v>2</v>
          </cell>
          <cell r="AR288">
            <v>0</v>
          </cell>
          <cell r="AS288">
            <v>2</v>
          </cell>
          <cell r="AT288">
            <v>1</v>
          </cell>
          <cell r="AU288">
            <v>0</v>
          </cell>
          <cell r="AV288">
            <v>1</v>
          </cell>
          <cell r="AW288">
            <v>0</v>
          </cell>
          <cell r="AX288">
            <v>0</v>
          </cell>
          <cell r="AY288">
            <v>0</v>
          </cell>
          <cell r="AZ288">
            <v>0</v>
          </cell>
        </row>
        <row r="289">
          <cell r="A289" t="str">
            <v>Aecon Group</v>
          </cell>
          <cell r="B289">
            <v>972486</v>
          </cell>
          <cell r="C289" t="str">
            <v>B</v>
          </cell>
          <cell r="D289">
            <v>0</v>
          </cell>
          <cell r="I289">
            <v>750</v>
          </cell>
          <cell r="J289">
            <v>9000</v>
          </cell>
          <cell r="L289">
            <v>1</v>
          </cell>
          <cell r="N289">
            <v>1</v>
          </cell>
          <cell r="P289">
            <v>0</v>
          </cell>
          <cell r="R289">
            <v>0</v>
          </cell>
          <cell r="S289">
            <v>0</v>
          </cell>
          <cell r="V289">
            <v>0</v>
          </cell>
          <cell r="Y289">
            <v>0</v>
          </cell>
          <cell r="AB289">
            <v>1</v>
          </cell>
          <cell r="AC289">
            <v>0</v>
          </cell>
          <cell r="AE289">
            <v>1</v>
          </cell>
          <cell r="AF289">
            <v>900</v>
          </cell>
          <cell r="AG289">
            <v>0</v>
          </cell>
          <cell r="AI289">
            <v>0</v>
          </cell>
          <cell r="AK289">
            <v>0</v>
          </cell>
          <cell r="AP289">
            <v>0</v>
          </cell>
          <cell r="AQ289">
            <v>3</v>
          </cell>
          <cell r="AR289">
            <v>0</v>
          </cell>
          <cell r="AS289">
            <v>2</v>
          </cell>
          <cell r="AT289">
            <v>1</v>
          </cell>
          <cell r="AU289">
            <v>0</v>
          </cell>
          <cell r="AV289">
            <v>1</v>
          </cell>
          <cell r="AW289">
            <v>0</v>
          </cell>
          <cell r="AX289">
            <v>1</v>
          </cell>
          <cell r="AY289">
            <v>0</v>
          </cell>
          <cell r="AZ289">
            <v>0</v>
          </cell>
        </row>
        <row r="290">
          <cell r="A290" t="str">
            <v>AGF Management Limited</v>
          </cell>
          <cell r="B290">
            <v>600832</v>
          </cell>
          <cell r="C290" t="str">
            <v>B</v>
          </cell>
          <cell r="D290">
            <v>0</v>
          </cell>
          <cell r="L290">
            <v>0</v>
          </cell>
          <cell r="N290">
            <v>1</v>
          </cell>
          <cell r="P290">
            <v>0</v>
          </cell>
          <cell r="R290">
            <v>3</v>
          </cell>
          <cell r="S290">
            <v>1</v>
          </cell>
          <cell r="U290">
            <v>2000</v>
          </cell>
          <cell r="V290">
            <v>1</v>
          </cell>
          <cell r="X290">
            <v>2000</v>
          </cell>
          <cell r="Y290">
            <v>1</v>
          </cell>
          <cell r="AA290">
            <v>2000</v>
          </cell>
          <cell r="AB290">
            <v>2</v>
          </cell>
          <cell r="AC290">
            <v>1</v>
          </cell>
          <cell r="AE290">
            <v>1</v>
          </cell>
          <cell r="AG290">
            <v>0</v>
          </cell>
          <cell r="AI290">
            <v>0</v>
          </cell>
          <cell r="AK290">
            <v>0</v>
          </cell>
          <cell r="AP290">
            <v>0</v>
          </cell>
          <cell r="AQ290">
            <v>3</v>
          </cell>
          <cell r="AR290">
            <v>0</v>
          </cell>
          <cell r="AS290">
            <v>2</v>
          </cell>
          <cell r="AT290">
            <v>1</v>
          </cell>
          <cell r="AU290">
            <v>0</v>
          </cell>
          <cell r="AV290">
            <v>0</v>
          </cell>
          <cell r="AW290">
            <v>1</v>
          </cell>
          <cell r="AX290">
            <v>1</v>
          </cell>
          <cell r="AY290">
            <v>0</v>
          </cell>
          <cell r="AZ290">
            <v>0</v>
          </cell>
        </row>
        <row r="291">
          <cell r="A291" t="str">
            <v>Agrium Inc.</v>
          </cell>
          <cell r="B291">
            <v>3229458</v>
          </cell>
          <cell r="C291" t="str">
            <v>B</v>
          </cell>
          <cell r="D291">
            <v>0</v>
          </cell>
          <cell r="I291">
            <v>834</v>
          </cell>
          <cell r="J291">
            <v>10008</v>
          </cell>
          <cell r="L291">
            <v>0</v>
          </cell>
          <cell r="N291">
            <v>0</v>
          </cell>
          <cell r="P291">
            <v>0</v>
          </cell>
          <cell r="R291">
            <v>1</v>
          </cell>
          <cell r="S291">
            <v>1</v>
          </cell>
          <cell r="T291">
            <v>18000</v>
          </cell>
          <cell r="U291">
            <v>3000</v>
          </cell>
          <cell r="V291">
            <v>0</v>
          </cell>
          <cell r="Y291">
            <v>0</v>
          </cell>
          <cell r="AC291">
            <v>0</v>
          </cell>
          <cell r="AE291">
            <v>1</v>
          </cell>
          <cell r="AF291">
            <v>650</v>
          </cell>
          <cell r="AG291">
            <v>1</v>
          </cell>
          <cell r="AH291">
            <v>750</v>
          </cell>
          <cell r="AI291">
            <v>0</v>
          </cell>
          <cell r="AK291">
            <v>0</v>
          </cell>
          <cell r="AP291">
            <v>0</v>
          </cell>
          <cell r="AQ291">
            <v>5</v>
          </cell>
          <cell r="AR291">
            <v>0</v>
          </cell>
          <cell r="AS291">
            <v>2</v>
          </cell>
          <cell r="AT291">
            <v>1</v>
          </cell>
          <cell r="AU291">
            <v>0</v>
          </cell>
          <cell r="AV291">
            <v>1</v>
          </cell>
          <cell r="AW291">
            <v>1</v>
          </cell>
          <cell r="AX291">
            <v>0</v>
          </cell>
          <cell r="AY291">
            <v>0</v>
          </cell>
          <cell r="AZ291">
            <v>0</v>
          </cell>
        </row>
        <row r="292">
          <cell r="A292" t="str">
            <v>Air Canada</v>
          </cell>
          <cell r="B292">
            <v>8368000</v>
          </cell>
          <cell r="C292" t="str">
            <v>B</v>
          </cell>
          <cell r="D292">
            <v>0</v>
          </cell>
          <cell r="I292">
            <v>900</v>
          </cell>
          <cell r="J292">
            <v>10800</v>
          </cell>
          <cell r="L292">
            <v>1</v>
          </cell>
          <cell r="N292">
            <v>0</v>
          </cell>
          <cell r="P292">
            <v>0</v>
          </cell>
          <cell r="R292">
            <v>0</v>
          </cell>
          <cell r="S292">
            <v>0</v>
          </cell>
          <cell r="V292">
            <v>0</v>
          </cell>
          <cell r="Y292">
            <v>0</v>
          </cell>
          <cell r="AB292">
            <v>0</v>
          </cell>
          <cell r="AC292">
            <v>1</v>
          </cell>
          <cell r="AE292">
            <v>1</v>
          </cell>
          <cell r="AF292">
            <v>450</v>
          </cell>
          <cell r="AG292">
            <v>1</v>
          </cell>
          <cell r="AH292">
            <v>3500</v>
          </cell>
          <cell r="AI292">
            <v>0</v>
          </cell>
          <cell r="AK292">
            <v>0</v>
          </cell>
          <cell r="AP292">
            <v>0</v>
          </cell>
          <cell r="AQ292">
            <v>6</v>
          </cell>
          <cell r="AR292">
            <v>0</v>
          </cell>
          <cell r="AS292">
            <v>2</v>
          </cell>
          <cell r="AT292">
            <v>1</v>
          </cell>
          <cell r="AU292">
            <v>0</v>
          </cell>
          <cell r="AV292">
            <v>1</v>
          </cell>
          <cell r="AW292">
            <v>0</v>
          </cell>
          <cell r="AX292">
            <v>0</v>
          </cell>
          <cell r="AY292">
            <v>0</v>
          </cell>
          <cell r="AZ292">
            <v>0</v>
          </cell>
        </row>
        <row r="293">
          <cell r="A293" t="str">
            <v>Alberta Electric System Operator</v>
          </cell>
          <cell r="B293">
            <v>725033</v>
          </cell>
          <cell r="C293" t="str">
            <v>B</v>
          </cell>
          <cell r="D293">
            <v>0</v>
          </cell>
          <cell r="I293">
            <v>500</v>
          </cell>
          <cell r="J293">
            <v>6000</v>
          </cell>
          <cell r="N293">
            <v>1</v>
          </cell>
          <cell r="O293">
            <v>4500</v>
          </cell>
          <cell r="R293">
            <v>2</v>
          </cell>
          <cell r="S293">
            <v>1</v>
          </cell>
          <cell r="U293">
            <v>1000</v>
          </cell>
          <cell r="V293">
            <v>0</v>
          </cell>
          <cell r="Y293">
            <v>1</v>
          </cell>
          <cell r="AA293">
            <v>1000</v>
          </cell>
          <cell r="AB293">
            <v>0</v>
          </cell>
          <cell r="AE293">
            <v>0</v>
          </cell>
          <cell r="AG293">
            <v>0</v>
          </cell>
          <cell r="AI293">
            <v>0</v>
          </cell>
          <cell r="AP293">
            <v>0</v>
          </cell>
          <cell r="AQ293">
            <v>3</v>
          </cell>
          <cell r="AR293">
            <v>0</v>
          </cell>
          <cell r="AS293">
            <v>2</v>
          </cell>
          <cell r="AT293">
            <v>1</v>
          </cell>
          <cell r="AU293">
            <v>0</v>
          </cell>
          <cell r="AV293">
            <v>1</v>
          </cell>
          <cell r="AW293">
            <v>1</v>
          </cell>
          <cell r="AX293">
            <v>0</v>
          </cell>
          <cell r="AY293">
            <v>0</v>
          </cell>
          <cell r="AZ293">
            <v>0</v>
          </cell>
        </row>
        <row r="294">
          <cell r="A294" t="str">
            <v>Alberta Revenue</v>
          </cell>
          <cell r="B294">
            <v>10900</v>
          </cell>
          <cell r="C294" t="str">
            <v>B</v>
          </cell>
          <cell r="D294">
            <v>0</v>
          </cell>
          <cell r="L294">
            <v>0</v>
          </cell>
          <cell r="N294">
            <v>0</v>
          </cell>
          <cell r="P294">
            <v>0</v>
          </cell>
          <cell r="R294">
            <v>0</v>
          </cell>
          <cell r="S294">
            <v>0</v>
          </cell>
          <cell r="V294">
            <v>0</v>
          </cell>
          <cell r="Y294">
            <v>0</v>
          </cell>
          <cell r="AB294">
            <v>0</v>
          </cell>
          <cell r="AC294">
            <v>0</v>
          </cell>
          <cell r="AE294">
            <v>0</v>
          </cell>
          <cell r="AG294">
            <v>0</v>
          </cell>
          <cell r="AI294">
            <v>0</v>
          </cell>
          <cell r="AK294">
            <v>0</v>
          </cell>
          <cell r="AP294">
            <v>0</v>
          </cell>
          <cell r="AQ294">
            <v>1</v>
          </cell>
          <cell r="AR294">
            <v>0</v>
          </cell>
          <cell r="AS294">
            <v>2</v>
          </cell>
          <cell r="AT294">
            <v>1</v>
          </cell>
          <cell r="AU294">
            <v>0</v>
          </cell>
          <cell r="AV294">
            <v>0</v>
          </cell>
          <cell r="AW294">
            <v>0</v>
          </cell>
          <cell r="AX294">
            <v>0</v>
          </cell>
          <cell r="AY294">
            <v>0</v>
          </cell>
          <cell r="AZ294">
            <v>0</v>
          </cell>
        </row>
        <row r="295">
          <cell r="A295" t="str">
            <v>Alberta Teachers' Retirement Fund Board</v>
          </cell>
          <cell r="B295">
            <v>451939</v>
          </cell>
          <cell r="C295" t="str">
            <v>B</v>
          </cell>
          <cell r="D295">
            <v>1</v>
          </cell>
          <cell r="E295">
            <v>6000</v>
          </cell>
          <cell r="I295">
            <v>500</v>
          </cell>
          <cell r="J295">
            <v>6000</v>
          </cell>
          <cell r="L295">
            <v>0</v>
          </cell>
          <cell r="N295">
            <v>0</v>
          </cell>
          <cell r="P295">
            <v>0</v>
          </cell>
          <cell r="R295">
            <v>0</v>
          </cell>
          <cell r="S295">
            <v>0</v>
          </cell>
          <cell r="V295">
            <v>0</v>
          </cell>
          <cell r="Y295">
            <v>0</v>
          </cell>
          <cell r="AB295">
            <v>2</v>
          </cell>
          <cell r="AC295">
            <v>0</v>
          </cell>
          <cell r="AE295">
            <v>0</v>
          </cell>
          <cell r="AG295">
            <v>0</v>
          </cell>
          <cell r="AI295">
            <v>0</v>
          </cell>
          <cell r="AK295">
            <v>0</v>
          </cell>
          <cell r="AP295">
            <v>0</v>
          </cell>
          <cell r="AQ295">
            <v>3</v>
          </cell>
          <cell r="AR295">
            <v>0</v>
          </cell>
          <cell r="AS295">
            <v>2</v>
          </cell>
          <cell r="AT295">
            <v>1</v>
          </cell>
          <cell r="AU295">
            <v>0</v>
          </cell>
          <cell r="AV295">
            <v>1</v>
          </cell>
          <cell r="AW295">
            <v>0</v>
          </cell>
          <cell r="AX295">
            <v>1</v>
          </cell>
          <cell r="AY295">
            <v>0</v>
          </cell>
          <cell r="AZ295">
            <v>0</v>
          </cell>
        </row>
        <row r="296">
          <cell r="A296" t="str">
            <v>Alcan Inc.</v>
          </cell>
          <cell r="B296">
            <v>17626972</v>
          </cell>
          <cell r="C296" t="str">
            <v>B</v>
          </cell>
          <cell r="D296">
            <v>1</v>
          </cell>
          <cell r="E296">
            <v>33000</v>
          </cell>
          <cell r="I296">
            <v>1791</v>
          </cell>
          <cell r="J296">
            <v>21492</v>
          </cell>
          <cell r="L296">
            <v>0</v>
          </cell>
          <cell r="N296">
            <v>0</v>
          </cell>
          <cell r="P296">
            <v>0</v>
          </cell>
          <cell r="R296">
            <v>1</v>
          </cell>
          <cell r="S296">
            <v>1</v>
          </cell>
          <cell r="U296">
            <v>5000</v>
          </cell>
          <cell r="V296">
            <v>0</v>
          </cell>
          <cell r="Y296">
            <v>0</v>
          </cell>
          <cell r="AB296">
            <v>2</v>
          </cell>
          <cell r="AC296">
            <v>1</v>
          </cell>
          <cell r="AE296">
            <v>0</v>
          </cell>
          <cell r="AG296">
            <v>1</v>
          </cell>
          <cell r="AH296">
            <v>6500</v>
          </cell>
          <cell r="AI296">
            <v>0</v>
          </cell>
          <cell r="AK296">
            <v>0</v>
          </cell>
          <cell r="AP296">
            <v>0</v>
          </cell>
          <cell r="AQ296">
            <v>6</v>
          </cell>
          <cell r="AR296">
            <v>0</v>
          </cell>
          <cell r="AS296">
            <v>2</v>
          </cell>
          <cell r="AT296">
            <v>1</v>
          </cell>
          <cell r="AU296">
            <v>0</v>
          </cell>
          <cell r="AV296">
            <v>1</v>
          </cell>
          <cell r="AW296">
            <v>1</v>
          </cell>
          <cell r="AX296">
            <v>1</v>
          </cell>
          <cell r="AY296">
            <v>0</v>
          </cell>
          <cell r="AZ296">
            <v>0</v>
          </cell>
        </row>
        <row r="297">
          <cell r="A297" t="str">
            <v>Alderwoods Group</v>
          </cell>
          <cell r="B297">
            <v>955311</v>
          </cell>
          <cell r="C297" t="str">
            <v>B</v>
          </cell>
          <cell r="D297">
            <v>0</v>
          </cell>
          <cell r="I297">
            <v>940</v>
          </cell>
          <cell r="J297">
            <v>11280</v>
          </cell>
          <cell r="L297">
            <v>0</v>
          </cell>
          <cell r="N297">
            <v>1</v>
          </cell>
          <cell r="O297">
            <v>960</v>
          </cell>
          <cell r="P297">
            <v>0</v>
          </cell>
          <cell r="R297">
            <v>1</v>
          </cell>
          <cell r="S297">
            <v>0</v>
          </cell>
          <cell r="V297">
            <v>0</v>
          </cell>
          <cell r="Y297">
            <v>0</v>
          </cell>
          <cell r="AB297">
            <v>0</v>
          </cell>
          <cell r="AC297">
            <v>0</v>
          </cell>
          <cell r="AE297">
            <v>1</v>
          </cell>
          <cell r="AF297">
            <v>3320</v>
          </cell>
          <cell r="AG297">
            <v>0</v>
          </cell>
          <cell r="AI297">
            <v>0</v>
          </cell>
          <cell r="AM297">
            <v>1</v>
          </cell>
          <cell r="AN297">
            <v>1292</v>
          </cell>
          <cell r="AP297">
            <v>0</v>
          </cell>
          <cell r="AQ297">
            <v>3</v>
          </cell>
          <cell r="AR297">
            <v>0</v>
          </cell>
          <cell r="AS297">
            <v>2</v>
          </cell>
          <cell r="AT297">
            <v>1</v>
          </cell>
          <cell r="AU297">
            <v>0</v>
          </cell>
          <cell r="AV297">
            <v>1</v>
          </cell>
          <cell r="AW297">
            <v>1</v>
          </cell>
          <cell r="AX297">
            <v>0</v>
          </cell>
          <cell r="AY297">
            <v>0</v>
          </cell>
          <cell r="AZ297">
            <v>0</v>
          </cell>
        </row>
        <row r="298">
          <cell r="A298" t="str">
            <v>Alliance Pipeline Ltd.</v>
          </cell>
          <cell r="B298">
            <v>900000</v>
          </cell>
          <cell r="C298" t="str">
            <v>B</v>
          </cell>
          <cell r="D298">
            <v>1</v>
          </cell>
          <cell r="E298">
            <v>25000</v>
          </cell>
          <cell r="N298">
            <v>0</v>
          </cell>
          <cell r="R298">
            <v>0</v>
          </cell>
          <cell r="S298">
            <v>0</v>
          </cell>
          <cell r="V298">
            <v>0</v>
          </cell>
          <cell r="Y298">
            <v>0</v>
          </cell>
          <cell r="AB298">
            <v>0</v>
          </cell>
          <cell r="AE298">
            <v>0</v>
          </cell>
          <cell r="AG298">
            <v>0</v>
          </cell>
          <cell r="AI298">
            <v>0</v>
          </cell>
          <cell r="AP298">
            <v>0</v>
          </cell>
          <cell r="AQ298">
            <v>3</v>
          </cell>
          <cell r="AR298">
            <v>0</v>
          </cell>
          <cell r="AS298">
            <v>2</v>
          </cell>
          <cell r="AT298">
            <v>1</v>
          </cell>
          <cell r="AU298">
            <v>0</v>
          </cell>
          <cell r="AV298">
            <v>0</v>
          </cell>
          <cell r="AW298">
            <v>0</v>
          </cell>
          <cell r="AX298">
            <v>0</v>
          </cell>
          <cell r="AY298">
            <v>0</v>
          </cell>
          <cell r="AZ298">
            <v>0</v>
          </cell>
        </row>
        <row r="299">
          <cell r="A299" t="str">
            <v>Allianz Insurance Company of Canada</v>
          </cell>
          <cell r="B299">
            <v>897722</v>
          </cell>
          <cell r="C299" t="str">
            <v>B</v>
          </cell>
          <cell r="D299">
            <v>0</v>
          </cell>
          <cell r="I299">
            <v>1250</v>
          </cell>
          <cell r="J299">
            <v>15000</v>
          </cell>
          <cell r="L299">
            <v>0</v>
          </cell>
          <cell r="N299">
            <v>0</v>
          </cell>
          <cell r="P299">
            <v>0</v>
          </cell>
          <cell r="R299">
            <v>0</v>
          </cell>
          <cell r="S299">
            <v>0</v>
          </cell>
          <cell r="V299">
            <v>0</v>
          </cell>
          <cell r="Y299">
            <v>0</v>
          </cell>
          <cell r="AB299">
            <v>0</v>
          </cell>
          <cell r="AC299">
            <v>0</v>
          </cell>
          <cell r="AE299">
            <v>1</v>
          </cell>
          <cell r="AF299">
            <v>1000</v>
          </cell>
          <cell r="AG299">
            <v>0</v>
          </cell>
          <cell r="AI299">
            <v>0</v>
          </cell>
          <cell r="AK299">
            <v>0</v>
          </cell>
          <cell r="AP299">
            <v>0</v>
          </cell>
          <cell r="AQ299">
            <v>3</v>
          </cell>
          <cell r="AR299">
            <v>0</v>
          </cell>
          <cell r="AS299">
            <v>2</v>
          </cell>
          <cell r="AT299">
            <v>1</v>
          </cell>
          <cell r="AU299">
            <v>0</v>
          </cell>
          <cell r="AV299">
            <v>1</v>
          </cell>
          <cell r="AW299">
            <v>0</v>
          </cell>
          <cell r="AX299">
            <v>0</v>
          </cell>
          <cell r="AY299">
            <v>0</v>
          </cell>
          <cell r="AZ299">
            <v>0</v>
          </cell>
        </row>
        <row r="300">
          <cell r="A300" t="str">
            <v>Alta Genetics</v>
          </cell>
          <cell r="B300">
            <v>66154</v>
          </cell>
          <cell r="C300" t="str">
            <v>B</v>
          </cell>
          <cell r="D300">
            <v>0</v>
          </cell>
          <cell r="L300">
            <v>0</v>
          </cell>
          <cell r="N300">
            <v>0</v>
          </cell>
          <cell r="P300">
            <v>0</v>
          </cell>
          <cell r="R300">
            <v>0</v>
          </cell>
          <cell r="S300">
            <v>0</v>
          </cell>
          <cell r="V300">
            <v>0</v>
          </cell>
          <cell r="Y300">
            <v>0</v>
          </cell>
          <cell r="AB300">
            <v>0</v>
          </cell>
          <cell r="AC300">
            <v>0</v>
          </cell>
          <cell r="AE300">
            <v>0</v>
          </cell>
          <cell r="AG300">
            <v>0</v>
          </cell>
          <cell r="AI300">
            <v>0</v>
          </cell>
          <cell r="AK300">
            <v>0</v>
          </cell>
          <cell r="AP300">
            <v>0</v>
          </cell>
          <cell r="AQ300">
            <v>1</v>
          </cell>
          <cell r="AR300">
            <v>0</v>
          </cell>
          <cell r="AS300">
            <v>2</v>
          </cell>
          <cell r="AT300">
            <v>1</v>
          </cell>
          <cell r="AU300">
            <v>0</v>
          </cell>
          <cell r="AV300">
            <v>0</v>
          </cell>
          <cell r="AW300">
            <v>0</v>
          </cell>
          <cell r="AX300">
            <v>0</v>
          </cell>
          <cell r="AY300">
            <v>0</v>
          </cell>
          <cell r="AZ300">
            <v>0</v>
          </cell>
        </row>
        <row r="301">
          <cell r="A301" t="str">
            <v>American International Group (Canada)</v>
          </cell>
          <cell r="B301">
            <v>1650192</v>
          </cell>
          <cell r="C301" t="str">
            <v>B</v>
          </cell>
          <cell r="D301">
            <v>0</v>
          </cell>
          <cell r="L301">
            <v>0</v>
          </cell>
          <cell r="N301">
            <v>0</v>
          </cell>
          <cell r="P301">
            <v>0</v>
          </cell>
          <cell r="R301">
            <v>0</v>
          </cell>
          <cell r="S301">
            <v>0</v>
          </cell>
          <cell r="V301">
            <v>0</v>
          </cell>
          <cell r="Y301">
            <v>0</v>
          </cell>
          <cell r="AB301">
            <v>0</v>
          </cell>
          <cell r="AC301">
            <v>0</v>
          </cell>
          <cell r="AE301">
            <v>0</v>
          </cell>
          <cell r="AG301">
            <v>0</v>
          </cell>
          <cell r="AI301">
            <v>0</v>
          </cell>
          <cell r="AK301">
            <v>0</v>
          </cell>
          <cell r="AP301">
            <v>0</v>
          </cell>
          <cell r="AQ301">
            <v>4</v>
          </cell>
          <cell r="AR301">
            <v>0</v>
          </cell>
          <cell r="AS301">
            <v>2</v>
          </cell>
          <cell r="AT301">
            <v>1</v>
          </cell>
          <cell r="AU301">
            <v>0</v>
          </cell>
          <cell r="AV301">
            <v>0</v>
          </cell>
          <cell r="AW301">
            <v>0</v>
          </cell>
          <cell r="AX301">
            <v>0</v>
          </cell>
          <cell r="AY301">
            <v>0</v>
          </cell>
          <cell r="AZ301">
            <v>0</v>
          </cell>
        </row>
        <row r="302">
          <cell r="A302" t="str">
            <v>AMI Partners Inc.</v>
          </cell>
          <cell r="B302">
            <v>1000</v>
          </cell>
          <cell r="C302" t="str">
            <v>B</v>
          </cell>
          <cell r="D302">
            <v>0</v>
          </cell>
          <cell r="L302">
            <v>0</v>
          </cell>
          <cell r="N302">
            <v>0</v>
          </cell>
          <cell r="P302">
            <v>0</v>
          </cell>
          <cell r="R302">
            <v>0</v>
          </cell>
          <cell r="S302">
            <v>0</v>
          </cell>
          <cell r="V302">
            <v>0</v>
          </cell>
          <cell r="Y302">
            <v>0</v>
          </cell>
          <cell r="AB302">
            <v>0</v>
          </cell>
          <cell r="AC302">
            <v>0</v>
          </cell>
          <cell r="AE302">
            <v>0</v>
          </cell>
          <cell r="AG302">
            <v>0</v>
          </cell>
          <cell r="AI302">
            <v>0</v>
          </cell>
          <cell r="AK302">
            <v>0</v>
          </cell>
          <cell r="AP302">
            <v>0</v>
          </cell>
          <cell r="AQ302">
            <v>1</v>
          </cell>
          <cell r="AR302">
            <v>0</v>
          </cell>
          <cell r="AS302">
            <v>2</v>
          </cell>
          <cell r="AT302">
            <v>1</v>
          </cell>
          <cell r="AU302">
            <v>0</v>
          </cell>
          <cell r="AV302">
            <v>0</v>
          </cell>
          <cell r="AW302">
            <v>0</v>
          </cell>
          <cell r="AX302">
            <v>0</v>
          </cell>
          <cell r="AY302">
            <v>0</v>
          </cell>
          <cell r="AZ302">
            <v>0</v>
          </cell>
        </row>
        <row r="303">
          <cell r="A303" t="str">
            <v>Anchor Lamina Inc.</v>
          </cell>
          <cell r="B303">
            <v>137148</v>
          </cell>
          <cell r="C303" t="str">
            <v>B</v>
          </cell>
          <cell r="D303">
            <v>0</v>
          </cell>
          <cell r="I303">
            <v>975</v>
          </cell>
          <cell r="J303">
            <v>11700</v>
          </cell>
          <cell r="L303">
            <v>0</v>
          </cell>
          <cell r="N303">
            <v>0</v>
          </cell>
          <cell r="P303">
            <v>0</v>
          </cell>
          <cell r="R303">
            <v>0</v>
          </cell>
          <cell r="S303">
            <v>0</v>
          </cell>
          <cell r="V303">
            <v>0</v>
          </cell>
          <cell r="Y303">
            <v>0</v>
          </cell>
          <cell r="AC303">
            <v>0</v>
          </cell>
          <cell r="AE303">
            <v>0</v>
          </cell>
          <cell r="AG303">
            <v>0</v>
          </cell>
          <cell r="AI303">
            <v>0</v>
          </cell>
          <cell r="AK303">
            <v>0</v>
          </cell>
          <cell r="AP303">
            <v>0</v>
          </cell>
          <cell r="AQ303">
            <v>2</v>
          </cell>
          <cell r="AR303">
            <v>0</v>
          </cell>
          <cell r="AS303">
            <v>2</v>
          </cell>
          <cell r="AT303">
            <v>1</v>
          </cell>
          <cell r="AU303">
            <v>0</v>
          </cell>
          <cell r="AV303">
            <v>1</v>
          </cell>
          <cell r="AW303">
            <v>0</v>
          </cell>
          <cell r="AX303">
            <v>0</v>
          </cell>
          <cell r="AY303">
            <v>0</v>
          </cell>
          <cell r="AZ303">
            <v>0</v>
          </cell>
        </row>
        <row r="304">
          <cell r="A304" t="str">
            <v>APF Energy</v>
          </cell>
          <cell r="B304">
            <v>165457</v>
          </cell>
          <cell r="C304" t="str">
            <v>B</v>
          </cell>
          <cell r="D304">
            <v>0</v>
          </cell>
          <cell r="N304">
            <v>1</v>
          </cell>
          <cell r="O304">
            <v>3640</v>
          </cell>
          <cell r="R304">
            <v>1</v>
          </cell>
          <cell r="S304">
            <v>0</v>
          </cell>
          <cell r="V304">
            <v>1</v>
          </cell>
          <cell r="X304">
            <v>899</v>
          </cell>
          <cell r="Y304">
            <v>0</v>
          </cell>
          <cell r="AB304">
            <v>0</v>
          </cell>
          <cell r="AE304">
            <v>0</v>
          </cell>
          <cell r="AG304">
            <v>0</v>
          </cell>
          <cell r="AI304">
            <v>0</v>
          </cell>
          <cell r="AP304">
            <v>0</v>
          </cell>
          <cell r="AQ304">
            <v>2</v>
          </cell>
          <cell r="AR304">
            <v>0</v>
          </cell>
          <cell r="AS304">
            <v>2</v>
          </cell>
          <cell r="AT304">
            <v>1</v>
          </cell>
          <cell r="AU304">
            <v>0</v>
          </cell>
          <cell r="AV304">
            <v>0</v>
          </cell>
          <cell r="AW304">
            <v>1</v>
          </cell>
          <cell r="AX304">
            <v>0</v>
          </cell>
          <cell r="AY304">
            <v>0</v>
          </cell>
          <cell r="AZ304">
            <v>0</v>
          </cell>
        </row>
        <row r="305">
          <cell r="A305" t="str">
            <v>Assurant Solutions</v>
          </cell>
          <cell r="B305">
            <v>197978</v>
          </cell>
          <cell r="C305" t="str">
            <v>B</v>
          </cell>
          <cell r="D305">
            <v>0</v>
          </cell>
          <cell r="F305">
            <v>0</v>
          </cell>
          <cell r="G305">
            <v>0</v>
          </cell>
          <cell r="H305">
            <v>0</v>
          </cell>
          <cell r="I305">
            <v>0</v>
          </cell>
          <cell r="L305">
            <v>0</v>
          </cell>
          <cell r="N305">
            <v>1</v>
          </cell>
          <cell r="O305">
            <v>1500</v>
          </cell>
          <cell r="P305">
            <v>0</v>
          </cell>
          <cell r="R305">
            <v>0</v>
          </cell>
          <cell r="S305">
            <v>0</v>
          </cell>
          <cell r="V305">
            <v>0</v>
          </cell>
          <cell r="Y305">
            <v>0</v>
          </cell>
          <cell r="AB305">
            <v>1</v>
          </cell>
          <cell r="AC305">
            <v>0</v>
          </cell>
          <cell r="AD305">
            <v>0</v>
          </cell>
          <cell r="AE305">
            <v>0</v>
          </cell>
          <cell r="AG305">
            <v>0</v>
          </cell>
          <cell r="AI305">
            <v>0</v>
          </cell>
          <cell r="AK305">
            <v>0</v>
          </cell>
          <cell r="AP305">
            <v>0</v>
          </cell>
          <cell r="AQ305">
            <v>2</v>
          </cell>
          <cell r="AR305">
            <v>0</v>
          </cell>
          <cell r="AS305">
            <v>2</v>
          </cell>
          <cell r="AT305">
            <v>1</v>
          </cell>
          <cell r="AU305">
            <v>0</v>
          </cell>
          <cell r="AV305">
            <v>0</v>
          </cell>
          <cell r="AW305">
            <v>0</v>
          </cell>
          <cell r="AX305">
            <v>1</v>
          </cell>
          <cell r="AY305">
            <v>0</v>
          </cell>
          <cell r="AZ305">
            <v>0</v>
          </cell>
        </row>
        <row r="306">
          <cell r="A306" t="str">
            <v>AstraZeneca Canada Inc.</v>
          </cell>
          <cell r="B306">
            <v>1017000</v>
          </cell>
          <cell r="C306" t="str">
            <v>B</v>
          </cell>
          <cell r="D306">
            <v>0</v>
          </cell>
          <cell r="F306">
            <v>48000</v>
          </cell>
          <cell r="G306">
            <v>36</v>
          </cell>
          <cell r="H306">
            <v>80000</v>
          </cell>
          <cell r="L306">
            <v>1</v>
          </cell>
          <cell r="N306">
            <v>0</v>
          </cell>
          <cell r="P306">
            <v>0</v>
          </cell>
          <cell r="R306">
            <v>0</v>
          </cell>
          <cell r="S306">
            <v>0</v>
          </cell>
          <cell r="V306">
            <v>0</v>
          </cell>
          <cell r="Y306">
            <v>0</v>
          </cell>
          <cell r="AB306">
            <v>0</v>
          </cell>
          <cell r="AC306">
            <v>0</v>
          </cell>
          <cell r="AE306">
            <v>1</v>
          </cell>
          <cell r="AF306">
            <v>1000</v>
          </cell>
          <cell r="AG306">
            <v>1</v>
          </cell>
          <cell r="AH306">
            <v>2000</v>
          </cell>
          <cell r="AI306">
            <v>0</v>
          </cell>
          <cell r="AK306">
            <v>0</v>
          </cell>
          <cell r="AP306">
            <v>1</v>
          </cell>
          <cell r="AQ306">
            <v>4</v>
          </cell>
          <cell r="AR306">
            <v>0</v>
          </cell>
          <cell r="AS306">
            <v>2</v>
          </cell>
          <cell r="AT306">
            <v>1</v>
          </cell>
          <cell r="AU306">
            <v>0</v>
          </cell>
          <cell r="AV306">
            <v>0</v>
          </cell>
          <cell r="AW306">
            <v>0</v>
          </cell>
          <cell r="AX306">
            <v>0</v>
          </cell>
          <cell r="AY306">
            <v>0</v>
          </cell>
          <cell r="AZ306">
            <v>0</v>
          </cell>
        </row>
        <row r="307">
          <cell r="A307" t="str">
            <v>ATCO Power</v>
          </cell>
          <cell r="B307">
            <v>643400</v>
          </cell>
          <cell r="C307" t="str">
            <v>B</v>
          </cell>
          <cell r="D307">
            <v>0</v>
          </cell>
          <cell r="N307">
            <v>0</v>
          </cell>
          <cell r="R307">
            <v>2</v>
          </cell>
          <cell r="S307">
            <v>1</v>
          </cell>
          <cell r="U307">
            <v>2500</v>
          </cell>
          <cell r="V307">
            <v>0</v>
          </cell>
          <cell r="Y307">
            <v>1</v>
          </cell>
          <cell r="AB307">
            <v>0</v>
          </cell>
          <cell r="AE307">
            <v>0</v>
          </cell>
          <cell r="AG307">
            <v>0</v>
          </cell>
          <cell r="AI307">
            <v>0</v>
          </cell>
          <cell r="AP307">
            <v>0</v>
          </cell>
          <cell r="AQ307">
            <v>3</v>
          </cell>
          <cell r="AR307">
            <v>0</v>
          </cell>
          <cell r="AS307">
            <v>2</v>
          </cell>
          <cell r="AT307">
            <v>1</v>
          </cell>
          <cell r="AU307">
            <v>0</v>
          </cell>
          <cell r="AV307">
            <v>0</v>
          </cell>
          <cell r="AW307">
            <v>1</v>
          </cell>
          <cell r="AX307">
            <v>0</v>
          </cell>
          <cell r="AY307">
            <v>0</v>
          </cell>
          <cell r="AZ307">
            <v>0</v>
          </cell>
        </row>
        <row r="308">
          <cell r="A308" t="str">
            <v>ATI Technologies Inc.</v>
          </cell>
          <cell r="B308">
            <v>1918631</v>
          </cell>
          <cell r="C308" t="str">
            <v>B</v>
          </cell>
          <cell r="D308">
            <v>0</v>
          </cell>
          <cell r="L308">
            <v>0</v>
          </cell>
          <cell r="N308">
            <v>0</v>
          </cell>
          <cell r="P308">
            <v>0</v>
          </cell>
          <cell r="R308">
            <v>0</v>
          </cell>
          <cell r="S308">
            <v>0</v>
          </cell>
          <cell r="V308">
            <v>0</v>
          </cell>
          <cell r="Y308">
            <v>0</v>
          </cell>
          <cell r="AB308">
            <v>0</v>
          </cell>
          <cell r="AC308">
            <v>1</v>
          </cell>
          <cell r="AE308">
            <v>1</v>
          </cell>
          <cell r="AG308">
            <v>0</v>
          </cell>
          <cell r="AI308">
            <v>0</v>
          </cell>
          <cell r="AK308">
            <v>0</v>
          </cell>
          <cell r="AP308">
            <v>0</v>
          </cell>
          <cell r="AQ308">
            <v>4</v>
          </cell>
          <cell r="AR308">
            <v>0</v>
          </cell>
          <cell r="AS308">
            <v>2</v>
          </cell>
          <cell r="AT308">
            <v>1</v>
          </cell>
          <cell r="AU308">
            <v>0</v>
          </cell>
          <cell r="AV308">
            <v>0</v>
          </cell>
          <cell r="AW308">
            <v>0</v>
          </cell>
          <cell r="AX308">
            <v>0</v>
          </cell>
          <cell r="AY308">
            <v>0</v>
          </cell>
          <cell r="AZ308">
            <v>0</v>
          </cell>
        </row>
        <row r="309">
          <cell r="A309" t="str">
            <v>Atomic Energy of Canada Limited</v>
          </cell>
          <cell r="B309">
            <v>571115</v>
          </cell>
          <cell r="C309" t="str">
            <v>B</v>
          </cell>
          <cell r="D309">
            <v>1</v>
          </cell>
          <cell r="E309">
            <v>7500</v>
          </cell>
          <cell r="F309">
            <v>45000</v>
          </cell>
          <cell r="G309">
            <v>36</v>
          </cell>
          <cell r="I309">
            <v>1400</v>
          </cell>
          <cell r="J309">
            <v>16800</v>
          </cell>
          <cell r="K309">
            <v>375</v>
          </cell>
          <cell r="L309">
            <v>1</v>
          </cell>
          <cell r="M309">
            <v>900</v>
          </cell>
          <cell r="N309">
            <v>0</v>
          </cell>
          <cell r="P309">
            <v>0</v>
          </cell>
          <cell r="R309">
            <v>0</v>
          </cell>
          <cell r="S309">
            <v>0</v>
          </cell>
          <cell r="V309">
            <v>0</v>
          </cell>
          <cell r="Y309">
            <v>0</v>
          </cell>
          <cell r="AB309">
            <v>2</v>
          </cell>
          <cell r="AC309">
            <v>0</v>
          </cell>
          <cell r="AE309">
            <v>1</v>
          </cell>
          <cell r="AG309">
            <v>0</v>
          </cell>
          <cell r="AI309">
            <v>0</v>
          </cell>
          <cell r="AK309">
            <v>0</v>
          </cell>
          <cell r="AM309">
            <v>1</v>
          </cell>
          <cell r="AP309">
            <v>0</v>
          </cell>
          <cell r="AQ309">
            <v>3</v>
          </cell>
          <cell r="AR309">
            <v>0</v>
          </cell>
          <cell r="AS309">
            <v>2</v>
          </cell>
          <cell r="AT309">
            <v>1</v>
          </cell>
          <cell r="AU309">
            <v>0</v>
          </cell>
          <cell r="AV309">
            <v>1</v>
          </cell>
          <cell r="AW309">
            <v>0</v>
          </cell>
          <cell r="AX309">
            <v>1</v>
          </cell>
          <cell r="AY309">
            <v>1</v>
          </cell>
          <cell r="AZ309">
            <v>0</v>
          </cell>
        </row>
        <row r="310">
          <cell r="A310" t="str">
            <v>Aurion Capital Management</v>
          </cell>
          <cell r="B310">
            <v>9831.1</v>
          </cell>
          <cell r="C310" t="str">
            <v>B</v>
          </cell>
          <cell r="D310">
            <v>0</v>
          </cell>
          <cell r="L310">
            <v>0</v>
          </cell>
          <cell r="N310">
            <v>1</v>
          </cell>
          <cell r="O310">
            <v>2760</v>
          </cell>
          <cell r="P310">
            <v>0</v>
          </cell>
          <cell r="R310">
            <v>0</v>
          </cell>
          <cell r="S310">
            <v>0</v>
          </cell>
          <cell r="V310">
            <v>0</v>
          </cell>
          <cell r="Y310">
            <v>0</v>
          </cell>
          <cell r="AB310">
            <v>0</v>
          </cell>
          <cell r="AC310">
            <v>0</v>
          </cell>
          <cell r="AE310">
            <v>1</v>
          </cell>
          <cell r="AG310">
            <v>0</v>
          </cell>
          <cell r="AI310">
            <v>0</v>
          </cell>
          <cell r="AK310">
            <v>0</v>
          </cell>
          <cell r="AP310">
            <v>0</v>
          </cell>
          <cell r="AQ310">
            <v>1</v>
          </cell>
          <cell r="AR310">
            <v>0</v>
          </cell>
          <cell r="AS310">
            <v>2</v>
          </cell>
          <cell r="AT310">
            <v>1</v>
          </cell>
          <cell r="AU310">
            <v>0</v>
          </cell>
          <cell r="AV310">
            <v>0</v>
          </cell>
          <cell r="AW310">
            <v>0</v>
          </cell>
          <cell r="AX310">
            <v>0</v>
          </cell>
          <cell r="AY310">
            <v>0</v>
          </cell>
          <cell r="AZ310">
            <v>0</v>
          </cell>
        </row>
        <row r="311">
          <cell r="A311" t="str">
            <v>Aviva Canada Inc.</v>
          </cell>
          <cell r="B311">
            <v>2562700</v>
          </cell>
          <cell r="C311" t="str">
            <v>B</v>
          </cell>
          <cell r="D311">
            <v>0</v>
          </cell>
          <cell r="F311">
            <v>45225</v>
          </cell>
          <cell r="G311">
            <v>48</v>
          </cell>
          <cell r="H311">
            <v>120000</v>
          </cell>
          <cell r="L311">
            <v>1</v>
          </cell>
          <cell r="N311">
            <v>1</v>
          </cell>
          <cell r="O311">
            <v>480</v>
          </cell>
          <cell r="P311">
            <v>0</v>
          </cell>
          <cell r="R311">
            <v>2</v>
          </cell>
          <cell r="S311">
            <v>1</v>
          </cell>
          <cell r="T311">
            <v>15000</v>
          </cell>
          <cell r="U311">
            <v>4000</v>
          </cell>
          <cell r="V311">
            <v>1</v>
          </cell>
          <cell r="Y311">
            <v>0</v>
          </cell>
          <cell r="AB311">
            <v>2</v>
          </cell>
          <cell r="AC311">
            <v>1</v>
          </cell>
          <cell r="AE311">
            <v>1</v>
          </cell>
          <cell r="AG311">
            <v>0</v>
          </cell>
          <cell r="AI311">
            <v>0</v>
          </cell>
          <cell r="AK311">
            <v>0</v>
          </cell>
          <cell r="AM311">
            <v>0</v>
          </cell>
          <cell r="AP311">
            <v>1</v>
          </cell>
          <cell r="AQ311">
            <v>5</v>
          </cell>
          <cell r="AR311">
            <v>0</v>
          </cell>
          <cell r="AS311">
            <v>2</v>
          </cell>
          <cell r="AT311">
            <v>1</v>
          </cell>
          <cell r="AU311">
            <v>0</v>
          </cell>
          <cell r="AV311">
            <v>0</v>
          </cell>
          <cell r="AW311">
            <v>1</v>
          </cell>
          <cell r="AX311">
            <v>1</v>
          </cell>
          <cell r="AY311">
            <v>0</v>
          </cell>
          <cell r="AZ311">
            <v>0</v>
          </cell>
        </row>
        <row r="312">
          <cell r="A312" t="str">
            <v>Bacardi Canada Inc.</v>
          </cell>
          <cell r="B312">
            <v>100000</v>
          </cell>
          <cell r="C312" t="str">
            <v>B</v>
          </cell>
          <cell r="AP312">
            <v>0</v>
          </cell>
          <cell r="AQ312">
            <v>2</v>
          </cell>
          <cell r="AR312">
            <v>0</v>
          </cell>
          <cell r="AS312">
            <v>2</v>
          </cell>
          <cell r="AT312">
            <v>0</v>
          </cell>
          <cell r="AU312">
            <v>0</v>
          </cell>
          <cell r="AV312">
            <v>0</v>
          </cell>
          <cell r="AW312">
            <v>0</v>
          </cell>
          <cell r="AX312">
            <v>0</v>
          </cell>
          <cell r="AY312">
            <v>0</v>
          </cell>
          <cell r="AZ312">
            <v>0</v>
          </cell>
        </row>
        <row r="313">
          <cell r="A313" t="str">
            <v>Bank of Montreal</v>
          </cell>
          <cell r="B313">
            <v>13147000</v>
          </cell>
          <cell r="C313" t="str">
            <v>B</v>
          </cell>
          <cell r="D313">
            <v>0</v>
          </cell>
          <cell r="F313">
            <v>37700</v>
          </cell>
          <cell r="G313">
            <v>36</v>
          </cell>
          <cell r="K313">
            <v>100</v>
          </cell>
          <cell r="L313">
            <v>1</v>
          </cell>
          <cell r="M313">
            <v>1300</v>
          </cell>
          <cell r="N313">
            <v>1</v>
          </cell>
          <cell r="O313">
            <v>0</v>
          </cell>
          <cell r="P313">
            <v>0</v>
          </cell>
          <cell r="R313">
            <v>1</v>
          </cell>
          <cell r="S313">
            <v>0</v>
          </cell>
          <cell r="V313">
            <v>0</v>
          </cell>
          <cell r="Y313">
            <v>0</v>
          </cell>
          <cell r="AB313">
            <v>2</v>
          </cell>
          <cell r="AC313">
            <v>0</v>
          </cell>
          <cell r="AE313">
            <v>1</v>
          </cell>
          <cell r="AF313">
            <v>1000</v>
          </cell>
          <cell r="AG313">
            <v>0</v>
          </cell>
          <cell r="AI313">
            <v>0</v>
          </cell>
          <cell r="AM313">
            <v>1</v>
          </cell>
          <cell r="AP313">
            <v>1</v>
          </cell>
          <cell r="AQ313">
            <v>6</v>
          </cell>
          <cell r="AR313">
            <v>0</v>
          </cell>
          <cell r="AS313">
            <v>2</v>
          </cell>
          <cell r="AT313">
            <v>1</v>
          </cell>
          <cell r="AU313">
            <v>0</v>
          </cell>
          <cell r="AV313">
            <v>0</v>
          </cell>
          <cell r="AW313">
            <v>1</v>
          </cell>
          <cell r="AX313">
            <v>1</v>
          </cell>
          <cell r="AY313">
            <v>1</v>
          </cell>
          <cell r="AZ313">
            <v>0</v>
          </cell>
        </row>
        <row r="314">
          <cell r="A314" t="str">
            <v>Barclays Global Investors</v>
          </cell>
          <cell r="B314">
            <v>48800</v>
          </cell>
          <cell r="C314" t="str">
            <v>B</v>
          </cell>
          <cell r="D314">
            <v>0</v>
          </cell>
          <cell r="L314">
            <v>0</v>
          </cell>
          <cell r="N314">
            <v>0</v>
          </cell>
          <cell r="P314">
            <v>0</v>
          </cell>
          <cell r="R314">
            <v>0</v>
          </cell>
          <cell r="S314">
            <v>0</v>
          </cell>
          <cell r="V314">
            <v>0</v>
          </cell>
          <cell r="Y314">
            <v>0</v>
          </cell>
          <cell r="AB314">
            <v>0</v>
          </cell>
          <cell r="AC314">
            <v>0</v>
          </cell>
          <cell r="AE314">
            <v>0</v>
          </cell>
          <cell r="AG314">
            <v>0</v>
          </cell>
          <cell r="AI314">
            <v>0</v>
          </cell>
          <cell r="AK314">
            <v>0</v>
          </cell>
          <cell r="AP314">
            <v>0</v>
          </cell>
          <cell r="AQ314">
            <v>1</v>
          </cell>
          <cell r="AR314">
            <v>0</v>
          </cell>
          <cell r="AS314">
            <v>2</v>
          </cell>
          <cell r="AT314">
            <v>1</v>
          </cell>
          <cell r="AU314">
            <v>0</v>
          </cell>
          <cell r="AV314">
            <v>0</v>
          </cell>
          <cell r="AW314">
            <v>0</v>
          </cell>
          <cell r="AX314">
            <v>0</v>
          </cell>
          <cell r="AY314">
            <v>0</v>
          </cell>
          <cell r="AZ314">
            <v>0</v>
          </cell>
        </row>
        <row r="315">
          <cell r="A315" t="str">
            <v>Bata Limited</v>
          </cell>
          <cell r="B315">
            <v>2348700</v>
          </cell>
          <cell r="C315" t="str">
            <v>B</v>
          </cell>
          <cell r="D315">
            <v>0</v>
          </cell>
          <cell r="L315">
            <v>0</v>
          </cell>
          <cell r="N315">
            <v>0</v>
          </cell>
          <cell r="P315">
            <v>0</v>
          </cell>
          <cell r="R315">
            <v>0</v>
          </cell>
          <cell r="S315">
            <v>0</v>
          </cell>
          <cell r="V315">
            <v>0</v>
          </cell>
          <cell r="Y315">
            <v>0</v>
          </cell>
          <cell r="AB315">
            <v>0</v>
          </cell>
          <cell r="AE315">
            <v>0</v>
          </cell>
          <cell r="AG315">
            <v>0</v>
          </cell>
          <cell r="AI315">
            <v>0</v>
          </cell>
          <cell r="AK315">
            <v>0</v>
          </cell>
          <cell r="AP315">
            <v>0</v>
          </cell>
          <cell r="AQ315">
            <v>5</v>
          </cell>
          <cell r="AR315">
            <v>0</v>
          </cell>
          <cell r="AS315">
            <v>2</v>
          </cell>
          <cell r="AT315">
            <v>1</v>
          </cell>
          <cell r="AU315">
            <v>0</v>
          </cell>
          <cell r="AV315">
            <v>0</v>
          </cell>
          <cell r="AW315">
            <v>0</v>
          </cell>
          <cell r="AX315">
            <v>0</v>
          </cell>
          <cell r="AY315">
            <v>0</v>
          </cell>
          <cell r="AZ315">
            <v>0</v>
          </cell>
        </row>
        <row r="316">
          <cell r="A316" t="str">
            <v>Bayer Inc.</v>
          </cell>
          <cell r="B316">
            <v>1478000</v>
          </cell>
          <cell r="C316" t="str">
            <v>B</v>
          </cell>
          <cell r="D316">
            <v>1</v>
          </cell>
          <cell r="F316">
            <v>46500</v>
          </cell>
          <cell r="G316">
            <v>48</v>
          </cell>
          <cell r="L316">
            <v>0</v>
          </cell>
          <cell r="N316">
            <v>0</v>
          </cell>
          <cell r="P316">
            <v>0</v>
          </cell>
          <cell r="R316">
            <v>0</v>
          </cell>
          <cell r="S316">
            <v>0</v>
          </cell>
          <cell r="V316">
            <v>0</v>
          </cell>
          <cell r="Y316">
            <v>0</v>
          </cell>
          <cell r="AB316">
            <v>1</v>
          </cell>
          <cell r="AC316">
            <v>0</v>
          </cell>
          <cell r="AE316">
            <v>1</v>
          </cell>
          <cell r="AF316">
            <v>1000</v>
          </cell>
          <cell r="AG316">
            <v>1</v>
          </cell>
          <cell r="AI316">
            <v>0</v>
          </cell>
          <cell r="AK316">
            <v>0</v>
          </cell>
          <cell r="AP316">
            <v>1</v>
          </cell>
          <cell r="AQ316">
            <v>4</v>
          </cell>
          <cell r="AR316">
            <v>0</v>
          </cell>
          <cell r="AS316">
            <v>2</v>
          </cell>
          <cell r="AT316">
            <v>1</v>
          </cell>
          <cell r="AU316">
            <v>0</v>
          </cell>
          <cell r="AV316">
            <v>0</v>
          </cell>
          <cell r="AW316">
            <v>0</v>
          </cell>
          <cell r="AX316">
            <v>1</v>
          </cell>
          <cell r="AY316">
            <v>0</v>
          </cell>
          <cell r="AZ316">
            <v>0</v>
          </cell>
        </row>
        <row r="317">
          <cell r="A317" t="str">
            <v>BCE Emergis</v>
          </cell>
          <cell r="B317">
            <v>315700</v>
          </cell>
          <cell r="C317" t="str">
            <v>B</v>
          </cell>
          <cell r="D317">
            <v>1</v>
          </cell>
          <cell r="E317">
            <v>15000</v>
          </cell>
          <cell r="L317">
            <v>0</v>
          </cell>
          <cell r="N317">
            <v>0</v>
          </cell>
          <cell r="P317">
            <v>0</v>
          </cell>
          <cell r="R317">
            <v>0</v>
          </cell>
          <cell r="S317">
            <v>0</v>
          </cell>
          <cell r="V317">
            <v>0</v>
          </cell>
          <cell r="Y317">
            <v>0</v>
          </cell>
          <cell r="AB317">
            <v>0</v>
          </cell>
          <cell r="AC317">
            <v>1</v>
          </cell>
          <cell r="AD317">
            <v>5000</v>
          </cell>
          <cell r="AE317">
            <v>1</v>
          </cell>
          <cell r="AF317">
            <v>1000</v>
          </cell>
          <cell r="AG317">
            <v>0</v>
          </cell>
          <cell r="AI317">
            <v>0</v>
          </cell>
          <cell r="AK317">
            <v>0</v>
          </cell>
          <cell r="AP317">
            <v>0</v>
          </cell>
          <cell r="AQ317">
            <v>2</v>
          </cell>
          <cell r="AR317">
            <v>0</v>
          </cell>
          <cell r="AS317">
            <v>2</v>
          </cell>
          <cell r="AT317">
            <v>1</v>
          </cell>
          <cell r="AU317">
            <v>0</v>
          </cell>
          <cell r="AV317">
            <v>0</v>
          </cell>
          <cell r="AW317">
            <v>0</v>
          </cell>
          <cell r="AX317">
            <v>0</v>
          </cell>
          <cell r="AY317">
            <v>0</v>
          </cell>
          <cell r="AZ317">
            <v>0</v>
          </cell>
        </row>
        <row r="318">
          <cell r="A318" t="str">
            <v>BCE Inc.</v>
          </cell>
          <cell r="B318">
            <v>19056000</v>
          </cell>
          <cell r="C318" t="str">
            <v>B</v>
          </cell>
          <cell r="D318">
            <v>0</v>
          </cell>
          <cell r="F318">
            <v>55000</v>
          </cell>
          <cell r="G318">
            <v>36</v>
          </cell>
          <cell r="K318">
            <v>416</v>
          </cell>
          <cell r="L318">
            <v>1</v>
          </cell>
          <cell r="N318">
            <v>1</v>
          </cell>
          <cell r="O318">
            <v>3600</v>
          </cell>
          <cell r="P318">
            <v>0</v>
          </cell>
          <cell r="R318">
            <v>1</v>
          </cell>
          <cell r="S318">
            <v>0</v>
          </cell>
          <cell r="V318">
            <v>0</v>
          </cell>
          <cell r="Y318">
            <v>1</v>
          </cell>
          <cell r="Z318">
            <v>3000</v>
          </cell>
          <cell r="AA318">
            <v>1500</v>
          </cell>
          <cell r="AB318">
            <v>1</v>
          </cell>
          <cell r="AC318">
            <v>1</v>
          </cell>
          <cell r="AE318">
            <v>1</v>
          </cell>
          <cell r="AF318">
            <v>850</v>
          </cell>
          <cell r="AG318">
            <v>1</v>
          </cell>
          <cell r="AH318">
            <v>6500</v>
          </cell>
          <cell r="AI318">
            <v>0</v>
          </cell>
          <cell r="AK318">
            <v>0</v>
          </cell>
          <cell r="AP318">
            <v>1</v>
          </cell>
          <cell r="AQ318">
            <v>6</v>
          </cell>
          <cell r="AR318">
            <v>0</v>
          </cell>
          <cell r="AS318">
            <v>2</v>
          </cell>
          <cell r="AT318">
            <v>1</v>
          </cell>
          <cell r="AU318">
            <v>0</v>
          </cell>
          <cell r="AV318">
            <v>0</v>
          </cell>
          <cell r="AW318">
            <v>1</v>
          </cell>
          <cell r="AX318">
            <v>1</v>
          </cell>
          <cell r="AY318">
            <v>1</v>
          </cell>
          <cell r="AZ318">
            <v>0</v>
          </cell>
        </row>
        <row r="319">
          <cell r="A319" t="str">
            <v>BIMCOR Inc.</v>
          </cell>
          <cell r="B319">
            <v>17416.5</v>
          </cell>
          <cell r="C319" t="str">
            <v>B</v>
          </cell>
          <cell r="D319">
            <v>0</v>
          </cell>
          <cell r="F319">
            <v>37000</v>
          </cell>
          <cell r="G319">
            <v>36</v>
          </cell>
          <cell r="K319">
            <v>360</v>
          </cell>
          <cell r="L319">
            <v>1</v>
          </cell>
          <cell r="M319">
            <v>443</v>
          </cell>
          <cell r="N319">
            <v>1</v>
          </cell>
          <cell r="O319">
            <v>4200</v>
          </cell>
          <cell r="P319">
            <v>0</v>
          </cell>
          <cell r="R319">
            <v>1</v>
          </cell>
          <cell r="S319">
            <v>0</v>
          </cell>
          <cell r="V319">
            <v>1</v>
          </cell>
          <cell r="X319">
            <v>2100</v>
          </cell>
          <cell r="Y319">
            <v>1</v>
          </cell>
          <cell r="AA319">
            <v>1000</v>
          </cell>
          <cell r="AB319">
            <v>1</v>
          </cell>
          <cell r="AC319">
            <v>1</v>
          </cell>
          <cell r="AD319">
            <v>600</v>
          </cell>
          <cell r="AE319">
            <v>1</v>
          </cell>
          <cell r="AF319">
            <v>760</v>
          </cell>
          <cell r="AG319">
            <v>0</v>
          </cell>
          <cell r="AI319">
            <v>1</v>
          </cell>
          <cell r="AJ319">
            <v>300</v>
          </cell>
          <cell r="AK319">
            <v>0</v>
          </cell>
          <cell r="AP319">
            <v>1</v>
          </cell>
          <cell r="AQ319">
            <v>1</v>
          </cell>
          <cell r="AR319">
            <v>0</v>
          </cell>
          <cell r="AS319">
            <v>2</v>
          </cell>
          <cell r="AT319">
            <v>1</v>
          </cell>
          <cell r="AU319">
            <v>0</v>
          </cell>
          <cell r="AV319">
            <v>0</v>
          </cell>
          <cell r="AW319">
            <v>1</v>
          </cell>
          <cell r="AX319">
            <v>1</v>
          </cell>
          <cell r="AY319">
            <v>1</v>
          </cell>
          <cell r="AZ319">
            <v>0</v>
          </cell>
        </row>
        <row r="320">
          <cell r="A320" t="str">
            <v>Biovail Corporation</v>
          </cell>
          <cell r="B320">
            <v>1064496</v>
          </cell>
          <cell r="C320" t="str">
            <v>B</v>
          </cell>
          <cell r="D320">
            <v>0</v>
          </cell>
          <cell r="L320">
            <v>0</v>
          </cell>
          <cell r="N320">
            <v>0</v>
          </cell>
          <cell r="P320">
            <v>0</v>
          </cell>
          <cell r="R320">
            <v>0</v>
          </cell>
          <cell r="S320">
            <v>0</v>
          </cell>
          <cell r="V320">
            <v>0</v>
          </cell>
          <cell r="Y320">
            <v>0</v>
          </cell>
          <cell r="AB320">
            <v>0</v>
          </cell>
          <cell r="AC320">
            <v>1</v>
          </cell>
          <cell r="AD320">
            <v>4115</v>
          </cell>
          <cell r="AE320">
            <v>1</v>
          </cell>
          <cell r="AF320">
            <v>945</v>
          </cell>
          <cell r="AG320">
            <v>0</v>
          </cell>
          <cell r="AI320">
            <v>0</v>
          </cell>
          <cell r="AK320">
            <v>0</v>
          </cell>
          <cell r="AP320">
            <v>0</v>
          </cell>
          <cell r="AQ320">
            <v>4</v>
          </cell>
          <cell r="AR320">
            <v>0</v>
          </cell>
          <cell r="AS320">
            <v>2</v>
          </cell>
          <cell r="AT320">
            <v>1</v>
          </cell>
          <cell r="AU320">
            <v>0</v>
          </cell>
          <cell r="AV320">
            <v>0</v>
          </cell>
          <cell r="AW320">
            <v>0</v>
          </cell>
          <cell r="AX320">
            <v>0</v>
          </cell>
          <cell r="AY320">
            <v>0</v>
          </cell>
          <cell r="AZ320">
            <v>0</v>
          </cell>
        </row>
        <row r="321">
          <cell r="A321" t="str">
            <v>Bombardier Inc.</v>
          </cell>
          <cell r="B321">
            <v>23664900</v>
          </cell>
          <cell r="C321" t="str">
            <v>B</v>
          </cell>
          <cell r="D321">
            <v>0</v>
          </cell>
          <cell r="F321">
            <v>45400</v>
          </cell>
          <cell r="G321">
            <v>36</v>
          </cell>
          <cell r="H321">
            <v>100000</v>
          </cell>
          <cell r="K321">
            <v>1500</v>
          </cell>
          <cell r="L321">
            <v>1</v>
          </cell>
          <cell r="N321">
            <v>1</v>
          </cell>
          <cell r="O321">
            <v>4200</v>
          </cell>
          <cell r="P321">
            <v>0</v>
          </cell>
          <cell r="R321">
            <v>1</v>
          </cell>
          <cell r="S321">
            <v>0</v>
          </cell>
          <cell r="V321">
            <v>1</v>
          </cell>
          <cell r="Y321">
            <v>0</v>
          </cell>
          <cell r="AB321">
            <v>1</v>
          </cell>
          <cell r="AC321">
            <v>1</v>
          </cell>
          <cell r="AE321">
            <v>1</v>
          </cell>
          <cell r="AF321">
            <v>750</v>
          </cell>
          <cell r="AG321">
            <v>1</v>
          </cell>
          <cell r="AH321">
            <v>3000</v>
          </cell>
          <cell r="AI321">
            <v>0</v>
          </cell>
          <cell r="AK321">
            <v>0</v>
          </cell>
          <cell r="AP321">
            <v>1</v>
          </cell>
          <cell r="AQ321">
            <v>6</v>
          </cell>
          <cell r="AR321">
            <v>0</v>
          </cell>
          <cell r="AS321">
            <v>2</v>
          </cell>
          <cell r="AT321">
            <v>1</v>
          </cell>
          <cell r="AU321">
            <v>0</v>
          </cell>
          <cell r="AV321">
            <v>0</v>
          </cell>
          <cell r="AW321">
            <v>1</v>
          </cell>
          <cell r="AX321">
            <v>1</v>
          </cell>
          <cell r="AY321">
            <v>1</v>
          </cell>
          <cell r="AZ321">
            <v>0</v>
          </cell>
        </row>
        <row r="322">
          <cell r="A322" t="str">
            <v>Bowater Canada</v>
          </cell>
          <cell r="B322">
            <v>1554047</v>
          </cell>
          <cell r="C322" t="str">
            <v>B</v>
          </cell>
          <cell r="D322">
            <v>0</v>
          </cell>
          <cell r="F322">
            <v>39000</v>
          </cell>
          <cell r="G322">
            <v>36</v>
          </cell>
          <cell r="N322">
            <v>1</v>
          </cell>
          <cell r="O322">
            <v>2400</v>
          </cell>
          <cell r="R322">
            <v>2</v>
          </cell>
          <cell r="S322">
            <v>1</v>
          </cell>
          <cell r="T322">
            <v>10000</v>
          </cell>
          <cell r="U322">
            <v>2500</v>
          </cell>
          <cell r="V322">
            <v>1</v>
          </cell>
          <cell r="W322">
            <v>10000</v>
          </cell>
          <cell r="X322">
            <v>2500</v>
          </cell>
          <cell r="Y322">
            <v>0</v>
          </cell>
          <cell r="AC322">
            <v>0</v>
          </cell>
          <cell r="AG322">
            <v>1</v>
          </cell>
          <cell r="AP322">
            <v>1</v>
          </cell>
          <cell r="AQ322">
            <v>4</v>
          </cell>
          <cell r="AR322">
            <v>0</v>
          </cell>
          <cell r="AS322">
            <v>2</v>
          </cell>
          <cell r="AT322">
            <v>1</v>
          </cell>
          <cell r="AU322">
            <v>0</v>
          </cell>
          <cell r="AV322">
            <v>0</v>
          </cell>
          <cell r="AW322">
            <v>1</v>
          </cell>
          <cell r="AX322">
            <v>0</v>
          </cell>
          <cell r="AY322">
            <v>0</v>
          </cell>
          <cell r="AZ322">
            <v>0</v>
          </cell>
        </row>
        <row r="323">
          <cell r="A323" t="str">
            <v>BP Canada Energy Company</v>
          </cell>
          <cell r="B323">
            <v>32000000</v>
          </cell>
          <cell r="C323" t="str">
            <v>B</v>
          </cell>
          <cell r="D323">
            <v>0</v>
          </cell>
          <cell r="I323">
            <v>1000</v>
          </cell>
          <cell r="J323">
            <v>12000</v>
          </cell>
          <cell r="L323">
            <v>0</v>
          </cell>
          <cell r="N323">
            <v>1</v>
          </cell>
          <cell r="O323">
            <v>325</v>
          </cell>
          <cell r="R323">
            <v>1</v>
          </cell>
          <cell r="S323">
            <v>0</v>
          </cell>
          <cell r="V323">
            <v>1</v>
          </cell>
          <cell r="X323">
            <v>835</v>
          </cell>
          <cell r="Y323">
            <v>0</v>
          </cell>
          <cell r="AB323">
            <v>0</v>
          </cell>
          <cell r="AC323">
            <v>0</v>
          </cell>
          <cell r="AE323">
            <v>1</v>
          </cell>
          <cell r="AF323">
            <v>800</v>
          </cell>
          <cell r="AG323">
            <v>0</v>
          </cell>
          <cell r="AI323">
            <v>0</v>
          </cell>
          <cell r="AP323">
            <v>0</v>
          </cell>
          <cell r="AQ323">
            <v>6</v>
          </cell>
          <cell r="AR323">
            <v>0</v>
          </cell>
          <cell r="AS323">
            <v>2</v>
          </cell>
          <cell r="AT323">
            <v>1</v>
          </cell>
          <cell r="AU323">
            <v>0</v>
          </cell>
          <cell r="AV323">
            <v>1</v>
          </cell>
          <cell r="AW323">
            <v>1</v>
          </cell>
          <cell r="AX323">
            <v>0</v>
          </cell>
          <cell r="AY323">
            <v>0</v>
          </cell>
          <cell r="AZ323">
            <v>0</v>
          </cell>
        </row>
        <row r="324">
          <cell r="A324" t="str">
            <v>Bristol-Myers Squibb Canada Inc.</v>
          </cell>
          <cell r="B324">
            <v>390000</v>
          </cell>
          <cell r="C324" t="str">
            <v>B</v>
          </cell>
          <cell r="AP324">
            <v>0</v>
          </cell>
          <cell r="AQ324">
            <v>2</v>
          </cell>
          <cell r="AR324">
            <v>0</v>
          </cell>
          <cell r="AS324">
            <v>2</v>
          </cell>
          <cell r="AT324">
            <v>0</v>
          </cell>
          <cell r="AU324">
            <v>0</v>
          </cell>
          <cell r="AV324">
            <v>0</v>
          </cell>
          <cell r="AW324">
            <v>0</v>
          </cell>
          <cell r="AX324">
            <v>0</v>
          </cell>
          <cell r="AY324">
            <v>0</v>
          </cell>
          <cell r="AZ324">
            <v>0</v>
          </cell>
        </row>
        <row r="325">
          <cell r="A325" t="str">
            <v>British Columbia Hydro and Power Authority</v>
          </cell>
          <cell r="B325">
            <v>4407000</v>
          </cell>
          <cell r="C325" t="str">
            <v>B</v>
          </cell>
          <cell r="D325">
            <v>0</v>
          </cell>
          <cell r="I325">
            <v>1100</v>
          </cell>
          <cell r="J325">
            <v>13200</v>
          </cell>
          <cell r="L325">
            <v>0</v>
          </cell>
          <cell r="N325">
            <v>1</v>
          </cell>
          <cell r="O325">
            <v>840</v>
          </cell>
          <cell r="P325">
            <v>0</v>
          </cell>
          <cell r="R325">
            <v>0</v>
          </cell>
          <cell r="S325">
            <v>0</v>
          </cell>
          <cell r="V325">
            <v>0</v>
          </cell>
          <cell r="Y325">
            <v>0</v>
          </cell>
          <cell r="AB325">
            <v>2</v>
          </cell>
          <cell r="AC325">
            <v>1</v>
          </cell>
          <cell r="AE325">
            <v>1</v>
          </cell>
          <cell r="AG325">
            <v>0</v>
          </cell>
          <cell r="AI325">
            <v>0</v>
          </cell>
          <cell r="AK325">
            <v>0</v>
          </cell>
          <cell r="AP325">
            <v>0</v>
          </cell>
          <cell r="AQ325">
            <v>5</v>
          </cell>
          <cell r="AR325">
            <v>0</v>
          </cell>
          <cell r="AS325">
            <v>2</v>
          </cell>
          <cell r="AT325">
            <v>1</v>
          </cell>
          <cell r="AU325">
            <v>0</v>
          </cell>
          <cell r="AV325">
            <v>1</v>
          </cell>
          <cell r="AW325">
            <v>0</v>
          </cell>
          <cell r="AX325">
            <v>1</v>
          </cell>
          <cell r="AY325">
            <v>0</v>
          </cell>
          <cell r="AZ325">
            <v>0</v>
          </cell>
        </row>
        <row r="326">
          <cell r="A326" t="str">
            <v>British Columbia Investment Management Corp.</v>
          </cell>
          <cell r="B326">
            <v>72884</v>
          </cell>
          <cell r="C326" t="str">
            <v>B</v>
          </cell>
          <cell r="D326">
            <v>0</v>
          </cell>
          <cell r="L326">
            <v>0</v>
          </cell>
          <cell r="N326">
            <v>1</v>
          </cell>
          <cell r="O326">
            <v>840</v>
          </cell>
          <cell r="P326">
            <v>0</v>
          </cell>
          <cell r="R326">
            <v>0</v>
          </cell>
          <cell r="S326">
            <v>0</v>
          </cell>
          <cell r="V326">
            <v>0</v>
          </cell>
          <cell r="Y326">
            <v>0</v>
          </cell>
          <cell r="AB326">
            <v>1</v>
          </cell>
          <cell r="AC326">
            <v>0</v>
          </cell>
          <cell r="AE326">
            <v>0</v>
          </cell>
          <cell r="AG326">
            <v>0</v>
          </cell>
          <cell r="AI326">
            <v>0</v>
          </cell>
          <cell r="AK326">
            <v>0</v>
          </cell>
          <cell r="AP326">
            <v>0</v>
          </cell>
          <cell r="AQ326">
            <v>1</v>
          </cell>
          <cell r="AR326">
            <v>0</v>
          </cell>
          <cell r="AS326">
            <v>2</v>
          </cell>
          <cell r="AT326">
            <v>1</v>
          </cell>
          <cell r="AU326">
            <v>0</v>
          </cell>
          <cell r="AV326">
            <v>0</v>
          </cell>
          <cell r="AW326">
            <v>0</v>
          </cell>
          <cell r="AX326">
            <v>1</v>
          </cell>
          <cell r="AY326">
            <v>0</v>
          </cell>
          <cell r="AZ326">
            <v>0</v>
          </cell>
        </row>
        <row r="327">
          <cell r="A327" t="str">
            <v>Brookfield LePage Johnson Controls (BCJC)</v>
          </cell>
          <cell r="B327">
            <v>469331</v>
          </cell>
          <cell r="C327" t="str">
            <v>B</v>
          </cell>
          <cell r="D327">
            <v>0</v>
          </cell>
          <cell r="I327">
            <v>1200</v>
          </cell>
          <cell r="J327">
            <v>14400</v>
          </cell>
          <cell r="L327">
            <v>0</v>
          </cell>
          <cell r="N327">
            <v>0</v>
          </cell>
          <cell r="P327">
            <v>0</v>
          </cell>
          <cell r="R327">
            <v>3</v>
          </cell>
          <cell r="S327">
            <v>1</v>
          </cell>
          <cell r="V327">
            <v>1</v>
          </cell>
          <cell r="Y327">
            <v>1</v>
          </cell>
          <cell r="AB327">
            <v>0</v>
          </cell>
          <cell r="AC327">
            <v>0</v>
          </cell>
          <cell r="AE327">
            <v>0</v>
          </cell>
          <cell r="AG327">
            <v>0</v>
          </cell>
          <cell r="AI327">
            <v>0</v>
          </cell>
          <cell r="AK327">
            <v>0</v>
          </cell>
          <cell r="AP327">
            <v>0</v>
          </cell>
          <cell r="AQ327">
            <v>3</v>
          </cell>
          <cell r="AR327">
            <v>0</v>
          </cell>
          <cell r="AS327">
            <v>2</v>
          </cell>
          <cell r="AT327">
            <v>1</v>
          </cell>
          <cell r="AU327">
            <v>0</v>
          </cell>
          <cell r="AV327">
            <v>1</v>
          </cell>
          <cell r="AW327">
            <v>1</v>
          </cell>
          <cell r="AX327">
            <v>0</v>
          </cell>
          <cell r="AY327">
            <v>0</v>
          </cell>
          <cell r="AZ327">
            <v>0</v>
          </cell>
        </row>
        <row r="328">
          <cell r="A328" t="str">
            <v>Business Development Bank of Canada</v>
          </cell>
          <cell r="B328">
            <v>570000</v>
          </cell>
          <cell r="C328" t="str">
            <v>B</v>
          </cell>
          <cell r="AP328">
            <v>0</v>
          </cell>
          <cell r="AQ328">
            <v>3</v>
          </cell>
          <cell r="AR328">
            <v>0</v>
          </cell>
          <cell r="AS328">
            <v>2</v>
          </cell>
          <cell r="AT328">
            <v>0</v>
          </cell>
          <cell r="AU328">
            <v>0</v>
          </cell>
          <cell r="AV328">
            <v>0</v>
          </cell>
          <cell r="AW328">
            <v>0</v>
          </cell>
          <cell r="AX328">
            <v>0</v>
          </cell>
          <cell r="AY328">
            <v>0</v>
          </cell>
          <cell r="AZ328">
            <v>0</v>
          </cell>
        </row>
        <row r="329">
          <cell r="A329" t="str">
            <v>Calgary Health Region</v>
          </cell>
          <cell r="B329">
            <v>1564169</v>
          </cell>
          <cell r="C329" t="str">
            <v>B</v>
          </cell>
          <cell r="D329">
            <v>0</v>
          </cell>
          <cell r="I329">
            <v>630</v>
          </cell>
          <cell r="J329">
            <v>7560</v>
          </cell>
          <cell r="L329">
            <v>0</v>
          </cell>
          <cell r="N329">
            <v>1</v>
          </cell>
          <cell r="O329">
            <v>600</v>
          </cell>
          <cell r="P329">
            <v>0</v>
          </cell>
          <cell r="S329">
            <v>0</v>
          </cell>
          <cell r="V329">
            <v>0</v>
          </cell>
          <cell r="Y329">
            <v>0</v>
          </cell>
          <cell r="AB329">
            <v>2</v>
          </cell>
          <cell r="AC329">
            <v>1</v>
          </cell>
          <cell r="AD329">
            <v>1000</v>
          </cell>
          <cell r="AE329">
            <v>0</v>
          </cell>
          <cell r="AG329">
            <v>0</v>
          </cell>
          <cell r="AI329">
            <v>0</v>
          </cell>
          <cell r="AP329">
            <v>0</v>
          </cell>
          <cell r="AQ329">
            <v>4</v>
          </cell>
          <cell r="AR329">
            <v>0</v>
          </cell>
          <cell r="AS329">
            <v>2</v>
          </cell>
          <cell r="AT329">
            <v>1</v>
          </cell>
          <cell r="AU329">
            <v>0</v>
          </cell>
          <cell r="AV329">
            <v>1</v>
          </cell>
          <cell r="AW329">
            <v>0</v>
          </cell>
          <cell r="AX329">
            <v>1</v>
          </cell>
          <cell r="AY329">
            <v>0</v>
          </cell>
          <cell r="AZ329">
            <v>0</v>
          </cell>
        </row>
        <row r="330">
          <cell r="A330" t="str">
            <v>Campbell's Company of Canada</v>
          </cell>
          <cell r="B330">
            <v>500000</v>
          </cell>
          <cell r="C330" t="str">
            <v>B</v>
          </cell>
          <cell r="D330">
            <v>1</v>
          </cell>
          <cell r="E330">
            <v>6000</v>
          </cell>
          <cell r="F330">
            <v>41500</v>
          </cell>
          <cell r="G330">
            <v>36</v>
          </cell>
          <cell r="L330">
            <v>0</v>
          </cell>
          <cell r="N330">
            <v>0</v>
          </cell>
          <cell r="P330">
            <v>0</v>
          </cell>
          <cell r="R330">
            <v>0</v>
          </cell>
          <cell r="S330">
            <v>0</v>
          </cell>
          <cell r="V330">
            <v>0</v>
          </cell>
          <cell r="Y330">
            <v>0</v>
          </cell>
          <cell r="AB330">
            <v>2</v>
          </cell>
          <cell r="AC330">
            <v>0</v>
          </cell>
          <cell r="AE330">
            <v>0</v>
          </cell>
          <cell r="AG330">
            <v>0</v>
          </cell>
          <cell r="AI330">
            <v>0</v>
          </cell>
          <cell r="AK330">
            <v>0</v>
          </cell>
          <cell r="AM330">
            <v>0</v>
          </cell>
          <cell r="AP330">
            <v>1</v>
          </cell>
          <cell r="AQ330">
            <v>3</v>
          </cell>
          <cell r="AR330">
            <v>0</v>
          </cell>
          <cell r="AS330">
            <v>2</v>
          </cell>
          <cell r="AT330">
            <v>1</v>
          </cell>
          <cell r="AU330">
            <v>0</v>
          </cell>
          <cell r="AV330">
            <v>0</v>
          </cell>
          <cell r="AW330">
            <v>0</v>
          </cell>
          <cell r="AX330">
            <v>1</v>
          </cell>
          <cell r="AY330">
            <v>0</v>
          </cell>
          <cell r="AZ330">
            <v>0</v>
          </cell>
        </row>
        <row r="331">
          <cell r="A331" t="str">
            <v>Canada Bread Company, Limited</v>
          </cell>
          <cell r="B331">
            <v>1262811</v>
          </cell>
          <cell r="C331" t="str">
            <v>B</v>
          </cell>
          <cell r="D331">
            <v>0</v>
          </cell>
          <cell r="F331">
            <v>37750</v>
          </cell>
          <cell r="H331">
            <v>75000</v>
          </cell>
          <cell r="L331">
            <v>1</v>
          </cell>
          <cell r="N331">
            <v>1</v>
          </cell>
          <cell r="P331">
            <v>0</v>
          </cell>
          <cell r="R331">
            <v>0</v>
          </cell>
          <cell r="S331">
            <v>0</v>
          </cell>
          <cell r="V331">
            <v>1</v>
          </cell>
          <cell r="X331">
            <v>2500</v>
          </cell>
          <cell r="Y331">
            <v>0</v>
          </cell>
          <cell r="AB331">
            <v>2</v>
          </cell>
          <cell r="AC331">
            <v>0</v>
          </cell>
          <cell r="AE331">
            <v>1</v>
          </cell>
          <cell r="AG331">
            <v>1</v>
          </cell>
          <cell r="AI331">
            <v>0</v>
          </cell>
          <cell r="AK331">
            <v>0</v>
          </cell>
          <cell r="AP331">
            <v>1</v>
          </cell>
          <cell r="AQ331">
            <v>4</v>
          </cell>
          <cell r="AR331">
            <v>0</v>
          </cell>
          <cell r="AS331">
            <v>2</v>
          </cell>
          <cell r="AT331">
            <v>1</v>
          </cell>
          <cell r="AU331">
            <v>0</v>
          </cell>
          <cell r="AV331">
            <v>0</v>
          </cell>
          <cell r="AW331">
            <v>0</v>
          </cell>
          <cell r="AX331">
            <v>1</v>
          </cell>
          <cell r="AY331">
            <v>0</v>
          </cell>
          <cell r="AZ331">
            <v>0</v>
          </cell>
        </row>
        <row r="332">
          <cell r="A332" t="str">
            <v>Canada Mortgage and Housing Corporation</v>
          </cell>
          <cell r="B332">
            <v>2215000</v>
          </cell>
          <cell r="C332" t="str">
            <v>B</v>
          </cell>
          <cell r="D332">
            <v>1</v>
          </cell>
          <cell r="E332">
            <v>2500</v>
          </cell>
          <cell r="L332">
            <v>0</v>
          </cell>
          <cell r="N332">
            <v>0</v>
          </cell>
          <cell r="P332">
            <v>0</v>
          </cell>
          <cell r="R332">
            <v>1</v>
          </cell>
          <cell r="S332">
            <v>0</v>
          </cell>
          <cell r="V332">
            <v>0</v>
          </cell>
          <cell r="Y332">
            <v>1</v>
          </cell>
          <cell r="AA332">
            <v>500</v>
          </cell>
          <cell r="AB332">
            <v>0</v>
          </cell>
          <cell r="AC332">
            <v>0</v>
          </cell>
          <cell r="AE332">
            <v>0</v>
          </cell>
          <cell r="AG332">
            <v>0</v>
          </cell>
          <cell r="AI332">
            <v>0</v>
          </cell>
          <cell r="AK332">
            <v>0</v>
          </cell>
          <cell r="AP332">
            <v>0</v>
          </cell>
          <cell r="AQ332">
            <v>5</v>
          </cell>
          <cell r="AR332">
            <v>0</v>
          </cell>
          <cell r="AS332">
            <v>2</v>
          </cell>
          <cell r="AT332">
            <v>1</v>
          </cell>
          <cell r="AU332">
            <v>0</v>
          </cell>
          <cell r="AV332">
            <v>0</v>
          </cell>
          <cell r="AW332">
            <v>1</v>
          </cell>
          <cell r="AX332">
            <v>0</v>
          </cell>
          <cell r="AY332">
            <v>0</v>
          </cell>
          <cell r="AZ332">
            <v>0</v>
          </cell>
        </row>
        <row r="333">
          <cell r="A333" t="str">
            <v>Canada Post Corporation</v>
          </cell>
          <cell r="B333">
            <v>6344000</v>
          </cell>
          <cell r="C333" t="str">
            <v>B</v>
          </cell>
          <cell r="D333">
            <v>0</v>
          </cell>
          <cell r="L333">
            <v>0</v>
          </cell>
          <cell r="N333">
            <v>0</v>
          </cell>
          <cell r="P333">
            <v>0</v>
          </cell>
          <cell r="R333">
            <v>0</v>
          </cell>
          <cell r="S333">
            <v>0</v>
          </cell>
          <cell r="V333">
            <v>0</v>
          </cell>
          <cell r="Y333">
            <v>0</v>
          </cell>
          <cell r="AB333">
            <v>0</v>
          </cell>
          <cell r="AC333">
            <v>0</v>
          </cell>
          <cell r="AE333">
            <v>0</v>
          </cell>
          <cell r="AG333">
            <v>0</v>
          </cell>
          <cell r="AI333">
            <v>0</v>
          </cell>
          <cell r="AK333">
            <v>0</v>
          </cell>
          <cell r="AP333">
            <v>0</v>
          </cell>
          <cell r="AQ333">
            <v>6</v>
          </cell>
          <cell r="AR333">
            <v>0</v>
          </cell>
          <cell r="AS333">
            <v>2</v>
          </cell>
          <cell r="AT333">
            <v>1</v>
          </cell>
          <cell r="AU333">
            <v>0</v>
          </cell>
          <cell r="AV333">
            <v>0</v>
          </cell>
          <cell r="AW333">
            <v>0</v>
          </cell>
          <cell r="AX333">
            <v>0</v>
          </cell>
          <cell r="AY333">
            <v>0</v>
          </cell>
          <cell r="AZ333">
            <v>0</v>
          </cell>
        </row>
        <row r="334">
          <cell r="A334" t="str">
            <v>Canada Safeway Limited</v>
          </cell>
          <cell r="B334">
            <v>5666200</v>
          </cell>
          <cell r="C334" t="str">
            <v>B</v>
          </cell>
          <cell r="D334">
            <v>0</v>
          </cell>
          <cell r="L334">
            <v>0</v>
          </cell>
          <cell r="N334">
            <v>0</v>
          </cell>
          <cell r="P334">
            <v>0</v>
          </cell>
          <cell r="S334">
            <v>0</v>
          </cell>
          <cell r="V334">
            <v>0</v>
          </cell>
          <cell r="Y334">
            <v>0</v>
          </cell>
          <cell r="AB334">
            <v>0</v>
          </cell>
          <cell r="AC334">
            <v>0</v>
          </cell>
          <cell r="AE334">
            <v>0</v>
          </cell>
          <cell r="AG334">
            <v>0</v>
          </cell>
          <cell r="AI334">
            <v>0</v>
          </cell>
          <cell r="AK334">
            <v>0</v>
          </cell>
          <cell r="AP334">
            <v>0</v>
          </cell>
          <cell r="AQ334">
            <v>6</v>
          </cell>
          <cell r="AR334">
            <v>0</v>
          </cell>
          <cell r="AS334">
            <v>2</v>
          </cell>
          <cell r="AT334">
            <v>1</v>
          </cell>
          <cell r="AU334">
            <v>0</v>
          </cell>
          <cell r="AV334">
            <v>0</v>
          </cell>
          <cell r="AW334">
            <v>0</v>
          </cell>
          <cell r="AX334">
            <v>0</v>
          </cell>
          <cell r="AY334">
            <v>0</v>
          </cell>
          <cell r="AZ334">
            <v>0</v>
          </cell>
        </row>
        <row r="335">
          <cell r="A335" t="str">
            <v>Canadian Blood Services</v>
          </cell>
          <cell r="B335">
            <v>828100</v>
          </cell>
          <cell r="C335" t="str">
            <v>B</v>
          </cell>
          <cell r="D335">
            <v>1</v>
          </cell>
          <cell r="I335">
            <v>600</v>
          </cell>
          <cell r="J335">
            <v>7200</v>
          </cell>
          <cell r="AB335">
            <v>1</v>
          </cell>
          <cell r="AC335">
            <v>1</v>
          </cell>
          <cell r="AE335">
            <v>1</v>
          </cell>
          <cell r="AP335">
            <v>0</v>
          </cell>
          <cell r="AQ335">
            <v>3</v>
          </cell>
          <cell r="AR335">
            <v>0</v>
          </cell>
          <cell r="AS335">
            <v>2</v>
          </cell>
          <cell r="AT335">
            <v>1</v>
          </cell>
          <cell r="AU335">
            <v>0</v>
          </cell>
          <cell r="AV335">
            <v>1</v>
          </cell>
          <cell r="AW335">
            <v>0</v>
          </cell>
          <cell r="AX335">
            <v>1</v>
          </cell>
          <cell r="AY335">
            <v>0</v>
          </cell>
          <cell r="AZ335">
            <v>0</v>
          </cell>
        </row>
        <row r="336">
          <cell r="A336" t="str">
            <v>Canadian Broadcasting Corporation</v>
          </cell>
          <cell r="B336">
            <v>1551817</v>
          </cell>
          <cell r="C336" t="str">
            <v>B</v>
          </cell>
          <cell r="D336">
            <v>1</v>
          </cell>
          <cell r="E336">
            <v>24000</v>
          </cell>
          <cell r="I336">
            <v>1640</v>
          </cell>
          <cell r="J336">
            <v>19680</v>
          </cell>
          <cell r="L336">
            <v>0</v>
          </cell>
          <cell r="N336">
            <v>0</v>
          </cell>
          <cell r="P336">
            <v>0</v>
          </cell>
          <cell r="R336">
            <v>1</v>
          </cell>
          <cell r="S336">
            <v>0</v>
          </cell>
          <cell r="V336">
            <v>0</v>
          </cell>
          <cell r="Y336">
            <v>0</v>
          </cell>
          <cell r="AB336">
            <v>2</v>
          </cell>
          <cell r="AC336">
            <v>1</v>
          </cell>
          <cell r="AE336">
            <v>1</v>
          </cell>
          <cell r="AF336">
            <v>800</v>
          </cell>
          <cell r="AG336">
            <v>1</v>
          </cell>
          <cell r="AH336">
            <v>1600</v>
          </cell>
          <cell r="AI336">
            <v>0</v>
          </cell>
          <cell r="AK336">
            <v>0</v>
          </cell>
          <cell r="AM336">
            <v>1</v>
          </cell>
          <cell r="AP336">
            <v>0</v>
          </cell>
          <cell r="AQ336">
            <v>4</v>
          </cell>
          <cell r="AR336">
            <v>0</v>
          </cell>
          <cell r="AS336">
            <v>2</v>
          </cell>
          <cell r="AT336">
            <v>1</v>
          </cell>
          <cell r="AU336">
            <v>0</v>
          </cell>
          <cell r="AV336">
            <v>1</v>
          </cell>
          <cell r="AW336">
            <v>1</v>
          </cell>
          <cell r="AX336">
            <v>1</v>
          </cell>
          <cell r="AY336">
            <v>0</v>
          </cell>
          <cell r="AZ336">
            <v>0</v>
          </cell>
        </row>
        <row r="337">
          <cell r="A337" t="str">
            <v>Canadian Imperial Bank of Commerce</v>
          </cell>
          <cell r="B337">
            <v>17122000</v>
          </cell>
          <cell r="C337" t="str">
            <v>B</v>
          </cell>
          <cell r="D337">
            <v>0</v>
          </cell>
          <cell r="F337">
            <v>52000</v>
          </cell>
          <cell r="G337">
            <v>36</v>
          </cell>
          <cell r="L337">
            <v>1</v>
          </cell>
          <cell r="N337">
            <v>1</v>
          </cell>
          <cell r="P337">
            <v>0</v>
          </cell>
          <cell r="R337">
            <v>1</v>
          </cell>
          <cell r="S337">
            <v>0</v>
          </cell>
          <cell r="V337">
            <v>1</v>
          </cell>
          <cell r="W337">
            <v>6000</v>
          </cell>
          <cell r="X337">
            <v>12200</v>
          </cell>
          <cell r="Y337">
            <v>0</v>
          </cell>
          <cell r="AB337">
            <v>2</v>
          </cell>
          <cell r="AC337">
            <v>1</v>
          </cell>
          <cell r="AE337">
            <v>1</v>
          </cell>
          <cell r="AG337">
            <v>1</v>
          </cell>
          <cell r="AI337">
            <v>0</v>
          </cell>
          <cell r="AK337">
            <v>0</v>
          </cell>
          <cell r="AM337">
            <v>0</v>
          </cell>
          <cell r="AP337">
            <v>1</v>
          </cell>
          <cell r="AQ337">
            <v>6</v>
          </cell>
          <cell r="AR337">
            <v>0</v>
          </cell>
          <cell r="AS337">
            <v>2</v>
          </cell>
          <cell r="AT337">
            <v>1</v>
          </cell>
          <cell r="AU337">
            <v>0</v>
          </cell>
          <cell r="AV337">
            <v>0</v>
          </cell>
          <cell r="AW337">
            <v>1</v>
          </cell>
          <cell r="AX337">
            <v>1</v>
          </cell>
          <cell r="AY337">
            <v>0</v>
          </cell>
          <cell r="AZ337">
            <v>0</v>
          </cell>
        </row>
        <row r="338">
          <cell r="A338" t="str">
            <v>Canadian National Railway Company</v>
          </cell>
          <cell r="B338">
            <v>5884000</v>
          </cell>
          <cell r="C338" t="str">
            <v>B</v>
          </cell>
          <cell r="D338">
            <v>0</v>
          </cell>
          <cell r="F338">
            <v>67200</v>
          </cell>
          <cell r="L338">
            <v>0</v>
          </cell>
          <cell r="N338">
            <v>0</v>
          </cell>
          <cell r="P338">
            <v>0</v>
          </cell>
          <cell r="R338">
            <v>1</v>
          </cell>
          <cell r="S338">
            <v>0</v>
          </cell>
          <cell r="V338">
            <v>0</v>
          </cell>
          <cell r="Y338">
            <v>0</v>
          </cell>
          <cell r="AB338">
            <v>1</v>
          </cell>
          <cell r="AC338">
            <v>1</v>
          </cell>
          <cell r="AE338">
            <v>0</v>
          </cell>
          <cell r="AG338">
            <v>0</v>
          </cell>
          <cell r="AI338">
            <v>0</v>
          </cell>
          <cell r="AK338">
            <v>0</v>
          </cell>
          <cell r="AM338">
            <v>1</v>
          </cell>
          <cell r="AN338">
            <v>5000</v>
          </cell>
          <cell r="AP338">
            <v>1</v>
          </cell>
          <cell r="AQ338">
            <v>6</v>
          </cell>
          <cell r="AR338">
            <v>0</v>
          </cell>
          <cell r="AS338">
            <v>2</v>
          </cell>
          <cell r="AT338">
            <v>1</v>
          </cell>
          <cell r="AU338">
            <v>0</v>
          </cell>
          <cell r="AV338">
            <v>0</v>
          </cell>
          <cell r="AW338">
            <v>1</v>
          </cell>
          <cell r="AX338">
            <v>1</v>
          </cell>
          <cell r="AY338">
            <v>0</v>
          </cell>
          <cell r="AZ338">
            <v>0</v>
          </cell>
        </row>
        <row r="339">
          <cell r="A339" t="str">
            <v>Canadian Oil Sands Limited</v>
          </cell>
          <cell r="B339">
            <v>1000000</v>
          </cell>
          <cell r="C339" t="str">
            <v>B</v>
          </cell>
          <cell r="D339">
            <v>0</v>
          </cell>
          <cell r="I339">
            <v>400</v>
          </cell>
          <cell r="J339">
            <v>4800</v>
          </cell>
          <cell r="N339">
            <v>1</v>
          </cell>
          <cell r="O339">
            <v>3900</v>
          </cell>
          <cell r="R339">
            <v>1</v>
          </cell>
          <cell r="S339">
            <v>1</v>
          </cell>
          <cell r="U339">
            <v>1000</v>
          </cell>
          <cell r="V339">
            <v>0</v>
          </cell>
          <cell r="Y339">
            <v>0</v>
          </cell>
          <cell r="AB339">
            <v>0</v>
          </cell>
          <cell r="AE339">
            <v>0</v>
          </cell>
          <cell r="AG339">
            <v>0</v>
          </cell>
          <cell r="AI339">
            <v>0</v>
          </cell>
          <cell r="AP339">
            <v>0</v>
          </cell>
          <cell r="AQ339">
            <v>4</v>
          </cell>
          <cell r="AR339">
            <v>0</v>
          </cell>
          <cell r="AS339">
            <v>2</v>
          </cell>
          <cell r="AT339">
            <v>1</v>
          </cell>
          <cell r="AU339">
            <v>0</v>
          </cell>
          <cell r="AV339">
            <v>1</v>
          </cell>
          <cell r="AW339">
            <v>1</v>
          </cell>
          <cell r="AX339">
            <v>0</v>
          </cell>
          <cell r="AY339">
            <v>0</v>
          </cell>
          <cell r="AZ339">
            <v>0</v>
          </cell>
        </row>
        <row r="340">
          <cell r="A340" t="str">
            <v>Canadian Pacific Railway</v>
          </cell>
          <cell r="B340">
            <v>3660700</v>
          </cell>
          <cell r="C340" t="str">
            <v>B</v>
          </cell>
          <cell r="D340">
            <v>1</v>
          </cell>
          <cell r="E340">
            <v>38000</v>
          </cell>
          <cell r="F340">
            <v>56500</v>
          </cell>
          <cell r="G340">
            <v>36</v>
          </cell>
          <cell r="H340">
            <v>80000</v>
          </cell>
          <cell r="K340">
            <v>225</v>
          </cell>
          <cell r="L340">
            <v>1</v>
          </cell>
          <cell r="M340">
            <v>1800</v>
          </cell>
          <cell r="N340">
            <v>1</v>
          </cell>
          <cell r="O340">
            <v>2400</v>
          </cell>
          <cell r="P340">
            <v>0</v>
          </cell>
          <cell r="R340">
            <v>2</v>
          </cell>
          <cell r="S340">
            <v>1</v>
          </cell>
          <cell r="U340">
            <v>4000</v>
          </cell>
          <cell r="V340">
            <v>0</v>
          </cell>
          <cell r="Y340">
            <v>1</v>
          </cell>
          <cell r="AA340">
            <v>250</v>
          </cell>
          <cell r="AB340">
            <v>2</v>
          </cell>
          <cell r="AC340">
            <v>0</v>
          </cell>
          <cell r="AE340">
            <v>1</v>
          </cell>
          <cell r="AF340">
            <v>750</v>
          </cell>
          <cell r="AG340">
            <v>1</v>
          </cell>
          <cell r="AH340">
            <v>7000</v>
          </cell>
          <cell r="AI340">
            <v>0</v>
          </cell>
          <cell r="AK340">
            <v>0</v>
          </cell>
          <cell r="AP340">
            <v>1</v>
          </cell>
          <cell r="AQ340">
            <v>5</v>
          </cell>
          <cell r="AR340">
            <v>0</v>
          </cell>
          <cell r="AS340">
            <v>2</v>
          </cell>
          <cell r="AT340">
            <v>1</v>
          </cell>
          <cell r="AU340">
            <v>0</v>
          </cell>
          <cell r="AV340">
            <v>0</v>
          </cell>
          <cell r="AW340">
            <v>1</v>
          </cell>
          <cell r="AX340">
            <v>1</v>
          </cell>
          <cell r="AY340">
            <v>1</v>
          </cell>
          <cell r="AZ340">
            <v>0</v>
          </cell>
        </row>
        <row r="341">
          <cell r="A341" t="str">
            <v>Canadian Securities Institute</v>
          </cell>
          <cell r="B341">
            <v>100000</v>
          </cell>
          <cell r="C341" t="str">
            <v>B</v>
          </cell>
          <cell r="AP341">
            <v>0</v>
          </cell>
          <cell r="AQ341">
            <v>2</v>
          </cell>
          <cell r="AR341">
            <v>0</v>
          </cell>
          <cell r="AS341">
            <v>2</v>
          </cell>
          <cell r="AT341">
            <v>0</v>
          </cell>
          <cell r="AU341">
            <v>0</v>
          </cell>
          <cell r="AV341">
            <v>0</v>
          </cell>
          <cell r="AW341">
            <v>0</v>
          </cell>
          <cell r="AX341">
            <v>0</v>
          </cell>
          <cell r="AY341">
            <v>0</v>
          </cell>
          <cell r="AZ341">
            <v>0</v>
          </cell>
        </row>
        <row r="342">
          <cell r="A342" t="str">
            <v>Canadian Tire Corporation Limited</v>
          </cell>
          <cell r="B342">
            <v>6552800</v>
          </cell>
          <cell r="C342" t="str">
            <v>B</v>
          </cell>
          <cell r="D342">
            <v>0</v>
          </cell>
          <cell r="I342">
            <v>1800</v>
          </cell>
          <cell r="J342">
            <v>21600</v>
          </cell>
          <cell r="L342">
            <v>0</v>
          </cell>
          <cell r="N342">
            <v>1</v>
          </cell>
          <cell r="O342">
            <v>2484</v>
          </cell>
          <cell r="P342">
            <v>0</v>
          </cell>
          <cell r="R342">
            <v>2</v>
          </cell>
          <cell r="S342">
            <v>0</v>
          </cell>
          <cell r="V342">
            <v>1</v>
          </cell>
          <cell r="Y342">
            <v>1</v>
          </cell>
          <cell r="AB342">
            <v>0</v>
          </cell>
          <cell r="AC342">
            <v>0</v>
          </cell>
          <cell r="AE342">
            <v>1</v>
          </cell>
          <cell r="AF342">
            <v>958</v>
          </cell>
          <cell r="AG342">
            <v>1</v>
          </cell>
          <cell r="AH342">
            <v>5000</v>
          </cell>
          <cell r="AI342">
            <v>0</v>
          </cell>
          <cell r="AK342">
            <v>0</v>
          </cell>
          <cell r="AP342">
            <v>0</v>
          </cell>
          <cell r="AQ342">
            <v>6</v>
          </cell>
          <cell r="AR342">
            <v>0</v>
          </cell>
          <cell r="AS342">
            <v>2</v>
          </cell>
          <cell r="AT342">
            <v>1</v>
          </cell>
          <cell r="AU342">
            <v>0</v>
          </cell>
          <cell r="AV342">
            <v>1</v>
          </cell>
          <cell r="AW342">
            <v>1</v>
          </cell>
          <cell r="AX342">
            <v>0</v>
          </cell>
          <cell r="AY342">
            <v>0</v>
          </cell>
          <cell r="AZ342">
            <v>0</v>
          </cell>
        </row>
        <row r="343">
          <cell r="A343" t="str">
            <v>Canfor Corporation</v>
          </cell>
          <cell r="B343">
            <v>2095500</v>
          </cell>
          <cell r="C343" t="str">
            <v>B</v>
          </cell>
          <cell r="D343">
            <v>1</v>
          </cell>
          <cell r="E343">
            <v>30000</v>
          </cell>
          <cell r="F343">
            <v>60000</v>
          </cell>
          <cell r="G343">
            <v>48</v>
          </cell>
          <cell r="H343">
            <v>100000</v>
          </cell>
          <cell r="L343">
            <v>0</v>
          </cell>
          <cell r="N343">
            <v>0</v>
          </cell>
          <cell r="P343">
            <v>0</v>
          </cell>
          <cell r="R343">
            <v>0</v>
          </cell>
          <cell r="S343">
            <v>0</v>
          </cell>
          <cell r="V343">
            <v>0</v>
          </cell>
          <cell r="Y343">
            <v>0</v>
          </cell>
          <cell r="AB343">
            <v>1</v>
          </cell>
          <cell r="AC343">
            <v>0</v>
          </cell>
          <cell r="AE343">
            <v>0</v>
          </cell>
          <cell r="AG343">
            <v>0</v>
          </cell>
          <cell r="AI343">
            <v>0</v>
          </cell>
          <cell r="AK343">
            <v>0</v>
          </cell>
          <cell r="AP343">
            <v>1</v>
          </cell>
          <cell r="AQ343">
            <v>5</v>
          </cell>
          <cell r="AR343">
            <v>0</v>
          </cell>
          <cell r="AS343">
            <v>2</v>
          </cell>
          <cell r="AT343">
            <v>1</v>
          </cell>
          <cell r="AU343">
            <v>0</v>
          </cell>
          <cell r="AV343">
            <v>0</v>
          </cell>
          <cell r="AW343">
            <v>0</v>
          </cell>
          <cell r="AX343">
            <v>1</v>
          </cell>
          <cell r="AY343">
            <v>0</v>
          </cell>
          <cell r="AZ343">
            <v>0</v>
          </cell>
        </row>
        <row r="344">
          <cell r="A344" t="str">
            <v>Cara Operations Limited</v>
          </cell>
          <cell r="B344">
            <v>1769590</v>
          </cell>
          <cell r="C344" t="str">
            <v>B</v>
          </cell>
          <cell r="D344">
            <v>0</v>
          </cell>
          <cell r="I344">
            <v>1000</v>
          </cell>
          <cell r="J344">
            <v>12000</v>
          </cell>
          <cell r="L344">
            <v>0</v>
          </cell>
          <cell r="N344">
            <v>0</v>
          </cell>
          <cell r="P344">
            <v>0</v>
          </cell>
          <cell r="R344">
            <v>1</v>
          </cell>
          <cell r="S344">
            <v>0</v>
          </cell>
          <cell r="V344">
            <v>1</v>
          </cell>
          <cell r="X344">
            <v>2500</v>
          </cell>
          <cell r="Y344">
            <v>0</v>
          </cell>
          <cell r="AB344">
            <v>2</v>
          </cell>
          <cell r="AC344">
            <v>0</v>
          </cell>
          <cell r="AE344">
            <v>0</v>
          </cell>
          <cell r="AG344">
            <v>0</v>
          </cell>
          <cell r="AI344">
            <v>0</v>
          </cell>
          <cell r="AK344">
            <v>0</v>
          </cell>
          <cell r="AP344">
            <v>0</v>
          </cell>
          <cell r="AQ344">
            <v>4</v>
          </cell>
          <cell r="AR344">
            <v>0</v>
          </cell>
          <cell r="AS344">
            <v>2</v>
          </cell>
          <cell r="AT344">
            <v>1</v>
          </cell>
          <cell r="AU344">
            <v>0</v>
          </cell>
          <cell r="AV344">
            <v>1</v>
          </cell>
          <cell r="AW344">
            <v>1</v>
          </cell>
          <cell r="AX344">
            <v>1</v>
          </cell>
          <cell r="AY344">
            <v>0</v>
          </cell>
          <cell r="AZ344">
            <v>0</v>
          </cell>
        </row>
        <row r="345">
          <cell r="A345" t="str">
            <v>Cascades Inc.</v>
          </cell>
          <cell r="B345">
            <v>3299000</v>
          </cell>
          <cell r="C345" t="str">
            <v>B</v>
          </cell>
          <cell r="AP345">
            <v>0</v>
          </cell>
          <cell r="AQ345">
            <v>5</v>
          </cell>
          <cell r="AR345">
            <v>0</v>
          </cell>
          <cell r="AS345">
            <v>2</v>
          </cell>
          <cell r="AT345">
            <v>0</v>
          </cell>
          <cell r="AU345">
            <v>0</v>
          </cell>
          <cell r="AV345">
            <v>0</v>
          </cell>
          <cell r="AW345">
            <v>0</v>
          </cell>
          <cell r="AX345">
            <v>0</v>
          </cell>
          <cell r="AY345">
            <v>0</v>
          </cell>
          <cell r="AZ345">
            <v>0</v>
          </cell>
        </row>
        <row r="346">
          <cell r="A346" t="str">
            <v>Cedara Software Corp.</v>
          </cell>
          <cell r="B346">
            <v>30148</v>
          </cell>
          <cell r="C346" t="str">
            <v>B</v>
          </cell>
          <cell r="D346">
            <v>0</v>
          </cell>
          <cell r="I346">
            <v>900</v>
          </cell>
          <cell r="J346">
            <v>10800</v>
          </cell>
          <cell r="L346">
            <v>0</v>
          </cell>
          <cell r="N346">
            <v>0</v>
          </cell>
          <cell r="P346">
            <v>0</v>
          </cell>
          <cell r="R346">
            <v>0</v>
          </cell>
          <cell r="S346">
            <v>0</v>
          </cell>
          <cell r="V346">
            <v>0</v>
          </cell>
          <cell r="Y346">
            <v>0</v>
          </cell>
          <cell r="AB346">
            <v>0</v>
          </cell>
          <cell r="AC346">
            <v>1</v>
          </cell>
          <cell r="AE346">
            <v>1</v>
          </cell>
          <cell r="AG346">
            <v>0</v>
          </cell>
          <cell r="AI346">
            <v>0</v>
          </cell>
          <cell r="AK346">
            <v>0</v>
          </cell>
          <cell r="AP346">
            <v>0</v>
          </cell>
          <cell r="AQ346">
            <v>1</v>
          </cell>
          <cell r="AR346">
            <v>0</v>
          </cell>
          <cell r="AS346">
            <v>2</v>
          </cell>
          <cell r="AT346">
            <v>1</v>
          </cell>
          <cell r="AU346">
            <v>0</v>
          </cell>
          <cell r="AV346">
            <v>1</v>
          </cell>
          <cell r="AW346">
            <v>0</v>
          </cell>
          <cell r="AX346">
            <v>0</v>
          </cell>
          <cell r="AY346">
            <v>0</v>
          </cell>
          <cell r="AZ346">
            <v>0</v>
          </cell>
        </row>
        <row r="347">
          <cell r="A347" t="str">
            <v>Celestica Inc.</v>
          </cell>
          <cell r="B347">
            <v>8704030</v>
          </cell>
          <cell r="C347" t="str">
            <v>B</v>
          </cell>
          <cell r="D347">
            <v>0</v>
          </cell>
          <cell r="L347">
            <v>0</v>
          </cell>
          <cell r="N347">
            <v>0</v>
          </cell>
          <cell r="P347">
            <v>0</v>
          </cell>
          <cell r="R347">
            <v>0</v>
          </cell>
          <cell r="S347">
            <v>0</v>
          </cell>
          <cell r="V347">
            <v>0</v>
          </cell>
          <cell r="Y347">
            <v>0</v>
          </cell>
          <cell r="AB347">
            <v>1</v>
          </cell>
          <cell r="AC347">
            <v>0</v>
          </cell>
          <cell r="AE347">
            <v>0</v>
          </cell>
          <cell r="AG347">
            <v>0</v>
          </cell>
          <cell r="AI347">
            <v>0</v>
          </cell>
          <cell r="AK347">
            <v>0</v>
          </cell>
          <cell r="AM347">
            <v>0</v>
          </cell>
          <cell r="AP347">
            <v>0</v>
          </cell>
          <cell r="AQ347">
            <v>6</v>
          </cell>
          <cell r="AR347">
            <v>0</v>
          </cell>
          <cell r="AS347">
            <v>2</v>
          </cell>
          <cell r="AT347">
            <v>1</v>
          </cell>
          <cell r="AU347">
            <v>0</v>
          </cell>
          <cell r="AV347">
            <v>0</v>
          </cell>
          <cell r="AW347">
            <v>0</v>
          </cell>
          <cell r="AX347">
            <v>1</v>
          </cell>
          <cell r="AY347">
            <v>0</v>
          </cell>
          <cell r="AZ347">
            <v>0</v>
          </cell>
        </row>
        <row r="348">
          <cell r="A348" t="str">
            <v>CGI Group Inc.</v>
          </cell>
          <cell r="B348">
            <v>2719695</v>
          </cell>
          <cell r="C348" t="str">
            <v>B</v>
          </cell>
          <cell r="D348">
            <v>1</v>
          </cell>
          <cell r="F348">
            <v>100000</v>
          </cell>
          <cell r="G348">
            <v>36</v>
          </cell>
          <cell r="K348">
            <v>541</v>
          </cell>
          <cell r="L348">
            <v>1</v>
          </cell>
          <cell r="M348">
            <v>1400</v>
          </cell>
          <cell r="N348">
            <v>0</v>
          </cell>
          <cell r="O348">
            <v>2400</v>
          </cell>
          <cell r="P348">
            <v>0</v>
          </cell>
          <cell r="R348">
            <v>0</v>
          </cell>
          <cell r="S348">
            <v>0</v>
          </cell>
          <cell r="V348">
            <v>0</v>
          </cell>
          <cell r="Y348">
            <v>0</v>
          </cell>
          <cell r="AB348">
            <v>0</v>
          </cell>
          <cell r="AC348">
            <v>1</v>
          </cell>
          <cell r="AE348">
            <v>1</v>
          </cell>
          <cell r="AF348">
            <v>1000</v>
          </cell>
          <cell r="AG348">
            <v>1</v>
          </cell>
          <cell r="AH348">
            <v>8000</v>
          </cell>
          <cell r="AI348">
            <v>0</v>
          </cell>
          <cell r="AK348">
            <v>0</v>
          </cell>
          <cell r="AP348">
            <v>1</v>
          </cell>
          <cell r="AQ348">
            <v>5</v>
          </cell>
          <cell r="AR348">
            <v>0</v>
          </cell>
          <cell r="AS348">
            <v>2</v>
          </cell>
          <cell r="AT348">
            <v>1</v>
          </cell>
          <cell r="AU348">
            <v>0</v>
          </cell>
          <cell r="AV348">
            <v>0</v>
          </cell>
          <cell r="AW348">
            <v>0</v>
          </cell>
          <cell r="AX348">
            <v>0</v>
          </cell>
          <cell r="AY348">
            <v>1</v>
          </cell>
          <cell r="AZ348">
            <v>0</v>
          </cell>
        </row>
        <row r="349">
          <cell r="A349" t="str">
            <v>Chemtrade Logistics</v>
          </cell>
          <cell r="B349">
            <v>290610</v>
          </cell>
          <cell r="C349" t="str">
            <v>B</v>
          </cell>
          <cell r="I349">
            <v>1392</v>
          </cell>
          <cell r="J349">
            <v>16704</v>
          </cell>
          <cell r="AP349">
            <v>0</v>
          </cell>
          <cell r="AQ349">
            <v>2</v>
          </cell>
          <cell r="AR349">
            <v>0</v>
          </cell>
          <cell r="AS349">
            <v>2</v>
          </cell>
          <cell r="AT349">
            <v>1</v>
          </cell>
          <cell r="AU349">
            <v>0</v>
          </cell>
          <cell r="AV349">
            <v>1</v>
          </cell>
          <cell r="AW349">
            <v>0</v>
          </cell>
          <cell r="AX349">
            <v>0</v>
          </cell>
          <cell r="AY349">
            <v>0</v>
          </cell>
          <cell r="AZ349">
            <v>0</v>
          </cell>
        </row>
        <row r="350">
          <cell r="A350" t="str">
            <v>Chubb Insurance Company of Canada</v>
          </cell>
          <cell r="B350">
            <v>565124</v>
          </cell>
          <cell r="C350" t="str">
            <v>B</v>
          </cell>
          <cell r="D350">
            <v>0</v>
          </cell>
          <cell r="F350">
            <v>36000</v>
          </cell>
          <cell r="G350">
            <v>36</v>
          </cell>
          <cell r="L350">
            <v>1</v>
          </cell>
          <cell r="M350">
            <v>2000</v>
          </cell>
          <cell r="N350">
            <v>1</v>
          </cell>
          <cell r="O350">
            <v>3000</v>
          </cell>
          <cell r="P350">
            <v>0</v>
          </cell>
          <cell r="R350">
            <v>1</v>
          </cell>
          <cell r="S350">
            <v>0</v>
          </cell>
          <cell r="V350">
            <v>0</v>
          </cell>
          <cell r="Y350">
            <v>1</v>
          </cell>
          <cell r="AA350">
            <v>150</v>
          </cell>
          <cell r="AB350">
            <v>2</v>
          </cell>
          <cell r="AC350">
            <v>1</v>
          </cell>
          <cell r="AE350">
            <v>1</v>
          </cell>
          <cell r="AF350">
            <v>2500</v>
          </cell>
          <cell r="AG350">
            <v>0</v>
          </cell>
          <cell r="AI350">
            <v>0</v>
          </cell>
          <cell r="AK350">
            <v>0</v>
          </cell>
          <cell r="AP350">
            <v>1</v>
          </cell>
          <cell r="AQ350">
            <v>3</v>
          </cell>
          <cell r="AR350">
            <v>0</v>
          </cell>
          <cell r="AS350">
            <v>2</v>
          </cell>
          <cell r="AT350">
            <v>1</v>
          </cell>
          <cell r="AU350">
            <v>0</v>
          </cell>
          <cell r="AV350">
            <v>0</v>
          </cell>
          <cell r="AW350">
            <v>1</v>
          </cell>
          <cell r="AX350">
            <v>1</v>
          </cell>
          <cell r="AY350">
            <v>0</v>
          </cell>
          <cell r="AZ350">
            <v>0</v>
          </cell>
        </row>
        <row r="351">
          <cell r="A351" t="str">
            <v>Cirque du Soleil</v>
          </cell>
          <cell r="B351">
            <v>520612</v>
          </cell>
          <cell r="C351" t="str">
            <v>B</v>
          </cell>
          <cell r="D351">
            <v>0</v>
          </cell>
          <cell r="L351">
            <v>0</v>
          </cell>
          <cell r="N351">
            <v>1</v>
          </cell>
          <cell r="P351">
            <v>0</v>
          </cell>
          <cell r="R351">
            <v>0</v>
          </cell>
          <cell r="S351">
            <v>0</v>
          </cell>
          <cell r="V351">
            <v>0</v>
          </cell>
          <cell r="Y351">
            <v>0</v>
          </cell>
          <cell r="AB351">
            <v>0</v>
          </cell>
          <cell r="AC351">
            <v>0</v>
          </cell>
          <cell r="AE351">
            <v>1</v>
          </cell>
          <cell r="AG351">
            <v>1</v>
          </cell>
          <cell r="AH351">
            <v>2500</v>
          </cell>
          <cell r="AI351">
            <v>0</v>
          </cell>
          <cell r="AK351">
            <v>0</v>
          </cell>
          <cell r="AM351">
            <v>0</v>
          </cell>
          <cell r="AP351">
            <v>0</v>
          </cell>
          <cell r="AQ351">
            <v>3</v>
          </cell>
          <cell r="AR351">
            <v>0</v>
          </cell>
          <cell r="AS351">
            <v>2</v>
          </cell>
          <cell r="AT351">
            <v>1</v>
          </cell>
          <cell r="AU351">
            <v>0</v>
          </cell>
          <cell r="AV351">
            <v>0</v>
          </cell>
          <cell r="AW351">
            <v>0</v>
          </cell>
          <cell r="AX351">
            <v>0</v>
          </cell>
          <cell r="AY351">
            <v>0</v>
          </cell>
          <cell r="AZ351">
            <v>0</v>
          </cell>
        </row>
        <row r="352">
          <cell r="A352" t="str">
            <v>Citadel General Assurance Company, The</v>
          </cell>
          <cell r="B352">
            <v>333500</v>
          </cell>
          <cell r="C352" t="str">
            <v>B</v>
          </cell>
          <cell r="D352">
            <v>0</v>
          </cell>
          <cell r="F352">
            <v>50629</v>
          </cell>
          <cell r="G352">
            <v>36</v>
          </cell>
          <cell r="H352">
            <v>110000</v>
          </cell>
          <cell r="K352">
            <v>127</v>
          </cell>
          <cell r="L352">
            <v>1</v>
          </cell>
          <cell r="M352">
            <v>1654</v>
          </cell>
          <cell r="N352">
            <v>1</v>
          </cell>
          <cell r="O352">
            <v>1320</v>
          </cell>
          <cell r="P352">
            <v>0</v>
          </cell>
          <cell r="R352">
            <v>0</v>
          </cell>
          <cell r="S352">
            <v>0</v>
          </cell>
          <cell r="V352">
            <v>1</v>
          </cell>
          <cell r="Y352">
            <v>0</v>
          </cell>
          <cell r="AA352">
            <v>750</v>
          </cell>
          <cell r="AB352">
            <v>2</v>
          </cell>
          <cell r="AC352">
            <v>1</v>
          </cell>
          <cell r="AD352">
            <v>1026</v>
          </cell>
          <cell r="AE352">
            <v>1</v>
          </cell>
          <cell r="AF352">
            <v>15000</v>
          </cell>
          <cell r="AG352">
            <v>0</v>
          </cell>
          <cell r="AI352">
            <v>0</v>
          </cell>
          <cell r="AK352">
            <v>0</v>
          </cell>
          <cell r="AM352">
            <v>1</v>
          </cell>
          <cell r="AN352">
            <v>2700</v>
          </cell>
          <cell r="AP352">
            <v>1</v>
          </cell>
          <cell r="AQ352">
            <v>2</v>
          </cell>
          <cell r="AR352">
            <v>0</v>
          </cell>
          <cell r="AS352">
            <v>2</v>
          </cell>
          <cell r="AT352">
            <v>1</v>
          </cell>
          <cell r="AU352">
            <v>0</v>
          </cell>
          <cell r="AV352">
            <v>0</v>
          </cell>
          <cell r="AW352">
            <v>0</v>
          </cell>
          <cell r="AX352">
            <v>1</v>
          </cell>
          <cell r="AY352">
            <v>1</v>
          </cell>
          <cell r="AZ352">
            <v>0</v>
          </cell>
        </row>
        <row r="353">
          <cell r="A353" t="str">
            <v>CN Investment Division</v>
          </cell>
          <cell r="B353">
            <v>19000</v>
          </cell>
          <cell r="C353" t="str">
            <v>B</v>
          </cell>
          <cell r="D353">
            <v>0</v>
          </cell>
          <cell r="L353">
            <v>0</v>
          </cell>
          <cell r="N353">
            <v>0</v>
          </cell>
          <cell r="P353">
            <v>0</v>
          </cell>
          <cell r="R353">
            <v>0</v>
          </cell>
          <cell r="S353">
            <v>0</v>
          </cell>
          <cell r="V353">
            <v>0</v>
          </cell>
          <cell r="Y353">
            <v>0</v>
          </cell>
          <cell r="AB353">
            <v>0</v>
          </cell>
          <cell r="AC353">
            <v>0</v>
          </cell>
          <cell r="AE353">
            <v>0</v>
          </cell>
          <cell r="AG353">
            <v>0</v>
          </cell>
          <cell r="AI353">
            <v>0</v>
          </cell>
          <cell r="AK353">
            <v>0</v>
          </cell>
          <cell r="AP353">
            <v>0</v>
          </cell>
          <cell r="AQ353">
            <v>1</v>
          </cell>
          <cell r="AR353">
            <v>0</v>
          </cell>
          <cell r="AS353">
            <v>2</v>
          </cell>
          <cell r="AT353">
            <v>1</v>
          </cell>
          <cell r="AU353">
            <v>0</v>
          </cell>
          <cell r="AV353">
            <v>0</v>
          </cell>
          <cell r="AW353">
            <v>0</v>
          </cell>
          <cell r="AX353">
            <v>0</v>
          </cell>
          <cell r="AY353">
            <v>0</v>
          </cell>
          <cell r="AZ353">
            <v>0</v>
          </cell>
        </row>
        <row r="354">
          <cell r="A354" t="str">
            <v>Coca-Cola Bottling Company</v>
          </cell>
          <cell r="B354">
            <v>1739938</v>
          </cell>
          <cell r="C354" t="str">
            <v>B</v>
          </cell>
          <cell r="D354">
            <v>0</v>
          </cell>
          <cell r="E354">
            <v>0</v>
          </cell>
          <cell r="I354">
            <v>1532</v>
          </cell>
          <cell r="J354">
            <v>18384</v>
          </cell>
          <cell r="L354">
            <v>0</v>
          </cell>
          <cell r="N354">
            <v>0</v>
          </cell>
          <cell r="P354">
            <v>0</v>
          </cell>
          <cell r="R354">
            <v>1</v>
          </cell>
          <cell r="S354">
            <v>0</v>
          </cell>
          <cell r="V354">
            <v>0</v>
          </cell>
          <cell r="Y354">
            <v>1</v>
          </cell>
          <cell r="AB354">
            <v>0</v>
          </cell>
          <cell r="AC354">
            <v>0</v>
          </cell>
          <cell r="AE354">
            <v>0</v>
          </cell>
          <cell r="AG354">
            <v>0</v>
          </cell>
          <cell r="AI354">
            <v>0</v>
          </cell>
          <cell r="AK354">
            <v>0</v>
          </cell>
          <cell r="AP354">
            <v>0</v>
          </cell>
          <cell r="AQ354">
            <v>4</v>
          </cell>
          <cell r="AR354">
            <v>0</v>
          </cell>
          <cell r="AS354">
            <v>2</v>
          </cell>
          <cell r="AT354">
            <v>1</v>
          </cell>
          <cell r="AU354">
            <v>0</v>
          </cell>
          <cell r="AV354">
            <v>1</v>
          </cell>
          <cell r="AW354">
            <v>1</v>
          </cell>
          <cell r="AX354">
            <v>0</v>
          </cell>
          <cell r="AY354">
            <v>0</v>
          </cell>
          <cell r="AZ354">
            <v>0</v>
          </cell>
        </row>
        <row r="355">
          <cell r="A355" t="str">
            <v>Cogeco Inc.</v>
          </cell>
          <cell r="B355">
            <v>603774</v>
          </cell>
          <cell r="C355" t="str">
            <v>B</v>
          </cell>
          <cell r="D355">
            <v>1</v>
          </cell>
          <cell r="I355">
            <v>1458</v>
          </cell>
          <cell r="J355">
            <v>17496</v>
          </cell>
          <cell r="L355">
            <v>0</v>
          </cell>
          <cell r="N355">
            <v>1</v>
          </cell>
          <cell r="O355">
            <v>2400</v>
          </cell>
          <cell r="P355">
            <v>0</v>
          </cell>
          <cell r="R355">
            <v>0</v>
          </cell>
          <cell r="S355">
            <v>0</v>
          </cell>
          <cell r="V355">
            <v>0</v>
          </cell>
          <cell r="Y355">
            <v>0</v>
          </cell>
          <cell r="AB355">
            <v>2</v>
          </cell>
          <cell r="AC355">
            <v>1</v>
          </cell>
          <cell r="AE355">
            <v>0</v>
          </cell>
          <cell r="AG355">
            <v>0</v>
          </cell>
          <cell r="AI355">
            <v>0</v>
          </cell>
          <cell r="AK355">
            <v>1</v>
          </cell>
          <cell r="AL355">
            <v>6000</v>
          </cell>
          <cell r="AP355">
            <v>0</v>
          </cell>
          <cell r="AQ355">
            <v>3</v>
          </cell>
          <cell r="AR355">
            <v>0</v>
          </cell>
          <cell r="AS355">
            <v>2</v>
          </cell>
          <cell r="AT355">
            <v>1</v>
          </cell>
          <cell r="AU355">
            <v>0</v>
          </cell>
          <cell r="AV355">
            <v>1</v>
          </cell>
          <cell r="AW355">
            <v>0</v>
          </cell>
          <cell r="AX355">
            <v>1</v>
          </cell>
          <cell r="AY355">
            <v>0</v>
          </cell>
          <cell r="AZ355">
            <v>0</v>
          </cell>
        </row>
        <row r="356">
          <cell r="A356" t="str">
            <v>Cognos Inc.</v>
          </cell>
          <cell r="B356">
            <v>915718</v>
          </cell>
          <cell r="C356" t="str">
            <v>B</v>
          </cell>
          <cell r="D356">
            <v>0</v>
          </cell>
          <cell r="L356">
            <v>0</v>
          </cell>
          <cell r="N356">
            <v>0</v>
          </cell>
          <cell r="P356">
            <v>0</v>
          </cell>
          <cell r="R356">
            <v>1</v>
          </cell>
          <cell r="S356">
            <v>1</v>
          </cell>
          <cell r="T356">
            <v>6650</v>
          </cell>
          <cell r="U356">
            <v>500</v>
          </cell>
          <cell r="V356">
            <v>0</v>
          </cell>
          <cell r="Y356">
            <v>0</v>
          </cell>
          <cell r="AB356">
            <v>0</v>
          </cell>
          <cell r="AC356">
            <v>0</v>
          </cell>
          <cell r="AE356">
            <v>0</v>
          </cell>
          <cell r="AG356">
            <v>0</v>
          </cell>
          <cell r="AI356">
            <v>0</v>
          </cell>
          <cell r="AK356">
            <v>0</v>
          </cell>
          <cell r="AM356">
            <v>0</v>
          </cell>
          <cell r="AP356">
            <v>0</v>
          </cell>
          <cell r="AQ356">
            <v>3</v>
          </cell>
          <cell r="AR356">
            <v>0</v>
          </cell>
          <cell r="AS356">
            <v>2</v>
          </cell>
          <cell r="AT356">
            <v>1</v>
          </cell>
          <cell r="AU356">
            <v>0</v>
          </cell>
          <cell r="AV356">
            <v>0</v>
          </cell>
          <cell r="AW356">
            <v>1</v>
          </cell>
          <cell r="AX356">
            <v>0</v>
          </cell>
          <cell r="AY356">
            <v>0</v>
          </cell>
          <cell r="AZ356">
            <v>0</v>
          </cell>
        </row>
        <row r="357">
          <cell r="A357" t="str">
            <v>Connors Bros., Limited</v>
          </cell>
          <cell r="B357">
            <v>139984</v>
          </cell>
          <cell r="C357" t="str">
            <v>B</v>
          </cell>
          <cell r="D357">
            <v>0</v>
          </cell>
          <cell r="F357">
            <v>50000</v>
          </cell>
          <cell r="G357">
            <v>48</v>
          </cell>
          <cell r="H357">
            <v>150000</v>
          </cell>
          <cell r="L357">
            <v>1</v>
          </cell>
          <cell r="N357">
            <v>0</v>
          </cell>
          <cell r="P357">
            <v>0</v>
          </cell>
          <cell r="R357">
            <v>1</v>
          </cell>
          <cell r="S357">
            <v>1</v>
          </cell>
          <cell r="T357">
            <v>637</v>
          </cell>
          <cell r="U357">
            <v>2210</v>
          </cell>
          <cell r="V357">
            <v>0</v>
          </cell>
          <cell r="Y357">
            <v>0</v>
          </cell>
          <cell r="AB357">
            <v>0</v>
          </cell>
          <cell r="AC357">
            <v>0</v>
          </cell>
          <cell r="AE357">
            <v>0</v>
          </cell>
          <cell r="AG357">
            <v>0</v>
          </cell>
          <cell r="AI357">
            <v>0</v>
          </cell>
          <cell r="AK357">
            <v>0</v>
          </cell>
          <cell r="AP357">
            <v>1</v>
          </cell>
          <cell r="AQ357">
            <v>2</v>
          </cell>
          <cell r="AR357">
            <v>0</v>
          </cell>
          <cell r="AS357">
            <v>2</v>
          </cell>
          <cell r="AT357">
            <v>1</v>
          </cell>
          <cell r="AU357">
            <v>0</v>
          </cell>
          <cell r="AV357">
            <v>0</v>
          </cell>
          <cell r="AW357">
            <v>1</v>
          </cell>
          <cell r="AX357">
            <v>0</v>
          </cell>
          <cell r="AY357">
            <v>0</v>
          </cell>
          <cell r="AZ357">
            <v>0</v>
          </cell>
        </row>
        <row r="358">
          <cell r="A358" t="str">
            <v>Co-operators General Insurance Company</v>
          </cell>
          <cell r="B358">
            <v>1692686</v>
          </cell>
          <cell r="C358" t="str">
            <v>B</v>
          </cell>
          <cell r="D358">
            <v>0</v>
          </cell>
          <cell r="F358">
            <v>48000</v>
          </cell>
          <cell r="G358">
            <v>36</v>
          </cell>
          <cell r="K358">
            <v>300</v>
          </cell>
          <cell r="L358">
            <v>1</v>
          </cell>
          <cell r="N358">
            <v>1</v>
          </cell>
          <cell r="O358">
            <v>800</v>
          </cell>
          <cell r="P358">
            <v>0</v>
          </cell>
          <cell r="R358">
            <v>2</v>
          </cell>
          <cell r="S358">
            <v>1</v>
          </cell>
          <cell r="V358">
            <v>1</v>
          </cell>
          <cell r="Y358">
            <v>0</v>
          </cell>
          <cell r="AB358">
            <v>0</v>
          </cell>
          <cell r="AC358">
            <v>0</v>
          </cell>
          <cell r="AE358">
            <v>0</v>
          </cell>
          <cell r="AG358">
            <v>1</v>
          </cell>
          <cell r="AH358">
            <v>1200</v>
          </cell>
          <cell r="AI358">
            <v>0</v>
          </cell>
          <cell r="AK358">
            <v>0</v>
          </cell>
          <cell r="AP358">
            <v>1</v>
          </cell>
          <cell r="AQ358">
            <v>4</v>
          </cell>
          <cell r="AR358">
            <v>0</v>
          </cell>
          <cell r="AS358">
            <v>2</v>
          </cell>
          <cell r="AT358">
            <v>1</v>
          </cell>
          <cell r="AU358">
            <v>0</v>
          </cell>
          <cell r="AV358">
            <v>0</v>
          </cell>
          <cell r="AW358">
            <v>1</v>
          </cell>
          <cell r="AX358">
            <v>0</v>
          </cell>
          <cell r="AY358">
            <v>1</v>
          </cell>
          <cell r="AZ358">
            <v>0</v>
          </cell>
        </row>
        <row r="359">
          <cell r="A359" t="str">
            <v>Co-operators Investment Counselling Limited</v>
          </cell>
          <cell r="B359">
            <v>10340</v>
          </cell>
          <cell r="C359" t="str">
            <v>B</v>
          </cell>
          <cell r="D359">
            <v>1</v>
          </cell>
          <cell r="E359">
            <v>18500</v>
          </cell>
          <cell r="F359">
            <v>40000</v>
          </cell>
          <cell r="G359">
            <v>36</v>
          </cell>
          <cell r="L359">
            <v>1</v>
          </cell>
          <cell r="N359">
            <v>1</v>
          </cell>
          <cell r="P359">
            <v>0</v>
          </cell>
          <cell r="R359">
            <v>0</v>
          </cell>
          <cell r="S359">
            <v>0</v>
          </cell>
          <cell r="V359">
            <v>0</v>
          </cell>
          <cell r="Y359">
            <v>0</v>
          </cell>
          <cell r="AB359">
            <v>0</v>
          </cell>
          <cell r="AC359">
            <v>0</v>
          </cell>
          <cell r="AE359">
            <v>0</v>
          </cell>
          <cell r="AG359">
            <v>0</v>
          </cell>
          <cell r="AI359">
            <v>0</v>
          </cell>
          <cell r="AK359">
            <v>0</v>
          </cell>
          <cell r="AP359">
            <v>1</v>
          </cell>
          <cell r="AQ359">
            <v>1</v>
          </cell>
          <cell r="AR359">
            <v>0</v>
          </cell>
          <cell r="AS359">
            <v>2</v>
          </cell>
          <cell r="AT359">
            <v>1</v>
          </cell>
          <cell r="AU359">
            <v>0</v>
          </cell>
          <cell r="AV359">
            <v>0</v>
          </cell>
          <cell r="AW359">
            <v>0</v>
          </cell>
          <cell r="AX359">
            <v>0</v>
          </cell>
          <cell r="AY359">
            <v>0</v>
          </cell>
          <cell r="AZ359">
            <v>0</v>
          </cell>
        </row>
        <row r="360">
          <cell r="A360" t="str">
            <v>Credit Union Central of Saskatchewan</v>
          </cell>
          <cell r="B360">
            <v>291431</v>
          </cell>
          <cell r="C360" t="str">
            <v>B</v>
          </cell>
          <cell r="D360">
            <v>0</v>
          </cell>
          <cell r="F360">
            <v>10290</v>
          </cell>
          <cell r="I360">
            <v>910</v>
          </cell>
          <cell r="J360">
            <v>10920</v>
          </cell>
          <cell r="L360">
            <v>0</v>
          </cell>
          <cell r="N360">
            <v>0</v>
          </cell>
          <cell r="P360">
            <v>0</v>
          </cell>
          <cell r="R360">
            <v>0</v>
          </cell>
          <cell r="S360">
            <v>0</v>
          </cell>
          <cell r="V360">
            <v>0</v>
          </cell>
          <cell r="Y360">
            <v>0</v>
          </cell>
          <cell r="AB360">
            <v>2</v>
          </cell>
          <cell r="AC360">
            <v>0</v>
          </cell>
          <cell r="AE360">
            <v>0</v>
          </cell>
          <cell r="AG360">
            <v>0</v>
          </cell>
          <cell r="AI360">
            <v>0</v>
          </cell>
          <cell r="AK360">
            <v>0</v>
          </cell>
          <cell r="AP360">
            <v>0</v>
          </cell>
          <cell r="AQ360">
            <v>2</v>
          </cell>
          <cell r="AR360">
            <v>0</v>
          </cell>
          <cell r="AS360">
            <v>2</v>
          </cell>
          <cell r="AT360">
            <v>1</v>
          </cell>
          <cell r="AU360">
            <v>0</v>
          </cell>
          <cell r="AV360">
            <v>1</v>
          </cell>
          <cell r="AW360">
            <v>0</v>
          </cell>
          <cell r="AX360">
            <v>1</v>
          </cell>
          <cell r="AY360">
            <v>0</v>
          </cell>
          <cell r="AZ360">
            <v>0</v>
          </cell>
        </row>
        <row r="361">
          <cell r="A361" t="str">
            <v>Creo Inc.</v>
          </cell>
          <cell r="B361">
            <v>780756</v>
          </cell>
          <cell r="C361" t="str">
            <v>B</v>
          </cell>
          <cell r="D361">
            <v>1</v>
          </cell>
          <cell r="E361">
            <v>200</v>
          </cell>
          <cell r="L361">
            <v>0</v>
          </cell>
          <cell r="N361">
            <v>0</v>
          </cell>
          <cell r="P361">
            <v>0</v>
          </cell>
          <cell r="R361">
            <v>0</v>
          </cell>
          <cell r="S361">
            <v>0</v>
          </cell>
          <cell r="V361">
            <v>0</v>
          </cell>
          <cell r="Y361">
            <v>0</v>
          </cell>
          <cell r="AB361">
            <v>0</v>
          </cell>
          <cell r="AC361">
            <v>0</v>
          </cell>
          <cell r="AE361">
            <v>0</v>
          </cell>
          <cell r="AG361">
            <v>0</v>
          </cell>
          <cell r="AI361">
            <v>0</v>
          </cell>
          <cell r="AK361">
            <v>0</v>
          </cell>
          <cell r="AP361">
            <v>0</v>
          </cell>
          <cell r="AQ361">
            <v>3</v>
          </cell>
          <cell r="AR361">
            <v>0</v>
          </cell>
          <cell r="AS361">
            <v>2</v>
          </cell>
          <cell r="AT361">
            <v>1</v>
          </cell>
          <cell r="AU361">
            <v>0</v>
          </cell>
          <cell r="AV361">
            <v>0</v>
          </cell>
          <cell r="AW361">
            <v>0</v>
          </cell>
          <cell r="AX361">
            <v>0</v>
          </cell>
          <cell r="AY361">
            <v>0</v>
          </cell>
          <cell r="AZ361">
            <v>0</v>
          </cell>
        </row>
        <row r="362">
          <cell r="A362" t="str">
            <v>Crown Metal Packaging Canada LP</v>
          </cell>
          <cell r="B362">
            <v>749734</v>
          </cell>
          <cell r="C362" t="str">
            <v>B</v>
          </cell>
          <cell r="D362">
            <v>0</v>
          </cell>
          <cell r="F362">
            <v>40000</v>
          </cell>
          <cell r="H362">
            <v>90000</v>
          </cell>
          <cell r="L362">
            <v>1</v>
          </cell>
          <cell r="N362">
            <v>0</v>
          </cell>
          <cell r="P362">
            <v>0</v>
          </cell>
          <cell r="R362">
            <v>0</v>
          </cell>
          <cell r="V362">
            <v>0</v>
          </cell>
          <cell r="Y362">
            <v>0</v>
          </cell>
          <cell r="AB362">
            <v>0</v>
          </cell>
          <cell r="AC362">
            <v>0</v>
          </cell>
          <cell r="AE362">
            <v>0</v>
          </cell>
          <cell r="AG362">
            <v>0</v>
          </cell>
          <cell r="AI362">
            <v>0</v>
          </cell>
          <cell r="AK362">
            <v>0</v>
          </cell>
          <cell r="AP362">
            <v>1</v>
          </cell>
          <cell r="AQ362">
            <v>3</v>
          </cell>
          <cell r="AR362">
            <v>0</v>
          </cell>
          <cell r="AS362">
            <v>2</v>
          </cell>
          <cell r="AT362">
            <v>1</v>
          </cell>
          <cell r="AU362">
            <v>0</v>
          </cell>
          <cell r="AV362">
            <v>0</v>
          </cell>
          <cell r="AW362">
            <v>0</v>
          </cell>
          <cell r="AX362">
            <v>0</v>
          </cell>
          <cell r="AY362">
            <v>0</v>
          </cell>
          <cell r="AZ362">
            <v>0</v>
          </cell>
        </row>
        <row r="363">
          <cell r="A363" t="str">
            <v>Cryptologic Inc.</v>
          </cell>
          <cell r="B363">
            <v>57134</v>
          </cell>
          <cell r="C363" t="str">
            <v>B</v>
          </cell>
          <cell r="AP363">
            <v>0</v>
          </cell>
          <cell r="AQ363">
            <v>1</v>
          </cell>
          <cell r="AR363">
            <v>0</v>
          </cell>
          <cell r="AS363">
            <v>2</v>
          </cell>
          <cell r="AT363">
            <v>0</v>
          </cell>
          <cell r="AU363">
            <v>0</v>
          </cell>
          <cell r="AV363">
            <v>0</v>
          </cell>
          <cell r="AW363">
            <v>0</v>
          </cell>
          <cell r="AX363">
            <v>0</v>
          </cell>
          <cell r="AY363">
            <v>0</v>
          </cell>
          <cell r="AZ363">
            <v>0</v>
          </cell>
        </row>
        <row r="364">
          <cell r="A364" t="str">
            <v>DCCI Inc.</v>
          </cell>
          <cell r="B364">
            <v>21000</v>
          </cell>
          <cell r="C364" t="str">
            <v>B</v>
          </cell>
          <cell r="D364">
            <v>0</v>
          </cell>
          <cell r="L364">
            <v>0</v>
          </cell>
          <cell r="N364">
            <v>0</v>
          </cell>
          <cell r="P364">
            <v>0</v>
          </cell>
          <cell r="R364">
            <v>0</v>
          </cell>
          <cell r="S364">
            <v>0</v>
          </cell>
          <cell r="V364">
            <v>0</v>
          </cell>
          <cell r="Y364">
            <v>0</v>
          </cell>
          <cell r="AB364">
            <v>0</v>
          </cell>
          <cell r="AC364">
            <v>0</v>
          </cell>
          <cell r="AE364">
            <v>0</v>
          </cell>
          <cell r="AG364">
            <v>0</v>
          </cell>
          <cell r="AI364">
            <v>0</v>
          </cell>
          <cell r="AK364">
            <v>0</v>
          </cell>
          <cell r="AM364">
            <v>0</v>
          </cell>
          <cell r="AP364">
            <v>0</v>
          </cell>
          <cell r="AQ364">
            <v>1</v>
          </cell>
          <cell r="AR364">
            <v>0</v>
          </cell>
          <cell r="AS364">
            <v>2</v>
          </cell>
          <cell r="AT364">
            <v>1</v>
          </cell>
          <cell r="AU364">
            <v>0</v>
          </cell>
          <cell r="AV364">
            <v>0</v>
          </cell>
          <cell r="AW364">
            <v>0</v>
          </cell>
          <cell r="AX364">
            <v>0</v>
          </cell>
          <cell r="AY364">
            <v>0</v>
          </cell>
          <cell r="AZ364">
            <v>0</v>
          </cell>
        </row>
        <row r="365">
          <cell r="A365" t="str">
            <v>Dell Computer Corporation - Canada</v>
          </cell>
          <cell r="B365">
            <v>1614964</v>
          </cell>
          <cell r="C365" t="str">
            <v>B</v>
          </cell>
          <cell r="D365">
            <v>0</v>
          </cell>
          <cell r="I365">
            <v>600</v>
          </cell>
          <cell r="J365">
            <v>7200</v>
          </cell>
          <cell r="L365">
            <v>0</v>
          </cell>
          <cell r="N365">
            <v>0</v>
          </cell>
          <cell r="P365">
            <v>0</v>
          </cell>
          <cell r="R365">
            <v>0</v>
          </cell>
          <cell r="S365">
            <v>0</v>
          </cell>
          <cell r="V365">
            <v>0</v>
          </cell>
          <cell r="Y365">
            <v>0</v>
          </cell>
          <cell r="AB365">
            <v>0</v>
          </cell>
          <cell r="AC365">
            <v>0</v>
          </cell>
          <cell r="AE365">
            <v>1</v>
          </cell>
          <cell r="AF365">
            <v>1150</v>
          </cell>
          <cell r="AG365">
            <v>1</v>
          </cell>
          <cell r="AH365">
            <v>7500</v>
          </cell>
          <cell r="AI365">
            <v>0</v>
          </cell>
          <cell r="AK365">
            <v>0</v>
          </cell>
          <cell r="AP365">
            <v>0</v>
          </cell>
          <cell r="AQ365">
            <v>4</v>
          </cell>
          <cell r="AR365">
            <v>0</v>
          </cell>
          <cell r="AS365">
            <v>2</v>
          </cell>
          <cell r="AT365">
            <v>1</v>
          </cell>
          <cell r="AU365">
            <v>0</v>
          </cell>
          <cell r="AV365">
            <v>1</v>
          </cell>
          <cell r="AW365">
            <v>0</v>
          </cell>
          <cell r="AX365">
            <v>0</v>
          </cell>
          <cell r="AY365">
            <v>0</v>
          </cell>
          <cell r="AZ365">
            <v>0</v>
          </cell>
        </row>
        <row r="366">
          <cell r="A366" t="str">
            <v>Desjardins Financial Security</v>
          </cell>
          <cell r="B366">
            <v>2078800</v>
          </cell>
          <cell r="C366" t="str">
            <v>B</v>
          </cell>
          <cell r="D366">
            <v>1</v>
          </cell>
          <cell r="E366">
            <v>19000</v>
          </cell>
          <cell r="F366">
            <v>24696</v>
          </cell>
          <cell r="G366">
            <v>36</v>
          </cell>
          <cell r="L366">
            <v>1</v>
          </cell>
          <cell r="N366">
            <v>0</v>
          </cell>
          <cell r="P366">
            <v>0</v>
          </cell>
          <cell r="R366">
            <v>0</v>
          </cell>
          <cell r="S366">
            <v>0</v>
          </cell>
          <cell r="V366">
            <v>0</v>
          </cell>
          <cell r="Y366">
            <v>0</v>
          </cell>
          <cell r="AB366">
            <v>0</v>
          </cell>
          <cell r="AC366">
            <v>0</v>
          </cell>
          <cell r="AE366">
            <v>1</v>
          </cell>
          <cell r="AG366">
            <v>0</v>
          </cell>
          <cell r="AI366">
            <v>0</v>
          </cell>
          <cell r="AK366">
            <v>0</v>
          </cell>
          <cell r="AP366">
            <v>1</v>
          </cell>
          <cell r="AQ366">
            <v>5</v>
          </cell>
          <cell r="AR366">
            <v>0</v>
          </cell>
          <cell r="AS366">
            <v>2</v>
          </cell>
          <cell r="AT366">
            <v>1</v>
          </cell>
          <cell r="AU366">
            <v>0</v>
          </cell>
          <cell r="AV366">
            <v>0</v>
          </cell>
          <cell r="AW366">
            <v>0</v>
          </cell>
          <cell r="AX366">
            <v>0</v>
          </cell>
          <cell r="AY366">
            <v>0</v>
          </cell>
          <cell r="AZ366">
            <v>0</v>
          </cell>
        </row>
        <row r="367">
          <cell r="A367" t="str">
            <v>Desjardins Group General Insurance</v>
          </cell>
          <cell r="B367">
            <v>1270300</v>
          </cell>
          <cell r="C367" t="str">
            <v>B</v>
          </cell>
          <cell r="D367">
            <v>1</v>
          </cell>
          <cell r="E367">
            <v>20900</v>
          </cell>
          <cell r="F367">
            <v>34400</v>
          </cell>
          <cell r="G367">
            <v>48</v>
          </cell>
          <cell r="H367">
            <v>89000</v>
          </cell>
          <cell r="K367">
            <v>292</v>
          </cell>
          <cell r="L367">
            <v>1</v>
          </cell>
          <cell r="M367">
            <v>650</v>
          </cell>
          <cell r="N367">
            <v>0</v>
          </cell>
          <cell r="P367">
            <v>0</v>
          </cell>
          <cell r="R367">
            <v>0</v>
          </cell>
          <cell r="S367">
            <v>0</v>
          </cell>
          <cell r="V367">
            <v>0</v>
          </cell>
          <cell r="Y367">
            <v>0</v>
          </cell>
          <cell r="AB367">
            <v>1</v>
          </cell>
          <cell r="AC367">
            <v>1</v>
          </cell>
          <cell r="AE367">
            <v>0</v>
          </cell>
          <cell r="AG367">
            <v>0</v>
          </cell>
          <cell r="AI367">
            <v>0</v>
          </cell>
          <cell r="AK367">
            <v>0</v>
          </cell>
          <cell r="AP367">
            <v>1</v>
          </cell>
          <cell r="AQ367">
            <v>4</v>
          </cell>
          <cell r="AR367">
            <v>0</v>
          </cell>
          <cell r="AS367">
            <v>2</v>
          </cell>
          <cell r="AT367">
            <v>1</v>
          </cell>
          <cell r="AU367">
            <v>0</v>
          </cell>
          <cell r="AV367">
            <v>0</v>
          </cell>
          <cell r="AW367">
            <v>0</v>
          </cell>
          <cell r="AX367">
            <v>1</v>
          </cell>
          <cell r="AY367">
            <v>1</v>
          </cell>
          <cell r="AZ367">
            <v>0</v>
          </cell>
        </row>
        <row r="368">
          <cell r="A368" t="str">
            <v>Deutsche Bank AG, Canada Branch</v>
          </cell>
          <cell r="B368">
            <v>113125</v>
          </cell>
          <cell r="C368" t="str">
            <v>B</v>
          </cell>
          <cell r="D368">
            <v>0</v>
          </cell>
          <cell r="L368">
            <v>0</v>
          </cell>
          <cell r="N368">
            <v>0</v>
          </cell>
          <cell r="P368">
            <v>0</v>
          </cell>
          <cell r="R368">
            <v>0</v>
          </cell>
          <cell r="S368">
            <v>0</v>
          </cell>
          <cell r="V368">
            <v>0</v>
          </cell>
          <cell r="Y368">
            <v>0</v>
          </cell>
          <cell r="AB368">
            <v>0</v>
          </cell>
          <cell r="AC368">
            <v>0</v>
          </cell>
          <cell r="AE368">
            <v>0</v>
          </cell>
          <cell r="AG368">
            <v>0</v>
          </cell>
          <cell r="AI368">
            <v>0</v>
          </cell>
          <cell r="AP368">
            <v>0</v>
          </cell>
          <cell r="AQ368">
            <v>2</v>
          </cell>
          <cell r="AR368">
            <v>0</v>
          </cell>
          <cell r="AS368">
            <v>2</v>
          </cell>
          <cell r="AT368">
            <v>1</v>
          </cell>
          <cell r="AU368">
            <v>0</v>
          </cell>
          <cell r="AV368">
            <v>0</v>
          </cell>
          <cell r="AW368">
            <v>0</v>
          </cell>
          <cell r="AX368">
            <v>0</v>
          </cell>
          <cell r="AY368">
            <v>0</v>
          </cell>
          <cell r="AZ368">
            <v>0</v>
          </cell>
        </row>
        <row r="369">
          <cell r="A369" t="str">
            <v>Dofasco Inc.</v>
          </cell>
          <cell r="B369">
            <v>3554900</v>
          </cell>
          <cell r="C369" t="str">
            <v>B</v>
          </cell>
          <cell r="D369">
            <v>0</v>
          </cell>
          <cell r="F369">
            <v>60000</v>
          </cell>
          <cell r="G369">
            <v>36</v>
          </cell>
          <cell r="L369">
            <v>1</v>
          </cell>
          <cell r="N369">
            <v>1</v>
          </cell>
          <cell r="P369">
            <v>1</v>
          </cell>
          <cell r="R369">
            <v>1</v>
          </cell>
          <cell r="S369">
            <v>1</v>
          </cell>
          <cell r="T369">
            <v>20000</v>
          </cell>
          <cell r="U369">
            <v>3500</v>
          </cell>
          <cell r="V369">
            <v>0</v>
          </cell>
          <cell r="Y369">
            <v>0</v>
          </cell>
          <cell r="AB369">
            <v>2</v>
          </cell>
          <cell r="AC369">
            <v>0</v>
          </cell>
          <cell r="AE369">
            <v>1</v>
          </cell>
          <cell r="AG369">
            <v>0</v>
          </cell>
          <cell r="AI369">
            <v>0</v>
          </cell>
          <cell r="AK369">
            <v>0</v>
          </cell>
          <cell r="AM369">
            <v>0</v>
          </cell>
          <cell r="AP369">
            <v>1</v>
          </cell>
          <cell r="AQ369">
            <v>5</v>
          </cell>
          <cell r="AR369">
            <v>0</v>
          </cell>
          <cell r="AS369">
            <v>2</v>
          </cell>
          <cell r="AT369">
            <v>1</v>
          </cell>
          <cell r="AU369">
            <v>0</v>
          </cell>
          <cell r="AV369">
            <v>0</v>
          </cell>
          <cell r="AW369">
            <v>1</v>
          </cell>
          <cell r="AX369">
            <v>1</v>
          </cell>
          <cell r="AY369">
            <v>0</v>
          </cell>
          <cell r="AZ369">
            <v>0</v>
          </cell>
        </row>
        <row r="370">
          <cell r="A370" t="str">
            <v>Domtar Inc.</v>
          </cell>
          <cell r="B370">
            <v>4777000</v>
          </cell>
          <cell r="C370" t="str">
            <v>B</v>
          </cell>
          <cell r="D370">
            <v>1</v>
          </cell>
          <cell r="F370">
            <v>36900</v>
          </cell>
          <cell r="G370">
            <v>36</v>
          </cell>
          <cell r="H370">
            <v>90000</v>
          </cell>
          <cell r="L370">
            <v>1</v>
          </cell>
          <cell r="N370">
            <v>1</v>
          </cell>
          <cell r="O370">
            <v>1200</v>
          </cell>
          <cell r="P370">
            <v>0</v>
          </cell>
          <cell r="R370">
            <v>1</v>
          </cell>
          <cell r="S370">
            <v>1</v>
          </cell>
          <cell r="V370">
            <v>0</v>
          </cell>
          <cell r="Y370">
            <v>0</v>
          </cell>
          <cell r="AB370">
            <v>2</v>
          </cell>
          <cell r="AC370">
            <v>1</v>
          </cell>
          <cell r="AE370">
            <v>1</v>
          </cell>
          <cell r="AF370">
            <v>1000</v>
          </cell>
          <cell r="AG370">
            <v>1</v>
          </cell>
          <cell r="AH370">
            <v>2000</v>
          </cell>
          <cell r="AI370">
            <v>0</v>
          </cell>
          <cell r="AK370">
            <v>0</v>
          </cell>
          <cell r="AM370">
            <v>1</v>
          </cell>
          <cell r="AN370">
            <v>20000</v>
          </cell>
          <cell r="AO370">
            <v>2000</v>
          </cell>
          <cell r="AP370">
            <v>1</v>
          </cell>
          <cell r="AQ370">
            <v>5</v>
          </cell>
          <cell r="AR370">
            <v>0</v>
          </cell>
          <cell r="AS370">
            <v>2</v>
          </cell>
          <cell r="AT370">
            <v>1</v>
          </cell>
          <cell r="AU370">
            <v>0</v>
          </cell>
          <cell r="AV370">
            <v>0</v>
          </cell>
          <cell r="AW370">
            <v>1</v>
          </cell>
          <cell r="AX370">
            <v>1</v>
          </cell>
          <cell r="AY370">
            <v>0</v>
          </cell>
          <cell r="AZ370">
            <v>0</v>
          </cell>
        </row>
        <row r="371">
          <cell r="A371" t="str">
            <v>Dynea</v>
          </cell>
          <cell r="B371">
            <v>35858.499000000003</v>
          </cell>
          <cell r="C371" t="str">
            <v>B</v>
          </cell>
          <cell r="D371">
            <v>0</v>
          </cell>
          <cell r="I371">
            <v>1167</v>
          </cell>
          <cell r="J371">
            <v>14004</v>
          </cell>
          <cell r="L371">
            <v>1</v>
          </cell>
          <cell r="N371">
            <v>0</v>
          </cell>
          <cell r="P371">
            <v>0</v>
          </cell>
          <cell r="R371">
            <v>0</v>
          </cell>
          <cell r="S371">
            <v>0</v>
          </cell>
          <cell r="V371">
            <v>0</v>
          </cell>
          <cell r="Y371">
            <v>0</v>
          </cell>
          <cell r="AB371">
            <v>0</v>
          </cell>
          <cell r="AC371">
            <v>0</v>
          </cell>
          <cell r="AE371">
            <v>0</v>
          </cell>
          <cell r="AG371">
            <v>0</v>
          </cell>
          <cell r="AI371">
            <v>0</v>
          </cell>
          <cell r="AK371">
            <v>0</v>
          </cell>
          <cell r="AP371">
            <v>0</v>
          </cell>
          <cell r="AQ371">
            <v>1</v>
          </cell>
          <cell r="AR371">
            <v>0</v>
          </cell>
          <cell r="AS371">
            <v>2</v>
          </cell>
          <cell r="AT371">
            <v>1</v>
          </cell>
          <cell r="AU371">
            <v>0</v>
          </cell>
          <cell r="AV371">
            <v>1</v>
          </cell>
          <cell r="AW371">
            <v>0</v>
          </cell>
          <cell r="AX371">
            <v>0</v>
          </cell>
          <cell r="AY371">
            <v>0</v>
          </cell>
          <cell r="AZ371">
            <v>0</v>
          </cell>
        </row>
        <row r="372">
          <cell r="A372" t="str">
            <v>Economical Insurance Group, The</v>
          </cell>
          <cell r="B372">
            <v>1522766</v>
          </cell>
          <cell r="C372" t="str">
            <v>B</v>
          </cell>
          <cell r="D372">
            <v>0</v>
          </cell>
          <cell r="F372">
            <v>43000</v>
          </cell>
          <cell r="G372">
            <v>36</v>
          </cell>
          <cell r="L372">
            <v>1</v>
          </cell>
          <cell r="M372">
            <v>800</v>
          </cell>
          <cell r="N372">
            <v>1</v>
          </cell>
          <cell r="O372">
            <v>0</v>
          </cell>
          <cell r="P372">
            <v>0</v>
          </cell>
          <cell r="R372">
            <v>1</v>
          </cell>
          <cell r="S372">
            <v>0</v>
          </cell>
          <cell r="V372">
            <v>0</v>
          </cell>
          <cell r="Y372">
            <v>1</v>
          </cell>
          <cell r="Z372">
            <v>0</v>
          </cell>
          <cell r="AA372">
            <v>150</v>
          </cell>
          <cell r="AB372">
            <v>1</v>
          </cell>
          <cell r="AC372">
            <v>1</v>
          </cell>
          <cell r="AD372">
            <v>2000</v>
          </cell>
          <cell r="AE372">
            <v>1</v>
          </cell>
          <cell r="AF372">
            <v>1100</v>
          </cell>
          <cell r="AG372">
            <v>0</v>
          </cell>
          <cell r="AI372">
            <v>0</v>
          </cell>
          <cell r="AK372">
            <v>0</v>
          </cell>
          <cell r="AP372">
            <v>1</v>
          </cell>
          <cell r="AQ372">
            <v>4</v>
          </cell>
          <cell r="AR372">
            <v>0</v>
          </cell>
          <cell r="AS372">
            <v>2</v>
          </cell>
          <cell r="AT372">
            <v>1</v>
          </cell>
          <cell r="AU372">
            <v>0</v>
          </cell>
          <cell r="AV372">
            <v>0</v>
          </cell>
          <cell r="AW372">
            <v>1</v>
          </cell>
          <cell r="AX372">
            <v>1</v>
          </cell>
          <cell r="AY372">
            <v>0</v>
          </cell>
          <cell r="AZ372">
            <v>0</v>
          </cell>
        </row>
        <row r="373">
          <cell r="A373" t="str">
            <v>EDS of Canada Ltd.</v>
          </cell>
          <cell r="B373">
            <v>947312</v>
          </cell>
          <cell r="C373" t="str">
            <v>B</v>
          </cell>
          <cell r="D373">
            <v>0</v>
          </cell>
          <cell r="L373">
            <v>0</v>
          </cell>
          <cell r="N373">
            <v>0</v>
          </cell>
          <cell r="P373">
            <v>0</v>
          </cell>
          <cell r="R373">
            <v>0</v>
          </cell>
          <cell r="S373">
            <v>0</v>
          </cell>
          <cell r="V373">
            <v>0</v>
          </cell>
          <cell r="Y373">
            <v>0</v>
          </cell>
          <cell r="AB373">
            <v>0</v>
          </cell>
          <cell r="AC373">
            <v>0</v>
          </cell>
          <cell r="AE373">
            <v>1</v>
          </cell>
          <cell r="AG373">
            <v>0</v>
          </cell>
          <cell r="AI373">
            <v>0</v>
          </cell>
          <cell r="AK373">
            <v>0</v>
          </cell>
          <cell r="AP373">
            <v>0</v>
          </cell>
          <cell r="AQ373">
            <v>3</v>
          </cell>
          <cell r="AR373">
            <v>0</v>
          </cell>
          <cell r="AS373">
            <v>2</v>
          </cell>
          <cell r="AT373">
            <v>1</v>
          </cell>
          <cell r="AU373">
            <v>0</v>
          </cell>
          <cell r="AV373">
            <v>0</v>
          </cell>
          <cell r="AW373">
            <v>0</v>
          </cell>
          <cell r="AX373">
            <v>0</v>
          </cell>
          <cell r="AY373">
            <v>0</v>
          </cell>
          <cell r="AZ373">
            <v>0</v>
          </cell>
        </row>
        <row r="374">
          <cell r="A374" t="str">
            <v>EMCO Corporation</v>
          </cell>
          <cell r="B374">
            <v>1348768</v>
          </cell>
          <cell r="C374" t="str">
            <v>B</v>
          </cell>
          <cell r="D374">
            <v>0</v>
          </cell>
          <cell r="F374">
            <v>58000</v>
          </cell>
          <cell r="G374">
            <v>36</v>
          </cell>
          <cell r="H374">
            <v>80000</v>
          </cell>
          <cell r="K374">
            <v>0</v>
          </cell>
          <cell r="L374">
            <v>1</v>
          </cell>
          <cell r="N374">
            <v>0</v>
          </cell>
          <cell r="P374">
            <v>0</v>
          </cell>
          <cell r="R374">
            <v>0</v>
          </cell>
          <cell r="S374">
            <v>0</v>
          </cell>
          <cell r="V374">
            <v>0</v>
          </cell>
          <cell r="Y374">
            <v>0</v>
          </cell>
          <cell r="AB374">
            <v>1</v>
          </cell>
          <cell r="AC374">
            <v>1</v>
          </cell>
          <cell r="AD374">
            <v>9780</v>
          </cell>
          <cell r="AE374">
            <v>1</v>
          </cell>
          <cell r="AF374">
            <v>900</v>
          </cell>
          <cell r="AG374">
            <v>1</v>
          </cell>
          <cell r="AH374">
            <v>750</v>
          </cell>
          <cell r="AI374">
            <v>0</v>
          </cell>
          <cell r="AK374">
            <v>0</v>
          </cell>
          <cell r="AM374">
            <v>1</v>
          </cell>
          <cell r="AN374">
            <v>3000</v>
          </cell>
          <cell r="AP374">
            <v>1</v>
          </cell>
          <cell r="AQ374">
            <v>4</v>
          </cell>
          <cell r="AR374">
            <v>0</v>
          </cell>
          <cell r="AS374">
            <v>2</v>
          </cell>
          <cell r="AT374">
            <v>1</v>
          </cell>
          <cell r="AU374">
            <v>0</v>
          </cell>
          <cell r="AV374">
            <v>0</v>
          </cell>
          <cell r="AW374">
            <v>0</v>
          </cell>
          <cell r="AX374">
            <v>1</v>
          </cell>
          <cell r="AY374">
            <v>0</v>
          </cell>
          <cell r="AZ374">
            <v>0</v>
          </cell>
        </row>
        <row r="375">
          <cell r="A375" t="str">
            <v>Emera Inc.</v>
          </cell>
          <cell r="B375">
            <v>1231300</v>
          </cell>
          <cell r="C375" t="str">
            <v>B</v>
          </cell>
          <cell r="D375">
            <v>0</v>
          </cell>
          <cell r="L375">
            <v>0</v>
          </cell>
          <cell r="N375">
            <v>0</v>
          </cell>
          <cell r="P375">
            <v>0</v>
          </cell>
          <cell r="R375">
            <v>0</v>
          </cell>
          <cell r="S375">
            <v>0</v>
          </cell>
          <cell r="V375">
            <v>0</v>
          </cell>
          <cell r="Y375">
            <v>0</v>
          </cell>
          <cell r="AB375">
            <v>2</v>
          </cell>
          <cell r="AC375">
            <v>0</v>
          </cell>
          <cell r="AE375">
            <v>0</v>
          </cell>
          <cell r="AG375">
            <v>0</v>
          </cell>
          <cell r="AI375">
            <v>0</v>
          </cell>
          <cell r="AK375">
            <v>0</v>
          </cell>
          <cell r="AP375">
            <v>0</v>
          </cell>
          <cell r="AQ375">
            <v>4</v>
          </cell>
          <cell r="AR375">
            <v>0</v>
          </cell>
          <cell r="AS375">
            <v>2</v>
          </cell>
          <cell r="AT375">
            <v>1</v>
          </cell>
          <cell r="AU375">
            <v>0</v>
          </cell>
          <cell r="AV375">
            <v>0</v>
          </cell>
          <cell r="AW375">
            <v>0</v>
          </cell>
          <cell r="AX375">
            <v>1</v>
          </cell>
          <cell r="AY375">
            <v>0</v>
          </cell>
          <cell r="AZ375">
            <v>0</v>
          </cell>
        </row>
        <row r="376">
          <cell r="A376" t="str">
            <v>Enbridge Inc.</v>
          </cell>
          <cell r="B376">
            <v>4855300</v>
          </cell>
          <cell r="C376" t="str">
            <v>B</v>
          </cell>
          <cell r="D376">
            <v>1</v>
          </cell>
          <cell r="E376">
            <v>35000</v>
          </cell>
          <cell r="L376">
            <v>0</v>
          </cell>
          <cell r="N376">
            <v>1</v>
          </cell>
          <cell r="O376">
            <v>2100</v>
          </cell>
          <cell r="P376">
            <v>0</v>
          </cell>
          <cell r="R376">
            <v>0</v>
          </cell>
          <cell r="S376">
            <v>0</v>
          </cell>
          <cell r="V376">
            <v>0</v>
          </cell>
          <cell r="Y376">
            <v>0</v>
          </cell>
          <cell r="AB376">
            <v>1</v>
          </cell>
          <cell r="AC376">
            <v>1</v>
          </cell>
          <cell r="AE376">
            <v>1</v>
          </cell>
          <cell r="AF376">
            <v>400</v>
          </cell>
          <cell r="AG376">
            <v>1</v>
          </cell>
          <cell r="AH376">
            <v>5000</v>
          </cell>
          <cell r="AI376">
            <v>0</v>
          </cell>
          <cell r="AK376">
            <v>0</v>
          </cell>
          <cell r="AP376">
            <v>0</v>
          </cell>
          <cell r="AQ376">
            <v>5</v>
          </cell>
          <cell r="AR376">
            <v>0</v>
          </cell>
          <cell r="AS376">
            <v>2</v>
          </cell>
          <cell r="AT376">
            <v>1</v>
          </cell>
          <cell r="AU376">
            <v>0</v>
          </cell>
          <cell r="AV376">
            <v>0</v>
          </cell>
          <cell r="AW376">
            <v>0</v>
          </cell>
          <cell r="AX376">
            <v>1</v>
          </cell>
          <cell r="AY376">
            <v>0</v>
          </cell>
          <cell r="AZ376">
            <v>0</v>
          </cell>
        </row>
        <row r="377">
          <cell r="A377" t="str">
            <v>EnCana Corporation</v>
          </cell>
          <cell r="B377">
            <v>14317724</v>
          </cell>
          <cell r="C377" t="str">
            <v>B</v>
          </cell>
          <cell r="D377">
            <v>1</v>
          </cell>
          <cell r="E377">
            <v>36720</v>
          </cell>
          <cell r="N377">
            <v>1</v>
          </cell>
          <cell r="O377">
            <v>3360</v>
          </cell>
          <cell r="R377">
            <v>0</v>
          </cell>
          <cell r="S377">
            <v>0</v>
          </cell>
          <cell r="V377">
            <v>0</v>
          </cell>
          <cell r="Y377">
            <v>0</v>
          </cell>
          <cell r="AB377">
            <v>2</v>
          </cell>
          <cell r="AE377">
            <v>0</v>
          </cell>
          <cell r="AG377">
            <v>0</v>
          </cell>
          <cell r="AI377">
            <v>0</v>
          </cell>
          <cell r="AP377">
            <v>0</v>
          </cell>
          <cell r="AQ377">
            <v>6</v>
          </cell>
          <cell r="AR377">
            <v>0</v>
          </cell>
          <cell r="AS377">
            <v>2</v>
          </cell>
          <cell r="AT377">
            <v>1</v>
          </cell>
          <cell r="AU377">
            <v>0</v>
          </cell>
          <cell r="AV377">
            <v>0</v>
          </cell>
          <cell r="AW377">
            <v>0</v>
          </cell>
          <cell r="AX377">
            <v>1</v>
          </cell>
          <cell r="AY377">
            <v>0</v>
          </cell>
          <cell r="AZ377">
            <v>0</v>
          </cell>
        </row>
        <row r="378">
          <cell r="A378" t="str">
            <v>Enerplus Resources Fund</v>
          </cell>
          <cell r="B378">
            <v>935819</v>
          </cell>
          <cell r="C378" t="str">
            <v>B</v>
          </cell>
          <cell r="D378">
            <v>1</v>
          </cell>
          <cell r="E378">
            <v>7405</v>
          </cell>
          <cell r="I378">
            <v>1000</v>
          </cell>
          <cell r="J378">
            <v>12000</v>
          </cell>
          <cell r="N378">
            <v>1</v>
          </cell>
          <cell r="O378">
            <v>4751</v>
          </cell>
          <cell r="R378">
            <v>0</v>
          </cell>
          <cell r="S378">
            <v>0</v>
          </cell>
          <cell r="V378">
            <v>0</v>
          </cell>
          <cell r="Y378">
            <v>0</v>
          </cell>
          <cell r="AB378">
            <v>0</v>
          </cell>
          <cell r="AE378">
            <v>0</v>
          </cell>
          <cell r="AG378">
            <v>0</v>
          </cell>
          <cell r="AI378">
            <v>0</v>
          </cell>
          <cell r="AP378">
            <v>0</v>
          </cell>
          <cell r="AQ378">
            <v>3</v>
          </cell>
          <cell r="AR378">
            <v>0</v>
          </cell>
          <cell r="AS378">
            <v>2</v>
          </cell>
          <cell r="AT378">
            <v>1</v>
          </cell>
          <cell r="AU378">
            <v>0</v>
          </cell>
          <cell r="AV378">
            <v>1</v>
          </cell>
          <cell r="AW378">
            <v>0</v>
          </cell>
          <cell r="AX378">
            <v>0</v>
          </cell>
          <cell r="AY378">
            <v>0</v>
          </cell>
          <cell r="AZ378">
            <v>0</v>
          </cell>
        </row>
        <row r="379">
          <cell r="A379" t="str">
            <v>Enmax Corporation</v>
          </cell>
          <cell r="B379">
            <v>1208800</v>
          </cell>
          <cell r="C379" t="str">
            <v>B</v>
          </cell>
          <cell r="D379">
            <v>0</v>
          </cell>
          <cell r="N379">
            <v>0</v>
          </cell>
          <cell r="R379">
            <v>0</v>
          </cell>
          <cell r="S379">
            <v>0</v>
          </cell>
          <cell r="V379">
            <v>0</v>
          </cell>
          <cell r="Y379">
            <v>0</v>
          </cell>
          <cell r="AB379">
            <v>2</v>
          </cell>
          <cell r="AE379">
            <v>0</v>
          </cell>
          <cell r="AG379">
            <v>0</v>
          </cell>
          <cell r="AI379">
            <v>0</v>
          </cell>
          <cell r="AK379">
            <v>1</v>
          </cell>
          <cell r="AL379">
            <v>10200</v>
          </cell>
          <cell r="AP379">
            <v>0</v>
          </cell>
          <cell r="AQ379">
            <v>4</v>
          </cell>
          <cell r="AR379">
            <v>0</v>
          </cell>
          <cell r="AS379">
            <v>2</v>
          </cell>
          <cell r="AT379">
            <v>1</v>
          </cell>
          <cell r="AU379">
            <v>0</v>
          </cell>
          <cell r="AV379">
            <v>0</v>
          </cell>
          <cell r="AW379">
            <v>0</v>
          </cell>
          <cell r="AX379">
            <v>1</v>
          </cell>
          <cell r="AY379">
            <v>0</v>
          </cell>
          <cell r="AZ379">
            <v>0</v>
          </cell>
        </row>
        <row r="380">
          <cell r="A380" t="str">
            <v>EPCOR</v>
          </cell>
          <cell r="B380">
            <v>2589000</v>
          </cell>
          <cell r="C380" t="str">
            <v>B</v>
          </cell>
          <cell r="D380">
            <v>1</v>
          </cell>
          <cell r="E380">
            <v>12000</v>
          </cell>
          <cell r="N380">
            <v>0</v>
          </cell>
          <cell r="R380">
            <v>0</v>
          </cell>
          <cell r="S380">
            <v>0</v>
          </cell>
          <cell r="V380">
            <v>0</v>
          </cell>
          <cell r="Y380">
            <v>0</v>
          </cell>
          <cell r="AB380">
            <v>2</v>
          </cell>
          <cell r="AE380">
            <v>1</v>
          </cell>
          <cell r="AF380">
            <v>200</v>
          </cell>
          <cell r="AG380">
            <v>0</v>
          </cell>
          <cell r="AI380">
            <v>0</v>
          </cell>
          <cell r="AP380">
            <v>0</v>
          </cell>
          <cell r="AQ380">
            <v>5</v>
          </cell>
          <cell r="AR380">
            <v>0</v>
          </cell>
          <cell r="AS380">
            <v>2</v>
          </cell>
          <cell r="AT380">
            <v>1</v>
          </cell>
          <cell r="AU380">
            <v>0</v>
          </cell>
          <cell r="AV380">
            <v>0</v>
          </cell>
          <cell r="AW380">
            <v>0</v>
          </cell>
          <cell r="AX380">
            <v>1</v>
          </cell>
          <cell r="AY380">
            <v>0</v>
          </cell>
          <cell r="AZ380">
            <v>0</v>
          </cell>
        </row>
        <row r="381">
          <cell r="A381" t="str">
            <v>Ericsson Canada Inc. - Research and Development</v>
          </cell>
          <cell r="B381">
            <v>520000</v>
          </cell>
          <cell r="C381" t="str">
            <v>B</v>
          </cell>
          <cell r="D381">
            <v>0</v>
          </cell>
          <cell r="I381">
            <v>1473</v>
          </cell>
          <cell r="J381">
            <v>17676</v>
          </cell>
          <cell r="L381">
            <v>0</v>
          </cell>
          <cell r="N381">
            <v>1</v>
          </cell>
          <cell r="O381">
            <v>35</v>
          </cell>
          <cell r="P381">
            <v>0</v>
          </cell>
          <cell r="R381">
            <v>0</v>
          </cell>
          <cell r="S381">
            <v>0</v>
          </cell>
          <cell r="V381">
            <v>0</v>
          </cell>
          <cell r="Y381">
            <v>0</v>
          </cell>
          <cell r="AB381">
            <v>1</v>
          </cell>
          <cell r="AC381">
            <v>1</v>
          </cell>
          <cell r="AE381">
            <v>1</v>
          </cell>
          <cell r="AF381">
            <v>1000</v>
          </cell>
          <cell r="AG381">
            <v>0</v>
          </cell>
          <cell r="AI381">
            <v>0</v>
          </cell>
          <cell r="AK381">
            <v>0</v>
          </cell>
          <cell r="AM381">
            <v>0</v>
          </cell>
          <cell r="AP381">
            <v>0</v>
          </cell>
          <cell r="AQ381">
            <v>3</v>
          </cell>
          <cell r="AR381">
            <v>0</v>
          </cell>
          <cell r="AS381">
            <v>2</v>
          </cell>
          <cell r="AT381">
            <v>1</v>
          </cell>
          <cell r="AU381">
            <v>0</v>
          </cell>
          <cell r="AV381">
            <v>1</v>
          </cell>
          <cell r="AW381">
            <v>0</v>
          </cell>
          <cell r="AX381">
            <v>1</v>
          </cell>
          <cell r="AY381">
            <v>0</v>
          </cell>
          <cell r="AZ381">
            <v>0</v>
          </cell>
        </row>
        <row r="382">
          <cell r="A382" t="str">
            <v>Export Development Canada</v>
          </cell>
          <cell r="B382">
            <v>1365000</v>
          </cell>
          <cell r="C382" t="str">
            <v>B</v>
          </cell>
          <cell r="D382">
            <v>0</v>
          </cell>
          <cell r="I382">
            <v>770</v>
          </cell>
          <cell r="J382">
            <v>9240</v>
          </cell>
          <cell r="K382">
            <v>274</v>
          </cell>
          <cell r="L382">
            <v>1</v>
          </cell>
          <cell r="M382">
            <v>1300</v>
          </cell>
          <cell r="N382">
            <v>1</v>
          </cell>
          <cell r="O382">
            <v>1740</v>
          </cell>
          <cell r="P382">
            <v>0</v>
          </cell>
          <cell r="R382">
            <v>1</v>
          </cell>
          <cell r="S382">
            <v>1</v>
          </cell>
          <cell r="T382">
            <v>15000</v>
          </cell>
          <cell r="U382">
            <v>5000</v>
          </cell>
          <cell r="V382">
            <v>0</v>
          </cell>
          <cell r="Y382">
            <v>0</v>
          </cell>
          <cell r="AB382">
            <v>0</v>
          </cell>
          <cell r="AC382">
            <v>0</v>
          </cell>
          <cell r="AE382">
            <v>1</v>
          </cell>
          <cell r="AG382">
            <v>1</v>
          </cell>
          <cell r="AH382">
            <v>2000</v>
          </cell>
          <cell r="AI382">
            <v>0</v>
          </cell>
          <cell r="AK382">
            <v>0</v>
          </cell>
          <cell r="AP382">
            <v>0</v>
          </cell>
          <cell r="AQ382">
            <v>4</v>
          </cell>
          <cell r="AR382">
            <v>0</v>
          </cell>
          <cell r="AS382">
            <v>2</v>
          </cell>
          <cell r="AT382">
            <v>1</v>
          </cell>
          <cell r="AU382">
            <v>0</v>
          </cell>
          <cell r="AV382">
            <v>1</v>
          </cell>
          <cell r="AW382">
            <v>1</v>
          </cell>
          <cell r="AX382">
            <v>0</v>
          </cell>
          <cell r="AY382">
            <v>1</v>
          </cell>
          <cell r="AZ382">
            <v>0</v>
          </cell>
        </row>
        <row r="383">
          <cell r="A383" t="str">
            <v>Federal Express Canada Ltd.</v>
          </cell>
          <cell r="B383">
            <v>800000</v>
          </cell>
          <cell r="C383" t="str">
            <v>B</v>
          </cell>
          <cell r="D383">
            <v>0</v>
          </cell>
          <cell r="I383">
            <v>990</v>
          </cell>
          <cell r="J383">
            <v>11880</v>
          </cell>
          <cell r="L383">
            <v>0</v>
          </cell>
          <cell r="N383">
            <v>0</v>
          </cell>
          <cell r="P383">
            <v>0</v>
          </cell>
          <cell r="R383">
            <v>0</v>
          </cell>
          <cell r="S383">
            <v>0</v>
          </cell>
          <cell r="V383">
            <v>0</v>
          </cell>
          <cell r="Y383">
            <v>0</v>
          </cell>
          <cell r="AB383">
            <v>0</v>
          </cell>
          <cell r="AC383">
            <v>1</v>
          </cell>
          <cell r="AE383">
            <v>0</v>
          </cell>
          <cell r="AG383">
            <v>0</v>
          </cell>
          <cell r="AI383">
            <v>1</v>
          </cell>
          <cell r="AK383">
            <v>0</v>
          </cell>
          <cell r="AP383">
            <v>0</v>
          </cell>
          <cell r="AQ383">
            <v>3</v>
          </cell>
          <cell r="AR383">
            <v>0</v>
          </cell>
          <cell r="AS383">
            <v>2</v>
          </cell>
          <cell r="AT383">
            <v>1</v>
          </cell>
          <cell r="AU383">
            <v>0</v>
          </cell>
          <cell r="AV383">
            <v>1</v>
          </cell>
          <cell r="AW383">
            <v>0</v>
          </cell>
          <cell r="AX383">
            <v>0</v>
          </cell>
          <cell r="AY383">
            <v>0</v>
          </cell>
          <cell r="AZ383">
            <v>0</v>
          </cell>
        </row>
        <row r="384">
          <cell r="A384" t="str">
            <v>Fiera Capital Inc.</v>
          </cell>
          <cell r="B384">
            <v>12500</v>
          </cell>
          <cell r="C384" t="str">
            <v>B</v>
          </cell>
          <cell r="D384">
            <v>0</v>
          </cell>
          <cell r="L384">
            <v>0</v>
          </cell>
          <cell r="N384">
            <v>0</v>
          </cell>
          <cell r="P384">
            <v>0</v>
          </cell>
          <cell r="R384">
            <v>0</v>
          </cell>
          <cell r="S384">
            <v>0</v>
          </cell>
          <cell r="V384">
            <v>0</v>
          </cell>
          <cell r="Y384">
            <v>0</v>
          </cell>
          <cell r="AB384">
            <v>0</v>
          </cell>
          <cell r="AC384">
            <v>0</v>
          </cell>
          <cell r="AE384">
            <v>0</v>
          </cell>
          <cell r="AG384">
            <v>0</v>
          </cell>
          <cell r="AI384">
            <v>0</v>
          </cell>
          <cell r="AK384">
            <v>0</v>
          </cell>
          <cell r="AP384">
            <v>0</v>
          </cell>
          <cell r="AQ384">
            <v>1</v>
          </cell>
          <cell r="AR384">
            <v>0</v>
          </cell>
          <cell r="AS384">
            <v>2</v>
          </cell>
          <cell r="AT384">
            <v>1</v>
          </cell>
          <cell r="AU384">
            <v>0</v>
          </cell>
          <cell r="AV384">
            <v>0</v>
          </cell>
          <cell r="AW384">
            <v>0</v>
          </cell>
          <cell r="AX384">
            <v>0</v>
          </cell>
          <cell r="AY384">
            <v>0</v>
          </cell>
          <cell r="AZ384">
            <v>0</v>
          </cell>
        </row>
        <row r="385">
          <cell r="A385" t="str">
            <v>Finning International Inc.</v>
          </cell>
          <cell r="B385">
            <v>3593295</v>
          </cell>
          <cell r="C385" t="str">
            <v>B</v>
          </cell>
          <cell r="D385">
            <v>0</v>
          </cell>
          <cell r="I385">
            <v>1200</v>
          </cell>
          <cell r="J385">
            <v>14400</v>
          </cell>
          <cell r="L385">
            <v>1</v>
          </cell>
          <cell r="M385">
            <v>2200</v>
          </cell>
          <cell r="N385">
            <v>1</v>
          </cell>
          <cell r="O385">
            <v>2400</v>
          </cell>
          <cell r="P385">
            <v>0</v>
          </cell>
          <cell r="R385">
            <v>1</v>
          </cell>
          <cell r="S385">
            <v>0</v>
          </cell>
          <cell r="V385">
            <v>0</v>
          </cell>
          <cell r="Y385">
            <v>0</v>
          </cell>
          <cell r="AB385">
            <v>2</v>
          </cell>
          <cell r="AC385">
            <v>1</v>
          </cell>
          <cell r="AE385">
            <v>1</v>
          </cell>
          <cell r="AF385">
            <v>745</v>
          </cell>
          <cell r="AG385">
            <v>0</v>
          </cell>
          <cell r="AI385">
            <v>1</v>
          </cell>
          <cell r="AJ385">
            <v>1400</v>
          </cell>
          <cell r="AK385">
            <v>0</v>
          </cell>
          <cell r="AM385">
            <v>1</v>
          </cell>
          <cell r="AP385">
            <v>0</v>
          </cell>
          <cell r="AQ385">
            <v>5</v>
          </cell>
          <cell r="AR385">
            <v>0</v>
          </cell>
          <cell r="AS385">
            <v>2</v>
          </cell>
          <cell r="AT385">
            <v>1</v>
          </cell>
          <cell r="AU385">
            <v>0</v>
          </cell>
          <cell r="AV385">
            <v>1</v>
          </cell>
          <cell r="AW385">
            <v>1</v>
          </cell>
          <cell r="AX385">
            <v>1</v>
          </cell>
          <cell r="AY385">
            <v>0</v>
          </cell>
          <cell r="AZ385">
            <v>0</v>
          </cell>
        </row>
        <row r="386">
          <cell r="A386" t="str">
            <v>FortisAlberta</v>
          </cell>
          <cell r="B386">
            <v>349800</v>
          </cell>
          <cell r="C386" t="str">
            <v>B</v>
          </cell>
          <cell r="D386">
            <v>1</v>
          </cell>
          <cell r="E386">
            <v>9836</v>
          </cell>
          <cell r="N386">
            <v>1</v>
          </cell>
          <cell r="O386">
            <v>4173</v>
          </cell>
          <cell r="R386">
            <v>0</v>
          </cell>
          <cell r="S386">
            <v>0</v>
          </cell>
          <cell r="V386">
            <v>0</v>
          </cell>
          <cell r="Y386">
            <v>0</v>
          </cell>
          <cell r="AB386">
            <v>0</v>
          </cell>
          <cell r="AE386">
            <v>0</v>
          </cell>
          <cell r="AG386">
            <v>0</v>
          </cell>
          <cell r="AI386">
            <v>0</v>
          </cell>
          <cell r="AP386">
            <v>0</v>
          </cell>
          <cell r="AQ386">
            <v>2</v>
          </cell>
          <cell r="AR386">
            <v>0</v>
          </cell>
          <cell r="AS386">
            <v>2</v>
          </cell>
          <cell r="AT386">
            <v>1</v>
          </cell>
          <cell r="AU386">
            <v>0</v>
          </cell>
          <cell r="AV386">
            <v>0</v>
          </cell>
          <cell r="AW386">
            <v>0</v>
          </cell>
          <cell r="AX386">
            <v>0</v>
          </cell>
          <cell r="AY386">
            <v>0</v>
          </cell>
          <cell r="AZ386">
            <v>0</v>
          </cell>
        </row>
        <row r="387">
          <cell r="A387" t="str">
            <v>G.T.C. Transcontinental Group Ltd.</v>
          </cell>
          <cell r="B387">
            <v>1907234</v>
          </cell>
          <cell r="C387" t="str">
            <v>B</v>
          </cell>
          <cell r="D387">
            <v>1</v>
          </cell>
          <cell r="E387">
            <v>5000</v>
          </cell>
          <cell r="I387">
            <v>7800</v>
          </cell>
          <cell r="J387">
            <v>93600</v>
          </cell>
          <cell r="L387">
            <v>0</v>
          </cell>
          <cell r="N387">
            <v>1</v>
          </cell>
          <cell r="O387">
            <v>3000</v>
          </cell>
          <cell r="P387">
            <v>0</v>
          </cell>
          <cell r="R387">
            <v>1</v>
          </cell>
          <cell r="S387">
            <v>0</v>
          </cell>
          <cell r="V387">
            <v>0</v>
          </cell>
          <cell r="Y387">
            <v>0</v>
          </cell>
          <cell r="AB387">
            <v>0</v>
          </cell>
          <cell r="AC387">
            <v>0</v>
          </cell>
          <cell r="AE387">
            <v>0</v>
          </cell>
          <cell r="AG387">
            <v>0</v>
          </cell>
          <cell r="AI387">
            <v>0</v>
          </cell>
          <cell r="AK387">
            <v>0</v>
          </cell>
          <cell r="AM387">
            <v>1</v>
          </cell>
          <cell r="AN387">
            <v>4300</v>
          </cell>
          <cell r="AP387">
            <v>0</v>
          </cell>
          <cell r="AQ387">
            <v>4</v>
          </cell>
          <cell r="AR387">
            <v>0</v>
          </cell>
          <cell r="AS387">
            <v>2</v>
          </cell>
          <cell r="AT387">
            <v>1</v>
          </cell>
          <cell r="AU387">
            <v>0</v>
          </cell>
          <cell r="AV387">
            <v>1</v>
          </cell>
          <cell r="AW387">
            <v>1</v>
          </cell>
          <cell r="AX387">
            <v>0</v>
          </cell>
          <cell r="AY387">
            <v>0</v>
          </cell>
          <cell r="AZ387">
            <v>0</v>
          </cell>
        </row>
        <row r="388">
          <cell r="A388" t="str">
            <v>Ganz</v>
          </cell>
          <cell r="B388">
            <v>1000000</v>
          </cell>
          <cell r="C388" t="str">
            <v>B</v>
          </cell>
          <cell r="D388">
            <v>0</v>
          </cell>
          <cell r="L388">
            <v>0</v>
          </cell>
          <cell r="N388">
            <v>0</v>
          </cell>
          <cell r="P388">
            <v>0</v>
          </cell>
          <cell r="R388">
            <v>0</v>
          </cell>
          <cell r="S388">
            <v>0</v>
          </cell>
          <cell r="V388">
            <v>0</v>
          </cell>
          <cell r="Y388">
            <v>0</v>
          </cell>
          <cell r="AB388">
            <v>0</v>
          </cell>
          <cell r="AC388">
            <v>0</v>
          </cell>
          <cell r="AE388">
            <v>0</v>
          </cell>
          <cell r="AG388">
            <v>0</v>
          </cell>
          <cell r="AI388">
            <v>0</v>
          </cell>
          <cell r="AK388">
            <v>0</v>
          </cell>
          <cell r="AP388">
            <v>0</v>
          </cell>
          <cell r="AQ388">
            <v>4</v>
          </cell>
          <cell r="AR388">
            <v>0</v>
          </cell>
          <cell r="AS388">
            <v>2</v>
          </cell>
          <cell r="AT388">
            <v>1</v>
          </cell>
          <cell r="AU388">
            <v>0</v>
          </cell>
          <cell r="AV388">
            <v>0</v>
          </cell>
          <cell r="AW388">
            <v>0</v>
          </cell>
          <cell r="AX388">
            <v>0</v>
          </cell>
          <cell r="AY388">
            <v>0</v>
          </cell>
          <cell r="AZ388">
            <v>0</v>
          </cell>
        </row>
        <row r="389">
          <cell r="A389" t="str">
            <v>GlaxoSmithKline Inc.</v>
          </cell>
          <cell r="B389">
            <v>1000000</v>
          </cell>
          <cell r="C389" t="str">
            <v>B</v>
          </cell>
          <cell r="D389">
            <v>1</v>
          </cell>
          <cell r="E389">
            <v>7000</v>
          </cell>
          <cell r="F389">
            <v>50000</v>
          </cell>
          <cell r="G389">
            <v>24</v>
          </cell>
          <cell r="H389">
            <v>90000</v>
          </cell>
          <cell r="K389">
            <v>1484</v>
          </cell>
          <cell r="L389">
            <v>1</v>
          </cell>
          <cell r="M389">
            <v>1300</v>
          </cell>
          <cell r="N389">
            <v>0</v>
          </cell>
          <cell r="P389">
            <v>0</v>
          </cell>
          <cell r="R389">
            <v>1</v>
          </cell>
          <cell r="S389">
            <v>0</v>
          </cell>
          <cell r="V389">
            <v>0</v>
          </cell>
          <cell r="Y389">
            <v>0</v>
          </cell>
          <cell r="AB389">
            <v>1</v>
          </cell>
          <cell r="AC389">
            <v>0</v>
          </cell>
          <cell r="AE389">
            <v>1</v>
          </cell>
          <cell r="AF389">
            <v>800</v>
          </cell>
          <cell r="AG389">
            <v>0</v>
          </cell>
          <cell r="AI389">
            <v>0</v>
          </cell>
          <cell r="AK389">
            <v>0</v>
          </cell>
          <cell r="AM389">
            <v>0</v>
          </cell>
          <cell r="AP389">
            <v>1</v>
          </cell>
          <cell r="AQ389">
            <v>4</v>
          </cell>
          <cell r="AR389">
            <v>0</v>
          </cell>
          <cell r="AS389">
            <v>2</v>
          </cell>
          <cell r="AT389">
            <v>1</v>
          </cell>
          <cell r="AU389">
            <v>0</v>
          </cell>
          <cell r="AV389">
            <v>0</v>
          </cell>
          <cell r="AW389">
            <v>1</v>
          </cell>
          <cell r="AX389">
            <v>1</v>
          </cell>
          <cell r="AY389">
            <v>1</v>
          </cell>
          <cell r="AZ389">
            <v>0</v>
          </cell>
        </row>
        <row r="390">
          <cell r="A390" t="str">
            <v>Gore Mutual Insurance Company</v>
          </cell>
          <cell r="B390">
            <v>158730</v>
          </cell>
          <cell r="C390" t="str">
            <v>B</v>
          </cell>
          <cell r="D390">
            <v>0</v>
          </cell>
          <cell r="I390">
            <v>900</v>
          </cell>
          <cell r="J390">
            <v>10800</v>
          </cell>
          <cell r="K390">
            <v>0</v>
          </cell>
          <cell r="L390">
            <v>0</v>
          </cell>
          <cell r="N390">
            <v>0</v>
          </cell>
          <cell r="P390">
            <v>0</v>
          </cell>
          <cell r="R390">
            <v>0</v>
          </cell>
          <cell r="S390">
            <v>0</v>
          </cell>
          <cell r="V390">
            <v>0</v>
          </cell>
          <cell r="Y390">
            <v>0</v>
          </cell>
          <cell r="AB390">
            <v>2</v>
          </cell>
          <cell r="AC390">
            <v>0</v>
          </cell>
          <cell r="AE390">
            <v>1</v>
          </cell>
          <cell r="AF390">
            <v>1000</v>
          </cell>
          <cell r="AG390">
            <v>0</v>
          </cell>
          <cell r="AI390">
            <v>0</v>
          </cell>
          <cell r="AK390">
            <v>0</v>
          </cell>
          <cell r="AP390">
            <v>0</v>
          </cell>
          <cell r="AQ390">
            <v>2</v>
          </cell>
          <cell r="AR390">
            <v>0</v>
          </cell>
          <cell r="AS390">
            <v>2</v>
          </cell>
          <cell r="AT390">
            <v>1</v>
          </cell>
          <cell r="AU390">
            <v>0</v>
          </cell>
          <cell r="AV390">
            <v>1</v>
          </cell>
          <cell r="AW390">
            <v>0</v>
          </cell>
          <cell r="AX390">
            <v>1</v>
          </cell>
          <cell r="AY390">
            <v>0</v>
          </cell>
          <cell r="AZ390">
            <v>0</v>
          </cell>
        </row>
        <row r="391">
          <cell r="A391" t="str">
            <v>Grant Forest Products Inc.</v>
          </cell>
          <cell r="B391">
            <v>526000</v>
          </cell>
          <cell r="C391" t="str">
            <v>B</v>
          </cell>
          <cell r="F391">
            <v>50000</v>
          </cell>
          <cell r="G391">
            <v>36</v>
          </cell>
          <cell r="S391">
            <v>1</v>
          </cell>
          <cell r="U391">
            <v>600</v>
          </cell>
          <cell r="AP391">
            <v>1</v>
          </cell>
          <cell r="AQ391">
            <v>3</v>
          </cell>
          <cell r="AR391">
            <v>0</v>
          </cell>
          <cell r="AS391">
            <v>2</v>
          </cell>
          <cell r="AT391">
            <v>1</v>
          </cell>
          <cell r="AU391">
            <v>0</v>
          </cell>
          <cell r="AV391">
            <v>0</v>
          </cell>
          <cell r="AW391">
            <v>0</v>
          </cell>
          <cell r="AX391">
            <v>0</v>
          </cell>
          <cell r="AY391">
            <v>0</v>
          </cell>
          <cell r="AZ391">
            <v>0</v>
          </cell>
        </row>
        <row r="392">
          <cell r="A392" t="str">
            <v>Great West Life Assurance Company, The</v>
          </cell>
          <cell r="B392">
            <v>9937000</v>
          </cell>
          <cell r="C392" t="str">
            <v>B</v>
          </cell>
          <cell r="D392">
            <v>1</v>
          </cell>
          <cell r="E392">
            <v>7500</v>
          </cell>
          <cell r="F392">
            <v>32400</v>
          </cell>
          <cell r="G392">
            <v>36</v>
          </cell>
          <cell r="L392">
            <v>1</v>
          </cell>
          <cell r="N392">
            <v>0</v>
          </cell>
          <cell r="P392">
            <v>1</v>
          </cell>
          <cell r="R392">
            <v>2</v>
          </cell>
          <cell r="S392">
            <v>1</v>
          </cell>
          <cell r="T392">
            <v>10000</v>
          </cell>
          <cell r="V392">
            <v>1</v>
          </cell>
          <cell r="W392">
            <v>10000</v>
          </cell>
          <cell r="Y392">
            <v>0</v>
          </cell>
          <cell r="AB392">
            <v>1</v>
          </cell>
          <cell r="AC392">
            <v>1</v>
          </cell>
          <cell r="AE392">
            <v>1</v>
          </cell>
          <cell r="AG392">
            <v>0</v>
          </cell>
          <cell r="AI392">
            <v>0</v>
          </cell>
          <cell r="AK392">
            <v>0</v>
          </cell>
          <cell r="AP392">
            <v>1</v>
          </cell>
          <cell r="AQ392">
            <v>6</v>
          </cell>
          <cell r="AR392">
            <v>0</v>
          </cell>
          <cell r="AS392">
            <v>2</v>
          </cell>
          <cell r="AT392">
            <v>1</v>
          </cell>
          <cell r="AU392">
            <v>0</v>
          </cell>
          <cell r="AV392">
            <v>0</v>
          </cell>
          <cell r="AW392">
            <v>1</v>
          </cell>
          <cell r="AX392">
            <v>1</v>
          </cell>
          <cell r="AY392">
            <v>0</v>
          </cell>
          <cell r="AZ392">
            <v>0</v>
          </cell>
        </row>
        <row r="393">
          <cell r="A393" t="str">
            <v>Greystone Managed Investments Inc.</v>
          </cell>
          <cell r="B393">
            <v>30000</v>
          </cell>
          <cell r="C393" t="str">
            <v>B</v>
          </cell>
          <cell r="D393">
            <v>1</v>
          </cell>
          <cell r="E393">
            <v>12000</v>
          </cell>
          <cell r="L393">
            <v>0</v>
          </cell>
          <cell r="N393">
            <v>0</v>
          </cell>
          <cell r="P393">
            <v>0</v>
          </cell>
          <cell r="R393">
            <v>0</v>
          </cell>
          <cell r="S393">
            <v>0</v>
          </cell>
          <cell r="V393">
            <v>0</v>
          </cell>
          <cell r="Y393">
            <v>0</v>
          </cell>
          <cell r="AB393">
            <v>0</v>
          </cell>
          <cell r="AC393">
            <v>0</v>
          </cell>
          <cell r="AE393">
            <v>0</v>
          </cell>
          <cell r="AG393">
            <v>0</v>
          </cell>
          <cell r="AI393">
            <v>0</v>
          </cell>
          <cell r="AK393">
            <v>0</v>
          </cell>
          <cell r="AP393">
            <v>0</v>
          </cell>
          <cell r="AQ393">
            <v>1</v>
          </cell>
          <cell r="AR393">
            <v>0</v>
          </cell>
          <cell r="AS393">
            <v>2</v>
          </cell>
          <cell r="AT393">
            <v>1</v>
          </cell>
          <cell r="AU393">
            <v>0</v>
          </cell>
          <cell r="AV393">
            <v>0</v>
          </cell>
          <cell r="AW393">
            <v>0</v>
          </cell>
          <cell r="AX393">
            <v>0</v>
          </cell>
          <cell r="AY393">
            <v>0</v>
          </cell>
          <cell r="AZ393">
            <v>0</v>
          </cell>
        </row>
        <row r="394">
          <cell r="A394" t="str">
            <v>Hallmark Canada</v>
          </cell>
          <cell r="B394">
            <v>233774</v>
          </cell>
          <cell r="C394" t="str">
            <v>B</v>
          </cell>
          <cell r="D394">
            <v>0</v>
          </cell>
          <cell r="F394">
            <v>40000</v>
          </cell>
          <cell r="G394">
            <v>36</v>
          </cell>
          <cell r="H394">
            <v>90000</v>
          </cell>
          <cell r="L394">
            <v>1</v>
          </cell>
          <cell r="M394">
            <v>1344</v>
          </cell>
          <cell r="N394">
            <v>1</v>
          </cell>
          <cell r="P394">
            <v>0</v>
          </cell>
          <cell r="R394">
            <v>1</v>
          </cell>
          <cell r="S394">
            <v>0</v>
          </cell>
          <cell r="V394">
            <v>0</v>
          </cell>
          <cell r="Y394">
            <v>1</v>
          </cell>
          <cell r="AA394">
            <v>2000</v>
          </cell>
          <cell r="AB394">
            <v>2</v>
          </cell>
          <cell r="AC394">
            <v>1</v>
          </cell>
          <cell r="AD394">
            <v>2000</v>
          </cell>
          <cell r="AE394">
            <v>1</v>
          </cell>
          <cell r="AF394">
            <v>1700</v>
          </cell>
          <cell r="AG394">
            <v>1</v>
          </cell>
          <cell r="AH394">
            <v>2500</v>
          </cell>
          <cell r="AI394">
            <v>0</v>
          </cell>
          <cell r="AK394">
            <v>0</v>
          </cell>
          <cell r="AP394">
            <v>1</v>
          </cell>
          <cell r="AQ394">
            <v>2</v>
          </cell>
          <cell r="AR394">
            <v>0</v>
          </cell>
          <cell r="AS394">
            <v>2</v>
          </cell>
          <cell r="AT394">
            <v>1</v>
          </cell>
          <cell r="AU394">
            <v>0</v>
          </cell>
          <cell r="AV394">
            <v>0</v>
          </cell>
          <cell r="AW394">
            <v>1</v>
          </cell>
          <cell r="AX394">
            <v>1</v>
          </cell>
          <cell r="AY394">
            <v>0</v>
          </cell>
          <cell r="AZ394">
            <v>0</v>
          </cell>
        </row>
        <row r="395">
          <cell r="A395" t="str">
            <v>Harlequin Enterprises Ltd.</v>
          </cell>
          <cell r="B395">
            <v>584924</v>
          </cell>
          <cell r="C395" t="str">
            <v>B</v>
          </cell>
          <cell r="D395">
            <v>0</v>
          </cell>
          <cell r="F395">
            <v>41400</v>
          </cell>
          <cell r="G395">
            <v>48</v>
          </cell>
          <cell r="L395">
            <v>1</v>
          </cell>
          <cell r="N395">
            <v>1</v>
          </cell>
          <cell r="O395">
            <v>840</v>
          </cell>
          <cell r="P395">
            <v>0</v>
          </cell>
          <cell r="R395">
            <v>1</v>
          </cell>
          <cell r="S395">
            <v>1</v>
          </cell>
          <cell r="T395">
            <v>1000</v>
          </cell>
          <cell r="U395">
            <v>1500</v>
          </cell>
          <cell r="V395">
            <v>0</v>
          </cell>
          <cell r="Y395">
            <v>1</v>
          </cell>
          <cell r="Z395">
            <v>1000</v>
          </cell>
          <cell r="AA395">
            <v>1500</v>
          </cell>
          <cell r="AB395">
            <v>2</v>
          </cell>
          <cell r="AC395">
            <v>1</v>
          </cell>
          <cell r="AE395">
            <v>1</v>
          </cell>
          <cell r="AG395">
            <v>0</v>
          </cell>
          <cell r="AI395">
            <v>1</v>
          </cell>
          <cell r="AJ395">
            <v>1500</v>
          </cell>
          <cell r="AK395">
            <v>0</v>
          </cell>
          <cell r="AP395">
            <v>1</v>
          </cell>
          <cell r="AQ395">
            <v>3</v>
          </cell>
          <cell r="AR395">
            <v>0</v>
          </cell>
          <cell r="AS395">
            <v>2</v>
          </cell>
          <cell r="AT395">
            <v>1</v>
          </cell>
          <cell r="AU395">
            <v>0</v>
          </cell>
          <cell r="AV395">
            <v>0</v>
          </cell>
          <cell r="AW395">
            <v>1</v>
          </cell>
          <cell r="AX395">
            <v>1</v>
          </cell>
          <cell r="AY395">
            <v>0</v>
          </cell>
          <cell r="AZ395">
            <v>0</v>
          </cell>
        </row>
        <row r="396">
          <cell r="A396" t="str">
            <v>Highstreet Asset Management Inc.</v>
          </cell>
          <cell r="B396">
            <v>3960</v>
          </cell>
          <cell r="C396" t="str">
            <v>B</v>
          </cell>
          <cell r="D396">
            <v>0</v>
          </cell>
          <cell r="L396">
            <v>0</v>
          </cell>
          <cell r="N396">
            <v>0</v>
          </cell>
          <cell r="P396">
            <v>0</v>
          </cell>
          <cell r="R396">
            <v>0</v>
          </cell>
          <cell r="S396">
            <v>0</v>
          </cell>
          <cell r="V396">
            <v>0</v>
          </cell>
          <cell r="Y396">
            <v>0</v>
          </cell>
          <cell r="AB396">
            <v>0</v>
          </cell>
          <cell r="AC396">
            <v>0</v>
          </cell>
          <cell r="AE396">
            <v>0</v>
          </cell>
          <cell r="AG396">
            <v>0</v>
          </cell>
          <cell r="AI396">
            <v>0</v>
          </cell>
          <cell r="AK396">
            <v>0</v>
          </cell>
          <cell r="AP396">
            <v>0</v>
          </cell>
          <cell r="AQ396">
            <v>1</v>
          </cell>
          <cell r="AR396">
            <v>0</v>
          </cell>
          <cell r="AS396">
            <v>2</v>
          </cell>
          <cell r="AT396">
            <v>1</v>
          </cell>
          <cell r="AU396">
            <v>0</v>
          </cell>
          <cell r="AV396">
            <v>0</v>
          </cell>
          <cell r="AW396">
            <v>0</v>
          </cell>
          <cell r="AX396">
            <v>0</v>
          </cell>
          <cell r="AY396">
            <v>0</v>
          </cell>
          <cell r="AZ396">
            <v>0</v>
          </cell>
        </row>
        <row r="397">
          <cell r="A397" t="str">
            <v>HOOPP Investment Management Limited</v>
          </cell>
          <cell r="B397">
            <v>100000</v>
          </cell>
          <cell r="C397" t="str">
            <v>B</v>
          </cell>
          <cell r="D397">
            <v>0</v>
          </cell>
          <cell r="L397">
            <v>0</v>
          </cell>
          <cell r="N397">
            <v>0</v>
          </cell>
          <cell r="P397">
            <v>0</v>
          </cell>
          <cell r="R397">
            <v>0</v>
          </cell>
          <cell r="S397">
            <v>0</v>
          </cell>
          <cell r="V397">
            <v>0</v>
          </cell>
          <cell r="Y397">
            <v>0</v>
          </cell>
          <cell r="AB397">
            <v>0</v>
          </cell>
          <cell r="AC397">
            <v>1</v>
          </cell>
          <cell r="AE397">
            <v>1</v>
          </cell>
          <cell r="AG397">
            <v>0</v>
          </cell>
          <cell r="AI397">
            <v>0</v>
          </cell>
          <cell r="AK397">
            <v>0</v>
          </cell>
          <cell r="AP397">
            <v>0</v>
          </cell>
          <cell r="AQ397">
            <v>2</v>
          </cell>
          <cell r="AR397">
            <v>0</v>
          </cell>
          <cell r="AS397">
            <v>2</v>
          </cell>
          <cell r="AT397">
            <v>1</v>
          </cell>
          <cell r="AU397">
            <v>0</v>
          </cell>
          <cell r="AV397">
            <v>0</v>
          </cell>
          <cell r="AW397">
            <v>0</v>
          </cell>
          <cell r="AX397">
            <v>0</v>
          </cell>
          <cell r="AY397">
            <v>0</v>
          </cell>
          <cell r="AZ397">
            <v>0</v>
          </cell>
        </row>
        <row r="398">
          <cell r="A398" t="str">
            <v>Howson Tattersall Investment Counsel</v>
          </cell>
          <cell r="B398">
            <v>1200</v>
          </cell>
          <cell r="C398" t="str">
            <v>B</v>
          </cell>
          <cell r="D398">
            <v>0</v>
          </cell>
          <cell r="L398">
            <v>0</v>
          </cell>
          <cell r="N398">
            <v>0</v>
          </cell>
          <cell r="P398">
            <v>0</v>
          </cell>
          <cell r="R398">
            <v>0</v>
          </cell>
          <cell r="S398">
            <v>0</v>
          </cell>
          <cell r="V398">
            <v>0</v>
          </cell>
          <cell r="Y398">
            <v>0</v>
          </cell>
          <cell r="AB398">
            <v>0</v>
          </cell>
          <cell r="AC398">
            <v>0</v>
          </cell>
          <cell r="AE398">
            <v>0</v>
          </cell>
          <cell r="AG398">
            <v>0</v>
          </cell>
          <cell r="AI398">
            <v>0</v>
          </cell>
          <cell r="AK398">
            <v>0</v>
          </cell>
          <cell r="AP398">
            <v>0</v>
          </cell>
          <cell r="AQ398">
            <v>1</v>
          </cell>
          <cell r="AR398">
            <v>0</v>
          </cell>
          <cell r="AS398">
            <v>2</v>
          </cell>
          <cell r="AT398">
            <v>1</v>
          </cell>
          <cell r="AU398">
            <v>0</v>
          </cell>
          <cell r="AV398">
            <v>0</v>
          </cell>
          <cell r="AW398">
            <v>0</v>
          </cell>
          <cell r="AX398">
            <v>0</v>
          </cell>
          <cell r="AY398">
            <v>0</v>
          </cell>
          <cell r="AZ398">
            <v>0</v>
          </cell>
        </row>
        <row r="399">
          <cell r="A399" t="str">
            <v>HSBC Bank Canada</v>
          </cell>
          <cell r="B399">
            <v>1997000</v>
          </cell>
          <cell r="C399" t="str">
            <v>B</v>
          </cell>
          <cell r="D399">
            <v>0</v>
          </cell>
          <cell r="F399">
            <v>44000</v>
          </cell>
          <cell r="G399">
            <v>48</v>
          </cell>
          <cell r="H399">
            <v>100000</v>
          </cell>
          <cell r="K399">
            <v>1500</v>
          </cell>
          <cell r="L399">
            <v>1</v>
          </cell>
          <cell r="M399">
            <v>3000</v>
          </cell>
          <cell r="N399">
            <v>1</v>
          </cell>
          <cell r="O399">
            <v>3200</v>
          </cell>
          <cell r="P399">
            <v>0</v>
          </cell>
          <cell r="R399">
            <v>2</v>
          </cell>
          <cell r="S399">
            <v>0</v>
          </cell>
          <cell r="T399">
            <v>3500</v>
          </cell>
          <cell r="U399">
            <v>2500</v>
          </cell>
          <cell r="V399">
            <v>1</v>
          </cell>
          <cell r="W399">
            <v>3500</v>
          </cell>
          <cell r="X399">
            <v>2500</v>
          </cell>
          <cell r="Y399">
            <v>1</v>
          </cell>
          <cell r="Z399">
            <v>3500</v>
          </cell>
          <cell r="AA399">
            <v>2500</v>
          </cell>
          <cell r="AB399">
            <v>2</v>
          </cell>
          <cell r="AC399">
            <v>1</v>
          </cell>
          <cell r="AE399">
            <v>1</v>
          </cell>
          <cell r="AF399">
            <v>900</v>
          </cell>
          <cell r="AG399">
            <v>1</v>
          </cell>
          <cell r="AH399">
            <v>3000</v>
          </cell>
          <cell r="AI399">
            <v>0</v>
          </cell>
          <cell r="AK399">
            <v>0</v>
          </cell>
          <cell r="AP399">
            <v>1</v>
          </cell>
          <cell r="AQ399">
            <v>4</v>
          </cell>
          <cell r="AR399">
            <v>0</v>
          </cell>
          <cell r="AS399">
            <v>2</v>
          </cell>
          <cell r="AT399">
            <v>1</v>
          </cell>
          <cell r="AU399">
            <v>0</v>
          </cell>
          <cell r="AV399">
            <v>0</v>
          </cell>
          <cell r="AW399">
            <v>1</v>
          </cell>
          <cell r="AX399">
            <v>1</v>
          </cell>
          <cell r="AY399">
            <v>1</v>
          </cell>
          <cell r="AZ399">
            <v>0</v>
          </cell>
        </row>
        <row r="400">
          <cell r="A400" t="str">
            <v>Hudson's Bay Company</v>
          </cell>
          <cell r="B400">
            <v>7400051</v>
          </cell>
          <cell r="C400" t="str">
            <v>B</v>
          </cell>
          <cell r="AP400">
            <v>0</v>
          </cell>
          <cell r="AQ400">
            <v>6</v>
          </cell>
          <cell r="AR400">
            <v>0</v>
          </cell>
          <cell r="AS400">
            <v>2</v>
          </cell>
          <cell r="AT400">
            <v>0</v>
          </cell>
          <cell r="AU400">
            <v>0</v>
          </cell>
          <cell r="AV400">
            <v>0</v>
          </cell>
          <cell r="AW400">
            <v>0</v>
          </cell>
          <cell r="AX400">
            <v>0</v>
          </cell>
          <cell r="AY400">
            <v>0</v>
          </cell>
          <cell r="AZ400">
            <v>0</v>
          </cell>
        </row>
        <row r="401">
          <cell r="A401" t="str">
            <v>Husky Energy Inc.</v>
          </cell>
          <cell r="B401">
            <v>7658000</v>
          </cell>
          <cell r="C401" t="str">
            <v>B</v>
          </cell>
          <cell r="D401">
            <v>0</v>
          </cell>
          <cell r="I401">
            <v>1500</v>
          </cell>
          <cell r="J401">
            <v>18000</v>
          </cell>
          <cell r="N401">
            <v>1</v>
          </cell>
          <cell r="O401">
            <v>4687</v>
          </cell>
          <cell r="R401">
            <v>2</v>
          </cell>
          <cell r="S401">
            <v>0</v>
          </cell>
          <cell r="V401">
            <v>1</v>
          </cell>
          <cell r="X401">
            <v>1390</v>
          </cell>
          <cell r="Y401">
            <v>1</v>
          </cell>
          <cell r="AA401">
            <v>240</v>
          </cell>
          <cell r="AB401">
            <v>0</v>
          </cell>
          <cell r="AE401">
            <v>0</v>
          </cell>
          <cell r="AG401">
            <v>0</v>
          </cell>
          <cell r="AI401">
            <v>0</v>
          </cell>
          <cell r="AP401">
            <v>0</v>
          </cell>
          <cell r="AQ401">
            <v>6</v>
          </cell>
          <cell r="AR401">
            <v>0</v>
          </cell>
          <cell r="AS401">
            <v>2</v>
          </cell>
          <cell r="AT401">
            <v>1</v>
          </cell>
          <cell r="AU401">
            <v>0</v>
          </cell>
          <cell r="AV401">
            <v>1</v>
          </cell>
          <cell r="AW401">
            <v>1</v>
          </cell>
          <cell r="AX401">
            <v>0</v>
          </cell>
          <cell r="AY401">
            <v>0</v>
          </cell>
          <cell r="AZ401">
            <v>0</v>
          </cell>
        </row>
        <row r="402">
          <cell r="A402" t="str">
            <v>Husky Injection Molding Systems Ltd.</v>
          </cell>
          <cell r="B402">
            <v>1147949</v>
          </cell>
          <cell r="C402" t="str">
            <v>B</v>
          </cell>
          <cell r="D402">
            <v>0</v>
          </cell>
          <cell r="F402">
            <v>45000</v>
          </cell>
          <cell r="G402">
            <v>36</v>
          </cell>
          <cell r="I402">
            <v>0</v>
          </cell>
          <cell r="L402">
            <v>0</v>
          </cell>
          <cell r="N402">
            <v>0</v>
          </cell>
          <cell r="P402">
            <v>0</v>
          </cell>
          <cell r="R402">
            <v>0</v>
          </cell>
          <cell r="S402">
            <v>0</v>
          </cell>
          <cell r="V402">
            <v>0</v>
          </cell>
          <cell r="Y402">
            <v>0</v>
          </cell>
          <cell r="AB402">
            <v>0</v>
          </cell>
          <cell r="AC402">
            <v>0</v>
          </cell>
          <cell r="AE402">
            <v>0</v>
          </cell>
          <cell r="AG402">
            <v>0</v>
          </cell>
          <cell r="AI402">
            <v>0</v>
          </cell>
          <cell r="AK402">
            <v>0</v>
          </cell>
          <cell r="AP402">
            <v>1</v>
          </cell>
          <cell r="AQ402">
            <v>4</v>
          </cell>
          <cell r="AR402">
            <v>0</v>
          </cell>
          <cell r="AS402">
            <v>2</v>
          </cell>
          <cell r="AT402">
            <v>1</v>
          </cell>
          <cell r="AU402">
            <v>0</v>
          </cell>
          <cell r="AV402">
            <v>0</v>
          </cell>
          <cell r="AW402">
            <v>0</v>
          </cell>
          <cell r="AX402">
            <v>0</v>
          </cell>
          <cell r="AY402">
            <v>0</v>
          </cell>
          <cell r="AZ402">
            <v>0</v>
          </cell>
        </row>
        <row r="403">
          <cell r="A403" t="str">
            <v>Hydro-Québec</v>
          </cell>
          <cell r="B403">
            <v>11425000</v>
          </cell>
          <cell r="C403" t="str">
            <v>B</v>
          </cell>
          <cell r="D403">
            <v>1</v>
          </cell>
          <cell r="E403">
            <v>4500</v>
          </cell>
          <cell r="F403">
            <v>41200</v>
          </cell>
          <cell r="G403">
            <v>36</v>
          </cell>
          <cell r="H403">
            <v>100000</v>
          </cell>
          <cell r="I403">
            <v>0</v>
          </cell>
          <cell r="K403">
            <v>360</v>
          </cell>
          <cell r="L403">
            <v>0</v>
          </cell>
          <cell r="N403">
            <v>1</v>
          </cell>
          <cell r="O403">
            <v>1680</v>
          </cell>
          <cell r="P403">
            <v>0</v>
          </cell>
          <cell r="R403">
            <v>0</v>
          </cell>
          <cell r="S403">
            <v>0</v>
          </cell>
          <cell r="V403">
            <v>0</v>
          </cell>
          <cell r="Y403">
            <v>0</v>
          </cell>
          <cell r="AB403">
            <v>1</v>
          </cell>
          <cell r="AC403">
            <v>0</v>
          </cell>
          <cell r="AE403">
            <v>1</v>
          </cell>
          <cell r="AG403">
            <v>0</v>
          </cell>
          <cell r="AI403">
            <v>0</v>
          </cell>
          <cell r="AK403">
            <v>0</v>
          </cell>
          <cell r="AP403">
            <v>1</v>
          </cell>
          <cell r="AQ403">
            <v>6</v>
          </cell>
          <cell r="AR403">
            <v>0</v>
          </cell>
          <cell r="AS403">
            <v>2</v>
          </cell>
          <cell r="AT403">
            <v>1</v>
          </cell>
          <cell r="AU403">
            <v>0</v>
          </cell>
          <cell r="AV403">
            <v>0</v>
          </cell>
          <cell r="AW403">
            <v>0</v>
          </cell>
          <cell r="AX403">
            <v>1</v>
          </cell>
          <cell r="AY403">
            <v>1</v>
          </cell>
          <cell r="AZ403">
            <v>0</v>
          </cell>
        </row>
        <row r="404">
          <cell r="A404" t="str">
            <v>IBM Canada Ltd.</v>
          </cell>
          <cell r="B404">
            <v>9000000</v>
          </cell>
          <cell r="C404" t="str">
            <v>B</v>
          </cell>
          <cell r="D404">
            <v>0</v>
          </cell>
          <cell r="L404">
            <v>0</v>
          </cell>
          <cell r="N404">
            <v>0</v>
          </cell>
          <cell r="P404">
            <v>0</v>
          </cell>
          <cell r="R404">
            <v>1</v>
          </cell>
          <cell r="S404">
            <v>1</v>
          </cell>
          <cell r="U404">
            <v>5000</v>
          </cell>
          <cell r="V404">
            <v>0</v>
          </cell>
          <cell r="Y404">
            <v>0</v>
          </cell>
          <cell r="AB404">
            <v>2</v>
          </cell>
          <cell r="AC404">
            <v>0</v>
          </cell>
          <cell r="AE404">
            <v>0</v>
          </cell>
          <cell r="AG404">
            <v>0</v>
          </cell>
          <cell r="AI404">
            <v>0</v>
          </cell>
          <cell r="AK404">
            <v>0</v>
          </cell>
          <cell r="AP404">
            <v>0</v>
          </cell>
          <cell r="AQ404">
            <v>6</v>
          </cell>
          <cell r="AR404">
            <v>0</v>
          </cell>
          <cell r="AS404">
            <v>2</v>
          </cell>
          <cell r="AT404">
            <v>1</v>
          </cell>
          <cell r="AU404">
            <v>0</v>
          </cell>
          <cell r="AV404">
            <v>0</v>
          </cell>
          <cell r="AW404">
            <v>1</v>
          </cell>
          <cell r="AX404">
            <v>1</v>
          </cell>
          <cell r="AY404">
            <v>0</v>
          </cell>
          <cell r="AZ404">
            <v>0</v>
          </cell>
        </row>
        <row r="405">
          <cell r="A405" t="str">
            <v>Imperial Oil Limited</v>
          </cell>
          <cell r="B405">
            <v>19208000</v>
          </cell>
          <cell r="C405" t="str">
            <v>B</v>
          </cell>
          <cell r="D405">
            <v>1</v>
          </cell>
          <cell r="E405">
            <v>45000</v>
          </cell>
          <cell r="L405">
            <v>0</v>
          </cell>
          <cell r="N405">
            <v>0</v>
          </cell>
          <cell r="P405">
            <v>0</v>
          </cell>
          <cell r="R405">
            <v>1</v>
          </cell>
          <cell r="S405">
            <v>1</v>
          </cell>
          <cell r="U405">
            <v>2700</v>
          </cell>
          <cell r="V405">
            <v>0</v>
          </cell>
          <cell r="Y405">
            <v>0</v>
          </cell>
          <cell r="AB405">
            <v>0</v>
          </cell>
          <cell r="AC405">
            <v>0</v>
          </cell>
          <cell r="AE405">
            <v>0</v>
          </cell>
          <cell r="AG405">
            <v>0</v>
          </cell>
          <cell r="AI405">
            <v>0</v>
          </cell>
          <cell r="AK405">
            <v>0</v>
          </cell>
          <cell r="AP405">
            <v>0</v>
          </cell>
          <cell r="AQ405">
            <v>6</v>
          </cell>
          <cell r="AR405">
            <v>0</v>
          </cell>
          <cell r="AS405">
            <v>2</v>
          </cell>
          <cell r="AT405">
            <v>1</v>
          </cell>
          <cell r="AU405">
            <v>0</v>
          </cell>
          <cell r="AV405">
            <v>0</v>
          </cell>
          <cell r="AW405">
            <v>1</v>
          </cell>
          <cell r="AX405">
            <v>0</v>
          </cell>
          <cell r="AY405">
            <v>0</v>
          </cell>
          <cell r="AZ405">
            <v>0</v>
          </cell>
        </row>
        <row r="406">
          <cell r="A406" t="str">
            <v>Inco Limited</v>
          </cell>
          <cell r="B406">
            <v>3331549</v>
          </cell>
          <cell r="C406" t="str">
            <v>B</v>
          </cell>
          <cell r="D406">
            <v>1</v>
          </cell>
          <cell r="E406">
            <v>40000</v>
          </cell>
          <cell r="F406">
            <v>0</v>
          </cell>
          <cell r="L406">
            <v>0</v>
          </cell>
          <cell r="N406">
            <v>0</v>
          </cell>
          <cell r="P406">
            <v>0</v>
          </cell>
          <cell r="R406">
            <v>0</v>
          </cell>
          <cell r="S406">
            <v>0</v>
          </cell>
          <cell r="V406">
            <v>0</v>
          </cell>
          <cell r="Y406">
            <v>0</v>
          </cell>
          <cell r="AB406">
            <v>2</v>
          </cell>
          <cell r="AC406">
            <v>0</v>
          </cell>
          <cell r="AE406">
            <v>1</v>
          </cell>
          <cell r="AG406">
            <v>0</v>
          </cell>
          <cell r="AI406">
            <v>1</v>
          </cell>
          <cell r="AK406">
            <v>0</v>
          </cell>
          <cell r="AP406">
            <v>0</v>
          </cell>
          <cell r="AQ406">
            <v>5</v>
          </cell>
          <cell r="AR406">
            <v>0</v>
          </cell>
          <cell r="AS406">
            <v>2</v>
          </cell>
          <cell r="AT406">
            <v>1</v>
          </cell>
          <cell r="AU406">
            <v>0</v>
          </cell>
          <cell r="AV406">
            <v>0</v>
          </cell>
          <cell r="AW406">
            <v>0</v>
          </cell>
          <cell r="AX406">
            <v>1</v>
          </cell>
          <cell r="AY406">
            <v>0</v>
          </cell>
          <cell r="AZ406">
            <v>0</v>
          </cell>
        </row>
        <row r="407">
          <cell r="A407" t="str">
            <v>Independent Electricity Market Operator</v>
          </cell>
          <cell r="B407">
            <v>156198</v>
          </cell>
          <cell r="C407" t="str">
            <v>B</v>
          </cell>
          <cell r="D407">
            <v>1</v>
          </cell>
          <cell r="E407">
            <v>26129</v>
          </cell>
          <cell r="I407">
            <v>0</v>
          </cell>
          <cell r="K407">
            <v>0</v>
          </cell>
          <cell r="L407">
            <v>0</v>
          </cell>
          <cell r="N407">
            <v>0</v>
          </cell>
          <cell r="P407">
            <v>0</v>
          </cell>
          <cell r="R407">
            <v>0</v>
          </cell>
          <cell r="S407">
            <v>0</v>
          </cell>
          <cell r="V407">
            <v>0</v>
          </cell>
          <cell r="Y407">
            <v>0</v>
          </cell>
          <cell r="AB407">
            <v>0</v>
          </cell>
          <cell r="AC407">
            <v>0</v>
          </cell>
          <cell r="AE407">
            <v>1</v>
          </cell>
          <cell r="AF407">
            <v>1000</v>
          </cell>
          <cell r="AG407">
            <v>0</v>
          </cell>
          <cell r="AI407">
            <v>0</v>
          </cell>
          <cell r="AK407">
            <v>0</v>
          </cell>
          <cell r="AP407">
            <v>0</v>
          </cell>
          <cell r="AQ407">
            <v>2</v>
          </cell>
          <cell r="AR407">
            <v>0</v>
          </cell>
          <cell r="AS407">
            <v>2</v>
          </cell>
          <cell r="AT407">
            <v>1</v>
          </cell>
          <cell r="AU407">
            <v>0</v>
          </cell>
          <cell r="AV407">
            <v>0</v>
          </cell>
          <cell r="AW407">
            <v>0</v>
          </cell>
          <cell r="AX407">
            <v>0</v>
          </cell>
          <cell r="AY407">
            <v>0</v>
          </cell>
          <cell r="AZ407">
            <v>0</v>
          </cell>
        </row>
        <row r="408">
          <cell r="A408" t="str">
            <v>Independent Order of Foresters</v>
          </cell>
          <cell r="B408">
            <v>703550</v>
          </cell>
          <cell r="C408" t="str">
            <v>B</v>
          </cell>
          <cell r="D408">
            <v>0</v>
          </cell>
          <cell r="L408">
            <v>0</v>
          </cell>
          <cell r="N408">
            <v>0</v>
          </cell>
          <cell r="P408">
            <v>0</v>
          </cell>
          <cell r="R408">
            <v>2</v>
          </cell>
          <cell r="S408">
            <v>1</v>
          </cell>
          <cell r="U408">
            <v>5000</v>
          </cell>
          <cell r="V408">
            <v>0</v>
          </cell>
          <cell r="Y408">
            <v>1</v>
          </cell>
          <cell r="AA408">
            <v>2960</v>
          </cell>
          <cell r="AB408">
            <v>1</v>
          </cell>
          <cell r="AC408">
            <v>1</v>
          </cell>
          <cell r="AE408">
            <v>0</v>
          </cell>
          <cell r="AG408">
            <v>0</v>
          </cell>
          <cell r="AI408">
            <v>0</v>
          </cell>
          <cell r="AK408">
            <v>0</v>
          </cell>
          <cell r="AP408">
            <v>0</v>
          </cell>
          <cell r="AQ408">
            <v>3</v>
          </cell>
          <cell r="AR408">
            <v>0</v>
          </cell>
          <cell r="AS408">
            <v>2</v>
          </cell>
          <cell r="AT408">
            <v>1</v>
          </cell>
          <cell r="AU408">
            <v>0</v>
          </cell>
          <cell r="AV408">
            <v>0</v>
          </cell>
          <cell r="AW408">
            <v>1</v>
          </cell>
          <cell r="AX408">
            <v>1</v>
          </cell>
          <cell r="AY408">
            <v>0</v>
          </cell>
          <cell r="AZ408">
            <v>0</v>
          </cell>
        </row>
        <row r="409">
          <cell r="A409" t="str">
            <v>Industrial-Alliance Life Insurance Co.</v>
          </cell>
          <cell r="B409">
            <v>3351700</v>
          </cell>
          <cell r="C409" t="str">
            <v>B</v>
          </cell>
          <cell r="D409">
            <v>1</v>
          </cell>
          <cell r="E409">
            <v>11000</v>
          </cell>
          <cell r="F409">
            <v>25700</v>
          </cell>
          <cell r="G409">
            <v>24</v>
          </cell>
          <cell r="L409">
            <v>1</v>
          </cell>
          <cell r="N409">
            <v>0</v>
          </cell>
          <cell r="P409">
            <v>0</v>
          </cell>
          <cell r="R409">
            <v>0</v>
          </cell>
          <cell r="S409">
            <v>0</v>
          </cell>
          <cell r="V409">
            <v>0</v>
          </cell>
          <cell r="Y409">
            <v>0</v>
          </cell>
          <cell r="AB409">
            <v>2</v>
          </cell>
          <cell r="AC409">
            <v>0</v>
          </cell>
          <cell r="AE409">
            <v>1</v>
          </cell>
          <cell r="AF409">
            <v>450</v>
          </cell>
          <cell r="AG409">
            <v>0</v>
          </cell>
          <cell r="AI409">
            <v>0</v>
          </cell>
          <cell r="AK409">
            <v>1</v>
          </cell>
          <cell r="AL409">
            <v>500</v>
          </cell>
          <cell r="AP409">
            <v>1</v>
          </cell>
          <cell r="AQ409">
            <v>5</v>
          </cell>
          <cell r="AR409">
            <v>0</v>
          </cell>
          <cell r="AS409">
            <v>2</v>
          </cell>
          <cell r="AT409">
            <v>1</v>
          </cell>
          <cell r="AU409">
            <v>0</v>
          </cell>
          <cell r="AV409">
            <v>0</v>
          </cell>
          <cell r="AW409">
            <v>0</v>
          </cell>
          <cell r="AX409">
            <v>1</v>
          </cell>
          <cell r="AY409">
            <v>0</v>
          </cell>
          <cell r="AZ409">
            <v>0</v>
          </cell>
        </row>
        <row r="410">
          <cell r="A410" t="str">
            <v>Insurance Corporation of British Columbia (ICBC)</v>
          </cell>
          <cell r="B410">
            <v>2859487</v>
          </cell>
          <cell r="C410" t="str">
            <v>B</v>
          </cell>
          <cell r="D410">
            <v>1</v>
          </cell>
          <cell r="E410">
            <v>18500</v>
          </cell>
          <cell r="L410">
            <v>0</v>
          </cell>
          <cell r="N410">
            <v>0</v>
          </cell>
          <cell r="P410">
            <v>0</v>
          </cell>
          <cell r="R410">
            <v>0</v>
          </cell>
          <cell r="S410">
            <v>0</v>
          </cell>
          <cell r="V410">
            <v>0</v>
          </cell>
          <cell r="Y410">
            <v>0</v>
          </cell>
          <cell r="AB410">
            <v>0</v>
          </cell>
          <cell r="AC410">
            <v>0</v>
          </cell>
          <cell r="AE410">
            <v>1</v>
          </cell>
          <cell r="AF410">
            <v>5000</v>
          </cell>
          <cell r="AG410">
            <v>0</v>
          </cell>
          <cell r="AI410">
            <v>0</v>
          </cell>
          <cell r="AK410">
            <v>0</v>
          </cell>
          <cell r="AP410">
            <v>0</v>
          </cell>
          <cell r="AQ410">
            <v>5</v>
          </cell>
          <cell r="AR410">
            <v>0</v>
          </cell>
          <cell r="AS410">
            <v>2</v>
          </cell>
          <cell r="AT410">
            <v>1</v>
          </cell>
          <cell r="AU410">
            <v>0</v>
          </cell>
          <cell r="AV410">
            <v>0</v>
          </cell>
          <cell r="AW410">
            <v>0</v>
          </cell>
          <cell r="AX410">
            <v>0</v>
          </cell>
          <cell r="AY410">
            <v>0</v>
          </cell>
          <cell r="AZ410">
            <v>0</v>
          </cell>
        </row>
        <row r="411">
          <cell r="A411" t="str">
            <v>Inter Pipeline Fund</v>
          </cell>
          <cell r="B411">
            <v>177940</v>
          </cell>
          <cell r="C411" t="str">
            <v>B</v>
          </cell>
          <cell r="D411">
            <v>0</v>
          </cell>
          <cell r="N411">
            <v>1</v>
          </cell>
          <cell r="O411">
            <v>4237</v>
          </cell>
          <cell r="R411">
            <v>1</v>
          </cell>
          <cell r="S411">
            <v>0</v>
          </cell>
          <cell r="V411">
            <v>0</v>
          </cell>
          <cell r="Y411">
            <v>1</v>
          </cell>
          <cell r="AA411">
            <v>2220</v>
          </cell>
          <cell r="AB411">
            <v>0</v>
          </cell>
          <cell r="AE411">
            <v>0</v>
          </cell>
          <cell r="AG411">
            <v>0</v>
          </cell>
          <cell r="AI411">
            <v>0</v>
          </cell>
          <cell r="AP411">
            <v>0</v>
          </cell>
          <cell r="AQ411">
            <v>2</v>
          </cell>
          <cell r="AR411">
            <v>0</v>
          </cell>
          <cell r="AS411">
            <v>2</v>
          </cell>
          <cell r="AT411">
            <v>1</v>
          </cell>
          <cell r="AU411">
            <v>0</v>
          </cell>
          <cell r="AV411">
            <v>0</v>
          </cell>
          <cell r="AW411">
            <v>1</v>
          </cell>
          <cell r="AX411">
            <v>0</v>
          </cell>
          <cell r="AY411">
            <v>0</v>
          </cell>
          <cell r="AZ411">
            <v>0</v>
          </cell>
        </row>
        <row r="412">
          <cell r="A412" t="str">
            <v>Intier Automotive Inc.</v>
          </cell>
          <cell r="B412">
            <v>6015139</v>
          </cell>
          <cell r="C412" t="str">
            <v>B</v>
          </cell>
          <cell r="D412">
            <v>0</v>
          </cell>
          <cell r="L412">
            <v>0</v>
          </cell>
          <cell r="N412">
            <v>0</v>
          </cell>
          <cell r="P412">
            <v>0</v>
          </cell>
          <cell r="R412">
            <v>0</v>
          </cell>
          <cell r="S412">
            <v>0</v>
          </cell>
          <cell r="V412">
            <v>0</v>
          </cell>
          <cell r="Y412">
            <v>0</v>
          </cell>
          <cell r="AB412">
            <v>0</v>
          </cell>
          <cell r="AC412">
            <v>0</v>
          </cell>
          <cell r="AE412">
            <v>0</v>
          </cell>
          <cell r="AG412">
            <v>0</v>
          </cell>
          <cell r="AK412">
            <v>0</v>
          </cell>
          <cell r="AP412">
            <v>0</v>
          </cell>
          <cell r="AQ412">
            <v>6</v>
          </cell>
          <cell r="AR412">
            <v>0</v>
          </cell>
          <cell r="AS412">
            <v>2</v>
          </cell>
          <cell r="AT412">
            <v>1</v>
          </cell>
          <cell r="AU412">
            <v>0</v>
          </cell>
          <cell r="AV412">
            <v>0</v>
          </cell>
          <cell r="AW412">
            <v>0</v>
          </cell>
          <cell r="AX412">
            <v>0</v>
          </cell>
          <cell r="AY412">
            <v>0</v>
          </cell>
          <cell r="AZ412">
            <v>0</v>
          </cell>
        </row>
        <row r="413">
          <cell r="A413" t="str">
            <v>KCP Income Fund</v>
          </cell>
          <cell r="B413">
            <v>265358</v>
          </cell>
          <cell r="C413" t="str">
            <v>B</v>
          </cell>
          <cell r="D413">
            <v>0</v>
          </cell>
          <cell r="I413">
            <v>1600</v>
          </cell>
          <cell r="J413">
            <v>19200</v>
          </cell>
          <cell r="L413">
            <v>0</v>
          </cell>
          <cell r="N413">
            <v>0</v>
          </cell>
          <cell r="P413">
            <v>0</v>
          </cell>
          <cell r="R413">
            <v>0</v>
          </cell>
          <cell r="S413">
            <v>0</v>
          </cell>
          <cell r="V413">
            <v>0</v>
          </cell>
          <cell r="Y413">
            <v>0</v>
          </cell>
          <cell r="AB413">
            <v>0</v>
          </cell>
          <cell r="AC413">
            <v>0</v>
          </cell>
          <cell r="AE413">
            <v>0</v>
          </cell>
          <cell r="AG413">
            <v>0</v>
          </cell>
          <cell r="AI413">
            <v>0</v>
          </cell>
          <cell r="AK413">
            <v>0</v>
          </cell>
          <cell r="AP413">
            <v>0</v>
          </cell>
          <cell r="AQ413">
            <v>2</v>
          </cell>
          <cell r="AR413">
            <v>0</v>
          </cell>
          <cell r="AS413">
            <v>2</v>
          </cell>
          <cell r="AT413">
            <v>1</v>
          </cell>
          <cell r="AU413">
            <v>0</v>
          </cell>
          <cell r="AV413">
            <v>1</v>
          </cell>
          <cell r="AW413">
            <v>0</v>
          </cell>
          <cell r="AX413">
            <v>0</v>
          </cell>
          <cell r="AY413">
            <v>0</v>
          </cell>
          <cell r="AZ413">
            <v>0</v>
          </cell>
        </row>
        <row r="414">
          <cell r="A414" t="str">
            <v>Kraft Canada Inc.</v>
          </cell>
          <cell r="B414">
            <v>2300000</v>
          </cell>
          <cell r="C414" t="str">
            <v>B</v>
          </cell>
          <cell r="D414">
            <v>0</v>
          </cell>
          <cell r="F414">
            <v>45000</v>
          </cell>
          <cell r="G414">
            <v>36</v>
          </cell>
          <cell r="L414">
            <v>1</v>
          </cell>
          <cell r="M414">
            <v>1500</v>
          </cell>
          <cell r="N414">
            <v>0</v>
          </cell>
          <cell r="P414">
            <v>0</v>
          </cell>
          <cell r="R414">
            <v>0</v>
          </cell>
          <cell r="S414">
            <v>0</v>
          </cell>
          <cell r="V414">
            <v>0</v>
          </cell>
          <cell r="Y414">
            <v>0</v>
          </cell>
          <cell r="AB414">
            <v>0</v>
          </cell>
          <cell r="AC414">
            <v>0</v>
          </cell>
          <cell r="AE414">
            <v>0</v>
          </cell>
          <cell r="AG414">
            <v>0</v>
          </cell>
          <cell r="AI414">
            <v>0</v>
          </cell>
          <cell r="AK414">
            <v>0</v>
          </cell>
          <cell r="AP414">
            <v>1</v>
          </cell>
          <cell r="AQ414">
            <v>5</v>
          </cell>
          <cell r="AR414">
            <v>0</v>
          </cell>
          <cell r="AS414">
            <v>2</v>
          </cell>
          <cell r="AT414">
            <v>1</v>
          </cell>
          <cell r="AU414">
            <v>0</v>
          </cell>
          <cell r="AV414">
            <v>0</v>
          </cell>
          <cell r="AW414">
            <v>0</v>
          </cell>
          <cell r="AX414">
            <v>0</v>
          </cell>
          <cell r="AY414">
            <v>0</v>
          </cell>
          <cell r="AZ414">
            <v>0</v>
          </cell>
        </row>
        <row r="415">
          <cell r="A415" t="str">
            <v>Labatt Brewing Company Limited</v>
          </cell>
          <cell r="B415">
            <v>1900000</v>
          </cell>
          <cell r="C415" t="str">
            <v>B</v>
          </cell>
          <cell r="D415">
            <v>1</v>
          </cell>
          <cell r="E415">
            <v>37000</v>
          </cell>
          <cell r="F415">
            <v>44100</v>
          </cell>
          <cell r="G415">
            <v>24</v>
          </cell>
          <cell r="H415">
            <v>100000</v>
          </cell>
          <cell r="L415">
            <v>1</v>
          </cell>
          <cell r="R415">
            <v>3</v>
          </cell>
          <cell r="S415">
            <v>1</v>
          </cell>
          <cell r="V415">
            <v>1</v>
          </cell>
          <cell r="Y415">
            <v>1</v>
          </cell>
          <cell r="AB415">
            <v>1</v>
          </cell>
          <cell r="AC415">
            <v>1</v>
          </cell>
          <cell r="AE415">
            <v>1</v>
          </cell>
          <cell r="AG415">
            <v>1</v>
          </cell>
          <cell r="AH415">
            <v>6000</v>
          </cell>
          <cell r="AI415">
            <v>0</v>
          </cell>
          <cell r="AK415">
            <v>0</v>
          </cell>
          <cell r="AM415">
            <v>1</v>
          </cell>
          <cell r="AN415">
            <v>8000</v>
          </cell>
          <cell r="AP415">
            <v>1</v>
          </cell>
          <cell r="AQ415">
            <v>4</v>
          </cell>
          <cell r="AR415">
            <v>0</v>
          </cell>
          <cell r="AS415">
            <v>2</v>
          </cell>
          <cell r="AT415">
            <v>1</v>
          </cell>
          <cell r="AU415">
            <v>0</v>
          </cell>
          <cell r="AV415">
            <v>0</v>
          </cell>
          <cell r="AW415">
            <v>1</v>
          </cell>
          <cell r="AX415">
            <v>1</v>
          </cell>
          <cell r="AY415">
            <v>0</v>
          </cell>
          <cell r="AZ415">
            <v>0</v>
          </cell>
        </row>
        <row r="416">
          <cell r="A416" t="str">
            <v>Lafarge Canada Inc.</v>
          </cell>
          <cell r="B416">
            <v>2223397</v>
          </cell>
          <cell r="C416" t="str">
            <v>B</v>
          </cell>
          <cell r="D416">
            <v>0</v>
          </cell>
          <cell r="I416">
            <v>1850</v>
          </cell>
          <cell r="J416">
            <v>22200</v>
          </cell>
          <cell r="L416">
            <v>0</v>
          </cell>
          <cell r="N416">
            <v>1</v>
          </cell>
          <cell r="P416">
            <v>0</v>
          </cell>
          <cell r="R416">
            <v>3</v>
          </cell>
          <cell r="S416">
            <v>1</v>
          </cell>
          <cell r="T416">
            <v>20000</v>
          </cell>
          <cell r="V416">
            <v>1</v>
          </cell>
          <cell r="Y416">
            <v>1</v>
          </cell>
          <cell r="AB416">
            <v>0</v>
          </cell>
          <cell r="AC416">
            <v>0</v>
          </cell>
          <cell r="AE416">
            <v>1</v>
          </cell>
          <cell r="AF416">
            <v>825</v>
          </cell>
          <cell r="AG416">
            <v>0</v>
          </cell>
          <cell r="AI416">
            <v>0</v>
          </cell>
          <cell r="AK416">
            <v>0</v>
          </cell>
          <cell r="AM416">
            <v>1</v>
          </cell>
          <cell r="AN416">
            <v>20000</v>
          </cell>
          <cell r="AP416">
            <v>0</v>
          </cell>
          <cell r="AQ416">
            <v>5</v>
          </cell>
          <cell r="AR416">
            <v>0</v>
          </cell>
          <cell r="AS416">
            <v>2</v>
          </cell>
          <cell r="AT416">
            <v>1</v>
          </cell>
          <cell r="AU416">
            <v>0</v>
          </cell>
          <cell r="AV416">
            <v>1</v>
          </cell>
          <cell r="AW416">
            <v>1</v>
          </cell>
          <cell r="AX416">
            <v>0</v>
          </cell>
          <cell r="AY416">
            <v>0</v>
          </cell>
          <cell r="AZ416">
            <v>0</v>
          </cell>
        </row>
        <row r="417">
          <cell r="A417" t="str">
            <v>Lamb Company, The</v>
          </cell>
          <cell r="B417">
            <v>345000</v>
          </cell>
          <cell r="C417" t="str">
            <v>B</v>
          </cell>
          <cell r="AP417">
            <v>0</v>
          </cell>
          <cell r="AQ417">
            <v>2</v>
          </cell>
          <cell r="AR417">
            <v>0</v>
          </cell>
          <cell r="AS417">
            <v>2</v>
          </cell>
          <cell r="AT417">
            <v>0</v>
          </cell>
          <cell r="AU417">
            <v>0</v>
          </cell>
          <cell r="AV417">
            <v>0</v>
          </cell>
          <cell r="AW417">
            <v>0</v>
          </cell>
          <cell r="AX417">
            <v>0</v>
          </cell>
          <cell r="AY417">
            <v>0</v>
          </cell>
          <cell r="AZ417">
            <v>0</v>
          </cell>
        </row>
        <row r="418">
          <cell r="A418" t="str">
            <v>Laurentian Bank of Canada</v>
          </cell>
          <cell r="B418">
            <v>1175453</v>
          </cell>
          <cell r="C418" t="str">
            <v>B</v>
          </cell>
          <cell r="D418">
            <v>1</v>
          </cell>
          <cell r="E418">
            <v>10600</v>
          </cell>
          <cell r="F418">
            <v>66000</v>
          </cell>
          <cell r="G418">
            <v>36</v>
          </cell>
          <cell r="H418">
            <v>90000</v>
          </cell>
          <cell r="I418">
            <v>1200</v>
          </cell>
          <cell r="J418">
            <v>14400</v>
          </cell>
          <cell r="L418">
            <v>1</v>
          </cell>
          <cell r="N418">
            <v>1</v>
          </cell>
          <cell r="P418">
            <v>0</v>
          </cell>
          <cell r="R418">
            <v>1</v>
          </cell>
          <cell r="S418">
            <v>0</v>
          </cell>
          <cell r="V418">
            <v>0</v>
          </cell>
          <cell r="Y418">
            <v>1</v>
          </cell>
          <cell r="AA418">
            <v>400</v>
          </cell>
          <cell r="AB418">
            <v>2</v>
          </cell>
          <cell r="AC418">
            <v>0</v>
          </cell>
          <cell r="AE418">
            <v>1</v>
          </cell>
          <cell r="AF418">
            <v>785</v>
          </cell>
          <cell r="AG418">
            <v>0</v>
          </cell>
          <cell r="AI418">
            <v>0</v>
          </cell>
          <cell r="AP418">
            <v>0</v>
          </cell>
          <cell r="AQ418">
            <v>4</v>
          </cell>
          <cell r="AR418">
            <v>0</v>
          </cell>
          <cell r="AS418">
            <v>2</v>
          </cell>
          <cell r="AT418">
            <v>1</v>
          </cell>
          <cell r="AU418">
            <v>0</v>
          </cell>
          <cell r="AV418">
            <v>1</v>
          </cell>
          <cell r="AW418">
            <v>1</v>
          </cell>
          <cell r="AX418">
            <v>1</v>
          </cell>
          <cell r="AY418">
            <v>0</v>
          </cell>
          <cell r="AZ418">
            <v>0</v>
          </cell>
        </row>
        <row r="419">
          <cell r="A419" t="str">
            <v>LexisNexis</v>
          </cell>
          <cell r="B419">
            <v>60000</v>
          </cell>
          <cell r="C419" t="str">
            <v>B</v>
          </cell>
          <cell r="D419">
            <v>0</v>
          </cell>
          <cell r="L419">
            <v>0</v>
          </cell>
          <cell r="N419">
            <v>0</v>
          </cell>
          <cell r="P419">
            <v>0</v>
          </cell>
          <cell r="R419">
            <v>0</v>
          </cell>
          <cell r="S419">
            <v>0</v>
          </cell>
          <cell r="V419">
            <v>0</v>
          </cell>
          <cell r="Y419">
            <v>0</v>
          </cell>
          <cell r="AB419">
            <v>0</v>
          </cell>
          <cell r="AC419">
            <v>0</v>
          </cell>
          <cell r="AE419">
            <v>0</v>
          </cell>
          <cell r="AG419">
            <v>0</v>
          </cell>
          <cell r="AI419">
            <v>0</v>
          </cell>
          <cell r="AK419">
            <v>0</v>
          </cell>
          <cell r="AM419">
            <v>0</v>
          </cell>
          <cell r="AP419">
            <v>0</v>
          </cell>
          <cell r="AQ419">
            <v>1</v>
          </cell>
          <cell r="AR419">
            <v>0</v>
          </cell>
          <cell r="AS419">
            <v>2</v>
          </cell>
          <cell r="AT419">
            <v>1</v>
          </cell>
          <cell r="AU419">
            <v>0</v>
          </cell>
          <cell r="AV419">
            <v>0</v>
          </cell>
          <cell r="AW419">
            <v>0</v>
          </cell>
          <cell r="AX419">
            <v>0</v>
          </cell>
          <cell r="AY419">
            <v>0</v>
          </cell>
          <cell r="AZ419">
            <v>0</v>
          </cell>
        </row>
        <row r="420">
          <cell r="A420" t="str">
            <v>Liberty International Underwriters Canada</v>
          </cell>
          <cell r="B420">
            <v>2400000</v>
          </cell>
          <cell r="C420" t="str">
            <v>B</v>
          </cell>
          <cell r="D420">
            <v>0</v>
          </cell>
          <cell r="I420">
            <v>850</v>
          </cell>
          <cell r="J420">
            <v>10200</v>
          </cell>
          <cell r="L420">
            <v>1</v>
          </cell>
          <cell r="M420">
            <v>1500</v>
          </cell>
          <cell r="N420">
            <v>1</v>
          </cell>
          <cell r="O420">
            <v>3500</v>
          </cell>
          <cell r="P420">
            <v>0</v>
          </cell>
          <cell r="R420">
            <v>1</v>
          </cell>
          <cell r="S420">
            <v>1</v>
          </cell>
          <cell r="T420">
            <v>2000</v>
          </cell>
          <cell r="U420">
            <v>1000</v>
          </cell>
          <cell r="V420">
            <v>0</v>
          </cell>
          <cell r="Y420">
            <v>0</v>
          </cell>
          <cell r="AB420">
            <v>1</v>
          </cell>
          <cell r="AC420">
            <v>0</v>
          </cell>
          <cell r="AE420">
            <v>1</v>
          </cell>
          <cell r="AF420">
            <v>2400</v>
          </cell>
          <cell r="AG420">
            <v>0</v>
          </cell>
          <cell r="AI420">
            <v>0</v>
          </cell>
          <cell r="AK420">
            <v>0</v>
          </cell>
          <cell r="AP420">
            <v>0</v>
          </cell>
          <cell r="AQ420">
            <v>5</v>
          </cell>
          <cell r="AR420">
            <v>0</v>
          </cell>
          <cell r="AS420">
            <v>2</v>
          </cell>
          <cell r="AT420">
            <v>1</v>
          </cell>
          <cell r="AU420">
            <v>0</v>
          </cell>
          <cell r="AV420">
            <v>1</v>
          </cell>
          <cell r="AW420">
            <v>1</v>
          </cell>
          <cell r="AX420">
            <v>1</v>
          </cell>
          <cell r="AY420">
            <v>0</v>
          </cell>
          <cell r="AZ420">
            <v>0</v>
          </cell>
        </row>
        <row r="421">
          <cell r="A421" t="str">
            <v>Linamar Corporation</v>
          </cell>
          <cell r="B421">
            <v>1530225</v>
          </cell>
          <cell r="C421" t="str">
            <v>B</v>
          </cell>
          <cell r="D421">
            <v>0</v>
          </cell>
          <cell r="I421">
            <v>325</v>
          </cell>
          <cell r="J421">
            <v>3900</v>
          </cell>
          <cell r="L421">
            <v>0</v>
          </cell>
          <cell r="N421">
            <v>0</v>
          </cell>
          <cell r="P421">
            <v>0</v>
          </cell>
          <cell r="S421">
            <v>0</v>
          </cell>
          <cell r="V421">
            <v>0</v>
          </cell>
          <cell r="Y421">
            <v>0</v>
          </cell>
          <cell r="AC421">
            <v>0</v>
          </cell>
          <cell r="AE421">
            <v>0</v>
          </cell>
          <cell r="AG421">
            <v>0</v>
          </cell>
          <cell r="AI421">
            <v>0</v>
          </cell>
          <cell r="AK421">
            <v>0</v>
          </cell>
          <cell r="AP421">
            <v>0</v>
          </cell>
          <cell r="AQ421">
            <v>4</v>
          </cell>
          <cell r="AR421">
            <v>0</v>
          </cell>
          <cell r="AS421">
            <v>2</v>
          </cell>
          <cell r="AT421">
            <v>1</v>
          </cell>
          <cell r="AU421">
            <v>0</v>
          </cell>
          <cell r="AV421">
            <v>1</v>
          </cell>
          <cell r="AW421">
            <v>0</v>
          </cell>
          <cell r="AX421">
            <v>0</v>
          </cell>
          <cell r="AY421">
            <v>0</v>
          </cell>
          <cell r="AZ421">
            <v>0</v>
          </cell>
        </row>
        <row r="422">
          <cell r="A422" t="str">
            <v>Liquor Control Board of Ontario</v>
          </cell>
          <cell r="B422">
            <v>3300000</v>
          </cell>
          <cell r="C422" t="str">
            <v>B</v>
          </cell>
          <cell r="D422">
            <v>0</v>
          </cell>
          <cell r="L422">
            <v>0</v>
          </cell>
          <cell r="N422">
            <v>0</v>
          </cell>
          <cell r="P422">
            <v>0</v>
          </cell>
          <cell r="R422">
            <v>0</v>
          </cell>
          <cell r="S422">
            <v>0</v>
          </cell>
          <cell r="V422">
            <v>0</v>
          </cell>
          <cell r="Y422">
            <v>0</v>
          </cell>
          <cell r="AB422">
            <v>1</v>
          </cell>
          <cell r="AC422">
            <v>0</v>
          </cell>
          <cell r="AE422">
            <v>1</v>
          </cell>
          <cell r="AG422">
            <v>0</v>
          </cell>
          <cell r="AI422">
            <v>0</v>
          </cell>
          <cell r="AK422">
            <v>0</v>
          </cell>
          <cell r="AP422">
            <v>0</v>
          </cell>
          <cell r="AQ422">
            <v>5</v>
          </cell>
          <cell r="AR422">
            <v>0</v>
          </cell>
          <cell r="AS422">
            <v>2</v>
          </cell>
          <cell r="AT422">
            <v>1</v>
          </cell>
          <cell r="AU422">
            <v>0</v>
          </cell>
          <cell r="AV422">
            <v>0</v>
          </cell>
          <cell r="AW422">
            <v>0</v>
          </cell>
          <cell r="AX422">
            <v>1</v>
          </cell>
          <cell r="AY422">
            <v>0</v>
          </cell>
          <cell r="AZ422">
            <v>0</v>
          </cell>
        </row>
        <row r="423">
          <cell r="A423" t="str">
            <v>Lombard Canada Ltd.</v>
          </cell>
          <cell r="B423">
            <v>966200</v>
          </cell>
          <cell r="C423" t="str">
            <v>B</v>
          </cell>
          <cell r="D423">
            <v>0</v>
          </cell>
          <cell r="F423">
            <v>36000</v>
          </cell>
          <cell r="G423">
            <v>36</v>
          </cell>
          <cell r="L423">
            <v>1</v>
          </cell>
          <cell r="N423">
            <v>1</v>
          </cell>
          <cell r="O423">
            <v>6100</v>
          </cell>
          <cell r="P423">
            <v>0</v>
          </cell>
          <cell r="R423">
            <v>0</v>
          </cell>
          <cell r="S423">
            <v>0</v>
          </cell>
          <cell r="V423">
            <v>0</v>
          </cell>
          <cell r="Y423">
            <v>0</v>
          </cell>
          <cell r="AB423">
            <v>1</v>
          </cell>
          <cell r="AC423">
            <v>0</v>
          </cell>
          <cell r="AE423">
            <v>0</v>
          </cell>
          <cell r="AG423">
            <v>0</v>
          </cell>
          <cell r="AI423">
            <v>0</v>
          </cell>
          <cell r="AK423">
            <v>0</v>
          </cell>
          <cell r="AP423">
            <v>1</v>
          </cell>
          <cell r="AQ423">
            <v>3</v>
          </cell>
          <cell r="AR423">
            <v>0</v>
          </cell>
          <cell r="AS423">
            <v>2</v>
          </cell>
          <cell r="AT423">
            <v>1</v>
          </cell>
          <cell r="AU423">
            <v>0</v>
          </cell>
          <cell r="AV423">
            <v>0</v>
          </cell>
          <cell r="AW423">
            <v>0</v>
          </cell>
          <cell r="AX423">
            <v>1</v>
          </cell>
          <cell r="AY423">
            <v>0</v>
          </cell>
          <cell r="AZ423">
            <v>0</v>
          </cell>
        </row>
        <row r="424">
          <cell r="A424" t="str">
            <v>Loto-Québec</v>
          </cell>
          <cell r="B424">
            <v>3760743</v>
          </cell>
          <cell r="C424" t="str">
            <v>B</v>
          </cell>
          <cell r="D424">
            <v>1</v>
          </cell>
          <cell r="E424">
            <v>2500</v>
          </cell>
          <cell r="F424">
            <v>48951</v>
          </cell>
          <cell r="G424">
            <v>36</v>
          </cell>
          <cell r="L424">
            <v>1</v>
          </cell>
          <cell r="N424">
            <v>1</v>
          </cell>
          <cell r="P424">
            <v>0</v>
          </cell>
          <cell r="R424">
            <v>0</v>
          </cell>
          <cell r="S424">
            <v>0</v>
          </cell>
          <cell r="V424">
            <v>0</v>
          </cell>
          <cell r="Y424">
            <v>0</v>
          </cell>
          <cell r="AB424">
            <v>2</v>
          </cell>
          <cell r="AC424">
            <v>0</v>
          </cell>
          <cell r="AE424">
            <v>0</v>
          </cell>
          <cell r="AG424">
            <v>0</v>
          </cell>
          <cell r="AI424">
            <v>0</v>
          </cell>
          <cell r="AP424">
            <v>1</v>
          </cell>
          <cell r="AQ424">
            <v>5</v>
          </cell>
          <cell r="AR424">
            <v>0</v>
          </cell>
          <cell r="AS424">
            <v>2</v>
          </cell>
          <cell r="AT424">
            <v>1</v>
          </cell>
          <cell r="AU424">
            <v>0</v>
          </cell>
          <cell r="AV424">
            <v>0</v>
          </cell>
          <cell r="AW424">
            <v>0</v>
          </cell>
          <cell r="AX424">
            <v>1</v>
          </cell>
          <cell r="AY424">
            <v>0</v>
          </cell>
          <cell r="AZ424">
            <v>0</v>
          </cell>
        </row>
        <row r="425">
          <cell r="A425" t="str">
            <v>Lucent Technologies Canada</v>
          </cell>
          <cell r="B425">
            <v>250000</v>
          </cell>
          <cell r="C425" t="str">
            <v>B</v>
          </cell>
          <cell r="D425">
            <v>1</v>
          </cell>
          <cell r="E425">
            <v>7500</v>
          </cell>
          <cell r="F425">
            <v>50000</v>
          </cell>
          <cell r="G425">
            <v>48</v>
          </cell>
          <cell r="H425">
            <v>90000</v>
          </cell>
          <cell r="L425">
            <v>1</v>
          </cell>
          <cell r="N425">
            <v>0</v>
          </cell>
          <cell r="P425">
            <v>0</v>
          </cell>
          <cell r="R425">
            <v>0</v>
          </cell>
          <cell r="S425">
            <v>0</v>
          </cell>
          <cell r="V425">
            <v>0</v>
          </cell>
          <cell r="Y425">
            <v>0</v>
          </cell>
          <cell r="AB425">
            <v>0</v>
          </cell>
          <cell r="AC425">
            <v>1</v>
          </cell>
          <cell r="AE425">
            <v>1</v>
          </cell>
          <cell r="AF425">
            <v>1000</v>
          </cell>
          <cell r="AG425">
            <v>0</v>
          </cell>
          <cell r="AI425">
            <v>0</v>
          </cell>
          <cell r="AK425">
            <v>0</v>
          </cell>
          <cell r="AP425">
            <v>1</v>
          </cell>
          <cell r="AQ425">
            <v>2</v>
          </cell>
          <cell r="AR425">
            <v>0</v>
          </cell>
          <cell r="AS425">
            <v>2</v>
          </cell>
          <cell r="AT425">
            <v>1</v>
          </cell>
          <cell r="AU425">
            <v>0</v>
          </cell>
          <cell r="AV425">
            <v>0</v>
          </cell>
          <cell r="AW425">
            <v>0</v>
          </cell>
          <cell r="AX425">
            <v>0</v>
          </cell>
          <cell r="AY425">
            <v>0</v>
          </cell>
          <cell r="AZ425">
            <v>0</v>
          </cell>
        </row>
        <row r="426">
          <cell r="A426" t="str">
            <v>MacKenzie Financial Corporation</v>
          </cell>
          <cell r="B426">
            <v>763000</v>
          </cell>
          <cell r="C426" t="str">
            <v>B</v>
          </cell>
          <cell r="D426">
            <v>0</v>
          </cell>
          <cell r="L426">
            <v>0</v>
          </cell>
          <cell r="N426">
            <v>1</v>
          </cell>
          <cell r="O426">
            <v>4500</v>
          </cell>
          <cell r="P426">
            <v>0</v>
          </cell>
          <cell r="R426">
            <v>0</v>
          </cell>
          <cell r="S426">
            <v>0</v>
          </cell>
          <cell r="V426">
            <v>0</v>
          </cell>
          <cell r="Y426">
            <v>0</v>
          </cell>
          <cell r="AB426">
            <v>0</v>
          </cell>
          <cell r="AC426">
            <v>0</v>
          </cell>
          <cell r="AE426">
            <v>1</v>
          </cell>
          <cell r="AG426">
            <v>0</v>
          </cell>
          <cell r="AI426">
            <v>0</v>
          </cell>
          <cell r="AK426">
            <v>0</v>
          </cell>
          <cell r="AP426">
            <v>0</v>
          </cell>
          <cell r="AQ426">
            <v>3</v>
          </cell>
          <cell r="AR426">
            <v>0</v>
          </cell>
          <cell r="AS426">
            <v>2</v>
          </cell>
          <cell r="AT426">
            <v>1</v>
          </cell>
          <cell r="AU426">
            <v>0</v>
          </cell>
          <cell r="AV426">
            <v>0</v>
          </cell>
          <cell r="AW426">
            <v>0</v>
          </cell>
          <cell r="AX426">
            <v>0</v>
          </cell>
          <cell r="AY426">
            <v>0</v>
          </cell>
          <cell r="AZ426">
            <v>0</v>
          </cell>
        </row>
        <row r="427">
          <cell r="A427" t="str">
            <v>Manulife Financial Corporation</v>
          </cell>
          <cell r="B427">
            <v>16656000</v>
          </cell>
          <cell r="C427" t="str">
            <v>B</v>
          </cell>
          <cell r="D427">
            <v>1</v>
          </cell>
          <cell r="E427">
            <v>28800</v>
          </cell>
          <cell r="L427">
            <v>0</v>
          </cell>
          <cell r="N427">
            <v>0</v>
          </cell>
          <cell r="P427">
            <v>0</v>
          </cell>
          <cell r="R427">
            <v>0</v>
          </cell>
          <cell r="S427">
            <v>0</v>
          </cell>
          <cell r="V427">
            <v>0</v>
          </cell>
          <cell r="Y427">
            <v>0</v>
          </cell>
          <cell r="AB427">
            <v>0</v>
          </cell>
          <cell r="AC427">
            <v>0</v>
          </cell>
          <cell r="AE427">
            <v>0</v>
          </cell>
          <cell r="AG427">
            <v>0</v>
          </cell>
          <cell r="AI427">
            <v>0</v>
          </cell>
          <cell r="AK427">
            <v>0</v>
          </cell>
          <cell r="AP427">
            <v>0</v>
          </cell>
          <cell r="AQ427">
            <v>6</v>
          </cell>
          <cell r="AR427">
            <v>0</v>
          </cell>
          <cell r="AS427">
            <v>2</v>
          </cell>
          <cell r="AT427">
            <v>1</v>
          </cell>
          <cell r="AU427">
            <v>0</v>
          </cell>
          <cell r="AV427">
            <v>0</v>
          </cell>
          <cell r="AW427">
            <v>0</v>
          </cell>
          <cell r="AX427">
            <v>0</v>
          </cell>
          <cell r="AY427">
            <v>0</v>
          </cell>
          <cell r="AZ427">
            <v>0</v>
          </cell>
        </row>
        <row r="428">
          <cell r="A428" t="str">
            <v>Maple Leaf Foods Inc.</v>
          </cell>
          <cell r="B428">
            <v>5041896</v>
          </cell>
          <cell r="C428" t="str">
            <v>B</v>
          </cell>
          <cell r="D428">
            <v>0</v>
          </cell>
          <cell r="L428">
            <v>0</v>
          </cell>
          <cell r="N428">
            <v>0</v>
          </cell>
          <cell r="P428">
            <v>0</v>
          </cell>
          <cell r="R428">
            <v>0</v>
          </cell>
          <cell r="S428">
            <v>0</v>
          </cell>
          <cell r="V428">
            <v>0</v>
          </cell>
          <cell r="Y428">
            <v>0</v>
          </cell>
          <cell r="AB428">
            <v>0</v>
          </cell>
          <cell r="AC428">
            <v>0</v>
          </cell>
          <cell r="AE428">
            <v>0</v>
          </cell>
          <cell r="AG428">
            <v>0</v>
          </cell>
          <cell r="AI428">
            <v>0</v>
          </cell>
          <cell r="AK428">
            <v>0</v>
          </cell>
          <cell r="AM428">
            <v>0</v>
          </cell>
          <cell r="AP428">
            <v>0</v>
          </cell>
          <cell r="AQ428">
            <v>6</v>
          </cell>
          <cell r="AR428">
            <v>0</v>
          </cell>
          <cell r="AS428">
            <v>2</v>
          </cell>
          <cell r="AT428">
            <v>1</v>
          </cell>
          <cell r="AU428">
            <v>0</v>
          </cell>
          <cell r="AV428">
            <v>0</v>
          </cell>
          <cell r="AW428">
            <v>0</v>
          </cell>
          <cell r="AX428">
            <v>0</v>
          </cell>
          <cell r="AY428">
            <v>0</v>
          </cell>
          <cell r="AZ428">
            <v>0</v>
          </cell>
        </row>
        <row r="429">
          <cell r="A429" t="str">
            <v>McKesson Canada Inc.</v>
          </cell>
          <cell r="B429">
            <v>6159300</v>
          </cell>
          <cell r="C429" t="str">
            <v>B</v>
          </cell>
          <cell r="D429">
            <v>0</v>
          </cell>
          <cell r="F429">
            <v>55000</v>
          </cell>
          <cell r="G429">
            <v>36</v>
          </cell>
          <cell r="H429">
            <v>80000</v>
          </cell>
          <cell r="K429">
            <v>290</v>
          </cell>
          <cell r="L429">
            <v>1</v>
          </cell>
          <cell r="N429">
            <v>0</v>
          </cell>
          <cell r="P429">
            <v>0</v>
          </cell>
          <cell r="R429">
            <v>1</v>
          </cell>
          <cell r="S429">
            <v>0</v>
          </cell>
          <cell r="V429">
            <v>0</v>
          </cell>
          <cell r="AB429">
            <v>2</v>
          </cell>
          <cell r="AC429">
            <v>1</v>
          </cell>
          <cell r="AE429">
            <v>1</v>
          </cell>
          <cell r="AF429">
            <v>1000</v>
          </cell>
          <cell r="AG429">
            <v>0</v>
          </cell>
          <cell r="AI429">
            <v>1</v>
          </cell>
          <cell r="AJ429">
            <v>7000</v>
          </cell>
          <cell r="AK429">
            <v>0</v>
          </cell>
          <cell r="AM429">
            <v>1</v>
          </cell>
          <cell r="AN429">
            <v>10000</v>
          </cell>
          <cell r="AO429">
            <v>25000</v>
          </cell>
          <cell r="AP429">
            <v>1</v>
          </cell>
          <cell r="AQ429">
            <v>6</v>
          </cell>
          <cell r="AR429">
            <v>0</v>
          </cell>
          <cell r="AS429">
            <v>2</v>
          </cell>
          <cell r="AT429">
            <v>1</v>
          </cell>
          <cell r="AU429">
            <v>0</v>
          </cell>
          <cell r="AV429">
            <v>0</v>
          </cell>
          <cell r="AW429">
            <v>1</v>
          </cell>
          <cell r="AX429">
            <v>1</v>
          </cell>
          <cell r="AY429">
            <v>1</v>
          </cell>
          <cell r="AZ429">
            <v>0</v>
          </cell>
        </row>
        <row r="430">
          <cell r="A430" t="str">
            <v>MDS Inc.</v>
          </cell>
          <cell r="B430">
            <v>1799000</v>
          </cell>
          <cell r="C430" t="str">
            <v>B</v>
          </cell>
          <cell r="D430">
            <v>0</v>
          </cell>
          <cell r="I430">
            <v>1100</v>
          </cell>
          <cell r="J430">
            <v>13200</v>
          </cell>
          <cell r="L430">
            <v>1</v>
          </cell>
          <cell r="M430">
            <v>13500</v>
          </cell>
          <cell r="N430">
            <v>0</v>
          </cell>
          <cell r="P430">
            <v>0</v>
          </cell>
          <cell r="R430">
            <v>1</v>
          </cell>
          <cell r="S430">
            <v>0</v>
          </cell>
          <cell r="V430">
            <v>0</v>
          </cell>
          <cell r="Y430">
            <v>1</v>
          </cell>
          <cell r="AA430">
            <v>1500</v>
          </cell>
          <cell r="AB430">
            <v>2</v>
          </cell>
          <cell r="AC430">
            <v>1</v>
          </cell>
          <cell r="AE430">
            <v>1</v>
          </cell>
          <cell r="AG430">
            <v>1</v>
          </cell>
          <cell r="AH430">
            <v>10000</v>
          </cell>
          <cell r="AI430">
            <v>0</v>
          </cell>
          <cell r="AK430">
            <v>0</v>
          </cell>
          <cell r="AP430">
            <v>0</v>
          </cell>
          <cell r="AQ430">
            <v>4</v>
          </cell>
          <cell r="AR430">
            <v>0</v>
          </cell>
          <cell r="AS430">
            <v>2</v>
          </cell>
          <cell r="AT430">
            <v>1</v>
          </cell>
          <cell r="AU430">
            <v>0</v>
          </cell>
          <cell r="AV430">
            <v>1</v>
          </cell>
          <cell r="AW430">
            <v>1</v>
          </cell>
          <cell r="AX430">
            <v>1</v>
          </cell>
          <cell r="AY430">
            <v>0</v>
          </cell>
          <cell r="AZ430">
            <v>0</v>
          </cell>
        </row>
        <row r="431">
          <cell r="A431" t="str">
            <v>Mediatrix Telecom Inc.</v>
          </cell>
          <cell r="B431">
            <v>50000</v>
          </cell>
          <cell r="C431" t="str">
            <v>B</v>
          </cell>
          <cell r="D431">
            <v>0</v>
          </cell>
          <cell r="I431">
            <v>800</v>
          </cell>
          <cell r="J431">
            <v>9600</v>
          </cell>
          <cell r="L431">
            <v>1</v>
          </cell>
          <cell r="N431">
            <v>1</v>
          </cell>
          <cell r="P431">
            <v>0</v>
          </cell>
          <cell r="R431">
            <v>1</v>
          </cell>
          <cell r="S431">
            <v>1</v>
          </cell>
          <cell r="U431">
            <v>2000</v>
          </cell>
          <cell r="V431">
            <v>0</v>
          </cell>
          <cell r="Y431">
            <v>0</v>
          </cell>
          <cell r="AB431">
            <v>0</v>
          </cell>
          <cell r="AC431">
            <v>0</v>
          </cell>
          <cell r="AE431">
            <v>0</v>
          </cell>
          <cell r="AG431">
            <v>0</v>
          </cell>
          <cell r="AI431">
            <v>0</v>
          </cell>
          <cell r="AK431">
            <v>0</v>
          </cell>
          <cell r="AP431">
            <v>0</v>
          </cell>
          <cell r="AQ431">
            <v>1</v>
          </cell>
          <cell r="AR431">
            <v>0</v>
          </cell>
          <cell r="AS431">
            <v>2</v>
          </cell>
          <cell r="AT431">
            <v>1</v>
          </cell>
          <cell r="AU431">
            <v>0</v>
          </cell>
          <cell r="AV431">
            <v>1</v>
          </cell>
          <cell r="AW431">
            <v>1</v>
          </cell>
          <cell r="AX431">
            <v>0</v>
          </cell>
          <cell r="AY431">
            <v>0</v>
          </cell>
          <cell r="AZ431">
            <v>0</v>
          </cell>
        </row>
        <row r="432">
          <cell r="A432" t="str">
            <v>Meloche Monnex Inc.</v>
          </cell>
          <cell r="B432">
            <v>1026000</v>
          </cell>
          <cell r="C432" t="str">
            <v>B</v>
          </cell>
          <cell r="D432">
            <v>0</v>
          </cell>
          <cell r="I432">
            <v>1350</v>
          </cell>
          <cell r="J432">
            <v>16200</v>
          </cell>
          <cell r="L432">
            <v>0</v>
          </cell>
          <cell r="N432">
            <v>1</v>
          </cell>
          <cell r="O432">
            <v>3000</v>
          </cell>
          <cell r="P432">
            <v>0</v>
          </cell>
          <cell r="R432">
            <v>1</v>
          </cell>
          <cell r="S432">
            <v>0</v>
          </cell>
          <cell r="V432">
            <v>0</v>
          </cell>
          <cell r="Y432">
            <v>1</v>
          </cell>
          <cell r="AA432">
            <v>1200</v>
          </cell>
          <cell r="AB432">
            <v>2</v>
          </cell>
          <cell r="AC432">
            <v>1</v>
          </cell>
          <cell r="AD432">
            <v>5000</v>
          </cell>
          <cell r="AE432">
            <v>1</v>
          </cell>
          <cell r="AF432">
            <v>1000</v>
          </cell>
          <cell r="AG432">
            <v>0</v>
          </cell>
          <cell r="AI432">
            <v>0</v>
          </cell>
          <cell r="AK432">
            <v>0</v>
          </cell>
          <cell r="AM432">
            <v>1</v>
          </cell>
          <cell r="AN432">
            <v>3500</v>
          </cell>
          <cell r="AP432">
            <v>0</v>
          </cell>
          <cell r="AQ432">
            <v>4</v>
          </cell>
          <cell r="AR432">
            <v>0</v>
          </cell>
          <cell r="AS432">
            <v>2</v>
          </cell>
          <cell r="AT432">
            <v>1</v>
          </cell>
          <cell r="AU432">
            <v>0</v>
          </cell>
          <cell r="AV432">
            <v>1</v>
          </cell>
          <cell r="AW432">
            <v>1</v>
          </cell>
          <cell r="AX432">
            <v>1</v>
          </cell>
          <cell r="AY432">
            <v>0</v>
          </cell>
          <cell r="AZ432">
            <v>0</v>
          </cell>
        </row>
        <row r="433">
          <cell r="A433" t="str">
            <v>Metconnex</v>
          </cell>
          <cell r="B433">
            <v>15000</v>
          </cell>
          <cell r="C433" t="str">
            <v>B</v>
          </cell>
          <cell r="D433">
            <v>0</v>
          </cell>
          <cell r="L433">
            <v>0</v>
          </cell>
          <cell r="N433">
            <v>0</v>
          </cell>
          <cell r="P433">
            <v>0</v>
          </cell>
          <cell r="R433">
            <v>0</v>
          </cell>
          <cell r="S433">
            <v>0</v>
          </cell>
          <cell r="V433">
            <v>0</v>
          </cell>
          <cell r="Y433">
            <v>0</v>
          </cell>
          <cell r="AB433">
            <v>0</v>
          </cell>
          <cell r="AC433">
            <v>0</v>
          </cell>
          <cell r="AE433">
            <v>0</v>
          </cell>
          <cell r="AG433">
            <v>0</v>
          </cell>
          <cell r="AI433">
            <v>0</v>
          </cell>
          <cell r="AK433">
            <v>0</v>
          </cell>
          <cell r="AP433">
            <v>0</v>
          </cell>
          <cell r="AQ433">
            <v>1</v>
          </cell>
          <cell r="AR433">
            <v>0</v>
          </cell>
          <cell r="AS433">
            <v>2</v>
          </cell>
          <cell r="AT433">
            <v>1</v>
          </cell>
          <cell r="AU433">
            <v>0</v>
          </cell>
          <cell r="AV433">
            <v>0</v>
          </cell>
          <cell r="AW433">
            <v>0</v>
          </cell>
          <cell r="AX433">
            <v>0</v>
          </cell>
          <cell r="AY433">
            <v>0</v>
          </cell>
          <cell r="AZ433">
            <v>0</v>
          </cell>
        </row>
        <row r="434">
          <cell r="A434" t="str">
            <v>Methanex Corporation</v>
          </cell>
          <cell r="B434">
            <v>1954321</v>
          </cell>
          <cell r="C434" t="str">
            <v>B</v>
          </cell>
          <cell r="D434">
            <v>0</v>
          </cell>
          <cell r="I434">
            <v>900</v>
          </cell>
          <cell r="J434">
            <v>10800</v>
          </cell>
          <cell r="L434">
            <v>1</v>
          </cell>
          <cell r="M434">
            <v>2000</v>
          </cell>
          <cell r="N434">
            <v>1</v>
          </cell>
          <cell r="P434">
            <v>0</v>
          </cell>
          <cell r="R434">
            <v>1</v>
          </cell>
          <cell r="S434">
            <v>0</v>
          </cell>
          <cell r="V434">
            <v>1</v>
          </cell>
          <cell r="X434">
            <v>10000</v>
          </cell>
          <cell r="Y434">
            <v>0</v>
          </cell>
          <cell r="AB434">
            <v>2</v>
          </cell>
          <cell r="AC434">
            <v>0</v>
          </cell>
          <cell r="AE434">
            <v>0</v>
          </cell>
          <cell r="AG434">
            <v>1</v>
          </cell>
          <cell r="AI434">
            <v>0</v>
          </cell>
          <cell r="AK434">
            <v>0</v>
          </cell>
          <cell r="AP434">
            <v>0</v>
          </cell>
          <cell r="AQ434">
            <v>4</v>
          </cell>
          <cell r="AR434">
            <v>0</v>
          </cell>
          <cell r="AS434">
            <v>2</v>
          </cell>
          <cell r="AT434">
            <v>1</v>
          </cell>
          <cell r="AU434">
            <v>0</v>
          </cell>
          <cell r="AV434">
            <v>1</v>
          </cell>
          <cell r="AW434">
            <v>1</v>
          </cell>
          <cell r="AX434">
            <v>1</v>
          </cell>
          <cell r="AY434">
            <v>0</v>
          </cell>
          <cell r="AZ434">
            <v>0</v>
          </cell>
        </row>
        <row r="435">
          <cell r="A435" t="str">
            <v>Microcell Solutions Inc.</v>
          </cell>
          <cell r="B435">
            <v>393093</v>
          </cell>
          <cell r="C435" t="str">
            <v>B</v>
          </cell>
          <cell r="D435">
            <v>1</v>
          </cell>
          <cell r="E435">
            <v>20000</v>
          </cell>
          <cell r="L435">
            <v>0</v>
          </cell>
          <cell r="N435">
            <v>0</v>
          </cell>
          <cell r="P435">
            <v>0</v>
          </cell>
          <cell r="R435">
            <v>0</v>
          </cell>
          <cell r="S435">
            <v>0</v>
          </cell>
          <cell r="V435">
            <v>0</v>
          </cell>
          <cell r="Y435">
            <v>0</v>
          </cell>
          <cell r="AB435">
            <v>0</v>
          </cell>
          <cell r="AC435">
            <v>1</v>
          </cell>
          <cell r="AE435">
            <v>1</v>
          </cell>
          <cell r="AF435">
            <v>850</v>
          </cell>
          <cell r="AG435">
            <v>0</v>
          </cell>
          <cell r="AI435">
            <v>0</v>
          </cell>
          <cell r="AK435">
            <v>0</v>
          </cell>
          <cell r="AP435">
            <v>0</v>
          </cell>
          <cell r="AQ435">
            <v>2</v>
          </cell>
          <cell r="AR435">
            <v>0</v>
          </cell>
          <cell r="AS435">
            <v>2</v>
          </cell>
          <cell r="AT435">
            <v>1</v>
          </cell>
          <cell r="AU435">
            <v>0</v>
          </cell>
          <cell r="AV435">
            <v>0</v>
          </cell>
          <cell r="AW435">
            <v>0</v>
          </cell>
          <cell r="AX435">
            <v>0</v>
          </cell>
          <cell r="AY435">
            <v>0</v>
          </cell>
          <cell r="AZ435">
            <v>0</v>
          </cell>
        </row>
        <row r="436">
          <cell r="A436" t="str">
            <v>Minacs</v>
          </cell>
          <cell r="B436">
            <v>260600</v>
          </cell>
          <cell r="C436" t="str">
            <v>B</v>
          </cell>
          <cell r="D436">
            <v>0</v>
          </cell>
          <cell r="L436">
            <v>0</v>
          </cell>
          <cell r="N436">
            <v>0</v>
          </cell>
          <cell r="P436">
            <v>0</v>
          </cell>
          <cell r="R436">
            <v>0</v>
          </cell>
          <cell r="S436">
            <v>0</v>
          </cell>
          <cell r="V436">
            <v>0</v>
          </cell>
          <cell r="Y436">
            <v>0</v>
          </cell>
          <cell r="AE436">
            <v>0</v>
          </cell>
          <cell r="AG436">
            <v>0</v>
          </cell>
          <cell r="AI436">
            <v>0</v>
          </cell>
          <cell r="AK436">
            <v>0</v>
          </cell>
          <cell r="AP436">
            <v>0</v>
          </cell>
          <cell r="AQ436">
            <v>2</v>
          </cell>
          <cell r="AR436">
            <v>0</v>
          </cell>
          <cell r="AS436">
            <v>2</v>
          </cell>
          <cell r="AT436">
            <v>1</v>
          </cell>
          <cell r="AU436">
            <v>0</v>
          </cell>
          <cell r="AV436">
            <v>0</v>
          </cell>
          <cell r="AW436">
            <v>0</v>
          </cell>
          <cell r="AX436">
            <v>0</v>
          </cell>
          <cell r="AY436">
            <v>0</v>
          </cell>
          <cell r="AZ436">
            <v>0</v>
          </cell>
        </row>
        <row r="437">
          <cell r="A437" t="str">
            <v>Mitel Networks Corporation</v>
          </cell>
          <cell r="B437">
            <v>446455</v>
          </cell>
          <cell r="C437" t="str">
            <v>B</v>
          </cell>
          <cell r="D437">
            <v>0</v>
          </cell>
          <cell r="I437">
            <v>1150</v>
          </cell>
          <cell r="J437">
            <v>13800</v>
          </cell>
          <cell r="L437">
            <v>1</v>
          </cell>
          <cell r="N437">
            <v>0</v>
          </cell>
          <cell r="P437">
            <v>0</v>
          </cell>
          <cell r="R437">
            <v>0</v>
          </cell>
          <cell r="S437">
            <v>0</v>
          </cell>
          <cell r="V437">
            <v>0</v>
          </cell>
          <cell r="Y437">
            <v>0</v>
          </cell>
          <cell r="AB437">
            <v>2</v>
          </cell>
          <cell r="AC437">
            <v>0</v>
          </cell>
          <cell r="AE437">
            <v>0</v>
          </cell>
          <cell r="AG437">
            <v>0</v>
          </cell>
          <cell r="AI437">
            <v>0</v>
          </cell>
          <cell r="AK437">
            <v>0</v>
          </cell>
          <cell r="AP437">
            <v>0</v>
          </cell>
          <cell r="AQ437">
            <v>3</v>
          </cell>
          <cell r="AR437">
            <v>0</v>
          </cell>
          <cell r="AS437">
            <v>2</v>
          </cell>
          <cell r="AT437">
            <v>1</v>
          </cell>
          <cell r="AU437">
            <v>0</v>
          </cell>
          <cell r="AV437">
            <v>1</v>
          </cell>
          <cell r="AW437">
            <v>0</v>
          </cell>
          <cell r="AX437">
            <v>1</v>
          </cell>
          <cell r="AY437">
            <v>0</v>
          </cell>
          <cell r="AZ437">
            <v>0</v>
          </cell>
        </row>
        <row r="438">
          <cell r="A438" t="str">
            <v>NATCAN Investment Management Inc</v>
          </cell>
          <cell r="B438">
            <v>32921</v>
          </cell>
          <cell r="C438" t="str">
            <v>B</v>
          </cell>
          <cell r="D438">
            <v>0</v>
          </cell>
          <cell r="L438">
            <v>0</v>
          </cell>
          <cell r="N438">
            <v>0</v>
          </cell>
          <cell r="P438">
            <v>0</v>
          </cell>
          <cell r="R438">
            <v>0</v>
          </cell>
          <cell r="S438">
            <v>0</v>
          </cell>
          <cell r="V438">
            <v>0</v>
          </cell>
          <cell r="Y438">
            <v>0</v>
          </cell>
          <cell r="AB438">
            <v>0</v>
          </cell>
          <cell r="AC438">
            <v>0</v>
          </cell>
          <cell r="AE438">
            <v>0</v>
          </cell>
          <cell r="AG438">
            <v>0</v>
          </cell>
          <cell r="AI438">
            <v>0</v>
          </cell>
          <cell r="AK438">
            <v>0</v>
          </cell>
          <cell r="AP438">
            <v>0</v>
          </cell>
          <cell r="AQ438">
            <v>1</v>
          </cell>
          <cell r="AR438">
            <v>0</v>
          </cell>
          <cell r="AS438">
            <v>2</v>
          </cell>
          <cell r="AT438">
            <v>1</v>
          </cell>
          <cell r="AU438">
            <v>0</v>
          </cell>
          <cell r="AV438">
            <v>0</v>
          </cell>
          <cell r="AW438">
            <v>0</v>
          </cell>
          <cell r="AX438">
            <v>0</v>
          </cell>
          <cell r="AY438">
            <v>0</v>
          </cell>
          <cell r="AZ438">
            <v>0</v>
          </cell>
        </row>
        <row r="439">
          <cell r="A439" t="str">
            <v>National Bank of Canada</v>
          </cell>
          <cell r="B439">
            <v>4175000</v>
          </cell>
          <cell r="C439" t="str">
            <v>B</v>
          </cell>
          <cell r="D439">
            <v>0</v>
          </cell>
          <cell r="F439">
            <v>52268</v>
          </cell>
          <cell r="G439">
            <v>36</v>
          </cell>
          <cell r="H439">
            <v>88000</v>
          </cell>
          <cell r="L439">
            <v>1</v>
          </cell>
          <cell r="M439">
            <v>540</v>
          </cell>
          <cell r="N439">
            <v>1</v>
          </cell>
          <cell r="P439">
            <v>0</v>
          </cell>
          <cell r="R439">
            <v>0</v>
          </cell>
          <cell r="S439">
            <v>0</v>
          </cell>
          <cell r="V439">
            <v>0</v>
          </cell>
          <cell r="Y439">
            <v>0</v>
          </cell>
          <cell r="AB439">
            <v>1</v>
          </cell>
          <cell r="AC439">
            <v>0</v>
          </cell>
          <cell r="AE439">
            <v>1</v>
          </cell>
          <cell r="AF439">
            <v>850</v>
          </cell>
          <cell r="AG439">
            <v>1</v>
          </cell>
          <cell r="AH439">
            <v>500</v>
          </cell>
          <cell r="AI439">
            <v>0</v>
          </cell>
          <cell r="AK439">
            <v>0</v>
          </cell>
          <cell r="AP439">
            <v>1</v>
          </cell>
          <cell r="AQ439">
            <v>5</v>
          </cell>
          <cell r="AR439">
            <v>0</v>
          </cell>
          <cell r="AS439">
            <v>2</v>
          </cell>
          <cell r="AT439">
            <v>1</v>
          </cell>
          <cell r="AU439">
            <v>0</v>
          </cell>
          <cell r="AV439">
            <v>0</v>
          </cell>
          <cell r="AW439">
            <v>0</v>
          </cell>
          <cell r="AX439">
            <v>1</v>
          </cell>
          <cell r="AY439">
            <v>0</v>
          </cell>
          <cell r="AZ439">
            <v>0</v>
          </cell>
        </row>
        <row r="440">
          <cell r="A440" t="str">
            <v>Nestlé Canada Inc.</v>
          </cell>
          <cell r="B440">
            <v>1798200</v>
          </cell>
          <cell r="C440" t="str">
            <v>B</v>
          </cell>
          <cell r="D440">
            <v>0</v>
          </cell>
          <cell r="F440">
            <v>60000</v>
          </cell>
          <cell r="G440">
            <v>48</v>
          </cell>
          <cell r="H440">
            <v>90000</v>
          </cell>
          <cell r="L440">
            <v>1</v>
          </cell>
          <cell r="M440">
            <v>800</v>
          </cell>
          <cell r="N440">
            <v>1</v>
          </cell>
          <cell r="O440">
            <v>150</v>
          </cell>
          <cell r="P440">
            <v>0</v>
          </cell>
          <cell r="R440">
            <v>2</v>
          </cell>
          <cell r="S440">
            <v>1</v>
          </cell>
          <cell r="T440">
            <v>25000</v>
          </cell>
          <cell r="U440">
            <v>15000</v>
          </cell>
          <cell r="V440">
            <v>0</v>
          </cell>
          <cell r="Y440">
            <v>1</v>
          </cell>
          <cell r="AA440">
            <v>350</v>
          </cell>
          <cell r="AB440">
            <v>1</v>
          </cell>
          <cell r="AC440">
            <v>1</v>
          </cell>
          <cell r="AE440">
            <v>1</v>
          </cell>
          <cell r="AG440">
            <v>1</v>
          </cell>
          <cell r="AH440">
            <v>5600</v>
          </cell>
          <cell r="AI440">
            <v>0</v>
          </cell>
          <cell r="AK440">
            <v>0</v>
          </cell>
          <cell r="AP440">
            <v>1</v>
          </cell>
          <cell r="AQ440">
            <v>4</v>
          </cell>
          <cell r="AR440">
            <v>0</v>
          </cell>
          <cell r="AS440">
            <v>2</v>
          </cell>
          <cell r="AT440">
            <v>1</v>
          </cell>
          <cell r="AU440">
            <v>0</v>
          </cell>
          <cell r="AV440">
            <v>0</v>
          </cell>
          <cell r="AW440">
            <v>1</v>
          </cell>
          <cell r="AX440">
            <v>1</v>
          </cell>
          <cell r="AY440">
            <v>0</v>
          </cell>
          <cell r="AZ440">
            <v>0</v>
          </cell>
        </row>
        <row r="441">
          <cell r="A441" t="str">
            <v>New Brunswick Investment Management Corporation</v>
          </cell>
          <cell r="B441">
            <v>7462</v>
          </cell>
          <cell r="C441" t="str">
            <v>B</v>
          </cell>
          <cell r="D441">
            <v>0</v>
          </cell>
          <cell r="L441">
            <v>0</v>
          </cell>
          <cell r="N441">
            <v>0</v>
          </cell>
          <cell r="P441">
            <v>0</v>
          </cell>
          <cell r="R441">
            <v>0</v>
          </cell>
          <cell r="S441">
            <v>0</v>
          </cell>
          <cell r="V441">
            <v>0</v>
          </cell>
          <cell r="Y441">
            <v>0</v>
          </cell>
          <cell r="AB441">
            <v>0</v>
          </cell>
          <cell r="AC441">
            <v>0</v>
          </cell>
          <cell r="AE441">
            <v>0</v>
          </cell>
          <cell r="AG441">
            <v>0</v>
          </cell>
          <cell r="AI441">
            <v>0</v>
          </cell>
          <cell r="AK441">
            <v>0</v>
          </cell>
          <cell r="AP441">
            <v>0</v>
          </cell>
          <cell r="AQ441">
            <v>1</v>
          </cell>
          <cell r="AR441">
            <v>0</v>
          </cell>
          <cell r="AS441">
            <v>2</v>
          </cell>
          <cell r="AT441">
            <v>1</v>
          </cell>
          <cell r="AU441">
            <v>0</v>
          </cell>
          <cell r="AV441">
            <v>0</v>
          </cell>
          <cell r="AW441">
            <v>0</v>
          </cell>
          <cell r="AX441">
            <v>0</v>
          </cell>
          <cell r="AY441">
            <v>0</v>
          </cell>
          <cell r="AZ441">
            <v>0</v>
          </cell>
        </row>
        <row r="442">
          <cell r="A442" t="str">
            <v>Nexen Inc.</v>
          </cell>
          <cell r="B442">
            <v>3518000</v>
          </cell>
          <cell r="C442" t="str">
            <v>B</v>
          </cell>
          <cell r="D442">
            <v>0</v>
          </cell>
          <cell r="I442">
            <v>1600</v>
          </cell>
          <cell r="J442">
            <v>19200</v>
          </cell>
          <cell r="N442">
            <v>1</v>
          </cell>
          <cell r="O442">
            <v>3600</v>
          </cell>
          <cell r="R442">
            <v>2</v>
          </cell>
          <cell r="S442">
            <v>0</v>
          </cell>
          <cell r="V442">
            <v>1</v>
          </cell>
          <cell r="X442">
            <v>1200</v>
          </cell>
          <cell r="Y442">
            <v>1</v>
          </cell>
          <cell r="AA442">
            <v>350</v>
          </cell>
          <cell r="AB442">
            <v>2</v>
          </cell>
          <cell r="AE442">
            <v>1</v>
          </cell>
          <cell r="AF442">
            <v>700</v>
          </cell>
          <cell r="AG442">
            <v>1</v>
          </cell>
          <cell r="AH442">
            <v>3500</v>
          </cell>
          <cell r="AI442">
            <v>0</v>
          </cell>
          <cell r="AP442">
            <v>0</v>
          </cell>
          <cell r="AQ442">
            <v>5</v>
          </cell>
          <cell r="AR442">
            <v>0</v>
          </cell>
          <cell r="AS442">
            <v>2</v>
          </cell>
          <cell r="AT442">
            <v>1</v>
          </cell>
          <cell r="AU442">
            <v>0</v>
          </cell>
          <cell r="AV442">
            <v>1</v>
          </cell>
          <cell r="AW442">
            <v>1</v>
          </cell>
          <cell r="AX442">
            <v>1</v>
          </cell>
          <cell r="AY442">
            <v>0</v>
          </cell>
          <cell r="AZ442">
            <v>0</v>
          </cell>
        </row>
        <row r="443">
          <cell r="A443" t="str">
            <v>Nexfor Inc.</v>
          </cell>
          <cell r="B443">
            <v>2512231</v>
          </cell>
          <cell r="C443" t="str">
            <v>B</v>
          </cell>
          <cell r="AP443">
            <v>0</v>
          </cell>
          <cell r="AQ443">
            <v>5</v>
          </cell>
          <cell r="AR443">
            <v>0</v>
          </cell>
          <cell r="AS443">
            <v>2</v>
          </cell>
          <cell r="AT443">
            <v>0</v>
          </cell>
          <cell r="AU443">
            <v>0</v>
          </cell>
          <cell r="AV443">
            <v>0</v>
          </cell>
          <cell r="AW443">
            <v>0</v>
          </cell>
          <cell r="AX443">
            <v>0</v>
          </cell>
          <cell r="AY443">
            <v>0</v>
          </cell>
          <cell r="AZ443">
            <v>0</v>
          </cell>
        </row>
        <row r="444">
          <cell r="A444" t="str">
            <v>Niko Resources Ltd.</v>
          </cell>
          <cell r="B444">
            <v>82851</v>
          </cell>
          <cell r="C444" t="str">
            <v>B</v>
          </cell>
          <cell r="D444">
            <v>0</v>
          </cell>
          <cell r="N444">
            <v>1</v>
          </cell>
          <cell r="O444">
            <v>3960</v>
          </cell>
          <cell r="R444">
            <v>0</v>
          </cell>
          <cell r="S444">
            <v>0</v>
          </cell>
          <cell r="V444">
            <v>0</v>
          </cell>
          <cell r="Y444">
            <v>0</v>
          </cell>
          <cell r="AB444">
            <v>0</v>
          </cell>
          <cell r="AE444">
            <v>0</v>
          </cell>
          <cell r="AG444">
            <v>0</v>
          </cell>
          <cell r="AI444">
            <v>0</v>
          </cell>
          <cell r="AP444">
            <v>0</v>
          </cell>
          <cell r="AQ444">
            <v>1</v>
          </cell>
          <cell r="AR444">
            <v>0</v>
          </cell>
          <cell r="AS444">
            <v>2</v>
          </cell>
          <cell r="AT444">
            <v>1</v>
          </cell>
          <cell r="AU444">
            <v>0</v>
          </cell>
          <cell r="AV444">
            <v>0</v>
          </cell>
          <cell r="AW444">
            <v>0</v>
          </cell>
          <cell r="AX444">
            <v>0</v>
          </cell>
          <cell r="AY444">
            <v>0</v>
          </cell>
          <cell r="AZ444">
            <v>0</v>
          </cell>
        </row>
        <row r="445">
          <cell r="A445" t="str">
            <v>Norampac Inc.</v>
          </cell>
          <cell r="B445">
            <v>1258634</v>
          </cell>
          <cell r="C445" t="str">
            <v>B</v>
          </cell>
          <cell r="D445">
            <v>0</v>
          </cell>
          <cell r="I445">
            <v>938</v>
          </cell>
          <cell r="J445">
            <v>11256</v>
          </cell>
          <cell r="L445">
            <v>0</v>
          </cell>
          <cell r="N445">
            <v>1</v>
          </cell>
          <cell r="O445">
            <v>2496</v>
          </cell>
          <cell r="P445">
            <v>0</v>
          </cell>
          <cell r="R445">
            <v>0</v>
          </cell>
          <cell r="S445">
            <v>0</v>
          </cell>
          <cell r="V445">
            <v>0</v>
          </cell>
          <cell r="Y445">
            <v>0</v>
          </cell>
          <cell r="AB445">
            <v>1</v>
          </cell>
          <cell r="AC445">
            <v>0</v>
          </cell>
          <cell r="AE445">
            <v>1</v>
          </cell>
          <cell r="AF445">
            <v>1200</v>
          </cell>
          <cell r="AG445">
            <v>0</v>
          </cell>
          <cell r="AI445">
            <v>0</v>
          </cell>
          <cell r="AK445">
            <v>0</v>
          </cell>
          <cell r="AP445">
            <v>0</v>
          </cell>
          <cell r="AQ445">
            <v>4</v>
          </cell>
          <cell r="AR445">
            <v>0</v>
          </cell>
          <cell r="AS445">
            <v>2</v>
          </cell>
          <cell r="AT445">
            <v>1</v>
          </cell>
          <cell r="AU445">
            <v>0</v>
          </cell>
          <cell r="AV445">
            <v>1</v>
          </cell>
          <cell r="AW445">
            <v>0</v>
          </cell>
          <cell r="AX445">
            <v>1</v>
          </cell>
          <cell r="AY445">
            <v>0</v>
          </cell>
          <cell r="AZ445">
            <v>0</v>
          </cell>
        </row>
        <row r="446">
          <cell r="A446" t="str">
            <v>Noranda Inc.</v>
          </cell>
          <cell r="B446">
            <v>6018241</v>
          </cell>
          <cell r="C446" t="str">
            <v>B</v>
          </cell>
          <cell r="D446">
            <v>1</v>
          </cell>
          <cell r="E446">
            <v>16800</v>
          </cell>
          <cell r="F446">
            <v>46300</v>
          </cell>
          <cell r="G446">
            <v>36</v>
          </cell>
          <cell r="L446">
            <v>1</v>
          </cell>
          <cell r="N446">
            <v>0</v>
          </cell>
          <cell r="P446">
            <v>0</v>
          </cell>
          <cell r="R446">
            <v>2</v>
          </cell>
          <cell r="S446">
            <v>0</v>
          </cell>
          <cell r="V446">
            <v>1</v>
          </cell>
          <cell r="Y446">
            <v>1</v>
          </cell>
          <cell r="AB446">
            <v>0</v>
          </cell>
          <cell r="AC446">
            <v>0</v>
          </cell>
          <cell r="AE446">
            <v>1</v>
          </cell>
          <cell r="AF446">
            <v>1000</v>
          </cell>
          <cell r="AG446">
            <v>1</v>
          </cell>
          <cell r="AI446">
            <v>0</v>
          </cell>
          <cell r="AP446">
            <v>1</v>
          </cell>
          <cell r="AQ446">
            <v>6</v>
          </cell>
          <cell r="AR446">
            <v>0</v>
          </cell>
          <cell r="AS446">
            <v>2</v>
          </cell>
          <cell r="AT446">
            <v>1</v>
          </cell>
          <cell r="AU446">
            <v>0</v>
          </cell>
          <cell r="AV446">
            <v>0</v>
          </cell>
          <cell r="AW446">
            <v>1</v>
          </cell>
          <cell r="AX446">
            <v>0</v>
          </cell>
          <cell r="AY446">
            <v>0</v>
          </cell>
          <cell r="AZ446">
            <v>0</v>
          </cell>
        </row>
        <row r="447">
          <cell r="A447" t="str">
            <v>Nordia Inc.</v>
          </cell>
          <cell r="B447">
            <v>75000</v>
          </cell>
          <cell r="C447" t="str">
            <v>B</v>
          </cell>
          <cell r="D447">
            <v>0</v>
          </cell>
          <cell r="L447">
            <v>0</v>
          </cell>
          <cell r="N447">
            <v>0</v>
          </cell>
          <cell r="P447">
            <v>0</v>
          </cell>
          <cell r="R447">
            <v>0</v>
          </cell>
          <cell r="S447">
            <v>0</v>
          </cell>
          <cell r="V447">
            <v>0</v>
          </cell>
          <cell r="Y447">
            <v>0</v>
          </cell>
          <cell r="AB447">
            <v>0</v>
          </cell>
          <cell r="AC447">
            <v>0</v>
          </cell>
          <cell r="AE447">
            <v>0</v>
          </cell>
          <cell r="AG447">
            <v>0</v>
          </cell>
          <cell r="AI447">
            <v>0</v>
          </cell>
          <cell r="AK447">
            <v>0</v>
          </cell>
          <cell r="AM447">
            <v>0</v>
          </cell>
          <cell r="AP447">
            <v>0</v>
          </cell>
          <cell r="AQ447">
            <v>1</v>
          </cell>
          <cell r="AR447">
            <v>0</v>
          </cell>
          <cell r="AS447">
            <v>2</v>
          </cell>
          <cell r="AT447">
            <v>1</v>
          </cell>
          <cell r="AU447">
            <v>0</v>
          </cell>
          <cell r="AV447">
            <v>0</v>
          </cell>
          <cell r="AW447">
            <v>0</v>
          </cell>
          <cell r="AX447">
            <v>0</v>
          </cell>
          <cell r="AY447">
            <v>0</v>
          </cell>
          <cell r="AZ447">
            <v>0</v>
          </cell>
        </row>
        <row r="448">
          <cell r="A448" t="str">
            <v>NorskeCanada</v>
          </cell>
          <cell r="B448">
            <v>1649400</v>
          </cell>
          <cell r="C448" t="str">
            <v>B</v>
          </cell>
          <cell r="D448">
            <v>0</v>
          </cell>
          <cell r="F448">
            <v>42180</v>
          </cell>
          <cell r="G448">
            <v>48</v>
          </cell>
          <cell r="H448">
            <v>90000</v>
          </cell>
          <cell r="I448">
            <v>0</v>
          </cell>
          <cell r="K448">
            <v>179</v>
          </cell>
          <cell r="L448">
            <v>1</v>
          </cell>
          <cell r="M448">
            <v>734</v>
          </cell>
          <cell r="N448">
            <v>1</v>
          </cell>
          <cell r="O448">
            <v>3189</v>
          </cell>
          <cell r="P448">
            <v>0</v>
          </cell>
          <cell r="R448">
            <v>2</v>
          </cell>
          <cell r="S448">
            <v>1</v>
          </cell>
          <cell r="U448">
            <v>3145</v>
          </cell>
          <cell r="V448">
            <v>1</v>
          </cell>
          <cell r="X448">
            <v>2990</v>
          </cell>
          <cell r="Y448">
            <v>0</v>
          </cell>
          <cell r="AB448">
            <v>1</v>
          </cell>
          <cell r="AC448">
            <v>1</v>
          </cell>
          <cell r="AE448">
            <v>1</v>
          </cell>
          <cell r="AF448">
            <v>800</v>
          </cell>
          <cell r="AG448">
            <v>1</v>
          </cell>
          <cell r="AH448">
            <v>2500</v>
          </cell>
          <cell r="AI448">
            <v>0</v>
          </cell>
          <cell r="AK448">
            <v>0</v>
          </cell>
          <cell r="AP448">
            <v>1</v>
          </cell>
          <cell r="AQ448">
            <v>4</v>
          </cell>
          <cell r="AR448">
            <v>0</v>
          </cell>
          <cell r="AS448">
            <v>2</v>
          </cell>
          <cell r="AT448">
            <v>1</v>
          </cell>
          <cell r="AU448">
            <v>0</v>
          </cell>
          <cell r="AV448">
            <v>0</v>
          </cell>
          <cell r="AW448">
            <v>1</v>
          </cell>
          <cell r="AX448">
            <v>1</v>
          </cell>
          <cell r="AY448">
            <v>1</v>
          </cell>
          <cell r="AZ448">
            <v>0</v>
          </cell>
        </row>
        <row r="449">
          <cell r="A449" t="str">
            <v>Nortel Networks</v>
          </cell>
          <cell r="B449">
            <v>12999245</v>
          </cell>
          <cell r="C449" t="str">
            <v>B</v>
          </cell>
          <cell r="D449">
            <v>0</v>
          </cell>
          <cell r="E449">
            <v>0</v>
          </cell>
          <cell r="L449">
            <v>0</v>
          </cell>
          <cell r="N449">
            <v>0</v>
          </cell>
          <cell r="P449">
            <v>0</v>
          </cell>
          <cell r="R449">
            <v>0</v>
          </cell>
          <cell r="S449">
            <v>0</v>
          </cell>
          <cell r="V449">
            <v>0</v>
          </cell>
          <cell r="Y449">
            <v>0</v>
          </cell>
          <cell r="AB449">
            <v>0</v>
          </cell>
          <cell r="AC449">
            <v>0</v>
          </cell>
          <cell r="AE449">
            <v>0</v>
          </cell>
          <cell r="AG449">
            <v>0</v>
          </cell>
          <cell r="AI449">
            <v>0</v>
          </cell>
          <cell r="AK449">
            <v>0</v>
          </cell>
          <cell r="AM449">
            <v>0</v>
          </cell>
          <cell r="AP449">
            <v>0</v>
          </cell>
          <cell r="AQ449">
            <v>6</v>
          </cell>
          <cell r="AR449">
            <v>0</v>
          </cell>
          <cell r="AS449">
            <v>2</v>
          </cell>
          <cell r="AT449">
            <v>1</v>
          </cell>
          <cell r="AU449">
            <v>0</v>
          </cell>
          <cell r="AV449">
            <v>0</v>
          </cell>
          <cell r="AW449">
            <v>0</v>
          </cell>
          <cell r="AX449">
            <v>0</v>
          </cell>
          <cell r="AY449">
            <v>0</v>
          </cell>
          <cell r="AZ449">
            <v>0</v>
          </cell>
        </row>
        <row r="450">
          <cell r="A450" t="str">
            <v>Northern Group Retail</v>
          </cell>
          <cell r="B450">
            <v>202956</v>
          </cell>
          <cell r="C450" t="str">
            <v>B</v>
          </cell>
          <cell r="D450">
            <v>0</v>
          </cell>
          <cell r="L450">
            <v>0</v>
          </cell>
          <cell r="N450">
            <v>0</v>
          </cell>
          <cell r="P450">
            <v>0</v>
          </cell>
          <cell r="R450">
            <v>0</v>
          </cell>
          <cell r="AB450">
            <v>0</v>
          </cell>
          <cell r="AC450">
            <v>0</v>
          </cell>
          <cell r="AE450">
            <v>0</v>
          </cell>
          <cell r="AG450">
            <v>0</v>
          </cell>
          <cell r="AK450">
            <v>0</v>
          </cell>
          <cell r="AP450">
            <v>0</v>
          </cell>
          <cell r="AQ450">
            <v>2</v>
          </cell>
          <cell r="AR450">
            <v>0</v>
          </cell>
          <cell r="AS450">
            <v>2</v>
          </cell>
          <cell r="AT450">
            <v>1</v>
          </cell>
          <cell r="AU450">
            <v>0</v>
          </cell>
          <cell r="AV450">
            <v>0</v>
          </cell>
          <cell r="AW450">
            <v>0</v>
          </cell>
          <cell r="AX450">
            <v>0</v>
          </cell>
          <cell r="AY450">
            <v>0</v>
          </cell>
          <cell r="AZ450">
            <v>0</v>
          </cell>
        </row>
        <row r="451">
          <cell r="A451" t="str">
            <v>Northern Telephone Limited</v>
          </cell>
          <cell r="B451">
            <v>331100</v>
          </cell>
          <cell r="C451" t="str">
            <v>B</v>
          </cell>
          <cell r="D451">
            <v>0</v>
          </cell>
          <cell r="E451">
            <v>0</v>
          </cell>
          <cell r="I451">
            <v>1500</v>
          </cell>
          <cell r="J451">
            <v>18000</v>
          </cell>
          <cell r="L451">
            <v>0</v>
          </cell>
          <cell r="N451">
            <v>0</v>
          </cell>
          <cell r="P451">
            <v>0</v>
          </cell>
          <cell r="R451">
            <v>0</v>
          </cell>
          <cell r="S451">
            <v>0</v>
          </cell>
          <cell r="V451">
            <v>0</v>
          </cell>
          <cell r="Y451">
            <v>0</v>
          </cell>
          <cell r="AB451">
            <v>1</v>
          </cell>
          <cell r="AC451">
            <v>1</v>
          </cell>
          <cell r="AD451">
            <v>5000</v>
          </cell>
          <cell r="AE451">
            <v>0</v>
          </cell>
          <cell r="AG451">
            <v>0</v>
          </cell>
          <cell r="AI451">
            <v>0</v>
          </cell>
          <cell r="AK451">
            <v>0</v>
          </cell>
          <cell r="AM451">
            <v>0</v>
          </cell>
          <cell r="AP451">
            <v>0</v>
          </cell>
          <cell r="AQ451">
            <v>2</v>
          </cell>
          <cell r="AR451">
            <v>0</v>
          </cell>
          <cell r="AS451">
            <v>2</v>
          </cell>
          <cell r="AT451">
            <v>1</v>
          </cell>
          <cell r="AU451">
            <v>0</v>
          </cell>
          <cell r="AV451">
            <v>1</v>
          </cell>
          <cell r="AW451">
            <v>0</v>
          </cell>
          <cell r="AX451">
            <v>1</v>
          </cell>
          <cell r="AY451">
            <v>0</v>
          </cell>
          <cell r="AZ451">
            <v>0</v>
          </cell>
        </row>
        <row r="452">
          <cell r="A452" t="str">
            <v>Novatel Inc.</v>
          </cell>
          <cell r="B452">
            <v>38684</v>
          </cell>
          <cell r="C452" t="str">
            <v>B</v>
          </cell>
          <cell r="D452">
            <v>0</v>
          </cell>
          <cell r="F452">
            <v>0</v>
          </cell>
          <cell r="I452">
            <v>0</v>
          </cell>
          <cell r="L452">
            <v>0</v>
          </cell>
          <cell r="N452">
            <v>0</v>
          </cell>
          <cell r="P452">
            <v>0</v>
          </cell>
          <cell r="R452">
            <v>0</v>
          </cell>
          <cell r="S452">
            <v>0</v>
          </cell>
          <cell r="V452">
            <v>0</v>
          </cell>
          <cell r="Y452">
            <v>0</v>
          </cell>
          <cell r="AB452">
            <v>0</v>
          </cell>
          <cell r="AC452">
            <v>0</v>
          </cell>
          <cell r="AE452">
            <v>0</v>
          </cell>
          <cell r="AG452">
            <v>0</v>
          </cell>
          <cell r="AI452">
            <v>0</v>
          </cell>
          <cell r="AK452">
            <v>0</v>
          </cell>
          <cell r="AP452">
            <v>0</v>
          </cell>
          <cell r="AQ452">
            <v>1</v>
          </cell>
          <cell r="AR452">
            <v>0</v>
          </cell>
          <cell r="AS452">
            <v>2</v>
          </cell>
          <cell r="AT452">
            <v>1</v>
          </cell>
          <cell r="AU452">
            <v>0</v>
          </cell>
          <cell r="AV452">
            <v>0</v>
          </cell>
          <cell r="AW452">
            <v>0</v>
          </cell>
          <cell r="AX452">
            <v>0</v>
          </cell>
          <cell r="AY452">
            <v>0</v>
          </cell>
          <cell r="AZ452">
            <v>0</v>
          </cell>
        </row>
        <row r="453">
          <cell r="A453" t="str">
            <v>Novopharm Limited</v>
          </cell>
          <cell r="B453">
            <v>394000</v>
          </cell>
          <cell r="C453" t="str">
            <v>B</v>
          </cell>
          <cell r="D453">
            <v>0</v>
          </cell>
          <cell r="I453">
            <v>1225</v>
          </cell>
          <cell r="J453">
            <v>14700</v>
          </cell>
          <cell r="L453">
            <v>0</v>
          </cell>
          <cell r="N453">
            <v>0</v>
          </cell>
          <cell r="P453">
            <v>0</v>
          </cell>
          <cell r="R453">
            <v>1</v>
          </cell>
          <cell r="S453">
            <v>1</v>
          </cell>
          <cell r="V453">
            <v>0</v>
          </cell>
          <cell r="Y453">
            <v>0</v>
          </cell>
          <cell r="AB453">
            <v>1</v>
          </cell>
          <cell r="AC453">
            <v>0</v>
          </cell>
          <cell r="AE453">
            <v>1</v>
          </cell>
          <cell r="AG453">
            <v>1</v>
          </cell>
          <cell r="AI453">
            <v>0</v>
          </cell>
          <cell r="AK453">
            <v>0</v>
          </cell>
          <cell r="AM453">
            <v>0</v>
          </cell>
          <cell r="AP453">
            <v>0</v>
          </cell>
          <cell r="AQ453">
            <v>2</v>
          </cell>
          <cell r="AR453">
            <v>0</v>
          </cell>
          <cell r="AS453">
            <v>2</v>
          </cell>
          <cell r="AT453">
            <v>1</v>
          </cell>
          <cell r="AU453">
            <v>0</v>
          </cell>
          <cell r="AV453">
            <v>1</v>
          </cell>
          <cell r="AW453">
            <v>1</v>
          </cell>
          <cell r="AX453">
            <v>1</v>
          </cell>
          <cell r="AY453">
            <v>0</v>
          </cell>
          <cell r="AZ453">
            <v>0</v>
          </cell>
        </row>
        <row r="454">
          <cell r="A454" t="str">
            <v>Ontario Municipal Employees Retirement System (OMERS)</v>
          </cell>
          <cell r="B454">
            <v>178000</v>
          </cell>
          <cell r="C454" t="str">
            <v>B</v>
          </cell>
          <cell r="D454">
            <v>0</v>
          </cell>
          <cell r="F454">
            <v>28800</v>
          </cell>
          <cell r="G454">
            <v>36</v>
          </cell>
          <cell r="L454">
            <v>0</v>
          </cell>
          <cell r="N454">
            <v>1</v>
          </cell>
          <cell r="P454">
            <v>0</v>
          </cell>
          <cell r="R454">
            <v>2</v>
          </cell>
          <cell r="S454">
            <v>0</v>
          </cell>
          <cell r="V454">
            <v>1</v>
          </cell>
          <cell r="Y454">
            <v>1</v>
          </cell>
          <cell r="AA454">
            <v>1000</v>
          </cell>
          <cell r="AB454">
            <v>0</v>
          </cell>
          <cell r="AC454">
            <v>0</v>
          </cell>
          <cell r="AE454">
            <v>0</v>
          </cell>
          <cell r="AG454">
            <v>1</v>
          </cell>
          <cell r="AI454">
            <v>0</v>
          </cell>
          <cell r="AK454">
            <v>0</v>
          </cell>
          <cell r="AP454">
            <v>1</v>
          </cell>
          <cell r="AQ454">
            <v>2</v>
          </cell>
          <cell r="AR454">
            <v>0</v>
          </cell>
          <cell r="AS454">
            <v>2</v>
          </cell>
          <cell r="AT454">
            <v>1</v>
          </cell>
          <cell r="AU454">
            <v>0</v>
          </cell>
          <cell r="AV454">
            <v>0</v>
          </cell>
          <cell r="AW454">
            <v>1</v>
          </cell>
          <cell r="AX454">
            <v>0</v>
          </cell>
          <cell r="AY454">
            <v>0</v>
          </cell>
          <cell r="AZ454">
            <v>0</v>
          </cell>
        </row>
        <row r="455">
          <cell r="A455" t="str">
            <v>Oxford Properties Group Inc.</v>
          </cell>
          <cell r="B455">
            <v>655321</v>
          </cell>
          <cell r="C455" t="str">
            <v>B</v>
          </cell>
          <cell r="D455">
            <v>0</v>
          </cell>
          <cell r="L455">
            <v>0</v>
          </cell>
          <cell r="N455">
            <v>0</v>
          </cell>
          <cell r="P455">
            <v>0</v>
          </cell>
          <cell r="R455">
            <v>0</v>
          </cell>
          <cell r="S455">
            <v>0</v>
          </cell>
          <cell r="V455">
            <v>0</v>
          </cell>
          <cell r="Y455">
            <v>0</v>
          </cell>
          <cell r="AB455">
            <v>0</v>
          </cell>
          <cell r="AC455">
            <v>0</v>
          </cell>
          <cell r="AE455">
            <v>0</v>
          </cell>
          <cell r="AG455">
            <v>0</v>
          </cell>
          <cell r="AI455">
            <v>0</v>
          </cell>
          <cell r="AK455">
            <v>0</v>
          </cell>
          <cell r="AP455">
            <v>0</v>
          </cell>
          <cell r="AQ455">
            <v>3</v>
          </cell>
          <cell r="AR455">
            <v>0</v>
          </cell>
          <cell r="AS455">
            <v>2</v>
          </cell>
          <cell r="AT455">
            <v>1</v>
          </cell>
          <cell r="AU455">
            <v>0</v>
          </cell>
          <cell r="AV455">
            <v>0</v>
          </cell>
          <cell r="AW455">
            <v>0</v>
          </cell>
          <cell r="AX455">
            <v>0</v>
          </cell>
          <cell r="AY455">
            <v>0</v>
          </cell>
          <cell r="AZ455">
            <v>0</v>
          </cell>
        </row>
        <row r="456">
          <cell r="A456" t="str">
            <v>Pengrowth Management Limited</v>
          </cell>
          <cell r="B456">
            <v>682795</v>
          </cell>
          <cell r="C456" t="str">
            <v>B</v>
          </cell>
          <cell r="D456">
            <v>0</v>
          </cell>
          <cell r="I456">
            <v>900</v>
          </cell>
          <cell r="J456">
            <v>10800</v>
          </cell>
          <cell r="N456">
            <v>1</v>
          </cell>
          <cell r="O456">
            <v>4237</v>
          </cell>
          <cell r="R456">
            <v>1</v>
          </cell>
          <cell r="S456">
            <v>0</v>
          </cell>
          <cell r="V456">
            <v>0</v>
          </cell>
          <cell r="Y456">
            <v>1</v>
          </cell>
          <cell r="AA456">
            <v>1750</v>
          </cell>
          <cell r="AB456">
            <v>0</v>
          </cell>
          <cell r="AE456">
            <v>0</v>
          </cell>
          <cell r="AG456">
            <v>0</v>
          </cell>
          <cell r="AI456">
            <v>0</v>
          </cell>
          <cell r="AP456">
            <v>0</v>
          </cell>
          <cell r="AQ456">
            <v>3</v>
          </cell>
          <cell r="AR456">
            <v>0</v>
          </cell>
          <cell r="AS456">
            <v>2</v>
          </cell>
          <cell r="AT456">
            <v>1</v>
          </cell>
          <cell r="AU456">
            <v>0</v>
          </cell>
          <cell r="AV456">
            <v>1</v>
          </cell>
          <cell r="AW456">
            <v>1</v>
          </cell>
          <cell r="AX456">
            <v>0</v>
          </cell>
          <cell r="AY456">
            <v>0</v>
          </cell>
          <cell r="AZ456">
            <v>0</v>
          </cell>
        </row>
        <row r="457">
          <cell r="A457" t="str">
            <v>Penn West Petroleum Ltd.</v>
          </cell>
          <cell r="B457">
            <v>1367800</v>
          </cell>
          <cell r="C457" t="str">
            <v>B</v>
          </cell>
          <cell r="D457">
            <v>0</v>
          </cell>
          <cell r="N457">
            <v>1</v>
          </cell>
          <cell r="O457">
            <v>4237</v>
          </cell>
          <cell r="R457">
            <v>1</v>
          </cell>
          <cell r="S457">
            <v>0</v>
          </cell>
          <cell r="V457">
            <v>1</v>
          </cell>
          <cell r="X457">
            <v>2814</v>
          </cell>
          <cell r="Y457">
            <v>0</v>
          </cell>
          <cell r="AB457">
            <v>0</v>
          </cell>
          <cell r="AE457">
            <v>0</v>
          </cell>
          <cell r="AG457">
            <v>0</v>
          </cell>
          <cell r="AI457">
            <v>0</v>
          </cell>
          <cell r="AP457">
            <v>0</v>
          </cell>
          <cell r="AQ457">
            <v>4</v>
          </cell>
          <cell r="AR457">
            <v>0</v>
          </cell>
          <cell r="AS457">
            <v>2</v>
          </cell>
          <cell r="AT457">
            <v>1</v>
          </cell>
          <cell r="AU457">
            <v>0</v>
          </cell>
          <cell r="AV457">
            <v>0</v>
          </cell>
          <cell r="AW457">
            <v>1</v>
          </cell>
          <cell r="AX457">
            <v>0</v>
          </cell>
          <cell r="AY457">
            <v>0</v>
          </cell>
          <cell r="AZ457">
            <v>0</v>
          </cell>
        </row>
        <row r="458">
          <cell r="A458" t="str">
            <v>Petro-Canada</v>
          </cell>
          <cell r="B458">
            <v>12221000</v>
          </cell>
          <cell r="C458" t="str">
            <v>B</v>
          </cell>
          <cell r="D458">
            <v>1</v>
          </cell>
          <cell r="E458">
            <v>35000</v>
          </cell>
          <cell r="L458">
            <v>0</v>
          </cell>
          <cell r="N458">
            <v>0</v>
          </cell>
          <cell r="P458">
            <v>0</v>
          </cell>
          <cell r="AB458">
            <v>1</v>
          </cell>
          <cell r="AP458">
            <v>0</v>
          </cell>
          <cell r="AQ458">
            <v>6</v>
          </cell>
          <cell r="AR458">
            <v>0</v>
          </cell>
          <cell r="AS458">
            <v>2</v>
          </cell>
          <cell r="AT458">
            <v>1</v>
          </cell>
          <cell r="AU458">
            <v>0</v>
          </cell>
          <cell r="AV458">
            <v>0</v>
          </cell>
          <cell r="AW458">
            <v>0</v>
          </cell>
          <cell r="AX458">
            <v>1</v>
          </cell>
          <cell r="AY458">
            <v>0</v>
          </cell>
          <cell r="AZ458">
            <v>0</v>
          </cell>
        </row>
        <row r="459">
          <cell r="A459" t="str">
            <v>Pilot Insurance Company</v>
          </cell>
          <cell r="B459">
            <v>634128</v>
          </cell>
          <cell r="C459" t="str">
            <v>B</v>
          </cell>
          <cell r="D459">
            <v>0</v>
          </cell>
          <cell r="F459">
            <v>30600</v>
          </cell>
          <cell r="G459">
            <v>36</v>
          </cell>
          <cell r="L459">
            <v>1</v>
          </cell>
          <cell r="N459">
            <v>1</v>
          </cell>
          <cell r="P459">
            <v>0</v>
          </cell>
          <cell r="R459">
            <v>1</v>
          </cell>
          <cell r="S459">
            <v>1</v>
          </cell>
          <cell r="U459">
            <v>2600</v>
          </cell>
          <cell r="V459">
            <v>0</v>
          </cell>
          <cell r="Y459">
            <v>0</v>
          </cell>
          <cell r="AB459">
            <v>1</v>
          </cell>
          <cell r="AC459">
            <v>1</v>
          </cell>
          <cell r="AE459">
            <v>0</v>
          </cell>
          <cell r="AG459">
            <v>0</v>
          </cell>
          <cell r="AI459">
            <v>0</v>
          </cell>
          <cell r="AK459">
            <v>0</v>
          </cell>
          <cell r="AP459">
            <v>1</v>
          </cell>
          <cell r="AQ459">
            <v>3</v>
          </cell>
          <cell r="AR459">
            <v>0</v>
          </cell>
          <cell r="AS459">
            <v>2</v>
          </cell>
          <cell r="AT459">
            <v>1</v>
          </cell>
          <cell r="AU459">
            <v>0</v>
          </cell>
          <cell r="AV459">
            <v>0</v>
          </cell>
          <cell r="AW459">
            <v>1</v>
          </cell>
          <cell r="AX459">
            <v>1</v>
          </cell>
          <cell r="AY459">
            <v>0</v>
          </cell>
          <cell r="AZ459">
            <v>0</v>
          </cell>
        </row>
        <row r="460">
          <cell r="A460" t="str">
            <v>Placer Dome Inc.</v>
          </cell>
          <cell r="B460">
            <v>2333000</v>
          </cell>
          <cell r="C460" t="str">
            <v>B</v>
          </cell>
          <cell r="D460">
            <v>0</v>
          </cell>
          <cell r="I460">
            <v>1200</v>
          </cell>
          <cell r="J460">
            <v>14400</v>
          </cell>
          <cell r="L460">
            <v>0</v>
          </cell>
          <cell r="N460">
            <v>1</v>
          </cell>
          <cell r="P460">
            <v>0</v>
          </cell>
          <cell r="R460">
            <v>2</v>
          </cell>
          <cell r="S460">
            <v>1</v>
          </cell>
          <cell r="T460">
            <v>15000</v>
          </cell>
          <cell r="U460">
            <v>3600</v>
          </cell>
          <cell r="V460">
            <v>1</v>
          </cell>
          <cell r="W460">
            <v>15000</v>
          </cell>
          <cell r="X460">
            <v>3600</v>
          </cell>
          <cell r="Y460">
            <v>0</v>
          </cell>
          <cell r="AB460">
            <v>2</v>
          </cell>
          <cell r="AC460">
            <v>0</v>
          </cell>
          <cell r="AE460">
            <v>1</v>
          </cell>
          <cell r="AG460">
            <v>1</v>
          </cell>
          <cell r="AH460">
            <v>5000</v>
          </cell>
          <cell r="AI460">
            <v>0</v>
          </cell>
          <cell r="AK460">
            <v>0</v>
          </cell>
          <cell r="AP460">
            <v>0</v>
          </cell>
          <cell r="AQ460">
            <v>5</v>
          </cell>
          <cell r="AR460">
            <v>0</v>
          </cell>
          <cell r="AS460">
            <v>2</v>
          </cell>
          <cell r="AT460">
            <v>1</v>
          </cell>
          <cell r="AU460">
            <v>0</v>
          </cell>
          <cell r="AV460">
            <v>1</v>
          </cell>
          <cell r="AW460">
            <v>1</v>
          </cell>
          <cell r="AX460">
            <v>1</v>
          </cell>
          <cell r="AY460">
            <v>0</v>
          </cell>
          <cell r="AZ460">
            <v>0</v>
          </cell>
        </row>
        <row r="461">
          <cell r="A461" t="str">
            <v>PMC-Sierra Inc.</v>
          </cell>
          <cell r="B461">
            <v>86675</v>
          </cell>
          <cell r="C461" t="str">
            <v>B</v>
          </cell>
          <cell r="D461">
            <v>0</v>
          </cell>
          <cell r="F461">
            <v>0</v>
          </cell>
          <cell r="K461">
            <v>0</v>
          </cell>
          <cell r="L461">
            <v>0</v>
          </cell>
          <cell r="N461">
            <v>0</v>
          </cell>
          <cell r="P461">
            <v>0</v>
          </cell>
          <cell r="R461">
            <v>0</v>
          </cell>
          <cell r="S461">
            <v>0</v>
          </cell>
          <cell r="V461">
            <v>0</v>
          </cell>
          <cell r="Y461">
            <v>0</v>
          </cell>
          <cell r="AB461">
            <v>0</v>
          </cell>
          <cell r="AC461">
            <v>0</v>
          </cell>
          <cell r="AE461">
            <v>0</v>
          </cell>
          <cell r="AG461">
            <v>0</v>
          </cell>
          <cell r="AI461">
            <v>0</v>
          </cell>
          <cell r="AP461">
            <v>0</v>
          </cell>
          <cell r="AQ461">
            <v>1</v>
          </cell>
          <cell r="AR461">
            <v>0</v>
          </cell>
          <cell r="AS461">
            <v>2</v>
          </cell>
          <cell r="AT461">
            <v>1</v>
          </cell>
          <cell r="AU461">
            <v>0</v>
          </cell>
          <cell r="AV461">
            <v>0</v>
          </cell>
          <cell r="AW461">
            <v>0</v>
          </cell>
          <cell r="AX461">
            <v>0</v>
          </cell>
          <cell r="AY461">
            <v>0</v>
          </cell>
          <cell r="AZ461">
            <v>0</v>
          </cell>
        </row>
        <row r="462">
          <cell r="A462" t="str">
            <v>Power Corporation of Canada</v>
          </cell>
          <cell r="B462">
            <v>15747000</v>
          </cell>
          <cell r="C462" t="str">
            <v>B</v>
          </cell>
          <cell r="D462">
            <v>0</v>
          </cell>
          <cell r="F462">
            <v>70000</v>
          </cell>
          <cell r="G462">
            <v>48</v>
          </cell>
          <cell r="K462">
            <v>417</v>
          </cell>
          <cell r="L462">
            <v>1</v>
          </cell>
          <cell r="M462">
            <v>2000</v>
          </cell>
          <cell r="N462">
            <v>1</v>
          </cell>
          <cell r="O462">
            <v>3000</v>
          </cell>
          <cell r="P462">
            <v>0</v>
          </cell>
          <cell r="R462">
            <v>2</v>
          </cell>
          <cell r="S462">
            <v>1</v>
          </cell>
          <cell r="V462">
            <v>1</v>
          </cell>
          <cell r="Y462">
            <v>0</v>
          </cell>
          <cell r="AB462">
            <v>0</v>
          </cell>
          <cell r="AC462">
            <v>0</v>
          </cell>
          <cell r="AE462">
            <v>1</v>
          </cell>
          <cell r="AF462">
            <v>1000</v>
          </cell>
          <cell r="AG462">
            <v>0</v>
          </cell>
          <cell r="AI462">
            <v>0</v>
          </cell>
          <cell r="AP462">
            <v>1</v>
          </cell>
          <cell r="AQ462">
            <v>6</v>
          </cell>
          <cell r="AR462">
            <v>0</v>
          </cell>
          <cell r="AS462">
            <v>2</v>
          </cell>
          <cell r="AT462">
            <v>1</v>
          </cell>
          <cell r="AU462">
            <v>0</v>
          </cell>
          <cell r="AV462">
            <v>0</v>
          </cell>
          <cell r="AW462">
            <v>1</v>
          </cell>
          <cell r="AX462">
            <v>0</v>
          </cell>
          <cell r="AY462">
            <v>1</v>
          </cell>
          <cell r="AZ462">
            <v>0</v>
          </cell>
        </row>
        <row r="463">
          <cell r="A463" t="str">
            <v>Powerex Corp.</v>
          </cell>
          <cell r="B463">
            <v>1932000</v>
          </cell>
          <cell r="C463" t="str">
            <v>B</v>
          </cell>
          <cell r="D463">
            <v>0</v>
          </cell>
          <cell r="I463">
            <v>1100</v>
          </cell>
          <cell r="J463">
            <v>13200</v>
          </cell>
          <cell r="N463">
            <v>1</v>
          </cell>
          <cell r="O463">
            <v>1500</v>
          </cell>
          <cell r="R463">
            <v>0</v>
          </cell>
          <cell r="S463">
            <v>0</v>
          </cell>
          <cell r="V463">
            <v>0</v>
          </cell>
          <cell r="Y463">
            <v>0</v>
          </cell>
          <cell r="AB463">
            <v>2</v>
          </cell>
          <cell r="AE463">
            <v>0</v>
          </cell>
          <cell r="AG463">
            <v>0</v>
          </cell>
          <cell r="AI463">
            <v>0</v>
          </cell>
          <cell r="AP463">
            <v>0</v>
          </cell>
          <cell r="AQ463">
            <v>4</v>
          </cell>
          <cell r="AR463">
            <v>0</v>
          </cell>
          <cell r="AS463">
            <v>2</v>
          </cell>
          <cell r="AT463">
            <v>1</v>
          </cell>
          <cell r="AU463">
            <v>0</v>
          </cell>
          <cell r="AV463">
            <v>1</v>
          </cell>
          <cell r="AW463">
            <v>0</v>
          </cell>
          <cell r="AX463">
            <v>1</v>
          </cell>
          <cell r="AY463">
            <v>0</v>
          </cell>
          <cell r="AZ463">
            <v>0</v>
          </cell>
        </row>
        <row r="464">
          <cell r="A464" t="str">
            <v>Pratt &amp; Whitney Canada Inc.</v>
          </cell>
          <cell r="B464">
            <v>1853000</v>
          </cell>
          <cell r="C464" t="str">
            <v>B</v>
          </cell>
          <cell r="D464">
            <v>0</v>
          </cell>
          <cell r="F464">
            <v>46000</v>
          </cell>
          <cell r="G464">
            <v>50</v>
          </cell>
          <cell r="L464">
            <v>1</v>
          </cell>
          <cell r="N464">
            <v>1</v>
          </cell>
          <cell r="P464">
            <v>0</v>
          </cell>
          <cell r="R464">
            <v>0</v>
          </cell>
          <cell r="S464">
            <v>0</v>
          </cell>
          <cell r="V464">
            <v>0</v>
          </cell>
          <cell r="Y464">
            <v>0</v>
          </cell>
          <cell r="AB464">
            <v>0</v>
          </cell>
          <cell r="AC464">
            <v>0</v>
          </cell>
          <cell r="AE464">
            <v>1</v>
          </cell>
          <cell r="AG464">
            <v>1</v>
          </cell>
          <cell r="AH464">
            <v>3000</v>
          </cell>
          <cell r="AI464">
            <v>0</v>
          </cell>
          <cell r="AK464">
            <v>0</v>
          </cell>
          <cell r="AP464">
            <v>1</v>
          </cell>
          <cell r="AQ464">
            <v>4</v>
          </cell>
          <cell r="AR464">
            <v>0</v>
          </cell>
          <cell r="AS464">
            <v>2</v>
          </cell>
          <cell r="AT464">
            <v>1</v>
          </cell>
          <cell r="AU464">
            <v>0</v>
          </cell>
          <cell r="AV464">
            <v>0</v>
          </cell>
          <cell r="AW464">
            <v>0</v>
          </cell>
          <cell r="AX464">
            <v>0</v>
          </cell>
          <cell r="AY464">
            <v>0</v>
          </cell>
          <cell r="AZ464">
            <v>0</v>
          </cell>
        </row>
        <row r="465">
          <cell r="A465" t="str">
            <v>Praxair Canada Inc.</v>
          </cell>
          <cell r="B465">
            <v>600000</v>
          </cell>
          <cell r="C465" t="str">
            <v>B</v>
          </cell>
          <cell r="D465">
            <v>0</v>
          </cell>
          <cell r="L465">
            <v>0</v>
          </cell>
          <cell r="N465">
            <v>0</v>
          </cell>
          <cell r="P465">
            <v>0</v>
          </cell>
          <cell r="R465">
            <v>0</v>
          </cell>
          <cell r="S465">
            <v>0</v>
          </cell>
          <cell r="V465">
            <v>0</v>
          </cell>
          <cell r="Y465">
            <v>0</v>
          </cell>
          <cell r="AB465">
            <v>0</v>
          </cell>
          <cell r="AC465">
            <v>0</v>
          </cell>
          <cell r="AE465">
            <v>0</v>
          </cell>
          <cell r="AG465">
            <v>0</v>
          </cell>
          <cell r="AI465">
            <v>0</v>
          </cell>
          <cell r="AK465">
            <v>0</v>
          </cell>
          <cell r="AP465">
            <v>0</v>
          </cell>
          <cell r="AQ465">
            <v>3</v>
          </cell>
          <cell r="AR465">
            <v>0</v>
          </cell>
          <cell r="AS465">
            <v>2</v>
          </cell>
          <cell r="AT465">
            <v>1</v>
          </cell>
          <cell r="AU465">
            <v>0</v>
          </cell>
          <cell r="AV465">
            <v>0</v>
          </cell>
          <cell r="AW465">
            <v>0</v>
          </cell>
          <cell r="AX465">
            <v>0</v>
          </cell>
          <cell r="AY465">
            <v>0</v>
          </cell>
          <cell r="AZ465">
            <v>0</v>
          </cell>
        </row>
        <row r="466">
          <cell r="A466" t="str">
            <v>Progistix-Solutions Inc.</v>
          </cell>
          <cell r="B466">
            <v>122000</v>
          </cell>
          <cell r="C466" t="str">
            <v>B</v>
          </cell>
          <cell r="D466">
            <v>0</v>
          </cell>
          <cell r="I466">
            <v>1100</v>
          </cell>
          <cell r="J466">
            <v>13200</v>
          </cell>
          <cell r="L466">
            <v>0</v>
          </cell>
          <cell r="N466">
            <v>0</v>
          </cell>
          <cell r="P466">
            <v>0</v>
          </cell>
          <cell r="R466">
            <v>0</v>
          </cell>
          <cell r="S466">
            <v>0</v>
          </cell>
          <cell r="V466">
            <v>0</v>
          </cell>
          <cell r="Y466">
            <v>0</v>
          </cell>
          <cell r="AB466">
            <v>1</v>
          </cell>
          <cell r="AC466">
            <v>1</v>
          </cell>
          <cell r="AD466">
            <v>1000</v>
          </cell>
          <cell r="AE466">
            <v>0</v>
          </cell>
          <cell r="AG466">
            <v>0</v>
          </cell>
          <cell r="AI466">
            <v>0</v>
          </cell>
          <cell r="AK466">
            <v>0</v>
          </cell>
          <cell r="AP466">
            <v>0</v>
          </cell>
          <cell r="AQ466">
            <v>2</v>
          </cell>
          <cell r="AR466">
            <v>0</v>
          </cell>
          <cell r="AS466">
            <v>2</v>
          </cell>
          <cell r="AT466">
            <v>1</v>
          </cell>
          <cell r="AU466">
            <v>0</v>
          </cell>
          <cell r="AV466">
            <v>1</v>
          </cell>
          <cell r="AW466">
            <v>0</v>
          </cell>
          <cell r="AX466">
            <v>1</v>
          </cell>
          <cell r="AY466">
            <v>0</v>
          </cell>
          <cell r="AZ466">
            <v>0</v>
          </cell>
        </row>
        <row r="467">
          <cell r="A467" t="str">
            <v>Psion Teklogix Ltd.</v>
          </cell>
          <cell r="B467">
            <v>176200</v>
          </cell>
          <cell r="C467" t="str">
            <v>B</v>
          </cell>
          <cell r="D467">
            <v>0</v>
          </cell>
          <cell r="I467">
            <v>957</v>
          </cell>
          <cell r="J467">
            <v>11484</v>
          </cell>
          <cell r="L467">
            <v>0</v>
          </cell>
          <cell r="N467">
            <v>0</v>
          </cell>
          <cell r="P467">
            <v>0</v>
          </cell>
          <cell r="R467">
            <v>0</v>
          </cell>
          <cell r="S467">
            <v>0</v>
          </cell>
          <cell r="V467">
            <v>0</v>
          </cell>
          <cell r="Y467">
            <v>0</v>
          </cell>
          <cell r="AB467">
            <v>0</v>
          </cell>
          <cell r="AC467">
            <v>1</v>
          </cell>
          <cell r="AE467">
            <v>1</v>
          </cell>
          <cell r="AG467">
            <v>0</v>
          </cell>
          <cell r="AI467">
            <v>0</v>
          </cell>
          <cell r="AK467">
            <v>0</v>
          </cell>
          <cell r="AM467">
            <v>0</v>
          </cell>
          <cell r="AP467">
            <v>0</v>
          </cell>
          <cell r="AQ467">
            <v>2</v>
          </cell>
          <cell r="AR467">
            <v>0</v>
          </cell>
          <cell r="AS467">
            <v>2</v>
          </cell>
          <cell r="AT467">
            <v>1</v>
          </cell>
          <cell r="AU467">
            <v>0</v>
          </cell>
          <cell r="AV467">
            <v>1</v>
          </cell>
          <cell r="AW467">
            <v>0</v>
          </cell>
          <cell r="AX467">
            <v>0</v>
          </cell>
          <cell r="AY467">
            <v>0</v>
          </cell>
          <cell r="AZ467">
            <v>0</v>
          </cell>
        </row>
        <row r="468">
          <cell r="A468" t="str">
            <v>PSP Investments</v>
          </cell>
          <cell r="B468">
            <v>146795</v>
          </cell>
          <cell r="C468" t="str">
            <v>B</v>
          </cell>
          <cell r="D468">
            <v>1</v>
          </cell>
          <cell r="E468">
            <v>20000</v>
          </cell>
          <cell r="L468">
            <v>0</v>
          </cell>
          <cell r="N468">
            <v>0</v>
          </cell>
          <cell r="P468">
            <v>0</v>
          </cell>
          <cell r="R468">
            <v>0</v>
          </cell>
          <cell r="S468">
            <v>0</v>
          </cell>
          <cell r="V468">
            <v>0</v>
          </cell>
          <cell r="Y468">
            <v>0</v>
          </cell>
          <cell r="AB468">
            <v>2</v>
          </cell>
          <cell r="AC468">
            <v>0</v>
          </cell>
          <cell r="AE468">
            <v>1</v>
          </cell>
          <cell r="AF468">
            <v>1000</v>
          </cell>
          <cell r="AG468">
            <v>0</v>
          </cell>
          <cell r="AI468">
            <v>0</v>
          </cell>
          <cell r="AK468">
            <v>0</v>
          </cell>
          <cell r="AP468">
            <v>0</v>
          </cell>
          <cell r="AQ468">
            <v>2</v>
          </cell>
          <cell r="AR468">
            <v>0</v>
          </cell>
          <cell r="AS468">
            <v>2</v>
          </cell>
          <cell r="AT468">
            <v>1</v>
          </cell>
          <cell r="AU468">
            <v>0</v>
          </cell>
          <cell r="AV468">
            <v>0</v>
          </cell>
          <cell r="AW468">
            <v>0</v>
          </cell>
          <cell r="AX468">
            <v>1</v>
          </cell>
          <cell r="AY468">
            <v>0</v>
          </cell>
          <cell r="AZ468">
            <v>0</v>
          </cell>
        </row>
        <row r="469">
          <cell r="A469" t="str">
            <v>QLT</v>
          </cell>
          <cell r="B469">
            <v>204841</v>
          </cell>
          <cell r="C469" t="str">
            <v>B</v>
          </cell>
          <cell r="D469">
            <v>0</v>
          </cell>
          <cell r="L469">
            <v>0</v>
          </cell>
          <cell r="N469">
            <v>1</v>
          </cell>
          <cell r="O469">
            <v>480</v>
          </cell>
          <cell r="P469">
            <v>0</v>
          </cell>
          <cell r="R469">
            <v>0</v>
          </cell>
          <cell r="S469">
            <v>0</v>
          </cell>
          <cell r="V469">
            <v>0</v>
          </cell>
          <cell r="Y469">
            <v>0</v>
          </cell>
          <cell r="AB469">
            <v>0</v>
          </cell>
          <cell r="AC469">
            <v>0</v>
          </cell>
          <cell r="AE469">
            <v>0</v>
          </cell>
          <cell r="AG469">
            <v>0</v>
          </cell>
          <cell r="AI469">
            <v>0</v>
          </cell>
          <cell r="AP469">
            <v>0</v>
          </cell>
          <cell r="AQ469">
            <v>2</v>
          </cell>
          <cell r="AR469">
            <v>0</v>
          </cell>
          <cell r="AS469">
            <v>2</v>
          </cell>
          <cell r="AT469">
            <v>1</v>
          </cell>
          <cell r="AU469">
            <v>0</v>
          </cell>
          <cell r="AV469">
            <v>0</v>
          </cell>
          <cell r="AW469">
            <v>0</v>
          </cell>
          <cell r="AX469">
            <v>0</v>
          </cell>
          <cell r="AY469">
            <v>0</v>
          </cell>
          <cell r="AZ469">
            <v>0</v>
          </cell>
        </row>
        <row r="470">
          <cell r="A470" t="str">
            <v>Quebec Federated Cooperative</v>
          </cell>
          <cell r="B470">
            <v>2755096</v>
          </cell>
          <cell r="C470" t="str">
            <v>B</v>
          </cell>
          <cell r="D470">
            <v>1</v>
          </cell>
          <cell r="E470">
            <v>26000</v>
          </cell>
          <cell r="F470">
            <v>36000</v>
          </cell>
          <cell r="G470">
            <v>36</v>
          </cell>
          <cell r="H470">
            <v>80000</v>
          </cell>
          <cell r="L470">
            <v>1</v>
          </cell>
          <cell r="M470">
            <v>2000</v>
          </cell>
          <cell r="N470">
            <v>1</v>
          </cell>
          <cell r="O470">
            <v>1500</v>
          </cell>
          <cell r="P470">
            <v>0</v>
          </cell>
          <cell r="R470">
            <v>0</v>
          </cell>
          <cell r="S470">
            <v>0</v>
          </cell>
          <cell r="V470">
            <v>0</v>
          </cell>
          <cell r="Y470">
            <v>0</v>
          </cell>
          <cell r="AB470">
            <v>2</v>
          </cell>
          <cell r="AC470">
            <v>0</v>
          </cell>
          <cell r="AE470">
            <v>0</v>
          </cell>
          <cell r="AG470">
            <v>0</v>
          </cell>
          <cell r="AI470">
            <v>0</v>
          </cell>
          <cell r="AK470">
            <v>0</v>
          </cell>
          <cell r="AP470">
            <v>1</v>
          </cell>
          <cell r="AQ470">
            <v>5</v>
          </cell>
          <cell r="AR470">
            <v>0</v>
          </cell>
          <cell r="AS470">
            <v>2</v>
          </cell>
          <cell r="AT470">
            <v>1</v>
          </cell>
          <cell r="AU470">
            <v>0</v>
          </cell>
          <cell r="AV470">
            <v>0</v>
          </cell>
          <cell r="AW470">
            <v>0</v>
          </cell>
          <cell r="AX470">
            <v>1</v>
          </cell>
          <cell r="AY470">
            <v>0</v>
          </cell>
          <cell r="AZ470">
            <v>0</v>
          </cell>
        </row>
        <row r="471">
          <cell r="A471" t="str">
            <v>Québecor Media Inc.</v>
          </cell>
          <cell r="B471">
            <v>2369000</v>
          </cell>
          <cell r="C471" t="str">
            <v>B</v>
          </cell>
          <cell r="D471">
            <v>0</v>
          </cell>
          <cell r="F471">
            <v>55000</v>
          </cell>
          <cell r="G471">
            <v>36</v>
          </cell>
          <cell r="H471">
            <v>90000</v>
          </cell>
          <cell r="L471">
            <v>1</v>
          </cell>
          <cell r="M471">
            <v>1500</v>
          </cell>
          <cell r="N471">
            <v>1</v>
          </cell>
          <cell r="P471">
            <v>0</v>
          </cell>
          <cell r="R471">
            <v>0</v>
          </cell>
          <cell r="S471">
            <v>0</v>
          </cell>
          <cell r="V471">
            <v>0</v>
          </cell>
          <cell r="Y471">
            <v>0</v>
          </cell>
          <cell r="AB471">
            <v>2</v>
          </cell>
          <cell r="AC471">
            <v>1</v>
          </cell>
          <cell r="AD471">
            <v>30000</v>
          </cell>
          <cell r="AE471">
            <v>1</v>
          </cell>
          <cell r="AF471">
            <v>875</v>
          </cell>
          <cell r="AG471">
            <v>0</v>
          </cell>
          <cell r="AI471">
            <v>0</v>
          </cell>
          <cell r="AK471">
            <v>0</v>
          </cell>
          <cell r="AP471">
            <v>1</v>
          </cell>
          <cell r="AQ471">
            <v>5</v>
          </cell>
          <cell r="AR471">
            <v>0</v>
          </cell>
          <cell r="AS471">
            <v>2</v>
          </cell>
          <cell r="AT471">
            <v>1</v>
          </cell>
          <cell r="AU471">
            <v>0</v>
          </cell>
          <cell r="AV471">
            <v>0</v>
          </cell>
          <cell r="AW471">
            <v>0</v>
          </cell>
          <cell r="AX471">
            <v>1</v>
          </cell>
          <cell r="AY471">
            <v>0</v>
          </cell>
          <cell r="AZ471">
            <v>0</v>
          </cell>
        </row>
        <row r="472">
          <cell r="A472" t="str">
            <v>RBC Financial Group</v>
          </cell>
          <cell r="B472">
            <v>24829000</v>
          </cell>
          <cell r="C472" t="str">
            <v>B</v>
          </cell>
          <cell r="D472">
            <v>1</v>
          </cell>
          <cell r="E472">
            <v>5000</v>
          </cell>
          <cell r="F472">
            <v>38600</v>
          </cell>
          <cell r="G472">
            <v>36</v>
          </cell>
          <cell r="I472">
            <v>1667</v>
          </cell>
          <cell r="J472">
            <v>20004</v>
          </cell>
          <cell r="L472">
            <v>1</v>
          </cell>
          <cell r="N472">
            <v>1</v>
          </cell>
          <cell r="P472">
            <v>0</v>
          </cell>
          <cell r="R472">
            <v>1</v>
          </cell>
          <cell r="S472">
            <v>0</v>
          </cell>
          <cell r="V472">
            <v>0</v>
          </cell>
          <cell r="Y472">
            <v>0</v>
          </cell>
          <cell r="AB472">
            <v>2</v>
          </cell>
          <cell r="AC472">
            <v>1</v>
          </cell>
          <cell r="AE472">
            <v>1</v>
          </cell>
          <cell r="AG472">
            <v>0</v>
          </cell>
          <cell r="AI472">
            <v>1</v>
          </cell>
          <cell r="AM472">
            <v>1</v>
          </cell>
          <cell r="AN472">
            <v>10000</v>
          </cell>
          <cell r="AP472">
            <v>0</v>
          </cell>
          <cell r="AQ472">
            <v>6</v>
          </cell>
          <cell r="AR472">
            <v>0</v>
          </cell>
          <cell r="AS472">
            <v>2</v>
          </cell>
          <cell r="AT472">
            <v>1</v>
          </cell>
          <cell r="AU472">
            <v>0</v>
          </cell>
          <cell r="AV472">
            <v>1</v>
          </cell>
          <cell r="AW472">
            <v>1</v>
          </cell>
          <cell r="AX472">
            <v>1</v>
          </cell>
          <cell r="AY472">
            <v>0</v>
          </cell>
          <cell r="AZ472">
            <v>0</v>
          </cell>
        </row>
        <row r="473">
          <cell r="A473" t="str">
            <v>Real Resources Inc.</v>
          </cell>
          <cell r="B473">
            <v>73282</v>
          </cell>
          <cell r="C473" t="str">
            <v>B</v>
          </cell>
          <cell r="D473">
            <v>0</v>
          </cell>
          <cell r="N473">
            <v>1</v>
          </cell>
          <cell r="O473">
            <v>3540</v>
          </cell>
          <cell r="R473">
            <v>0</v>
          </cell>
          <cell r="S473">
            <v>0</v>
          </cell>
          <cell r="V473">
            <v>0</v>
          </cell>
          <cell r="Y473">
            <v>0</v>
          </cell>
          <cell r="AB473">
            <v>0</v>
          </cell>
          <cell r="AE473">
            <v>0</v>
          </cell>
          <cell r="AG473">
            <v>0</v>
          </cell>
          <cell r="AI473">
            <v>0</v>
          </cell>
          <cell r="AP473">
            <v>0</v>
          </cell>
          <cell r="AQ473">
            <v>1</v>
          </cell>
          <cell r="AR473">
            <v>0</v>
          </cell>
          <cell r="AS473">
            <v>2</v>
          </cell>
          <cell r="AT473">
            <v>1</v>
          </cell>
          <cell r="AU473">
            <v>0</v>
          </cell>
          <cell r="AV473">
            <v>0</v>
          </cell>
          <cell r="AW473">
            <v>0</v>
          </cell>
          <cell r="AX473">
            <v>0</v>
          </cell>
          <cell r="AY473">
            <v>0</v>
          </cell>
          <cell r="AZ473">
            <v>0</v>
          </cell>
        </row>
        <row r="474">
          <cell r="A474" t="str">
            <v>Regent Resources Ltd.</v>
          </cell>
          <cell r="B474">
            <v>23014</v>
          </cell>
          <cell r="C474" t="str">
            <v>B</v>
          </cell>
          <cell r="D474">
            <v>0</v>
          </cell>
          <cell r="I474">
            <v>642</v>
          </cell>
          <cell r="J474">
            <v>7704</v>
          </cell>
          <cell r="N474">
            <v>1</v>
          </cell>
          <cell r="O474">
            <v>3360</v>
          </cell>
          <cell r="R474">
            <v>0</v>
          </cell>
          <cell r="S474">
            <v>0</v>
          </cell>
          <cell r="V474">
            <v>0</v>
          </cell>
          <cell r="Y474">
            <v>0</v>
          </cell>
          <cell r="AB474">
            <v>0</v>
          </cell>
          <cell r="AE474">
            <v>0</v>
          </cell>
          <cell r="AG474">
            <v>0</v>
          </cell>
          <cell r="AI474">
            <v>0</v>
          </cell>
          <cell r="AP474">
            <v>0</v>
          </cell>
          <cell r="AQ474">
            <v>1</v>
          </cell>
          <cell r="AR474">
            <v>0</v>
          </cell>
          <cell r="AS474">
            <v>2</v>
          </cell>
          <cell r="AT474">
            <v>1</v>
          </cell>
          <cell r="AU474">
            <v>0</v>
          </cell>
          <cell r="AV474">
            <v>1</v>
          </cell>
          <cell r="AW474">
            <v>0</v>
          </cell>
          <cell r="AX474">
            <v>0</v>
          </cell>
          <cell r="AY474">
            <v>0</v>
          </cell>
          <cell r="AZ474">
            <v>0</v>
          </cell>
        </row>
        <row r="475">
          <cell r="A475" t="str">
            <v>Reliable Life Insurance Company</v>
          </cell>
          <cell r="B475">
            <v>31900</v>
          </cell>
          <cell r="C475" t="str">
            <v>B</v>
          </cell>
          <cell r="D475">
            <v>0</v>
          </cell>
          <cell r="I475">
            <v>900</v>
          </cell>
          <cell r="J475">
            <v>10800</v>
          </cell>
          <cell r="L475">
            <v>0</v>
          </cell>
          <cell r="N475">
            <v>1</v>
          </cell>
          <cell r="O475">
            <v>1440</v>
          </cell>
          <cell r="P475">
            <v>0</v>
          </cell>
          <cell r="R475">
            <v>1</v>
          </cell>
          <cell r="S475">
            <v>1</v>
          </cell>
          <cell r="U475">
            <v>3200</v>
          </cell>
          <cell r="V475">
            <v>0</v>
          </cell>
          <cell r="Y475">
            <v>0</v>
          </cell>
          <cell r="AB475">
            <v>0</v>
          </cell>
          <cell r="AC475">
            <v>0</v>
          </cell>
          <cell r="AE475">
            <v>0</v>
          </cell>
          <cell r="AG475">
            <v>0</v>
          </cell>
          <cell r="AI475">
            <v>0</v>
          </cell>
          <cell r="AK475">
            <v>0</v>
          </cell>
          <cell r="AM475">
            <v>0</v>
          </cell>
          <cell r="AP475">
            <v>0</v>
          </cell>
          <cell r="AQ475">
            <v>1</v>
          </cell>
          <cell r="AR475">
            <v>0</v>
          </cell>
          <cell r="AS475">
            <v>2</v>
          </cell>
          <cell r="AT475">
            <v>1</v>
          </cell>
          <cell r="AU475">
            <v>0</v>
          </cell>
          <cell r="AV475">
            <v>1</v>
          </cell>
          <cell r="AW475">
            <v>1</v>
          </cell>
          <cell r="AX475">
            <v>0</v>
          </cell>
          <cell r="AY475">
            <v>0</v>
          </cell>
          <cell r="AZ475">
            <v>0</v>
          </cell>
        </row>
        <row r="476">
          <cell r="A476" t="str">
            <v>Retirement Residences Real Estate Investment Trust</v>
          </cell>
          <cell r="B476">
            <v>931793</v>
          </cell>
          <cell r="C476" t="str">
            <v>B</v>
          </cell>
          <cell r="AP476">
            <v>0</v>
          </cell>
          <cell r="AQ476">
            <v>3</v>
          </cell>
          <cell r="AR476">
            <v>0</v>
          </cell>
          <cell r="AS476">
            <v>2</v>
          </cell>
          <cell r="AT476">
            <v>0</v>
          </cell>
          <cell r="AU476">
            <v>0</v>
          </cell>
          <cell r="AV476">
            <v>0</v>
          </cell>
          <cell r="AW476">
            <v>0</v>
          </cell>
          <cell r="AX476">
            <v>0</v>
          </cell>
          <cell r="AY476">
            <v>0</v>
          </cell>
          <cell r="AZ476">
            <v>0</v>
          </cell>
        </row>
        <row r="477">
          <cell r="A477" t="str">
            <v>Rogers AT&amp;T Wireless</v>
          </cell>
          <cell r="B477">
            <v>2282203</v>
          </cell>
          <cell r="C477" t="str">
            <v>B</v>
          </cell>
          <cell r="D477">
            <v>0</v>
          </cell>
          <cell r="I477">
            <v>1250</v>
          </cell>
          <cell r="J477">
            <v>15000</v>
          </cell>
          <cell r="L477">
            <v>0</v>
          </cell>
          <cell r="N477">
            <v>1</v>
          </cell>
          <cell r="O477">
            <v>240</v>
          </cell>
          <cell r="P477">
            <v>0</v>
          </cell>
          <cell r="R477">
            <v>0</v>
          </cell>
          <cell r="S477">
            <v>0</v>
          </cell>
          <cell r="V477">
            <v>0</v>
          </cell>
          <cell r="Y477">
            <v>0</v>
          </cell>
          <cell r="AB477">
            <v>1</v>
          </cell>
          <cell r="AC477">
            <v>1</v>
          </cell>
          <cell r="AE477">
            <v>1</v>
          </cell>
          <cell r="AG477">
            <v>0</v>
          </cell>
          <cell r="AI477">
            <v>0</v>
          </cell>
          <cell r="AK477">
            <v>0</v>
          </cell>
          <cell r="AM477">
            <v>0</v>
          </cell>
          <cell r="AP477">
            <v>0</v>
          </cell>
          <cell r="AQ477">
            <v>5</v>
          </cell>
          <cell r="AR477">
            <v>0</v>
          </cell>
          <cell r="AS477">
            <v>2</v>
          </cell>
          <cell r="AT477">
            <v>1</v>
          </cell>
          <cell r="AU477">
            <v>0</v>
          </cell>
          <cell r="AV477">
            <v>1</v>
          </cell>
          <cell r="AW477">
            <v>0</v>
          </cell>
          <cell r="AX477">
            <v>1</v>
          </cell>
          <cell r="AY477">
            <v>0</v>
          </cell>
          <cell r="AZ477">
            <v>0</v>
          </cell>
        </row>
        <row r="478">
          <cell r="A478" t="str">
            <v>Rosetta Exploration Inc.</v>
          </cell>
          <cell r="B478">
            <v>1179</v>
          </cell>
          <cell r="C478" t="str">
            <v>B</v>
          </cell>
          <cell r="D478">
            <v>0</v>
          </cell>
          <cell r="N478">
            <v>1</v>
          </cell>
          <cell r="O478">
            <v>2880</v>
          </cell>
          <cell r="R478">
            <v>0</v>
          </cell>
          <cell r="S478">
            <v>0</v>
          </cell>
          <cell r="V478">
            <v>0</v>
          </cell>
          <cell r="Y478">
            <v>0</v>
          </cell>
          <cell r="AB478">
            <v>0</v>
          </cell>
          <cell r="AE478">
            <v>0</v>
          </cell>
          <cell r="AG478">
            <v>0</v>
          </cell>
          <cell r="AI478">
            <v>0</v>
          </cell>
          <cell r="AK478">
            <v>0</v>
          </cell>
          <cell r="AP478">
            <v>0</v>
          </cell>
          <cell r="AQ478">
            <v>1</v>
          </cell>
          <cell r="AR478">
            <v>0</v>
          </cell>
          <cell r="AS478">
            <v>2</v>
          </cell>
          <cell r="AT478">
            <v>1</v>
          </cell>
          <cell r="AU478">
            <v>0</v>
          </cell>
          <cell r="AV478">
            <v>0</v>
          </cell>
          <cell r="AW478">
            <v>0</v>
          </cell>
          <cell r="AX478">
            <v>0</v>
          </cell>
          <cell r="AY478">
            <v>0</v>
          </cell>
          <cell r="AZ478">
            <v>0</v>
          </cell>
        </row>
        <row r="479">
          <cell r="A479" t="str">
            <v>S.C. Johnson and Son Limited</v>
          </cell>
          <cell r="B479">
            <v>393694</v>
          </cell>
          <cell r="C479" t="str">
            <v>B</v>
          </cell>
          <cell r="AP479">
            <v>0</v>
          </cell>
          <cell r="AQ479">
            <v>2</v>
          </cell>
          <cell r="AR479">
            <v>0</v>
          </cell>
          <cell r="AS479">
            <v>2</v>
          </cell>
          <cell r="AT479">
            <v>0</v>
          </cell>
          <cell r="AU479">
            <v>0</v>
          </cell>
          <cell r="AV479">
            <v>0</v>
          </cell>
          <cell r="AW479">
            <v>0</v>
          </cell>
          <cell r="AX479">
            <v>0</v>
          </cell>
          <cell r="AY479">
            <v>0</v>
          </cell>
          <cell r="AZ479">
            <v>0</v>
          </cell>
        </row>
        <row r="480">
          <cell r="A480" t="str">
            <v>SaskEnergy</v>
          </cell>
          <cell r="B480">
            <v>317000</v>
          </cell>
          <cell r="C480" t="str">
            <v>B</v>
          </cell>
          <cell r="D480">
            <v>1</v>
          </cell>
          <cell r="E480">
            <v>6120</v>
          </cell>
          <cell r="I480">
            <v>986</v>
          </cell>
          <cell r="J480">
            <v>11832</v>
          </cell>
          <cell r="N480">
            <v>1</v>
          </cell>
          <cell r="O480">
            <v>900</v>
          </cell>
          <cell r="R480">
            <v>0</v>
          </cell>
          <cell r="S480">
            <v>0</v>
          </cell>
          <cell r="V480">
            <v>0</v>
          </cell>
          <cell r="Y480">
            <v>0</v>
          </cell>
          <cell r="AB480">
            <v>0</v>
          </cell>
          <cell r="AE480">
            <v>0</v>
          </cell>
          <cell r="AG480">
            <v>0</v>
          </cell>
          <cell r="AI480">
            <v>0</v>
          </cell>
          <cell r="AP480">
            <v>0</v>
          </cell>
          <cell r="AQ480">
            <v>2</v>
          </cell>
          <cell r="AR480">
            <v>0</v>
          </cell>
          <cell r="AS480">
            <v>2</v>
          </cell>
          <cell r="AT480">
            <v>1</v>
          </cell>
          <cell r="AU480">
            <v>0</v>
          </cell>
          <cell r="AV480">
            <v>1</v>
          </cell>
          <cell r="AW480">
            <v>0</v>
          </cell>
          <cell r="AX480">
            <v>0</v>
          </cell>
          <cell r="AY480">
            <v>0</v>
          </cell>
          <cell r="AZ480">
            <v>0</v>
          </cell>
        </row>
        <row r="481">
          <cell r="A481" t="str">
            <v>Sceptre Investment Counsel Limited</v>
          </cell>
          <cell r="B481">
            <v>26529</v>
          </cell>
          <cell r="C481" t="str">
            <v>B</v>
          </cell>
          <cell r="D481">
            <v>0</v>
          </cell>
          <cell r="L481">
            <v>0</v>
          </cell>
          <cell r="N481">
            <v>0</v>
          </cell>
          <cell r="P481">
            <v>0</v>
          </cell>
          <cell r="R481">
            <v>0</v>
          </cell>
          <cell r="S481">
            <v>0</v>
          </cell>
          <cell r="V481">
            <v>0</v>
          </cell>
          <cell r="Y481">
            <v>0</v>
          </cell>
          <cell r="AB481">
            <v>0</v>
          </cell>
          <cell r="AC481">
            <v>0</v>
          </cell>
          <cell r="AE481">
            <v>0</v>
          </cell>
          <cell r="AG481">
            <v>0</v>
          </cell>
          <cell r="AI481">
            <v>0</v>
          </cell>
          <cell r="AK481">
            <v>0</v>
          </cell>
          <cell r="AP481">
            <v>0</v>
          </cell>
          <cell r="AQ481">
            <v>1</v>
          </cell>
          <cell r="AR481">
            <v>0</v>
          </cell>
          <cell r="AS481">
            <v>2</v>
          </cell>
          <cell r="AT481">
            <v>1</v>
          </cell>
          <cell r="AU481">
            <v>0</v>
          </cell>
          <cell r="AV481">
            <v>0</v>
          </cell>
          <cell r="AW481">
            <v>0</v>
          </cell>
          <cell r="AX481">
            <v>0</v>
          </cell>
          <cell r="AY481">
            <v>0</v>
          </cell>
          <cell r="AZ481">
            <v>0</v>
          </cell>
        </row>
        <row r="482">
          <cell r="A482" t="str">
            <v>Schneider Foods</v>
          </cell>
          <cell r="B482">
            <v>1237195</v>
          </cell>
          <cell r="C482" t="str">
            <v>B</v>
          </cell>
          <cell r="D482">
            <v>0</v>
          </cell>
          <cell r="F482">
            <v>36000</v>
          </cell>
          <cell r="G482">
            <v>36</v>
          </cell>
          <cell r="L482">
            <v>0</v>
          </cell>
          <cell r="N482">
            <v>0</v>
          </cell>
          <cell r="P482">
            <v>0</v>
          </cell>
          <cell r="R482">
            <v>1</v>
          </cell>
          <cell r="S482">
            <v>1</v>
          </cell>
          <cell r="T482">
            <v>10000</v>
          </cell>
          <cell r="U482">
            <v>2500</v>
          </cell>
          <cell r="V482">
            <v>0</v>
          </cell>
          <cell r="Y482">
            <v>0</v>
          </cell>
          <cell r="AB482">
            <v>2</v>
          </cell>
          <cell r="AC482">
            <v>1</v>
          </cell>
          <cell r="AD482">
            <v>3657</v>
          </cell>
          <cell r="AE482">
            <v>1</v>
          </cell>
          <cell r="AF482">
            <v>1000</v>
          </cell>
          <cell r="AG482">
            <v>0</v>
          </cell>
          <cell r="AI482">
            <v>0</v>
          </cell>
          <cell r="AK482">
            <v>0</v>
          </cell>
          <cell r="AM482">
            <v>0</v>
          </cell>
          <cell r="AP482">
            <v>1</v>
          </cell>
          <cell r="AQ482">
            <v>4</v>
          </cell>
          <cell r="AR482">
            <v>0</v>
          </cell>
          <cell r="AS482">
            <v>2</v>
          </cell>
          <cell r="AT482">
            <v>1</v>
          </cell>
          <cell r="AU482">
            <v>0</v>
          </cell>
          <cell r="AV482">
            <v>0</v>
          </cell>
          <cell r="AW482">
            <v>1</v>
          </cell>
          <cell r="AX482">
            <v>1</v>
          </cell>
          <cell r="AY482">
            <v>0</v>
          </cell>
          <cell r="AZ482">
            <v>0</v>
          </cell>
        </row>
        <row r="483">
          <cell r="A483" t="str">
            <v>Scotiabank</v>
          </cell>
          <cell r="B483">
            <v>17261000</v>
          </cell>
          <cell r="C483" t="str">
            <v>B</v>
          </cell>
          <cell r="AP483">
            <v>0</v>
          </cell>
          <cell r="AQ483">
            <v>6</v>
          </cell>
          <cell r="AR483">
            <v>0</v>
          </cell>
          <cell r="AS483">
            <v>2</v>
          </cell>
          <cell r="AT483">
            <v>0</v>
          </cell>
          <cell r="AU483">
            <v>0</v>
          </cell>
          <cell r="AV483">
            <v>0</v>
          </cell>
          <cell r="AW483">
            <v>0</v>
          </cell>
          <cell r="AX483">
            <v>0</v>
          </cell>
          <cell r="AY483">
            <v>0</v>
          </cell>
          <cell r="AZ483">
            <v>0</v>
          </cell>
        </row>
        <row r="484">
          <cell r="A484" t="str">
            <v>Seamark Asset Management Ltd.</v>
          </cell>
          <cell r="B484">
            <v>25506</v>
          </cell>
          <cell r="C484" t="str">
            <v>B</v>
          </cell>
          <cell r="D484">
            <v>0</v>
          </cell>
          <cell r="L484">
            <v>0</v>
          </cell>
          <cell r="N484">
            <v>0</v>
          </cell>
          <cell r="P484">
            <v>0</v>
          </cell>
          <cell r="R484">
            <v>0</v>
          </cell>
          <cell r="S484">
            <v>0</v>
          </cell>
          <cell r="V484">
            <v>0</v>
          </cell>
          <cell r="Y484">
            <v>0</v>
          </cell>
          <cell r="AB484">
            <v>2</v>
          </cell>
          <cell r="AC484">
            <v>0</v>
          </cell>
          <cell r="AE484">
            <v>0</v>
          </cell>
          <cell r="AG484">
            <v>0</v>
          </cell>
          <cell r="AI484">
            <v>0</v>
          </cell>
          <cell r="AK484">
            <v>0</v>
          </cell>
          <cell r="AP484">
            <v>0</v>
          </cell>
          <cell r="AQ484">
            <v>1</v>
          </cell>
          <cell r="AR484">
            <v>0</v>
          </cell>
          <cell r="AS484">
            <v>2</v>
          </cell>
          <cell r="AT484">
            <v>1</v>
          </cell>
          <cell r="AU484">
            <v>0</v>
          </cell>
          <cell r="AV484">
            <v>0</v>
          </cell>
          <cell r="AW484">
            <v>0</v>
          </cell>
          <cell r="AX484">
            <v>1</v>
          </cell>
          <cell r="AY484">
            <v>0</v>
          </cell>
          <cell r="AZ484">
            <v>0</v>
          </cell>
        </row>
        <row r="485">
          <cell r="A485" t="str">
            <v>Sears Canada Inc.</v>
          </cell>
          <cell r="B485">
            <v>6222700</v>
          </cell>
          <cell r="C485" t="str">
            <v>B</v>
          </cell>
          <cell r="D485">
            <v>1</v>
          </cell>
          <cell r="E485">
            <v>8397</v>
          </cell>
          <cell r="F485">
            <v>37200</v>
          </cell>
          <cell r="L485">
            <v>0</v>
          </cell>
          <cell r="N485">
            <v>0</v>
          </cell>
          <cell r="P485">
            <v>0</v>
          </cell>
          <cell r="R485">
            <v>1</v>
          </cell>
          <cell r="S485">
            <v>0</v>
          </cell>
          <cell r="U485">
            <v>2000</v>
          </cell>
          <cell r="V485">
            <v>0</v>
          </cell>
          <cell r="Y485">
            <v>0</v>
          </cell>
          <cell r="AB485">
            <v>0</v>
          </cell>
          <cell r="AC485">
            <v>1</v>
          </cell>
          <cell r="AD485">
            <v>11455</v>
          </cell>
          <cell r="AE485">
            <v>0</v>
          </cell>
          <cell r="AG485">
            <v>1</v>
          </cell>
          <cell r="AH485">
            <v>3000</v>
          </cell>
          <cell r="AI485">
            <v>0</v>
          </cell>
          <cell r="AK485">
            <v>0</v>
          </cell>
          <cell r="AM485">
            <v>0</v>
          </cell>
          <cell r="AP485">
            <v>1</v>
          </cell>
          <cell r="AQ485">
            <v>6</v>
          </cell>
          <cell r="AR485">
            <v>0</v>
          </cell>
          <cell r="AS485">
            <v>2</v>
          </cell>
          <cell r="AT485">
            <v>1</v>
          </cell>
          <cell r="AU485">
            <v>0</v>
          </cell>
          <cell r="AV485">
            <v>0</v>
          </cell>
          <cell r="AW485">
            <v>1</v>
          </cell>
          <cell r="AX485">
            <v>0</v>
          </cell>
          <cell r="AY485">
            <v>0</v>
          </cell>
          <cell r="AZ485">
            <v>0</v>
          </cell>
        </row>
        <row r="486">
          <cell r="A486" t="str">
            <v>Shell Canada Limited</v>
          </cell>
          <cell r="B486">
            <v>8847000</v>
          </cell>
          <cell r="C486" t="str">
            <v>B</v>
          </cell>
          <cell r="D486">
            <v>0</v>
          </cell>
          <cell r="I486">
            <v>1915</v>
          </cell>
          <cell r="J486">
            <v>22980</v>
          </cell>
          <cell r="L486">
            <v>0</v>
          </cell>
          <cell r="N486">
            <v>0</v>
          </cell>
          <cell r="P486">
            <v>0</v>
          </cell>
          <cell r="R486">
            <v>0</v>
          </cell>
          <cell r="S486">
            <v>0</v>
          </cell>
          <cell r="V486">
            <v>0</v>
          </cell>
          <cell r="Y486">
            <v>0</v>
          </cell>
          <cell r="AB486">
            <v>0</v>
          </cell>
          <cell r="AC486">
            <v>0</v>
          </cell>
          <cell r="AE486">
            <v>0</v>
          </cell>
          <cell r="AG486">
            <v>1</v>
          </cell>
          <cell r="AH486">
            <v>5000</v>
          </cell>
          <cell r="AI486">
            <v>0</v>
          </cell>
          <cell r="AK486">
            <v>0</v>
          </cell>
          <cell r="AP486">
            <v>0</v>
          </cell>
          <cell r="AQ486">
            <v>6</v>
          </cell>
          <cell r="AR486">
            <v>0</v>
          </cell>
          <cell r="AS486">
            <v>2</v>
          </cell>
          <cell r="AT486">
            <v>1</v>
          </cell>
          <cell r="AU486">
            <v>0</v>
          </cell>
          <cell r="AV486">
            <v>1</v>
          </cell>
          <cell r="AW486">
            <v>0</v>
          </cell>
          <cell r="AX486">
            <v>0</v>
          </cell>
          <cell r="AY486">
            <v>0</v>
          </cell>
          <cell r="AZ486">
            <v>0</v>
          </cell>
        </row>
        <row r="487">
          <cell r="A487" t="str">
            <v>Shoppers Drug Mart</v>
          </cell>
          <cell r="B487">
            <v>4415202</v>
          </cell>
          <cell r="C487" t="str">
            <v>B</v>
          </cell>
          <cell r="D487">
            <v>0</v>
          </cell>
          <cell r="I487">
            <v>800</v>
          </cell>
          <cell r="J487">
            <v>9600</v>
          </cell>
          <cell r="L487">
            <v>0</v>
          </cell>
          <cell r="N487">
            <v>1</v>
          </cell>
          <cell r="O487">
            <v>1200</v>
          </cell>
          <cell r="P487">
            <v>0</v>
          </cell>
          <cell r="R487">
            <v>0</v>
          </cell>
          <cell r="S487">
            <v>0</v>
          </cell>
          <cell r="V487">
            <v>0</v>
          </cell>
          <cell r="Y487">
            <v>1</v>
          </cell>
          <cell r="AB487">
            <v>2</v>
          </cell>
          <cell r="AC487">
            <v>0</v>
          </cell>
          <cell r="AE487">
            <v>1</v>
          </cell>
          <cell r="AF487">
            <v>960</v>
          </cell>
          <cell r="AG487">
            <v>1</v>
          </cell>
          <cell r="AH487">
            <v>5000</v>
          </cell>
          <cell r="AI487">
            <v>0</v>
          </cell>
          <cell r="AK487">
            <v>0</v>
          </cell>
          <cell r="AM487">
            <v>1</v>
          </cell>
          <cell r="AN487">
            <v>2575</v>
          </cell>
          <cell r="AP487">
            <v>0</v>
          </cell>
          <cell r="AQ487">
            <v>5</v>
          </cell>
          <cell r="AR487">
            <v>0</v>
          </cell>
          <cell r="AS487">
            <v>2</v>
          </cell>
          <cell r="AT487">
            <v>1</v>
          </cell>
          <cell r="AU487">
            <v>0</v>
          </cell>
          <cell r="AV487">
            <v>1</v>
          </cell>
          <cell r="AW487">
            <v>0</v>
          </cell>
          <cell r="AX487">
            <v>1</v>
          </cell>
          <cell r="AY487">
            <v>0</v>
          </cell>
          <cell r="AZ487">
            <v>0</v>
          </cell>
        </row>
        <row r="488">
          <cell r="A488" t="str">
            <v>Sierra Wireless</v>
          </cell>
          <cell r="B488">
            <v>131439</v>
          </cell>
          <cell r="C488" t="str">
            <v>B</v>
          </cell>
          <cell r="D488">
            <v>0</v>
          </cell>
          <cell r="L488">
            <v>0</v>
          </cell>
          <cell r="N488">
            <v>0</v>
          </cell>
          <cell r="P488">
            <v>0</v>
          </cell>
          <cell r="R488">
            <v>0</v>
          </cell>
          <cell r="S488">
            <v>0</v>
          </cell>
          <cell r="V488">
            <v>0</v>
          </cell>
          <cell r="Y488">
            <v>0</v>
          </cell>
          <cell r="AB488">
            <v>0</v>
          </cell>
          <cell r="AC488">
            <v>0</v>
          </cell>
          <cell r="AE488">
            <v>0</v>
          </cell>
          <cell r="AG488">
            <v>0</v>
          </cell>
          <cell r="AI488">
            <v>0</v>
          </cell>
          <cell r="AK488">
            <v>0</v>
          </cell>
          <cell r="AM488">
            <v>0</v>
          </cell>
          <cell r="AP488">
            <v>0</v>
          </cell>
          <cell r="AQ488">
            <v>2</v>
          </cell>
          <cell r="AR488">
            <v>0</v>
          </cell>
          <cell r="AS488">
            <v>2</v>
          </cell>
          <cell r="AT488">
            <v>1</v>
          </cell>
          <cell r="AU488">
            <v>0</v>
          </cell>
          <cell r="AV488">
            <v>0</v>
          </cell>
          <cell r="AW488">
            <v>0</v>
          </cell>
          <cell r="AX488">
            <v>0</v>
          </cell>
          <cell r="AY488">
            <v>0</v>
          </cell>
          <cell r="AZ488">
            <v>0</v>
          </cell>
        </row>
        <row r="489">
          <cell r="A489" t="str">
            <v>Sleeman Breweries Ltd.</v>
          </cell>
          <cell r="B489">
            <v>185036</v>
          </cell>
          <cell r="C489" t="str">
            <v>B</v>
          </cell>
          <cell r="D489">
            <v>0</v>
          </cell>
          <cell r="I489">
            <v>7276</v>
          </cell>
          <cell r="J489">
            <v>87312</v>
          </cell>
          <cell r="L489">
            <v>0</v>
          </cell>
          <cell r="N489">
            <v>0</v>
          </cell>
          <cell r="P489">
            <v>0</v>
          </cell>
          <cell r="R489">
            <v>0</v>
          </cell>
          <cell r="S489">
            <v>0</v>
          </cell>
          <cell r="V489">
            <v>0</v>
          </cell>
          <cell r="Y489">
            <v>0</v>
          </cell>
          <cell r="AB489">
            <v>0</v>
          </cell>
          <cell r="AC489">
            <v>0</v>
          </cell>
          <cell r="AE489">
            <v>0</v>
          </cell>
          <cell r="AG489">
            <v>0</v>
          </cell>
          <cell r="AI489">
            <v>0</v>
          </cell>
          <cell r="AK489">
            <v>1</v>
          </cell>
          <cell r="AL489">
            <v>14777</v>
          </cell>
          <cell r="AM489">
            <v>0</v>
          </cell>
          <cell r="AP489">
            <v>0</v>
          </cell>
          <cell r="AQ489">
            <v>2</v>
          </cell>
          <cell r="AR489">
            <v>0</v>
          </cell>
          <cell r="AS489">
            <v>2</v>
          </cell>
          <cell r="AT489">
            <v>1</v>
          </cell>
          <cell r="AU489">
            <v>0</v>
          </cell>
          <cell r="AV489">
            <v>1</v>
          </cell>
          <cell r="AW489">
            <v>0</v>
          </cell>
          <cell r="AX489">
            <v>0</v>
          </cell>
          <cell r="AY489">
            <v>0</v>
          </cell>
          <cell r="AZ489">
            <v>0</v>
          </cell>
        </row>
        <row r="490">
          <cell r="A490" t="str">
            <v>SNC-Lavalin Group Inc.</v>
          </cell>
          <cell r="B490">
            <v>3264910</v>
          </cell>
          <cell r="C490" t="str">
            <v>B</v>
          </cell>
          <cell r="D490">
            <v>1</v>
          </cell>
          <cell r="E490">
            <v>20000</v>
          </cell>
          <cell r="I490">
            <v>917</v>
          </cell>
          <cell r="J490">
            <v>11004</v>
          </cell>
          <cell r="L490">
            <v>0</v>
          </cell>
          <cell r="N490">
            <v>0</v>
          </cell>
          <cell r="P490">
            <v>0</v>
          </cell>
          <cell r="R490">
            <v>0</v>
          </cell>
          <cell r="S490">
            <v>0</v>
          </cell>
          <cell r="V490">
            <v>0</v>
          </cell>
          <cell r="Y490">
            <v>0</v>
          </cell>
          <cell r="AB490">
            <v>2</v>
          </cell>
          <cell r="AC490">
            <v>1</v>
          </cell>
          <cell r="AD490">
            <v>7993</v>
          </cell>
          <cell r="AE490">
            <v>1</v>
          </cell>
          <cell r="AF490">
            <v>1000</v>
          </cell>
          <cell r="AG490">
            <v>1</v>
          </cell>
          <cell r="AH490">
            <v>4000</v>
          </cell>
          <cell r="AI490">
            <v>0</v>
          </cell>
          <cell r="AK490">
            <v>0</v>
          </cell>
          <cell r="AM490">
            <v>1</v>
          </cell>
          <cell r="AN490">
            <v>4000</v>
          </cell>
          <cell r="AP490">
            <v>0</v>
          </cell>
          <cell r="AQ490">
            <v>5</v>
          </cell>
          <cell r="AR490">
            <v>0</v>
          </cell>
          <cell r="AS490">
            <v>2</v>
          </cell>
          <cell r="AT490">
            <v>1</v>
          </cell>
          <cell r="AU490">
            <v>0</v>
          </cell>
          <cell r="AV490">
            <v>1</v>
          </cell>
          <cell r="AW490">
            <v>0</v>
          </cell>
          <cell r="AX490">
            <v>1</v>
          </cell>
          <cell r="AY490">
            <v>0</v>
          </cell>
          <cell r="AZ490">
            <v>0</v>
          </cell>
        </row>
        <row r="491">
          <cell r="A491" t="str">
            <v>Solidarity Fund QFL, The</v>
          </cell>
          <cell r="B491">
            <v>147013</v>
          </cell>
          <cell r="C491" t="str">
            <v>B</v>
          </cell>
          <cell r="D491">
            <v>0</v>
          </cell>
          <cell r="I491">
            <v>400</v>
          </cell>
          <cell r="J491">
            <v>4800</v>
          </cell>
          <cell r="L491">
            <v>1</v>
          </cell>
          <cell r="N491">
            <v>1</v>
          </cell>
          <cell r="P491">
            <v>0</v>
          </cell>
          <cell r="R491">
            <v>0</v>
          </cell>
          <cell r="S491">
            <v>0</v>
          </cell>
          <cell r="V491">
            <v>0</v>
          </cell>
          <cell r="Y491">
            <v>0</v>
          </cell>
          <cell r="AB491">
            <v>2</v>
          </cell>
          <cell r="AC491">
            <v>1</v>
          </cell>
          <cell r="AE491">
            <v>1</v>
          </cell>
          <cell r="AG491">
            <v>0</v>
          </cell>
          <cell r="AI491">
            <v>0</v>
          </cell>
          <cell r="AK491">
            <v>0</v>
          </cell>
          <cell r="AP491">
            <v>0</v>
          </cell>
          <cell r="AQ491">
            <v>2</v>
          </cell>
          <cell r="AR491">
            <v>0</v>
          </cell>
          <cell r="AS491">
            <v>2</v>
          </cell>
          <cell r="AT491">
            <v>1</v>
          </cell>
          <cell r="AU491">
            <v>0</v>
          </cell>
          <cell r="AV491">
            <v>1</v>
          </cell>
          <cell r="AW491">
            <v>0</v>
          </cell>
          <cell r="AX491">
            <v>1</v>
          </cell>
          <cell r="AY491">
            <v>0</v>
          </cell>
          <cell r="AZ491">
            <v>0</v>
          </cell>
        </row>
        <row r="492">
          <cell r="A492" t="str">
            <v>Spectrum Signal Processing Inc.</v>
          </cell>
          <cell r="B492">
            <v>25365</v>
          </cell>
          <cell r="C492" t="str">
            <v>B</v>
          </cell>
          <cell r="D492">
            <v>0</v>
          </cell>
          <cell r="L492">
            <v>0</v>
          </cell>
          <cell r="N492">
            <v>0</v>
          </cell>
          <cell r="P492">
            <v>0</v>
          </cell>
          <cell r="R492">
            <v>0</v>
          </cell>
          <cell r="S492">
            <v>0</v>
          </cell>
          <cell r="V492">
            <v>0</v>
          </cell>
          <cell r="Y492">
            <v>0</v>
          </cell>
          <cell r="AB492">
            <v>0</v>
          </cell>
          <cell r="AC492">
            <v>0</v>
          </cell>
          <cell r="AE492">
            <v>0</v>
          </cell>
          <cell r="AG492">
            <v>0</v>
          </cell>
          <cell r="AI492">
            <v>0</v>
          </cell>
          <cell r="AK492">
            <v>0</v>
          </cell>
          <cell r="AP492">
            <v>0</v>
          </cell>
          <cell r="AQ492">
            <v>1</v>
          </cell>
          <cell r="AR492">
            <v>0</v>
          </cell>
          <cell r="AS492">
            <v>2</v>
          </cell>
          <cell r="AT492">
            <v>1</v>
          </cell>
          <cell r="AU492">
            <v>0</v>
          </cell>
          <cell r="AV492">
            <v>0</v>
          </cell>
          <cell r="AW492">
            <v>0</v>
          </cell>
          <cell r="AX492">
            <v>0</v>
          </cell>
          <cell r="AY492">
            <v>0</v>
          </cell>
          <cell r="AZ492">
            <v>0</v>
          </cell>
        </row>
        <row r="493">
          <cell r="A493" t="str">
            <v>Spirent Communications - DLS Division</v>
          </cell>
          <cell r="B493">
            <v>20000</v>
          </cell>
          <cell r="C493" t="str">
            <v>B</v>
          </cell>
          <cell r="D493">
            <v>0</v>
          </cell>
          <cell r="I493">
            <v>583</v>
          </cell>
          <cell r="J493">
            <v>6996</v>
          </cell>
          <cell r="L493">
            <v>0</v>
          </cell>
          <cell r="N493">
            <v>0</v>
          </cell>
          <cell r="P493">
            <v>0</v>
          </cell>
          <cell r="R493">
            <v>0</v>
          </cell>
          <cell r="S493">
            <v>0</v>
          </cell>
          <cell r="V493">
            <v>0</v>
          </cell>
          <cell r="Y493">
            <v>0</v>
          </cell>
          <cell r="AB493">
            <v>0</v>
          </cell>
          <cell r="AC493">
            <v>0</v>
          </cell>
          <cell r="AE493">
            <v>0</v>
          </cell>
          <cell r="AG493">
            <v>0</v>
          </cell>
          <cell r="AI493">
            <v>0</v>
          </cell>
          <cell r="AK493">
            <v>0</v>
          </cell>
          <cell r="AP493">
            <v>0</v>
          </cell>
          <cell r="AQ493">
            <v>1</v>
          </cell>
          <cell r="AR493">
            <v>0</v>
          </cell>
          <cell r="AS493">
            <v>2</v>
          </cell>
          <cell r="AT493">
            <v>1</v>
          </cell>
          <cell r="AU493">
            <v>0</v>
          </cell>
          <cell r="AV493">
            <v>1</v>
          </cell>
          <cell r="AW493">
            <v>0</v>
          </cell>
          <cell r="AX493">
            <v>0</v>
          </cell>
          <cell r="AY493">
            <v>0</v>
          </cell>
          <cell r="AZ493">
            <v>0</v>
          </cell>
        </row>
        <row r="494">
          <cell r="A494" t="str">
            <v>Sprint Canada Inc.</v>
          </cell>
          <cell r="B494">
            <v>805300</v>
          </cell>
          <cell r="C494" t="str">
            <v>B</v>
          </cell>
          <cell r="D494">
            <v>0</v>
          </cell>
          <cell r="I494">
            <v>426</v>
          </cell>
          <cell r="J494">
            <v>5112</v>
          </cell>
          <cell r="L494">
            <v>0</v>
          </cell>
          <cell r="N494">
            <v>0</v>
          </cell>
          <cell r="P494">
            <v>0</v>
          </cell>
          <cell r="R494">
            <v>0</v>
          </cell>
          <cell r="S494">
            <v>0</v>
          </cell>
          <cell r="V494">
            <v>0</v>
          </cell>
          <cell r="Y494">
            <v>0</v>
          </cell>
          <cell r="AB494">
            <v>0</v>
          </cell>
          <cell r="AC494">
            <v>0</v>
          </cell>
          <cell r="AE494">
            <v>0</v>
          </cell>
          <cell r="AG494">
            <v>0</v>
          </cell>
          <cell r="AI494">
            <v>0</v>
          </cell>
          <cell r="AK494">
            <v>0</v>
          </cell>
          <cell r="AP494">
            <v>0</v>
          </cell>
          <cell r="AQ494">
            <v>3</v>
          </cell>
          <cell r="AR494">
            <v>0</v>
          </cell>
          <cell r="AS494">
            <v>2</v>
          </cell>
          <cell r="AT494">
            <v>1</v>
          </cell>
          <cell r="AU494">
            <v>0</v>
          </cell>
          <cell r="AV494">
            <v>1</v>
          </cell>
          <cell r="AW494">
            <v>0</v>
          </cell>
          <cell r="AX494">
            <v>0</v>
          </cell>
          <cell r="AY494">
            <v>0</v>
          </cell>
          <cell r="AZ494">
            <v>0</v>
          </cell>
        </row>
        <row r="495">
          <cell r="A495" t="str">
            <v>St. Lawrence Cement Inc.</v>
          </cell>
          <cell r="B495">
            <v>1149200</v>
          </cell>
          <cell r="C495" t="str">
            <v>B</v>
          </cell>
          <cell r="D495">
            <v>0</v>
          </cell>
          <cell r="L495">
            <v>0</v>
          </cell>
          <cell r="N495">
            <v>0</v>
          </cell>
          <cell r="P495">
            <v>0</v>
          </cell>
          <cell r="R495">
            <v>1</v>
          </cell>
          <cell r="S495">
            <v>1</v>
          </cell>
          <cell r="T495">
            <v>24280</v>
          </cell>
          <cell r="U495">
            <v>7284</v>
          </cell>
          <cell r="V495">
            <v>0</v>
          </cell>
          <cell r="Y495">
            <v>0</v>
          </cell>
          <cell r="AB495">
            <v>0</v>
          </cell>
          <cell r="AC495">
            <v>0</v>
          </cell>
          <cell r="AE495">
            <v>0</v>
          </cell>
          <cell r="AG495">
            <v>0</v>
          </cell>
          <cell r="AI495">
            <v>0</v>
          </cell>
          <cell r="AK495">
            <v>0</v>
          </cell>
          <cell r="AP495">
            <v>0</v>
          </cell>
          <cell r="AQ495">
            <v>4</v>
          </cell>
          <cell r="AR495">
            <v>0</v>
          </cell>
          <cell r="AS495">
            <v>2</v>
          </cell>
          <cell r="AT495">
            <v>1</v>
          </cell>
          <cell r="AU495">
            <v>0</v>
          </cell>
          <cell r="AV495">
            <v>0</v>
          </cell>
          <cell r="AW495">
            <v>1</v>
          </cell>
          <cell r="AX495">
            <v>0</v>
          </cell>
          <cell r="AY495">
            <v>0</v>
          </cell>
          <cell r="AZ495">
            <v>0</v>
          </cell>
        </row>
        <row r="496">
          <cell r="A496" t="str">
            <v>Standard Life Investments Inc.</v>
          </cell>
          <cell r="B496">
            <v>276000</v>
          </cell>
          <cell r="C496" t="str">
            <v>B</v>
          </cell>
          <cell r="D496">
            <v>0</v>
          </cell>
          <cell r="I496">
            <v>668</v>
          </cell>
          <cell r="J496">
            <v>8016</v>
          </cell>
          <cell r="L496">
            <v>1</v>
          </cell>
          <cell r="M496">
            <v>1000</v>
          </cell>
          <cell r="N496">
            <v>0</v>
          </cell>
          <cell r="P496">
            <v>0</v>
          </cell>
          <cell r="R496">
            <v>0</v>
          </cell>
          <cell r="S496">
            <v>0</v>
          </cell>
          <cell r="V496">
            <v>0</v>
          </cell>
          <cell r="Y496">
            <v>0</v>
          </cell>
          <cell r="AB496">
            <v>2</v>
          </cell>
          <cell r="AC496">
            <v>1</v>
          </cell>
          <cell r="AE496">
            <v>1</v>
          </cell>
          <cell r="AG496">
            <v>1</v>
          </cell>
          <cell r="AH496">
            <v>2500</v>
          </cell>
          <cell r="AI496">
            <v>0</v>
          </cell>
          <cell r="AK496">
            <v>0</v>
          </cell>
          <cell r="AP496">
            <v>0</v>
          </cell>
          <cell r="AQ496">
            <v>2</v>
          </cell>
          <cell r="AR496">
            <v>0</v>
          </cell>
          <cell r="AS496">
            <v>2</v>
          </cell>
          <cell r="AT496">
            <v>1</v>
          </cell>
          <cell r="AU496">
            <v>0</v>
          </cell>
          <cell r="AV496">
            <v>1</v>
          </cell>
          <cell r="AW496">
            <v>0</v>
          </cell>
          <cell r="AX496">
            <v>1</v>
          </cell>
          <cell r="AY496">
            <v>0</v>
          </cell>
          <cell r="AZ496">
            <v>0</v>
          </cell>
        </row>
        <row r="497">
          <cell r="A497" t="str">
            <v>Sun Life Financial Services of Canada</v>
          </cell>
          <cell r="B497">
            <v>22056000</v>
          </cell>
          <cell r="C497" t="str">
            <v>B</v>
          </cell>
          <cell r="D497">
            <v>0</v>
          </cell>
          <cell r="F497">
            <v>45000</v>
          </cell>
          <cell r="G497">
            <v>36</v>
          </cell>
          <cell r="L497">
            <v>1</v>
          </cell>
          <cell r="M497">
            <v>825</v>
          </cell>
          <cell r="N497">
            <v>1</v>
          </cell>
          <cell r="O497">
            <v>2400</v>
          </cell>
          <cell r="P497">
            <v>0</v>
          </cell>
          <cell r="R497">
            <v>2</v>
          </cell>
          <cell r="S497">
            <v>0</v>
          </cell>
          <cell r="V497">
            <v>0</v>
          </cell>
          <cell r="Y497">
            <v>0</v>
          </cell>
          <cell r="AB497">
            <v>2</v>
          </cell>
          <cell r="AC497">
            <v>0</v>
          </cell>
          <cell r="AE497">
            <v>0</v>
          </cell>
          <cell r="AG497">
            <v>1</v>
          </cell>
          <cell r="AH497">
            <v>7000</v>
          </cell>
          <cell r="AI497">
            <v>0</v>
          </cell>
          <cell r="AK497">
            <v>0</v>
          </cell>
          <cell r="AM497">
            <v>1</v>
          </cell>
          <cell r="AP497">
            <v>1</v>
          </cell>
          <cell r="AQ497">
            <v>6</v>
          </cell>
          <cell r="AR497">
            <v>0</v>
          </cell>
          <cell r="AS497">
            <v>2</v>
          </cell>
          <cell r="AT497">
            <v>1</v>
          </cell>
          <cell r="AU497">
            <v>0</v>
          </cell>
          <cell r="AV497">
            <v>0</v>
          </cell>
          <cell r="AW497">
            <v>1</v>
          </cell>
          <cell r="AX497">
            <v>1</v>
          </cell>
          <cell r="AY497">
            <v>0</v>
          </cell>
          <cell r="AZ497">
            <v>0</v>
          </cell>
        </row>
        <row r="498">
          <cell r="A498" t="str">
            <v>Sun Microsystems of Canada Inc.</v>
          </cell>
          <cell r="B498">
            <v>470400</v>
          </cell>
          <cell r="C498" t="str">
            <v>B</v>
          </cell>
          <cell r="D498">
            <v>0</v>
          </cell>
          <cell r="I498">
            <v>850</v>
          </cell>
          <cell r="J498">
            <v>10200</v>
          </cell>
          <cell r="L498">
            <v>0</v>
          </cell>
          <cell r="N498">
            <v>0</v>
          </cell>
          <cell r="P498">
            <v>0</v>
          </cell>
          <cell r="R498">
            <v>1</v>
          </cell>
          <cell r="S498">
            <v>0</v>
          </cell>
          <cell r="V498">
            <v>0</v>
          </cell>
          <cell r="Y498">
            <v>1</v>
          </cell>
          <cell r="AA498">
            <v>250</v>
          </cell>
          <cell r="AB498">
            <v>0</v>
          </cell>
          <cell r="AC498">
            <v>0</v>
          </cell>
          <cell r="AE498">
            <v>1</v>
          </cell>
          <cell r="AF498">
            <v>1000</v>
          </cell>
          <cell r="AG498">
            <v>0</v>
          </cell>
          <cell r="AI498">
            <v>0</v>
          </cell>
          <cell r="AK498">
            <v>0</v>
          </cell>
          <cell r="AP498">
            <v>0</v>
          </cell>
          <cell r="AQ498">
            <v>3</v>
          </cell>
          <cell r="AR498">
            <v>0</v>
          </cell>
          <cell r="AS498">
            <v>2</v>
          </cell>
          <cell r="AT498">
            <v>1</v>
          </cell>
          <cell r="AU498">
            <v>0</v>
          </cell>
          <cell r="AV498">
            <v>1</v>
          </cell>
          <cell r="AW498">
            <v>1</v>
          </cell>
          <cell r="AX498">
            <v>0</v>
          </cell>
          <cell r="AY498">
            <v>0</v>
          </cell>
          <cell r="AZ498">
            <v>0</v>
          </cell>
        </row>
        <row r="499">
          <cell r="A499" t="str">
            <v>Taylor Management Company Inc</v>
          </cell>
          <cell r="B499">
            <v>116149</v>
          </cell>
          <cell r="C499" t="str">
            <v>B</v>
          </cell>
          <cell r="D499">
            <v>0</v>
          </cell>
          <cell r="N499">
            <v>1</v>
          </cell>
          <cell r="O499">
            <v>2700</v>
          </cell>
          <cell r="R499">
            <v>1</v>
          </cell>
          <cell r="S499">
            <v>0</v>
          </cell>
          <cell r="V499">
            <v>0</v>
          </cell>
          <cell r="Y499">
            <v>1</v>
          </cell>
          <cell r="AA499">
            <v>500</v>
          </cell>
          <cell r="AB499">
            <v>0</v>
          </cell>
          <cell r="AE499">
            <v>0</v>
          </cell>
          <cell r="AG499">
            <v>0</v>
          </cell>
          <cell r="AI499">
            <v>0</v>
          </cell>
          <cell r="AP499">
            <v>0</v>
          </cell>
          <cell r="AQ499">
            <v>2</v>
          </cell>
          <cell r="AR499">
            <v>0</v>
          </cell>
          <cell r="AS499">
            <v>2</v>
          </cell>
          <cell r="AT499">
            <v>1</v>
          </cell>
          <cell r="AU499">
            <v>0</v>
          </cell>
          <cell r="AV499">
            <v>0</v>
          </cell>
          <cell r="AW499">
            <v>1</v>
          </cell>
          <cell r="AX499">
            <v>0</v>
          </cell>
          <cell r="AY499">
            <v>0</v>
          </cell>
          <cell r="AZ499">
            <v>0</v>
          </cell>
        </row>
        <row r="500">
          <cell r="A500" t="str">
            <v>TD Asset Management</v>
          </cell>
          <cell r="B500">
            <v>2177000</v>
          </cell>
          <cell r="C500" t="str">
            <v>B</v>
          </cell>
          <cell r="D500">
            <v>0</v>
          </cell>
          <cell r="F500">
            <v>40000</v>
          </cell>
          <cell r="L500">
            <v>0</v>
          </cell>
          <cell r="N500">
            <v>1</v>
          </cell>
          <cell r="P500">
            <v>0</v>
          </cell>
          <cell r="R500">
            <v>3</v>
          </cell>
          <cell r="S500">
            <v>1</v>
          </cell>
          <cell r="U500">
            <v>2500</v>
          </cell>
          <cell r="V500">
            <v>1</v>
          </cell>
          <cell r="Y500">
            <v>1</v>
          </cell>
          <cell r="AA500">
            <v>500</v>
          </cell>
          <cell r="AB500">
            <v>0</v>
          </cell>
          <cell r="AC500">
            <v>0</v>
          </cell>
          <cell r="AE500">
            <v>0</v>
          </cell>
          <cell r="AG500">
            <v>0</v>
          </cell>
          <cell r="AI500">
            <v>0</v>
          </cell>
          <cell r="AK500">
            <v>0</v>
          </cell>
          <cell r="AP500">
            <v>1</v>
          </cell>
          <cell r="AQ500">
            <v>5</v>
          </cell>
          <cell r="AR500">
            <v>0</v>
          </cell>
          <cell r="AS500">
            <v>2</v>
          </cell>
          <cell r="AT500">
            <v>1</v>
          </cell>
          <cell r="AU500">
            <v>0</v>
          </cell>
          <cell r="AV500">
            <v>0</v>
          </cell>
          <cell r="AW500">
            <v>1</v>
          </cell>
          <cell r="AX500">
            <v>0</v>
          </cell>
          <cell r="AY500">
            <v>0</v>
          </cell>
          <cell r="AZ500">
            <v>0</v>
          </cell>
        </row>
        <row r="501">
          <cell r="A501" t="str">
            <v>TD Bank Financial Group</v>
          </cell>
          <cell r="B501">
            <v>15626000</v>
          </cell>
          <cell r="C501" t="str">
            <v>B</v>
          </cell>
          <cell r="D501">
            <v>0</v>
          </cell>
          <cell r="F501">
            <v>50000</v>
          </cell>
          <cell r="G501">
            <v>36</v>
          </cell>
          <cell r="H501">
            <v>50000</v>
          </cell>
          <cell r="L501">
            <v>1</v>
          </cell>
          <cell r="N501">
            <v>1</v>
          </cell>
          <cell r="P501">
            <v>1</v>
          </cell>
          <cell r="R501">
            <v>2</v>
          </cell>
          <cell r="S501">
            <v>1</v>
          </cell>
          <cell r="T501">
            <v>25000</v>
          </cell>
          <cell r="U501">
            <v>5000</v>
          </cell>
          <cell r="V501">
            <v>1</v>
          </cell>
          <cell r="W501">
            <v>25000</v>
          </cell>
          <cell r="X501">
            <v>5000</v>
          </cell>
          <cell r="Y501">
            <v>0</v>
          </cell>
          <cell r="AB501">
            <v>2</v>
          </cell>
          <cell r="AC501">
            <v>0</v>
          </cell>
          <cell r="AE501">
            <v>1</v>
          </cell>
          <cell r="AG501">
            <v>1</v>
          </cell>
          <cell r="AI501">
            <v>0</v>
          </cell>
          <cell r="AK501">
            <v>0</v>
          </cell>
          <cell r="AP501">
            <v>1</v>
          </cell>
          <cell r="AQ501">
            <v>6</v>
          </cell>
          <cell r="AR501">
            <v>0</v>
          </cell>
          <cell r="AS501">
            <v>2</v>
          </cell>
          <cell r="AT501">
            <v>1</v>
          </cell>
          <cell r="AU501">
            <v>0</v>
          </cell>
          <cell r="AV501">
            <v>0</v>
          </cell>
          <cell r="AW501">
            <v>1</v>
          </cell>
          <cell r="AX501">
            <v>1</v>
          </cell>
          <cell r="AY501">
            <v>0</v>
          </cell>
          <cell r="AZ501">
            <v>0</v>
          </cell>
        </row>
        <row r="502">
          <cell r="A502" t="str">
            <v>Teck Cominco Ltd.</v>
          </cell>
          <cell r="B502">
            <v>2410000</v>
          </cell>
          <cell r="C502" t="str">
            <v>B</v>
          </cell>
          <cell r="D502">
            <v>0</v>
          </cell>
          <cell r="F502">
            <v>40000</v>
          </cell>
          <cell r="G502">
            <v>60</v>
          </cell>
          <cell r="L502">
            <v>1</v>
          </cell>
          <cell r="M502">
            <v>1500</v>
          </cell>
          <cell r="N502">
            <v>1</v>
          </cell>
          <cell r="O502">
            <v>2400</v>
          </cell>
          <cell r="P502">
            <v>0</v>
          </cell>
          <cell r="R502">
            <v>2</v>
          </cell>
          <cell r="S502">
            <v>0</v>
          </cell>
          <cell r="V502">
            <v>1</v>
          </cell>
          <cell r="W502">
            <v>10000</v>
          </cell>
          <cell r="X502">
            <v>1800</v>
          </cell>
          <cell r="Y502">
            <v>1</v>
          </cell>
          <cell r="AA502">
            <v>275</v>
          </cell>
          <cell r="AB502">
            <v>2</v>
          </cell>
          <cell r="AC502">
            <v>1</v>
          </cell>
          <cell r="AE502">
            <v>1</v>
          </cell>
          <cell r="AF502">
            <v>650</v>
          </cell>
          <cell r="AG502">
            <v>0</v>
          </cell>
          <cell r="AI502">
            <v>1</v>
          </cell>
          <cell r="AJ502">
            <v>500</v>
          </cell>
          <cell r="AK502">
            <v>0</v>
          </cell>
          <cell r="AP502">
            <v>1</v>
          </cell>
          <cell r="AQ502">
            <v>5</v>
          </cell>
          <cell r="AR502">
            <v>0</v>
          </cell>
          <cell r="AS502">
            <v>2</v>
          </cell>
          <cell r="AT502">
            <v>1</v>
          </cell>
          <cell r="AU502">
            <v>0</v>
          </cell>
          <cell r="AV502">
            <v>0</v>
          </cell>
          <cell r="AW502">
            <v>1</v>
          </cell>
          <cell r="AX502">
            <v>1</v>
          </cell>
          <cell r="AY502">
            <v>0</v>
          </cell>
          <cell r="AZ502">
            <v>0</v>
          </cell>
        </row>
        <row r="503">
          <cell r="A503" t="str">
            <v>Telesystems International Wireless Service (TIW)</v>
          </cell>
          <cell r="B503">
            <v>1249764</v>
          </cell>
          <cell r="C503" t="str">
            <v>B</v>
          </cell>
          <cell r="D503">
            <v>1</v>
          </cell>
          <cell r="E503">
            <v>20000</v>
          </cell>
          <cell r="L503">
            <v>0</v>
          </cell>
          <cell r="N503">
            <v>0</v>
          </cell>
          <cell r="P503">
            <v>0</v>
          </cell>
          <cell r="R503">
            <v>0</v>
          </cell>
          <cell r="S503">
            <v>0</v>
          </cell>
          <cell r="V503">
            <v>0</v>
          </cell>
          <cell r="Y503">
            <v>0</v>
          </cell>
          <cell r="AB503">
            <v>0</v>
          </cell>
          <cell r="AC503">
            <v>0</v>
          </cell>
          <cell r="AE503">
            <v>1</v>
          </cell>
          <cell r="AF503">
            <v>1000</v>
          </cell>
          <cell r="AG503">
            <v>0</v>
          </cell>
          <cell r="AI503">
            <v>0</v>
          </cell>
          <cell r="AK503">
            <v>0</v>
          </cell>
          <cell r="AM503">
            <v>0</v>
          </cell>
          <cell r="AP503">
            <v>0</v>
          </cell>
          <cell r="AQ503">
            <v>4</v>
          </cell>
          <cell r="AR503">
            <v>0</v>
          </cell>
          <cell r="AS503">
            <v>2</v>
          </cell>
          <cell r="AT503">
            <v>1</v>
          </cell>
          <cell r="AU503">
            <v>0</v>
          </cell>
          <cell r="AV503">
            <v>0</v>
          </cell>
          <cell r="AW503">
            <v>0</v>
          </cell>
          <cell r="AX503">
            <v>0</v>
          </cell>
          <cell r="AY503">
            <v>0</v>
          </cell>
          <cell r="AZ503">
            <v>0</v>
          </cell>
        </row>
        <row r="504">
          <cell r="A504" t="str">
            <v>TELUS Corporation</v>
          </cell>
          <cell r="B504">
            <v>7189700</v>
          </cell>
          <cell r="C504" t="str">
            <v>B</v>
          </cell>
          <cell r="D504">
            <v>1</v>
          </cell>
          <cell r="E504">
            <v>9000</v>
          </cell>
          <cell r="F504">
            <v>47000</v>
          </cell>
          <cell r="G504">
            <v>48</v>
          </cell>
          <cell r="I504">
            <v>1450</v>
          </cell>
          <cell r="J504">
            <v>17400</v>
          </cell>
          <cell r="L504">
            <v>1</v>
          </cell>
          <cell r="N504">
            <v>1</v>
          </cell>
          <cell r="P504">
            <v>0</v>
          </cell>
          <cell r="R504">
            <v>2</v>
          </cell>
          <cell r="S504">
            <v>1</v>
          </cell>
          <cell r="V504">
            <v>1</v>
          </cell>
          <cell r="Y504">
            <v>0</v>
          </cell>
          <cell r="AB504">
            <v>2</v>
          </cell>
          <cell r="AC504">
            <v>1</v>
          </cell>
          <cell r="AE504">
            <v>0</v>
          </cell>
          <cell r="AG504">
            <v>1</v>
          </cell>
          <cell r="AH504">
            <v>4000</v>
          </cell>
          <cell r="AI504">
            <v>0</v>
          </cell>
          <cell r="AK504">
            <v>0</v>
          </cell>
          <cell r="AP504">
            <v>0</v>
          </cell>
          <cell r="AQ504">
            <v>6</v>
          </cell>
          <cell r="AR504">
            <v>0</v>
          </cell>
          <cell r="AS504">
            <v>2</v>
          </cell>
          <cell r="AT504">
            <v>1</v>
          </cell>
          <cell r="AU504">
            <v>0</v>
          </cell>
          <cell r="AV504">
            <v>1</v>
          </cell>
          <cell r="AW504">
            <v>1</v>
          </cell>
          <cell r="AX504">
            <v>1</v>
          </cell>
          <cell r="AY504">
            <v>0</v>
          </cell>
          <cell r="AZ504">
            <v>0</v>
          </cell>
        </row>
        <row r="505">
          <cell r="A505" t="str">
            <v>Tembec Inc.</v>
          </cell>
          <cell r="B505">
            <v>3346100</v>
          </cell>
          <cell r="C505" t="str">
            <v>B</v>
          </cell>
          <cell r="D505">
            <v>0</v>
          </cell>
          <cell r="L505">
            <v>0</v>
          </cell>
          <cell r="N505">
            <v>0</v>
          </cell>
          <cell r="P505">
            <v>0</v>
          </cell>
          <cell r="R505">
            <v>0</v>
          </cell>
          <cell r="S505">
            <v>0</v>
          </cell>
          <cell r="V505">
            <v>0</v>
          </cell>
          <cell r="Y505">
            <v>0</v>
          </cell>
          <cell r="AB505">
            <v>0</v>
          </cell>
          <cell r="AC505">
            <v>0</v>
          </cell>
          <cell r="AE505">
            <v>0</v>
          </cell>
          <cell r="AG505">
            <v>0</v>
          </cell>
          <cell r="AI505">
            <v>0</v>
          </cell>
          <cell r="AK505">
            <v>0</v>
          </cell>
          <cell r="AP505">
            <v>0</v>
          </cell>
          <cell r="AQ505">
            <v>5</v>
          </cell>
          <cell r="AR505">
            <v>0</v>
          </cell>
          <cell r="AS505">
            <v>2</v>
          </cell>
          <cell r="AT505">
            <v>1</v>
          </cell>
          <cell r="AU505">
            <v>0</v>
          </cell>
          <cell r="AV505">
            <v>0</v>
          </cell>
          <cell r="AW505">
            <v>0</v>
          </cell>
          <cell r="AX505">
            <v>0</v>
          </cell>
          <cell r="AY505">
            <v>0</v>
          </cell>
          <cell r="AZ505">
            <v>0</v>
          </cell>
        </row>
        <row r="506">
          <cell r="A506" t="str">
            <v>The Bay</v>
          </cell>
          <cell r="B506">
            <v>2689478</v>
          </cell>
          <cell r="C506" t="str">
            <v>B</v>
          </cell>
          <cell r="D506">
            <v>0</v>
          </cell>
          <cell r="L506">
            <v>0</v>
          </cell>
          <cell r="N506">
            <v>0</v>
          </cell>
          <cell r="P506">
            <v>0</v>
          </cell>
          <cell r="R506">
            <v>0</v>
          </cell>
          <cell r="S506">
            <v>0</v>
          </cell>
          <cell r="V506">
            <v>0</v>
          </cell>
          <cell r="Y506">
            <v>0</v>
          </cell>
          <cell r="AB506">
            <v>0</v>
          </cell>
          <cell r="AC506">
            <v>0</v>
          </cell>
          <cell r="AE506">
            <v>0</v>
          </cell>
          <cell r="AG506">
            <v>0</v>
          </cell>
          <cell r="AI506">
            <v>0</v>
          </cell>
          <cell r="AK506">
            <v>0</v>
          </cell>
          <cell r="AM506">
            <v>0</v>
          </cell>
          <cell r="AP506">
            <v>0</v>
          </cell>
          <cell r="AQ506">
            <v>5</v>
          </cell>
          <cell r="AR506">
            <v>0</v>
          </cell>
          <cell r="AS506">
            <v>2</v>
          </cell>
          <cell r="AT506">
            <v>1</v>
          </cell>
          <cell r="AU506">
            <v>0</v>
          </cell>
          <cell r="AV506">
            <v>0</v>
          </cell>
          <cell r="AW506">
            <v>0</v>
          </cell>
          <cell r="AX506">
            <v>0</v>
          </cell>
          <cell r="AY506">
            <v>0</v>
          </cell>
          <cell r="AZ506">
            <v>0</v>
          </cell>
        </row>
        <row r="507">
          <cell r="A507" t="str">
            <v>Toromont Industries Ltd</v>
          </cell>
          <cell r="B507">
            <v>1299389</v>
          </cell>
          <cell r="C507" t="str">
            <v>B</v>
          </cell>
          <cell r="F507">
            <v>45600</v>
          </cell>
          <cell r="G507">
            <v>48</v>
          </cell>
          <cell r="AP507">
            <v>1</v>
          </cell>
          <cell r="AQ507">
            <v>4</v>
          </cell>
          <cell r="AR507">
            <v>0</v>
          </cell>
          <cell r="AS507">
            <v>2</v>
          </cell>
          <cell r="AT507">
            <v>1</v>
          </cell>
          <cell r="AU507">
            <v>0</v>
          </cell>
          <cell r="AV507">
            <v>0</v>
          </cell>
          <cell r="AW507">
            <v>0</v>
          </cell>
          <cell r="AX507">
            <v>0</v>
          </cell>
          <cell r="AY507">
            <v>0</v>
          </cell>
          <cell r="AZ507">
            <v>0</v>
          </cell>
        </row>
        <row r="508">
          <cell r="A508" t="str">
            <v>Torstar Corporation</v>
          </cell>
          <cell r="B508">
            <v>1488309</v>
          </cell>
          <cell r="C508" t="str">
            <v>B</v>
          </cell>
          <cell r="D508">
            <v>0</v>
          </cell>
          <cell r="F508">
            <v>49000</v>
          </cell>
          <cell r="G508">
            <v>36</v>
          </cell>
          <cell r="L508">
            <v>1</v>
          </cell>
          <cell r="M508">
            <v>543</v>
          </cell>
          <cell r="N508">
            <v>1</v>
          </cell>
          <cell r="O508">
            <v>2440</v>
          </cell>
          <cell r="P508">
            <v>0</v>
          </cell>
          <cell r="R508">
            <v>1</v>
          </cell>
          <cell r="S508">
            <v>0</v>
          </cell>
          <cell r="V508">
            <v>0</v>
          </cell>
          <cell r="Y508">
            <v>1</v>
          </cell>
          <cell r="AB508">
            <v>2</v>
          </cell>
          <cell r="AC508">
            <v>0</v>
          </cell>
          <cell r="AG508">
            <v>1</v>
          </cell>
          <cell r="AH508">
            <v>1926</v>
          </cell>
          <cell r="AI508">
            <v>0</v>
          </cell>
          <cell r="AK508">
            <v>0</v>
          </cell>
          <cell r="AM508">
            <v>0</v>
          </cell>
          <cell r="AP508">
            <v>1</v>
          </cell>
          <cell r="AQ508">
            <v>4</v>
          </cell>
          <cell r="AR508">
            <v>0</v>
          </cell>
          <cell r="AS508">
            <v>2</v>
          </cell>
          <cell r="AT508">
            <v>1</v>
          </cell>
          <cell r="AU508">
            <v>0</v>
          </cell>
          <cell r="AV508">
            <v>0</v>
          </cell>
          <cell r="AW508">
            <v>1</v>
          </cell>
          <cell r="AX508">
            <v>1</v>
          </cell>
          <cell r="AY508">
            <v>0</v>
          </cell>
          <cell r="AZ508">
            <v>0</v>
          </cell>
        </row>
        <row r="509">
          <cell r="A509" t="str">
            <v>Tourism British Columbia</v>
          </cell>
          <cell r="B509">
            <v>34287</v>
          </cell>
          <cell r="C509" t="str">
            <v>B</v>
          </cell>
          <cell r="D509">
            <v>0</v>
          </cell>
          <cell r="L509">
            <v>0</v>
          </cell>
          <cell r="N509">
            <v>1</v>
          </cell>
          <cell r="O509">
            <v>1320</v>
          </cell>
          <cell r="P509">
            <v>0</v>
          </cell>
          <cell r="R509">
            <v>0</v>
          </cell>
          <cell r="S509">
            <v>0</v>
          </cell>
          <cell r="V509">
            <v>0</v>
          </cell>
          <cell r="Y509">
            <v>0</v>
          </cell>
          <cell r="AB509">
            <v>0</v>
          </cell>
          <cell r="AC509">
            <v>0</v>
          </cell>
          <cell r="AE509">
            <v>0</v>
          </cell>
          <cell r="AG509">
            <v>0</v>
          </cell>
          <cell r="AI509">
            <v>0</v>
          </cell>
          <cell r="AK509">
            <v>0</v>
          </cell>
          <cell r="AM509">
            <v>0</v>
          </cell>
          <cell r="AP509">
            <v>0</v>
          </cell>
          <cell r="AQ509">
            <v>1</v>
          </cell>
          <cell r="AR509">
            <v>0</v>
          </cell>
          <cell r="AS509">
            <v>2</v>
          </cell>
          <cell r="AT509">
            <v>1</v>
          </cell>
          <cell r="AU509">
            <v>0</v>
          </cell>
          <cell r="AV509">
            <v>0</v>
          </cell>
          <cell r="AW509">
            <v>0</v>
          </cell>
          <cell r="AX509">
            <v>0</v>
          </cell>
          <cell r="AY509">
            <v>0</v>
          </cell>
          <cell r="AZ509">
            <v>0</v>
          </cell>
        </row>
        <row r="510">
          <cell r="A510" t="str">
            <v>TransAlta Corporation</v>
          </cell>
          <cell r="B510">
            <v>2508600</v>
          </cell>
          <cell r="C510" t="str">
            <v>B</v>
          </cell>
          <cell r="D510">
            <v>0</v>
          </cell>
          <cell r="N510">
            <v>1</v>
          </cell>
          <cell r="O510">
            <v>15000</v>
          </cell>
          <cell r="R510">
            <v>0</v>
          </cell>
          <cell r="S510">
            <v>0</v>
          </cell>
          <cell r="V510">
            <v>0</v>
          </cell>
          <cell r="Y510">
            <v>0</v>
          </cell>
          <cell r="AB510">
            <v>0</v>
          </cell>
          <cell r="AC510">
            <v>0</v>
          </cell>
          <cell r="AE510">
            <v>0</v>
          </cell>
          <cell r="AG510">
            <v>0</v>
          </cell>
          <cell r="AI510">
            <v>0</v>
          </cell>
          <cell r="AK510">
            <v>0</v>
          </cell>
          <cell r="AP510">
            <v>0</v>
          </cell>
          <cell r="AQ510">
            <v>5</v>
          </cell>
          <cell r="AR510">
            <v>0</v>
          </cell>
          <cell r="AS510">
            <v>2</v>
          </cell>
          <cell r="AT510">
            <v>1</v>
          </cell>
          <cell r="AU510">
            <v>0</v>
          </cell>
          <cell r="AV510">
            <v>0</v>
          </cell>
          <cell r="AW510">
            <v>0</v>
          </cell>
          <cell r="AX510">
            <v>0</v>
          </cell>
          <cell r="AY510">
            <v>0</v>
          </cell>
          <cell r="AZ510">
            <v>0</v>
          </cell>
        </row>
        <row r="511">
          <cell r="A511" t="str">
            <v>TransCanada PipeLines Limited</v>
          </cell>
          <cell r="B511">
            <v>5357000</v>
          </cell>
          <cell r="C511" t="str">
            <v>B</v>
          </cell>
          <cell r="D511">
            <v>0</v>
          </cell>
          <cell r="F511">
            <v>32000</v>
          </cell>
          <cell r="G511">
            <v>36</v>
          </cell>
          <cell r="N511">
            <v>1</v>
          </cell>
          <cell r="O511">
            <v>3000</v>
          </cell>
          <cell r="R511">
            <v>1</v>
          </cell>
          <cell r="S511">
            <v>0</v>
          </cell>
          <cell r="V511">
            <v>1</v>
          </cell>
          <cell r="X511">
            <v>1000</v>
          </cell>
          <cell r="Y511">
            <v>0</v>
          </cell>
          <cell r="AB511">
            <v>2</v>
          </cell>
          <cell r="AE511">
            <v>1</v>
          </cell>
          <cell r="AF511">
            <v>500</v>
          </cell>
          <cell r="AG511">
            <v>1</v>
          </cell>
          <cell r="AH511">
            <v>3000</v>
          </cell>
          <cell r="AI511">
            <v>0</v>
          </cell>
          <cell r="AM511">
            <v>1</v>
          </cell>
          <cell r="AN511">
            <v>1500</v>
          </cell>
          <cell r="AP511">
            <v>1</v>
          </cell>
          <cell r="AQ511">
            <v>6</v>
          </cell>
          <cell r="AR511">
            <v>0</v>
          </cell>
          <cell r="AS511">
            <v>2</v>
          </cell>
          <cell r="AT511">
            <v>1</v>
          </cell>
          <cell r="AU511">
            <v>0</v>
          </cell>
          <cell r="AV511">
            <v>0</v>
          </cell>
          <cell r="AW511">
            <v>1</v>
          </cell>
          <cell r="AX511">
            <v>1</v>
          </cell>
          <cell r="AY511">
            <v>0</v>
          </cell>
          <cell r="AZ511">
            <v>0</v>
          </cell>
        </row>
        <row r="512">
          <cell r="A512" t="str">
            <v>TSX Group</v>
          </cell>
          <cell r="B512">
            <v>233680</v>
          </cell>
          <cell r="C512" t="str">
            <v>B</v>
          </cell>
          <cell r="D512">
            <v>1</v>
          </cell>
          <cell r="E512">
            <v>21600</v>
          </cell>
          <cell r="L512">
            <v>0</v>
          </cell>
          <cell r="N512">
            <v>1</v>
          </cell>
          <cell r="O512">
            <v>1800</v>
          </cell>
          <cell r="P512">
            <v>0</v>
          </cell>
          <cell r="R512">
            <v>0</v>
          </cell>
          <cell r="S512">
            <v>0</v>
          </cell>
          <cell r="V512">
            <v>0</v>
          </cell>
          <cell r="Y512">
            <v>0</v>
          </cell>
          <cell r="AB512">
            <v>2</v>
          </cell>
          <cell r="AC512">
            <v>1</v>
          </cell>
          <cell r="AE512">
            <v>1</v>
          </cell>
          <cell r="AF512">
            <v>950</v>
          </cell>
          <cell r="AG512">
            <v>0</v>
          </cell>
          <cell r="AI512">
            <v>0</v>
          </cell>
          <cell r="AK512">
            <v>0</v>
          </cell>
          <cell r="AP512">
            <v>0</v>
          </cell>
          <cell r="AQ512">
            <v>2</v>
          </cell>
          <cell r="AR512">
            <v>0</v>
          </cell>
          <cell r="AS512">
            <v>2</v>
          </cell>
          <cell r="AT512">
            <v>1</v>
          </cell>
          <cell r="AU512">
            <v>0</v>
          </cell>
          <cell r="AV512">
            <v>0</v>
          </cell>
          <cell r="AW512">
            <v>0</v>
          </cell>
          <cell r="AX512">
            <v>1</v>
          </cell>
          <cell r="AY512">
            <v>0</v>
          </cell>
          <cell r="AZ512">
            <v>0</v>
          </cell>
        </row>
        <row r="513">
          <cell r="A513" t="str">
            <v>Tundra Semiconductor Corporation</v>
          </cell>
          <cell r="B513">
            <v>34018</v>
          </cell>
          <cell r="C513" t="str">
            <v>B</v>
          </cell>
          <cell r="I513">
            <v>750</v>
          </cell>
          <cell r="J513">
            <v>9000</v>
          </cell>
          <cell r="L513">
            <v>0</v>
          </cell>
          <cell r="N513">
            <v>0</v>
          </cell>
          <cell r="P513">
            <v>0</v>
          </cell>
          <cell r="R513">
            <v>0</v>
          </cell>
          <cell r="S513">
            <v>0</v>
          </cell>
          <cell r="V513">
            <v>0</v>
          </cell>
          <cell r="Y513">
            <v>0</v>
          </cell>
          <cell r="AB513">
            <v>0</v>
          </cell>
          <cell r="AC513">
            <v>0</v>
          </cell>
          <cell r="AE513">
            <v>0</v>
          </cell>
          <cell r="AG513">
            <v>0</v>
          </cell>
          <cell r="AI513">
            <v>0</v>
          </cell>
          <cell r="AK513">
            <v>0</v>
          </cell>
          <cell r="AP513">
            <v>0</v>
          </cell>
          <cell r="AQ513">
            <v>1</v>
          </cell>
          <cell r="AR513">
            <v>0</v>
          </cell>
          <cell r="AS513">
            <v>2</v>
          </cell>
          <cell r="AT513">
            <v>1</v>
          </cell>
          <cell r="AU513">
            <v>0</v>
          </cell>
          <cell r="AV513">
            <v>1</v>
          </cell>
          <cell r="AW513">
            <v>0</v>
          </cell>
          <cell r="AX513">
            <v>0</v>
          </cell>
          <cell r="AY513">
            <v>0</v>
          </cell>
          <cell r="AZ513">
            <v>0</v>
          </cell>
        </row>
        <row r="514">
          <cell r="A514" t="str">
            <v>Union Energy Limited Partnership</v>
          </cell>
          <cell r="B514">
            <v>206000</v>
          </cell>
          <cell r="C514" t="str">
            <v>B</v>
          </cell>
          <cell r="D514">
            <v>0</v>
          </cell>
          <cell r="I514">
            <v>1200</v>
          </cell>
          <cell r="J514">
            <v>14400</v>
          </cell>
          <cell r="L514">
            <v>0</v>
          </cell>
          <cell r="N514">
            <v>0</v>
          </cell>
          <cell r="P514">
            <v>0</v>
          </cell>
          <cell r="R514">
            <v>0</v>
          </cell>
          <cell r="S514">
            <v>0</v>
          </cell>
          <cell r="V514">
            <v>0</v>
          </cell>
          <cell r="Y514">
            <v>0</v>
          </cell>
          <cell r="AB514">
            <v>1</v>
          </cell>
          <cell r="AC514">
            <v>0</v>
          </cell>
          <cell r="AE514">
            <v>1</v>
          </cell>
          <cell r="AF514">
            <v>1500</v>
          </cell>
          <cell r="AG514">
            <v>0</v>
          </cell>
          <cell r="AI514">
            <v>0</v>
          </cell>
          <cell r="AK514">
            <v>0</v>
          </cell>
          <cell r="AP514">
            <v>0</v>
          </cell>
          <cell r="AQ514">
            <v>2</v>
          </cell>
          <cell r="AR514">
            <v>0</v>
          </cell>
          <cell r="AS514">
            <v>2</v>
          </cell>
          <cell r="AT514">
            <v>1</v>
          </cell>
          <cell r="AU514">
            <v>0</v>
          </cell>
          <cell r="AV514">
            <v>1</v>
          </cell>
          <cell r="AW514">
            <v>0</v>
          </cell>
          <cell r="AX514">
            <v>1</v>
          </cell>
          <cell r="AY514">
            <v>0</v>
          </cell>
          <cell r="AZ514">
            <v>0</v>
          </cell>
        </row>
        <row r="515">
          <cell r="A515" t="str">
            <v>University of Toronto Asset Management Corporation</v>
          </cell>
          <cell r="B515">
            <v>8000</v>
          </cell>
          <cell r="C515" t="str">
            <v>B</v>
          </cell>
          <cell r="D515">
            <v>0</v>
          </cell>
          <cell r="L515">
            <v>0</v>
          </cell>
          <cell r="N515">
            <v>0</v>
          </cell>
          <cell r="P515">
            <v>0</v>
          </cell>
          <cell r="R515">
            <v>0</v>
          </cell>
          <cell r="S515">
            <v>0</v>
          </cell>
          <cell r="V515">
            <v>0</v>
          </cell>
          <cell r="Y515">
            <v>0</v>
          </cell>
          <cell r="AB515">
            <v>2</v>
          </cell>
          <cell r="AC515">
            <v>0</v>
          </cell>
          <cell r="AE515">
            <v>0</v>
          </cell>
          <cell r="AG515">
            <v>0</v>
          </cell>
          <cell r="AI515">
            <v>0</v>
          </cell>
          <cell r="AK515">
            <v>0</v>
          </cell>
          <cell r="AP515">
            <v>0</v>
          </cell>
          <cell r="AQ515">
            <v>1</v>
          </cell>
          <cell r="AR515">
            <v>0</v>
          </cell>
          <cell r="AS515">
            <v>2</v>
          </cell>
          <cell r="AT515">
            <v>1</v>
          </cell>
          <cell r="AU515">
            <v>0</v>
          </cell>
          <cell r="AV515">
            <v>0</v>
          </cell>
          <cell r="AW515">
            <v>0</v>
          </cell>
          <cell r="AX515">
            <v>1</v>
          </cell>
          <cell r="AY515">
            <v>0</v>
          </cell>
          <cell r="AZ515">
            <v>0</v>
          </cell>
        </row>
        <row r="516">
          <cell r="A516" t="str">
            <v>Vermilion Energy Trust</v>
          </cell>
          <cell r="B516">
            <v>315572</v>
          </cell>
          <cell r="C516" t="str">
            <v>B</v>
          </cell>
          <cell r="D516">
            <v>0</v>
          </cell>
          <cell r="I516">
            <v>650</v>
          </cell>
          <cell r="J516">
            <v>7800</v>
          </cell>
          <cell r="N516">
            <v>1</v>
          </cell>
          <cell r="O516">
            <v>4524</v>
          </cell>
          <cell r="R516">
            <v>1</v>
          </cell>
          <cell r="S516">
            <v>0</v>
          </cell>
          <cell r="V516">
            <v>0</v>
          </cell>
          <cell r="Y516">
            <v>1</v>
          </cell>
          <cell r="AA516">
            <v>250</v>
          </cell>
          <cell r="AB516">
            <v>0</v>
          </cell>
          <cell r="AE516">
            <v>0</v>
          </cell>
          <cell r="AG516">
            <v>0</v>
          </cell>
          <cell r="AI516">
            <v>0</v>
          </cell>
          <cell r="AP516">
            <v>0</v>
          </cell>
          <cell r="AQ516">
            <v>2</v>
          </cell>
          <cell r="AR516">
            <v>0</v>
          </cell>
          <cell r="AS516">
            <v>2</v>
          </cell>
          <cell r="AT516">
            <v>1</v>
          </cell>
          <cell r="AU516">
            <v>0</v>
          </cell>
          <cell r="AV516">
            <v>1</v>
          </cell>
          <cell r="AW516">
            <v>1</v>
          </cell>
          <cell r="AX516">
            <v>0</v>
          </cell>
          <cell r="AY516">
            <v>0</v>
          </cell>
          <cell r="AZ516">
            <v>0</v>
          </cell>
        </row>
        <row r="517">
          <cell r="A517" t="str">
            <v>Wajax Limited</v>
          </cell>
          <cell r="B517">
            <v>883967</v>
          </cell>
          <cell r="C517" t="str">
            <v>B</v>
          </cell>
          <cell r="D517">
            <v>0</v>
          </cell>
          <cell r="I517">
            <v>1050</v>
          </cell>
          <cell r="J517">
            <v>12600</v>
          </cell>
          <cell r="L517">
            <v>1</v>
          </cell>
          <cell r="M517">
            <v>1200</v>
          </cell>
          <cell r="N517">
            <v>0</v>
          </cell>
          <cell r="P517">
            <v>0</v>
          </cell>
          <cell r="R517">
            <v>0</v>
          </cell>
          <cell r="S517">
            <v>0</v>
          </cell>
          <cell r="V517">
            <v>0</v>
          </cell>
          <cell r="Y517">
            <v>0</v>
          </cell>
          <cell r="AB517">
            <v>2</v>
          </cell>
          <cell r="AC517">
            <v>0</v>
          </cell>
          <cell r="AE517">
            <v>1</v>
          </cell>
          <cell r="AF517">
            <v>810</v>
          </cell>
          <cell r="AG517">
            <v>0</v>
          </cell>
          <cell r="AI517">
            <v>0</v>
          </cell>
          <cell r="AK517">
            <v>0</v>
          </cell>
          <cell r="AP517">
            <v>0</v>
          </cell>
          <cell r="AQ517">
            <v>3</v>
          </cell>
          <cell r="AR517">
            <v>0</v>
          </cell>
          <cell r="AS517">
            <v>2</v>
          </cell>
          <cell r="AT517">
            <v>1</v>
          </cell>
          <cell r="AU517">
            <v>0</v>
          </cell>
          <cell r="AV517">
            <v>1</v>
          </cell>
          <cell r="AW517">
            <v>0</v>
          </cell>
          <cell r="AX517">
            <v>1</v>
          </cell>
          <cell r="AY517">
            <v>0</v>
          </cell>
          <cell r="AZ517">
            <v>0</v>
          </cell>
        </row>
        <row r="518">
          <cell r="A518" t="str">
            <v>Wendy's Restaurants of Canada</v>
          </cell>
          <cell r="B518">
            <v>222839</v>
          </cell>
          <cell r="C518" t="str">
            <v>B</v>
          </cell>
          <cell r="D518">
            <v>0</v>
          </cell>
          <cell r="I518">
            <v>660</v>
          </cell>
          <cell r="J518">
            <v>7920</v>
          </cell>
          <cell r="N518">
            <v>0</v>
          </cell>
          <cell r="P518">
            <v>0</v>
          </cell>
          <cell r="R518">
            <v>0</v>
          </cell>
          <cell r="S518">
            <v>0</v>
          </cell>
          <cell r="V518">
            <v>0</v>
          </cell>
          <cell r="Y518">
            <v>0</v>
          </cell>
          <cell r="AB518">
            <v>2</v>
          </cell>
          <cell r="AC518">
            <v>1</v>
          </cell>
          <cell r="AE518">
            <v>1</v>
          </cell>
          <cell r="AG518">
            <v>0</v>
          </cell>
          <cell r="AK518">
            <v>0</v>
          </cell>
          <cell r="AP518">
            <v>0</v>
          </cell>
          <cell r="AQ518">
            <v>2</v>
          </cell>
          <cell r="AR518">
            <v>0</v>
          </cell>
          <cell r="AS518">
            <v>2</v>
          </cell>
          <cell r="AT518">
            <v>1</v>
          </cell>
          <cell r="AU518">
            <v>0</v>
          </cell>
          <cell r="AV518">
            <v>1</v>
          </cell>
          <cell r="AW518">
            <v>0</v>
          </cell>
          <cell r="AX518">
            <v>1</v>
          </cell>
          <cell r="AY518">
            <v>0</v>
          </cell>
          <cell r="AZ518">
            <v>0</v>
          </cell>
        </row>
        <row r="519">
          <cell r="A519" t="str">
            <v>West Fraser Timber Co. Ltd.</v>
          </cell>
          <cell r="B519">
            <v>1552663</v>
          </cell>
          <cell r="C519" t="str">
            <v>B</v>
          </cell>
          <cell r="D519">
            <v>0</v>
          </cell>
          <cell r="F519">
            <v>55000</v>
          </cell>
          <cell r="G519">
            <v>96</v>
          </cell>
          <cell r="L519">
            <v>1</v>
          </cell>
          <cell r="N519">
            <v>1</v>
          </cell>
          <cell r="O519">
            <v>2400</v>
          </cell>
          <cell r="R519">
            <v>0</v>
          </cell>
          <cell r="S519">
            <v>0</v>
          </cell>
          <cell r="V519">
            <v>0</v>
          </cell>
          <cell r="Y519">
            <v>0</v>
          </cell>
          <cell r="AC519">
            <v>1</v>
          </cell>
          <cell r="AP519">
            <v>1</v>
          </cell>
          <cell r="AQ519">
            <v>4</v>
          </cell>
          <cell r="AR519">
            <v>0</v>
          </cell>
          <cell r="AS519">
            <v>2</v>
          </cell>
          <cell r="AT519">
            <v>1</v>
          </cell>
          <cell r="AU519">
            <v>0</v>
          </cell>
          <cell r="AV519">
            <v>0</v>
          </cell>
          <cell r="AW519">
            <v>0</v>
          </cell>
          <cell r="AX519">
            <v>0</v>
          </cell>
          <cell r="AY519">
            <v>0</v>
          </cell>
          <cell r="AZ519">
            <v>0</v>
          </cell>
        </row>
        <row r="520">
          <cell r="A520" t="str">
            <v>Western Oil Sands Inc.</v>
          </cell>
          <cell r="B520">
            <v>281093</v>
          </cell>
          <cell r="C520" t="str">
            <v>B</v>
          </cell>
          <cell r="D520">
            <v>0</v>
          </cell>
          <cell r="N520">
            <v>1</v>
          </cell>
          <cell r="O520">
            <v>4200</v>
          </cell>
          <cell r="R520">
            <v>0</v>
          </cell>
          <cell r="S520">
            <v>0</v>
          </cell>
          <cell r="V520">
            <v>0</v>
          </cell>
          <cell r="Y520">
            <v>0</v>
          </cell>
          <cell r="AB520">
            <v>2</v>
          </cell>
          <cell r="AE520">
            <v>0</v>
          </cell>
          <cell r="AG520">
            <v>0</v>
          </cell>
          <cell r="AI520">
            <v>0</v>
          </cell>
          <cell r="AP520">
            <v>0</v>
          </cell>
          <cell r="AQ520">
            <v>2</v>
          </cell>
          <cell r="AR520">
            <v>0</v>
          </cell>
          <cell r="AS520">
            <v>2</v>
          </cell>
          <cell r="AT520">
            <v>1</v>
          </cell>
          <cell r="AU520">
            <v>0</v>
          </cell>
          <cell r="AV520">
            <v>0</v>
          </cell>
          <cell r="AW520">
            <v>0</v>
          </cell>
          <cell r="AX520">
            <v>1</v>
          </cell>
          <cell r="AY520">
            <v>0</v>
          </cell>
          <cell r="AZ520">
            <v>0</v>
          </cell>
        </row>
        <row r="521">
          <cell r="A521" t="str">
            <v>WestJet</v>
          </cell>
          <cell r="B521">
            <v>859596</v>
          </cell>
          <cell r="C521" t="str">
            <v>B</v>
          </cell>
          <cell r="D521">
            <v>0</v>
          </cell>
          <cell r="L521">
            <v>0</v>
          </cell>
          <cell r="N521">
            <v>0</v>
          </cell>
          <cell r="P521">
            <v>0</v>
          </cell>
          <cell r="R521">
            <v>0</v>
          </cell>
          <cell r="S521">
            <v>0</v>
          </cell>
          <cell r="V521">
            <v>0</v>
          </cell>
          <cell r="Y521">
            <v>0</v>
          </cell>
          <cell r="AB521">
            <v>0</v>
          </cell>
          <cell r="AC521">
            <v>1</v>
          </cell>
          <cell r="AD521">
            <v>2500</v>
          </cell>
          <cell r="AE521">
            <v>0</v>
          </cell>
          <cell r="AG521">
            <v>0</v>
          </cell>
          <cell r="AI521">
            <v>0</v>
          </cell>
          <cell r="AK521">
            <v>0</v>
          </cell>
          <cell r="AM521">
            <v>0</v>
          </cell>
          <cell r="AP521">
            <v>0</v>
          </cell>
          <cell r="AQ521">
            <v>3</v>
          </cell>
          <cell r="AR521">
            <v>0</v>
          </cell>
          <cell r="AS521">
            <v>2</v>
          </cell>
          <cell r="AT521">
            <v>1</v>
          </cell>
          <cell r="AU521">
            <v>0</v>
          </cell>
          <cell r="AV521">
            <v>0</v>
          </cell>
          <cell r="AW521">
            <v>0</v>
          </cell>
          <cell r="AX521">
            <v>0</v>
          </cell>
          <cell r="AY521">
            <v>0</v>
          </cell>
          <cell r="AZ521">
            <v>0</v>
          </cell>
        </row>
        <row r="522">
          <cell r="A522" t="str">
            <v>Winners Merchants Inc.</v>
          </cell>
          <cell r="B522">
            <v>1500000</v>
          </cell>
          <cell r="C522" t="str">
            <v>B</v>
          </cell>
          <cell r="AP522">
            <v>0</v>
          </cell>
          <cell r="AQ522">
            <v>4</v>
          </cell>
          <cell r="AR522">
            <v>0</v>
          </cell>
          <cell r="AS522">
            <v>2</v>
          </cell>
          <cell r="AT522">
            <v>0</v>
          </cell>
          <cell r="AU522">
            <v>0</v>
          </cell>
          <cell r="AV522">
            <v>0</v>
          </cell>
          <cell r="AW522">
            <v>0</v>
          </cell>
          <cell r="AX522">
            <v>0</v>
          </cell>
          <cell r="AY522">
            <v>0</v>
          </cell>
          <cell r="AZ522">
            <v>0</v>
          </cell>
        </row>
        <row r="523">
          <cell r="A523" t="str">
            <v>Woodbridge Group, The</v>
          </cell>
          <cell r="B523">
            <v>1447000</v>
          </cell>
          <cell r="C523" t="str">
            <v>B</v>
          </cell>
          <cell r="D523">
            <v>0</v>
          </cell>
          <cell r="F523">
            <v>45000</v>
          </cell>
          <cell r="G523">
            <v>36</v>
          </cell>
          <cell r="L523">
            <v>0</v>
          </cell>
          <cell r="N523">
            <v>0</v>
          </cell>
          <cell r="P523">
            <v>0</v>
          </cell>
          <cell r="R523">
            <v>1</v>
          </cell>
          <cell r="S523">
            <v>0</v>
          </cell>
          <cell r="V523">
            <v>1</v>
          </cell>
          <cell r="W523">
            <v>1000</v>
          </cell>
          <cell r="X523">
            <v>500</v>
          </cell>
          <cell r="Y523">
            <v>0</v>
          </cell>
          <cell r="AB523">
            <v>1</v>
          </cell>
          <cell r="AC523">
            <v>0</v>
          </cell>
          <cell r="AE523">
            <v>1</v>
          </cell>
          <cell r="AF523">
            <v>900</v>
          </cell>
          <cell r="AG523">
            <v>0</v>
          </cell>
          <cell r="AI523">
            <v>0</v>
          </cell>
          <cell r="AK523">
            <v>0</v>
          </cell>
          <cell r="AP523">
            <v>1</v>
          </cell>
          <cell r="AQ523">
            <v>4</v>
          </cell>
          <cell r="AR523">
            <v>0</v>
          </cell>
          <cell r="AS523">
            <v>2</v>
          </cell>
          <cell r="AT523">
            <v>1</v>
          </cell>
          <cell r="AU523">
            <v>0</v>
          </cell>
          <cell r="AV523">
            <v>0</v>
          </cell>
          <cell r="AW523">
            <v>1</v>
          </cell>
          <cell r="AX523">
            <v>1</v>
          </cell>
          <cell r="AY523">
            <v>0</v>
          </cell>
          <cell r="AZ523">
            <v>0</v>
          </cell>
        </row>
        <row r="524">
          <cell r="A524" t="str">
            <v>Workers' Compensation Board of Alberta</v>
          </cell>
          <cell r="B524">
            <v>1094310</v>
          </cell>
          <cell r="C524" t="str">
            <v>B</v>
          </cell>
          <cell r="D524">
            <v>0</v>
          </cell>
          <cell r="L524">
            <v>0</v>
          </cell>
          <cell r="N524">
            <v>0</v>
          </cell>
          <cell r="P524">
            <v>0</v>
          </cell>
          <cell r="R524">
            <v>0</v>
          </cell>
          <cell r="S524">
            <v>0</v>
          </cell>
          <cell r="V524">
            <v>0</v>
          </cell>
          <cell r="Y524">
            <v>0</v>
          </cell>
          <cell r="AB524">
            <v>1</v>
          </cell>
          <cell r="AC524">
            <v>0</v>
          </cell>
          <cell r="AE524">
            <v>0</v>
          </cell>
          <cell r="AG524">
            <v>0</v>
          </cell>
          <cell r="AI524">
            <v>0</v>
          </cell>
          <cell r="AK524">
            <v>0</v>
          </cell>
          <cell r="AP524">
            <v>0</v>
          </cell>
          <cell r="AQ524">
            <v>4</v>
          </cell>
          <cell r="AR524">
            <v>0</v>
          </cell>
          <cell r="AS524">
            <v>2</v>
          </cell>
          <cell r="AT524">
            <v>1</v>
          </cell>
          <cell r="AU524">
            <v>0</v>
          </cell>
          <cell r="AV524">
            <v>0</v>
          </cell>
          <cell r="AW524">
            <v>0</v>
          </cell>
          <cell r="AX524">
            <v>1</v>
          </cell>
          <cell r="AY524">
            <v>0</v>
          </cell>
          <cell r="AZ524">
            <v>0</v>
          </cell>
        </row>
        <row r="525">
          <cell r="A525" t="str">
            <v>Wyeth Canada Inc.</v>
          </cell>
          <cell r="B525">
            <v>459415</v>
          </cell>
          <cell r="C525" t="str">
            <v>B</v>
          </cell>
          <cell r="D525">
            <v>1</v>
          </cell>
          <cell r="F525">
            <v>45000</v>
          </cell>
          <cell r="G525">
            <v>48</v>
          </cell>
          <cell r="L525">
            <v>1</v>
          </cell>
          <cell r="N525">
            <v>0</v>
          </cell>
          <cell r="P525">
            <v>0</v>
          </cell>
          <cell r="R525">
            <v>2</v>
          </cell>
          <cell r="S525">
            <v>1</v>
          </cell>
          <cell r="T525">
            <v>25000</v>
          </cell>
          <cell r="U525">
            <v>12000</v>
          </cell>
          <cell r="V525">
            <v>1</v>
          </cell>
          <cell r="W525">
            <v>1000</v>
          </cell>
          <cell r="X525">
            <v>250</v>
          </cell>
          <cell r="Y525">
            <v>0</v>
          </cell>
          <cell r="AC525">
            <v>1</v>
          </cell>
          <cell r="AE525">
            <v>1</v>
          </cell>
          <cell r="AG525">
            <v>0</v>
          </cell>
          <cell r="AI525">
            <v>0</v>
          </cell>
          <cell r="AP525">
            <v>1</v>
          </cell>
          <cell r="AQ525">
            <v>3</v>
          </cell>
          <cell r="AR525">
            <v>0</v>
          </cell>
          <cell r="AS525">
            <v>2</v>
          </cell>
          <cell r="AT525">
            <v>1</v>
          </cell>
          <cell r="AU525">
            <v>0</v>
          </cell>
          <cell r="AV525">
            <v>0</v>
          </cell>
          <cell r="AW525">
            <v>1</v>
          </cell>
          <cell r="AX525">
            <v>0</v>
          </cell>
          <cell r="AY525">
            <v>0</v>
          </cell>
          <cell r="AZ525">
            <v>0</v>
          </cell>
        </row>
        <row r="526">
          <cell r="A526" t="str">
            <v>Xantrex Technology Inc.</v>
          </cell>
          <cell r="B526">
            <v>175668.8</v>
          </cell>
          <cell r="C526" t="str">
            <v>B</v>
          </cell>
          <cell r="D526">
            <v>0</v>
          </cell>
          <cell r="L526">
            <v>0</v>
          </cell>
          <cell r="N526">
            <v>0</v>
          </cell>
          <cell r="P526">
            <v>0</v>
          </cell>
          <cell r="R526">
            <v>0</v>
          </cell>
          <cell r="S526">
            <v>0</v>
          </cell>
          <cell r="V526">
            <v>0</v>
          </cell>
          <cell r="Y526">
            <v>0</v>
          </cell>
          <cell r="AB526">
            <v>0</v>
          </cell>
          <cell r="AC526">
            <v>1</v>
          </cell>
          <cell r="AE526">
            <v>1</v>
          </cell>
          <cell r="AF526">
            <v>2500</v>
          </cell>
          <cell r="AG526">
            <v>0</v>
          </cell>
          <cell r="AI526">
            <v>0</v>
          </cell>
          <cell r="AK526">
            <v>0</v>
          </cell>
          <cell r="AM526">
            <v>0</v>
          </cell>
          <cell r="AP526">
            <v>0</v>
          </cell>
          <cell r="AQ526">
            <v>2</v>
          </cell>
          <cell r="AR526">
            <v>0</v>
          </cell>
          <cell r="AS526">
            <v>2</v>
          </cell>
          <cell r="AT526">
            <v>1</v>
          </cell>
          <cell r="AU526">
            <v>0</v>
          </cell>
          <cell r="AV526">
            <v>0</v>
          </cell>
          <cell r="AW526">
            <v>0</v>
          </cell>
          <cell r="AX526">
            <v>0</v>
          </cell>
          <cell r="AY526">
            <v>0</v>
          </cell>
          <cell r="AZ526">
            <v>0</v>
          </cell>
        </row>
        <row r="527">
          <cell r="A527" t="str">
            <v>Xerox Research Centre of Canada</v>
          </cell>
          <cell r="B527">
            <v>17200</v>
          </cell>
          <cell r="C527" t="str">
            <v>B</v>
          </cell>
          <cell r="D527">
            <v>0</v>
          </cell>
          <cell r="I527">
            <v>950</v>
          </cell>
          <cell r="J527">
            <v>11400</v>
          </cell>
          <cell r="L527">
            <v>0</v>
          </cell>
          <cell r="N527">
            <v>0</v>
          </cell>
          <cell r="P527">
            <v>0</v>
          </cell>
          <cell r="R527">
            <v>0</v>
          </cell>
          <cell r="S527">
            <v>0</v>
          </cell>
          <cell r="V527">
            <v>0</v>
          </cell>
          <cell r="Y527">
            <v>0</v>
          </cell>
          <cell r="AB527">
            <v>1</v>
          </cell>
          <cell r="AC527">
            <v>1</v>
          </cell>
          <cell r="AE527">
            <v>0</v>
          </cell>
          <cell r="AG527">
            <v>0</v>
          </cell>
          <cell r="AI527">
            <v>1</v>
          </cell>
          <cell r="AJ527">
            <v>700</v>
          </cell>
          <cell r="AK527">
            <v>1</v>
          </cell>
          <cell r="AL527">
            <v>550</v>
          </cell>
          <cell r="AP527">
            <v>0</v>
          </cell>
          <cell r="AQ527">
            <v>1</v>
          </cell>
          <cell r="AR527">
            <v>0</v>
          </cell>
          <cell r="AS527">
            <v>2</v>
          </cell>
          <cell r="AT527">
            <v>1</v>
          </cell>
          <cell r="AU527">
            <v>0</v>
          </cell>
          <cell r="AV527">
            <v>1</v>
          </cell>
          <cell r="AW527">
            <v>0</v>
          </cell>
          <cell r="AX527">
            <v>1</v>
          </cell>
          <cell r="AY527">
            <v>0</v>
          </cell>
          <cell r="AZ527">
            <v>0</v>
          </cell>
        </row>
        <row r="528">
          <cell r="A528" t="str">
            <v>YMG Capital Management Inc.</v>
          </cell>
          <cell r="B528">
            <v>12968</v>
          </cell>
          <cell r="C528" t="str">
            <v>B</v>
          </cell>
          <cell r="D528">
            <v>1</v>
          </cell>
          <cell r="E528">
            <v>2760</v>
          </cell>
          <cell r="L528">
            <v>0</v>
          </cell>
          <cell r="N528">
            <v>1</v>
          </cell>
          <cell r="P528">
            <v>0</v>
          </cell>
          <cell r="R528">
            <v>0</v>
          </cell>
          <cell r="S528">
            <v>0</v>
          </cell>
          <cell r="V528">
            <v>0</v>
          </cell>
          <cell r="Y528">
            <v>0</v>
          </cell>
          <cell r="AB528">
            <v>0</v>
          </cell>
          <cell r="AC528">
            <v>0</v>
          </cell>
          <cell r="AE528">
            <v>0</v>
          </cell>
          <cell r="AG528">
            <v>0</v>
          </cell>
          <cell r="AI528">
            <v>0</v>
          </cell>
          <cell r="AK528">
            <v>0</v>
          </cell>
          <cell r="AP528">
            <v>0</v>
          </cell>
          <cell r="AQ528">
            <v>1</v>
          </cell>
          <cell r="AR528">
            <v>0</v>
          </cell>
          <cell r="AS528">
            <v>2</v>
          </cell>
          <cell r="AT528">
            <v>1</v>
          </cell>
          <cell r="AU528">
            <v>0</v>
          </cell>
          <cell r="AV528">
            <v>0</v>
          </cell>
          <cell r="AW528">
            <v>0</v>
          </cell>
          <cell r="AX528">
            <v>0</v>
          </cell>
          <cell r="AY528">
            <v>0</v>
          </cell>
          <cell r="AZ528">
            <v>0</v>
          </cell>
        </row>
        <row r="529">
          <cell r="A529" t="str">
            <v>York University</v>
          </cell>
          <cell r="B529">
            <v>578100</v>
          </cell>
          <cell r="C529" t="str">
            <v>B</v>
          </cell>
          <cell r="D529">
            <v>0</v>
          </cell>
          <cell r="I529">
            <v>650</v>
          </cell>
          <cell r="J529">
            <v>7800</v>
          </cell>
          <cell r="L529">
            <v>0</v>
          </cell>
          <cell r="N529">
            <v>0</v>
          </cell>
          <cell r="P529">
            <v>0</v>
          </cell>
          <cell r="R529">
            <v>0</v>
          </cell>
          <cell r="S529">
            <v>0</v>
          </cell>
          <cell r="V529">
            <v>0</v>
          </cell>
          <cell r="Y529">
            <v>0</v>
          </cell>
          <cell r="AB529">
            <v>0</v>
          </cell>
          <cell r="AC529">
            <v>0</v>
          </cell>
          <cell r="AE529">
            <v>0</v>
          </cell>
          <cell r="AG529">
            <v>0</v>
          </cell>
          <cell r="AI529">
            <v>0</v>
          </cell>
          <cell r="AK529">
            <v>0</v>
          </cell>
          <cell r="AP529">
            <v>0</v>
          </cell>
          <cell r="AQ529">
            <v>3</v>
          </cell>
          <cell r="AR529">
            <v>0</v>
          </cell>
          <cell r="AS529">
            <v>2</v>
          </cell>
          <cell r="AT529">
            <v>1</v>
          </cell>
          <cell r="AU529">
            <v>0</v>
          </cell>
          <cell r="AV529">
            <v>1</v>
          </cell>
          <cell r="AW529">
            <v>0</v>
          </cell>
          <cell r="AX529">
            <v>0</v>
          </cell>
          <cell r="AY529">
            <v>0</v>
          </cell>
          <cell r="AZ529">
            <v>0</v>
          </cell>
        </row>
        <row r="533">
          <cell r="A533" t="str">
            <v>ABB Canada Inc.</v>
          </cell>
          <cell r="B533">
            <v>800000</v>
          </cell>
          <cell r="C533" t="str">
            <v>C</v>
          </cell>
          <cell r="D533">
            <v>0</v>
          </cell>
          <cell r="I533">
            <v>1000</v>
          </cell>
          <cell r="J533">
            <v>12000</v>
          </cell>
          <cell r="L533">
            <v>0</v>
          </cell>
          <cell r="N533">
            <v>0</v>
          </cell>
          <cell r="P533">
            <v>0</v>
          </cell>
          <cell r="R533">
            <v>1</v>
          </cell>
          <cell r="S533">
            <v>0</v>
          </cell>
          <cell r="V533">
            <v>0</v>
          </cell>
          <cell r="Y533">
            <v>1</v>
          </cell>
          <cell r="AA533">
            <v>2000</v>
          </cell>
          <cell r="AB533">
            <v>0</v>
          </cell>
          <cell r="AC533">
            <v>1</v>
          </cell>
          <cell r="AD533">
            <v>10370</v>
          </cell>
          <cell r="AE533">
            <v>1</v>
          </cell>
          <cell r="AF533">
            <v>850</v>
          </cell>
          <cell r="AG533">
            <v>0</v>
          </cell>
          <cell r="AI533">
            <v>0</v>
          </cell>
          <cell r="AK533">
            <v>0</v>
          </cell>
          <cell r="AP533">
            <v>0</v>
          </cell>
          <cell r="AQ533">
            <v>3</v>
          </cell>
          <cell r="AR533">
            <v>0</v>
          </cell>
          <cell r="AS533">
            <v>3</v>
          </cell>
          <cell r="AT533">
            <v>1</v>
          </cell>
          <cell r="AU533">
            <v>0</v>
          </cell>
          <cell r="AV533">
            <v>1</v>
          </cell>
          <cell r="AW533">
            <v>1</v>
          </cell>
          <cell r="AX533">
            <v>0</v>
          </cell>
          <cell r="AY533">
            <v>0</v>
          </cell>
          <cell r="AZ533">
            <v>0</v>
          </cell>
        </row>
        <row r="534">
          <cell r="A534" t="str">
            <v>Abitibi-Consolidated Inc.</v>
          </cell>
          <cell r="B534">
            <v>5534000</v>
          </cell>
          <cell r="C534" t="str">
            <v>C</v>
          </cell>
          <cell r="D534">
            <v>0</v>
          </cell>
          <cell r="F534">
            <v>43000</v>
          </cell>
          <cell r="G534">
            <v>36</v>
          </cell>
          <cell r="L534">
            <v>1</v>
          </cell>
          <cell r="N534">
            <v>1</v>
          </cell>
          <cell r="O534">
            <v>275</v>
          </cell>
          <cell r="R534">
            <v>3</v>
          </cell>
          <cell r="S534">
            <v>1</v>
          </cell>
          <cell r="U534">
            <v>5000</v>
          </cell>
          <cell r="V534">
            <v>1</v>
          </cell>
          <cell r="Y534">
            <v>1</v>
          </cell>
          <cell r="AA534">
            <v>450</v>
          </cell>
          <cell r="AC534">
            <v>1</v>
          </cell>
          <cell r="AE534">
            <v>1</v>
          </cell>
          <cell r="AF534">
            <v>1000</v>
          </cell>
          <cell r="AG534">
            <v>1</v>
          </cell>
          <cell r="AH534">
            <v>5000</v>
          </cell>
          <cell r="AI534">
            <v>0</v>
          </cell>
          <cell r="AK534">
            <v>0</v>
          </cell>
          <cell r="AP534">
            <v>1</v>
          </cell>
          <cell r="AQ534">
            <v>6</v>
          </cell>
          <cell r="AR534">
            <v>0</v>
          </cell>
          <cell r="AS534">
            <v>3</v>
          </cell>
          <cell r="AT534">
            <v>1</v>
          </cell>
          <cell r="AU534">
            <v>0</v>
          </cell>
          <cell r="AV534">
            <v>0</v>
          </cell>
          <cell r="AW534">
            <v>1</v>
          </cell>
          <cell r="AX534">
            <v>0</v>
          </cell>
          <cell r="AY534">
            <v>0</v>
          </cell>
          <cell r="AZ534">
            <v>0</v>
          </cell>
        </row>
        <row r="535">
          <cell r="A535" t="str">
            <v>ACNielsen Company of Canada</v>
          </cell>
          <cell r="B535">
            <v>127171</v>
          </cell>
          <cell r="C535" t="str">
            <v>C</v>
          </cell>
          <cell r="D535">
            <v>0</v>
          </cell>
          <cell r="F535">
            <v>46800</v>
          </cell>
          <cell r="G535">
            <v>36</v>
          </cell>
          <cell r="L535">
            <v>1</v>
          </cell>
          <cell r="N535">
            <v>0</v>
          </cell>
          <cell r="P535">
            <v>0</v>
          </cell>
          <cell r="R535">
            <v>0</v>
          </cell>
          <cell r="S535">
            <v>0</v>
          </cell>
          <cell r="V535">
            <v>0</v>
          </cell>
          <cell r="Y535">
            <v>0</v>
          </cell>
          <cell r="AB535">
            <v>1</v>
          </cell>
          <cell r="AC535">
            <v>0</v>
          </cell>
          <cell r="AE535">
            <v>0</v>
          </cell>
          <cell r="AG535">
            <v>0</v>
          </cell>
          <cell r="AI535">
            <v>0</v>
          </cell>
          <cell r="AK535">
            <v>0</v>
          </cell>
          <cell r="AP535">
            <v>1</v>
          </cell>
          <cell r="AQ535">
            <v>2</v>
          </cell>
          <cell r="AR535">
            <v>0</v>
          </cell>
          <cell r="AS535">
            <v>3</v>
          </cell>
          <cell r="AT535">
            <v>1</v>
          </cell>
          <cell r="AU535">
            <v>0</v>
          </cell>
          <cell r="AV535">
            <v>0</v>
          </cell>
          <cell r="AW535">
            <v>0</v>
          </cell>
          <cell r="AX535">
            <v>1</v>
          </cell>
          <cell r="AY535">
            <v>0</v>
          </cell>
          <cell r="AZ535">
            <v>0</v>
          </cell>
        </row>
        <row r="536">
          <cell r="A536" t="str">
            <v>ACS Media</v>
          </cell>
          <cell r="B536">
            <v>63198</v>
          </cell>
          <cell r="C536" t="str">
            <v>C</v>
          </cell>
          <cell r="AP536">
            <v>0</v>
          </cell>
          <cell r="AQ536">
            <v>1</v>
          </cell>
          <cell r="AR536">
            <v>0</v>
          </cell>
          <cell r="AS536">
            <v>3</v>
          </cell>
          <cell r="AT536">
            <v>0</v>
          </cell>
          <cell r="AU536">
            <v>0</v>
          </cell>
          <cell r="AV536">
            <v>0</v>
          </cell>
          <cell r="AW536">
            <v>0</v>
          </cell>
          <cell r="AX536">
            <v>0</v>
          </cell>
          <cell r="AY536">
            <v>0</v>
          </cell>
          <cell r="AZ536">
            <v>0</v>
          </cell>
        </row>
        <row r="537">
          <cell r="A537" t="str">
            <v>Addenda Capital Inc.</v>
          </cell>
          <cell r="B537">
            <v>15000</v>
          </cell>
          <cell r="C537" t="str">
            <v>C</v>
          </cell>
          <cell r="D537">
            <v>0</v>
          </cell>
          <cell r="I537">
            <v>400</v>
          </cell>
          <cell r="J537">
            <v>4800</v>
          </cell>
          <cell r="L537">
            <v>0</v>
          </cell>
          <cell r="N537">
            <v>1</v>
          </cell>
          <cell r="P537">
            <v>0</v>
          </cell>
          <cell r="R537">
            <v>1</v>
          </cell>
          <cell r="S537">
            <v>0</v>
          </cell>
          <cell r="V537">
            <v>0</v>
          </cell>
          <cell r="Y537">
            <v>1</v>
          </cell>
          <cell r="Z537">
            <v>200</v>
          </cell>
          <cell r="AB537">
            <v>0</v>
          </cell>
          <cell r="AC537">
            <v>0</v>
          </cell>
          <cell r="AE537">
            <v>0</v>
          </cell>
          <cell r="AG537">
            <v>0</v>
          </cell>
          <cell r="AI537">
            <v>0</v>
          </cell>
          <cell r="AK537">
            <v>0</v>
          </cell>
          <cell r="AP537">
            <v>0</v>
          </cell>
          <cell r="AQ537">
            <v>1</v>
          </cell>
          <cell r="AR537">
            <v>0</v>
          </cell>
          <cell r="AS537">
            <v>3</v>
          </cell>
          <cell r="AT537">
            <v>1</v>
          </cell>
          <cell r="AU537">
            <v>0</v>
          </cell>
          <cell r="AV537">
            <v>1</v>
          </cell>
          <cell r="AW537">
            <v>1</v>
          </cell>
          <cell r="AX537">
            <v>0</v>
          </cell>
          <cell r="AY537">
            <v>0</v>
          </cell>
          <cell r="AZ537">
            <v>0</v>
          </cell>
        </row>
        <row r="538">
          <cell r="A538" t="str">
            <v>Adecco Employment Services Limited</v>
          </cell>
          <cell r="B538">
            <v>258966</v>
          </cell>
          <cell r="C538" t="str">
            <v>C</v>
          </cell>
          <cell r="D538">
            <v>0</v>
          </cell>
          <cell r="L538">
            <v>0</v>
          </cell>
          <cell r="N538">
            <v>0</v>
          </cell>
          <cell r="P538">
            <v>0</v>
          </cell>
          <cell r="R538">
            <v>0</v>
          </cell>
          <cell r="S538">
            <v>0</v>
          </cell>
          <cell r="V538">
            <v>0</v>
          </cell>
          <cell r="Y538">
            <v>0</v>
          </cell>
          <cell r="AB538">
            <v>0</v>
          </cell>
          <cell r="AC538">
            <v>0</v>
          </cell>
          <cell r="AE538">
            <v>0</v>
          </cell>
          <cell r="AG538">
            <v>0</v>
          </cell>
          <cell r="AI538">
            <v>0</v>
          </cell>
          <cell r="AK538">
            <v>0</v>
          </cell>
          <cell r="AM538">
            <v>0</v>
          </cell>
          <cell r="AP538">
            <v>0</v>
          </cell>
          <cell r="AQ538">
            <v>2</v>
          </cell>
          <cell r="AR538">
            <v>0</v>
          </cell>
          <cell r="AS538">
            <v>3</v>
          </cell>
          <cell r="AT538">
            <v>1</v>
          </cell>
          <cell r="AU538">
            <v>0</v>
          </cell>
          <cell r="AV538">
            <v>0</v>
          </cell>
          <cell r="AW538">
            <v>0</v>
          </cell>
          <cell r="AX538">
            <v>0</v>
          </cell>
          <cell r="AY538">
            <v>0</v>
          </cell>
          <cell r="AZ538">
            <v>0</v>
          </cell>
        </row>
        <row r="539">
          <cell r="A539" t="str">
            <v>ADP Canada Services Ltd.</v>
          </cell>
          <cell r="B539">
            <v>250000</v>
          </cell>
          <cell r="C539" t="str">
            <v>C</v>
          </cell>
          <cell r="D539">
            <v>0</v>
          </cell>
          <cell r="I539">
            <v>800</v>
          </cell>
          <cell r="J539">
            <v>9600</v>
          </cell>
          <cell r="L539">
            <v>0</v>
          </cell>
          <cell r="N539">
            <v>1</v>
          </cell>
          <cell r="O539">
            <v>1920</v>
          </cell>
          <cell r="P539">
            <v>0</v>
          </cell>
          <cell r="R539">
            <v>0</v>
          </cell>
          <cell r="S539">
            <v>0</v>
          </cell>
          <cell r="V539">
            <v>0</v>
          </cell>
          <cell r="Y539">
            <v>0</v>
          </cell>
          <cell r="AB539">
            <v>0</v>
          </cell>
          <cell r="AC539">
            <v>0</v>
          </cell>
          <cell r="AE539">
            <v>0</v>
          </cell>
          <cell r="AK539">
            <v>0</v>
          </cell>
          <cell r="AP539">
            <v>0</v>
          </cell>
          <cell r="AQ539">
            <v>2</v>
          </cell>
          <cell r="AR539">
            <v>0</v>
          </cell>
          <cell r="AS539">
            <v>3</v>
          </cell>
          <cell r="AT539">
            <v>1</v>
          </cell>
          <cell r="AU539">
            <v>0</v>
          </cell>
          <cell r="AV539">
            <v>1</v>
          </cell>
          <cell r="AW539">
            <v>0</v>
          </cell>
          <cell r="AX539">
            <v>0</v>
          </cell>
          <cell r="AY539">
            <v>0</v>
          </cell>
          <cell r="AZ539">
            <v>0</v>
          </cell>
        </row>
        <row r="540">
          <cell r="A540" t="str">
            <v>ADT Canada Inc.</v>
          </cell>
          <cell r="B540">
            <v>300000</v>
          </cell>
          <cell r="C540" t="str">
            <v>C</v>
          </cell>
          <cell r="D540">
            <v>0</v>
          </cell>
          <cell r="I540">
            <v>740</v>
          </cell>
          <cell r="J540">
            <v>8880</v>
          </cell>
          <cell r="L540">
            <v>0</v>
          </cell>
          <cell r="N540">
            <v>0</v>
          </cell>
          <cell r="P540">
            <v>0</v>
          </cell>
          <cell r="R540">
            <v>0</v>
          </cell>
          <cell r="S540">
            <v>0</v>
          </cell>
          <cell r="V540">
            <v>0</v>
          </cell>
          <cell r="Y540">
            <v>0</v>
          </cell>
          <cell r="AB540">
            <v>0</v>
          </cell>
          <cell r="AC540">
            <v>0</v>
          </cell>
          <cell r="AE540">
            <v>1</v>
          </cell>
          <cell r="AG540">
            <v>0</v>
          </cell>
          <cell r="AI540">
            <v>0</v>
          </cell>
          <cell r="AK540">
            <v>0</v>
          </cell>
          <cell r="AP540">
            <v>0</v>
          </cell>
          <cell r="AQ540">
            <v>2</v>
          </cell>
          <cell r="AR540">
            <v>0</v>
          </cell>
          <cell r="AS540">
            <v>3</v>
          </cell>
          <cell r="AT540">
            <v>1</v>
          </cell>
          <cell r="AU540">
            <v>0</v>
          </cell>
          <cell r="AV540">
            <v>1</v>
          </cell>
          <cell r="AW540">
            <v>0</v>
          </cell>
          <cell r="AX540">
            <v>0</v>
          </cell>
          <cell r="AY540">
            <v>0</v>
          </cell>
          <cell r="AZ540">
            <v>0</v>
          </cell>
        </row>
        <row r="541">
          <cell r="A541" t="str">
            <v>Aecon Group</v>
          </cell>
          <cell r="B541">
            <v>972486</v>
          </cell>
          <cell r="C541" t="str">
            <v>C</v>
          </cell>
          <cell r="D541">
            <v>0</v>
          </cell>
          <cell r="I541">
            <v>650</v>
          </cell>
          <cell r="J541">
            <v>7800</v>
          </cell>
          <cell r="L541">
            <v>1</v>
          </cell>
          <cell r="N541">
            <v>1</v>
          </cell>
          <cell r="P541">
            <v>0</v>
          </cell>
          <cell r="R541">
            <v>0</v>
          </cell>
          <cell r="S541">
            <v>0</v>
          </cell>
          <cell r="V541">
            <v>0</v>
          </cell>
          <cell r="Y541">
            <v>0</v>
          </cell>
          <cell r="AB541">
            <v>1</v>
          </cell>
          <cell r="AC541">
            <v>0</v>
          </cell>
          <cell r="AE541">
            <v>1</v>
          </cell>
          <cell r="AF541">
            <v>900</v>
          </cell>
          <cell r="AG541">
            <v>0</v>
          </cell>
          <cell r="AI541">
            <v>0</v>
          </cell>
          <cell r="AK541">
            <v>0</v>
          </cell>
          <cell r="AP541">
            <v>0</v>
          </cell>
          <cell r="AQ541">
            <v>3</v>
          </cell>
          <cell r="AR541">
            <v>0</v>
          </cell>
          <cell r="AS541">
            <v>3</v>
          </cell>
          <cell r="AT541">
            <v>1</v>
          </cell>
          <cell r="AU541">
            <v>0</v>
          </cell>
          <cell r="AV541">
            <v>1</v>
          </cell>
          <cell r="AW541">
            <v>0</v>
          </cell>
          <cell r="AX541">
            <v>1</v>
          </cell>
          <cell r="AY541">
            <v>0</v>
          </cell>
          <cell r="AZ541">
            <v>0</v>
          </cell>
        </row>
        <row r="542">
          <cell r="A542" t="str">
            <v>AGF Management Limited</v>
          </cell>
          <cell r="B542">
            <v>600832</v>
          </cell>
          <cell r="C542" t="str">
            <v>C</v>
          </cell>
          <cell r="D542">
            <v>0</v>
          </cell>
          <cell r="L542">
            <v>0</v>
          </cell>
          <cell r="N542">
            <v>0</v>
          </cell>
          <cell r="P542">
            <v>0</v>
          </cell>
          <cell r="R542">
            <v>1</v>
          </cell>
          <cell r="S542">
            <v>0</v>
          </cell>
          <cell r="V542">
            <v>0</v>
          </cell>
          <cell r="Y542">
            <v>1</v>
          </cell>
          <cell r="AA542">
            <v>200</v>
          </cell>
          <cell r="AB542">
            <v>0</v>
          </cell>
          <cell r="AC542">
            <v>0</v>
          </cell>
          <cell r="AE542">
            <v>0</v>
          </cell>
          <cell r="AG542">
            <v>0</v>
          </cell>
          <cell r="AI542">
            <v>0</v>
          </cell>
          <cell r="AK542">
            <v>0</v>
          </cell>
          <cell r="AP542">
            <v>0</v>
          </cell>
          <cell r="AQ542">
            <v>3</v>
          </cell>
          <cell r="AR542">
            <v>0</v>
          </cell>
          <cell r="AS542">
            <v>3</v>
          </cell>
          <cell r="AT542">
            <v>1</v>
          </cell>
          <cell r="AU542">
            <v>0</v>
          </cell>
          <cell r="AV542">
            <v>0</v>
          </cell>
          <cell r="AW542">
            <v>1</v>
          </cell>
          <cell r="AX542">
            <v>0</v>
          </cell>
          <cell r="AY542">
            <v>0</v>
          </cell>
          <cell r="AZ542">
            <v>0</v>
          </cell>
        </row>
        <row r="543">
          <cell r="A543" t="str">
            <v>Agrium Inc.</v>
          </cell>
          <cell r="B543">
            <v>3229458</v>
          </cell>
          <cell r="C543" t="str">
            <v>C</v>
          </cell>
          <cell r="D543">
            <v>0</v>
          </cell>
          <cell r="I543">
            <v>834</v>
          </cell>
          <cell r="J543">
            <v>10008</v>
          </cell>
          <cell r="L543">
            <v>0</v>
          </cell>
          <cell r="N543">
            <v>0</v>
          </cell>
          <cell r="P543">
            <v>0</v>
          </cell>
          <cell r="R543">
            <v>0</v>
          </cell>
          <cell r="S543">
            <v>0</v>
          </cell>
          <cell r="V543">
            <v>0</v>
          </cell>
          <cell r="Y543">
            <v>0</v>
          </cell>
          <cell r="AC543">
            <v>0</v>
          </cell>
          <cell r="AE543">
            <v>1</v>
          </cell>
          <cell r="AF543">
            <v>650</v>
          </cell>
          <cell r="AG543">
            <v>1</v>
          </cell>
          <cell r="AH543">
            <v>750</v>
          </cell>
          <cell r="AI543">
            <v>0</v>
          </cell>
          <cell r="AK543">
            <v>0</v>
          </cell>
          <cell r="AP543">
            <v>0</v>
          </cell>
          <cell r="AQ543">
            <v>5</v>
          </cell>
          <cell r="AR543">
            <v>0</v>
          </cell>
          <cell r="AS543">
            <v>3</v>
          </cell>
          <cell r="AT543">
            <v>1</v>
          </cell>
          <cell r="AU543">
            <v>0</v>
          </cell>
          <cell r="AV543">
            <v>1</v>
          </cell>
          <cell r="AW543">
            <v>0</v>
          </cell>
          <cell r="AX543">
            <v>0</v>
          </cell>
          <cell r="AY543">
            <v>0</v>
          </cell>
          <cell r="AZ543">
            <v>0</v>
          </cell>
        </row>
        <row r="544">
          <cell r="A544" t="str">
            <v>Agropur, Coopérative agro-alimentaire</v>
          </cell>
          <cell r="B544">
            <v>1900000</v>
          </cell>
          <cell r="C544" t="str">
            <v>C</v>
          </cell>
          <cell r="D544">
            <v>0</v>
          </cell>
          <cell r="I544">
            <v>770</v>
          </cell>
          <cell r="J544">
            <v>9240</v>
          </cell>
          <cell r="L544">
            <v>0</v>
          </cell>
          <cell r="N544">
            <v>1</v>
          </cell>
          <cell r="P544">
            <v>0</v>
          </cell>
          <cell r="R544">
            <v>0</v>
          </cell>
          <cell r="S544">
            <v>0</v>
          </cell>
          <cell r="V544">
            <v>0</v>
          </cell>
          <cell r="Y544">
            <v>0</v>
          </cell>
          <cell r="AB544">
            <v>2</v>
          </cell>
          <cell r="AC544">
            <v>0</v>
          </cell>
          <cell r="AE544">
            <v>1</v>
          </cell>
          <cell r="AF544">
            <v>500</v>
          </cell>
          <cell r="AG544">
            <v>0</v>
          </cell>
          <cell r="AI544">
            <v>0</v>
          </cell>
          <cell r="AK544">
            <v>0</v>
          </cell>
          <cell r="AP544">
            <v>0</v>
          </cell>
          <cell r="AQ544">
            <v>4</v>
          </cell>
          <cell r="AR544">
            <v>0</v>
          </cell>
          <cell r="AS544">
            <v>3</v>
          </cell>
          <cell r="AT544">
            <v>1</v>
          </cell>
          <cell r="AU544">
            <v>0</v>
          </cell>
          <cell r="AV544">
            <v>1</v>
          </cell>
          <cell r="AW544">
            <v>0</v>
          </cell>
          <cell r="AX544">
            <v>1</v>
          </cell>
          <cell r="AY544">
            <v>0</v>
          </cell>
          <cell r="AZ544">
            <v>0</v>
          </cell>
        </row>
        <row r="545">
          <cell r="A545" t="str">
            <v>Air Canada</v>
          </cell>
          <cell r="B545">
            <v>8368000</v>
          </cell>
          <cell r="C545" t="str">
            <v>C</v>
          </cell>
          <cell r="D545">
            <v>0</v>
          </cell>
          <cell r="I545">
            <v>700</v>
          </cell>
          <cell r="J545">
            <v>8400</v>
          </cell>
          <cell r="L545">
            <v>1</v>
          </cell>
          <cell r="N545">
            <v>0</v>
          </cell>
          <cell r="P545">
            <v>0</v>
          </cell>
          <cell r="R545">
            <v>0</v>
          </cell>
          <cell r="S545">
            <v>0</v>
          </cell>
          <cell r="V545">
            <v>0</v>
          </cell>
          <cell r="Y545">
            <v>0</v>
          </cell>
          <cell r="AB545">
            <v>0</v>
          </cell>
          <cell r="AC545">
            <v>1</v>
          </cell>
          <cell r="AE545">
            <v>1</v>
          </cell>
          <cell r="AF545">
            <v>450</v>
          </cell>
          <cell r="AG545">
            <v>1</v>
          </cell>
          <cell r="AH545">
            <v>3500</v>
          </cell>
          <cell r="AI545">
            <v>0</v>
          </cell>
          <cell r="AK545">
            <v>0</v>
          </cell>
          <cell r="AP545">
            <v>0</v>
          </cell>
          <cell r="AQ545">
            <v>6</v>
          </cell>
          <cell r="AR545">
            <v>0</v>
          </cell>
          <cell r="AS545">
            <v>3</v>
          </cell>
          <cell r="AT545">
            <v>1</v>
          </cell>
          <cell r="AU545">
            <v>0</v>
          </cell>
          <cell r="AV545">
            <v>1</v>
          </cell>
          <cell r="AW545">
            <v>0</v>
          </cell>
          <cell r="AX545">
            <v>0</v>
          </cell>
          <cell r="AY545">
            <v>0</v>
          </cell>
          <cell r="AZ545">
            <v>0</v>
          </cell>
        </row>
        <row r="546">
          <cell r="A546" t="str">
            <v>Air Liquide Canada Inc.</v>
          </cell>
          <cell r="B546">
            <v>525000</v>
          </cell>
          <cell r="C546" t="str">
            <v>C</v>
          </cell>
          <cell r="D546">
            <v>0</v>
          </cell>
          <cell r="L546">
            <v>0</v>
          </cell>
          <cell r="N546">
            <v>0</v>
          </cell>
          <cell r="P546">
            <v>0</v>
          </cell>
          <cell r="R546">
            <v>0</v>
          </cell>
          <cell r="S546">
            <v>0</v>
          </cell>
          <cell r="V546">
            <v>0</v>
          </cell>
          <cell r="Y546">
            <v>0</v>
          </cell>
          <cell r="AB546">
            <v>0</v>
          </cell>
          <cell r="AC546">
            <v>0</v>
          </cell>
          <cell r="AE546">
            <v>0</v>
          </cell>
          <cell r="AG546">
            <v>0</v>
          </cell>
          <cell r="AI546">
            <v>0</v>
          </cell>
          <cell r="AK546">
            <v>0</v>
          </cell>
          <cell r="AP546">
            <v>0</v>
          </cell>
          <cell r="AQ546">
            <v>3</v>
          </cell>
          <cell r="AR546">
            <v>0</v>
          </cell>
          <cell r="AS546">
            <v>3</v>
          </cell>
          <cell r="AT546">
            <v>1</v>
          </cell>
          <cell r="AU546">
            <v>0</v>
          </cell>
          <cell r="AV546">
            <v>0</v>
          </cell>
          <cell r="AW546">
            <v>0</v>
          </cell>
          <cell r="AX546">
            <v>0</v>
          </cell>
          <cell r="AY546">
            <v>0</v>
          </cell>
          <cell r="AZ546">
            <v>0</v>
          </cell>
        </row>
        <row r="547">
          <cell r="A547" t="str">
            <v>Alberta Electric System Operator</v>
          </cell>
          <cell r="B547">
            <v>725033</v>
          </cell>
          <cell r="C547" t="str">
            <v>C</v>
          </cell>
          <cell r="D547">
            <v>0</v>
          </cell>
          <cell r="N547">
            <v>1</v>
          </cell>
          <cell r="O547">
            <v>4200</v>
          </cell>
          <cell r="R547">
            <v>1</v>
          </cell>
          <cell r="S547">
            <v>0</v>
          </cell>
          <cell r="V547">
            <v>0</v>
          </cell>
          <cell r="Y547">
            <v>1</v>
          </cell>
          <cell r="AA547">
            <v>1000</v>
          </cell>
          <cell r="AB547">
            <v>0</v>
          </cell>
          <cell r="AE547">
            <v>0</v>
          </cell>
          <cell r="AG547">
            <v>0</v>
          </cell>
          <cell r="AI547">
            <v>0</v>
          </cell>
          <cell r="AP547">
            <v>0</v>
          </cell>
          <cell r="AQ547">
            <v>3</v>
          </cell>
          <cell r="AR547">
            <v>0</v>
          </cell>
          <cell r="AS547">
            <v>3</v>
          </cell>
          <cell r="AT547">
            <v>1</v>
          </cell>
          <cell r="AU547">
            <v>0</v>
          </cell>
          <cell r="AV547">
            <v>0</v>
          </cell>
          <cell r="AW547">
            <v>1</v>
          </cell>
          <cell r="AX547">
            <v>0</v>
          </cell>
          <cell r="AY547">
            <v>0</v>
          </cell>
          <cell r="AZ547">
            <v>0</v>
          </cell>
        </row>
        <row r="548">
          <cell r="A548" t="str">
            <v>Alberta Energy &amp; Utilities Board</v>
          </cell>
          <cell r="B548">
            <v>133105</v>
          </cell>
          <cell r="C548" t="str">
            <v>C</v>
          </cell>
          <cell r="D548">
            <v>0</v>
          </cell>
          <cell r="N548">
            <v>1</v>
          </cell>
          <cell r="O548">
            <v>1440</v>
          </cell>
          <cell r="R548">
            <v>1</v>
          </cell>
          <cell r="S548">
            <v>0</v>
          </cell>
          <cell r="V548">
            <v>0</v>
          </cell>
          <cell r="Y548">
            <v>1</v>
          </cell>
          <cell r="AA548">
            <v>250</v>
          </cell>
          <cell r="AB548">
            <v>2</v>
          </cell>
          <cell r="AE548">
            <v>0</v>
          </cell>
          <cell r="AG548">
            <v>0</v>
          </cell>
          <cell r="AI548">
            <v>0</v>
          </cell>
          <cell r="AP548">
            <v>0</v>
          </cell>
          <cell r="AQ548">
            <v>2</v>
          </cell>
          <cell r="AR548">
            <v>0</v>
          </cell>
          <cell r="AS548">
            <v>3</v>
          </cell>
          <cell r="AT548">
            <v>1</v>
          </cell>
          <cell r="AU548">
            <v>0</v>
          </cell>
          <cell r="AV548">
            <v>0</v>
          </cell>
          <cell r="AW548">
            <v>1</v>
          </cell>
          <cell r="AX548">
            <v>1</v>
          </cell>
          <cell r="AY548">
            <v>0</v>
          </cell>
          <cell r="AZ548">
            <v>0</v>
          </cell>
        </row>
        <row r="549">
          <cell r="A549" t="str">
            <v>Alberta Revenue</v>
          </cell>
          <cell r="B549">
            <v>10900</v>
          </cell>
          <cell r="C549" t="str">
            <v>C</v>
          </cell>
          <cell r="D549">
            <v>0</v>
          </cell>
          <cell r="L549">
            <v>0</v>
          </cell>
          <cell r="N549">
            <v>0</v>
          </cell>
          <cell r="P549">
            <v>0</v>
          </cell>
          <cell r="R549">
            <v>0</v>
          </cell>
          <cell r="S549">
            <v>0</v>
          </cell>
          <cell r="V549">
            <v>0</v>
          </cell>
          <cell r="Y549">
            <v>0</v>
          </cell>
          <cell r="AB549">
            <v>0</v>
          </cell>
          <cell r="AC549">
            <v>0</v>
          </cell>
          <cell r="AE549">
            <v>0</v>
          </cell>
          <cell r="AG549">
            <v>0</v>
          </cell>
          <cell r="AI549">
            <v>0</v>
          </cell>
          <cell r="AK549">
            <v>0</v>
          </cell>
          <cell r="AP549">
            <v>0</v>
          </cell>
          <cell r="AQ549">
            <v>1</v>
          </cell>
          <cell r="AR549">
            <v>0</v>
          </cell>
          <cell r="AS549">
            <v>3</v>
          </cell>
          <cell r="AT549">
            <v>1</v>
          </cell>
          <cell r="AU549">
            <v>0</v>
          </cell>
          <cell r="AV549">
            <v>0</v>
          </cell>
          <cell r="AW549">
            <v>0</v>
          </cell>
          <cell r="AX549">
            <v>0</v>
          </cell>
          <cell r="AY549">
            <v>0</v>
          </cell>
          <cell r="AZ549">
            <v>0</v>
          </cell>
        </row>
        <row r="550">
          <cell r="A550" t="str">
            <v>Alberta Teachers' Retirement Fund Board</v>
          </cell>
          <cell r="B550">
            <v>451939</v>
          </cell>
          <cell r="C550" t="str">
            <v>C</v>
          </cell>
          <cell r="D550">
            <v>0</v>
          </cell>
          <cell r="L550">
            <v>0</v>
          </cell>
          <cell r="N550">
            <v>0</v>
          </cell>
          <cell r="P550">
            <v>0</v>
          </cell>
          <cell r="R550">
            <v>0</v>
          </cell>
          <cell r="S550">
            <v>0</v>
          </cell>
          <cell r="V550">
            <v>0</v>
          </cell>
          <cell r="Y550">
            <v>0</v>
          </cell>
          <cell r="AB550">
            <v>2</v>
          </cell>
          <cell r="AC550">
            <v>0</v>
          </cell>
          <cell r="AE550">
            <v>0</v>
          </cell>
          <cell r="AG550">
            <v>0</v>
          </cell>
          <cell r="AI550">
            <v>0</v>
          </cell>
          <cell r="AK550">
            <v>0</v>
          </cell>
          <cell r="AP550">
            <v>0</v>
          </cell>
          <cell r="AQ550">
            <v>3</v>
          </cell>
          <cell r="AR550">
            <v>0</v>
          </cell>
          <cell r="AS550">
            <v>3</v>
          </cell>
          <cell r="AT550">
            <v>1</v>
          </cell>
          <cell r="AU550">
            <v>0</v>
          </cell>
          <cell r="AV550">
            <v>0</v>
          </cell>
          <cell r="AW550">
            <v>0</v>
          </cell>
          <cell r="AX550">
            <v>1</v>
          </cell>
          <cell r="AY550">
            <v>0</v>
          </cell>
          <cell r="AZ550">
            <v>0</v>
          </cell>
        </row>
        <row r="551">
          <cell r="A551" t="str">
            <v>Alcan Inc.</v>
          </cell>
          <cell r="B551">
            <v>17626972</v>
          </cell>
          <cell r="C551" t="str">
            <v>C</v>
          </cell>
          <cell r="D551">
            <v>1</v>
          </cell>
          <cell r="E551">
            <v>25500</v>
          </cell>
          <cell r="I551">
            <v>1375</v>
          </cell>
          <cell r="J551">
            <v>16500</v>
          </cell>
          <cell r="L551">
            <v>0</v>
          </cell>
          <cell r="N551">
            <v>0</v>
          </cell>
          <cell r="P551">
            <v>0</v>
          </cell>
          <cell r="R551">
            <v>1</v>
          </cell>
          <cell r="S551">
            <v>1</v>
          </cell>
          <cell r="U551">
            <v>4000</v>
          </cell>
          <cell r="V551">
            <v>0</v>
          </cell>
          <cell r="Y551">
            <v>0</v>
          </cell>
          <cell r="AB551">
            <v>1</v>
          </cell>
          <cell r="AC551">
            <v>1</v>
          </cell>
          <cell r="AE551">
            <v>0</v>
          </cell>
          <cell r="AG551">
            <v>1</v>
          </cell>
          <cell r="AH551">
            <v>5000</v>
          </cell>
          <cell r="AI551">
            <v>0</v>
          </cell>
          <cell r="AK551">
            <v>0</v>
          </cell>
          <cell r="AP551">
            <v>0</v>
          </cell>
          <cell r="AQ551">
            <v>6</v>
          </cell>
          <cell r="AR551">
            <v>0</v>
          </cell>
          <cell r="AS551">
            <v>3</v>
          </cell>
          <cell r="AT551">
            <v>1</v>
          </cell>
          <cell r="AU551">
            <v>0</v>
          </cell>
          <cell r="AV551">
            <v>1</v>
          </cell>
          <cell r="AW551">
            <v>1</v>
          </cell>
          <cell r="AX551">
            <v>1</v>
          </cell>
          <cell r="AY551">
            <v>0</v>
          </cell>
          <cell r="AZ551">
            <v>0</v>
          </cell>
        </row>
        <row r="552">
          <cell r="A552" t="str">
            <v>Alcatel Canada Inc.</v>
          </cell>
          <cell r="B552">
            <v>900000</v>
          </cell>
          <cell r="C552" t="str">
            <v>C</v>
          </cell>
          <cell r="I552">
            <v>667</v>
          </cell>
          <cell r="J552">
            <v>8004</v>
          </cell>
          <cell r="R552">
            <v>1</v>
          </cell>
          <cell r="S552">
            <v>1</v>
          </cell>
          <cell r="T552">
            <v>2000</v>
          </cell>
          <cell r="V552">
            <v>0</v>
          </cell>
          <cell r="Y552">
            <v>0</v>
          </cell>
          <cell r="AB552">
            <v>0</v>
          </cell>
          <cell r="AC552">
            <v>0</v>
          </cell>
          <cell r="AE552">
            <v>0</v>
          </cell>
          <cell r="AG552">
            <v>0</v>
          </cell>
          <cell r="AI552">
            <v>0</v>
          </cell>
          <cell r="AK552">
            <v>0</v>
          </cell>
          <cell r="AM552">
            <v>0</v>
          </cell>
          <cell r="AP552">
            <v>0</v>
          </cell>
          <cell r="AQ552">
            <v>3</v>
          </cell>
          <cell r="AR552">
            <v>0</v>
          </cell>
          <cell r="AS552">
            <v>3</v>
          </cell>
          <cell r="AT552">
            <v>1</v>
          </cell>
          <cell r="AU552">
            <v>0</v>
          </cell>
          <cell r="AV552">
            <v>1</v>
          </cell>
          <cell r="AW552">
            <v>1</v>
          </cell>
          <cell r="AX552">
            <v>0</v>
          </cell>
          <cell r="AY552">
            <v>0</v>
          </cell>
          <cell r="AZ552">
            <v>0</v>
          </cell>
        </row>
        <row r="553">
          <cell r="A553" t="str">
            <v>Alderwoods Group</v>
          </cell>
          <cell r="B553">
            <v>955311</v>
          </cell>
          <cell r="C553" t="str">
            <v>C</v>
          </cell>
          <cell r="D553">
            <v>0</v>
          </cell>
          <cell r="I553">
            <v>599</v>
          </cell>
          <cell r="J553">
            <v>7188</v>
          </cell>
          <cell r="L553">
            <v>0</v>
          </cell>
          <cell r="N553">
            <v>1</v>
          </cell>
          <cell r="O553">
            <v>960</v>
          </cell>
          <cell r="P553">
            <v>0</v>
          </cell>
          <cell r="R553">
            <v>1</v>
          </cell>
          <cell r="S553">
            <v>0</v>
          </cell>
          <cell r="V553">
            <v>0</v>
          </cell>
          <cell r="Y553">
            <v>0</v>
          </cell>
          <cell r="AB553">
            <v>0</v>
          </cell>
          <cell r="AC553">
            <v>0</v>
          </cell>
          <cell r="AE553">
            <v>1</v>
          </cell>
          <cell r="AF553">
            <v>3320</v>
          </cell>
          <cell r="AG553">
            <v>0</v>
          </cell>
          <cell r="AI553">
            <v>0</v>
          </cell>
          <cell r="AM553">
            <v>1</v>
          </cell>
          <cell r="AN553">
            <v>1000</v>
          </cell>
          <cell r="AP553">
            <v>0</v>
          </cell>
          <cell r="AQ553">
            <v>3</v>
          </cell>
          <cell r="AR553">
            <v>0</v>
          </cell>
          <cell r="AS553">
            <v>3</v>
          </cell>
          <cell r="AT553">
            <v>1</v>
          </cell>
          <cell r="AU553">
            <v>0</v>
          </cell>
          <cell r="AV553">
            <v>1</v>
          </cell>
          <cell r="AW553">
            <v>1</v>
          </cell>
          <cell r="AX553">
            <v>0</v>
          </cell>
          <cell r="AY553">
            <v>0</v>
          </cell>
          <cell r="AZ553">
            <v>0</v>
          </cell>
        </row>
        <row r="554">
          <cell r="A554" t="str">
            <v>Algoma Central Corporation</v>
          </cell>
          <cell r="B554">
            <v>279188</v>
          </cell>
          <cell r="C554" t="str">
            <v>C</v>
          </cell>
          <cell r="D554">
            <v>0</v>
          </cell>
          <cell r="L554">
            <v>0</v>
          </cell>
          <cell r="N554">
            <v>0</v>
          </cell>
          <cell r="P554">
            <v>0</v>
          </cell>
          <cell r="R554">
            <v>0</v>
          </cell>
          <cell r="S554">
            <v>0</v>
          </cell>
          <cell r="V554">
            <v>0</v>
          </cell>
          <cell r="Y554">
            <v>0</v>
          </cell>
          <cell r="AB554">
            <v>0</v>
          </cell>
          <cell r="AC554">
            <v>0</v>
          </cell>
          <cell r="AE554">
            <v>0</v>
          </cell>
          <cell r="AG554">
            <v>0</v>
          </cell>
          <cell r="AI554">
            <v>0</v>
          </cell>
          <cell r="AK554">
            <v>0</v>
          </cell>
          <cell r="AM554">
            <v>0</v>
          </cell>
          <cell r="AP554">
            <v>0</v>
          </cell>
          <cell r="AQ554">
            <v>2</v>
          </cell>
          <cell r="AR554">
            <v>0</v>
          </cell>
          <cell r="AS554">
            <v>3</v>
          </cell>
          <cell r="AT554">
            <v>1</v>
          </cell>
          <cell r="AU554">
            <v>0</v>
          </cell>
          <cell r="AV554">
            <v>0</v>
          </cell>
          <cell r="AW554">
            <v>0</v>
          </cell>
          <cell r="AX554">
            <v>0</v>
          </cell>
          <cell r="AY554">
            <v>0</v>
          </cell>
          <cell r="AZ554">
            <v>0</v>
          </cell>
        </row>
        <row r="555">
          <cell r="A555" t="str">
            <v>Alliance Pipeline Ltd.</v>
          </cell>
          <cell r="B555">
            <v>900000</v>
          </cell>
          <cell r="C555" t="str">
            <v>C</v>
          </cell>
          <cell r="D555">
            <v>1</v>
          </cell>
          <cell r="E555">
            <v>18500</v>
          </cell>
          <cell r="N555">
            <v>0</v>
          </cell>
          <cell r="R555">
            <v>0</v>
          </cell>
          <cell r="S555">
            <v>0</v>
          </cell>
          <cell r="V555">
            <v>0</v>
          </cell>
          <cell r="Y555">
            <v>0</v>
          </cell>
          <cell r="AB555">
            <v>0</v>
          </cell>
          <cell r="AE555">
            <v>0</v>
          </cell>
          <cell r="AG555">
            <v>0</v>
          </cell>
          <cell r="AI555">
            <v>0</v>
          </cell>
          <cell r="AP555">
            <v>0</v>
          </cell>
          <cell r="AQ555">
            <v>3</v>
          </cell>
          <cell r="AR555">
            <v>0</v>
          </cell>
          <cell r="AS555">
            <v>3</v>
          </cell>
          <cell r="AT555">
            <v>1</v>
          </cell>
          <cell r="AU555">
            <v>0</v>
          </cell>
          <cell r="AV555">
            <v>0</v>
          </cell>
          <cell r="AW555">
            <v>0</v>
          </cell>
          <cell r="AX555">
            <v>0</v>
          </cell>
          <cell r="AY555">
            <v>0</v>
          </cell>
          <cell r="AZ555">
            <v>0</v>
          </cell>
        </row>
        <row r="556">
          <cell r="A556" t="str">
            <v>Allied Domecq Spirits and Wine</v>
          </cell>
          <cell r="B556">
            <v>950000</v>
          </cell>
          <cell r="C556" t="str">
            <v>C</v>
          </cell>
          <cell r="D556">
            <v>0</v>
          </cell>
          <cell r="F556">
            <v>46000</v>
          </cell>
          <cell r="G556">
            <v>36</v>
          </cell>
          <cell r="I556">
            <v>1200</v>
          </cell>
          <cell r="J556">
            <v>14400</v>
          </cell>
          <cell r="L556">
            <v>0</v>
          </cell>
          <cell r="N556">
            <v>0</v>
          </cell>
          <cell r="P556">
            <v>0</v>
          </cell>
          <cell r="R556">
            <v>0</v>
          </cell>
          <cell r="S556">
            <v>0</v>
          </cell>
          <cell r="V556">
            <v>0</v>
          </cell>
          <cell r="Y556">
            <v>0</v>
          </cell>
          <cell r="AB556">
            <v>2</v>
          </cell>
          <cell r="AC556">
            <v>0</v>
          </cell>
          <cell r="AE556">
            <v>1</v>
          </cell>
          <cell r="AG556">
            <v>1</v>
          </cell>
          <cell r="AH556">
            <v>3000</v>
          </cell>
          <cell r="AI556">
            <v>0</v>
          </cell>
          <cell r="AK556">
            <v>0</v>
          </cell>
          <cell r="AP556">
            <v>0</v>
          </cell>
          <cell r="AQ556">
            <v>3</v>
          </cell>
          <cell r="AR556">
            <v>0</v>
          </cell>
          <cell r="AS556">
            <v>3</v>
          </cell>
          <cell r="AT556">
            <v>1</v>
          </cell>
          <cell r="AU556">
            <v>0</v>
          </cell>
          <cell r="AV556">
            <v>1</v>
          </cell>
          <cell r="AW556">
            <v>0</v>
          </cell>
          <cell r="AX556">
            <v>1</v>
          </cell>
          <cell r="AY556">
            <v>0</v>
          </cell>
          <cell r="AZ556">
            <v>0</v>
          </cell>
        </row>
        <row r="557">
          <cell r="A557" t="str">
            <v>Allstate Insurance Company of Canada</v>
          </cell>
          <cell r="B557">
            <v>756460</v>
          </cell>
          <cell r="C557" t="str">
            <v>C</v>
          </cell>
          <cell r="D557">
            <v>1</v>
          </cell>
          <cell r="E557">
            <v>5500</v>
          </cell>
          <cell r="I557">
            <v>1665</v>
          </cell>
          <cell r="J557">
            <v>19980</v>
          </cell>
          <cell r="L557">
            <v>1</v>
          </cell>
          <cell r="N557">
            <v>0</v>
          </cell>
          <cell r="P557">
            <v>0</v>
          </cell>
          <cell r="R557">
            <v>0</v>
          </cell>
          <cell r="S557">
            <v>0</v>
          </cell>
          <cell r="V557">
            <v>0</v>
          </cell>
          <cell r="Y557">
            <v>0</v>
          </cell>
          <cell r="AB557">
            <v>2</v>
          </cell>
          <cell r="AC557">
            <v>0</v>
          </cell>
          <cell r="AE557">
            <v>1</v>
          </cell>
          <cell r="AF557">
            <v>957</v>
          </cell>
          <cell r="AG557">
            <v>0</v>
          </cell>
          <cell r="AI557">
            <v>0</v>
          </cell>
          <cell r="AP557">
            <v>0</v>
          </cell>
          <cell r="AQ557">
            <v>3</v>
          </cell>
          <cell r="AR557">
            <v>0</v>
          </cell>
          <cell r="AS557">
            <v>3</v>
          </cell>
          <cell r="AT557">
            <v>1</v>
          </cell>
          <cell r="AU557">
            <v>0</v>
          </cell>
          <cell r="AV557">
            <v>1</v>
          </cell>
          <cell r="AW557">
            <v>0</v>
          </cell>
          <cell r="AX557">
            <v>1</v>
          </cell>
          <cell r="AY557">
            <v>0</v>
          </cell>
          <cell r="AZ557">
            <v>0</v>
          </cell>
        </row>
        <row r="558">
          <cell r="A558" t="str">
            <v>American Express Canada Inc.</v>
          </cell>
          <cell r="B558">
            <v>778000</v>
          </cell>
          <cell r="C558" t="str">
            <v>C</v>
          </cell>
          <cell r="AP558">
            <v>0</v>
          </cell>
          <cell r="AQ558">
            <v>3</v>
          </cell>
          <cell r="AR558">
            <v>0</v>
          </cell>
          <cell r="AS558">
            <v>3</v>
          </cell>
          <cell r="AT558">
            <v>0</v>
          </cell>
          <cell r="AU558">
            <v>0</v>
          </cell>
          <cell r="AV558">
            <v>0</v>
          </cell>
          <cell r="AW558">
            <v>0</v>
          </cell>
          <cell r="AX558">
            <v>0</v>
          </cell>
          <cell r="AY558">
            <v>0</v>
          </cell>
          <cell r="AZ558">
            <v>0</v>
          </cell>
        </row>
        <row r="559">
          <cell r="A559" t="str">
            <v>American International Group (Canada)</v>
          </cell>
          <cell r="B559">
            <v>1650192</v>
          </cell>
          <cell r="C559" t="str">
            <v>C</v>
          </cell>
          <cell r="D559">
            <v>0</v>
          </cell>
          <cell r="L559">
            <v>0</v>
          </cell>
          <cell r="N559">
            <v>0</v>
          </cell>
          <cell r="P559">
            <v>0</v>
          </cell>
          <cell r="R559">
            <v>0</v>
          </cell>
          <cell r="S559">
            <v>0</v>
          </cell>
          <cell r="V559">
            <v>0</v>
          </cell>
          <cell r="Y559">
            <v>0</v>
          </cell>
          <cell r="AB559">
            <v>0</v>
          </cell>
          <cell r="AC559">
            <v>0</v>
          </cell>
          <cell r="AE559">
            <v>0</v>
          </cell>
          <cell r="AG559">
            <v>0</v>
          </cell>
          <cell r="AI559">
            <v>0</v>
          </cell>
          <cell r="AK559">
            <v>0</v>
          </cell>
          <cell r="AP559">
            <v>0</v>
          </cell>
          <cell r="AQ559">
            <v>4</v>
          </cell>
          <cell r="AR559">
            <v>0</v>
          </cell>
          <cell r="AS559">
            <v>3</v>
          </cell>
          <cell r="AT559">
            <v>1</v>
          </cell>
          <cell r="AU559">
            <v>0</v>
          </cell>
          <cell r="AV559">
            <v>0</v>
          </cell>
          <cell r="AW559">
            <v>0</v>
          </cell>
          <cell r="AX559">
            <v>0</v>
          </cell>
          <cell r="AY559">
            <v>0</v>
          </cell>
          <cell r="AZ559">
            <v>0</v>
          </cell>
        </row>
        <row r="560">
          <cell r="A560" t="str">
            <v>American Standard Inc.</v>
          </cell>
          <cell r="B560">
            <v>130605</v>
          </cell>
          <cell r="C560" t="str">
            <v>C</v>
          </cell>
          <cell r="D560">
            <v>0</v>
          </cell>
          <cell r="F560">
            <v>25000</v>
          </cell>
          <cell r="H560">
            <v>100000</v>
          </cell>
          <cell r="L560">
            <v>1</v>
          </cell>
          <cell r="N560">
            <v>1</v>
          </cell>
          <cell r="P560">
            <v>0</v>
          </cell>
          <cell r="R560">
            <v>0</v>
          </cell>
          <cell r="S560">
            <v>0</v>
          </cell>
          <cell r="V560">
            <v>0</v>
          </cell>
          <cell r="Y560">
            <v>0</v>
          </cell>
          <cell r="AB560">
            <v>0</v>
          </cell>
          <cell r="AC560">
            <v>0</v>
          </cell>
          <cell r="AE560">
            <v>0</v>
          </cell>
          <cell r="AG560">
            <v>0</v>
          </cell>
          <cell r="AI560">
            <v>0</v>
          </cell>
          <cell r="AK560">
            <v>0</v>
          </cell>
          <cell r="AP560">
            <v>1</v>
          </cell>
          <cell r="AQ560">
            <v>2</v>
          </cell>
          <cell r="AR560">
            <v>0</v>
          </cell>
          <cell r="AS560">
            <v>3</v>
          </cell>
          <cell r="AT560">
            <v>1</v>
          </cell>
          <cell r="AU560">
            <v>0</v>
          </cell>
          <cell r="AV560">
            <v>0</v>
          </cell>
          <cell r="AW560">
            <v>0</v>
          </cell>
          <cell r="AX560">
            <v>0</v>
          </cell>
          <cell r="AY560">
            <v>0</v>
          </cell>
          <cell r="AZ560">
            <v>0</v>
          </cell>
        </row>
        <row r="561">
          <cell r="A561" t="str">
            <v>AMI Partners Inc.</v>
          </cell>
          <cell r="B561">
            <v>1000</v>
          </cell>
          <cell r="C561" t="str">
            <v>C</v>
          </cell>
          <cell r="D561">
            <v>0</v>
          </cell>
          <cell r="L561">
            <v>0</v>
          </cell>
          <cell r="N561">
            <v>0</v>
          </cell>
          <cell r="P561">
            <v>0</v>
          </cell>
          <cell r="R561">
            <v>0</v>
          </cell>
          <cell r="S561">
            <v>0</v>
          </cell>
          <cell r="V561">
            <v>0</v>
          </cell>
          <cell r="Y561">
            <v>0</v>
          </cell>
          <cell r="AB561">
            <v>0</v>
          </cell>
          <cell r="AC561">
            <v>0</v>
          </cell>
          <cell r="AE561">
            <v>0</v>
          </cell>
          <cell r="AG561">
            <v>0</v>
          </cell>
          <cell r="AI561">
            <v>0</v>
          </cell>
          <cell r="AK561">
            <v>0</v>
          </cell>
          <cell r="AP561">
            <v>0</v>
          </cell>
          <cell r="AQ561">
            <v>1</v>
          </cell>
          <cell r="AR561">
            <v>0</v>
          </cell>
          <cell r="AS561">
            <v>3</v>
          </cell>
          <cell r="AT561">
            <v>1</v>
          </cell>
          <cell r="AU561">
            <v>0</v>
          </cell>
          <cell r="AV561">
            <v>0</v>
          </cell>
          <cell r="AW561">
            <v>0</v>
          </cell>
          <cell r="AX561">
            <v>0</v>
          </cell>
          <cell r="AY561">
            <v>0</v>
          </cell>
          <cell r="AZ561">
            <v>0</v>
          </cell>
        </row>
        <row r="562">
          <cell r="A562" t="str">
            <v>Anchor Lamina Inc.</v>
          </cell>
          <cell r="B562">
            <v>137148</v>
          </cell>
          <cell r="C562" t="str">
            <v>C</v>
          </cell>
          <cell r="D562">
            <v>0</v>
          </cell>
          <cell r="I562">
            <v>1500</v>
          </cell>
          <cell r="J562">
            <v>18000</v>
          </cell>
          <cell r="L562">
            <v>0</v>
          </cell>
          <cell r="N562">
            <v>0</v>
          </cell>
          <cell r="P562">
            <v>0</v>
          </cell>
          <cell r="R562">
            <v>0</v>
          </cell>
          <cell r="S562">
            <v>0</v>
          </cell>
          <cell r="V562">
            <v>0</v>
          </cell>
          <cell r="Y562">
            <v>0</v>
          </cell>
          <cell r="AC562">
            <v>0</v>
          </cell>
          <cell r="AE562">
            <v>0</v>
          </cell>
          <cell r="AG562">
            <v>0</v>
          </cell>
          <cell r="AI562">
            <v>0</v>
          </cell>
          <cell r="AK562">
            <v>0</v>
          </cell>
          <cell r="AP562">
            <v>0</v>
          </cell>
          <cell r="AQ562">
            <v>2</v>
          </cell>
          <cell r="AR562">
            <v>0</v>
          </cell>
          <cell r="AS562">
            <v>3</v>
          </cell>
          <cell r="AT562">
            <v>1</v>
          </cell>
          <cell r="AU562">
            <v>0</v>
          </cell>
          <cell r="AV562">
            <v>1</v>
          </cell>
          <cell r="AW562">
            <v>0</v>
          </cell>
          <cell r="AX562">
            <v>0</v>
          </cell>
          <cell r="AY562">
            <v>0</v>
          </cell>
          <cell r="AZ562">
            <v>0</v>
          </cell>
        </row>
        <row r="563">
          <cell r="A563" t="str">
            <v>APF Energy</v>
          </cell>
          <cell r="B563">
            <v>165457</v>
          </cell>
          <cell r="C563" t="str">
            <v>C</v>
          </cell>
          <cell r="D563">
            <v>0</v>
          </cell>
          <cell r="N563">
            <v>1</v>
          </cell>
          <cell r="O563">
            <v>3640</v>
          </cell>
          <cell r="R563">
            <v>0</v>
          </cell>
          <cell r="S563">
            <v>0</v>
          </cell>
          <cell r="V563">
            <v>0</v>
          </cell>
          <cell r="Y563">
            <v>0</v>
          </cell>
          <cell r="AB563">
            <v>0</v>
          </cell>
          <cell r="AE563">
            <v>0</v>
          </cell>
          <cell r="AG563">
            <v>0</v>
          </cell>
          <cell r="AI563">
            <v>0</v>
          </cell>
          <cell r="AP563">
            <v>0</v>
          </cell>
          <cell r="AQ563">
            <v>2</v>
          </cell>
          <cell r="AR563">
            <v>0</v>
          </cell>
          <cell r="AS563">
            <v>3</v>
          </cell>
          <cell r="AT563">
            <v>1</v>
          </cell>
          <cell r="AU563">
            <v>0</v>
          </cell>
          <cell r="AV563">
            <v>0</v>
          </cell>
          <cell r="AW563">
            <v>0</v>
          </cell>
          <cell r="AX563">
            <v>0</v>
          </cell>
          <cell r="AY563">
            <v>0</v>
          </cell>
          <cell r="AZ563">
            <v>0</v>
          </cell>
        </row>
        <row r="564">
          <cell r="A564" t="str">
            <v>ARAMARK Canada Ltd.</v>
          </cell>
          <cell r="B564">
            <v>557621</v>
          </cell>
          <cell r="C564" t="str">
            <v>C</v>
          </cell>
          <cell r="D564">
            <v>0</v>
          </cell>
          <cell r="F564">
            <v>41000</v>
          </cell>
          <cell r="G564">
            <v>48</v>
          </cell>
          <cell r="H564">
            <v>120000</v>
          </cell>
          <cell r="K564">
            <v>0</v>
          </cell>
          <cell r="L564">
            <v>1</v>
          </cell>
          <cell r="N564">
            <v>0</v>
          </cell>
          <cell r="P564">
            <v>0</v>
          </cell>
          <cell r="R564">
            <v>1</v>
          </cell>
          <cell r="S564">
            <v>0</v>
          </cell>
          <cell r="V564">
            <v>0</v>
          </cell>
          <cell r="Y564">
            <v>1</v>
          </cell>
          <cell r="AA564">
            <v>2000</v>
          </cell>
          <cell r="AB564">
            <v>1</v>
          </cell>
          <cell r="AC564">
            <v>1</v>
          </cell>
          <cell r="AE564">
            <v>1</v>
          </cell>
          <cell r="AG564">
            <v>0</v>
          </cell>
          <cell r="AI564">
            <v>0</v>
          </cell>
          <cell r="AK564">
            <v>0</v>
          </cell>
          <cell r="AP564">
            <v>1</v>
          </cell>
          <cell r="AQ564">
            <v>3</v>
          </cell>
          <cell r="AR564">
            <v>0</v>
          </cell>
          <cell r="AS564">
            <v>3</v>
          </cell>
          <cell r="AT564">
            <v>1</v>
          </cell>
          <cell r="AU564">
            <v>0</v>
          </cell>
          <cell r="AV564">
            <v>0</v>
          </cell>
          <cell r="AW564">
            <v>1</v>
          </cell>
          <cell r="AX564">
            <v>1</v>
          </cell>
          <cell r="AY564">
            <v>0</v>
          </cell>
          <cell r="AZ564">
            <v>0</v>
          </cell>
        </row>
        <row r="565">
          <cell r="A565" t="str">
            <v>Assurant Solutions</v>
          </cell>
          <cell r="B565">
            <v>197978</v>
          </cell>
          <cell r="C565" t="str">
            <v>C</v>
          </cell>
          <cell r="D565">
            <v>0</v>
          </cell>
          <cell r="G565">
            <v>0</v>
          </cell>
          <cell r="H565">
            <v>0</v>
          </cell>
          <cell r="I565">
            <v>0</v>
          </cell>
          <cell r="L565">
            <v>0</v>
          </cell>
          <cell r="N565">
            <v>1</v>
          </cell>
          <cell r="O565">
            <v>1500</v>
          </cell>
          <cell r="P565">
            <v>0</v>
          </cell>
          <cell r="R565">
            <v>0</v>
          </cell>
          <cell r="S565">
            <v>0</v>
          </cell>
          <cell r="V565">
            <v>0</v>
          </cell>
          <cell r="Y565">
            <v>0</v>
          </cell>
          <cell r="AB565">
            <v>1</v>
          </cell>
          <cell r="AC565">
            <v>0</v>
          </cell>
          <cell r="AD565">
            <v>0</v>
          </cell>
          <cell r="AE565">
            <v>0</v>
          </cell>
          <cell r="AG565">
            <v>0</v>
          </cell>
          <cell r="AI565">
            <v>0</v>
          </cell>
          <cell r="AK565">
            <v>0</v>
          </cell>
          <cell r="AP565">
            <v>0</v>
          </cell>
          <cell r="AQ565">
            <v>2</v>
          </cell>
          <cell r="AR565">
            <v>0</v>
          </cell>
          <cell r="AS565">
            <v>3</v>
          </cell>
          <cell r="AT565">
            <v>1</v>
          </cell>
          <cell r="AU565">
            <v>0</v>
          </cell>
          <cell r="AV565">
            <v>0</v>
          </cell>
          <cell r="AW565">
            <v>0</v>
          </cell>
          <cell r="AX565">
            <v>1</v>
          </cell>
          <cell r="AY565">
            <v>0</v>
          </cell>
          <cell r="AZ565">
            <v>0</v>
          </cell>
        </row>
        <row r="566">
          <cell r="A566" t="str">
            <v>AstraZeneca Canada Inc.</v>
          </cell>
          <cell r="B566">
            <v>1017000</v>
          </cell>
          <cell r="C566" t="str">
            <v>C</v>
          </cell>
          <cell r="D566">
            <v>0</v>
          </cell>
          <cell r="F566">
            <v>48000</v>
          </cell>
          <cell r="G566">
            <v>36</v>
          </cell>
          <cell r="H566">
            <v>80000</v>
          </cell>
          <cell r="L566">
            <v>1</v>
          </cell>
          <cell r="N566">
            <v>0</v>
          </cell>
          <cell r="P566">
            <v>0</v>
          </cell>
          <cell r="R566">
            <v>0</v>
          </cell>
          <cell r="S566">
            <v>0</v>
          </cell>
          <cell r="V566">
            <v>0</v>
          </cell>
          <cell r="Y566">
            <v>0</v>
          </cell>
          <cell r="AB566">
            <v>0</v>
          </cell>
          <cell r="AC566">
            <v>0</v>
          </cell>
          <cell r="AE566">
            <v>1</v>
          </cell>
          <cell r="AF566">
            <v>1000</v>
          </cell>
          <cell r="AG566">
            <v>1</v>
          </cell>
          <cell r="AH566">
            <v>2000</v>
          </cell>
          <cell r="AI566">
            <v>0</v>
          </cell>
          <cell r="AK566">
            <v>0</v>
          </cell>
          <cell r="AP566">
            <v>1</v>
          </cell>
          <cell r="AQ566">
            <v>4</v>
          </cell>
          <cell r="AR566">
            <v>0</v>
          </cell>
          <cell r="AS566">
            <v>3</v>
          </cell>
          <cell r="AT566">
            <v>1</v>
          </cell>
          <cell r="AU566">
            <v>0</v>
          </cell>
          <cell r="AV566">
            <v>0</v>
          </cell>
          <cell r="AW566">
            <v>0</v>
          </cell>
          <cell r="AX566">
            <v>0</v>
          </cell>
          <cell r="AY566">
            <v>0</v>
          </cell>
          <cell r="AZ566">
            <v>0</v>
          </cell>
        </row>
        <row r="567">
          <cell r="A567" t="str">
            <v>ATI Technologies Inc.</v>
          </cell>
          <cell r="B567">
            <v>1918631</v>
          </cell>
          <cell r="C567" t="str">
            <v>C</v>
          </cell>
          <cell r="D567">
            <v>0</v>
          </cell>
          <cell r="L567">
            <v>0</v>
          </cell>
          <cell r="N567">
            <v>0</v>
          </cell>
          <cell r="P567">
            <v>0</v>
          </cell>
          <cell r="R567">
            <v>0</v>
          </cell>
          <cell r="S567">
            <v>0</v>
          </cell>
          <cell r="V567">
            <v>0</v>
          </cell>
          <cell r="Y567">
            <v>0</v>
          </cell>
          <cell r="AB567">
            <v>0</v>
          </cell>
          <cell r="AC567">
            <v>1</v>
          </cell>
          <cell r="AE567">
            <v>1</v>
          </cell>
          <cell r="AG567">
            <v>0</v>
          </cell>
          <cell r="AI567">
            <v>0</v>
          </cell>
          <cell r="AK567">
            <v>0</v>
          </cell>
          <cell r="AP567">
            <v>0</v>
          </cell>
          <cell r="AQ567">
            <v>4</v>
          </cell>
          <cell r="AR567">
            <v>0</v>
          </cell>
          <cell r="AS567">
            <v>3</v>
          </cell>
          <cell r="AT567">
            <v>1</v>
          </cell>
          <cell r="AU567">
            <v>0</v>
          </cell>
          <cell r="AV567">
            <v>0</v>
          </cell>
          <cell r="AW567">
            <v>0</v>
          </cell>
          <cell r="AX567">
            <v>0</v>
          </cell>
          <cell r="AY567">
            <v>0</v>
          </cell>
          <cell r="AZ567">
            <v>0</v>
          </cell>
        </row>
        <row r="568">
          <cell r="A568" t="str">
            <v>Atomic Energy of Canada Limited</v>
          </cell>
          <cell r="B568">
            <v>571115</v>
          </cell>
          <cell r="C568" t="str">
            <v>C</v>
          </cell>
          <cell r="D568">
            <v>0</v>
          </cell>
          <cell r="F568">
            <v>45000</v>
          </cell>
          <cell r="G568">
            <v>36</v>
          </cell>
          <cell r="I568">
            <v>1400</v>
          </cell>
          <cell r="J568">
            <v>16800</v>
          </cell>
          <cell r="K568">
            <v>375</v>
          </cell>
          <cell r="L568">
            <v>1</v>
          </cell>
          <cell r="M568">
            <v>900</v>
          </cell>
          <cell r="N568">
            <v>0</v>
          </cell>
          <cell r="P568">
            <v>0</v>
          </cell>
          <cell r="R568">
            <v>0</v>
          </cell>
          <cell r="S568">
            <v>0</v>
          </cell>
          <cell r="V568">
            <v>0</v>
          </cell>
          <cell r="Y568">
            <v>0</v>
          </cell>
          <cell r="AB568">
            <v>2</v>
          </cell>
          <cell r="AC568">
            <v>0</v>
          </cell>
          <cell r="AE568">
            <v>0</v>
          </cell>
          <cell r="AG568">
            <v>0</v>
          </cell>
          <cell r="AI568">
            <v>0</v>
          </cell>
          <cell r="AK568">
            <v>0</v>
          </cell>
          <cell r="AP568">
            <v>0</v>
          </cell>
          <cell r="AQ568">
            <v>3</v>
          </cell>
          <cell r="AR568">
            <v>0</v>
          </cell>
          <cell r="AS568">
            <v>3</v>
          </cell>
          <cell r="AT568">
            <v>1</v>
          </cell>
          <cell r="AU568">
            <v>0</v>
          </cell>
          <cell r="AV568">
            <v>1</v>
          </cell>
          <cell r="AW568">
            <v>0</v>
          </cell>
          <cell r="AX568">
            <v>1</v>
          </cell>
          <cell r="AY568">
            <v>1</v>
          </cell>
          <cell r="AZ568">
            <v>0</v>
          </cell>
        </row>
        <row r="569">
          <cell r="A569" t="str">
            <v>Aurion Capital Management</v>
          </cell>
          <cell r="B569">
            <v>9831.1</v>
          </cell>
          <cell r="C569" t="str">
            <v>C</v>
          </cell>
          <cell r="D569">
            <v>0</v>
          </cell>
          <cell r="L569">
            <v>0</v>
          </cell>
          <cell r="N569">
            <v>1</v>
          </cell>
          <cell r="O569">
            <v>2760</v>
          </cell>
          <cell r="P569">
            <v>0</v>
          </cell>
          <cell r="R569">
            <v>0</v>
          </cell>
          <cell r="S569">
            <v>0</v>
          </cell>
          <cell r="V569">
            <v>0</v>
          </cell>
          <cell r="Y569">
            <v>0</v>
          </cell>
          <cell r="AB569">
            <v>0</v>
          </cell>
          <cell r="AC569">
            <v>0</v>
          </cell>
          <cell r="AE569">
            <v>1</v>
          </cell>
          <cell r="AG569">
            <v>0</v>
          </cell>
          <cell r="AI569">
            <v>0</v>
          </cell>
          <cell r="AK569">
            <v>0</v>
          </cell>
          <cell r="AP569">
            <v>0</v>
          </cell>
          <cell r="AQ569">
            <v>1</v>
          </cell>
          <cell r="AR569">
            <v>0</v>
          </cell>
          <cell r="AS569">
            <v>3</v>
          </cell>
          <cell r="AT569">
            <v>1</v>
          </cell>
          <cell r="AU569">
            <v>0</v>
          </cell>
          <cell r="AV569">
            <v>0</v>
          </cell>
          <cell r="AW569">
            <v>0</v>
          </cell>
          <cell r="AX569">
            <v>0</v>
          </cell>
          <cell r="AY569">
            <v>0</v>
          </cell>
          <cell r="AZ569">
            <v>0</v>
          </cell>
        </row>
        <row r="570">
          <cell r="A570" t="str">
            <v>Aviva Canada Inc.</v>
          </cell>
          <cell r="B570">
            <v>2562700</v>
          </cell>
          <cell r="C570" t="str">
            <v>C</v>
          </cell>
          <cell r="D570">
            <v>0</v>
          </cell>
          <cell r="F570">
            <v>37300</v>
          </cell>
          <cell r="G570">
            <v>48</v>
          </cell>
          <cell r="H570">
            <v>120000</v>
          </cell>
          <cell r="L570">
            <v>1</v>
          </cell>
          <cell r="N570">
            <v>1</v>
          </cell>
          <cell r="O570">
            <v>480</v>
          </cell>
          <cell r="P570">
            <v>0</v>
          </cell>
          <cell r="R570">
            <v>0</v>
          </cell>
          <cell r="S570">
            <v>0</v>
          </cell>
          <cell r="V570">
            <v>0</v>
          </cell>
          <cell r="Y570">
            <v>0</v>
          </cell>
          <cell r="AB570">
            <v>0</v>
          </cell>
          <cell r="AC570">
            <v>0</v>
          </cell>
          <cell r="AE570">
            <v>1</v>
          </cell>
          <cell r="AG570">
            <v>0</v>
          </cell>
          <cell r="AI570">
            <v>0</v>
          </cell>
          <cell r="AK570">
            <v>0</v>
          </cell>
          <cell r="AM570">
            <v>0</v>
          </cell>
          <cell r="AP570">
            <v>1</v>
          </cell>
          <cell r="AQ570">
            <v>5</v>
          </cell>
          <cell r="AR570">
            <v>0</v>
          </cell>
          <cell r="AS570">
            <v>3</v>
          </cell>
          <cell r="AT570">
            <v>1</v>
          </cell>
          <cell r="AU570">
            <v>0</v>
          </cell>
          <cell r="AV570">
            <v>0</v>
          </cell>
          <cell r="AW570">
            <v>0</v>
          </cell>
          <cell r="AX570">
            <v>0</v>
          </cell>
          <cell r="AY570">
            <v>0</v>
          </cell>
          <cell r="AZ570">
            <v>0</v>
          </cell>
        </row>
        <row r="571">
          <cell r="A571" t="str">
            <v>Avon Canada Inc.</v>
          </cell>
          <cell r="B571">
            <v>228124</v>
          </cell>
          <cell r="C571" t="str">
            <v>C</v>
          </cell>
          <cell r="D571">
            <v>0</v>
          </cell>
          <cell r="F571">
            <v>45000</v>
          </cell>
          <cell r="G571">
            <v>24</v>
          </cell>
          <cell r="I571">
            <v>0</v>
          </cell>
          <cell r="L571">
            <v>0</v>
          </cell>
          <cell r="N571">
            <v>0</v>
          </cell>
          <cell r="P571">
            <v>0</v>
          </cell>
          <cell r="R571">
            <v>0</v>
          </cell>
          <cell r="S571">
            <v>0</v>
          </cell>
          <cell r="V571">
            <v>0</v>
          </cell>
          <cell r="Y571">
            <v>0</v>
          </cell>
          <cell r="AB571">
            <v>0</v>
          </cell>
          <cell r="AC571">
            <v>0</v>
          </cell>
          <cell r="AE571">
            <v>0</v>
          </cell>
          <cell r="AG571">
            <v>0</v>
          </cell>
          <cell r="AI571">
            <v>0</v>
          </cell>
          <cell r="AK571">
            <v>0</v>
          </cell>
          <cell r="AP571">
            <v>1</v>
          </cell>
          <cell r="AQ571">
            <v>2</v>
          </cell>
          <cell r="AR571">
            <v>0</v>
          </cell>
          <cell r="AS571">
            <v>3</v>
          </cell>
          <cell r="AT571">
            <v>1</v>
          </cell>
          <cell r="AU571">
            <v>0</v>
          </cell>
          <cell r="AV571">
            <v>0</v>
          </cell>
          <cell r="AW571">
            <v>0</v>
          </cell>
          <cell r="AX571">
            <v>0</v>
          </cell>
          <cell r="AY571">
            <v>0</v>
          </cell>
          <cell r="AZ571">
            <v>0</v>
          </cell>
        </row>
        <row r="572">
          <cell r="A572" t="str">
            <v>B C Rail Ltd.</v>
          </cell>
          <cell r="B572">
            <v>364000</v>
          </cell>
          <cell r="C572" t="str">
            <v>C</v>
          </cell>
          <cell r="D572">
            <v>1</v>
          </cell>
          <cell r="E572">
            <v>3500</v>
          </cell>
          <cell r="I572">
            <v>900</v>
          </cell>
          <cell r="J572">
            <v>10800</v>
          </cell>
          <cell r="L572">
            <v>1</v>
          </cell>
          <cell r="N572">
            <v>1</v>
          </cell>
          <cell r="O572">
            <v>900</v>
          </cell>
          <cell r="P572">
            <v>0</v>
          </cell>
          <cell r="R572">
            <v>2</v>
          </cell>
          <cell r="S572">
            <v>0</v>
          </cell>
          <cell r="V572">
            <v>1</v>
          </cell>
          <cell r="W572">
            <v>10000</v>
          </cell>
          <cell r="X572">
            <v>2500</v>
          </cell>
          <cell r="Y572">
            <v>1</v>
          </cell>
          <cell r="AA572">
            <v>3500</v>
          </cell>
          <cell r="AB572">
            <v>2</v>
          </cell>
          <cell r="AC572">
            <v>1</v>
          </cell>
          <cell r="AD572">
            <v>450</v>
          </cell>
          <cell r="AE572">
            <v>1</v>
          </cell>
          <cell r="AF572">
            <v>1500</v>
          </cell>
          <cell r="AG572">
            <v>0</v>
          </cell>
          <cell r="AI572">
            <v>0</v>
          </cell>
          <cell r="AP572">
            <v>0</v>
          </cell>
          <cell r="AQ572">
            <v>2</v>
          </cell>
          <cell r="AR572">
            <v>0</v>
          </cell>
          <cell r="AS572">
            <v>3</v>
          </cell>
          <cell r="AT572">
            <v>1</v>
          </cell>
          <cell r="AU572">
            <v>0</v>
          </cell>
          <cell r="AV572">
            <v>1</v>
          </cell>
          <cell r="AW572">
            <v>1</v>
          </cell>
          <cell r="AX572">
            <v>1</v>
          </cell>
          <cell r="AY572">
            <v>0</v>
          </cell>
          <cell r="AZ572">
            <v>0</v>
          </cell>
        </row>
        <row r="573">
          <cell r="A573" t="str">
            <v>Bank of Montreal</v>
          </cell>
          <cell r="B573">
            <v>13147000</v>
          </cell>
          <cell r="C573" t="str">
            <v>C</v>
          </cell>
          <cell r="D573">
            <v>0</v>
          </cell>
          <cell r="F573">
            <v>31800</v>
          </cell>
          <cell r="G573">
            <v>36</v>
          </cell>
          <cell r="K573">
            <v>100</v>
          </cell>
          <cell r="L573">
            <v>1</v>
          </cell>
          <cell r="M573">
            <v>1300</v>
          </cell>
          <cell r="N573">
            <v>1</v>
          </cell>
          <cell r="O573">
            <v>0</v>
          </cell>
          <cell r="P573">
            <v>0</v>
          </cell>
          <cell r="R573">
            <v>1</v>
          </cell>
          <cell r="S573">
            <v>0</v>
          </cell>
          <cell r="V573">
            <v>0</v>
          </cell>
          <cell r="Y573">
            <v>0</v>
          </cell>
          <cell r="AB573">
            <v>2</v>
          </cell>
          <cell r="AC573">
            <v>0</v>
          </cell>
          <cell r="AE573">
            <v>1</v>
          </cell>
          <cell r="AF573">
            <v>1000</v>
          </cell>
          <cell r="AG573">
            <v>0</v>
          </cell>
          <cell r="AI573">
            <v>0</v>
          </cell>
          <cell r="AM573">
            <v>1</v>
          </cell>
          <cell r="AP573">
            <v>1</v>
          </cell>
          <cell r="AQ573">
            <v>6</v>
          </cell>
          <cell r="AR573">
            <v>0</v>
          </cell>
          <cell r="AS573">
            <v>3</v>
          </cell>
          <cell r="AT573">
            <v>1</v>
          </cell>
          <cell r="AU573">
            <v>0</v>
          </cell>
          <cell r="AV573">
            <v>0</v>
          </cell>
          <cell r="AW573">
            <v>1</v>
          </cell>
          <cell r="AX573">
            <v>1</v>
          </cell>
          <cell r="AY573">
            <v>1</v>
          </cell>
          <cell r="AZ573">
            <v>0</v>
          </cell>
        </row>
        <row r="574">
          <cell r="A574" t="str">
            <v>Barclays Global Investors</v>
          </cell>
          <cell r="B574">
            <v>48800</v>
          </cell>
          <cell r="C574" t="str">
            <v>C</v>
          </cell>
          <cell r="D574">
            <v>0</v>
          </cell>
          <cell r="L574">
            <v>0</v>
          </cell>
          <cell r="N574">
            <v>0</v>
          </cell>
          <cell r="P574">
            <v>0</v>
          </cell>
          <cell r="R574">
            <v>0</v>
          </cell>
          <cell r="S574">
            <v>0</v>
          </cell>
          <cell r="V574">
            <v>0</v>
          </cell>
          <cell r="Y574">
            <v>0</v>
          </cell>
          <cell r="AB574">
            <v>0</v>
          </cell>
          <cell r="AC574">
            <v>0</v>
          </cell>
          <cell r="AE574">
            <v>0</v>
          </cell>
          <cell r="AG574">
            <v>0</v>
          </cell>
          <cell r="AI574">
            <v>0</v>
          </cell>
          <cell r="AK574">
            <v>0</v>
          </cell>
          <cell r="AP574">
            <v>0</v>
          </cell>
          <cell r="AQ574">
            <v>1</v>
          </cell>
          <cell r="AR574">
            <v>0</v>
          </cell>
          <cell r="AS574">
            <v>3</v>
          </cell>
          <cell r="AT574">
            <v>1</v>
          </cell>
          <cell r="AU574">
            <v>0</v>
          </cell>
          <cell r="AV574">
            <v>0</v>
          </cell>
          <cell r="AW574">
            <v>0</v>
          </cell>
          <cell r="AX574">
            <v>0</v>
          </cell>
          <cell r="AY574">
            <v>0</v>
          </cell>
          <cell r="AZ574">
            <v>0</v>
          </cell>
        </row>
        <row r="575">
          <cell r="A575" t="str">
            <v>BASF Canada</v>
          </cell>
          <cell r="B575">
            <v>1030021</v>
          </cell>
          <cell r="C575" t="str">
            <v>C</v>
          </cell>
          <cell r="D575">
            <v>0</v>
          </cell>
          <cell r="F575">
            <v>55737</v>
          </cell>
          <cell r="G575">
            <v>36</v>
          </cell>
          <cell r="L575">
            <v>1</v>
          </cell>
          <cell r="N575">
            <v>0</v>
          </cell>
          <cell r="P575">
            <v>0</v>
          </cell>
          <cell r="R575">
            <v>1</v>
          </cell>
          <cell r="S575">
            <v>0</v>
          </cell>
          <cell r="V575">
            <v>0</v>
          </cell>
          <cell r="Y575">
            <v>1</v>
          </cell>
          <cell r="AA575">
            <v>150</v>
          </cell>
          <cell r="AB575">
            <v>0</v>
          </cell>
          <cell r="AC575">
            <v>0</v>
          </cell>
          <cell r="AE575">
            <v>0</v>
          </cell>
          <cell r="AG575">
            <v>0</v>
          </cell>
          <cell r="AI575">
            <v>0</v>
          </cell>
          <cell r="AK575">
            <v>0</v>
          </cell>
          <cell r="AP575">
            <v>1</v>
          </cell>
          <cell r="AQ575">
            <v>4</v>
          </cell>
          <cell r="AR575">
            <v>0</v>
          </cell>
          <cell r="AS575">
            <v>3</v>
          </cell>
          <cell r="AT575">
            <v>1</v>
          </cell>
          <cell r="AU575">
            <v>0</v>
          </cell>
          <cell r="AV575">
            <v>0</v>
          </cell>
          <cell r="AW575">
            <v>1</v>
          </cell>
          <cell r="AX575">
            <v>0</v>
          </cell>
          <cell r="AY575">
            <v>0</v>
          </cell>
          <cell r="AZ575">
            <v>0</v>
          </cell>
        </row>
        <row r="576">
          <cell r="A576" t="str">
            <v>Bata Limited</v>
          </cell>
          <cell r="B576">
            <v>2348700</v>
          </cell>
          <cell r="C576" t="str">
            <v>C</v>
          </cell>
          <cell r="D576">
            <v>0</v>
          </cell>
          <cell r="L576">
            <v>0</v>
          </cell>
          <cell r="N576">
            <v>0</v>
          </cell>
          <cell r="P576">
            <v>0</v>
          </cell>
          <cell r="R576">
            <v>0</v>
          </cell>
          <cell r="S576">
            <v>0</v>
          </cell>
          <cell r="V576">
            <v>0</v>
          </cell>
          <cell r="Y576">
            <v>0</v>
          </cell>
          <cell r="AB576">
            <v>0</v>
          </cell>
          <cell r="AE576">
            <v>0</v>
          </cell>
          <cell r="AG576">
            <v>0</v>
          </cell>
          <cell r="AI576">
            <v>0</v>
          </cell>
          <cell r="AK576">
            <v>0</v>
          </cell>
          <cell r="AP576">
            <v>0</v>
          </cell>
          <cell r="AQ576">
            <v>5</v>
          </cell>
          <cell r="AR576">
            <v>0</v>
          </cell>
          <cell r="AS576">
            <v>3</v>
          </cell>
          <cell r="AT576">
            <v>1</v>
          </cell>
          <cell r="AU576">
            <v>0</v>
          </cell>
          <cell r="AV576">
            <v>0</v>
          </cell>
          <cell r="AW576">
            <v>0</v>
          </cell>
          <cell r="AX576">
            <v>0</v>
          </cell>
          <cell r="AY576">
            <v>0</v>
          </cell>
          <cell r="AZ576">
            <v>0</v>
          </cell>
        </row>
        <row r="577">
          <cell r="A577" t="str">
            <v>Baxter Corporation</v>
          </cell>
          <cell r="B577">
            <v>390185</v>
          </cell>
          <cell r="C577" t="str">
            <v>C</v>
          </cell>
          <cell r="D577">
            <v>0</v>
          </cell>
          <cell r="I577">
            <v>1300</v>
          </cell>
          <cell r="J577">
            <v>15600</v>
          </cell>
          <cell r="L577">
            <v>1</v>
          </cell>
          <cell r="M577">
            <v>1400</v>
          </cell>
          <cell r="N577">
            <v>1</v>
          </cell>
          <cell r="O577">
            <v>1300</v>
          </cell>
          <cell r="P577">
            <v>0</v>
          </cell>
          <cell r="R577">
            <v>0</v>
          </cell>
          <cell r="S577">
            <v>0</v>
          </cell>
          <cell r="V577">
            <v>0</v>
          </cell>
          <cell r="Y577">
            <v>0</v>
          </cell>
          <cell r="AB577">
            <v>0</v>
          </cell>
          <cell r="AC577">
            <v>0</v>
          </cell>
          <cell r="AE577">
            <v>1</v>
          </cell>
          <cell r="AF577">
            <v>1000</v>
          </cell>
          <cell r="AG577">
            <v>1</v>
          </cell>
          <cell r="AH577">
            <v>1500</v>
          </cell>
          <cell r="AI577">
            <v>0</v>
          </cell>
          <cell r="AK577">
            <v>0</v>
          </cell>
          <cell r="AP577">
            <v>0</v>
          </cell>
          <cell r="AQ577">
            <v>2</v>
          </cell>
          <cell r="AR577">
            <v>0</v>
          </cell>
          <cell r="AS577">
            <v>3</v>
          </cell>
          <cell r="AT577">
            <v>1</v>
          </cell>
          <cell r="AU577">
            <v>0</v>
          </cell>
          <cell r="AV577">
            <v>1</v>
          </cell>
          <cell r="AW577">
            <v>0</v>
          </cell>
          <cell r="AX577">
            <v>0</v>
          </cell>
          <cell r="AY577">
            <v>0</v>
          </cell>
          <cell r="AZ577">
            <v>0</v>
          </cell>
        </row>
        <row r="578">
          <cell r="A578" t="str">
            <v>Bayer Inc.</v>
          </cell>
          <cell r="B578">
            <v>1478000</v>
          </cell>
          <cell r="C578" t="str">
            <v>C</v>
          </cell>
          <cell r="D578">
            <v>1</v>
          </cell>
          <cell r="F578">
            <v>41500</v>
          </cell>
          <cell r="G578">
            <v>48</v>
          </cell>
          <cell r="L578">
            <v>0</v>
          </cell>
          <cell r="N578">
            <v>0</v>
          </cell>
          <cell r="P578">
            <v>0</v>
          </cell>
          <cell r="R578">
            <v>0</v>
          </cell>
          <cell r="S578">
            <v>0</v>
          </cell>
          <cell r="V578">
            <v>0</v>
          </cell>
          <cell r="Y578">
            <v>0</v>
          </cell>
          <cell r="AB578">
            <v>0</v>
          </cell>
          <cell r="AC578">
            <v>0</v>
          </cell>
          <cell r="AE578">
            <v>1</v>
          </cell>
          <cell r="AF578">
            <v>1000</v>
          </cell>
          <cell r="AG578">
            <v>1</v>
          </cell>
          <cell r="AI578">
            <v>0</v>
          </cell>
          <cell r="AK578">
            <v>0</v>
          </cell>
          <cell r="AP578">
            <v>1</v>
          </cell>
          <cell r="AQ578">
            <v>4</v>
          </cell>
          <cell r="AR578">
            <v>0</v>
          </cell>
          <cell r="AS578">
            <v>3</v>
          </cell>
          <cell r="AT578">
            <v>1</v>
          </cell>
          <cell r="AU578">
            <v>0</v>
          </cell>
          <cell r="AV578">
            <v>0</v>
          </cell>
          <cell r="AW578">
            <v>0</v>
          </cell>
          <cell r="AX578">
            <v>0</v>
          </cell>
          <cell r="AY578">
            <v>0</v>
          </cell>
          <cell r="AZ578">
            <v>0</v>
          </cell>
        </row>
        <row r="579">
          <cell r="A579" t="str">
            <v>BCE Emergis</v>
          </cell>
          <cell r="B579">
            <v>315700</v>
          </cell>
          <cell r="C579" t="str">
            <v>C</v>
          </cell>
          <cell r="D579">
            <v>1</v>
          </cell>
          <cell r="E579">
            <v>10000</v>
          </cell>
          <cell r="L579">
            <v>0</v>
          </cell>
          <cell r="N579">
            <v>0</v>
          </cell>
          <cell r="P579">
            <v>0</v>
          </cell>
          <cell r="R579">
            <v>0</v>
          </cell>
          <cell r="S579">
            <v>0</v>
          </cell>
          <cell r="V579">
            <v>0</v>
          </cell>
          <cell r="Y579">
            <v>0</v>
          </cell>
          <cell r="AB579">
            <v>0</v>
          </cell>
          <cell r="AC579">
            <v>0</v>
          </cell>
          <cell r="AE579">
            <v>0</v>
          </cell>
          <cell r="AG579">
            <v>0</v>
          </cell>
          <cell r="AI579">
            <v>0</v>
          </cell>
          <cell r="AK579">
            <v>0</v>
          </cell>
          <cell r="AP579">
            <v>0</v>
          </cell>
          <cell r="AQ579">
            <v>2</v>
          </cell>
          <cell r="AR579">
            <v>0</v>
          </cell>
          <cell r="AS579">
            <v>3</v>
          </cell>
          <cell r="AT579">
            <v>1</v>
          </cell>
          <cell r="AU579">
            <v>0</v>
          </cell>
          <cell r="AV579">
            <v>0</v>
          </cell>
          <cell r="AW579">
            <v>0</v>
          </cell>
          <cell r="AX579">
            <v>0</v>
          </cell>
          <cell r="AY579">
            <v>0</v>
          </cell>
          <cell r="AZ579">
            <v>0</v>
          </cell>
        </row>
        <row r="580">
          <cell r="A580" t="str">
            <v>BCE Inc.</v>
          </cell>
          <cell r="B580">
            <v>19056000</v>
          </cell>
          <cell r="C580" t="str">
            <v>C</v>
          </cell>
          <cell r="D580">
            <v>0</v>
          </cell>
          <cell r="F580">
            <v>37000</v>
          </cell>
          <cell r="G580">
            <v>36</v>
          </cell>
          <cell r="K580">
            <v>416</v>
          </cell>
          <cell r="L580">
            <v>1</v>
          </cell>
          <cell r="N580">
            <v>1</v>
          </cell>
          <cell r="O580">
            <v>2400</v>
          </cell>
          <cell r="P580">
            <v>0</v>
          </cell>
          <cell r="R580">
            <v>1</v>
          </cell>
          <cell r="S580">
            <v>0</v>
          </cell>
          <cell r="V580">
            <v>0</v>
          </cell>
          <cell r="Y580">
            <v>1</v>
          </cell>
          <cell r="Z580">
            <v>1500</v>
          </cell>
          <cell r="AA580">
            <v>700</v>
          </cell>
          <cell r="AB580">
            <v>1</v>
          </cell>
          <cell r="AC580">
            <v>1</v>
          </cell>
          <cell r="AE580">
            <v>1</v>
          </cell>
          <cell r="AF580">
            <v>850</v>
          </cell>
          <cell r="AG580">
            <v>1</v>
          </cell>
          <cell r="AH580">
            <v>1000</v>
          </cell>
          <cell r="AI580">
            <v>0</v>
          </cell>
          <cell r="AK580">
            <v>0</v>
          </cell>
          <cell r="AP580">
            <v>1</v>
          </cell>
          <cell r="AQ580">
            <v>6</v>
          </cell>
          <cell r="AR580">
            <v>0</v>
          </cell>
          <cell r="AS580">
            <v>3</v>
          </cell>
          <cell r="AT580">
            <v>1</v>
          </cell>
          <cell r="AU580">
            <v>0</v>
          </cell>
          <cell r="AV580">
            <v>0</v>
          </cell>
          <cell r="AW580">
            <v>1</v>
          </cell>
          <cell r="AX580">
            <v>1</v>
          </cell>
          <cell r="AY580">
            <v>1</v>
          </cell>
          <cell r="AZ580">
            <v>0</v>
          </cell>
        </row>
        <row r="581">
          <cell r="A581" t="str">
            <v>Bell Helicopter-Textron</v>
          </cell>
          <cell r="B581">
            <v>583900</v>
          </cell>
          <cell r="C581" t="str">
            <v>C</v>
          </cell>
          <cell r="AP581">
            <v>0</v>
          </cell>
          <cell r="AQ581">
            <v>3</v>
          </cell>
          <cell r="AR581">
            <v>0</v>
          </cell>
          <cell r="AS581">
            <v>3</v>
          </cell>
          <cell r="AT581">
            <v>0</v>
          </cell>
          <cell r="AU581">
            <v>0</v>
          </cell>
          <cell r="AV581">
            <v>0</v>
          </cell>
          <cell r="AW581">
            <v>0</v>
          </cell>
          <cell r="AX581">
            <v>0</v>
          </cell>
          <cell r="AY581">
            <v>0</v>
          </cell>
          <cell r="AZ581">
            <v>0</v>
          </cell>
        </row>
        <row r="582">
          <cell r="A582" t="str">
            <v>BIMCOR Inc.</v>
          </cell>
          <cell r="B582">
            <v>17416.5</v>
          </cell>
          <cell r="C582" t="str">
            <v>C</v>
          </cell>
          <cell r="D582">
            <v>0</v>
          </cell>
          <cell r="F582">
            <v>37000</v>
          </cell>
          <cell r="G582">
            <v>36</v>
          </cell>
          <cell r="K582">
            <v>360</v>
          </cell>
          <cell r="L582">
            <v>1</v>
          </cell>
          <cell r="M582">
            <v>443</v>
          </cell>
          <cell r="N582">
            <v>1</v>
          </cell>
          <cell r="O582">
            <v>3285</v>
          </cell>
          <cell r="P582">
            <v>0</v>
          </cell>
          <cell r="R582">
            <v>0</v>
          </cell>
          <cell r="S582">
            <v>0</v>
          </cell>
          <cell r="V582">
            <v>0</v>
          </cell>
          <cell r="Y582">
            <v>1</v>
          </cell>
          <cell r="AA582">
            <v>645</v>
          </cell>
          <cell r="AB582">
            <v>1</v>
          </cell>
          <cell r="AC582">
            <v>1</v>
          </cell>
          <cell r="AD582">
            <v>600</v>
          </cell>
          <cell r="AE582">
            <v>1</v>
          </cell>
          <cell r="AF582">
            <v>760</v>
          </cell>
          <cell r="AG582">
            <v>0</v>
          </cell>
          <cell r="AI582">
            <v>1</v>
          </cell>
          <cell r="AJ582">
            <v>300</v>
          </cell>
          <cell r="AK582">
            <v>0</v>
          </cell>
          <cell r="AP582">
            <v>1</v>
          </cell>
          <cell r="AQ582">
            <v>1</v>
          </cell>
          <cell r="AR582">
            <v>0</v>
          </cell>
          <cell r="AS582">
            <v>3</v>
          </cell>
          <cell r="AT582">
            <v>1</v>
          </cell>
          <cell r="AU582">
            <v>0</v>
          </cell>
          <cell r="AV582">
            <v>0</v>
          </cell>
          <cell r="AW582">
            <v>0</v>
          </cell>
          <cell r="AX582">
            <v>1</v>
          </cell>
          <cell r="AY582">
            <v>1</v>
          </cell>
          <cell r="AZ582">
            <v>0</v>
          </cell>
        </row>
        <row r="583">
          <cell r="A583" t="str">
            <v>Biovail Corporation</v>
          </cell>
          <cell r="B583">
            <v>1064496</v>
          </cell>
          <cell r="C583" t="str">
            <v>C</v>
          </cell>
          <cell r="D583">
            <v>0</v>
          </cell>
          <cell r="I583">
            <v>815</v>
          </cell>
          <cell r="J583">
            <v>9780</v>
          </cell>
          <cell r="L583">
            <v>0</v>
          </cell>
          <cell r="N583">
            <v>0</v>
          </cell>
          <cell r="P583">
            <v>0</v>
          </cell>
          <cell r="R583">
            <v>0</v>
          </cell>
          <cell r="S583">
            <v>0</v>
          </cell>
          <cell r="V583">
            <v>0</v>
          </cell>
          <cell r="Y583">
            <v>0</v>
          </cell>
          <cell r="AB583">
            <v>0</v>
          </cell>
          <cell r="AC583">
            <v>1</v>
          </cell>
          <cell r="AD583">
            <v>4115</v>
          </cell>
          <cell r="AE583">
            <v>1</v>
          </cell>
          <cell r="AF583">
            <v>945</v>
          </cell>
          <cell r="AG583">
            <v>0</v>
          </cell>
          <cell r="AI583">
            <v>0</v>
          </cell>
          <cell r="AK583">
            <v>0</v>
          </cell>
          <cell r="AP583">
            <v>0</v>
          </cell>
          <cell r="AQ583">
            <v>4</v>
          </cell>
          <cell r="AR583">
            <v>0</v>
          </cell>
          <cell r="AS583">
            <v>3</v>
          </cell>
          <cell r="AT583">
            <v>1</v>
          </cell>
          <cell r="AU583">
            <v>0</v>
          </cell>
          <cell r="AV583">
            <v>1</v>
          </cell>
          <cell r="AW583">
            <v>0</v>
          </cell>
          <cell r="AX583">
            <v>0</v>
          </cell>
          <cell r="AY583">
            <v>0</v>
          </cell>
          <cell r="AZ583">
            <v>0</v>
          </cell>
        </row>
        <row r="584">
          <cell r="A584" t="str">
            <v>Boeing Canada Technology - Winnipeg Division</v>
          </cell>
          <cell r="B584">
            <v>360000</v>
          </cell>
          <cell r="C584" t="str">
            <v>C</v>
          </cell>
          <cell r="D584">
            <v>1</v>
          </cell>
          <cell r="E584">
            <v>12055</v>
          </cell>
          <cell r="P584">
            <v>0</v>
          </cell>
          <cell r="AP584">
            <v>0</v>
          </cell>
          <cell r="AQ584">
            <v>2</v>
          </cell>
          <cell r="AR584">
            <v>0</v>
          </cell>
          <cell r="AS584">
            <v>3</v>
          </cell>
          <cell r="AT584">
            <v>1</v>
          </cell>
          <cell r="AU584">
            <v>0</v>
          </cell>
          <cell r="AV584">
            <v>0</v>
          </cell>
          <cell r="AW584">
            <v>0</v>
          </cell>
          <cell r="AX584">
            <v>0</v>
          </cell>
          <cell r="AY584">
            <v>0</v>
          </cell>
          <cell r="AZ584">
            <v>0</v>
          </cell>
        </row>
        <row r="585">
          <cell r="A585" t="str">
            <v>Bombardier Inc.</v>
          </cell>
          <cell r="B585">
            <v>23664900</v>
          </cell>
          <cell r="C585" t="str">
            <v>C</v>
          </cell>
          <cell r="D585">
            <v>0</v>
          </cell>
          <cell r="F585">
            <v>39700</v>
          </cell>
          <cell r="G585">
            <v>36</v>
          </cell>
          <cell r="H585">
            <v>100000</v>
          </cell>
          <cell r="K585">
            <v>1500</v>
          </cell>
          <cell r="L585">
            <v>1</v>
          </cell>
          <cell r="N585">
            <v>1</v>
          </cell>
          <cell r="O585">
            <v>4200</v>
          </cell>
          <cell r="P585">
            <v>0</v>
          </cell>
          <cell r="R585">
            <v>1</v>
          </cell>
          <cell r="S585">
            <v>0</v>
          </cell>
          <cell r="V585">
            <v>1</v>
          </cell>
          <cell r="Y585">
            <v>0</v>
          </cell>
          <cell r="AB585">
            <v>1</v>
          </cell>
          <cell r="AC585">
            <v>1</v>
          </cell>
          <cell r="AE585">
            <v>1</v>
          </cell>
          <cell r="AF585">
            <v>750</v>
          </cell>
          <cell r="AG585">
            <v>1</v>
          </cell>
          <cell r="AH585">
            <v>3000</v>
          </cell>
          <cell r="AI585">
            <v>0</v>
          </cell>
          <cell r="AK585">
            <v>0</v>
          </cell>
          <cell r="AP585">
            <v>1</v>
          </cell>
          <cell r="AQ585">
            <v>6</v>
          </cell>
          <cell r="AR585">
            <v>0</v>
          </cell>
          <cell r="AS585">
            <v>3</v>
          </cell>
          <cell r="AT585">
            <v>1</v>
          </cell>
          <cell r="AU585">
            <v>0</v>
          </cell>
          <cell r="AV585">
            <v>0</v>
          </cell>
          <cell r="AW585">
            <v>1</v>
          </cell>
          <cell r="AX585">
            <v>1</v>
          </cell>
          <cell r="AY585">
            <v>1</v>
          </cell>
          <cell r="AZ585">
            <v>0</v>
          </cell>
        </row>
        <row r="586">
          <cell r="A586" t="str">
            <v>Bowater Canada</v>
          </cell>
          <cell r="B586">
            <v>1554047</v>
          </cell>
          <cell r="C586" t="str">
            <v>C</v>
          </cell>
          <cell r="D586">
            <v>0</v>
          </cell>
          <cell r="F586">
            <v>39000</v>
          </cell>
          <cell r="G586">
            <v>36</v>
          </cell>
          <cell r="N586">
            <v>1</v>
          </cell>
          <cell r="O586">
            <v>2400</v>
          </cell>
          <cell r="R586">
            <v>0</v>
          </cell>
          <cell r="S586">
            <v>0</v>
          </cell>
          <cell r="V586">
            <v>0</v>
          </cell>
          <cell r="Y586">
            <v>0</v>
          </cell>
          <cell r="AC586">
            <v>0</v>
          </cell>
          <cell r="AG586">
            <v>0</v>
          </cell>
          <cell r="AP586">
            <v>1</v>
          </cell>
          <cell r="AQ586">
            <v>4</v>
          </cell>
          <cell r="AR586">
            <v>0</v>
          </cell>
          <cell r="AS586">
            <v>3</v>
          </cell>
          <cell r="AT586">
            <v>1</v>
          </cell>
          <cell r="AU586">
            <v>0</v>
          </cell>
          <cell r="AV586">
            <v>0</v>
          </cell>
          <cell r="AW586">
            <v>0</v>
          </cell>
          <cell r="AX586">
            <v>0</v>
          </cell>
          <cell r="AY586">
            <v>0</v>
          </cell>
          <cell r="AZ586">
            <v>0</v>
          </cell>
        </row>
        <row r="587">
          <cell r="A587" t="str">
            <v>BP Canada Energy Company</v>
          </cell>
          <cell r="B587">
            <v>32000000</v>
          </cell>
          <cell r="C587" t="str">
            <v>C</v>
          </cell>
          <cell r="D587">
            <v>0</v>
          </cell>
          <cell r="I587">
            <v>917</v>
          </cell>
          <cell r="J587">
            <v>11004</v>
          </cell>
          <cell r="L587">
            <v>0</v>
          </cell>
          <cell r="N587">
            <v>1</v>
          </cell>
          <cell r="O587">
            <v>325</v>
          </cell>
          <cell r="R587">
            <v>1</v>
          </cell>
          <cell r="S587">
            <v>0</v>
          </cell>
          <cell r="V587">
            <v>1</v>
          </cell>
          <cell r="W587">
            <v>2000</v>
          </cell>
          <cell r="X587">
            <v>834</v>
          </cell>
          <cell r="Y587">
            <v>0</v>
          </cell>
          <cell r="AC587">
            <v>0</v>
          </cell>
          <cell r="AE587">
            <v>1</v>
          </cell>
          <cell r="AF587">
            <v>800</v>
          </cell>
          <cell r="AG587">
            <v>0</v>
          </cell>
          <cell r="AI587">
            <v>0</v>
          </cell>
          <cell r="AP587">
            <v>0</v>
          </cell>
          <cell r="AQ587">
            <v>6</v>
          </cell>
          <cell r="AR587">
            <v>0</v>
          </cell>
          <cell r="AS587">
            <v>3</v>
          </cell>
          <cell r="AT587">
            <v>1</v>
          </cell>
          <cell r="AU587">
            <v>0</v>
          </cell>
          <cell r="AV587">
            <v>1</v>
          </cell>
          <cell r="AW587">
            <v>1</v>
          </cell>
          <cell r="AX587">
            <v>0</v>
          </cell>
          <cell r="AY587">
            <v>0</v>
          </cell>
          <cell r="AZ587">
            <v>0</v>
          </cell>
        </row>
        <row r="588">
          <cell r="A588" t="str">
            <v>Brewers' Distributor Ltd.</v>
          </cell>
          <cell r="B588">
            <v>1000000</v>
          </cell>
          <cell r="C588" t="str">
            <v>C</v>
          </cell>
          <cell r="AP588">
            <v>0</v>
          </cell>
          <cell r="AQ588">
            <v>4</v>
          </cell>
          <cell r="AR588">
            <v>0</v>
          </cell>
          <cell r="AS588">
            <v>3</v>
          </cell>
          <cell r="AT588">
            <v>0</v>
          </cell>
          <cell r="AU588">
            <v>0</v>
          </cell>
          <cell r="AV588">
            <v>0</v>
          </cell>
          <cell r="AW588">
            <v>0</v>
          </cell>
          <cell r="AX588">
            <v>0</v>
          </cell>
          <cell r="AY588">
            <v>0</v>
          </cell>
          <cell r="AZ588">
            <v>0</v>
          </cell>
        </row>
        <row r="589">
          <cell r="A589" t="str">
            <v>Brewster Transport Company Ltd.</v>
          </cell>
          <cell r="B589">
            <v>69270</v>
          </cell>
          <cell r="C589" t="str">
            <v>C</v>
          </cell>
          <cell r="D589">
            <v>0</v>
          </cell>
          <cell r="F589">
            <v>47500</v>
          </cell>
          <cell r="G589">
            <v>48</v>
          </cell>
          <cell r="I589">
            <v>700</v>
          </cell>
          <cell r="J589">
            <v>8400</v>
          </cell>
          <cell r="L589">
            <v>1</v>
          </cell>
          <cell r="N589">
            <v>0</v>
          </cell>
          <cell r="P589">
            <v>0</v>
          </cell>
          <cell r="R589">
            <v>0</v>
          </cell>
          <cell r="S589">
            <v>0</v>
          </cell>
          <cell r="V589">
            <v>0</v>
          </cell>
          <cell r="Y589">
            <v>0</v>
          </cell>
          <cell r="AB589">
            <v>0</v>
          </cell>
          <cell r="AC589">
            <v>0</v>
          </cell>
          <cell r="AE589">
            <v>0</v>
          </cell>
          <cell r="AG589">
            <v>0</v>
          </cell>
          <cell r="AI589">
            <v>0</v>
          </cell>
          <cell r="AK589">
            <v>0</v>
          </cell>
          <cell r="AP589">
            <v>0</v>
          </cell>
          <cell r="AQ589">
            <v>1</v>
          </cell>
          <cell r="AR589">
            <v>0</v>
          </cell>
          <cell r="AS589">
            <v>3</v>
          </cell>
          <cell r="AT589">
            <v>1</v>
          </cell>
          <cell r="AU589">
            <v>0</v>
          </cell>
          <cell r="AV589">
            <v>1</v>
          </cell>
          <cell r="AW589">
            <v>0</v>
          </cell>
          <cell r="AX589">
            <v>0</v>
          </cell>
          <cell r="AY589">
            <v>0</v>
          </cell>
          <cell r="AZ589">
            <v>0</v>
          </cell>
        </row>
        <row r="590">
          <cell r="A590" t="str">
            <v>Bristol-Myers Squibb Canada Inc.</v>
          </cell>
          <cell r="B590">
            <v>390000</v>
          </cell>
          <cell r="C590" t="str">
            <v>C</v>
          </cell>
          <cell r="AP590">
            <v>0</v>
          </cell>
          <cell r="AQ590">
            <v>2</v>
          </cell>
          <cell r="AR590">
            <v>0</v>
          </cell>
          <cell r="AS590">
            <v>3</v>
          </cell>
          <cell r="AT590">
            <v>0</v>
          </cell>
          <cell r="AU590">
            <v>0</v>
          </cell>
          <cell r="AV590">
            <v>0</v>
          </cell>
          <cell r="AW590">
            <v>0</v>
          </cell>
          <cell r="AX590">
            <v>0</v>
          </cell>
          <cell r="AY590">
            <v>0</v>
          </cell>
          <cell r="AZ590">
            <v>0</v>
          </cell>
        </row>
        <row r="591">
          <cell r="A591" t="str">
            <v>British Columbia Hydro and Power Authority</v>
          </cell>
          <cell r="B591">
            <v>4407000</v>
          </cell>
          <cell r="C591" t="str">
            <v>C</v>
          </cell>
          <cell r="D591">
            <v>0</v>
          </cell>
          <cell r="I591">
            <v>1100</v>
          </cell>
          <cell r="J591">
            <v>13200</v>
          </cell>
          <cell r="L591">
            <v>0</v>
          </cell>
          <cell r="N591">
            <v>1</v>
          </cell>
          <cell r="O591">
            <v>840</v>
          </cell>
          <cell r="P591">
            <v>0</v>
          </cell>
          <cell r="R591">
            <v>0</v>
          </cell>
          <cell r="S591">
            <v>0</v>
          </cell>
          <cell r="V591">
            <v>0</v>
          </cell>
          <cell r="Y591">
            <v>0</v>
          </cell>
          <cell r="AB591">
            <v>2</v>
          </cell>
          <cell r="AC591">
            <v>1</v>
          </cell>
          <cell r="AE591">
            <v>1</v>
          </cell>
          <cell r="AG591">
            <v>0</v>
          </cell>
          <cell r="AI591">
            <v>0</v>
          </cell>
          <cell r="AK591">
            <v>0</v>
          </cell>
          <cell r="AP591">
            <v>0</v>
          </cell>
          <cell r="AQ591">
            <v>5</v>
          </cell>
          <cell r="AR591">
            <v>0</v>
          </cell>
          <cell r="AS591">
            <v>3</v>
          </cell>
          <cell r="AT591">
            <v>1</v>
          </cell>
          <cell r="AU591">
            <v>0</v>
          </cell>
          <cell r="AV591">
            <v>1</v>
          </cell>
          <cell r="AW591">
            <v>0</v>
          </cell>
          <cell r="AX591">
            <v>1</v>
          </cell>
          <cell r="AY591">
            <v>0</v>
          </cell>
          <cell r="AZ591">
            <v>0</v>
          </cell>
        </row>
        <row r="592">
          <cell r="A592" t="str">
            <v>British Columbia Investment Management Corp.</v>
          </cell>
          <cell r="B592">
            <v>72884</v>
          </cell>
          <cell r="C592" t="str">
            <v>C</v>
          </cell>
          <cell r="D592">
            <v>0</v>
          </cell>
          <cell r="L592">
            <v>0</v>
          </cell>
          <cell r="N592">
            <v>1</v>
          </cell>
          <cell r="O592">
            <v>840</v>
          </cell>
          <cell r="P592">
            <v>0</v>
          </cell>
          <cell r="R592">
            <v>0</v>
          </cell>
          <cell r="S592">
            <v>0</v>
          </cell>
          <cell r="V592">
            <v>0</v>
          </cell>
          <cell r="Y592">
            <v>0</v>
          </cell>
          <cell r="AB592">
            <v>1</v>
          </cell>
          <cell r="AC592">
            <v>0</v>
          </cell>
          <cell r="AE592">
            <v>0</v>
          </cell>
          <cell r="AG592">
            <v>0</v>
          </cell>
          <cell r="AI592">
            <v>0</v>
          </cell>
          <cell r="AK592">
            <v>0</v>
          </cell>
          <cell r="AP592">
            <v>0</v>
          </cell>
          <cell r="AQ592">
            <v>1</v>
          </cell>
          <cell r="AR592">
            <v>0</v>
          </cell>
          <cell r="AS592">
            <v>3</v>
          </cell>
          <cell r="AT592">
            <v>1</v>
          </cell>
          <cell r="AU592">
            <v>0</v>
          </cell>
          <cell r="AV592">
            <v>0</v>
          </cell>
          <cell r="AW592">
            <v>0</v>
          </cell>
          <cell r="AX592">
            <v>1</v>
          </cell>
          <cell r="AY592">
            <v>0</v>
          </cell>
          <cell r="AZ592">
            <v>0</v>
          </cell>
        </row>
        <row r="593">
          <cell r="A593" t="str">
            <v>Brookfield LePage Johnson Controls (BCJC)</v>
          </cell>
          <cell r="B593">
            <v>469331</v>
          </cell>
          <cell r="C593" t="str">
            <v>C</v>
          </cell>
          <cell r="D593">
            <v>0</v>
          </cell>
          <cell r="I593">
            <v>1000</v>
          </cell>
          <cell r="J593">
            <v>12000</v>
          </cell>
          <cell r="L593">
            <v>0</v>
          </cell>
          <cell r="N593">
            <v>0</v>
          </cell>
          <cell r="P593">
            <v>0</v>
          </cell>
          <cell r="R593">
            <v>3</v>
          </cell>
          <cell r="S593">
            <v>1</v>
          </cell>
          <cell r="V593">
            <v>1</v>
          </cell>
          <cell r="Y593">
            <v>1</v>
          </cell>
          <cell r="AB593">
            <v>0</v>
          </cell>
          <cell r="AC593">
            <v>0</v>
          </cell>
          <cell r="AE593">
            <v>0</v>
          </cell>
          <cell r="AG593">
            <v>0</v>
          </cell>
          <cell r="AI593">
            <v>0</v>
          </cell>
          <cell r="AK593">
            <v>0</v>
          </cell>
          <cell r="AP593">
            <v>0</v>
          </cell>
          <cell r="AQ593">
            <v>3</v>
          </cell>
          <cell r="AR593">
            <v>0</v>
          </cell>
          <cell r="AS593">
            <v>3</v>
          </cell>
          <cell r="AT593">
            <v>1</v>
          </cell>
          <cell r="AU593">
            <v>0</v>
          </cell>
          <cell r="AV593">
            <v>1</v>
          </cell>
          <cell r="AW593">
            <v>1</v>
          </cell>
          <cell r="AX593">
            <v>0</v>
          </cell>
          <cell r="AY593">
            <v>0</v>
          </cell>
          <cell r="AZ593">
            <v>0</v>
          </cell>
        </row>
        <row r="594">
          <cell r="A594" t="str">
            <v>Burlington Resources Canada Ltd.</v>
          </cell>
          <cell r="B594">
            <v>3521758.2960000001</v>
          </cell>
          <cell r="C594" t="str">
            <v>C</v>
          </cell>
          <cell r="D594">
            <v>0</v>
          </cell>
          <cell r="I594">
            <v>812</v>
          </cell>
          <cell r="J594">
            <v>9744</v>
          </cell>
          <cell r="N594">
            <v>1</v>
          </cell>
          <cell r="O594">
            <v>4075</v>
          </cell>
          <cell r="R594">
            <v>2</v>
          </cell>
          <cell r="S594">
            <v>1</v>
          </cell>
          <cell r="U594">
            <v>1000</v>
          </cell>
          <cell r="V594">
            <v>0</v>
          </cell>
          <cell r="Y594">
            <v>1</v>
          </cell>
          <cell r="AA594">
            <v>1000</v>
          </cell>
          <cell r="AB594">
            <v>0</v>
          </cell>
          <cell r="AE594">
            <v>0</v>
          </cell>
          <cell r="AG594">
            <v>0</v>
          </cell>
          <cell r="AI594">
            <v>0</v>
          </cell>
          <cell r="AP594">
            <v>0</v>
          </cell>
          <cell r="AQ594">
            <v>5</v>
          </cell>
          <cell r="AR594">
            <v>0</v>
          </cell>
          <cell r="AS594">
            <v>3</v>
          </cell>
          <cell r="AT594">
            <v>1</v>
          </cell>
          <cell r="AU594">
            <v>0</v>
          </cell>
          <cell r="AV594">
            <v>1</v>
          </cell>
          <cell r="AW594">
            <v>1</v>
          </cell>
          <cell r="AX594">
            <v>0</v>
          </cell>
          <cell r="AY594">
            <v>0</v>
          </cell>
          <cell r="AZ594">
            <v>0</v>
          </cell>
        </row>
        <row r="595">
          <cell r="A595" t="str">
            <v>Business Development Bank of Canada</v>
          </cell>
          <cell r="B595">
            <v>570000</v>
          </cell>
          <cell r="C595" t="str">
            <v>C</v>
          </cell>
          <cell r="AP595">
            <v>0</v>
          </cell>
          <cell r="AQ595">
            <v>3</v>
          </cell>
          <cell r="AR595">
            <v>0</v>
          </cell>
          <cell r="AS595">
            <v>3</v>
          </cell>
          <cell r="AT595">
            <v>0</v>
          </cell>
          <cell r="AU595">
            <v>0</v>
          </cell>
          <cell r="AV595">
            <v>0</v>
          </cell>
          <cell r="AW595">
            <v>0</v>
          </cell>
          <cell r="AX595">
            <v>0</v>
          </cell>
          <cell r="AY595">
            <v>0</v>
          </cell>
          <cell r="AZ595">
            <v>0</v>
          </cell>
        </row>
        <row r="596">
          <cell r="A596" t="str">
            <v>Caisse de dépôt et placement du Québec</v>
          </cell>
          <cell r="B596">
            <v>5781000</v>
          </cell>
          <cell r="C596" t="str">
            <v>C</v>
          </cell>
          <cell r="D596">
            <v>1</v>
          </cell>
          <cell r="E596">
            <v>5000</v>
          </cell>
          <cell r="F596">
            <v>40000</v>
          </cell>
          <cell r="G596">
            <v>36</v>
          </cell>
          <cell r="K596">
            <v>333</v>
          </cell>
          <cell r="L596">
            <v>1</v>
          </cell>
          <cell r="M596">
            <v>700</v>
          </cell>
          <cell r="N596">
            <v>1</v>
          </cell>
          <cell r="O596">
            <v>1200</v>
          </cell>
          <cell r="P596">
            <v>0</v>
          </cell>
          <cell r="R596">
            <v>1</v>
          </cell>
          <cell r="S596">
            <v>0</v>
          </cell>
          <cell r="V596">
            <v>0</v>
          </cell>
          <cell r="Y596">
            <v>0</v>
          </cell>
          <cell r="AB596">
            <v>2</v>
          </cell>
          <cell r="AC596">
            <v>0</v>
          </cell>
          <cell r="AE596">
            <v>1</v>
          </cell>
          <cell r="AG596">
            <v>1</v>
          </cell>
          <cell r="AI596">
            <v>0</v>
          </cell>
          <cell r="AK596">
            <v>1</v>
          </cell>
          <cell r="AM596">
            <v>1</v>
          </cell>
          <cell r="AP596">
            <v>1</v>
          </cell>
          <cell r="AQ596">
            <v>6</v>
          </cell>
          <cell r="AR596">
            <v>0</v>
          </cell>
          <cell r="AS596">
            <v>3</v>
          </cell>
          <cell r="AT596">
            <v>1</v>
          </cell>
          <cell r="AU596">
            <v>0</v>
          </cell>
          <cell r="AV596">
            <v>0</v>
          </cell>
          <cell r="AW596">
            <v>1</v>
          </cell>
          <cell r="AX596">
            <v>1</v>
          </cell>
          <cell r="AY596">
            <v>1</v>
          </cell>
          <cell r="AZ596">
            <v>0</v>
          </cell>
        </row>
        <row r="597">
          <cell r="A597" t="str">
            <v>Calgary Health Region</v>
          </cell>
          <cell r="B597">
            <v>1564169</v>
          </cell>
          <cell r="C597" t="str">
            <v>C</v>
          </cell>
          <cell r="D597">
            <v>0</v>
          </cell>
          <cell r="L597">
            <v>0</v>
          </cell>
          <cell r="N597">
            <v>1</v>
          </cell>
          <cell r="O597">
            <v>600</v>
          </cell>
          <cell r="P597">
            <v>0</v>
          </cell>
          <cell r="S597">
            <v>0</v>
          </cell>
          <cell r="V597">
            <v>0</v>
          </cell>
          <cell r="Y597">
            <v>0</v>
          </cell>
          <cell r="AB597">
            <v>2</v>
          </cell>
          <cell r="AC597">
            <v>1</v>
          </cell>
          <cell r="AD597">
            <v>1000</v>
          </cell>
          <cell r="AE597">
            <v>0</v>
          </cell>
          <cell r="AG597">
            <v>0</v>
          </cell>
          <cell r="AI597">
            <v>0</v>
          </cell>
          <cell r="AP597">
            <v>0</v>
          </cell>
          <cell r="AQ597">
            <v>4</v>
          </cell>
          <cell r="AR597">
            <v>0</v>
          </cell>
          <cell r="AS597">
            <v>3</v>
          </cell>
          <cell r="AT597">
            <v>1</v>
          </cell>
          <cell r="AU597">
            <v>0</v>
          </cell>
          <cell r="AV597">
            <v>0</v>
          </cell>
          <cell r="AW597">
            <v>0</v>
          </cell>
          <cell r="AX597">
            <v>1</v>
          </cell>
          <cell r="AY597">
            <v>0</v>
          </cell>
          <cell r="AZ597">
            <v>0</v>
          </cell>
        </row>
        <row r="598">
          <cell r="A598" t="str">
            <v>Calpine Canada Resources Ltd.</v>
          </cell>
          <cell r="B598">
            <v>998790.18700000003</v>
          </cell>
          <cell r="C598" t="str">
            <v>C</v>
          </cell>
          <cell r="D598">
            <v>0</v>
          </cell>
          <cell r="N598">
            <v>1</v>
          </cell>
          <cell r="O598">
            <v>3900</v>
          </cell>
          <cell r="R598">
            <v>0</v>
          </cell>
          <cell r="S598">
            <v>0</v>
          </cell>
          <cell r="V598">
            <v>0</v>
          </cell>
          <cell r="Y598">
            <v>0</v>
          </cell>
          <cell r="AB598">
            <v>0</v>
          </cell>
          <cell r="AE598">
            <v>0</v>
          </cell>
          <cell r="AG598">
            <v>0</v>
          </cell>
          <cell r="AI598">
            <v>0</v>
          </cell>
          <cell r="AP598">
            <v>0</v>
          </cell>
          <cell r="AQ598">
            <v>3</v>
          </cell>
          <cell r="AR598">
            <v>0</v>
          </cell>
          <cell r="AS598">
            <v>3</v>
          </cell>
          <cell r="AT598">
            <v>1</v>
          </cell>
          <cell r="AU598">
            <v>0</v>
          </cell>
          <cell r="AV598">
            <v>0</v>
          </cell>
          <cell r="AW598">
            <v>0</v>
          </cell>
          <cell r="AX598">
            <v>0</v>
          </cell>
          <cell r="AY598">
            <v>0</v>
          </cell>
          <cell r="AZ598">
            <v>0</v>
          </cell>
        </row>
        <row r="599">
          <cell r="A599" t="str">
            <v>Campbell's Company of Canada</v>
          </cell>
          <cell r="B599">
            <v>500000</v>
          </cell>
          <cell r="C599" t="str">
            <v>C</v>
          </cell>
          <cell r="D599">
            <v>1</v>
          </cell>
          <cell r="E599">
            <v>6000</v>
          </cell>
          <cell r="F599">
            <v>31000</v>
          </cell>
          <cell r="G599">
            <v>36</v>
          </cell>
          <cell r="L599">
            <v>0</v>
          </cell>
          <cell r="N599">
            <v>0</v>
          </cell>
          <cell r="P599">
            <v>0</v>
          </cell>
          <cell r="R599">
            <v>0</v>
          </cell>
          <cell r="S599">
            <v>0</v>
          </cell>
          <cell r="V599">
            <v>0</v>
          </cell>
          <cell r="Y599">
            <v>0</v>
          </cell>
          <cell r="AB599">
            <v>2</v>
          </cell>
          <cell r="AC599">
            <v>0</v>
          </cell>
          <cell r="AE599">
            <v>0</v>
          </cell>
          <cell r="AG599">
            <v>0</v>
          </cell>
          <cell r="AI599">
            <v>0</v>
          </cell>
          <cell r="AK599">
            <v>0</v>
          </cell>
          <cell r="AM599">
            <v>0</v>
          </cell>
          <cell r="AP599">
            <v>1</v>
          </cell>
          <cell r="AQ599">
            <v>3</v>
          </cell>
          <cell r="AR599">
            <v>0</v>
          </cell>
          <cell r="AS599">
            <v>3</v>
          </cell>
          <cell r="AT599">
            <v>1</v>
          </cell>
          <cell r="AU599">
            <v>0</v>
          </cell>
          <cell r="AV599">
            <v>0</v>
          </cell>
          <cell r="AW599">
            <v>0</v>
          </cell>
          <cell r="AX599">
            <v>1</v>
          </cell>
          <cell r="AY599">
            <v>0</v>
          </cell>
          <cell r="AZ599">
            <v>0</v>
          </cell>
        </row>
        <row r="600">
          <cell r="A600" t="str">
            <v>Canada Bread Company, Limited</v>
          </cell>
          <cell r="B600">
            <v>1262811</v>
          </cell>
          <cell r="C600" t="str">
            <v>C</v>
          </cell>
          <cell r="D600">
            <v>0</v>
          </cell>
          <cell r="F600">
            <v>32000</v>
          </cell>
          <cell r="H600">
            <v>75000</v>
          </cell>
          <cell r="L600">
            <v>1</v>
          </cell>
          <cell r="N600">
            <v>1</v>
          </cell>
          <cell r="P600">
            <v>0</v>
          </cell>
          <cell r="R600">
            <v>1</v>
          </cell>
          <cell r="S600">
            <v>0</v>
          </cell>
          <cell r="V600">
            <v>1</v>
          </cell>
          <cell r="X600">
            <v>2500</v>
          </cell>
          <cell r="Y600">
            <v>0</v>
          </cell>
          <cell r="AB600">
            <v>2</v>
          </cell>
          <cell r="AC600">
            <v>0</v>
          </cell>
          <cell r="AE600">
            <v>0</v>
          </cell>
          <cell r="AG600">
            <v>0</v>
          </cell>
          <cell r="AI600">
            <v>0</v>
          </cell>
          <cell r="AK600">
            <v>0</v>
          </cell>
          <cell r="AP600">
            <v>1</v>
          </cell>
          <cell r="AQ600">
            <v>4</v>
          </cell>
          <cell r="AR600">
            <v>0</v>
          </cell>
          <cell r="AS600">
            <v>3</v>
          </cell>
          <cell r="AT600">
            <v>1</v>
          </cell>
          <cell r="AU600">
            <v>0</v>
          </cell>
          <cell r="AV600">
            <v>0</v>
          </cell>
          <cell r="AW600">
            <v>1</v>
          </cell>
          <cell r="AX600">
            <v>1</v>
          </cell>
          <cell r="AY600">
            <v>0</v>
          </cell>
          <cell r="AZ600">
            <v>0</v>
          </cell>
        </row>
        <row r="601">
          <cell r="A601" t="str">
            <v>Canada Mortgage and Housing Corporation</v>
          </cell>
          <cell r="B601">
            <v>2215000</v>
          </cell>
          <cell r="C601" t="str">
            <v>C</v>
          </cell>
          <cell r="D601">
            <v>1</v>
          </cell>
          <cell r="E601">
            <v>2500</v>
          </cell>
          <cell r="L601">
            <v>0</v>
          </cell>
          <cell r="N601">
            <v>0</v>
          </cell>
          <cell r="P601">
            <v>0</v>
          </cell>
          <cell r="R601">
            <v>1</v>
          </cell>
          <cell r="S601">
            <v>0</v>
          </cell>
          <cell r="V601">
            <v>0</v>
          </cell>
          <cell r="Y601">
            <v>1</v>
          </cell>
          <cell r="AA601">
            <v>200</v>
          </cell>
          <cell r="AB601">
            <v>0</v>
          </cell>
          <cell r="AC601">
            <v>0</v>
          </cell>
          <cell r="AE601">
            <v>0</v>
          </cell>
          <cell r="AG601">
            <v>0</v>
          </cell>
          <cell r="AI601">
            <v>0</v>
          </cell>
          <cell r="AK601">
            <v>0</v>
          </cell>
          <cell r="AP601">
            <v>0</v>
          </cell>
          <cell r="AQ601">
            <v>5</v>
          </cell>
          <cell r="AR601">
            <v>0</v>
          </cell>
          <cell r="AS601">
            <v>3</v>
          </cell>
          <cell r="AT601">
            <v>1</v>
          </cell>
          <cell r="AU601">
            <v>0</v>
          </cell>
          <cell r="AV601">
            <v>0</v>
          </cell>
          <cell r="AW601">
            <v>1</v>
          </cell>
          <cell r="AX601">
            <v>0</v>
          </cell>
          <cell r="AY601">
            <v>0</v>
          </cell>
          <cell r="AZ601">
            <v>0</v>
          </cell>
        </row>
        <row r="602">
          <cell r="A602" t="str">
            <v>Canada Safeway Limited</v>
          </cell>
          <cell r="B602">
            <v>5666200</v>
          </cell>
          <cell r="C602" t="str">
            <v>C</v>
          </cell>
          <cell r="D602">
            <v>0</v>
          </cell>
          <cell r="L602">
            <v>0</v>
          </cell>
          <cell r="N602">
            <v>0</v>
          </cell>
          <cell r="P602">
            <v>0</v>
          </cell>
          <cell r="S602">
            <v>0</v>
          </cell>
          <cell r="V602">
            <v>0</v>
          </cell>
          <cell r="Y602">
            <v>0</v>
          </cell>
          <cell r="AB602">
            <v>0</v>
          </cell>
          <cell r="AC602">
            <v>0</v>
          </cell>
          <cell r="AE602">
            <v>0</v>
          </cell>
          <cell r="AG602">
            <v>0</v>
          </cell>
          <cell r="AI602">
            <v>0</v>
          </cell>
          <cell r="AK602">
            <v>0</v>
          </cell>
          <cell r="AP602">
            <v>0</v>
          </cell>
          <cell r="AQ602">
            <v>6</v>
          </cell>
          <cell r="AR602">
            <v>0</v>
          </cell>
          <cell r="AS602">
            <v>3</v>
          </cell>
          <cell r="AT602">
            <v>1</v>
          </cell>
          <cell r="AU602">
            <v>0</v>
          </cell>
          <cell r="AV602">
            <v>0</v>
          </cell>
          <cell r="AW602">
            <v>0</v>
          </cell>
          <cell r="AX602">
            <v>0</v>
          </cell>
          <cell r="AY602">
            <v>0</v>
          </cell>
          <cell r="AZ602">
            <v>0</v>
          </cell>
        </row>
        <row r="603">
          <cell r="A603" t="str">
            <v>Canadian Broadcasting Corporation</v>
          </cell>
          <cell r="B603">
            <v>1551817</v>
          </cell>
          <cell r="C603" t="str">
            <v>C</v>
          </cell>
          <cell r="D603">
            <v>1</v>
          </cell>
          <cell r="E603">
            <v>12500</v>
          </cell>
          <cell r="I603">
            <v>980</v>
          </cell>
          <cell r="J603">
            <v>11760</v>
          </cell>
          <cell r="L603">
            <v>0</v>
          </cell>
          <cell r="N603">
            <v>0</v>
          </cell>
          <cell r="P603">
            <v>0</v>
          </cell>
          <cell r="R603">
            <v>1</v>
          </cell>
          <cell r="S603">
            <v>0</v>
          </cell>
          <cell r="V603">
            <v>0</v>
          </cell>
          <cell r="Y603">
            <v>0</v>
          </cell>
          <cell r="AB603">
            <v>2</v>
          </cell>
          <cell r="AC603">
            <v>1</v>
          </cell>
          <cell r="AE603">
            <v>1</v>
          </cell>
          <cell r="AF603">
            <v>800</v>
          </cell>
          <cell r="AG603">
            <v>1</v>
          </cell>
          <cell r="AH603">
            <v>1600</v>
          </cell>
          <cell r="AI603">
            <v>0</v>
          </cell>
          <cell r="AK603">
            <v>0</v>
          </cell>
          <cell r="AM603">
            <v>1</v>
          </cell>
          <cell r="AP603">
            <v>0</v>
          </cell>
          <cell r="AQ603">
            <v>4</v>
          </cell>
          <cell r="AR603">
            <v>0</v>
          </cell>
          <cell r="AS603">
            <v>3</v>
          </cell>
          <cell r="AT603">
            <v>1</v>
          </cell>
          <cell r="AU603">
            <v>0</v>
          </cell>
          <cell r="AV603">
            <v>1</v>
          </cell>
          <cell r="AW603">
            <v>1</v>
          </cell>
          <cell r="AX603">
            <v>1</v>
          </cell>
          <cell r="AY603">
            <v>0</v>
          </cell>
          <cell r="AZ603">
            <v>0</v>
          </cell>
        </row>
        <row r="604">
          <cell r="A604" t="str">
            <v>Canadian Dental Service Plans Inc.</v>
          </cell>
          <cell r="B604">
            <v>64455</v>
          </cell>
          <cell r="C604" t="str">
            <v>C</v>
          </cell>
          <cell r="D604">
            <v>0</v>
          </cell>
          <cell r="L604">
            <v>0</v>
          </cell>
          <cell r="N604">
            <v>0</v>
          </cell>
          <cell r="P604">
            <v>0</v>
          </cell>
          <cell r="R604">
            <v>1</v>
          </cell>
          <cell r="S604">
            <v>0</v>
          </cell>
          <cell r="V604">
            <v>0</v>
          </cell>
          <cell r="Y604">
            <v>1</v>
          </cell>
          <cell r="AA604">
            <v>150</v>
          </cell>
          <cell r="AB604">
            <v>0</v>
          </cell>
          <cell r="AC604">
            <v>0</v>
          </cell>
          <cell r="AE604">
            <v>0</v>
          </cell>
          <cell r="AG604">
            <v>0</v>
          </cell>
          <cell r="AI604">
            <v>0</v>
          </cell>
          <cell r="AK604">
            <v>0</v>
          </cell>
          <cell r="AP604">
            <v>0</v>
          </cell>
          <cell r="AQ604">
            <v>1</v>
          </cell>
          <cell r="AR604">
            <v>0</v>
          </cell>
          <cell r="AS604">
            <v>3</v>
          </cell>
          <cell r="AT604">
            <v>1</v>
          </cell>
          <cell r="AU604">
            <v>0</v>
          </cell>
          <cell r="AV604">
            <v>0</v>
          </cell>
          <cell r="AW604">
            <v>1</v>
          </cell>
          <cell r="AX604">
            <v>0</v>
          </cell>
          <cell r="AY604">
            <v>0</v>
          </cell>
          <cell r="AZ604">
            <v>0</v>
          </cell>
        </row>
        <row r="605">
          <cell r="A605" t="str">
            <v>Canadian General-Tower Limited</v>
          </cell>
          <cell r="B605">
            <v>334789</v>
          </cell>
          <cell r="C605" t="str">
            <v>C</v>
          </cell>
          <cell r="D605">
            <v>0</v>
          </cell>
          <cell r="I605">
            <v>775</v>
          </cell>
          <cell r="J605">
            <v>9300</v>
          </cell>
          <cell r="L605">
            <v>0</v>
          </cell>
          <cell r="N605">
            <v>1</v>
          </cell>
          <cell r="P605">
            <v>0</v>
          </cell>
          <cell r="R605">
            <v>0</v>
          </cell>
          <cell r="S605">
            <v>0</v>
          </cell>
          <cell r="V605">
            <v>0</v>
          </cell>
          <cell r="Y605">
            <v>0</v>
          </cell>
          <cell r="AB605">
            <v>1</v>
          </cell>
          <cell r="AC605">
            <v>1</v>
          </cell>
          <cell r="AE605">
            <v>1</v>
          </cell>
          <cell r="AG605">
            <v>1</v>
          </cell>
          <cell r="AI605">
            <v>0</v>
          </cell>
          <cell r="AK605">
            <v>0</v>
          </cell>
          <cell r="AP605">
            <v>0</v>
          </cell>
          <cell r="AQ605">
            <v>2</v>
          </cell>
          <cell r="AR605">
            <v>0</v>
          </cell>
          <cell r="AS605">
            <v>3</v>
          </cell>
          <cell r="AT605">
            <v>1</v>
          </cell>
          <cell r="AU605">
            <v>0</v>
          </cell>
          <cell r="AV605">
            <v>1</v>
          </cell>
          <cell r="AW605">
            <v>0</v>
          </cell>
          <cell r="AX605">
            <v>1</v>
          </cell>
          <cell r="AY605">
            <v>0</v>
          </cell>
          <cell r="AZ605">
            <v>0</v>
          </cell>
        </row>
        <row r="606">
          <cell r="A606" t="str">
            <v>Canadian Imperial Bank of Commerce</v>
          </cell>
          <cell r="B606">
            <v>17122000</v>
          </cell>
          <cell r="C606" t="str">
            <v>C</v>
          </cell>
          <cell r="D606">
            <v>0</v>
          </cell>
          <cell r="F606">
            <v>35000</v>
          </cell>
          <cell r="G606">
            <v>36</v>
          </cell>
          <cell r="L606">
            <v>1</v>
          </cell>
          <cell r="N606">
            <v>1</v>
          </cell>
          <cell r="P606">
            <v>0</v>
          </cell>
          <cell r="R606">
            <v>0</v>
          </cell>
          <cell r="S606">
            <v>0</v>
          </cell>
          <cell r="V606">
            <v>0</v>
          </cell>
          <cell r="Y606">
            <v>0</v>
          </cell>
          <cell r="AB606">
            <v>0</v>
          </cell>
          <cell r="AC606">
            <v>1</v>
          </cell>
          <cell r="AE606">
            <v>1</v>
          </cell>
          <cell r="AG606">
            <v>0</v>
          </cell>
          <cell r="AI606">
            <v>0</v>
          </cell>
          <cell r="AK606">
            <v>0</v>
          </cell>
          <cell r="AM606">
            <v>0</v>
          </cell>
          <cell r="AP606">
            <v>1</v>
          </cell>
          <cell r="AQ606">
            <v>6</v>
          </cell>
          <cell r="AR606">
            <v>0</v>
          </cell>
          <cell r="AS606">
            <v>3</v>
          </cell>
          <cell r="AT606">
            <v>1</v>
          </cell>
          <cell r="AU606">
            <v>0</v>
          </cell>
          <cell r="AV606">
            <v>0</v>
          </cell>
          <cell r="AW606">
            <v>0</v>
          </cell>
          <cell r="AX606">
            <v>0</v>
          </cell>
          <cell r="AY606">
            <v>0</v>
          </cell>
          <cell r="AZ606">
            <v>0</v>
          </cell>
        </row>
        <row r="607">
          <cell r="A607" t="str">
            <v>Canadian National Railway Company</v>
          </cell>
          <cell r="B607">
            <v>5884000</v>
          </cell>
          <cell r="C607" t="str">
            <v>C</v>
          </cell>
          <cell r="D607">
            <v>0</v>
          </cell>
          <cell r="F607">
            <v>55500</v>
          </cell>
          <cell r="L607">
            <v>0</v>
          </cell>
          <cell r="N607">
            <v>0</v>
          </cell>
          <cell r="P607">
            <v>0</v>
          </cell>
          <cell r="R607">
            <v>1</v>
          </cell>
          <cell r="S607">
            <v>0</v>
          </cell>
          <cell r="V607">
            <v>0</v>
          </cell>
          <cell r="Y607">
            <v>0</v>
          </cell>
          <cell r="AB607">
            <v>1</v>
          </cell>
          <cell r="AC607">
            <v>1</v>
          </cell>
          <cell r="AE607">
            <v>0</v>
          </cell>
          <cell r="AG607">
            <v>0</v>
          </cell>
          <cell r="AI607">
            <v>0</v>
          </cell>
          <cell r="AK607">
            <v>0</v>
          </cell>
          <cell r="AM607">
            <v>1</v>
          </cell>
          <cell r="AN607">
            <v>2500</v>
          </cell>
          <cell r="AP607">
            <v>1</v>
          </cell>
          <cell r="AQ607">
            <v>6</v>
          </cell>
          <cell r="AR607">
            <v>0</v>
          </cell>
          <cell r="AS607">
            <v>3</v>
          </cell>
          <cell r="AT607">
            <v>1</v>
          </cell>
          <cell r="AU607">
            <v>0</v>
          </cell>
          <cell r="AV607">
            <v>0</v>
          </cell>
          <cell r="AW607">
            <v>1</v>
          </cell>
          <cell r="AX607">
            <v>1</v>
          </cell>
          <cell r="AY607">
            <v>0</v>
          </cell>
          <cell r="AZ607">
            <v>0</v>
          </cell>
        </row>
        <row r="608">
          <cell r="A608" t="str">
            <v>Canadian Oil Sands Limited</v>
          </cell>
          <cell r="B608">
            <v>1000000</v>
          </cell>
          <cell r="C608" t="str">
            <v>C</v>
          </cell>
          <cell r="D608">
            <v>0</v>
          </cell>
          <cell r="N608">
            <v>1</v>
          </cell>
          <cell r="O608">
            <v>3900</v>
          </cell>
          <cell r="R608">
            <v>0</v>
          </cell>
          <cell r="S608">
            <v>0</v>
          </cell>
          <cell r="V608">
            <v>0</v>
          </cell>
          <cell r="Y608">
            <v>0</v>
          </cell>
          <cell r="AB608">
            <v>0</v>
          </cell>
          <cell r="AE608">
            <v>0</v>
          </cell>
          <cell r="AG608">
            <v>0</v>
          </cell>
          <cell r="AI608">
            <v>0</v>
          </cell>
          <cell r="AP608">
            <v>0</v>
          </cell>
          <cell r="AQ608">
            <v>4</v>
          </cell>
          <cell r="AR608">
            <v>0</v>
          </cell>
          <cell r="AS608">
            <v>3</v>
          </cell>
          <cell r="AT608">
            <v>1</v>
          </cell>
          <cell r="AU608">
            <v>0</v>
          </cell>
          <cell r="AV608">
            <v>0</v>
          </cell>
          <cell r="AW608">
            <v>0</v>
          </cell>
          <cell r="AX608">
            <v>0</v>
          </cell>
          <cell r="AY608">
            <v>0</v>
          </cell>
          <cell r="AZ608">
            <v>0</v>
          </cell>
        </row>
        <row r="609">
          <cell r="A609" t="str">
            <v>Canadian Pacific Railway</v>
          </cell>
          <cell r="B609">
            <v>3660700</v>
          </cell>
          <cell r="C609" t="str">
            <v>C</v>
          </cell>
          <cell r="D609">
            <v>1</v>
          </cell>
          <cell r="E609">
            <v>33000</v>
          </cell>
          <cell r="F609">
            <v>46500</v>
          </cell>
          <cell r="G609">
            <v>36</v>
          </cell>
          <cell r="H609">
            <v>80000</v>
          </cell>
          <cell r="K609">
            <v>225</v>
          </cell>
          <cell r="L609">
            <v>1</v>
          </cell>
          <cell r="M609">
            <v>1800</v>
          </cell>
          <cell r="N609">
            <v>1</v>
          </cell>
          <cell r="O609">
            <v>2400</v>
          </cell>
          <cell r="P609">
            <v>0</v>
          </cell>
          <cell r="R609">
            <v>1</v>
          </cell>
          <cell r="S609">
            <v>1</v>
          </cell>
          <cell r="U609">
            <v>4000</v>
          </cell>
          <cell r="V609">
            <v>0</v>
          </cell>
          <cell r="Y609">
            <v>1</v>
          </cell>
          <cell r="AA609">
            <v>250</v>
          </cell>
          <cell r="AB609">
            <v>2</v>
          </cell>
          <cell r="AC609">
            <v>0</v>
          </cell>
          <cell r="AE609">
            <v>1</v>
          </cell>
          <cell r="AF609">
            <v>750</v>
          </cell>
          <cell r="AG609">
            <v>1</v>
          </cell>
          <cell r="AH609">
            <v>5000</v>
          </cell>
          <cell r="AI609">
            <v>0</v>
          </cell>
          <cell r="AK609">
            <v>0</v>
          </cell>
          <cell r="AP609">
            <v>1</v>
          </cell>
          <cell r="AQ609">
            <v>5</v>
          </cell>
          <cell r="AR609">
            <v>0</v>
          </cell>
          <cell r="AS609">
            <v>3</v>
          </cell>
          <cell r="AT609">
            <v>1</v>
          </cell>
          <cell r="AU609">
            <v>0</v>
          </cell>
          <cell r="AV609">
            <v>0</v>
          </cell>
          <cell r="AW609">
            <v>1</v>
          </cell>
          <cell r="AX609">
            <v>1</v>
          </cell>
          <cell r="AY609">
            <v>1</v>
          </cell>
          <cell r="AZ609">
            <v>0</v>
          </cell>
        </row>
        <row r="610">
          <cell r="A610" t="str">
            <v>Canadian Securities Institute</v>
          </cell>
          <cell r="B610">
            <v>100000</v>
          </cell>
          <cell r="C610" t="str">
            <v>C</v>
          </cell>
          <cell r="AP610">
            <v>0</v>
          </cell>
          <cell r="AQ610">
            <v>2</v>
          </cell>
          <cell r="AR610">
            <v>0</v>
          </cell>
          <cell r="AS610">
            <v>3</v>
          </cell>
          <cell r="AT610">
            <v>0</v>
          </cell>
          <cell r="AU610">
            <v>0</v>
          </cell>
          <cell r="AV610">
            <v>0</v>
          </cell>
          <cell r="AW610">
            <v>0</v>
          </cell>
          <cell r="AX610">
            <v>0</v>
          </cell>
          <cell r="AY610">
            <v>0</v>
          </cell>
          <cell r="AZ610">
            <v>0</v>
          </cell>
        </row>
        <row r="611">
          <cell r="A611" t="str">
            <v>Canadian Tire Corporation Limited</v>
          </cell>
          <cell r="B611">
            <v>6552800</v>
          </cell>
          <cell r="C611" t="str">
            <v>C</v>
          </cell>
          <cell r="D611">
            <v>0</v>
          </cell>
          <cell r="I611">
            <v>1470</v>
          </cell>
          <cell r="J611">
            <v>17640</v>
          </cell>
          <cell r="L611">
            <v>0</v>
          </cell>
          <cell r="N611">
            <v>1</v>
          </cell>
          <cell r="O611">
            <v>2484</v>
          </cell>
          <cell r="P611">
            <v>0</v>
          </cell>
          <cell r="R611">
            <v>0</v>
          </cell>
          <cell r="S611">
            <v>0</v>
          </cell>
          <cell r="V611">
            <v>0</v>
          </cell>
          <cell r="Y611">
            <v>0</v>
          </cell>
          <cell r="AB611">
            <v>0</v>
          </cell>
          <cell r="AC611">
            <v>0</v>
          </cell>
          <cell r="AE611">
            <v>1</v>
          </cell>
          <cell r="AF611">
            <v>958</v>
          </cell>
          <cell r="AG611">
            <v>0</v>
          </cell>
          <cell r="AI611">
            <v>0</v>
          </cell>
          <cell r="AK611">
            <v>0</v>
          </cell>
          <cell r="AP611">
            <v>0</v>
          </cell>
          <cell r="AQ611">
            <v>6</v>
          </cell>
          <cell r="AR611">
            <v>0</v>
          </cell>
          <cell r="AS611">
            <v>3</v>
          </cell>
          <cell r="AT611">
            <v>1</v>
          </cell>
          <cell r="AU611">
            <v>0</v>
          </cell>
          <cell r="AV611">
            <v>1</v>
          </cell>
          <cell r="AW611">
            <v>0</v>
          </cell>
          <cell r="AX611">
            <v>0</v>
          </cell>
          <cell r="AY611">
            <v>0</v>
          </cell>
          <cell r="AZ611">
            <v>0</v>
          </cell>
        </row>
        <row r="612">
          <cell r="A612" t="str">
            <v>Canfor Corporation</v>
          </cell>
          <cell r="B612">
            <v>2095500</v>
          </cell>
          <cell r="C612" t="str">
            <v>C</v>
          </cell>
          <cell r="D612">
            <v>1</v>
          </cell>
          <cell r="E612">
            <v>25000</v>
          </cell>
          <cell r="F612">
            <v>55000</v>
          </cell>
          <cell r="G612">
            <v>48</v>
          </cell>
          <cell r="H612">
            <v>100000</v>
          </cell>
          <cell r="L612">
            <v>0</v>
          </cell>
          <cell r="N612">
            <v>0</v>
          </cell>
          <cell r="P612">
            <v>0</v>
          </cell>
          <cell r="R612">
            <v>0</v>
          </cell>
          <cell r="S612">
            <v>0</v>
          </cell>
          <cell r="V612">
            <v>0</v>
          </cell>
          <cell r="Y612">
            <v>0</v>
          </cell>
          <cell r="AB612">
            <v>1</v>
          </cell>
          <cell r="AC612">
            <v>0</v>
          </cell>
          <cell r="AE612">
            <v>0</v>
          </cell>
          <cell r="AG612">
            <v>0</v>
          </cell>
          <cell r="AI612">
            <v>0</v>
          </cell>
          <cell r="AK612">
            <v>0</v>
          </cell>
          <cell r="AP612">
            <v>1</v>
          </cell>
          <cell r="AQ612">
            <v>5</v>
          </cell>
          <cell r="AR612">
            <v>0</v>
          </cell>
          <cell r="AS612">
            <v>3</v>
          </cell>
          <cell r="AT612">
            <v>1</v>
          </cell>
          <cell r="AU612">
            <v>0</v>
          </cell>
          <cell r="AV612">
            <v>0</v>
          </cell>
          <cell r="AW612">
            <v>0</v>
          </cell>
          <cell r="AX612">
            <v>1</v>
          </cell>
          <cell r="AY612">
            <v>0</v>
          </cell>
          <cell r="AZ612">
            <v>0</v>
          </cell>
        </row>
        <row r="613">
          <cell r="A613" t="str">
            <v>Cara Operations Limited</v>
          </cell>
          <cell r="B613">
            <v>1769590</v>
          </cell>
          <cell r="C613" t="str">
            <v>C</v>
          </cell>
          <cell r="D613">
            <v>0</v>
          </cell>
          <cell r="I613">
            <v>1000</v>
          </cell>
          <cell r="J613">
            <v>12000</v>
          </cell>
          <cell r="L613">
            <v>0</v>
          </cell>
          <cell r="N613">
            <v>0</v>
          </cell>
          <cell r="P613">
            <v>0</v>
          </cell>
          <cell r="R613">
            <v>0</v>
          </cell>
          <cell r="S613">
            <v>0</v>
          </cell>
          <cell r="V613">
            <v>0</v>
          </cell>
          <cell r="Y613">
            <v>0</v>
          </cell>
          <cell r="AB613">
            <v>0</v>
          </cell>
          <cell r="AC613">
            <v>0</v>
          </cell>
          <cell r="AE613">
            <v>0</v>
          </cell>
          <cell r="AG613">
            <v>0</v>
          </cell>
          <cell r="AI613">
            <v>0</v>
          </cell>
          <cell r="AK613">
            <v>0</v>
          </cell>
          <cell r="AP613">
            <v>0</v>
          </cell>
          <cell r="AQ613">
            <v>4</v>
          </cell>
          <cell r="AR613">
            <v>0</v>
          </cell>
          <cell r="AS613">
            <v>3</v>
          </cell>
          <cell r="AT613">
            <v>1</v>
          </cell>
          <cell r="AU613">
            <v>0</v>
          </cell>
          <cell r="AV613">
            <v>1</v>
          </cell>
          <cell r="AW613">
            <v>0</v>
          </cell>
          <cell r="AX613">
            <v>0</v>
          </cell>
          <cell r="AY613">
            <v>0</v>
          </cell>
          <cell r="AZ613">
            <v>0</v>
          </cell>
        </row>
        <row r="614">
          <cell r="A614" t="str">
            <v>Cargill Power and Gas Markets</v>
          </cell>
          <cell r="B614">
            <v>70000</v>
          </cell>
          <cell r="C614" t="str">
            <v>C</v>
          </cell>
          <cell r="D614">
            <v>0</v>
          </cell>
          <cell r="N614">
            <v>1</v>
          </cell>
          <cell r="O614">
            <v>4815</v>
          </cell>
          <cell r="R614">
            <v>1</v>
          </cell>
          <cell r="S614">
            <v>0</v>
          </cell>
          <cell r="V614">
            <v>0</v>
          </cell>
          <cell r="Y614">
            <v>1</v>
          </cell>
          <cell r="AA614">
            <v>225</v>
          </cell>
          <cell r="AB614">
            <v>0</v>
          </cell>
          <cell r="AC614">
            <v>0</v>
          </cell>
          <cell r="AE614">
            <v>0</v>
          </cell>
          <cell r="AG614">
            <v>0</v>
          </cell>
          <cell r="AI614">
            <v>0</v>
          </cell>
          <cell r="AK614">
            <v>0</v>
          </cell>
          <cell r="AP614">
            <v>0</v>
          </cell>
          <cell r="AQ614">
            <v>1</v>
          </cell>
          <cell r="AR614">
            <v>0</v>
          </cell>
          <cell r="AS614">
            <v>3</v>
          </cell>
          <cell r="AT614">
            <v>1</v>
          </cell>
          <cell r="AU614">
            <v>0</v>
          </cell>
          <cell r="AV614">
            <v>0</v>
          </cell>
          <cell r="AW614">
            <v>1</v>
          </cell>
          <cell r="AX614">
            <v>0</v>
          </cell>
          <cell r="AY614">
            <v>0</v>
          </cell>
          <cell r="AZ614">
            <v>0</v>
          </cell>
        </row>
        <row r="615">
          <cell r="A615" t="str">
            <v>Cascades Inc.</v>
          </cell>
          <cell r="B615">
            <v>3299000</v>
          </cell>
          <cell r="C615" t="str">
            <v>C</v>
          </cell>
          <cell r="AP615">
            <v>0</v>
          </cell>
          <cell r="AQ615">
            <v>5</v>
          </cell>
          <cell r="AR615">
            <v>0</v>
          </cell>
          <cell r="AS615">
            <v>3</v>
          </cell>
          <cell r="AT615">
            <v>0</v>
          </cell>
          <cell r="AU615">
            <v>0</v>
          </cell>
          <cell r="AV615">
            <v>0</v>
          </cell>
          <cell r="AW615">
            <v>0</v>
          </cell>
          <cell r="AX615">
            <v>0</v>
          </cell>
          <cell r="AY615">
            <v>0</v>
          </cell>
          <cell r="AZ615">
            <v>0</v>
          </cell>
        </row>
        <row r="616">
          <cell r="A616" t="str">
            <v>Cedara Software Corp.</v>
          </cell>
          <cell r="B616">
            <v>30148</v>
          </cell>
          <cell r="C616" t="str">
            <v>C</v>
          </cell>
          <cell r="D616">
            <v>0</v>
          </cell>
          <cell r="I616">
            <v>900</v>
          </cell>
          <cell r="J616">
            <v>10800</v>
          </cell>
          <cell r="L616">
            <v>0</v>
          </cell>
          <cell r="N616">
            <v>0</v>
          </cell>
          <cell r="P616">
            <v>0</v>
          </cell>
          <cell r="R616">
            <v>0</v>
          </cell>
          <cell r="S616">
            <v>0</v>
          </cell>
          <cell r="V616">
            <v>0</v>
          </cell>
          <cell r="Y616">
            <v>0</v>
          </cell>
          <cell r="AB616">
            <v>0</v>
          </cell>
          <cell r="AC616">
            <v>1</v>
          </cell>
          <cell r="AE616">
            <v>1</v>
          </cell>
          <cell r="AG616">
            <v>0</v>
          </cell>
          <cell r="AI616">
            <v>0</v>
          </cell>
          <cell r="AK616">
            <v>0</v>
          </cell>
          <cell r="AP616">
            <v>0</v>
          </cell>
          <cell r="AQ616">
            <v>1</v>
          </cell>
          <cell r="AR616">
            <v>0</v>
          </cell>
          <cell r="AS616">
            <v>3</v>
          </cell>
          <cell r="AT616">
            <v>1</v>
          </cell>
          <cell r="AU616">
            <v>0</v>
          </cell>
          <cell r="AV616">
            <v>1</v>
          </cell>
          <cell r="AW616">
            <v>0</v>
          </cell>
          <cell r="AX616">
            <v>0</v>
          </cell>
          <cell r="AY616">
            <v>0</v>
          </cell>
          <cell r="AZ616">
            <v>0</v>
          </cell>
        </row>
        <row r="617">
          <cell r="A617" t="str">
            <v>Celestica Inc.</v>
          </cell>
          <cell r="B617">
            <v>8704030</v>
          </cell>
          <cell r="C617" t="str">
            <v>C</v>
          </cell>
          <cell r="D617">
            <v>0</v>
          </cell>
          <cell r="L617">
            <v>0</v>
          </cell>
          <cell r="N617">
            <v>0</v>
          </cell>
          <cell r="P617">
            <v>0</v>
          </cell>
          <cell r="R617">
            <v>0</v>
          </cell>
          <cell r="S617">
            <v>0</v>
          </cell>
          <cell r="V617">
            <v>0</v>
          </cell>
          <cell r="Y617">
            <v>0</v>
          </cell>
          <cell r="AB617">
            <v>1</v>
          </cell>
          <cell r="AC617">
            <v>0</v>
          </cell>
          <cell r="AE617">
            <v>0</v>
          </cell>
          <cell r="AG617">
            <v>0</v>
          </cell>
          <cell r="AI617">
            <v>0</v>
          </cell>
          <cell r="AK617">
            <v>0</v>
          </cell>
          <cell r="AM617">
            <v>0</v>
          </cell>
          <cell r="AP617">
            <v>0</v>
          </cell>
          <cell r="AQ617">
            <v>6</v>
          </cell>
          <cell r="AR617">
            <v>0</v>
          </cell>
          <cell r="AS617">
            <v>3</v>
          </cell>
          <cell r="AT617">
            <v>1</v>
          </cell>
          <cell r="AU617">
            <v>0</v>
          </cell>
          <cell r="AV617">
            <v>0</v>
          </cell>
          <cell r="AW617">
            <v>0</v>
          </cell>
          <cell r="AX617">
            <v>1</v>
          </cell>
          <cell r="AY617">
            <v>0</v>
          </cell>
          <cell r="AZ617">
            <v>0</v>
          </cell>
        </row>
        <row r="618">
          <cell r="A618" t="str">
            <v>CGI Group Inc.</v>
          </cell>
          <cell r="B618">
            <v>2719695</v>
          </cell>
          <cell r="C618" t="str">
            <v>C</v>
          </cell>
          <cell r="D618">
            <v>1</v>
          </cell>
          <cell r="F618">
            <v>55000</v>
          </cell>
          <cell r="G618">
            <v>36</v>
          </cell>
          <cell r="K618">
            <v>500</v>
          </cell>
          <cell r="L618">
            <v>1</v>
          </cell>
          <cell r="M618">
            <v>1300</v>
          </cell>
          <cell r="N618">
            <v>0</v>
          </cell>
          <cell r="O618">
            <v>2400</v>
          </cell>
          <cell r="P618">
            <v>0</v>
          </cell>
          <cell r="R618">
            <v>0</v>
          </cell>
          <cell r="S618">
            <v>0</v>
          </cell>
          <cell r="V618">
            <v>0</v>
          </cell>
          <cell r="Y618">
            <v>0</v>
          </cell>
          <cell r="AB618">
            <v>0</v>
          </cell>
          <cell r="AC618">
            <v>1</v>
          </cell>
          <cell r="AE618">
            <v>1</v>
          </cell>
          <cell r="AF618">
            <v>1000</v>
          </cell>
          <cell r="AG618">
            <v>1</v>
          </cell>
          <cell r="AH618">
            <v>3000</v>
          </cell>
          <cell r="AI618">
            <v>0</v>
          </cell>
          <cell r="AK618">
            <v>0</v>
          </cell>
          <cell r="AP618">
            <v>1</v>
          </cell>
          <cell r="AQ618">
            <v>5</v>
          </cell>
          <cell r="AR618">
            <v>0</v>
          </cell>
          <cell r="AS618">
            <v>3</v>
          </cell>
          <cell r="AT618">
            <v>1</v>
          </cell>
          <cell r="AU618">
            <v>0</v>
          </cell>
          <cell r="AV618">
            <v>0</v>
          </cell>
          <cell r="AW618">
            <v>0</v>
          </cell>
          <cell r="AX618">
            <v>0</v>
          </cell>
          <cell r="AY618">
            <v>1</v>
          </cell>
          <cell r="AZ618">
            <v>0</v>
          </cell>
        </row>
        <row r="619">
          <cell r="A619" t="str">
            <v>Chemtrade Logistics</v>
          </cell>
          <cell r="B619">
            <v>290610</v>
          </cell>
          <cell r="C619" t="str">
            <v>C</v>
          </cell>
          <cell r="I619">
            <v>1392</v>
          </cell>
          <cell r="J619">
            <v>16704</v>
          </cell>
          <cell r="AP619">
            <v>0</v>
          </cell>
          <cell r="AQ619">
            <v>2</v>
          </cell>
          <cell r="AR619">
            <v>0</v>
          </cell>
          <cell r="AS619">
            <v>3</v>
          </cell>
          <cell r="AT619">
            <v>1</v>
          </cell>
          <cell r="AU619">
            <v>0</v>
          </cell>
          <cell r="AV619">
            <v>1</v>
          </cell>
          <cell r="AW619">
            <v>0</v>
          </cell>
          <cell r="AX619">
            <v>0</v>
          </cell>
          <cell r="AY619">
            <v>0</v>
          </cell>
          <cell r="AZ619">
            <v>0</v>
          </cell>
        </row>
        <row r="620">
          <cell r="A620" t="str">
            <v>Chubb Insurance Company of Canada</v>
          </cell>
          <cell r="B620">
            <v>565124</v>
          </cell>
          <cell r="C620" t="str">
            <v>C</v>
          </cell>
          <cell r="D620">
            <v>0</v>
          </cell>
          <cell r="F620">
            <v>36000</v>
          </cell>
          <cell r="G620">
            <v>36</v>
          </cell>
          <cell r="L620">
            <v>1</v>
          </cell>
          <cell r="M620">
            <v>2000</v>
          </cell>
          <cell r="N620">
            <v>1</v>
          </cell>
          <cell r="O620">
            <v>3000</v>
          </cell>
          <cell r="P620">
            <v>0</v>
          </cell>
          <cell r="R620">
            <v>1</v>
          </cell>
          <cell r="S620">
            <v>0</v>
          </cell>
          <cell r="V620">
            <v>0</v>
          </cell>
          <cell r="Y620">
            <v>1</v>
          </cell>
          <cell r="AA620">
            <v>150</v>
          </cell>
          <cell r="AB620">
            <v>2</v>
          </cell>
          <cell r="AC620">
            <v>1</v>
          </cell>
          <cell r="AE620">
            <v>1</v>
          </cell>
          <cell r="AF620">
            <v>2500</v>
          </cell>
          <cell r="AG620">
            <v>0</v>
          </cell>
          <cell r="AI620">
            <v>0</v>
          </cell>
          <cell r="AK620">
            <v>0</v>
          </cell>
          <cell r="AP620">
            <v>1</v>
          </cell>
          <cell r="AQ620">
            <v>3</v>
          </cell>
          <cell r="AR620">
            <v>0</v>
          </cell>
          <cell r="AS620">
            <v>3</v>
          </cell>
          <cell r="AT620">
            <v>1</v>
          </cell>
          <cell r="AU620">
            <v>0</v>
          </cell>
          <cell r="AV620">
            <v>0</v>
          </cell>
          <cell r="AW620">
            <v>1</v>
          </cell>
          <cell r="AX620">
            <v>1</v>
          </cell>
          <cell r="AY620">
            <v>0</v>
          </cell>
          <cell r="AZ620">
            <v>0</v>
          </cell>
        </row>
        <row r="621">
          <cell r="A621" t="str">
            <v>Cirque du Soleil</v>
          </cell>
          <cell r="B621">
            <v>520612</v>
          </cell>
          <cell r="C621" t="str">
            <v>C</v>
          </cell>
          <cell r="D621">
            <v>0</v>
          </cell>
          <cell r="L621">
            <v>0</v>
          </cell>
          <cell r="N621">
            <v>1</v>
          </cell>
          <cell r="P621">
            <v>0</v>
          </cell>
          <cell r="R621">
            <v>0</v>
          </cell>
          <cell r="S621">
            <v>0</v>
          </cell>
          <cell r="V621">
            <v>0</v>
          </cell>
          <cell r="Y621">
            <v>0</v>
          </cell>
          <cell r="AB621">
            <v>0</v>
          </cell>
          <cell r="AC621">
            <v>0</v>
          </cell>
          <cell r="AE621">
            <v>1</v>
          </cell>
          <cell r="AG621">
            <v>1</v>
          </cell>
          <cell r="AH621">
            <v>2500</v>
          </cell>
          <cell r="AI621">
            <v>0</v>
          </cell>
          <cell r="AK621">
            <v>0</v>
          </cell>
          <cell r="AM621">
            <v>0</v>
          </cell>
          <cell r="AP621">
            <v>0</v>
          </cell>
          <cell r="AQ621">
            <v>3</v>
          </cell>
          <cell r="AR621">
            <v>0</v>
          </cell>
          <cell r="AS621">
            <v>3</v>
          </cell>
          <cell r="AT621">
            <v>1</v>
          </cell>
          <cell r="AU621">
            <v>0</v>
          </cell>
          <cell r="AV621">
            <v>0</v>
          </cell>
          <cell r="AW621">
            <v>0</v>
          </cell>
          <cell r="AX621">
            <v>0</v>
          </cell>
          <cell r="AY621">
            <v>0</v>
          </cell>
          <cell r="AZ621">
            <v>0</v>
          </cell>
        </row>
        <row r="622">
          <cell r="A622" t="str">
            <v>Citadel General Assurance Company, The</v>
          </cell>
          <cell r="B622">
            <v>333500</v>
          </cell>
          <cell r="C622" t="str">
            <v>C</v>
          </cell>
          <cell r="D622">
            <v>0</v>
          </cell>
          <cell r="F622">
            <v>28955</v>
          </cell>
          <cell r="G622">
            <v>36</v>
          </cell>
          <cell r="H622">
            <v>110000</v>
          </cell>
          <cell r="K622">
            <v>396</v>
          </cell>
          <cell r="L622">
            <v>1</v>
          </cell>
          <cell r="M622">
            <v>1654</v>
          </cell>
          <cell r="N622">
            <v>1</v>
          </cell>
          <cell r="O622">
            <v>1320</v>
          </cell>
          <cell r="P622">
            <v>0</v>
          </cell>
          <cell r="R622">
            <v>0</v>
          </cell>
          <cell r="S622">
            <v>0</v>
          </cell>
          <cell r="V622">
            <v>1</v>
          </cell>
          <cell r="Y622">
            <v>0</v>
          </cell>
          <cell r="AA622">
            <v>750</v>
          </cell>
          <cell r="AB622">
            <v>2</v>
          </cell>
          <cell r="AC622">
            <v>1</v>
          </cell>
          <cell r="AD622">
            <v>260</v>
          </cell>
          <cell r="AE622">
            <v>1</v>
          </cell>
          <cell r="AF622">
            <v>15000</v>
          </cell>
          <cell r="AG622">
            <v>0</v>
          </cell>
          <cell r="AI622">
            <v>0</v>
          </cell>
          <cell r="AK622">
            <v>0</v>
          </cell>
          <cell r="AM622">
            <v>1</v>
          </cell>
          <cell r="AN622">
            <v>1350</v>
          </cell>
          <cell r="AP622">
            <v>1</v>
          </cell>
          <cell r="AQ622">
            <v>2</v>
          </cell>
          <cell r="AR622">
            <v>0</v>
          </cell>
          <cell r="AS622">
            <v>3</v>
          </cell>
          <cell r="AT622">
            <v>1</v>
          </cell>
          <cell r="AU622">
            <v>0</v>
          </cell>
          <cell r="AV622">
            <v>0</v>
          </cell>
          <cell r="AW622">
            <v>0</v>
          </cell>
          <cell r="AX622">
            <v>1</v>
          </cell>
          <cell r="AY622">
            <v>1</v>
          </cell>
          <cell r="AZ622">
            <v>0</v>
          </cell>
        </row>
        <row r="623">
          <cell r="A623" t="str">
            <v>Citi Cards Canada</v>
          </cell>
          <cell r="B623">
            <v>400000</v>
          </cell>
          <cell r="C623" t="str">
            <v>C</v>
          </cell>
          <cell r="D623">
            <v>0</v>
          </cell>
          <cell r="L623">
            <v>0</v>
          </cell>
          <cell r="N623">
            <v>0</v>
          </cell>
          <cell r="P623">
            <v>0</v>
          </cell>
          <cell r="R623">
            <v>0</v>
          </cell>
          <cell r="S623">
            <v>0</v>
          </cell>
          <cell r="V623">
            <v>0</v>
          </cell>
          <cell r="Z623">
            <v>0</v>
          </cell>
          <cell r="AB623">
            <v>0</v>
          </cell>
          <cell r="AC623">
            <v>0</v>
          </cell>
          <cell r="AE623">
            <v>0</v>
          </cell>
          <cell r="AG623">
            <v>0</v>
          </cell>
          <cell r="AI623">
            <v>0</v>
          </cell>
          <cell r="AK623">
            <v>0</v>
          </cell>
          <cell r="AP623">
            <v>0</v>
          </cell>
          <cell r="AQ623">
            <v>3</v>
          </cell>
          <cell r="AR623">
            <v>0</v>
          </cell>
          <cell r="AS623">
            <v>3</v>
          </cell>
          <cell r="AT623">
            <v>1</v>
          </cell>
          <cell r="AU623">
            <v>0</v>
          </cell>
          <cell r="AV623">
            <v>0</v>
          </cell>
          <cell r="AW623">
            <v>0</v>
          </cell>
          <cell r="AX623">
            <v>0</v>
          </cell>
          <cell r="AY623">
            <v>0</v>
          </cell>
          <cell r="AZ623">
            <v>0</v>
          </cell>
        </row>
        <row r="624">
          <cell r="A624" t="str">
            <v>Coca-Cola Bottling Company</v>
          </cell>
          <cell r="B624">
            <v>1739938</v>
          </cell>
          <cell r="C624" t="str">
            <v>C</v>
          </cell>
          <cell r="D624">
            <v>0</v>
          </cell>
          <cell r="E624">
            <v>0</v>
          </cell>
          <cell r="I624">
            <v>1150</v>
          </cell>
          <cell r="J624">
            <v>13800</v>
          </cell>
          <cell r="L624">
            <v>0</v>
          </cell>
          <cell r="N624">
            <v>0</v>
          </cell>
          <cell r="P624">
            <v>0</v>
          </cell>
          <cell r="R624">
            <v>0</v>
          </cell>
          <cell r="S624">
            <v>0</v>
          </cell>
          <cell r="V624">
            <v>0</v>
          </cell>
          <cell r="Y624">
            <v>0</v>
          </cell>
          <cell r="AB624">
            <v>0</v>
          </cell>
          <cell r="AC624">
            <v>0</v>
          </cell>
          <cell r="AE624">
            <v>0</v>
          </cell>
          <cell r="AG624">
            <v>0</v>
          </cell>
          <cell r="AI624">
            <v>0</v>
          </cell>
          <cell r="AK624">
            <v>0</v>
          </cell>
          <cell r="AP624">
            <v>0</v>
          </cell>
          <cell r="AQ624">
            <v>4</v>
          </cell>
          <cell r="AR624">
            <v>0</v>
          </cell>
          <cell r="AS624">
            <v>3</v>
          </cell>
          <cell r="AT624">
            <v>1</v>
          </cell>
          <cell r="AU624">
            <v>0</v>
          </cell>
          <cell r="AV624">
            <v>1</v>
          </cell>
          <cell r="AW624">
            <v>0</v>
          </cell>
          <cell r="AX624">
            <v>0</v>
          </cell>
          <cell r="AY624">
            <v>0</v>
          </cell>
          <cell r="AZ624">
            <v>0</v>
          </cell>
        </row>
        <row r="625">
          <cell r="A625" t="str">
            <v>Cogeco Inc.</v>
          </cell>
          <cell r="B625">
            <v>603774</v>
          </cell>
          <cell r="C625" t="str">
            <v>C</v>
          </cell>
          <cell r="D625">
            <v>1</v>
          </cell>
          <cell r="I625">
            <v>1167</v>
          </cell>
          <cell r="J625">
            <v>14004</v>
          </cell>
          <cell r="L625">
            <v>0</v>
          </cell>
          <cell r="N625">
            <v>1</v>
          </cell>
          <cell r="O625">
            <v>2400</v>
          </cell>
          <cell r="P625">
            <v>0</v>
          </cell>
          <cell r="R625">
            <v>0</v>
          </cell>
          <cell r="S625">
            <v>0</v>
          </cell>
          <cell r="V625">
            <v>0</v>
          </cell>
          <cell r="Y625">
            <v>0</v>
          </cell>
          <cell r="AB625">
            <v>2</v>
          </cell>
          <cell r="AC625">
            <v>1</v>
          </cell>
          <cell r="AE625">
            <v>0</v>
          </cell>
          <cell r="AG625">
            <v>0</v>
          </cell>
          <cell r="AI625">
            <v>0</v>
          </cell>
          <cell r="AK625">
            <v>1</v>
          </cell>
          <cell r="AL625">
            <v>6000</v>
          </cell>
          <cell r="AP625">
            <v>0</v>
          </cell>
          <cell r="AQ625">
            <v>3</v>
          </cell>
          <cell r="AR625">
            <v>0</v>
          </cell>
          <cell r="AS625">
            <v>3</v>
          </cell>
          <cell r="AT625">
            <v>1</v>
          </cell>
          <cell r="AU625">
            <v>0</v>
          </cell>
          <cell r="AV625">
            <v>1</v>
          </cell>
          <cell r="AW625">
            <v>0</v>
          </cell>
          <cell r="AX625">
            <v>1</v>
          </cell>
          <cell r="AY625">
            <v>0</v>
          </cell>
          <cell r="AZ625">
            <v>0</v>
          </cell>
        </row>
        <row r="626">
          <cell r="A626" t="str">
            <v>Cognos Inc.</v>
          </cell>
          <cell r="B626">
            <v>915718</v>
          </cell>
          <cell r="C626" t="str">
            <v>C</v>
          </cell>
          <cell r="D626">
            <v>0</v>
          </cell>
          <cell r="L626">
            <v>0</v>
          </cell>
          <cell r="N626">
            <v>0</v>
          </cell>
          <cell r="P626">
            <v>0</v>
          </cell>
          <cell r="R626">
            <v>1</v>
          </cell>
          <cell r="S626">
            <v>1</v>
          </cell>
          <cell r="T626">
            <v>6650</v>
          </cell>
          <cell r="U626">
            <v>500</v>
          </cell>
          <cell r="V626">
            <v>0</v>
          </cell>
          <cell r="Y626">
            <v>0</v>
          </cell>
          <cell r="AB626">
            <v>0</v>
          </cell>
          <cell r="AC626">
            <v>0</v>
          </cell>
          <cell r="AE626">
            <v>0</v>
          </cell>
          <cell r="AG626">
            <v>0</v>
          </cell>
          <cell r="AI626">
            <v>0</v>
          </cell>
          <cell r="AK626">
            <v>0</v>
          </cell>
          <cell r="AM626">
            <v>0</v>
          </cell>
          <cell r="AP626">
            <v>0</v>
          </cell>
          <cell r="AQ626">
            <v>3</v>
          </cell>
          <cell r="AR626">
            <v>0</v>
          </cell>
          <cell r="AS626">
            <v>3</v>
          </cell>
          <cell r="AT626">
            <v>1</v>
          </cell>
          <cell r="AU626">
            <v>0</v>
          </cell>
          <cell r="AV626">
            <v>0</v>
          </cell>
          <cell r="AW626">
            <v>1</v>
          </cell>
          <cell r="AX626">
            <v>0</v>
          </cell>
          <cell r="AY626">
            <v>0</v>
          </cell>
          <cell r="AZ626">
            <v>0</v>
          </cell>
        </row>
        <row r="627">
          <cell r="A627" t="str">
            <v>Connors Bros., Limited</v>
          </cell>
          <cell r="B627">
            <v>139984</v>
          </cell>
          <cell r="C627" t="str">
            <v>C</v>
          </cell>
          <cell r="D627">
            <v>0</v>
          </cell>
          <cell r="F627">
            <v>35000</v>
          </cell>
          <cell r="G627">
            <v>48</v>
          </cell>
          <cell r="H627">
            <v>150000</v>
          </cell>
          <cell r="L627">
            <v>1</v>
          </cell>
          <cell r="N627">
            <v>0</v>
          </cell>
          <cell r="P627">
            <v>0</v>
          </cell>
          <cell r="R627">
            <v>0</v>
          </cell>
          <cell r="S627">
            <v>0</v>
          </cell>
          <cell r="V627">
            <v>0</v>
          </cell>
          <cell r="Y627">
            <v>0</v>
          </cell>
          <cell r="AB627">
            <v>0</v>
          </cell>
          <cell r="AC627">
            <v>0</v>
          </cell>
          <cell r="AE627">
            <v>0</v>
          </cell>
          <cell r="AG627">
            <v>0</v>
          </cell>
          <cell r="AI627">
            <v>0</v>
          </cell>
          <cell r="AK627">
            <v>0</v>
          </cell>
          <cell r="AP627">
            <v>1</v>
          </cell>
          <cell r="AQ627">
            <v>2</v>
          </cell>
          <cell r="AR627">
            <v>0</v>
          </cell>
          <cell r="AS627">
            <v>3</v>
          </cell>
          <cell r="AT627">
            <v>1</v>
          </cell>
          <cell r="AU627">
            <v>0</v>
          </cell>
          <cell r="AV627">
            <v>0</v>
          </cell>
          <cell r="AW627">
            <v>0</v>
          </cell>
          <cell r="AX627">
            <v>0</v>
          </cell>
          <cell r="AY627">
            <v>0</v>
          </cell>
          <cell r="AZ627">
            <v>0</v>
          </cell>
        </row>
        <row r="628">
          <cell r="A628" t="str">
            <v>Co-operators General Insurance Company</v>
          </cell>
          <cell r="B628">
            <v>1692686</v>
          </cell>
          <cell r="C628" t="str">
            <v>C</v>
          </cell>
          <cell r="D628">
            <v>0</v>
          </cell>
          <cell r="F628">
            <v>35500</v>
          </cell>
          <cell r="G628">
            <v>36</v>
          </cell>
          <cell r="K628">
            <v>245</v>
          </cell>
          <cell r="L628">
            <v>1</v>
          </cell>
          <cell r="N628">
            <v>1</v>
          </cell>
          <cell r="O628">
            <v>800</v>
          </cell>
          <cell r="P628">
            <v>0</v>
          </cell>
          <cell r="R628">
            <v>0</v>
          </cell>
          <cell r="S628">
            <v>0</v>
          </cell>
          <cell r="V628">
            <v>0</v>
          </cell>
          <cell r="Y628">
            <v>0</v>
          </cell>
          <cell r="AB628">
            <v>0</v>
          </cell>
          <cell r="AC628">
            <v>0</v>
          </cell>
          <cell r="AE628">
            <v>0</v>
          </cell>
          <cell r="AG628">
            <v>1</v>
          </cell>
          <cell r="AH628">
            <v>1200</v>
          </cell>
          <cell r="AI628">
            <v>0</v>
          </cell>
          <cell r="AK628">
            <v>0</v>
          </cell>
          <cell r="AP628">
            <v>1</v>
          </cell>
          <cell r="AQ628">
            <v>4</v>
          </cell>
          <cell r="AR628">
            <v>0</v>
          </cell>
          <cell r="AS628">
            <v>3</v>
          </cell>
          <cell r="AT628">
            <v>1</v>
          </cell>
          <cell r="AU628">
            <v>0</v>
          </cell>
          <cell r="AV628">
            <v>0</v>
          </cell>
          <cell r="AW628">
            <v>0</v>
          </cell>
          <cell r="AX628">
            <v>0</v>
          </cell>
          <cell r="AY628">
            <v>1</v>
          </cell>
          <cell r="AZ628">
            <v>0</v>
          </cell>
        </row>
        <row r="629">
          <cell r="A629" t="str">
            <v>Co-operators Investment Counselling Limited</v>
          </cell>
          <cell r="B629">
            <v>10340</v>
          </cell>
          <cell r="C629" t="str">
            <v>C</v>
          </cell>
          <cell r="D629">
            <v>1</v>
          </cell>
          <cell r="E629">
            <v>24653</v>
          </cell>
          <cell r="F629">
            <v>35000</v>
          </cell>
          <cell r="G629">
            <v>36</v>
          </cell>
          <cell r="L629">
            <v>1</v>
          </cell>
          <cell r="N629">
            <v>1</v>
          </cell>
          <cell r="P629">
            <v>0</v>
          </cell>
          <cell r="R629">
            <v>0</v>
          </cell>
          <cell r="S629">
            <v>0</v>
          </cell>
          <cell r="V629">
            <v>0</v>
          </cell>
          <cell r="Y629">
            <v>0</v>
          </cell>
          <cell r="AB629">
            <v>0</v>
          </cell>
          <cell r="AC629">
            <v>0</v>
          </cell>
          <cell r="AE629">
            <v>0</v>
          </cell>
          <cell r="AG629">
            <v>0</v>
          </cell>
          <cell r="AI629">
            <v>0</v>
          </cell>
          <cell r="AK629">
            <v>0</v>
          </cell>
          <cell r="AP629">
            <v>1</v>
          </cell>
          <cell r="AQ629">
            <v>1</v>
          </cell>
          <cell r="AR629">
            <v>0</v>
          </cell>
          <cell r="AS629">
            <v>3</v>
          </cell>
          <cell r="AT629">
            <v>1</v>
          </cell>
          <cell r="AU629">
            <v>0</v>
          </cell>
          <cell r="AV629">
            <v>0</v>
          </cell>
          <cell r="AW629">
            <v>0</v>
          </cell>
          <cell r="AX629">
            <v>0</v>
          </cell>
          <cell r="AY629">
            <v>0</v>
          </cell>
          <cell r="AZ629">
            <v>0</v>
          </cell>
        </row>
        <row r="630">
          <cell r="A630" t="str">
            <v>Coors Canada</v>
          </cell>
          <cell r="B630">
            <v>500000</v>
          </cell>
          <cell r="C630" t="str">
            <v>C</v>
          </cell>
          <cell r="AP630">
            <v>0</v>
          </cell>
          <cell r="AQ630">
            <v>3</v>
          </cell>
          <cell r="AR630">
            <v>0</v>
          </cell>
          <cell r="AS630">
            <v>3</v>
          </cell>
          <cell r="AT630">
            <v>0</v>
          </cell>
          <cell r="AU630">
            <v>0</v>
          </cell>
          <cell r="AV630">
            <v>0</v>
          </cell>
          <cell r="AW630">
            <v>0</v>
          </cell>
          <cell r="AX630">
            <v>0</v>
          </cell>
          <cell r="AY630">
            <v>0</v>
          </cell>
          <cell r="AZ630">
            <v>0</v>
          </cell>
        </row>
        <row r="631">
          <cell r="A631" t="str">
            <v>Corus L.P.</v>
          </cell>
          <cell r="B631">
            <v>258353</v>
          </cell>
          <cell r="C631" t="str">
            <v>C</v>
          </cell>
          <cell r="D631">
            <v>0</v>
          </cell>
          <cell r="F631">
            <v>30000</v>
          </cell>
          <cell r="G631">
            <v>36</v>
          </cell>
          <cell r="H631">
            <v>80000</v>
          </cell>
          <cell r="K631">
            <v>50</v>
          </cell>
          <cell r="L631">
            <v>1</v>
          </cell>
          <cell r="M631">
            <v>1400</v>
          </cell>
          <cell r="N631">
            <v>1</v>
          </cell>
          <cell r="P631">
            <v>0</v>
          </cell>
          <cell r="R631">
            <v>0</v>
          </cell>
          <cell r="S631">
            <v>0</v>
          </cell>
          <cell r="V631">
            <v>0</v>
          </cell>
          <cell r="Y631">
            <v>0</v>
          </cell>
          <cell r="AB631">
            <v>1</v>
          </cell>
          <cell r="AC631">
            <v>1</v>
          </cell>
          <cell r="AE631">
            <v>1</v>
          </cell>
          <cell r="AG631">
            <v>0</v>
          </cell>
          <cell r="AI631">
            <v>0</v>
          </cell>
          <cell r="AK631">
            <v>0</v>
          </cell>
          <cell r="AM631">
            <v>0</v>
          </cell>
          <cell r="AP631">
            <v>1</v>
          </cell>
          <cell r="AQ631">
            <v>2</v>
          </cell>
          <cell r="AR631">
            <v>0</v>
          </cell>
          <cell r="AS631">
            <v>3</v>
          </cell>
          <cell r="AT631">
            <v>1</v>
          </cell>
          <cell r="AU631">
            <v>0</v>
          </cell>
          <cell r="AV631">
            <v>0</v>
          </cell>
          <cell r="AW631">
            <v>0</v>
          </cell>
          <cell r="AX631">
            <v>1</v>
          </cell>
          <cell r="AY631">
            <v>1</v>
          </cell>
          <cell r="AZ631">
            <v>0</v>
          </cell>
        </row>
        <row r="632">
          <cell r="A632" t="str">
            <v>Credit Union Central of Saskatchewan</v>
          </cell>
          <cell r="B632">
            <v>291431</v>
          </cell>
          <cell r="C632" t="str">
            <v>C</v>
          </cell>
          <cell r="D632">
            <v>0</v>
          </cell>
          <cell r="F632">
            <v>10290</v>
          </cell>
          <cell r="I632">
            <v>910</v>
          </cell>
          <cell r="J632">
            <v>10920</v>
          </cell>
          <cell r="L632">
            <v>0</v>
          </cell>
          <cell r="N632">
            <v>0</v>
          </cell>
          <cell r="P632">
            <v>0</v>
          </cell>
          <cell r="R632">
            <v>0</v>
          </cell>
          <cell r="S632">
            <v>0</v>
          </cell>
          <cell r="V632">
            <v>0</v>
          </cell>
          <cell r="Y632">
            <v>0</v>
          </cell>
          <cell r="AB632">
            <v>2</v>
          </cell>
          <cell r="AC632">
            <v>0</v>
          </cell>
          <cell r="AE632">
            <v>0</v>
          </cell>
          <cell r="AG632">
            <v>0</v>
          </cell>
          <cell r="AI632">
            <v>0</v>
          </cell>
          <cell r="AK632">
            <v>0</v>
          </cell>
          <cell r="AP632">
            <v>0</v>
          </cell>
          <cell r="AQ632">
            <v>2</v>
          </cell>
          <cell r="AR632">
            <v>0</v>
          </cell>
          <cell r="AS632">
            <v>3</v>
          </cell>
          <cell r="AT632">
            <v>1</v>
          </cell>
          <cell r="AU632">
            <v>0</v>
          </cell>
          <cell r="AV632">
            <v>1</v>
          </cell>
          <cell r="AW632">
            <v>0</v>
          </cell>
          <cell r="AX632">
            <v>1</v>
          </cell>
          <cell r="AY632">
            <v>0</v>
          </cell>
          <cell r="AZ632">
            <v>0</v>
          </cell>
        </row>
        <row r="633">
          <cell r="A633" t="str">
            <v>Creo Inc.</v>
          </cell>
          <cell r="B633">
            <v>780756</v>
          </cell>
          <cell r="C633" t="str">
            <v>C</v>
          </cell>
          <cell r="D633">
            <v>1</v>
          </cell>
          <cell r="E633">
            <v>200</v>
          </cell>
          <cell r="L633">
            <v>0</v>
          </cell>
          <cell r="N633">
            <v>0</v>
          </cell>
          <cell r="P633">
            <v>0</v>
          </cell>
          <cell r="R633">
            <v>0</v>
          </cell>
          <cell r="S633">
            <v>0</v>
          </cell>
          <cell r="V633">
            <v>0</v>
          </cell>
          <cell r="Y633">
            <v>0</v>
          </cell>
          <cell r="AB633">
            <v>0</v>
          </cell>
          <cell r="AC633">
            <v>0</v>
          </cell>
          <cell r="AE633">
            <v>0</v>
          </cell>
          <cell r="AG633">
            <v>0</v>
          </cell>
          <cell r="AI633">
            <v>0</v>
          </cell>
          <cell r="AK633">
            <v>0</v>
          </cell>
          <cell r="AP633">
            <v>0</v>
          </cell>
          <cell r="AQ633">
            <v>3</v>
          </cell>
          <cell r="AR633">
            <v>0</v>
          </cell>
          <cell r="AS633">
            <v>3</v>
          </cell>
          <cell r="AT633">
            <v>1</v>
          </cell>
          <cell r="AU633">
            <v>0</v>
          </cell>
          <cell r="AV633">
            <v>0</v>
          </cell>
          <cell r="AW633">
            <v>0</v>
          </cell>
          <cell r="AX633">
            <v>0</v>
          </cell>
          <cell r="AY633">
            <v>0</v>
          </cell>
          <cell r="AZ633">
            <v>0</v>
          </cell>
        </row>
        <row r="634">
          <cell r="A634" t="str">
            <v>Crescent Point Energy Trust</v>
          </cell>
          <cell r="B634">
            <v>74854</v>
          </cell>
          <cell r="C634" t="str">
            <v>C</v>
          </cell>
          <cell r="D634">
            <v>0</v>
          </cell>
          <cell r="N634">
            <v>1</v>
          </cell>
          <cell r="O634">
            <v>3825</v>
          </cell>
          <cell r="R634">
            <v>1</v>
          </cell>
          <cell r="S634">
            <v>0</v>
          </cell>
          <cell r="V634">
            <v>0</v>
          </cell>
          <cell r="Y634">
            <v>1</v>
          </cell>
          <cell r="AA634">
            <v>500</v>
          </cell>
          <cell r="AB634">
            <v>0</v>
          </cell>
          <cell r="AE634">
            <v>0</v>
          </cell>
          <cell r="AG634">
            <v>0</v>
          </cell>
          <cell r="AI634">
            <v>0</v>
          </cell>
          <cell r="AP634">
            <v>0</v>
          </cell>
          <cell r="AQ634">
            <v>1</v>
          </cell>
          <cell r="AR634">
            <v>0</v>
          </cell>
          <cell r="AS634">
            <v>3</v>
          </cell>
          <cell r="AT634">
            <v>1</v>
          </cell>
          <cell r="AU634">
            <v>0</v>
          </cell>
          <cell r="AV634">
            <v>0</v>
          </cell>
          <cell r="AW634">
            <v>1</v>
          </cell>
          <cell r="AX634">
            <v>0</v>
          </cell>
          <cell r="AY634">
            <v>0</v>
          </cell>
          <cell r="AZ634">
            <v>0</v>
          </cell>
        </row>
        <row r="635">
          <cell r="A635" t="str">
            <v>Crown Metal Packaging Canada LP</v>
          </cell>
          <cell r="B635">
            <v>749734</v>
          </cell>
          <cell r="C635" t="str">
            <v>C</v>
          </cell>
          <cell r="D635">
            <v>0</v>
          </cell>
          <cell r="F635">
            <v>40000</v>
          </cell>
          <cell r="H635">
            <v>90000</v>
          </cell>
          <cell r="L635">
            <v>1</v>
          </cell>
          <cell r="N635">
            <v>0</v>
          </cell>
          <cell r="P635">
            <v>0</v>
          </cell>
          <cell r="R635">
            <v>0</v>
          </cell>
          <cell r="V635">
            <v>0</v>
          </cell>
          <cell r="Y635">
            <v>0</v>
          </cell>
          <cell r="AB635">
            <v>0</v>
          </cell>
          <cell r="AC635">
            <v>0</v>
          </cell>
          <cell r="AE635">
            <v>0</v>
          </cell>
          <cell r="AG635">
            <v>0</v>
          </cell>
          <cell r="AI635">
            <v>0</v>
          </cell>
          <cell r="AK635">
            <v>0</v>
          </cell>
          <cell r="AP635">
            <v>1</v>
          </cell>
          <cell r="AQ635">
            <v>3</v>
          </cell>
          <cell r="AR635">
            <v>0</v>
          </cell>
          <cell r="AS635">
            <v>3</v>
          </cell>
          <cell r="AT635">
            <v>1</v>
          </cell>
          <cell r="AU635">
            <v>0</v>
          </cell>
          <cell r="AV635">
            <v>0</v>
          </cell>
          <cell r="AW635">
            <v>0</v>
          </cell>
          <cell r="AX635">
            <v>0</v>
          </cell>
          <cell r="AY635">
            <v>0</v>
          </cell>
          <cell r="AZ635">
            <v>0</v>
          </cell>
        </row>
        <row r="636">
          <cell r="A636" t="str">
            <v>Cryptologic Inc.</v>
          </cell>
          <cell r="B636">
            <v>57134</v>
          </cell>
          <cell r="C636" t="str">
            <v>C</v>
          </cell>
          <cell r="AP636">
            <v>0</v>
          </cell>
          <cell r="AQ636">
            <v>1</v>
          </cell>
          <cell r="AR636">
            <v>0</v>
          </cell>
          <cell r="AS636">
            <v>3</v>
          </cell>
          <cell r="AT636">
            <v>0</v>
          </cell>
          <cell r="AU636">
            <v>0</v>
          </cell>
          <cell r="AV636">
            <v>0</v>
          </cell>
          <cell r="AW636">
            <v>0</v>
          </cell>
          <cell r="AX636">
            <v>0</v>
          </cell>
          <cell r="AY636">
            <v>0</v>
          </cell>
          <cell r="AZ636">
            <v>0</v>
          </cell>
        </row>
        <row r="637">
          <cell r="A637" t="str">
            <v>Danone</v>
          </cell>
          <cell r="B637">
            <v>191384</v>
          </cell>
          <cell r="C637" t="str">
            <v>C</v>
          </cell>
          <cell r="D637">
            <v>1</v>
          </cell>
          <cell r="E637">
            <v>7000</v>
          </cell>
          <cell r="F637">
            <v>45000</v>
          </cell>
          <cell r="G637">
            <v>36</v>
          </cell>
          <cell r="H637">
            <v>120000</v>
          </cell>
          <cell r="K637">
            <v>258</v>
          </cell>
          <cell r="L637">
            <v>1</v>
          </cell>
          <cell r="N637">
            <v>0</v>
          </cell>
          <cell r="P637">
            <v>0</v>
          </cell>
          <cell r="R637">
            <v>0</v>
          </cell>
          <cell r="S637">
            <v>0</v>
          </cell>
          <cell r="V637">
            <v>0</v>
          </cell>
          <cell r="Y637">
            <v>0</v>
          </cell>
          <cell r="AB637">
            <v>2</v>
          </cell>
          <cell r="AC637">
            <v>1</v>
          </cell>
          <cell r="AE637">
            <v>1</v>
          </cell>
          <cell r="AG637">
            <v>0</v>
          </cell>
          <cell r="AI637">
            <v>0</v>
          </cell>
          <cell r="AK637">
            <v>1</v>
          </cell>
          <cell r="AL637">
            <v>7000</v>
          </cell>
          <cell r="AP637">
            <v>1</v>
          </cell>
          <cell r="AQ637">
            <v>2</v>
          </cell>
          <cell r="AR637">
            <v>0</v>
          </cell>
          <cell r="AS637">
            <v>3</v>
          </cell>
          <cell r="AT637">
            <v>1</v>
          </cell>
          <cell r="AU637">
            <v>0</v>
          </cell>
          <cell r="AV637">
            <v>0</v>
          </cell>
          <cell r="AW637">
            <v>0</v>
          </cell>
          <cell r="AX637">
            <v>1</v>
          </cell>
          <cell r="AY637">
            <v>1</v>
          </cell>
          <cell r="AZ637">
            <v>0</v>
          </cell>
        </row>
        <row r="638">
          <cell r="A638" t="str">
            <v>DCCI Inc.</v>
          </cell>
          <cell r="B638">
            <v>21000</v>
          </cell>
          <cell r="C638" t="str">
            <v>C</v>
          </cell>
          <cell r="D638">
            <v>0</v>
          </cell>
          <cell r="L638">
            <v>0</v>
          </cell>
          <cell r="N638">
            <v>0</v>
          </cell>
          <cell r="P638">
            <v>0</v>
          </cell>
          <cell r="R638">
            <v>0</v>
          </cell>
          <cell r="S638">
            <v>0</v>
          </cell>
          <cell r="V638">
            <v>0</v>
          </cell>
          <cell r="Y638">
            <v>0</v>
          </cell>
          <cell r="AB638">
            <v>0</v>
          </cell>
          <cell r="AC638">
            <v>0</v>
          </cell>
          <cell r="AE638">
            <v>0</v>
          </cell>
          <cell r="AG638">
            <v>0</v>
          </cell>
          <cell r="AI638">
            <v>0</v>
          </cell>
          <cell r="AK638">
            <v>0</v>
          </cell>
          <cell r="AM638">
            <v>0</v>
          </cell>
          <cell r="AP638">
            <v>0</v>
          </cell>
          <cell r="AQ638">
            <v>1</v>
          </cell>
          <cell r="AR638">
            <v>0</v>
          </cell>
          <cell r="AS638">
            <v>3</v>
          </cell>
          <cell r="AT638">
            <v>1</v>
          </cell>
          <cell r="AU638">
            <v>0</v>
          </cell>
          <cell r="AV638">
            <v>0</v>
          </cell>
          <cell r="AW638">
            <v>0</v>
          </cell>
          <cell r="AX638">
            <v>0</v>
          </cell>
          <cell r="AY638">
            <v>0</v>
          </cell>
          <cell r="AZ638">
            <v>0</v>
          </cell>
        </row>
        <row r="639">
          <cell r="A639" t="str">
            <v>Dell Computer Corporation - Canada</v>
          </cell>
          <cell r="B639">
            <v>1614964</v>
          </cell>
          <cell r="C639" t="str">
            <v>C</v>
          </cell>
          <cell r="D639">
            <v>0</v>
          </cell>
          <cell r="I639">
            <v>600</v>
          </cell>
          <cell r="J639">
            <v>7200</v>
          </cell>
          <cell r="L639">
            <v>0</v>
          </cell>
          <cell r="N639">
            <v>0</v>
          </cell>
          <cell r="P639">
            <v>0</v>
          </cell>
          <cell r="R639">
            <v>0</v>
          </cell>
          <cell r="S639">
            <v>0</v>
          </cell>
          <cell r="V639">
            <v>0</v>
          </cell>
          <cell r="Y639">
            <v>0</v>
          </cell>
          <cell r="AB639">
            <v>0</v>
          </cell>
          <cell r="AC639">
            <v>0</v>
          </cell>
          <cell r="AE639">
            <v>1</v>
          </cell>
          <cell r="AF639">
            <v>1150</v>
          </cell>
          <cell r="AG639">
            <v>1</v>
          </cell>
          <cell r="AH639">
            <v>3900</v>
          </cell>
          <cell r="AI639">
            <v>0</v>
          </cell>
          <cell r="AK639">
            <v>0</v>
          </cell>
          <cell r="AP639">
            <v>0</v>
          </cell>
          <cell r="AQ639">
            <v>4</v>
          </cell>
          <cell r="AR639">
            <v>0</v>
          </cell>
          <cell r="AS639">
            <v>3</v>
          </cell>
          <cell r="AT639">
            <v>1</v>
          </cell>
          <cell r="AU639">
            <v>0</v>
          </cell>
          <cell r="AV639">
            <v>1</v>
          </cell>
          <cell r="AW639">
            <v>0</v>
          </cell>
          <cell r="AX639">
            <v>0</v>
          </cell>
          <cell r="AY639">
            <v>0</v>
          </cell>
          <cell r="AZ639">
            <v>0</v>
          </cell>
        </row>
        <row r="640">
          <cell r="A640" t="str">
            <v>Desjardins Financial Security</v>
          </cell>
          <cell r="B640">
            <v>2078800</v>
          </cell>
          <cell r="C640" t="str">
            <v>C</v>
          </cell>
          <cell r="D640">
            <v>1</v>
          </cell>
          <cell r="E640">
            <v>12200</v>
          </cell>
          <cell r="F640">
            <v>21960</v>
          </cell>
          <cell r="G640">
            <v>36</v>
          </cell>
          <cell r="L640">
            <v>1</v>
          </cell>
          <cell r="N640">
            <v>0</v>
          </cell>
          <cell r="P640">
            <v>0</v>
          </cell>
          <cell r="R640">
            <v>0</v>
          </cell>
          <cell r="S640">
            <v>0</v>
          </cell>
          <cell r="V640">
            <v>0</v>
          </cell>
          <cell r="Y640">
            <v>0</v>
          </cell>
          <cell r="AB640">
            <v>0</v>
          </cell>
          <cell r="AC640">
            <v>0</v>
          </cell>
          <cell r="AE640">
            <v>1</v>
          </cell>
          <cell r="AG640">
            <v>0</v>
          </cell>
          <cell r="AI640">
            <v>0</v>
          </cell>
          <cell r="AK640">
            <v>0</v>
          </cell>
          <cell r="AP640">
            <v>1</v>
          </cell>
          <cell r="AQ640">
            <v>5</v>
          </cell>
          <cell r="AR640">
            <v>0</v>
          </cell>
          <cell r="AS640">
            <v>3</v>
          </cell>
          <cell r="AT640">
            <v>1</v>
          </cell>
          <cell r="AU640">
            <v>0</v>
          </cell>
          <cell r="AV640">
            <v>0</v>
          </cell>
          <cell r="AW640">
            <v>0</v>
          </cell>
          <cell r="AX640">
            <v>0</v>
          </cell>
          <cell r="AY640">
            <v>0</v>
          </cell>
          <cell r="AZ640">
            <v>0</v>
          </cell>
        </row>
        <row r="641">
          <cell r="A641" t="str">
            <v>Desjardins Group General Insurance</v>
          </cell>
          <cell r="B641">
            <v>1270300</v>
          </cell>
          <cell r="C641" t="str">
            <v>C</v>
          </cell>
          <cell r="D641">
            <v>1</v>
          </cell>
          <cell r="E641">
            <v>12415</v>
          </cell>
          <cell r="F641">
            <v>20450</v>
          </cell>
          <cell r="G641">
            <v>48</v>
          </cell>
          <cell r="H641">
            <v>89000</v>
          </cell>
          <cell r="K641">
            <v>292</v>
          </cell>
          <cell r="L641">
            <v>1</v>
          </cell>
          <cell r="M641">
            <v>650</v>
          </cell>
          <cell r="N641">
            <v>0</v>
          </cell>
          <cell r="P641">
            <v>0</v>
          </cell>
          <cell r="R641">
            <v>0</v>
          </cell>
          <cell r="S641">
            <v>0</v>
          </cell>
          <cell r="V641">
            <v>0</v>
          </cell>
          <cell r="Y641">
            <v>0</v>
          </cell>
          <cell r="AB641">
            <v>1</v>
          </cell>
          <cell r="AC641">
            <v>1</v>
          </cell>
          <cell r="AE641">
            <v>0</v>
          </cell>
          <cell r="AG641">
            <v>0</v>
          </cell>
          <cell r="AI641">
            <v>0</v>
          </cell>
          <cell r="AK641">
            <v>0</v>
          </cell>
          <cell r="AP641">
            <v>1</v>
          </cell>
          <cell r="AQ641">
            <v>4</v>
          </cell>
          <cell r="AR641">
            <v>0</v>
          </cell>
          <cell r="AS641">
            <v>3</v>
          </cell>
          <cell r="AT641">
            <v>1</v>
          </cell>
          <cell r="AU641">
            <v>0</v>
          </cell>
          <cell r="AV641">
            <v>0</v>
          </cell>
          <cell r="AW641">
            <v>0</v>
          </cell>
          <cell r="AX641">
            <v>1</v>
          </cell>
          <cell r="AY641">
            <v>1</v>
          </cell>
          <cell r="AZ641">
            <v>0</v>
          </cell>
        </row>
        <row r="642">
          <cell r="A642" t="str">
            <v>Deutsche Bank AG, Canada Branch</v>
          </cell>
          <cell r="B642">
            <v>113125</v>
          </cell>
          <cell r="C642" t="str">
            <v>C</v>
          </cell>
          <cell r="D642">
            <v>0</v>
          </cell>
          <cell r="L642">
            <v>0</v>
          </cell>
          <cell r="N642">
            <v>0</v>
          </cell>
          <cell r="P642">
            <v>0</v>
          </cell>
          <cell r="R642">
            <v>0</v>
          </cell>
          <cell r="S642">
            <v>0</v>
          </cell>
          <cell r="V642">
            <v>0</v>
          </cell>
          <cell r="Y642">
            <v>0</v>
          </cell>
          <cell r="AB642">
            <v>0</v>
          </cell>
          <cell r="AC642">
            <v>0</v>
          </cell>
          <cell r="AE642">
            <v>0</v>
          </cell>
          <cell r="AG642">
            <v>0</v>
          </cell>
          <cell r="AI642">
            <v>0</v>
          </cell>
          <cell r="AP642">
            <v>0</v>
          </cell>
          <cell r="AQ642">
            <v>2</v>
          </cell>
          <cell r="AR642">
            <v>0</v>
          </cell>
          <cell r="AS642">
            <v>3</v>
          </cell>
          <cell r="AT642">
            <v>1</v>
          </cell>
          <cell r="AU642">
            <v>0</v>
          </cell>
          <cell r="AV642">
            <v>0</v>
          </cell>
          <cell r="AW642">
            <v>0</v>
          </cell>
          <cell r="AX642">
            <v>0</v>
          </cell>
          <cell r="AY642">
            <v>0</v>
          </cell>
          <cell r="AZ642">
            <v>0</v>
          </cell>
        </row>
        <row r="643">
          <cell r="A643" t="str">
            <v>Diageo Canada Inc.</v>
          </cell>
          <cell r="B643">
            <v>411000</v>
          </cell>
          <cell r="C643" t="str">
            <v>C</v>
          </cell>
          <cell r="D643">
            <v>1</v>
          </cell>
          <cell r="E643">
            <v>7000</v>
          </cell>
          <cell r="I643">
            <v>1800</v>
          </cell>
          <cell r="J643">
            <v>21600</v>
          </cell>
          <cell r="L643">
            <v>0</v>
          </cell>
          <cell r="N643">
            <v>0</v>
          </cell>
          <cell r="P643">
            <v>0</v>
          </cell>
          <cell r="R643">
            <v>0</v>
          </cell>
          <cell r="S643">
            <v>0</v>
          </cell>
          <cell r="V643">
            <v>0</v>
          </cell>
          <cell r="Y643">
            <v>0</v>
          </cell>
          <cell r="AB643">
            <v>2</v>
          </cell>
          <cell r="AC643">
            <v>1</v>
          </cell>
          <cell r="AE643">
            <v>1</v>
          </cell>
          <cell r="AG643">
            <v>1</v>
          </cell>
          <cell r="AI643">
            <v>0</v>
          </cell>
          <cell r="AK643">
            <v>0</v>
          </cell>
          <cell r="AP643">
            <v>0</v>
          </cell>
          <cell r="AQ643">
            <v>3</v>
          </cell>
          <cell r="AR643">
            <v>0</v>
          </cell>
          <cell r="AS643">
            <v>3</v>
          </cell>
          <cell r="AT643">
            <v>1</v>
          </cell>
          <cell r="AU643">
            <v>0</v>
          </cell>
          <cell r="AV643">
            <v>1</v>
          </cell>
          <cell r="AW643">
            <v>0</v>
          </cell>
          <cell r="AX643">
            <v>1</v>
          </cell>
          <cell r="AY643">
            <v>0</v>
          </cell>
          <cell r="AZ643">
            <v>0</v>
          </cell>
        </row>
        <row r="644">
          <cell r="A644" t="str">
            <v>Dofasco Inc.</v>
          </cell>
          <cell r="B644">
            <v>3554900</v>
          </cell>
          <cell r="C644" t="str">
            <v>C</v>
          </cell>
          <cell r="D644">
            <v>0</v>
          </cell>
          <cell r="F644">
            <v>50000</v>
          </cell>
          <cell r="G644">
            <v>36</v>
          </cell>
          <cell r="L644">
            <v>1</v>
          </cell>
          <cell r="N644">
            <v>1</v>
          </cell>
          <cell r="P644">
            <v>1</v>
          </cell>
          <cell r="R644">
            <v>1</v>
          </cell>
          <cell r="S644">
            <v>1</v>
          </cell>
          <cell r="T644">
            <v>20000</v>
          </cell>
          <cell r="U644">
            <v>3500</v>
          </cell>
          <cell r="V644">
            <v>0</v>
          </cell>
          <cell r="Y644">
            <v>0</v>
          </cell>
          <cell r="AB644">
            <v>2</v>
          </cell>
          <cell r="AC644">
            <v>0</v>
          </cell>
          <cell r="AE644">
            <v>1</v>
          </cell>
          <cell r="AG644">
            <v>0</v>
          </cell>
          <cell r="AI644">
            <v>0</v>
          </cell>
          <cell r="AK644">
            <v>0</v>
          </cell>
          <cell r="AM644">
            <v>0</v>
          </cell>
          <cell r="AP644">
            <v>1</v>
          </cell>
          <cell r="AQ644">
            <v>5</v>
          </cell>
          <cell r="AR644">
            <v>0</v>
          </cell>
          <cell r="AS644">
            <v>3</v>
          </cell>
          <cell r="AT644">
            <v>1</v>
          </cell>
          <cell r="AU644">
            <v>0</v>
          </cell>
          <cell r="AV644">
            <v>0</v>
          </cell>
          <cell r="AW644">
            <v>1</v>
          </cell>
          <cell r="AX644">
            <v>1</v>
          </cell>
          <cell r="AY644">
            <v>0</v>
          </cell>
          <cell r="AZ644">
            <v>0</v>
          </cell>
        </row>
        <row r="645">
          <cell r="A645" t="str">
            <v>Dominion Exploration Canada Ltd.</v>
          </cell>
          <cell r="B645">
            <v>323300</v>
          </cell>
          <cell r="C645" t="str">
            <v>C</v>
          </cell>
          <cell r="D645">
            <v>1</v>
          </cell>
          <cell r="E645">
            <v>5175</v>
          </cell>
          <cell r="N645">
            <v>0</v>
          </cell>
          <cell r="R645">
            <v>0</v>
          </cell>
          <cell r="S645">
            <v>0</v>
          </cell>
          <cell r="V645">
            <v>0</v>
          </cell>
          <cell r="Y645">
            <v>0</v>
          </cell>
          <cell r="AB645">
            <v>0</v>
          </cell>
          <cell r="AE645">
            <v>0</v>
          </cell>
          <cell r="AG645">
            <v>1</v>
          </cell>
          <cell r="AH645">
            <v>600</v>
          </cell>
          <cell r="AI645">
            <v>0</v>
          </cell>
          <cell r="AP645">
            <v>0</v>
          </cell>
          <cell r="AQ645">
            <v>2</v>
          </cell>
          <cell r="AR645">
            <v>0</v>
          </cell>
          <cell r="AS645">
            <v>3</v>
          </cell>
          <cell r="AT645">
            <v>1</v>
          </cell>
          <cell r="AU645">
            <v>0</v>
          </cell>
          <cell r="AV645">
            <v>0</v>
          </cell>
          <cell r="AW645">
            <v>0</v>
          </cell>
          <cell r="AX645">
            <v>0</v>
          </cell>
          <cell r="AY645">
            <v>0</v>
          </cell>
          <cell r="AZ645">
            <v>0</v>
          </cell>
        </row>
        <row r="646">
          <cell r="A646" t="str">
            <v>Dominion of Canada General Insurance</v>
          </cell>
          <cell r="B646">
            <v>914844</v>
          </cell>
          <cell r="C646" t="str">
            <v>C</v>
          </cell>
          <cell r="D646">
            <v>0</v>
          </cell>
          <cell r="F646">
            <v>46000</v>
          </cell>
          <cell r="G646">
            <v>48</v>
          </cell>
          <cell r="H646">
            <v>120000</v>
          </cell>
          <cell r="L646">
            <v>1</v>
          </cell>
          <cell r="M646">
            <v>1313</v>
          </cell>
          <cell r="N646">
            <v>1</v>
          </cell>
          <cell r="O646">
            <v>3974</v>
          </cell>
          <cell r="P646">
            <v>0</v>
          </cell>
          <cell r="R646">
            <v>0</v>
          </cell>
          <cell r="S646">
            <v>0</v>
          </cell>
          <cell r="V646">
            <v>0</v>
          </cell>
          <cell r="Y646">
            <v>0</v>
          </cell>
          <cell r="AB646">
            <v>2</v>
          </cell>
          <cell r="AC646">
            <v>0</v>
          </cell>
          <cell r="AE646">
            <v>1</v>
          </cell>
          <cell r="AF646">
            <v>1300</v>
          </cell>
          <cell r="AG646">
            <v>0</v>
          </cell>
          <cell r="AI646">
            <v>0</v>
          </cell>
          <cell r="AK646">
            <v>0</v>
          </cell>
          <cell r="AP646">
            <v>1</v>
          </cell>
          <cell r="AQ646">
            <v>3</v>
          </cell>
          <cell r="AR646">
            <v>0</v>
          </cell>
          <cell r="AS646">
            <v>3</v>
          </cell>
          <cell r="AT646">
            <v>1</v>
          </cell>
          <cell r="AU646">
            <v>0</v>
          </cell>
          <cell r="AV646">
            <v>0</v>
          </cell>
          <cell r="AW646">
            <v>0</v>
          </cell>
          <cell r="AX646">
            <v>1</v>
          </cell>
          <cell r="AY646">
            <v>0</v>
          </cell>
          <cell r="AZ646">
            <v>0</v>
          </cell>
        </row>
        <row r="647">
          <cell r="A647" t="str">
            <v>Domtar Inc.</v>
          </cell>
          <cell r="B647">
            <v>4777000</v>
          </cell>
          <cell r="C647" t="str">
            <v>C</v>
          </cell>
          <cell r="D647">
            <v>1</v>
          </cell>
          <cell r="E647">
            <v>3600</v>
          </cell>
          <cell r="F647">
            <v>36900</v>
          </cell>
          <cell r="G647">
            <v>36</v>
          </cell>
          <cell r="H647">
            <v>90000</v>
          </cell>
          <cell r="L647">
            <v>1</v>
          </cell>
          <cell r="N647">
            <v>1</v>
          </cell>
          <cell r="O647">
            <v>1200</v>
          </cell>
          <cell r="P647">
            <v>0</v>
          </cell>
          <cell r="R647">
            <v>0</v>
          </cell>
          <cell r="S647">
            <v>0</v>
          </cell>
          <cell r="V647">
            <v>0</v>
          </cell>
          <cell r="Y647">
            <v>0</v>
          </cell>
          <cell r="AB647">
            <v>0</v>
          </cell>
          <cell r="AC647">
            <v>0</v>
          </cell>
          <cell r="AE647">
            <v>1</v>
          </cell>
          <cell r="AF647">
            <v>840</v>
          </cell>
          <cell r="AG647">
            <v>0</v>
          </cell>
          <cell r="AI647">
            <v>0</v>
          </cell>
          <cell r="AK647">
            <v>0</v>
          </cell>
          <cell r="AM647">
            <v>0</v>
          </cell>
          <cell r="AP647">
            <v>1</v>
          </cell>
          <cell r="AQ647">
            <v>5</v>
          </cell>
          <cell r="AR647">
            <v>0</v>
          </cell>
          <cell r="AS647">
            <v>3</v>
          </cell>
          <cell r="AT647">
            <v>1</v>
          </cell>
          <cell r="AU647">
            <v>0</v>
          </cell>
          <cell r="AV647">
            <v>0</v>
          </cell>
          <cell r="AW647">
            <v>0</v>
          </cell>
          <cell r="AX647">
            <v>0</v>
          </cell>
          <cell r="AY647">
            <v>0</v>
          </cell>
          <cell r="AZ647">
            <v>0</v>
          </cell>
        </row>
        <row r="648">
          <cell r="A648" t="str">
            <v>Dupont Canada Inc.</v>
          </cell>
          <cell r="B648">
            <v>1446733</v>
          </cell>
          <cell r="C648" t="str">
            <v>C</v>
          </cell>
          <cell r="D648">
            <v>0</v>
          </cell>
          <cell r="F648">
            <v>45000</v>
          </cell>
          <cell r="G648">
            <v>36</v>
          </cell>
          <cell r="H648">
            <v>100000</v>
          </cell>
          <cell r="L648">
            <v>1</v>
          </cell>
          <cell r="M648">
            <v>2200</v>
          </cell>
          <cell r="N648">
            <v>0</v>
          </cell>
          <cell r="P648">
            <v>0</v>
          </cell>
          <cell r="R648">
            <v>0</v>
          </cell>
          <cell r="S648">
            <v>0</v>
          </cell>
          <cell r="V648">
            <v>0</v>
          </cell>
          <cell r="Y648">
            <v>0</v>
          </cell>
          <cell r="AB648">
            <v>0</v>
          </cell>
          <cell r="AC648">
            <v>0</v>
          </cell>
          <cell r="AE648">
            <v>0</v>
          </cell>
          <cell r="AG648">
            <v>1</v>
          </cell>
          <cell r="AH648">
            <v>6000</v>
          </cell>
          <cell r="AI648">
            <v>0</v>
          </cell>
          <cell r="AK648">
            <v>0</v>
          </cell>
          <cell r="AP648">
            <v>1</v>
          </cell>
          <cell r="AQ648">
            <v>4</v>
          </cell>
          <cell r="AR648">
            <v>0</v>
          </cell>
          <cell r="AS648">
            <v>3</v>
          </cell>
          <cell r="AT648">
            <v>1</v>
          </cell>
          <cell r="AU648">
            <v>0</v>
          </cell>
          <cell r="AV648">
            <v>0</v>
          </cell>
          <cell r="AW648">
            <v>0</v>
          </cell>
          <cell r="AX648">
            <v>0</v>
          </cell>
          <cell r="AY648">
            <v>0</v>
          </cell>
          <cell r="AZ648">
            <v>0</v>
          </cell>
        </row>
        <row r="649">
          <cell r="A649" t="str">
            <v>Dynamic Mutual Funds</v>
          </cell>
          <cell r="B649">
            <v>2000000</v>
          </cell>
          <cell r="C649" t="str">
            <v>C</v>
          </cell>
          <cell r="D649">
            <v>0</v>
          </cell>
          <cell r="L649">
            <v>0</v>
          </cell>
          <cell r="N649">
            <v>1</v>
          </cell>
          <cell r="P649">
            <v>0</v>
          </cell>
          <cell r="R649">
            <v>1</v>
          </cell>
          <cell r="S649">
            <v>0</v>
          </cell>
          <cell r="V649">
            <v>0</v>
          </cell>
          <cell r="Y649">
            <v>1</v>
          </cell>
          <cell r="AA649">
            <v>1000</v>
          </cell>
          <cell r="AB649">
            <v>2</v>
          </cell>
          <cell r="AC649">
            <v>0</v>
          </cell>
          <cell r="AE649">
            <v>0</v>
          </cell>
          <cell r="AG649">
            <v>0</v>
          </cell>
          <cell r="AI649">
            <v>0</v>
          </cell>
          <cell r="AK649">
            <v>0</v>
          </cell>
          <cell r="AP649">
            <v>0</v>
          </cell>
          <cell r="AQ649">
            <v>5</v>
          </cell>
          <cell r="AR649">
            <v>0</v>
          </cell>
          <cell r="AS649">
            <v>3</v>
          </cell>
          <cell r="AT649">
            <v>1</v>
          </cell>
          <cell r="AU649">
            <v>0</v>
          </cell>
          <cell r="AV649">
            <v>0</v>
          </cell>
          <cell r="AW649">
            <v>1</v>
          </cell>
          <cell r="AX649">
            <v>1</v>
          </cell>
          <cell r="AY649">
            <v>0</v>
          </cell>
          <cell r="AZ649">
            <v>0</v>
          </cell>
        </row>
        <row r="650">
          <cell r="A650" t="str">
            <v>Dynea</v>
          </cell>
          <cell r="B650">
            <v>35858.499000000003</v>
          </cell>
          <cell r="C650" t="str">
            <v>C</v>
          </cell>
          <cell r="D650">
            <v>0</v>
          </cell>
          <cell r="I650">
            <v>1167</v>
          </cell>
          <cell r="J650">
            <v>14004</v>
          </cell>
          <cell r="L650">
            <v>1</v>
          </cell>
          <cell r="N650">
            <v>0</v>
          </cell>
          <cell r="P650">
            <v>0</v>
          </cell>
          <cell r="R650">
            <v>0</v>
          </cell>
          <cell r="S650">
            <v>0</v>
          </cell>
          <cell r="V650">
            <v>0</v>
          </cell>
          <cell r="Y650">
            <v>0</v>
          </cell>
          <cell r="AB650">
            <v>0</v>
          </cell>
          <cell r="AC650">
            <v>0</v>
          </cell>
          <cell r="AE650">
            <v>0</v>
          </cell>
          <cell r="AG650">
            <v>0</v>
          </cell>
          <cell r="AI650">
            <v>0</v>
          </cell>
          <cell r="AK650">
            <v>0</v>
          </cell>
          <cell r="AP650">
            <v>0</v>
          </cell>
          <cell r="AQ650">
            <v>1</v>
          </cell>
          <cell r="AR650">
            <v>0</v>
          </cell>
          <cell r="AS650">
            <v>3</v>
          </cell>
          <cell r="AT650">
            <v>1</v>
          </cell>
          <cell r="AU650">
            <v>0</v>
          </cell>
          <cell r="AV650">
            <v>1</v>
          </cell>
          <cell r="AW650">
            <v>0</v>
          </cell>
          <cell r="AX650">
            <v>0</v>
          </cell>
          <cell r="AY650">
            <v>0</v>
          </cell>
          <cell r="AZ650">
            <v>0</v>
          </cell>
        </row>
        <row r="651">
          <cell r="A651" t="str">
            <v>Economical Insurance Group, The</v>
          </cell>
          <cell r="B651">
            <v>1522766</v>
          </cell>
          <cell r="C651" t="str">
            <v>C</v>
          </cell>
          <cell r="D651">
            <v>0</v>
          </cell>
          <cell r="F651">
            <v>43000</v>
          </cell>
          <cell r="G651">
            <v>36</v>
          </cell>
          <cell r="L651">
            <v>1</v>
          </cell>
          <cell r="M651">
            <v>800</v>
          </cell>
          <cell r="N651">
            <v>1</v>
          </cell>
          <cell r="O651">
            <v>0</v>
          </cell>
          <cell r="P651">
            <v>0</v>
          </cell>
          <cell r="R651">
            <v>0</v>
          </cell>
          <cell r="S651">
            <v>0</v>
          </cell>
          <cell r="V651">
            <v>0</v>
          </cell>
          <cell r="Y651">
            <v>1</v>
          </cell>
          <cell r="Z651">
            <v>0</v>
          </cell>
          <cell r="AA651">
            <v>150</v>
          </cell>
          <cell r="AB651">
            <v>1</v>
          </cell>
          <cell r="AC651">
            <v>1</v>
          </cell>
          <cell r="AD651">
            <v>2000</v>
          </cell>
          <cell r="AE651">
            <v>1</v>
          </cell>
          <cell r="AF651">
            <v>1100</v>
          </cell>
          <cell r="AG651">
            <v>0</v>
          </cell>
          <cell r="AI651">
            <v>0</v>
          </cell>
          <cell r="AK651">
            <v>0</v>
          </cell>
          <cell r="AP651">
            <v>1</v>
          </cell>
          <cell r="AQ651">
            <v>4</v>
          </cell>
          <cell r="AR651">
            <v>0</v>
          </cell>
          <cell r="AS651">
            <v>3</v>
          </cell>
          <cell r="AT651">
            <v>1</v>
          </cell>
          <cell r="AU651">
            <v>0</v>
          </cell>
          <cell r="AV651">
            <v>0</v>
          </cell>
          <cell r="AW651">
            <v>0</v>
          </cell>
          <cell r="AX651">
            <v>1</v>
          </cell>
          <cell r="AY651">
            <v>0</v>
          </cell>
          <cell r="AZ651">
            <v>0</v>
          </cell>
        </row>
        <row r="652">
          <cell r="A652" t="str">
            <v>EDS of Canada Ltd.</v>
          </cell>
          <cell r="B652">
            <v>947312</v>
          </cell>
          <cell r="C652" t="str">
            <v>C</v>
          </cell>
          <cell r="D652">
            <v>0</v>
          </cell>
          <cell r="L652">
            <v>0</v>
          </cell>
          <cell r="N652">
            <v>0</v>
          </cell>
          <cell r="P652">
            <v>0</v>
          </cell>
          <cell r="R652">
            <v>0</v>
          </cell>
          <cell r="S652">
            <v>0</v>
          </cell>
          <cell r="V652">
            <v>0</v>
          </cell>
          <cell r="Y652">
            <v>0</v>
          </cell>
          <cell r="AB652">
            <v>0</v>
          </cell>
          <cell r="AC652">
            <v>0</v>
          </cell>
          <cell r="AE652">
            <v>1</v>
          </cell>
          <cell r="AG652">
            <v>0</v>
          </cell>
          <cell r="AI652">
            <v>0</v>
          </cell>
          <cell r="AK652">
            <v>0</v>
          </cell>
          <cell r="AP652">
            <v>0</v>
          </cell>
          <cell r="AQ652">
            <v>3</v>
          </cell>
          <cell r="AR652">
            <v>0</v>
          </cell>
          <cell r="AS652">
            <v>3</v>
          </cell>
          <cell r="AT652">
            <v>1</v>
          </cell>
          <cell r="AU652">
            <v>0</v>
          </cell>
          <cell r="AV652">
            <v>0</v>
          </cell>
          <cell r="AW652">
            <v>0</v>
          </cell>
          <cell r="AX652">
            <v>0</v>
          </cell>
          <cell r="AY652">
            <v>0</v>
          </cell>
          <cell r="AZ652">
            <v>0</v>
          </cell>
        </row>
        <row r="653">
          <cell r="A653" t="str">
            <v>Effem Inc.</v>
          </cell>
          <cell r="B653">
            <v>596300</v>
          </cell>
          <cell r="C653" t="str">
            <v>C</v>
          </cell>
          <cell r="D653">
            <v>0</v>
          </cell>
          <cell r="I653">
            <v>1666</v>
          </cell>
          <cell r="J653">
            <v>19992</v>
          </cell>
          <cell r="L653">
            <v>0</v>
          </cell>
          <cell r="N653">
            <v>0</v>
          </cell>
          <cell r="P653">
            <v>0</v>
          </cell>
          <cell r="R653">
            <v>0</v>
          </cell>
          <cell r="S653">
            <v>0</v>
          </cell>
          <cell r="V653">
            <v>0</v>
          </cell>
          <cell r="Y653">
            <v>0</v>
          </cell>
          <cell r="AB653">
            <v>2</v>
          </cell>
          <cell r="AC653">
            <v>0</v>
          </cell>
          <cell r="AE653">
            <v>0</v>
          </cell>
          <cell r="AG653">
            <v>0</v>
          </cell>
          <cell r="AI653">
            <v>0</v>
          </cell>
          <cell r="AK653">
            <v>0</v>
          </cell>
          <cell r="AP653">
            <v>0</v>
          </cell>
          <cell r="AQ653">
            <v>3</v>
          </cell>
          <cell r="AR653">
            <v>0</v>
          </cell>
          <cell r="AS653">
            <v>3</v>
          </cell>
          <cell r="AT653">
            <v>1</v>
          </cell>
          <cell r="AU653">
            <v>0</v>
          </cell>
          <cell r="AV653">
            <v>1</v>
          </cell>
          <cell r="AW653">
            <v>0</v>
          </cell>
          <cell r="AX653">
            <v>1</v>
          </cell>
          <cell r="AY653">
            <v>0</v>
          </cell>
          <cell r="AZ653">
            <v>0</v>
          </cell>
        </row>
        <row r="654">
          <cell r="A654" t="str">
            <v>Eli Lilly Canada Inc.</v>
          </cell>
          <cell r="B654">
            <v>517815</v>
          </cell>
          <cell r="C654" t="str">
            <v>C</v>
          </cell>
          <cell r="D654">
            <v>0</v>
          </cell>
          <cell r="F654">
            <v>50000</v>
          </cell>
          <cell r="G654">
            <v>36</v>
          </cell>
          <cell r="L654">
            <v>0</v>
          </cell>
          <cell r="N654">
            <v>0</v>
          </cell>
          <cell r="P654">
            <v>0</v>
          </cell>
          <cell r="R654">
            <v>0</v>
          </cell>
          <cell r="S654">
            <v>0</v>
          </cell>
          <cell r="V654">
            <v>0</v>
          </cell>
          <cell r="Y654">
            <v>0</v>
          </cell>
          <cell r="AB654">
            <v>0</v>
          </cell>
          <cell r="AC654">
            <v>0</v>
          </cell>
          <cell r="AE654">
            <v>1</v>
          </cell>
          <cell r="AF654">
            <v>800</v>
          </cell>
          <cell r="AG654">
            <v>0</v>
          </cell>
          <cell r="AI654">
            <v>0</v>
          </cell>
          <cell r="AK654">
            <v>0</v>
          </cell>
          <cell r="AP654">
            <v>1</v>
          </cell>
          <cell r="AQ654">
            <v>3</v>
          </cell>
          <cell r="AR654">
            <v>0</v>
          </cell>
          <cell r="AS654">
            <v>3</v>
          </cell>
          <cell r="AT654">
            <v>1</v>
          </cell>
          <cell r="AU654">
            <v>0</v>
          </cell>
          <cell r="AV654">
            <v>0</v>
          </cell>
          <cell r="AW654">
            <v>0</v>
          </cell>
          <cell r="AX654">
            <v>0</v>
          </cell>
          <cell r="AY654">
            <v>0</v>
          </cell>
          <cell r="AZ654">
            <v>0</v>
          </cell>
        </row>
        <row r="655">
          <cell r="A655" t="str">
            <v>EMCO Corporation</v>
          </cell>
          <cell r="B655">
            <v>1348768</v>
          </cell>
          <cell r="C655" t="str">
            <v>C</v>
          </cell>
          <cell r="D655">
            <v>0</v>
          </cell>
          <cell r="F655">
            <v>45000</v>
          </cell>
          <cell r="G655">
            <v>36</v>
          </cell>
          <cell r="H655">
            <v>80000</v>
          </cell>
          <cell r="K655">
            <v>0</v>
          </cell>
          <cell r="L655">
            <v>1</v>
          </cell>
          <cell r="N655">
            <v>0</v>
          </cell>
          <cell r="P655">
            <v>0</v>
          </cell>
          <cell r="R655">
            <v>0</v>
          </cell>
          <cell r="S655">
            <v>0</v>
          </cell>
          <cell r="V655">
            <v>0</v>
          </cell>
          <cell r="Y655">
            <v>0</v>
          </cell>
          <cell r="AB655">
            <v>2</v>
          </cell>
          <cell r="AC655">
            <v>0</v>
          </cell>
          <cell r="AE655">
            <v>1</v>
          </cell>
          <cell r="AF655">
            <v>900</v>
          </cell>
          <cell r="AG655">
            <v>1</v>
          </cell>
          <cell r="AH655">
            <v>750</v>
          </cell>
          <cell r="AI655">
            <v>0</v>
          </cell>
          <cell r="AK655">
            <v>0</v>
          </cell>
          <cell r="AM655">
            <v>0</v>
          </cell>
          <cell r="AP655">
            <v>1</v>
          </cell>
          <cell r="AQ655">
            <v>4</v>
          </cell>
          <cell r="AR655">
            <v>0</v>
          </cell>
          <cell r="AS655">
            <v>3</v>
          </cell>
          <cell r="AT655">
            <v>1</v>
          </cell>
          <cell r="AU655">
            <v>0</v>
          </cell>
          <cell r="AV655">
            <v>0</v>
          </cell>
          <cell r="AW655">
            <v>0</v>
          </cell>
          <cell r="AX655">
            <v>1</v>
          </cell>
          <cell r="AY655">
            <v>0</v>
          </cell>
          <cell r="AZ655">
            <v>0</v>
          </cell>
        </row>
        <row r="656">
          <cell r="A656" t="str">
            <v>Emera Inc.</v>
          </cell>
          <cell r="B656">
            <v>1231300</v>
          </cell>
          <cell r="C656" t="str">
            <v>C</v>
          </cell>
          <cell r="D656">
            <v>0</v>
          </cell>
          <cell r="L656">
            <v>0</v>
          </cell>
          <cell r="N656">
            <v>0</v>
          </cell>
          <cell r="P656">
            <v>0</v>
          </cell>
          <cell r="R656">
            <v>0</v>
          </cell>
          <cell r="S656">
            <v>0</v>
          </cell>
          <cell r="V656">
            <v>0</v>
          </cell>
          <cell r="Y656">
            <v>0</v>
          </cell>
          <cell r="AB656">
            <v>2</v>
          </cell>
          <cell r="AC656">
            <v>0</v>
          </cell>
          <cell r="AE656">
            <v>0</v>
          </cell>
          <cell r="AG656">
            <v>0</v>
          </cell>
          <cell r="AI656">
            <v>0</v>
          </cell>
          <cell r="AK656">
            <v>0</v>
          </cell>
          <cell r="AP656">
            <v>0</v>
          </cell>
          <cell r="AQ656">
            <v>4</v>
          </cell>
          <cell r="AR656">
            <v>0</v>
          </cell>
          <cell r="AS656">
            <v>3</v>
          </cell>
          <cell r="AT656">
            <v>1</v>
          </cell>
          <cell r="AU656">
            <v>0</v>
          </cell>
          <cell r="AV656">
            <v>0</v>
          </cell>
          <cell r="AW656">
            <v>0</v>
          </cell>
          <cell r="AX656">
            <v>1</v>
          </cell>
          <cell r="AY656">
            <v>0</v>
          </cell>
          <cell r="AZ656">
            <v>0</v>
          </cell>
        </row>
        <row r="657">
          <cell r="A657" t="str">
            <v>Emerson Electric Canada</v>
          </cell>
          <cell r="B657">
            <v>554488</v>
          </cell>
          <cell r="C657" t="str">
            <v>C</v>
          </cell>
          <cell r="D657">
            <v>0</v>
          </cell>
          <cell r="G657">
            <v>24</v>
          </cell>
          <cell r="K657">
            <v>1</v>
          </cell>
          <cell r="L657">
            <v>1</v>
          </cell>
          <cell r="N657">
            <v>0</v>
          </cell>
          <cell r="P657">
            <v>0</v>
          </cell>
          <cell r="R657">
            <v>1</v>
          </cell>
          <cell r="S657">
            <v>1</v>
          </cell>
          <cell r="V657">
            <v>0</v>
          </cell>
          <cell r="Y657">
            <v>0</v>
          </cell>
          <cell r="AB657">
            <v>0</v>
          </cell>
          <cell r="AC657">
            <v>1</v>
          </cell>
          <cell r="AE657">
            <v>0</v>
          </cell>
          <cell r="AG657">
            <v>0</v>
          </cell>
          <cell r="AI657">
            <v>0</v>
          </cell>
          <cell r="AK657">
            <v>0</v>
          </cell>
          <cell r="AP657">
            <v>1</v>
          </cell>
          <cell r="AQ657">
            <v>3</v>
          </cell>
          <cell r="AR657">
            <v>0</v>
          </cell>
          <cell r="AS657">
            <v>3</v>
          </cell>
          <cell r="AT657">
            <v>1</v>
          </cell>
          <cell r="AU657">
            <v>0</v>
          </cell>
          <cell r="AV657">
            <v>0</v>
          </cell>
          <cell r="AW657">
            <v>1</v>
          </cell>
          <cell r="AX657">
            <v>0</v>
          </cell>
          <cell r="AY657">
            <v>1</v>
          </cell>
          <cell r="AZ657">
            <v>0</v>
          </cell>
        </row>
        <row r="658">
          <cell r="A658" t="str">
            <v>Enbridge Inc.</v>
          </cell>
          <cell r="B658">
            <v>4855300</v>
          </cell>
          <cell r="C658" t="str">
            <v>C</v>
          </cell>
          <cell r="D658">
            <v>1</v>
          </cell>
          <cell r="E658">
            <v>20000</v>
          </cell>
          <cell r="L658">
            <v>0</v>
          </cell>
          <cell r="N658">
            <v>1</v>
          </cell>
          <cell r="O658">
            <v>2100</v>
          </cell>
          <cell r="P658">
            <v>0</v>
          </cell>
          <cell r="R658">
            <v>0</v>
          </cell>
          <cell r="S658">
            <v>0</v>
          </cell>
          <cell r="V658">
            <v>0</v>
          </cell>
          <cell r="Y658">
            <v>0</v>
          </cell>
          <cell r="AB658">
            <v>1</v>
          </cell>
          <cell r="AC658">
            <v>0</v>
          </cell>
          <cell r="AE658">
            <v>1</v>
          </cell>
          <cell r="AF658">
            <v>400</v>
          </cell>
          <cell r="AG658">
            <v>0</v>
          </cell>
          <cell r="AI658">
            <v>0</v>
          </cell>
          <cell r="AK658">
            <v>0</v>
          </cell>
          <cell r="AP658">
            <v>0</v>
          </cell>
          <cell r="AQ658">
            <v>5</v>
          </cell>
          <cell r="AR658">
            <v>0</v>
          </cell>
          <cell r="AS658">
            <v>3</v>
          </cell>
          <cell r="AT658">
            <v>1</v>
          </cell>
          <cell r="AU658">
            <v>0</v>
          </cell>
          <cell r="AV658">
            <v>0</v>
          </cell>
          <cell r="AW658">
            <v>0</v>
          </cell>
          <cell r="AX658">
            <v>1</v>
          </cell>
          <cell r="AY658">
            <v>0</v>
          </cell>
          <cell r="AZ658">
            <v>0</v>
          </cell>
        </row>
        <row r="659">
          <cell r="A659" t="str">
            <v>EnCana Corporation</v>
          </cell>
          <cell r="B659">
            <v>14317724</v>
          </cell>
          <cell r="C659" t="str">
            <v>C</v>
          </cell>
          <cell r="D659">
            <v>1</v>
          </cell>
          <cell r="E659">
            <v>15230</v>
          </cell>
          <cell r="N659">
            <v>1</v>
          </cell>
          <cell r="O659">
            <v>3286</v>
          </cell>
          <cell r="R659">
            <v>0</v>
          </cell>
          <cell r="S659">
            <v>0</v>
          </cell>
          <cell r="V659">
            <v>0</v>
          </cell>
          <cell r="Y659">
            <v>0</v>
          </cell>
          <cell r="AB659">
            <v>2</v>
          </cell>
          <cell r="AE659">
            <v>0</v>
          </cell>
          <cell r="AG659">
            <v>0</v>
          </cell>
          <cell r="AI659">
            <v>0</v>
          </cell>
          <cell r="AP659">
            <v>0</v>
          </cell>
          <cell r="AQ659">
            <v>6</v>
          </cell>
          <cell r="AR659">
            <v>0</v>
          </cell>
          <cell r="AS659">
            <v>3</v>
          </cell>
          <cell r="AT659">
            <v>1</v>
          </cell>
          <cell r="AU659">
            <v>0</v>
          </cell>
          <cell r="AV659">
            <v>0</v>
          </cell>
          <cell r="AW659">
            <v>0</v>
          </cell>
          <cell r="AX659">
            <v>1</v>
          </cell>
          <cell r="AY659">
            <v>0</v>
          </cell>
          <cell r="AZ659">
            <v>0</v>
          </cell>
        </row>
        <row r="660">
          <cell r="A660" t="str">
            <v>Enerplus Resources Fund</v>
          </cell>
          <cell r="B660">
            <v>935819</v>
          </cell>
          <cell r="C660" t="str">
            <v>C</v>
          </cell>
          <cell r="D660">
            <v>1</v>
          </cell>
          <cell r="E660">
            <v>6663</v>
          </cell>
          <cell r="I660">
            <v>750</v>
          </cell>
          <cell r="J660">
            <v>9000</v>
          </cell>
          <cell r="N660">
            <v>1</v>
          </cell>
          <cell r="O660">
            <v>4751</v>
          </cell>
          <cell r="R660">
            <v>0</v>
          </cell>
          <cell r="S660">
            <v>0</v>
          </cell>
          <cell r="V660">
            <v>0</v>
          </cell>
          <cell r="Y660">
            <v>0</v>
          </cell>
          <cell r="AB660">
            <v>0</v>
          </cell>
          <cell r="AE660">
            <v>0</v>
          </cell>
          <cell r="AG660">
            <v>0</v>
          </cell>
          <cell r="AI660">
            <v>0</v>
          </cell>
          <cell r="AP660">
            <v>0</v>
          </cell>
          <cell r="AQ660">
            <v>3</v>
          </cell>
          <cell r="AR660">
            <v>0</v>
          </cell>
          <cell r="AS660">
            <v>3</v>
          </cell>
          <cell r="AT660">
            <v>1</v>
          </cell>
          <cell r="AU660">
            <v>0</v>
          </cell>
          <cell r="AV660">
            <v>1</v>
          </cell>
          <cell r="AW660">
            <v>0</v>
          </cell>
          <cell r="AX660">
            <v>0</v>
          </cell>
          <cell r="AY660">
            <v>0</v>
          </cell>
          <cell r="AZ660">
            <v>0</v>
          </cell>
        </row>
        <row r="661">
          <cell r="A661" t="str">
            <v>Enmax Corporation</v>
          </cell>
          <cell r="B661">
            <v>1208800</v>
          </cell>
          <cell r="C661" t="str">
            <v>C</v>
          </cell>
          <cell r="D661">
            <v>0</v>
          </cell>
          <cell r="N661">
            <v>0</v>
          </cell>
          <cell r="R661">
            <v>0</v>
          </cell>
          <cell r="S661">
            <v>0</v>
          </cell>
          <cell r="V661">
            <v>0</v>
          </cell>
          <cell r="Y661">
            <v>0</v>
          </cell>
          <cell r="AB661">
            <v>2</v>
          </cell>
          <cell r="AE661">
            <v>0</v>
          </cell>
          <cell r="AG661">
            <v>0</v>
          </cell>
          <cell r="AI661">
            <v>0</v>
          </cell>
          <cell r="AK661">
            <v>1</v>
          </cell>
          <cell r="AL661">
            <v>8400</v>
          </cell>
          <cell r="AP661">
            <v>0</v>
          </cell>
          <cell r="AQ661">
            <v>4</v>
          </cell>
          <cell r="AR661">
            <v>0</v>
          </cell>
          <cell r="AS661">
            <v>3</v>
          </cell>
          <cell r="AT661">
            <v>1</v>
          </cell>
          <cell r="AU661">
            <v>0</v>
          </cell>
          <cell r="AV661">
            <v>0</v>
          </cell>
          <cell r="AW661">
            <v>0</v>
          </cell>
          <cell r="AX661">
            <v>1</v>
          </cell>
          <cell r="AY661">
            <v>0</v>
          </cell>
          <cell r="AZ661">
            <v>0</v>
          </cell>
        </row>
        <row r="662">
          <cell r="A662" t="str">
            <v>EPCOR</v>
          </cell>
          <cell r="B662">
            <v>2589000</v>
          </cell>
          <cell r="C662" t="str">
            <v>C</v>
          </cell>
          <cell r="D662">
            <v>1</v>
          </cell>
          <cell r="E662">
            <v>11040</v>
          </cell>
          <cell r="N662">
            <v>0</v>
          </cell>
          <cell r="R662">
            <v>0</v>
          </cell>
          <cell r="S662">
            <v>0</v>
          </cell>
          <cell r="V662">
            <v>0</v>
          </cell>
          <cell r="Y662">
            <v>0</v>
          </cell>
          <cell r="AB662">
            <v>2</v>
          </cell>
          <cell r="AE662">
            <v>1</v>
          </cell>
          <cell r="AF662">
            <v>200</v>
          </cell>
          <cell r="AG662">
            <v>0</v>
          </cell>
          <cell r="AI662">
            <v>0</v>
          </cell>
          <cell r="AP662">
            <v>0</v>
          </cell>
          <cell r="AQ662">
            <v>5</v>
          </cell>
          <cell r="AR662">
            <v>0</v>
          </cell>
          <cell r="AS662">
            <v>3</v>
          </cell>
          <cell r="AT662">
            <v>1</v>
          </cell>
          <cell r="AU662">
            <v>0</v>
          </cell>
          <cell r="AV662">
            <v>0</v>
          </cell>
          <cell r="AW662">
            <v>0</v>
          </cell>
          <cell r="AX662">
            <v>1</v>
          </cell>
          <cell r="AY662">
            <v>0</v>
          </cell>
          <cell r="AZ662">
            <v>0</v>
          </cell>
        </row>
        <row r="663">
          <cell r="A663" t="str">
            <v>Equitable Life of Canada</v>
          </cell>
          <cell r="B663">
            <v>268993</v>
          </cell>
          <cell r="C663" t="str">
            <v>C</v>
          </cell>
          <cell r="AP663">
            <v>0</v>
          </cell>
          <cell r="AQ663">
            <v>2</v>
          </cell>
          <cell r="AR663">
            <v>0</v>
          </cell>
          <cell r="AS663">
            <v>3</v>
          </cell>
          <cell r="AT663">
            <v>0</v>
          </cell>
          <cell r="AU663">
            <v>0</v>
          </cell>
          <cell r="AV663">
            <v>0</v>
          </cell>
          <cell r="AW663">
            <v>0</v>
          </cell>
          <cell r="AX663">
            <v>0</v>
          </cell>
          <cell r="AY663">
            <v>0</v>
          </cell>
          <cell r="AZ663">
            <v>0</v>
          </cell>
        </row>
        <row r="664">
          <cell r="A664" t="str">
            <v>Ericsson Canada Inc. - Research and Development</v>
          </cell>
          <cell r="B664">
            <v>520000</v>
          </cell>
          <cell r="C664" t="str">
            <v>C</v>
          </cell>
          <cell r="D664">
            <v>0</v>
          </cell>
          <cell r="I664">
            <v>1223</v>
          </cell>
          <cell r="J664">
            <v>14676</v>
          </cell>
          <cell r="L664">
            <v>0</v>
          </cell>
          <cell r="N664">
            <v>1</v>
          </cell>
          <cell r="O664">
            <v>35</v>
          </cell>
          <cell r="P664">
            <v>0</v>
          </cell>
          <cell r="R664">
            <v>0</v>
          </cell>
          <cell r="S664">
            <v>0</v>
          </cell>
          <cell r="V664">
            <v>0</v>
          </cell>
          <cell r="Y664">
            <v>0</v>
          </cell>
          <cell r="AB664">
            <v>1</v>
          </cell>
          <cell r="AC664">
            <v>1</v>
          </cell>
          <cell r="AE664">
            <v>1</v>
          </cell>
          <cell r="AF664">
            <v>1000</v>
          </cell>
          <cell r="AG664">
            <v>0</v>
          </cell>
          <cell r="AI664">
            <v>0</v>
          </cell>
          <cell r="AK664">
            <v>0</v>
          </cell>
          <cell r="AM664">
            <v>0</v>
          </cell>
          <cell r="AP664">
            <v>0</v>
          </cell>
          <cell r="AQ664">
            <v>3</v>
          </cell>
          <cell r="AR664">
            <v>0</v>
          </cell>
          <cell r="AS664">
            <v>3</v>
          </cell>
          <cell r="AT664">
            <v>1</v>
          </cell>
          <cell r="AU664">
            <v>0</v>
          </cell>
          <cell r="AV664">
            <v>1</v>
          </cell>
          <cell r="AW664">
            <v>0</v>
          </cell>
          <cell r="AX664">
            <v>1</v>
          </cell>
          <cell r="AY664">
            <v>0</v>
          </cell>
          <cell r="AZ664">
            <v>0</v>
          </cell>
        </row>
        <row r="665">
          <cell r="A665" t="str">
            <v>Export Development Canada</v>
          </cell>
          <cell r="B665">
            <v>1365000</v>
          </cell>
          <cell r="C665" t="str">
            <v>C</v>
          </cell>
          <cell r="D665">
            <v>0</v>
          </cell>
          <cell r="I665">
            <v>0</v>
          </cell>
          <cell r="L665">
            <v>0</v>
          </cell>
          <cell r="N665">
            <v>1</v>
          </cell>
          <cell r="O665">
            <v>1740</v>
          </cell>
          <cell r="P665">
            <v>0</v>
          </cell>
          <cell r="R665">
            <v>1</v>
          </cell>
          <cell r="S665">
            <v>1</v>
          </cell>
          <cell r="T665">
            <v>1000</v>
          </cell>
          <cell r="U665">
            <v>2000</v>
          </cell>
          <cell r="V665">
            <v>0</v>
          </cell>
          <cell r="Y665">
            <v>0</v>
          </cell>
          <cell r="AB665">
            <v>0</v>
          </cell>
          <cell r="AC665">
            <v>0</v>
          </cell>
          <cell r="AE665">
            <v>0</v>
          </cell>
          <cell r="AG665">
            <v>1</v>
          </cell>
          <cell r="AH665">
            <v>2000</v>
          </cell>
          <cell r="AI665">
            <v>0</v>
          </cell>
          <cell r="AK665">
            <v>0</v>
          </cell>
          <cell r="AP665">
            <v>0</v>
          </cell>
          <cell r="AQ665">
            <v>4</v>
          </cell>
          <cell r="AR665">
            <v>0</v>
          </cell>
          <cell r="AS665">
            <v>3</v>
          </cell>
          <cell r="AT665">
            <v>1</v>
          </cell>
          <cell r="AU665">
            <v>0</v>
          </cell>
          <cell r="AV665">
            <v>0</v>
          </cell>
          <cell r="AW665">
            <v>1</v>
          </cell>
          <cell r="AX665">
            <v>0</v>
          </cell>
          <cell r="AY665">
            <v>0</v>
          </cell>
          <cell r="AZ665">
            <v>0</v>
          </cell>
        </row>
        <row r="666">
          <cell r="A666" t="str">
            <v>ExxonMobil Canada</v>
          </cell>
          <cell r="B666">
            <v>8837725</v>
          </cell>
          <cell r="C666" t="str">
            <v>C</v>
          </cell>
          <cell r="N666">
            <v>1</v>
          </cell>
          <cell r="O666">
            <v>3600</v>
          </cell>
          <cell r="R666">
            <v>1</v>
          </cell>
          <cell r="S666">
            <v>0</v>
          </cell>
          <cell r="V666">
            <v>1</v>
          </cell>
          <cell r="X666">
            <v>3000</v>
          </cell>
          <cell r="Y666">
            <v>0</v>
          </cell>
          <cell r="AB666">
            <v>0</v>
          </cell>
          <cell r="AE666">
            <v>0</v>
          </cell>
          <cell r="AG666">
            <v>0</v>
          </cell>
          <cell r="AI666">
            <v>0</v>
          </cell>
          <cell r="AP666">
            <v>0</v>
          </cell>
          <cell r="AQ666">
            <v>6</v>
          </cell>
          <cell r="AR666">
            <v>0</v>
          </cell>
          <cell r="AS666">
            <v>3</v>
          </cell>
          <cell r="AT666">
            <v>1</v>
          </cell>
          <cell r="AU666">
            <v>0</v>
          </cell>
          <cell r="AV666">
            <v>0</v>
          </cell>
          <cell r="AW666">
            <v>1</v>
          </cell>
          <cell r="AX666">
            <v>0</v>
          </cell>
          <cell r="AY666">
            <v>0</v>
          </cell>
          <cell r="AZ666">
            <v>0</v>
          </cell>
        </row>
        <row r="667">
          <cell r="A667" t="str">
            <v>Federal Express Canada Ltd.</v>
          </cell>
          <cell r="B667">
            <v>800000</v>
          </cell>
          <cell r="C667" t="str">
            <v>C</v>
          </cell>
          <cell r="D667">
            <v>0</v>
          </cell>
          <cell r="I667">
            <v>600</v>
          </cell>
          <cell r="J667">
            <v>7200</v>
          </cell>
          <cell r="L667">
            <v>0</v>
          </cell>
          <cell r="N667">
            <v>0</v>
          </cell>
          <cell r="P667">
            <v>0</v>
          </cell>
          <cell r="R667">
            <v>0</v>
          </cell>
          <cell r="S667">
            <v>0</v>
          </cell>
          <cell r="V667">
            <v>0</v>
          </cell>
          <cell r="Y667">
            <v>0</v>
          </cell>
          <cell r="AB667">
            <v>0</v>
          </cell>
          <cell r="AC667">
            <v>1</v>
          </cell>
          <cell r="AE667">
            <v>0</v>
          </cell>
          <cell r="AG667">
            <v>0</v>
          </cell>
          <cell r="AI667">
            <v>1</v>
          </cell>
          <cell r="AK667">
            <v>0</v>
          </cell>
          <cell r="AP667">
            <v>0</v>
          </cell>
          <cell r="AQ667">
            <v>3</v>
          </cell>
          <cell r="AR667">
            <v>0</v>
          </cell>
          <cell r="AS667">
            <v>3</v>
          </cell>
          <cell r="AT667">
            <v>1</v>
          </cell>
          <cell r="AU667">
            <v>0</v>
          </cell>
          <cell r="AV667">
            <v>1</v>
          </cell>
          <cell r="AW667">
            <v>0</v>
          </cell>
          <cell r="AX667">
            <v>0</v>
          </cell>
          <cell r="AY667">
            <v>0</v>
          </cell>
          <cell r="AZ667">
            <v>0</v>
          </cell>
        </row>
        <row r="668">
          <cell r="A668" t="str">
            <v>Fédération des caisses Desjardins du Québec</v>
          </cell>
          <cell r="B668">
            <v>1276767</v>
          </cell>
          <cell r="C668" t="str">
            <v>C</v>
          </cell>
          <cell r="D668">
            <v>1</v>
          </cell>
          <cell r="E668">
            <v>14600</v>
          </cell>
          <cell r="L668">
            <v>0</v>
          </cell>
          <cell r="N668">
            <v>1</v>
          </cell>
          <cell r="O668">
            <v>185</v>
          </cell>
          <cell r="R668">
            <v>0</v>
          </cell>
          <cell r="S668">
            <v>0</v>
          </cell>
          <cell r="V668">
            <v>0</v>
          </cell>
          <cell r="Y668">
            <v>0</v>
          </cell>
          <cell r="AB668">
            <v>0</v>
          </cell>
          <cell r="AC668">
            <v>0</v>
          </cell>
          <cell r="AE668">
            <v>1</v>
          </cell>
          <cell r="AF668">
            <v>600</v>
          </cell>
          <cell r="AG668">
            <v>0</v>
          </cell>
          <cell r="AI668">
            <v>0</v>
          </cell>
          <cell r="AK668">
            <v>0</v>
          </cell>
          <cell r="AM668">
            <v>1</v>
          </cell>
          <cell r="AN668">
            <v>4880</v>
          </cell>
          <cell r="AP668">
            <v>0</v>
          </cell>
          <cell r="AQ668">
            <v>4</v>
          </cell>
          <cell r="AR668">
            <v>0</v>
          </cell>
          <cell r="AS668">
            <v>3</v>
          </cell>
          <cell r="AT668">
            <v>1</v>
          </cell>
          <cell r="AU668">
            <v>0</v>
          </cell>
          <cell r="AV668">
            <v>0</v>
          </cell>
          <cell r="AW668">
            <v>0</v>
          </cell>
          <cell r="AX668">
            <v>0</v>
          </cell>
          <cell r="AY668">
            <v>0</v>
          </cell>
          <cell r="AZ668">
            <v>0</v>
          </cell>
        </row>
        <row r="669">
          <cell r="A669" t="str">
            <v>Fiera Capital Inc.</v>
          </cell>
          <cell r="B669">
            <v>12500</v>
          </cell>
          <cell r="C669" t="str">
            <v>C</v>
          </cell>
          <cell r="D669">
            <v>0</v>
          </cell>
          <cell r="I669">
            <v>1000</v>
          </cell>
          <cell r="J669">
            <v>12000</v>
          </cell>
          <cell r="L669">
            <v>0</v>
          </cell>
          <cell r="N669">
            <v>0</v>
          </cell>
          <cell r="P669">
            <v>0</v>
          </cell>
          <cell r="R669">
            <v>0</v>
          </cell>
          <cell r="S669">
            <v>0</v>
          </cell>
          <cell r="V669">
            <v>0</v>
          </cell>
          <cell r="Y669">
            <v>0</v>
          </cell>
          <cell r="AB669">
            <v>0</v>
          </cell>
          <cell r="AC669">
            <v>0</v>
          </cell>
          <cell r="AE669">
            <v>0</v>
          </cell>
          <cell r="AG669">
            <v>0</v>
          </cell>
          <cell r="AI669">
            <v>0</v>
          </cell>
          <cell r="AK669">
            <v>0</v>
          </cell>
          <cell r="AP669">
            <v>0</v>
          </cell>
          <cell r="AQ669">
            <v>1</v>
          </cell>
          <cell r="AR669">
            <v>0</v>
          </cell>
          <cell r="AS669">
            <v>3</v>
          </cell>
          <cell r="AT669">
            <v>1</v>
          </cell>
          <cell r="AU669">
            <v>0</v>
          </cell>
          <cell r="AV669">
            <v>1</v>
          </cell>
          <cell r="AW669">
            <v>0</v>
          </cell>
          <cell r="AX669">
            <v>0</v>
          </cell>
          <cell r="AY669">
            <v>0</v>
          </cell>
          <cell r="AZ669">
            <v>0</v>
          </cell>
        </row>
        <row r="670">
          <cell r="A670" t="str">
            <v>Fincentric Corporation</v>
          </cell>
          <cell r="B670">
            <v>22237</v>
          </cell>
          <cell r="C670" t="str">
            <v>C</v>
          </cell>
          <cell r="D670">
            <v>0</v>
          </cell>
          <cell r="F670">
            <v>50000</v>
          </cell>
          <cell r="G670">
            <v>36</v>
          </cell>
          <cell r="L670">
            <v>0</v>
          </cell>
          <cell r="N670">
            <v>0</v>
          </cell>
          <cell r="P670">
            <v>0</v>
          </cell>
          <cell r="R670">
            <v>0</v>
          </cell>
          <cell r="S670">
            <v>0</v>
          </cell>
          <cell r="V670">
            <v>0</v>
          </cell>
          <cell r="Y670">
            <v>0</v>
          </cell>
          <cell r="AB670">
            <v>0</v>
          </cell>
          <cell r="AC670">
            <v>0</v>
          </cell>
          <cell r="AE670">
            <v>0</v>
          </cell>
          <cell r="AG670">
            <v>0</v>
          </cell>
          <cell r="AI670">
            <v>0</v>
          </cell>
          <cell r="AK670">
            <v>0</v>
          </cell>
          <cell r="AP670">
            <v>1</v>
          </cell>
          <cell r="AQ670">
            <v>1</v>
          </cell>
          <cell r="AR670">
            <v>0</v>
          </cell>
          <cell r="AS670">
            <v>3</v>
          </cell>
          <cell r="AT670">
            <v>1</v>
          </cell>
          <cell r="AU670">
            <v>0</v>
          </cell>
          <cell r="AV670">
            <v>0</v>
          </cell>
          <cell r="AW670">
            <v>0</v>
          </cell>
          <cell r="AX670">
            <v>0</v>
          </cell>
          <cell r="AY670">
            <v>0</v>
          </cell>
          <cell r="AZ670">
            <v>0</v>
          </cell>
        </row>
        <row r="671">
          <cell r="A671" t="str">
            <v>Finning International Inc.</v>
          </cell>
          <cell r="B671">
            <v>3593295</v>
          </cell>
          <cell r="C671" t="str">
            <v>C</v>
          </cell>
          <cell r="D671">
            <v>0</v>
          </cell>
          <cell r="I671">
            <v>1000</v>
          </cell>
          <cell r="J671">
            <v>12000</v>
          </cell>
          <cell r="L671">
            <v>1</v>
          </cell>
          <cell r="M671">
            <v>2200</v>
          </cell>
          <cell r="N671">
            <v>1</v>
          </cell>
          <cell r="O671">
            <v>2400</v>
          </cell>
          <cell r="P671">
            <v>0</v>
          </cell>
          <cell r="R671">
            <v>1</v>
          </cell>
          <cell r="S671">
            <v>0</v>
          </cell>
          <cell r="V671">
            <v>0</v>
          </cell>
          <cell r="Y671">
            <v>0</v>
          </cell>
          <cell r="AB671">
            <v>2</v>
          </cell>
          <cell r="AC671">
            <v>1</v>
          </cell>
          <cell r="AE671">
            <v>1</v>
          </cell>
          <cell r="AF671">
            <v>745</v>
          </cell>
          <cell r="AG671">
            <v>0</v>
          </cell>
          <cell r="AI671">
            <v>1</v>
          </cell>
          <cell r="AJ671">
            <v>1400</v>
          </cell>
          <cell r="AK671">
            <v>0</v>
          </cell>
          <cell r="AM671">
            <v>1</v>
          </cell>
          <cell r="AP671">
            <v>0</v>
          </cell>
          <cell r="AQ671">
            <v>5</v>
          </cell>
          <cell r="AR671">
            <v>0</v>
          </cell>
          <cell r="AS671">
            <v>3</v>
          </cell>
          <cell r="AT671">
            <v>1</v>
          </cell>
          <cell r="AU671">
            <v>0</v>
          </cell>
          <cell r="AV671">
            <v>1</v>
          </cell>
          <cell r="AW671">
            <v>1</v>
          </cell>
          <cell r="AX671">
            <v>1</v>
          </cell>
          <cell r="AY671">
            <v>0</v>
          </cell>
          <cell r="AZ671">
            <v>0</v>
          </cell>
        </row>
        <row r="672">
          <cell r="A672" t="str">
            <v>FortisAlberta</v>
          </cell>
          <cell r="B672">
            <v>349800</v>
          </cell>
          <cell r="C672" t="str">
            <v>C</v>
          </cell>
          <cell r="D672">
            <v>1</v>
          </cell>
          <cell r="E672">
            <v>8197</v>
          </cell>
          <cell r="N672">
            <v>1</v>
          </cell>
          <cell r="O672">
            <v>4173</v>
          </cell>
          <cell r="R672">
            <v>0</v>
          </cell>
          <cell r="S672">
            <v>0</v>
          </cell>
          <cell r="V672">
            <v>0</v>
          </cell>
          <cell r="Y672">
            <v>0</v>
          </cell>
          <cell r="AB672">
            <v>0</v>
          </cell>
          <cell r="AE672">
            <v>0</v>
          </cell>
          <cell r="AG672">
            <v>0</v>
          </cell>
          <cell r="AI672">
            <v>0</v>
          </cell>
          <cell r="AP672">
            <v>0</v>
          </cell>
          <cell r="AQ672">
            <v>2</v>
          </cell>
          <cell r="AR672">
            <v>0</v>
          </cell>
          <cell r="AS672">
            <v>3</v>
          </cell>
          <cell r="AT672">
            <v>1</v>
          </cell>
          <cell r="AU672">
            <v>0</v>
          </cell>
          <cell r="AV672">
            <v>0</v>
          </cell>
          <cell r="AW672">
            <v>0</v>
          </cell>
          <cell r="AX672">
            <v>0</v>
          </cell>
          <cell r="AY672">
            <v>0</v>
          </cell>
          <cell r="AZ672">
            <v>0</v>
          </cell>
        </row>
        <row r="673">
          <cell r="A673" t="str">
            <v>Franklin Templeton Investments Corp.</v>
          </cell>
          <cell r="B673">
            <v>301557</v>
          </cell>
          <cell r="C673" t="str">
            <v>C</v>
          </cell>
          <cell r="D673">
            <v>0</v>
          </cell>
          <cell r="L673">
            <v>0</v>
          </cell>
          <cell r="N673">
            <v>0</v>
          </cell>
          <cell r="P673">
            <v>0</v>
          </cell>
          <cell r="R673">
            <v>0</v>
          </cell>
          <cell r="S673">
            <v>0</v>
          </cell>
          <cell r="V673">
            <v>0</v>
          </cell>
          <cell r="Y673">
            <v>0</v>
          </cell>
          <cell r="AB673">
            <v>0</v>
          </cell>
          <cell r="AC673">
            <v>0</v>
          </cell>
          <cell r="AE673">
            <v>0</v>
          </cell>
          <cell r="AG673">
            <v>0</v>
          </cell>
          <cell r="AI673">
            <v>0</v>
          </cell>
          <cell r="AK673">
            <v>0</v>
          </cell>
          <cell r="AP673">
            <v>0</v>
          </cell>
          <cell r="AQ673">
            <v>2</v>
          </cell>
          <cell r="AR673">
            <v>0</v>
          </cell>
          <cell r="AS673">
            <v>3</v>
          </cell>
          <cell r="AT673">
            <v>1</v>
          </cell>
          <cell r="AU673">
            <v>0</v>
          </cell>
          <cell r="AV673">
            <v>0</v>
          </cell>
          <cell r="AW673">
            <v>0</v>
          </cell>
          <cell r="AX673">
            <v>0</v>
          </cell>
          <cell r="AY673">
            <v>0</v>
          </cell>
          <cell r="AZ673">
            <v>0</v>
          </cell>
        </row>
        <row r="674">
          <cell r="A674" t="str">
            <v>G.T.C. Transcontinental Group Ltd.</v>
          </cell>
          <cell r="B674">
            <v>1907234</v>
          </cell>
          <cell r="C674" t="str">
            <v>C</v>
          </cell>
          <cell r="D674">
            <v>1</v>
          </cell>
          <cell r="E674">
            <v>3000</v>
          </cell>
          <cell r="I674">
            <v>6500</v>
          </cell>
          <cell r="J674">
            <v>78000</v>
          </cell>
          <cell r="L674">
            <v>0</v>
          </cell>
          <cell r="N674">
            <v>1</v>
          </cell>
          <cell r="O674">
            <v>3000</v>
          </cell>
          <cell r="P674">
            <v>0</v>
          </cell>
          <cell r="R674">
            <v>1</v>
          </cell>
          <cell r="S674">
            <v>0</v>
          </cell>
          <cell r="V674">
            <v>0</v>
          </cell>
          <cell r="Y674">
            <v>0</v>
          </cell>
          <cell r="AB674">
            <v>0</v>
          </cell>
          <cell r="AC674">
            <v>0</v>
          </cell>
          <cell r="AE674">
            <v>0</v>
          </cell>
          <cell r="AG674">
            <v>0</v>
          </cell>
          <cell r="AI674">
            <v>0</v>
          </cell>
          <cell r="AK674">
            <v>0</v>
          </cell>
          <cell r="AM674">
            <v>1</v>
          </cell>
          <cell r="AN674">
            <v>4300</v>
          </cell>
          <cell r="AP674">
            <v>0</v>
          </cell>
          <cell r="AQ674">
            <v>4</v>
          </cell>
          <cell r="AR674">
            <v>0</v>
          </cell>
          <cell r="AS674">
            <v>3</v>
          </cell>
          <cell r="AT674">
            <v>1</v>
          </cell>
          <cell r="AU674">
            <v>0</v>
          </cell>
          <cell r="AV674">
            <v>1</v>
          </cell>
          <cell r="AW674">
            <v>1</v>
          </cell>
          <cell r="AX674">
            <v>0</v>
          </cell>
          <cell r="AY674">
            <v>0</v>
          </cell>
          <cell r="AZ674">
            <v>0</v>
          </cell>
        </row>
        <row r="675">
          <cell r="A675" t="str">
            <v>Ganz</v>
          </cell>
          <cell r="B675">
            <v>1000000</v>
          </cell>
          <cell r="C675" t="str">
            <v>C</v>
          </cell>
          <cell r="D675">
            <v>0</v>
          </cell>
          <cell r="L675">
            <v>0</v>
          </cell>
          <cell r="N675">
            <v>0</v>
          </cell>
          <cell r="P675">
            <v>0</v>
          </cell>
          <cell r="R675">
            <v>0</v>
          </cell>
          <cell r="S675">
            <v>0</v>
          </cell>
          <cell r="V675">
            <v>0</v>
          </cell>
          <cell r="Y675">
            <v>0</v>
          </cell>
          <cell r="AB675">
            <v>0</v>
          </cell>
          <cell r="AC675">
            <v>0</v>
          </cell>
          <cell r="AE675">
            <v>0</v>
          </cell>
          <cell r="AG675">
            <v>0</v>
          </cell>
          <cell r="AI675">
            <v>0</v>
          </cell>
          <cell r="AK675">
            <v>0</v>
          </cell>
          <cell r="AP675">
            <v>0</v>
          </cell>
          <cell r="AQ675">
            <v>4</v>
          </cell>
          <cell r="AR675">
            <v>0</v>
          </cell>
          <cell r="AS675">
            <v>3</v>
          </cell>
          <cell r="AT675">
            <v>1</v>
          </cell>
          <cell r="AU675">
            <v>0</v>
          </cell>
          <cell r="AV675">
            <v>0</v>
          </cell>
          <cell r="AW675">
            <v>0</v>
          </cell>
          <cell r="AX675">
            <v>0</v>
          </cell>
          <cell r="AY675">
            <v>0</v>
          </cell>
          <cell r="AZ675">
            <v>0</v>
          </cell>
        </row>
        <row r="676">
          <cell r="A676" t="str">
            <v>General Dynamics Canada</v>
          </cell>
          <cell r="B676">
            <v>320000</v>
          </cell>
          <cell r="C676" t="str">
            <v>C</v>
          </cell>
          <cell r="AP676">
            <v>0</v>
          </cell>
          <cell r="AQ676">
            <v>2</v>
          </cell>
          <cell r="AR676">
            <v>0</v>
          </cell>
          <cell r="AS676">
            <v>3</v>
          </cell>
          <cell r="AT676">
            <v>0</v>
          </cell>
          <cell r="AU676">
            <v>0</v>
          </cell>
          <cell r="AV676">
            <v>0</v>
          </cell>
          <cell r="AW676">
            <v>0</v>
          </cell>
          <cell r="AX676">
            <v>0</v>
          </cell>
          <cell r="AY676">
            <v>0</v>
          </cell>
          <cell r="AZ676">
            <v>0</v>
          </cell>
        </row>
        <row r="677">
          <cell r="A677" t="str">
            <v>General Electric Canada Inc.</v>
          </cell>
          <cell r="B677">
            <v>4900000</v>
          </cell>
          <cell r="C677" t="str">
            <v>C</v>
          </cell>
          <cell r="D677">
            <v>0</v>
          </cell>
          <cell r="F677">
            <v>38200</v>
          </cell>
          <cell r="G677">
            <v>36</v>
          </cell>
          <cell r="H677">
            <v>80</v>
          </cell>
          <cell r="L677">
            <v>1</v>
          </cell>
          <cell r="N677">
            <v>0</v>
          </cell>
          <cell r="P677">
            <v>0</v>
          </cell>
          <cell r="R677">
            <v>0</v>
          </cell>
          <cell r="S677">
            <v>0</v>
          </cell>
          <cell r="V677">
            <v>0</v>
          </cell>
          <cell r="Y677">
            <v>0</v>
          </cell>
          <cell r="AB677">
            <v>1</v>
          </cell>
          <cell r="AC677">
            <v>0</v>
          </cell>
          <cell r="AE677">
            <v>1</v>
          </cell>
          <cell r="AG677">
            <v>1</v>
          </cell>
          <cell r="AI677">
            <v>0</v>
          </cell>
          <cell r="AK677">
            <v>0</v>
          </cell>
          <cell r="AM677">
            <v>0</v>
          </cell>
          <cell r="AP677">
            <v>1</v>
          </cell>
          <cell r="AQ677">
            <v>5</v>
          </cell>
          <cell r="AR677">
            <v>0</v>
          </cell>
          <cell r="AS677">
            <v>3</v>
          </cell>
          <cell r="AT677">
            <v>1</v>
          </cell>
          <cell r="AU677">
            <v>0</v>
          </cell>
          <cell r="AV677">
            <v>0</v>
          </cell>
          <cell r="AW677">
            <v>0</v>
          </cell>
          <cell r="AX677">
            <v>1</v>
          </cell>
          <cell r="AY677">
            <v>0</v>
          </cell>
          <cell r="AZ677">
            <v>0</v>
          </cell>
        </row>
        <row r="678">
          <cell r="A678" t="str">
            <v>Gennum Corporation</v>
          </cell>
          <cell r="B678">
            <v>125945</v>
          </cell>
          <cell r="C678" t="str">
            <v>C</v>
          </cell>
          <cell r="D678">
            <v>0</v>
          </cell>
          <cell r="F678">
            <v>28800</v>
          </cell>
          <cell r="G678">
            <v>36</v>
          </cell>
          <cell r="L678">
            <v>1</v>
          </cell>
          <cell r="N678">
            <v>1</v>
          </cell>
          <cell r="P678">
            <v>0</v>
          </cell>
          <cell r="R678">
            <v>0</v>
          </cell>
          <cell r="S678">
            <v>0</v>
          </cell>
          <cell r="V678">
            <v>0</v>
          </cell>
          <cell r="Y678">
            <v>0</v>
          </cell>
          <cell r="AB678">
            <v>0</v>
          </cell>
          <cell r="AC678">
            <v>0</v>
          </cell>
          <cell r="AE678">
            <v>0</v>
          </cell>
          <cell r="AG678">
            <v>0</v>
          </cell>
          <cell r="AI678">
            <v>0</v>
          </cell>
          <cell r="AK678">
            <v>0</v>
          </cell>
          <cell r="AM678">
            <v>0</v>
          </cell>
          <cell r="AP678">
            <v>1</v>
          </cell>
          <cell r="AQ678">
            <v>2</v>
          </cell>
          <cell r="AR678">
            <v>0</v>
          </cell>
          <cell r="AS678">
            <v>3</v>
          </cell>
          <cell r="AT678">
            <v>1</v>
          </cell>
          <cell r="AU678">
            <v>0</v>
          </cell>
          <cell r="AV678">
            <v>0</v>
          </cell>
          <cell r="AW678">
            <v>0</v>
          </cell>
          <cell r="AX678">
            <v>0</v>
          </cell>
          <cell r="AY678">
            <v>0</v>
          </cell>
          <cell r="AZ678">
            <v>0</v>
          </cell>
        </row>
        <row r="679">
          <cell r="A679" t="str">
            <v>GlaxoSmithKline Inc.</v>
          </cell>
          <cell r="B679">
            <v>1000000</v>
          </cell>
          <cell r="C679" t="str">
            <v>C</v>
          </cell>
          <cell r="D679">
            <v>1</v>
          </cell>
          <cell r="E679">
            <v>7000</v>
          </cell>
          <cell r="F679">
            <v>50000</v>
          </cell>
          <cell r="G679">
            <v>24</v>
          </cell>
          <cell r="H679">
            <v>90000</v>
          </cell>
          <cell r="K679">
            <v>1484</v>
          </cell>
          <cell r="L679">
            <v>1</v>
          </cell>
          <cell r="M679">
            <v>1300</v>
          </cell>
          <cell r="N679">
            <v>0</v>
          </cell>
          <cell r="P679">
            <v>0</v>
          </cell>
          <cell r="R679">
            <v>1</v>
          </cell>
          <cell r="S679">
            <v>0</v>
          </cell>
          <cell r="V679">
            <v>0</v>
          </cell>
          <cell r="Y679">
            <v>0</v>
          </cell>
          <cell r="AB679">
            <v>1</v>
          </cell>
          <cell r="AC679">
            <v>0</v>
          </cell>
          <cell r="AE679">
            <v>1</v>
          </cell>
          <cell r="AF679">
            <v>800</v>
          </cell>
          <cell r="AG679">
            <v>0</v>
          </cell>
          <cell r="AI679">
            <v>0</v>
          </cell>
          <cell r="AK679">
            <v>0</v>
          </cell>
          <cell r="AM679">
            <v>0</v>
          </cell>
          <cell r="AP679">
            <v>1</v>
          </cell>
          <cell r="AQ679">
            <v>4</v>
          </cell>
          <cell r="AR679">
            <v>0</v>
          </cell>
          <cell r="AS679">
            <v>3</v>
          </cell>
          <cell r="AT679">
            <v>1</v>
          </cell>
          <cell r="AU679">
            <v>0</v>
          </cell>
          <cell r="AV679">
            <v>0</v>
          </cell>
          <cell r="AW679">
            <v>1</v>
          </cell>
          <cell r="AX679">
            <v>1</v>
          </cell>
          <cell r="AY679">
            <v>1</v>
          </cell>
          <cell r="AZ679">
            <v>0</v>
          </cell>
        </row>
        <row r="680">
          <cell r="A680" t="str">
            <v>Goodyear Canada Inc.</v>
          </cell>
          <cell r="B680">
            <v>1721090</v>
          </cell>
          <cell r="C680" t="str">
            <v>C</v>
          </cell>
          <cell r="D680">
            <v>0</v>
          </cell>
          <cell r="F680">
            <v>36900</v>
          </cell>
          <cell r="G680">
            <v>36</v>
          </cell>
          <cell r="H680">
            <v>100000</v>
          </cell>
          <cell r="L680">
            <v>1</v>
          </cell>
          <cell r="N680">
            <v>0</v>
          </cell>
          <cell r="P680">
            <v>0</v>
          </cell>
          <cell r="R680">
            <v>0</v>
          </cell>
          <cell r="S680">
            <v>0</v>
          </cell>
          <cell r="V680">
            <v>0</v>
          </cell>
          <cell r="Y680">
            <v>0</v>
          </cell>
          <cell r="AB680">
            <v>0</v>
          </cell>
          <cell r="AC680">
            <v>0</v>
          </cell>
          <cell r="AE680">
            <v>1</v>
          </cell>
          <cell r="AG680">
            <v>1</v>
          </cell>
          <cell r="AI680">
            <v>1</v>
          </cell>
          <cell r="AP680">
            <v>1</v>
          </cell>
          <cell r="AQ680">
            <v>4</v>
          </cell>
          <cell r="AR680">
            <v>0</v>
          </cell>
          <cell r="AS680">
            <v>3</v>
          </cell>
          <cell r="AT680">
            <v>1</v>
          </cell>
          <cell r="AU680">
            <v>0</v>
          </cell>
          <cell r="AV680">
            <v>0</v>
          </cell>
          <cell r="AW680">
            <v>0</v>
          </cell>
          <cell r="AX680">
            <v>0</v>
          </cell>
          <cell r="AY680">
            <v>0</v>
          </cell>
          <cell r="AZ680">
            <v>0</v>
          </cell>
        </row>
        <row r="681">
          <cell r="A681" t="str">
            <v>Gore Mutual Insurance Company</v>
          </cell>
          <cell r="B681">
            <v>158730</v>
          </cell>
          <cell r="C681" t="str">
            <v>C</v>
          </cell>
          <cell r="D681">
            <v>0</v>
          </cell>
          <cell r="I681">
            <v>800</v>
          </cell>
          <cell r="J681">
            <v>9600</v>
          </cell>
          <cell r="K681">
            <v>0</v>
          </cell>
          <cell r="L681">
            <v>0</v>
          </cell>
          <cell r="N681">
            <v>0</v>
          </cell>
          <cell r="P681">
            <v>0</v>
          </cell>
          <cell r="R681">
            <v>0</v>
          </cell>
          <cell r="S681">
            <v>0</v>
          </cell>
          <cell r="V681">
            <v>0</v>
          </cell>
          <cell r="Y681">
            <v>0</v>
          </cell>
          <cell r="AB681">
            <v>2</v>
          </cell>
          <cell r="AC681">
            <v>0</v>
          </cell>
          <cell r="AE681">
            <v>1</v>
          </cell>
          <cell r="AF681">
            <v>1000</v>
          </cell>
          <cell r="AG681">
            <v>0</v>
          </cell>
          <cell r="AI681">
            <v>0</v>
          </cell>
          <cell r="AK681">
            <v>0</v>
          </cell>
          <cell r="AP681">
            <v>0</v>
          </cell>
          <cell r="AQ681">
            <v>2</v>
          </cell>
          <cell r="AR681">
            <v>0</v>
          </cell>
          <cell r="AS681">
            <v>3</v>
          </cell>
          <cell r="AT681">
            <v>1</v>
          </cell>
          <cell r="AU681">
            <v>0</v>
          </cell>
          <cell r="AV681">
            <v>1</v>
          </cell>
          <cell r="AW681">
            <v>0</v>
          </cell>
          <cell r="AX681">
            <v>1</v>
          </cell>
          <cell r="AY681">
            <v>0</v>
          </cell>
          <cell r="AZ681">
            <v>0</v>
          </cell>
        </row>
        <row r="682">
          <cell r="A682" t="str">
            <v>Grant Forest Products Inc.</v>
          </cell>
          <cell r="B682">
            <v>526000</v>
          </cell>
          <cell r="C682" t="str">
            <v>C</v>
          </cell>
          <cell r="F682">
            <v>50000</v>
          </cell>
          <cell r="G682">
            <v>36</v>
          </cell>
          <cell r="S682">
            <v>1</v>
          </cell>
          <cell r="U682">
            <v>600</v>
          </cell>
          <cell r="AP682">
            <v>1</v>
          </cell>
          <cell r="AQ682">
            <v>3</v>
          </cell>
          <cell r="AR682">
            <v>0</v>
          </cell>
          <cell r="AS682">
            <v>3</v>
          </cell>
          <cell r="AT682">
            <v>1</v>
          </cell>
          <cell r="AU682">
            <v>0</v>
          </cell>
          <cell r="AV682">
            <v>0</v>
          </cell>
          <cell r="AW682">
            <v>0</v>
          </cell>
          <cell r="AX682">
            <v>0</v>
          </cell>
          <cell r="AY682">
            <v>0</v>
          </cell>
          <cell r="AZ682">
            <v>0</v>
          </cell>
        </row>
        <row r="683">
          <cell r="A683" t="str">
            <v>Great West Life Assurance Company, The</v>
          </cell>
          <cell r="B683">
            <v>9937000</v>
          </cell>
          <cell r="C683" t="str">
            <v>C</v>
          </cell>
          <cell r="D683">
            <v>1</v>
          </cell>
          <cell r="E683">
            <v>5000</v>
          </cell>
          <cell r="L683">
            <v>1</v>
          </cell>
          <cell r="N683">
            <v>0</v>
          </cell>
          <cell r="P683">
            <v>0</v>
          </cell>
          <cell r="R683">
            <v>1</v>
          </cell>
          <cell r="S683">
            <v>1</v>
          </cell>
          <cell r="T683">
            <v>10000</v>
          </cell>
          <cell r="V683">
            <v>0</v>
          </cell>
          <cell r="Y683">
            <v>0</v>
          </cell>
          <cell r="AB683">
            <v>1</v>
          </cell>
          <cell r="AC683">
            <v>1</v>
          </cell>
          <cell r="AE683">
            <v>1</v>
          </cell>
          <cell r="AG683">
            <v>0</v>
          </cell>
          <cell r="AI683">
            <v>0</v>
          </cell>
          <cell r="AK683">
            <v>0</v>
          </cell>
          <cell r="AP683">
            <v>0</v>
          </cell>
          <cell r="AQ683">
            <v>6</v>
          </cell>
          <cell r="AR683">
            <v>0</v>
          </cell>
          <cell r="AS683">
            <v>3</v>
          </cell>
          <cell r="AT683">
            <v>1</v>
          </cell>
          <cell r="AU683">
            <v>0</v>
          </cell>
          <cell r="AV683">
            <v>0</v>
          </cell>
          <cell r="AW683">
            <v>1</v>
          </cell>
          <cell r="AX683">
            <v>1</v>
          </cell>
          <cell r="AY683">
            <v>0</v>
          </cell>
          <cell r="AZ683">
            <v>0</v>
          </cell>
        </row>
        <row r="684">
          <cell r="A684" t="str">
            <v>Greystone Managed Investments Inc.</v>
          </cell>
          <cell r="B684">
            <v>30000</v>
          </cell>
          <cell r="C684" t="str">
            <v>C</v>
          </cell>
          <cell r="D684">
            <v>0</v>
          </cell>
          <cell r="L684">
            <v>0</v>
          </cell>
          <cell r="N684">
            <v>0</v>
          </cell>
          <cell r="P684">
            <v>0</v>
          </cell>
          <cell r="R684">
            <v>0</v>
          </cell>
          <cell r="S684">
            <v>0</v>
          </cell>
          <cell r="V684">
            <v>0</v>
          </cell>
          <cell r="Y684">
            <v>0</v>
          </cell>
          <cell r="AB684">
            <v>0</v>
          </cell>
          <cell r="AC684">
            <v>0</v>
          </cell>
          <cell r="AE684">
            <v>0</v>
          </cell>
          <cell r="AG684">
            <v>0</v>
          </cell>
          <cell r="AI684">
            <v>0</v>
          </cell>
          <cell r="AK684">
            <v>0</v>
          </cell>
          <cell r="AP684">
            <v>0</v>
          </cell>
          <cell r="AQ684">
            <v>1</v>
          </cell>
          <cell r="AR684">
            <v>0</v>
          </cell>
          <cell r="AS684">
            <v>3</v>
          </cell>
          <cell r="AT684">
            <v>1</v>
          </cell>
          <cell r="AU684">
            <v>0</v>
          </cell>
          <cell r="AV684">
            <v>0</v>
          </cell>
          <cell r="AW684">
            <v>0</v>
          </cell>
          <cell r="AX684">
            <v>0</v>
          </cell>
          <cell r="AY684">
            <v>0</v>
          </cell>
          <cell r="AZ684">
            <v>0</v>
          </cell>
        </row>
        <row r="685">
          <cell r="A685" t="str">
            <v>GrowthWorks Capital Ltd.</v>
          </cell>
          <cell r="B685">
            <v>2617</v>
          </cell>
          <cell r="C685" t="str">
            <v>C</v>
          </cell>
          <cell r="D685">
            <v>0</v>
          </cell>
          <cell r="I685">
            <v>550</v>
          </cell>
          <cell r="J685">
            <v>6600</v>
          </cell>
          <cell r="L685">
            <v>0</v>
          </cell>
          <cell r="N685">
            <v>1</v>
          </cell>
          <cell r="P685">
            <v>0</v>
          </cell>
          <cell r="R685">
            <v>1</v>
          </cell>
          <cell r="S685">
            <v>0</v>
          </cell>
          <cell r="V685">
            <v>0</v>
          </cell>
          <cell r="Y685">
            <v>1</v>
          </cell>
          <cell r="AA685">
            <v>500</v>
          </cell>
          <cell r="AB685">
            <v>0</v>
          </cell>
          <cell r="AC685">
            <v>1</v>
          </cell>
          <cell r="AE685">
            <v>1</v>
          </cell>
          <cell r="AG685">
            <v>0</v>
          </cell>
          <cell r="AI685">
            <v>0</v>
          </cell>
          <cell r="AK685">
            <v>0</v>
          </cell>
          <cell r="AP685">
            <v>0</v>
          </cell>
          <cell r="AQ685">
            <v>1</v>
          </cell>
          <cell r="AR685">
            <v>0</v>
          </cell>
          <cell r="AS685">
            <v>3</v>
          </cell>
          <cell r="AT685">
            <v>1</v>
          </cell>
          <cell r="AU685">
            <v>0</v>
          </cell>
          <cell r="AV685">
            <v>1</v>
          </cell>
          <cell r="AW685">
            <v>1</v>
          </cell>
          <cell r="AX685">
            <v>0</v>
          </cell>
          <cell r="AY685">
            <v>0</v>
          </cell>
          <cell r="AZ685">
            <v>0</v>
          </cell>
        </row>
        <row r="686">
          <cell r="A686" t="str">
            <v>Guardian Capital Group Limited</v>
          </cell>
          <cell r="B686">
            <v>37922</v>
          </cell>
          <cell r="C686" t="str">
            <v>C</v>
          </cell>
          <cell r="D686">
            <v>0</v>
          </cell>
          <cell r="L686">
            <v>0</v>
          </cell>
          <cell r="N686">
            <v>0</v>
          </cell>
          <cell r="P686">
            <v>0</v>
          </cell>
          <cell r="R686">
            <v>0</v>
          </cell>
          <cell r="S686">
            <v>0</v>
          </cell>
          <cell r="V686">
            <v>0</v>
          </cell>
          <cell r="Y686">
            <v>0</v>
          </cell>
          <cell r="AB686">
            <v>0</v>
          </cell>
          <cell r="AC686">
            <v>0</v>
          </cell>
          <cell r="AE686">
            <v>0</v>
          </cell>
          <cell r="AG686">
            <v>0</v>
          </cell>
          <cell r="AI686">
            <v>0</v>
          </cell>
          <cell r="AK686">
            <v>0</v>
          </cell>
          <cell r="AP686">
            <v>0</v>
          </cell>
          <cell r="AQ686">
            <v>1</v>
          </cell>
          <cell r="AR686">
            <v>0</v>
          </cell>
          <cell r="AS686">
            <v>3</v>
          </cell>
          <cell r="AT686">
            <v>1</v>
          </cell>
          <cell r="AU686">
            <v>0</v>
          </cell>
          <cell r="AV686">
            <v>0</v>
          </cell>
          <cell r="AW686">
            <v>0</v>
          </cell>
          <cell r="AX686">
            <v>0</v>
          </cell>
          <cell r="AY686">
            <v>0</v>
          </cell>
          <cell r="AZ686">
            <v>0</v>
          </cell>
        </row>
        <row r="687">
          <cell r="A687" t="str">
            <v>H&amp;R Block</v>
          </cell>
          <cell r="B687">
            <v>86146</v>
          </cell>
          <cell r="C687" t="str">
            <v>C</v>
          </cell>
          <cell r="D687">
            <v>0</v>
          </cell>
          <cell r="L687">
            <v>0</v>
          </cell>
          <cell r="N687">
            <v>0</v>
          </cell>
          <cell r="P687">
            <v>0</v>
          </cell>
          <cell r="R687">
            <v>0</v>
          </cell>
          <cell r="S687">
            <v>0</v>
          </cell>
          <cell r="V687">
            <v>0</v>
          </cell>
          <cell r="Y687">
            <v>0</v>
          </cell>
          <cell r="AB687">
            <v>0</v>
          </cell>
          <cell r="AC687">
            <v>0</v>
          </cell>
          <cell r="AE687">
            <v>0</v>
          </cell>
          <cell r="AG687">
            <v>0</v>
          </cell>
          <cell r="AI687">
            <v>0</v>
          </cell>
          <cell r="AK687">
            <v>0</v>
          </cell>
          <cell r="AP687">
            <v>0</v>
          </cell>
          <cell r="AQ687">
            <v>1</v>
          </cell>
          <cell r="AR687">
            <v>0</v>
          </cell>
          <cell r="AS687">
            <v>3</v>
          </cell>
          <cell r="AT687">
            <v>1</v>
          </cell>
          <cell r="AU687">
            <v>0</v>
          </cell>
          <cell r="AV687">
            <v>0</v>
          </cell>
          <cell r="AW687">
            <v>0</v>
          </cell>
          <cell r="AX687">
            <v>0</v>
          </cell>
          <cell r="AY687">
            <v>0</v>
          </cell>
          <cell r="AZ687">
            <v>0</v>
          </cell>
        </row>
        <row r="688">
          <cell r="A688" t="str">
            <v>Hallmark Canada</v>
          </cell>
          <cell r="B688">
            <v>233774</v>
          </cell>
          <cell r="C688" t="str">
            <v>C</v>
          </cell>
          <cell r="D688">
            <v>0</v>
          </cell>
          <cell r="F688">
            <v>40000</v>
          </cell>
          <cell r="G688">
            <v>36</v>
          </cell>
          <cell r="H688">
            <v>90000</v>
          </cell>
          <cell r="L688">
            <v>1</v>
          </cell>
          <cell r="M688">
            <v>1344</v>
          </cell>
          <cell r="N688">
            <v>1</v>
          </cell>
          <cell r="P688">
            <v>0</v>
          </cell>
          <cell r="R688">
            <v>1</v>
          </cell>
          <cell r="S688">
            <v>0</v>
          </cell>
          <cell r="V688">
            <v>0</v>
          </cell>
          <cell r="Y688">
            <v>1</v>
          </cell>
          <cell r="AA688">
            <v>1500</v>
          </cell>
          <cell r="AB688">
            <v>0</v>
          </cell>
          <cell r="AC688">
            <v>0</v>
          </cell>
          <cell r="AE688">
            <v>1</v>
          </cell>
          <cell r="AF688">
            <v>1700</v>
          </cell>
          <cell r="AG688">
            <v>1</v>
          </cell>
          <cell r="AH688">
            <v>2500</v>
          </cell>
          <cell r="AI688">
            <v>0</v>
          </cell>
          <cell r="AK688">
            <v>0</v>
          </cell>
          <cell r="AP688">
            <v>1</v>
          </cell>
          <cell r="AQ688">
            <v>2</v>
          </cell>
          <cell r="AR688">
            <v>0</v>
          </cell>
          <cell r="AS688">
            <v>3</v>
          </cell>
          <cell r="AT688">
            <v>1</v>
          </cell>
          <cell r="AU688">
            <v>0</v>
          </cell>
          <cell r="AV688">
            <v>0</v>
          </cell>
          <cell r="AW688">
            <v>1</v>
          </cell>
          <cell r="AX688">
            <v>0</v>
          </cell>
          <cell r="AY688">
            <v>0</v>
          </cell>
          <cell r="AZ688">
            <v>0</v>
          </cell>
        </row>
        <row r="689">
          <cell r="A689" t="str">
            <v>Harlequin Enterprises Ltd.</v>
          </cell>
          <cell r="B689">
            <v>584924</v>
          </cell>
          <cell r="C689" t="str">
            <v>C</v>
          </cell>
          <cell r="D689">
            <v>0</v>
          </cell>
          <cell r="F689">
            <v>38500</v>
          </cell>
          <cell r="G689">
            <v>48</v>
          </cell>
          <cell r="L689">
            <v>1</v>
          </cell>
          <cell r="N689">
            <v>1</v>
          </cell>
          <cell r="O689">
            <v>840</v>
          </cell>
          <cell r="P689">
            <v>0</v>
          </cell>
          <cell r="R689">
            <v>1</v>
          </cell>
          <cell r="S689">
            <v>1</v>
          </cell>
          <cell r="T689">
            <v>1000</v>
          </cell>
          <cell r="U689">
            <v>1500</v>
          </cell>
          <cell r="V689">
            <v>0</v>
          </cell>
          <cell r="Y689">
            <v>1</v>
          </cell>
          <cell r="Z689">
            <v>1000</v>
          </cell>
          <cell r="AA689">
            <v>1500</v>
          </cell>
          <cell r="AB689">
            <v>2</v>
          </cell>
          <cell r="AC689">
            <v>1</v>
          </cell>
          <cell r="AE689">
            <v>1</v>
          </cell>
          <cell r="AG689">
            <v>0</v>
          </cell>
          <cell r="AI689">
            <v>1</v>
          </cell>
          <cell r="AJ689">
            <v>1500</v>
          </cell>
          <cell r="AK689">
            <v>0</v>
          </cell>
          <cell r="AP689">
            <v>1</v>
          </cell>
          <cell r="AQ689">
            <v>3</v>
          </cell>
          <cell r="AR689">
            <v>0</v>
          </cell>
          <cell r="AS689">
            <v>3</v>
          </cell>
          <cell r="AT689">
            <v>1</v>
          </cell>
          <cell r="AU689">
            <v>0</v>
          </cell>
          <cell r="AV689">
            <v>0</v>
          </cell>
          <cell r="AW689">
            <v>1</v>
          </cell>
          <cell r="AX689">
            <v>1</v>
          </cell>
          <cell r="AY689">
            <v>0</v>
          </cell>
          <cell r="AZ689">
            <v>0</v>
          </cell>
        </row>
        <row r="690">
          <cell r="A690" t="str">
            <v>Haworth Inc. (Canada)</v>
          </cell>
          <cell r="B690">
            <v>181470.1</v>
          </cell>
          <cell r="C690" t="str">
            <v>C</v>
          </cell>
          <cell r="D690">
            <v>1</v>
          </cell>
          <cell r="E690">
            <v>6000</v>
          </cell>
          <cell r="I690">
            <v>500</v>
          </cell>
          <cell r="J690">
            <v>6000</v>
          </cell>
          <cell r="L690">
            <v>1</v>
          </cell>
          <cell r="N690">
            <v>0</v>
          </cell>
          <cell r="P690">
            <v>0</v>
          </cell>
          <cell r="R690">
            <v>1</v>
          </cell>
          <cell r="S690">
            <v>1</v>
          </cell>
          <cell r="U690">
            <v>6000</v>
          </cell>
          <cell r="V690">
            <v>0</v>
          </cell>
          <cell r="Y690">
            <v>0</v>
          </cell>
          <cell r="AB690">
            <v>0</v>
          </cell>
          <cell r="AC690">
            <v>0</v>
          </cell>
          <cell r="AE690">
            <v>0</v>
          </cell>
          <cell r="AG690">
            <v>0</v>
          </cell>
          <cell r="AI690">
            <v>0</v>
          </cell>
          <cell r="AK690">
            <v>0</v>
          </cell>
          <cell r="AP690">
            <v>0</v>
          </cell>
          <cell r="AQ690">
            <v>2</v>
          </cell>
          <cell r="AR690">
            <v>0</v>
          </cell>
          <cell r="AS690">
            <v>3</v>
          </cell>
          <cell r="AT690">
            <v>1</v>
          </cell>
          <cell r="AU690">
            <v>0</v>
          </cell>
          <cell r="AV690">
            <v>1</v>
          </cell>
          <cell r="AW690">
            <v>1</v>
          </cell>
          <cell r="AX690">
            <v>0</v>
          </cell>
          <cell r="AY690">
            <v>0</v>
          </cell>
          <cell r="AZ690">
            <v>0</v>
          </cell>
        </row>
        <row r="691">
          <cell r="A691" t="str">
            <v>Hershey Canada Inc.</v>
          </cell>
          <cell r="B691">
            <v>522000</v>
          </cell>
          <cell r="C691" t="str">
            <v>C</v>
          </cell>
          <cell r="D691">
            <v>0</v>
          </cell>
          <cell r="F691">
            <v>31860</v>
          </cell>
          <cell r="G691">
            <v>36</v>
          </cell>
          <cell r="H691">
            <v>80000</v>
          </cell>
          <cell r="K691">
            <v>1042</v>
          </cell>
          <cell r="L691">
            <v>1</v>
          </cell>
          <cell r="M691">
            <v>1200</v>
          </cell>
          <cell r="N691">
            <v>0</v>
          </cell>
          <cell r="P691">
            <v>0</v>
          </cell>
          <cell r="R691">
            <v>0</v>
          </cell>
          <cell r="S691">
            <v>0</v>
          </cell>
          <cell r="V691">
            <v>0</v>
          </cell>
          <cell r="Y691">
            <v>0</v>
          </cell>
          <cell r="AB691">
            <v>0</v>
          </cell>
          <cell r="AC691">
            <v>0</v>
          </cell>
          <cell r="AE691">
            <v>1</v>
          </cell>
          <cell r="AF691">
            <v>900</v>
          </cell>
          <cell r="AG691">
            <v>0</v>
          </cell>
          <cell r="AI691">
            <v>0</v>
          </cell>
          <cell r="AK691">
            <v>0</v>
          </cell>
          <cell r="AP691">
            <v>1</v>
          </cell>
          <cell r="AQ691">
            <v>3</v>
          </cell>
          <cell r="AR691">
            <v>0</v>
          </cell>
          <cell r="AS691">
            <v>3</v>
          </cell>
          <cell r="AT691">
            <v>1</v>
          </cell>
          <cell r="AU691">
            <v>0</v>
          </cell>
          <cell r="AV691">
            <v>0</v>
          </cell>
          <cell r="AW691">
            <v>0</v>
          </cell>
          <cell r="AX691">
            <v>0</v>
          </cell>
          <cell r="AY691">
            <v>1</v>
          </cell>
          <cell r="AZ691">
            <v>0</v>
          </cell>
        </row>
        <row r="692">
          <cell r="A692" t="str">
            <v>Highstreet Asset Management Inc.</v>
          </cell>
          <cell r="B692">
            <v>3960</v>
          </cell>
          <cell r="C692" t="str">
            <v>C</v>
          </cell>
          <cell r="D692">
            <v>0</v>
          </cell>
          <cell r="L692">
            <v>0</v>
          </cell>
          <cell r="N692">
            <v>0</v>
          </cell>
          <cell r="P692">
            <v>0</v>
          </cell>
          <cell r="R692">
            <v>0</v>
          </cell>
          <cell r="S692">
            <v>0</v>
          </cell>
          <cell r="V692">
            <v>0</v>
          </cell>
          <cell r="Y692">
            <v>0</v>
          </cell>
          <cell r="AB692">
            <v>0</v>
          </cell>
          <cell r="AC692">
            <v>0</v>
          </cell>
          <cell r="AE692">
            <v>0</v>
          </cell>
          <cell r="AG692">
            <v>0</v>
          </cell>
          <cell r="AI692">
            <v>0</v>
          </cell>
          <cell r="AK692">
            <v>0</v>
          </cell>
          <cell r="AP692">
            <v>0</v>
          </cell>
          <cell r="AQ692">
            <v>1</v>
          </cell>
          <cell r="AR692">
            <v>0</v>
          </cell>
          <cell r="AS692">
            <v>3</v>
          </cell>
          <cell r="AT692">
            <v>1</v>
          </cell>
          <cell r="AU692">
            <v>0</v>
          </cell>
          <cell r="AV692">
            <v>0</v>
          </cell>
          <cell r="AW692">
            <v>0</v>
          </cell>
          <cell r="AX692">
            <v>0</v>
          </cell>
          <cell r="AY692">
            <v>0</v>
          </cell>
          <cell r="AZ692">
            <v>0</v>
          </cell>
        </row>
        <row r="693">
          <cell r="A693" t="str">
            <v>HOOPP Investment Management Limited</v>
          </cell>
          <cell r="B693">
            <v>100000</v>
          </cell>
          <cell r="C693" t="str">
            <v>C</v>
          </cell>
          <cell r="D693">
            <v>0</v>
          </cell>
          <cell r="L693">
            <v>0</v>
          </cell>
          <cell r="N693">
            <v>0</v>
          </cell>
          <cell r="P693">
            <v>0</v>
          </cell>
          <cell r="R693">
            <v>0</v>
          </cell>
          <cell r="S693">
            <v>0</v>
          </cell>
          <cell r="V693">
            <v>0</v>
          </cell>
          <cell r="Y693">
            <v>0</v>
          </cell>
          <cell r="AB693">
            <v>0</v>
          </cell>
          <cell r="AC693">
            <v>0</v>
          </cell>
          <cell r="AE693">
            <v>0</v>
          </cell>
          <cell r="AG693">
            <v>0</v>
          </cell>
          <cell r="AI693">
            <v>0</v>
          </cell>
          <cell r="AK693">
            <v>0</v>
          </cell>
          <cell r="AP693">
            <v>0</v>
          </cell>
          <cell r="AQ693">
            <v>2</v>
          </cell>
          <cell r="AR693">
            <v>0</v>
          </cell>
          <cell r="AS693">
            <v>3</v>
          </cell>
          <cell r="AT693">
            <v>1</v>
          </cell>
          <cell r="AU693">
            <v>0</v>
          </cell>
          <cell r="AV693">
            <v>0</v>
          </cell>
          <cell r="AW693">
            <v>0</v>
          </cell>
          <cell r="AX693">
            <v>0</v>
          </cell>
          <cell r="AY693">
            <v>0</v>
          </cell>
          <cell r="AZ693">
            <v>0</v>
          </cell>
        </row>
        <row r="694">
          <cell r="A694" t="str">
            <v>Howson Tattersall Investment Counsel</v>
          </cell>
          <cell r="B694">
            <v>1200</v>
          </cell>
          <cell r="C694" t="str">
            <v>C</v>
          </cell>
          <cell r="D694">
            <v>0</v>
          </cell>
          <cell r="L694">
            <v>0</v>
          </cell>
          <cell r="N694">
            <v>0</v>
          </cell>
          <cell r="P694">
            <v>0</v>
          </cell>
          <cell r="R694">
            <v>0</v>
          </cell>
          <cell r="S694">
            <v>0</v>
          </cell>
          <cell r="V694">
            <v>0</v>
          </cell>
          <cell r="Y694">
            <v>0</v>
          </cell>
          <cell r="AB694">
            <v>0</v>
          </cell>
          <cell r="AC694">
            <v>0</v>
          </cell>
          <cell r="AE694">
            <v>0</v>
          </cell>
          <cell r="AG694">
            <v>0</v>
          </cell>
          <cell r="AI694">
            <v>0</v>
          </cell>
          <cell r="AK694">
            <v>0</v>
          </cell>
          <cell r="AP694">
            <v>0</v>
          </cell>
          <cell r="AQ694">
            <v>1</v>
          </cell>
          <cell r="AR694">
            <v>0</v>
          </cell>
          <cell r="AS694">
            <v>3</v>
          </cell>
          <cell r="AT694">
            <v>1</v>
          </cell>
          <cell r="AU694">
            <v>0</v>
          </cell>
          <cell r="AV694">
            <v>0</v>
          </cell>
          <cell r="AW694">
            <v>0</v>
          </cell>
          <cell r="AX694">
            <v>0</v>
          </cell>
          <cell r="AY694">
            <v>0</v>
          </cell>
          <cell r="AZ694">
            <v>0</v>
          </cell>
        </row>
        <row r="695">
          <cell r="A695" t="str">
            <v>HSBC Bank Canada</v>
          </cell>
          <cell r="B695">
            <v>1997000</v>
          </cell>
          <cell r="C695" t="str">
            <v>C</v>
          </cell>
          <cell r="D695">
            <v>0</v>
          </cell>
          <cell r="F695">
            <v>30000</v>
          </cell>
          <cell r="G695">
            <v>48</v>
          </cell>
          <cell r="H695">
            <v>100000</v>
          </cell>
          <cell r="K695">
            <v>1000</v>
          </cell>
          <cell r="L695">
            <v>1</v>
          </cell>
          <cell r="M695">
            <v>2500</v>
          </cell>
          <cell r="N695">
            <v>1</v>
          </cell>
          <cell r="O695">
            <v>3200</v>
          </cell>
          <cell r="P695">
            <v>0</v>
          </cell>
          <cell r="R695">
            <v>1</v>
          </cell>
          <cell r="S695">
            <v>0</v>
          </cell>
          <cell r="T695">
            <v>2000</v>
          </cell>
          <cell r="U695">
            <v>1000</v>
          </cell>
          <cell r="V695">
            <v>1</v>
          </cell>
          <cell r="W695">
            <v>2000</v>
          </cell>
          <cell r="X695">
            <v>1000</v>
          </cell>
          <cell r="Y695">
            <v>1</v>
          </cell>
          <cell r="Z695">
            <v>2000</v>
          </cell>
          <cell r="AA695">
            <v>1000</v>
          </cell>
          <cell r="AB695">
            <v>0</v>
          </cell>
          <cell r="AC695">
            <v>1</v>
          </cell>
          <cell r="AE695">
            <v>1</v>
          </cell>
          <cell r="AF695">
            <v>900</v>
          </cell>
          <cell r="AG695">
            <v>1</v>
          </cell>
          <cell r="AH695">
            <v>2000</v>
          </cell>
          <cell r="AI695">
            <v>0</v>
          </cell>
          <cell r="AK695">
            <v>0</v>
          </cell>
          <cell r="AP695">
            <v>1</v>
          </cell>
          <cell r="AQ695">
            <v>4</v>
          </cell>
          <cell r="AR695">
            <v>0</v>
          </cell>
          <cell r="AS695">
            <v>3</v>
          </cell>
          <cell r="AT695">
            <v>1</v>
          </cell>
          <cell r="AU695">
            <v>0</v>
          </cell>
          <cell r="AV695">
            <v>0</v>
          </cell>
          <cell r="AW695">
            <v>1</v>
          </cell>
          <cell r="AX695">
            <v>0</v>
          </cell>
          <cell r="AY695">
            <v>1</v>
          </cell>
          <cell r="AZ695">
            <v>0</v>
          </cell>
        </row>
        <row r="696">
          <cell r="A696" t="str">
            <v>Hudson's Bay Company</v>
          </cell>
          <cell r="B696">
            <v>7400051</v>
          </cell>
          <cell r="C696" t="str">
            <v>C</v>
          </cell>
          <cell r="AP696">
            <v>0</v>
          </cell>
          <cell r="AQ696">
            <v>6</v>
          </cell>
          <cell r="AR696">
            <v>0</v>
          </cell>
          <cell r="AS696">
            <v>3</v>
          </cell>
          <cell r="AT696">
            <v>0</v>
          </cell>
          <cell r="AU696">
            <v>0</v>
          </cell>
          <cell r="AV696">
            <v>0</v>
          </cell>
          <cell r="AW696">
            <v>0</v>
          </cell>
          <cell r="AX696">
            <v>0</v>
          </cell>
          <cell r="AY696">
            <v>0</v>
          </cell>
          <cell r="AZ696">
            <v>0</v>
          </cell>
        </row>
        <row r="697">
          <cell r="A697" t="str">
            <v>Hunt Oil Company of Canada Inc. (CDB)</v>
          </cell>
          <cell r="B697">
            <v>200000</v>
          </cell>
          <cell r="C697" t="str">
            <v>C</v>
          </cell>
          <cell r="D697">
            <v>1</v>
          </cell>
          <cell r="E697">
            <v>5000</v>
          </cell>
          <cell r="N697">
            <v>1</v>
          </cell>
          <cell r="O697">
            <v>3197</v>
          </cell>
          <cell r="R697">
            <v>2</v>
          </cell>
          <cell r="S697">
            <v>0</v>
          </cell>
          <cell r="V697">
            <v>1</v>
          </cell>
          <cell r="X697">
            <v>1500</v>
          </cell>
          <cell r="Y697">
            <v>1</v>
          </cell>
          <cell r="AA697">
            <v>620</v>
          </cell>
          <cell r="AB697">
            <v>0</v>
          </cell>
          <cell r="AE697">
            <v>0</v>
          </cell>
          <cell r="AG697">
            <v>1</v>
          </cell>
          <cell r="AH697">
            <v>36</v>
          </cell>
          <cell r="AP697">
            <v>0</v>
          </cell>
          <cell r="AQ697">
            <v>2</v>
          </cell>
          <cell r="AR697">
            <v>0</v>
          </cell>
          <cell r="AS697">
            <v>3</v>
          </cell>
          <cell r="AT697">
            <v>1</v>
          </cell>
          <cell r="AU697">
            <v>0</v>
          </cell>
          <cell r="AV697">
            <v>0</v>
          </cell>
          <cell r="AW697">
            <v>1</v>
          </cell>
          <cell r="AX697">
            <v>0</v>
          </cell>
          <cell r="AY697">
            <v>0</v>
          </cell>
          <cell r="AZ697">
            <v>0</v>
          </cell>
        </row>
        <row r="698">
          <cell r="A698" t="str">
            <v>Husky Energy Inc.</v>
          </cell>
          <cell r="B698">
            <v>7658000</v>
          </cell>
          <cell r="C698" t="str">
            <v>C</v>
          </cell>
          <cell r="D698">
            <v>0</v>
          </cell>
          <cell r="I698">
            <v>1500</v>
          </cell>
          <cell r="J698">
            <v>18000</v>
          </cell>
          <cell r="N698">
            <v>1</v>
          </cell>
          <cell r="O698">
            <v>4687</v>
          </cell>
          <cell r="R698">
            <v>1</v>
          </cell>
          <cell r="S698">
            <v>0</v>
          </cell>
          <cell r="V698">
            <v>0</v>
          </cell>
          <cell r="Y698">
            <v>1</v>
          </cell>
          <cell r="AA698">
            <v>240</v>
          </cell>
          <cell r="AB698">
            <v>0</v>
          </cell>
          <cell r="AE698">
            <v>0</v>
          </cell>
          <cell r="AG698">
            <v>0</v>
          </cell>
          <cell r="AI698">
            <v>0</v>
          </cell>
          <cell r="AP698">
            <v>0</v>
          </cell>
          <cell r="AQ698">
            <v>6</v>
          </cell>
          <cell r="AR698">
            <v>0</v>
          </cell>
          <cell r="AS698">
            <v>3</v>
          </cell>
          <cell r="AT698">
            <v>1</v>
          </cell>
          <cell r="AU698">
            <v>0</v>
          </cell>
          <cell r="AV698">
            <v>1</v>
          </cell>
          <cell r="AW698">
            <v>1</v>
          </cell>
          <cell r="AX698">
            <v>0</v>
          </cell>
          <cell r="AY698">
            <v>0</v>
          </cell>
          <cell r="AZ698">
            <v>0</v>
          </cell>
        </row>
        <row r="699">
          <cell r="A699" t="str">
            <v>Husky Injection Molding Systems Ltd.</v>
          </cell>
          <cell r="B699">
            <v>1147949</v>
          </cell>
          <cell r="C699" t="str">
            <v>C</v>
          </cell>
          <cell r="D699">
            <v>0</v>
          </cell>
          <cell r="F699">
            <v>45000</v>
          </cell>
          <cell r="G699">
            <v>36</v>
          </cell>
          <cell r="I699">
            <v>0</v>
          </cell>
          <cell r="L699">
            <v>0</v>
          </cell>
          <cell r="N699">
            <v>0</v>
          </cell>
          <cell r="P699">
            <v>0</v>
          </cell>
          <cell r="R699">
            <v>0</v>
          </cell>
          <cell r="S699">
            <v>0</v>
          </cell>
          <cell r="V699">
            <v>0</v>
          </cell>
          <cell r="Y699">
            <v>0</v>
          </cell>
          <cell r="AB699">
            <v>0</v>
          </cell>
          <cell r="AC699">
            <v>0</v>
          </cell>
          <cell r="AE699">
            <v>0</v>
          </cell>
          <cell r="AG699">
            <v>0</v>
          </cell>
          <cell r="AI699">
            <v>0</v>
          </cell>
          <cell r="AK699">
            <v>0</v>
          </cell>
          <cell r="AP699">
            <v>1</v>
          </cell>
          <cell r="AQ699">
            <v>4</v>
          </cell>
          <cell r="AR699">
            <v>0</v>
          </cell>
          <cell r="AS699">
            <v>3</v>
          </cell>
          <cell r="AT699">
            <v>1</v>
          </cell>
          <cell r="AU699">
            <v>0</v>
          </cell>
          <cell r="AV699">
            <v>0</v>
          </cell>
          <cell r="AW699">
            <v>0</v>
          </cell>
          <cell r="AX699">
            <v>0</v>
          </cell>
          <cell r="AY699">
            <v>0</v>
          </cell>
          <cell r="AZ699">
            <v>0</v>
          </cell>
        </row>
        <row r="700">
          <cell r="A700" t="str">
            <v>Hydro-Québec</v>
          </cell>
          <cell r="B700">
            <v>11425000</v>
          </cell>
          <cell r="C700" t="str">
            <v>C</v>
          </cell>
          <cell r="D700">
            <v>1</v>
          </cell>
          <cell r="E700">
            <v>3500</v>
          </cell>
          <cell r="I700">
            <v>735</v>
          </cell>
          <cell r="J700">
            <v>8820</v>
          </cell>
          <cell r="L700">
            <v>0</v>
          </cell>
          <cell r="N700">
            <v>1</v>
          </cell>
          <cell r="O700">
            <v>1680</v>
          </cell>
          <cell r="P700">
            <v>0</v>
          </cell>
          <cell r="R700">
            <v>0</v>
          </cell>
          <cell r="S700">
            <v>0</v>
          </cell>
          <cell r="V700">
            <v>0</v>
          </cell>
          <cell r="Y700">
            <v>0</v>
          </cell>
          <cell r="AB700">
            <v>1</v>
          </cell>
          <cell r="AC700">
            <v>0</v>
          </cell>
          <cell r="AE700">
            <v>1</v>
          </cell>
          <cell r="AG700">
            <v>0</v>
          </cell>
          <cell r="AI700">
            <v>0</v>
          </cell>
          <cell r="AK700">
            <v>0</v>
          </cell>
          <cell r="AP700">
            <v>0</v>
          </cell>
          <cell r="AQ700">
            <v>6</v>
          </cell>
          <cell r="AR700">
            <v>0</v>
          </cell>
          <cell r="AS700">
            <v>3</v>
          </cell>
          <cell r="AT700">
            <v>1</v>
          </cell>
          <cell r="AU700">
            <v>0</v>
          </cell>
          <cell r="AV700">
            <v>1</v>
          </cell>
          <cell r="AW700">
            <v>0</v>
          </cell>
          <cell r="AX700">
            <v>1</v>
          </cell>
          <cell r="AY700">
            <v>0</v>
          </cell>
          <cell r="AZ700">
            <v>0</v>
          </cell>
        </row>
        <row r="701">
          <cell r="A701" t="str">
            <v>IBM Canada Ltd.</v>
          </cell>
          <cell r="B701">
            <v>9000000</v>
          </cell>
          <cell r="C701" t="str">
            <v>C</v>
          </cell>
          <cell r="D701">
            <v>0</v>
          </cell>
          <cell r="L701">
            <v>0</v>
          </cell>
          <cell r="N701">
            <v>0</v>
          </cell>
          <cell r="P701">
            <v>0</v>
          </cell>
          <cell r="R701">
            <v>1</v>
          </cell>
          <cell r="S701">
            <v>1</v>
          </cell>
          <cell r="U701">
            <v>5000</v>
          </cell>
          <cell r="V701">
            <v>0</v>
          </cell>
          <cell r="Y701">
            <v>0</v>
          </cell>
          <cell r="AB701">
            <v>2</v>
          </cell>
          <cell r="AC701">
            <v>0</v>
          </cell>
          <cell r="AE701">
            <v>0</v>
          </cell>
          <cell r="AG701">
            <v>0</v>
          </cell>
          <cell r="AI701">
            <v>0</v>
          </cell>
          <cell r="AK701">
            <v>0</v>
          </cell>
          <cell r="AP701">
            <v>0</v>
          </cell>
          <cell r="AQ701">
            <v>6</v>
          </cell>
          <cell r="AR701">
            <v>0</v>
          </cell>
          <cell r="AS701">
            <v>3</v>
          </cell>
          <cell r="AT701">
            <v>1</v>
          </cell>
          <cell r="AU701">
            <v>0</v>
          </cell>
          <cell r="AV701">
            <v>0</v>
          </cell>
          <cell r="AW701">
            <v>1</v>
          </cell>
          <cell r="AX701">
            <v>1</v>
          </cell>
          <cell r="AY701">
            <v>0</v>
          </cell>
          <cell r="AZ701">
            <v>0</v>
          </cell>
        </row>
        <row r="702">
          <cell r="A702" t="str">
            <v>Imperial Oil Limited</v>
          </cell>
          <cell r="B702">
            <v>19208000</v>
          </cell>
          <cell r="C702" t="str">
            <v>C</v>
          </cell>
          <cell r="D702">
            <v>1</v>
          </cell>
          <cell r="E702">
            <v>35000</v>
          </cell>
          <cell r="L702">
            <v>0</v>
          </cell>
          <cell r="N702">
            <v>0</v>
          </cell>
          <cell r="P702">
            <v>0</v>
          </cell>
          <cell r="R702">
            <v>1</v>
          </cell>
          <cell r="S702">
            <v>1</v>
          </cell>
          <cell r="U702">
            <v>5000</v>
          </cell>
          <cell r="V702">
            <v>0</v>
          </cell>
          <cell r="Y702">
            <v>0</v>
          </cell>
          <cell r="AB702">
            <v>0</v>
          </cell>
          <cell r="AC702">
            <v>0</v>
          </cell>
          <cell r="AE702">
            <v>0</v>
          </cell>
          <cell r="AG702">
            <v>0</v>
          </cell>
          <cell r="AI702">
            <v>0</v>
          </cell>
          <cell r="AK702">
            <v>0</v>
          </cell>
          <cell r="AP702">
            <v>0</v>
          </cell>
          <cell r="AQ702">
            <v>6</v>
          </cell>
          <cell r="AR702">
            <v>0</v>
          </cell>
          <cell r="AS702">
            <v>3</v>
          </cell>
          <cell r="AT702">
            <v>1</v>
          </cell>
          <cell r="AU702">
            <v>0</v>
          </cell>
          <cell r="AV702">
            <v>0</v>
          </cell>
          <cell r="AW702">
            <v>1</v>
          </cell>
          <cell r="AX702">
            <v>0</v>
          </cell>
          <cell r="AY702">
            <v>0</v>
          </cell>
          <cell r="AZ702">
            <v>0</v>
          </cell>
        </row>
        <row r="703">
          <cell r="A703" t="str">
            <v>Imperial Tobacco Canada Limited</v>
          </cell>
          <cell r="B703">
            <v>1994000</v>
          </cell>
          <cell r="C703" t="str">
            <v>C</v>
          </cell>
          <cell r="D703">
            <v>0</v>
          </cell>
          <cell r="F703">
            <v>43000</v>
          </cell>
          <cell r="G703">
            <v>36</v>
          </cell>
          <cell r="K703">
            <v>233</v>
          </cell>
          <cell r="L703">
            <v>1</v>
          </cell>
          <cell r="M703">
            <v>780</v>
          </cell>
          <cell r="N703">
            <v>0</v>
          </cell>
          <cell r="P703">
            <v>0</v>
          </cell>
          <cell r="R703">
            <v>3</v>
          </cell>
          <cell r="S703">
            <v>1</v>
          </cell>
          <cell r="U703">
            <v>8000</v>
          </cell>
          <cell r="V703">
            <v>1</v>
          </cell>
          <cell r="X703">
            <v>2000</v>
          </cell>
          <cell r="Y703">
            <v>1</v>
          </cell>
          <cell r="AA703">
            <v>2000</v>
          </cell>
          <cell r="AB703">
            <v>1</v>
          </cell>
          <cell r="AC703">
            <v>1</v>
          </cell>
          <cell r="AE703">
            <v>1</v>
          </cell>
          <cell r="AF703">
            <v>700</v>
          </cell>
          <cell r="AG703">
            <v>1</v>
          </cell>
          <cell r="AH703">
            <v>5000</v>
          </cell>
          <cell r="AI703">
            <v>0</v>
          </cell>
          <cell r="AK703">
            <v>0</v>
          </cell>
          <cell r="AM703">
            <v>0</v>
          </cell>
          <cell r="AP703">
            <v>1</v>
          </cell>
          <cell r="AQ703">
            <v>4</v>
          </cell>
          <cell r="AR703">
            <v>0</v>
          </cell>
          <cell r="AS703">
            <v>3</v>
          </cell>
          <cell r="AT703">
            <v>1</v>
          </cell>
          <cell r="AU703">
            <v>0</v>
          </cell>
          <cell r="AV703">
            <v>0</v>
          </cell>
          <cell r="AW703">
            <v>1</v>
          </cell>
          <cell r="AX703">
            <v>1</v>
          </cell>
          <cell r="AY703">
            <v>1</v>
          </cell>
          <cell r="AZ703">
            <v>0</v>
          </cell>
        </row>
        <row r="704">
          <cell r="A704" t="str">
            <v>Inco Limited</v>
          </cell>
          <cell r="B704">
            <v>3331549</v>
          </cell>
          <cell r="C704" t="str">
            <v>C</v>
          </cell>
          <cell r="D704">
            <v>1</v>
          </cell>
          <cell r="E704">
            <v>25000</v>
          </cell>
          <cell r="L704">
            <v>0</v>
          </cell>
          <cell r="N704">
            <v>0</v>
          </cell>
          <cell r="P704">
            <v>0</v>
          </cell>
          <cell r="R704">
            <v>0</v>
          </cell>
          <cell r="S704">
            <v>0</v>
          </cell>
          <cell r="V704">
            <v>0</v>
          </cell>
          <cell r="Y704">
            <v>0</v>
          </cell>
          <cell r="AB704">
            <v>2</v>
          </cell>
          <cell r="AC704">
            <v>0</v>
          </cell>
          <cell r="AE704">
            <v>1</v>
          </cell>
          <cell r="AG704">
            <v>0</v>
          </cell>
          <cell r="AI704">
            <v>1</v>
          </cell>
          <cell r="AK704">
            <v>0</v>
          </cell>
          <cell r="AP704">
            <v>0</v>
          </cell>
          <cell r="AQ704">
            <v>5</v>
          </cell>
          <cell r="AR704">
            <v>0</v>
          </cell>
          <cell r="AS704">
            <v>3</v>
          </cell>
          <cell r="AT704">
            <v>1</v>
          </cell>
          <cell r="AU704">
            <v>0</v>
          </cell>
          <cell r="AV704">
            <v>0</v>
          </cell>
          <cell r="AW704">
            <v>0</v>
          </cell>
          <cell r="AX704">
            <v>1</v>
          </cell>
          <cell r="AY704">
            <v>0</v>
          </cell>
          <cell r="AZ704">
            <v>0</v>
          </cell>
        </row>
        <row r="705">
          <cell r="A705" t="str">
            <v>Independent Electricity Market Operator</v>
          </cell>
          <cell r="B705">
            <v>156198</v>
          </cell>
          <cell r="C705" t="str">
            <v>C</v>
          </cell>
          <cell r="D705">
            <v>1</v>
          </cell>
          <cell r="E705">
            <v>20012</v>
          </cell>
          <cell r="I705">
            <v>0</v>
          </cell>
          <cell r="K705">
            <v>0</v>
          </cell>
          <cell r="L705">
            <v>0</v>
          </cell>
          <cell r="N705">
            <v>0</v>
          </cell>
          <cell r="P705">
            <v>0</v>
          </cell>
          <cell r="R705">
            <v>0</v>
          </cell>
          <cell r="S705">
            <v>0</v>
          </cell>
          <cell r="V705">
            <v>0</v>
          </cell>
          <cell r="Y705">
            <v>0</v>
          </cell>
          <cell r="AB705">
            <v>0</v>
          </cell>
          <cell r="AC705">
            <v>0</v>
          </cell>
          <cell r="AE705">
            <v>1</v>
          </cell>
          <cell r="AF705">
            <v>1000</v>
          </cell>
          <cell r="AG705">
            <v>0</v>
          </cell>
          <cell r="AI705">
            <v>0</v>
          </cell>
          <cell r="AK705">
            <v>0</v>
          </cell>
          <cell r="AP705">
            <v>0</v>
          </cell>
          <cell r="AQ705">
            <v>2</v>
          </cell>
          <cell r="AR705">
            <v>0</v>
          </cell>
          <cell r="AS705">
            <v>3</v>
          </cell>
          <cell r="AT705">
            <v>1</v>
          </cell>
          <cell r="AU705">
            <v>0</v>
          </cell>
          <cell r="AV705">
            <v>0</v>
          </cell>
          <cell r="AW705">
            <v>0</v>
          </cell>
          <cell r="AX705">
            <v>0</v>
          </cell>
          <cell r="AY705">
            <v>0</v>
          </cell>
          <cell r="AZ705">
            <v>0</v>
          </cell>
        </row>
        <row r="706">
          <cell r="A706" t="str">
            <v>Independent Order of Foresters</v>
          </cell>
          <cell r="B706">
            <v>703550</v>
          </cell>
          <cell r="C706" t="str">
            <v>C</v>
          </cell>
          <cell r="D706">
            <v>0</v>
          </cell>
          <cell r="L706">
            <v>0</v>
          </cell>
          <cell r="N706">
            <v>0</v>
          </cell>
          <cell r="P706">
            <v>0</v>
          </cell>
          <cell r="R706">
            <v>0</v>
          </cell>
          <cell r="S706">
            <v>0</v>
          </cell>
          <cell r="V706">
            <v>0</v>
          </cell>
          <cell r="Y706">
            <v>0</v>
          </cell>
          <cell r="AB706">
            <v>1</v>
          </cell>
          <cell r="AC706">
            <v>1</v>
          </cell>
          <cell r="AE706">
            <v>0</v>
          </cell>
          <cell r="AG706">
            <v>0</v>
          </cell>
          <cell r="AI706">
            <v>0</v>
          </cell>
          <cell r="AK706">
            <v>0</v>
          </cell>
          <cell r="AP706">
            <v>0</v>
          </cell>
          <cell r="AQ706">
            <v>3</v>
          </cell>
          <cell r="AR706">
            <v>0</v>
          </cell>
          <cell r="AS706">
            <v>3</v>
          </cell>
          <cell r="AT706">
            <v>1</v>
          </cell>
          <cell r="AU706">
            <v>0</v>
          </cell>
          <cell r="AV706">
            <v>0</v>
          </cell>
          <cell r="AW706">
            <v>0</v>
          </cell>
          <cell r="AX706">
            <v>1</v>
          </cell>
          <cell r="AY706">
            <v>0</v>
          </cell>
          <cell r="AZ706">
            <v>0</v>
          </cell>
        </row>
        <row r="707">
          <cell r="A707" t="str">
            <v>Industrial-Alliance Life Insurance Co.</v>
          </cell>
          <cell r="B707">
            <v>3351700</v>
          </cell>
          <cell r="C707" t="str">
            <v>C</v>
          </cell>
          <cell r="D707">
            <v>1</v>
          </cell>
          <cell r="E707">
            <v>10000</v>
          </cell>
          <cell r="F707">
            <v>32475</v>
          </cell>
          <cell r="G707">
            <v>24</v>
          </cell>
          <cell r="L707">
            <v>1</v>
          </cell>
          <cell r="N707">
            <v>0</v>
          </cell>
          <cell r="P707">
            <v>0</v>
          </cell>
          <cell r="R707">
            <v>0</v>
          </cell>
          <cell r="S707">
            <v>0</v>
          </cell>
          <cell r="V707">
            <v>0</v>
          </cell>
          <cell r="Y707">
            <v>0</v>
          </cell>
          <cell r="AB707">
            <v>2</v>
          </cell>
          <cell r="AC707">
            <v>0</v>
          </cell>
          <cell r="AE707">
            <v>1</v>
          </cell>
          <cell r="AF707">
            <v>450</v>
          </cell>
          <cell r="AG707">
            <v>0</v>
          </cell>
          <cell r="AI707">
            <v>0</v>
          </cell>
          <cell r="AK707">
            <v>1</v>
          </cell>
          <cell r="AL707">
            <v>500</v>
          </cell>
          <cell r="AP707">
            <v>1</v>
          </cell>
          <cell r="AQ707">
            <v>5</v>
          </cell>
          <cell r="AR707">
            <v>0</v>
          </cell>
          <cell r="AS707">
            <v>3</v>
          </cell>
          <cell r="AT707">
            <v>1</v>
          </cell>
          <cell r="AU707">
            <v>0</v>
          </cell>
          <cell r="AV707">
            <v>0</v>
          </cell>
          <cell r="AW707">
            <v>0</v>
          </cell>
          <cell r="AX707">
            <v>1</v>
          </cell>
          <cell r="AY707">
            <v>0</v>
          </cell>
          <cell r="AZ707">
            <v>0</v>
          </cell>
        </row>
        <row r="708">
          <cell r="A708" t="str">
            <v>Innova Exploration Ltd.</v>
          </cell>
          <cell r="B708">
            <v>23992</v>
          </cell>
          <cell r="C708" t="str">
            <v>C</v>
          </cell>
          <cell r="D708">
            <v>0</v>
          </cell>
          <cell r="N708">
            <v>1</v>
          </cell>
          <cell r="O708">
            <v>3705</v>
          </cell>
          <cell r="R708">
            <v>1</v>
          </cell>
          <cell r="S708">
            <v>0</v>
          </cell>
          <cell r="V708">
            <v>0</v>
          </cell>
          <cell r="Y708">
            <v>1</v>
          </cell>
          <cell r="AA708">
            <v>1766</v>
          </cell>
          <cell r="AB708">
            <v>0</v>
          </cell>
          <cell r="AE708">
            <v>0</v>
          </cell>
          <cell r="AG708">
            <v>0</v>
          </cell>
          <cell r="AI708">
            <v>0</v>
          </cell>
          <cell r="AP708">
            <v>0</v>
          </cell>
          <cell r="AQ708">
            <v>1</v>
          </cell>
          <cell r="AR708">
            <v>0</v>
          </cell>
          <cell r="AS708">
            <v>3</v>
          </cell>
          <cell r="AT708">
            <v>1</v>
          </cell>
          <cell r="AU708">
            <v>0</v>
          </cell>
          <cell r="AV708">
            <v>0</v>
          </cell>
          <cell r="AW708">
            <v>1</v>
          </cell>
          <cell r="AX708">
            <v>0</v>
          </cell>
          <cell r="AY708">
            <v>0</v>
          </cell>
          <cell r="AZ708">
            <v>0</v>
          </cell>
        </row>
        <row r="709">
          <cell r="A709" t="str">
            <v>Innovatech Montréal</v>
          </cell>
          <cell r="B709">
            <v>7349</v>
          </cell>
          <cell r="C709" t="str">
            <v>C</v>
          </cell>
          <cell r="D709">
            <v>1</v>
          </cell>
          <cell r="E709">
            <v>14000</v>
          </cell>
          <cell r="L709">
            <v>0</v>
          </cell>
          <cell r="N709">
            <v>1</v>
          </cell>
          <cell r="O709">
            <v>200</v>
          </cell>
          <cell r="P709">
            <v>0</v>
          </cell>
          <cell r="R709">
            <v>0</v>
          </cell>
          <cell r="S709">
            <v>0</v>
          </cell>
          <cell r="V709">
            <v>0</v>
          </cell>
          <cell r="Y709">
            <v>0</v>
          </cell>
          <cell r="AB709">
            <v>0</v>
          </cell>
          <cell r="AC709">
            <v>0</v>
          </cell>
          <cell r="AE709">
            <v>0</v>
          </cell>
          <cell r="AG709">
            <v>0</v>
          </cell>
          <cell r="AI709">
            <v>0</v>
          </cell>
          <cell r="AK709">
            <v>0</v>
          </cell>
          <cell r="AP709">
            <v>0</v>
          </cell>
          <cell r="AQ709">
            <v>1</v>
          </cell>
          <cell r="AR709">
            <v>0</v>
          </cell>
          <cell r="AS709">
            <v>3</v>
          </cell>
          <cell r="AT709">
            <v>1</v>
          </cell>
          <cell r="AU709">
            <v>0</v>
          </cell>
          <cell r="AV709">
            <v>0</v>
          </cell>
          <cell r="AW709">
            <v>0</v>
          </cell>
          <cell r="AX709">
            <v>0</v>
          </cell>
          <cell r="AY709">
            <v>0</v>
          </cell>
          <cell r="AZ709">
            <v>0</v>
          </cell>
        </row>
        <row r="710">
          <cell r="A710" t="str">
            <v>Insurance Corporation of British Columbia (ICBC)</v>
          </cell>
          <cell r="B710">
            <v>2859487</v>
          </cell>
          <cell r="C710" t="str">
            <v>C</v>
          </cell>
          <cell r="D710">
            <v>1</v>
          </cell>
          <cell r="E710">
            <v>17750</v>
          </cell>
          <cell r="L710">
            <v>0</v>
          </cell>
          <cell r="N710">
            <v>0</v>
          </cell>
          <cell r="P710">
            <v>0</v>
          </cell>
          <cell r="R710">
            <v>0</v>
          </cell>
          <cell r="S710">
            <v>0</v>
          </cell>
          <cell r="V710">
            <v>0</v>
          </cell>
          <cell r="Y710">
            <v>0</v>
          </cell>
          <cell r="AB710">
            <v>0</v>
          </cell>
          <cell r="AC710">
            <v>0</v>
          </cell>
          <cell r="AE710">
            <v>1</v>
          </cell>
          <cell r="AF710">
            <v>5000</v>
          </cell>
          <cell r="AG710">
            <v>0</v>
          </cell>
          <cell r="AI710">
            <v>0</v>
          </cell>
          <cell r="AK710">
            <v>0</v>
          </cell>
          <cell r="AP710">
            <v>0</v>
          </cell>
          <cell r="AQ710">
            <v>5</v>
          </cell>
          <cell r="AR710">
            <v>0</v>
          </cell>
          <cell r="AS710">
            <v>3</v>
          </cell>
          <cell r="AT710">
            <v>1</v>
          </cell>
          <cell r="AU710">
            <v>0</v>
          </cell>
          <cell r="AV710">
            <v>0</v>
          </cell>
          <cell r="AW710">
            <v>0</v>
          </cell>
          <cell r="AX710">
            <v>0</v>
          </cell>
          <cell r="AY710">
            <v>0</v>
          </cell>
          <cell r="AZ710">
            <v>0</v>
          </cell>
        </row>
        <row r="711">
          <cell r="A711" t="str">
            <v>Inter Pipeline Fund</v>
          </cell>
          <cell r="B711">
            <v>177940</v>
          </cell>
          <cell r="C711" t="str">
            <v>C</v>
          </cell>
          <cell r="D711">
            <v>0</v>
          </cell>
          <cell r="N711">
            <v>1</v>
          </cell>
          <cell r="O711">
            <v>4237</v>
          </cell>
          <cell r="R711">
            <v>0</v>
          </cell>
          <cell r="S711">
            <v>0</v>
          </cell>
          <cell r="V711">
            <v>0</v>
          </cell>
          <cell r="Y711">
            <v>0</v>
          </cell>
          <cell r="AB711">
            <v>0</v>
          </cell>
          <cell r="AE711">
            <v>0</v>
          </cell>
          <cell r="AG711">
            <v>0</v>
          </cell>
          <cell r="AI711">
            <v>0</v>
          </cell>
          <cell r="AP711">
            <v>0</v>
          </cell>
          <cell r="AQ711">
            <v>2</v>
          </cell>
          <cell r="AR711">
            <v>0</v>
          </cell>
          <cell r="AS711">
            <v>3</v>
          </cell>
          <cell r="AT711">
            <v>1</v>
          </cell>
          <cell r="AU711">
            <v>0</v>
          </cell>
          <cell r="AV711">
            <v>0</v>
          </cell>
          <cell r="AW711">
            <v>0</v>
          </cell>
          <cell r="AX711">
            <v>0</v>
          </cell>
          <cell r="AY711">
            <v>0</v>
          </cell>
          <cell r="AZ711">
            <v>0</v>
          </cell>
        </row>
        <row r="712">
          <cell r="A712" t="str">
            <v>Intier Automotive Inc.</v>
          </cell>
          <cell r="B712">
            <v>6015139</v>
          </cell>
          <cell r="C712" t="str">
            <v>C</v>
          </cell>
          <cell r="D712">
            <v>0</v>
          </cell>
          <cell r="L712">
            <v>0</v>
          </cell>
          <cell r="N712">
            <v>0</v>
          </cell>
          <cell r="P712">
            <v>0</v>
          </cell>
          <cell r="R712">
            <v>0</v>
          </cell>
          <cell r="S712">
            <v>0</v>
          </cell>
          <cell r="V712">
            <v>0</v>
          </cell>
          <cell r="Y712">
            <v>0</v>
          </cell>
          <cell r="AB712">
            <v>0</v>
          </cell>
          <cell r="AC712">
            <v>0</v>
          </cell>
          <cell r="AE712">
            <v>0</v>
          </cell>
          <cell r="AG712">
            <v>0</v>
          </cell>
          <cell r="AK712">
            <v>0</v>
          </cell>
          <cell r="AP712">
            <v>0</v>
          </cell>
          <cell r="AQ712">
            <v>6</v>
          </cell>
          <cell r="AR712">
            <v>0</v>
          </cell>
          <cell r="AS712">
            <v>3</v>
          </cell>
          <cell r="AT712">
            <v>1</v>
          </cell>
          <cell r="AU712">
            <v>0</v>
          </cell>
          <cell r="AV712">
            <v>0</v>
          </cell>
          <cell r="AW712">
            <v>0</v>
          </cell>
          <cell r="AX712">
            <v>0</v>
          </cell>
          <cell r="AY712">
            <v>0</v>
          </cell>
          <cell r="AZ712">
            <v>0</v>
          </cell>
        </row>
        <row r="713">
          <cell r="A713" t="str">
            <v>INVISTA (Canada) Company</v>
          </cell>
          <cell r="B713">
            <v>1500000</v>
          </cell>
          <cell r="C713" t="str">
            <v>C</v>
          </cell>
          <cell r="D713">
            <v>0</v>
          </cell>
          <cell r="L713">
            <v>0</v>
          </cell>
          <cell r="N713">
            <v>0</v>
          </cell>
          <cell r="P713">
            <v>0</v>
          </cell>
          <cell r="R713">
            <v>0</v>
          </cell>
          <cell r="S713">
            <v>0</v>
          </cell>
          <cell r="V713">
            <v>0</v>
          </cell>
          <cell r="Y713">
            <v>0</v>
          </cell>
          <cell r="AB713">
            <v>0</v>
          </cell>
          <cell r="AC713">
            <v>0</v>
          </cell>
          <cell r="AE713">
            <v>0</v>
          </cell>
          <cell r="AG713">
            <v>0</v>
          </cell>
          <cell r="AI713">
            <v>0</v>
          </cell>
          <cell r="AK713">
            <v>0</v>
          </cell>
          <cell r="AP713">
            <v>0</v>
          </cell>
          <cell r="AQ713">
            <v>4</v>
          </cell>
          <cell r="AR713">
            <v>0</v>
          </cell>
          <cell r="AS713">
            <v>3</v>
          </cell>
          <cell r="AT713">
            <v>1</v>
          </cell>
          <cell r="AU713">
            <v>0</v>
          </cell>
          <cell r="AV713">
            <v>0</v>
          </cell>
          <cell r="AW713">
            <v>0</v>
          </cell>
          <cell r="AX713">
            <v>0</v>
          </cell>
          <cell r="AY713">
            <v>0</v>
          </cell>
          <cell r="AZ713">
            <v>0</v>
          </cell>
        </row>
        <row r="714">
          <cell r="A714" t="str">
            <v>Irving Oil Limited</v>
          </cell>
          <cell r="B714">
            <v>4000000</v>
          </cell>
          <cell r="C714" t="str">
            <v>C</v>
          </cell>
          <cell r="D714">
            <v>0</v>
          </cell>
          <cell r="L714">
            <v>0</v>
          </cell>
          <cell r="N714">
            <v>0</v>
          </cell>
          <cell r="P714">
            <v>0</v>
          </cell>
          <cell r="R714">
            <v>0</v>
          </cell>
          <cell r="S714">
            <v>0</v>
          </cell>
          <cell r="V714">
            <v>0</v>
          </cell>
          <cell r="Y714">
            <v>0</v>
          </cell>
          <cell r="AB714">
            <v>0</v>
          </cell>
          <cell r="AC714">
            <v>0</v>
          </cell>
          <cell r="AE714">
            <v>0</v>
          </cell>
          <cell r="AG714">
            <v>0</v>
          </cell>
          <cell r="AI714">
            <v>0</v>
          </cell>
          <cell r="AK714">
            <v>0</v>
          </cell>
          <cell r="AM714">
            <v>0</v>
          </cell>
          <cell r="AP714">
            <v>0</v>
          </cell>
          <cell r="AQ714">
            <v>5</v>
          </cell>
          <cell r="AR714">
            <v>0</v>
          </cell>
          <cell r="AS714">
            <v>3</v>
          </cell>
          <cell r="AT714">
            <v>1</v>
          </cell>
          <cell r="AU714">
            <v>0</v>
          </cell>
          <cell r="AV714">
            <v>0</v>
          </cell>
          <cell r="AW714">
            <v>0</v>
          </cell>
          <cell r="AX714">
            <v>0</v>
          </cell>
          <cell r="AY714">
            <v>0</v>
          </cell>
          <cell r="AZ714">
            <v>0</v>
          </cell>
        </row>
        <row r="715">
          <cell r="A715" t="str">
            <v>iStat Canada Ltd.</v>
          </cell>
          <cell r="B715">
            <v>55325</v>
          </cell>
          <cell r="C715" t="str">
            <v>C</v>
          </cell>
          <cell r="D715">
            <v>0</v>
          </cell>
          <cell r="L715">
            <v>0</v>
          </cell>
          <cell r="N715">
            <v>0</v>
          </cell>
          <cell r="P715">
            <v>0</v>
          </cell>
          <cell r="R715">
            <v>0</v>
          </cell>
          <cell r="S715">
            <v>0</v>
          </cell>
          <cell r="V715">
            <v>0</v>
          </cell>
          <cell r="Y715">
            <v>0</v>
          </cell>
          <cell r="AB715">
            <v>0</v>
          </cell>
          <cell r="AC715">
            <v>0</v>
          </cell>
          <cell r="AE715">
            <v>0</v>
          </cell>
          <cell r="AG715">
            <v>0</v>
          </cell>
          <cell r="AI715">
            <v>0</v>
          </cell>
          <cell r="AK715">
            <v>0</v>
          </cell>
          <cell r="AP715">
            <v>0</v>
          </cell>
          <cell r="AQ715">
            <v>1</v>
          </cell>
          <cell r="AR715">
            <v>0</v>
          </cell>
          <cell r="AS715">
            <v>3</v>
          </cell>
          <cell r="AT715">
            <v>1</v>
          </cell>
          <cell r="AU715">
            <v>0</v>
          </cell>
          <cell r="AV715">
            <v>0</v>
          </cell>
          <cell r="AW715">
            <v>0</v>
          </cell>
          <cell r="AX715">
            <v>0</v>
          </cell>
          <cell r="AY715">
            <v>0</v>
          </cell>
          <cell r="AZ715">
            <v>0</v>
          </cell>
        </row>
        <row r="716">
          <cell r="A716" t="str">
            <v>KCP Income Fund</v>
          </cell>
          <cell r="B716">
            <v>265358</v>
          </cell>
          <cell r="C716" t="str">
            <v>C</v>
          </cell>
          <cell r="D716">
            <v>0</v>
          </cell>
          <cell r="I716">
            <v>1600</v>
          </cell>
          <cell r="J716">
            <v>19200</v>
          </cell>
          <cell r="L716">
            <v>0</v>
          </cell>
          <cell r="N716">
            <v>0</v>
          </cell>
          <cell r="P716">
            <v>0</v>
          </cell>
          <cell r="R716">
            <v>0</v>
          </cell>
          <cell r="S716">
            <v>0</v>
          </cell>
          <cell r="V716">
            <v>0</v>
          </cell>
          <cell r="Y716">
            <v>0</v>
          </cell>
          <cell r="AB716">
            <v>0</v>
          </cell>
          <cell r="AC716">
            <v>0</v>
          </cell>
          <cell r="AE716">
            <v>0</v>
          </cell>
          <cell r="AG716">
            <v>0</v>
          </cell>
          <cell r="AI716">
            <v>0</v>
          </cell>
          <cell r="AK716">
            <v>0</v>
          </cell>
          <cell r="AP716">
            <v>0</v>
          </cell>
          <cell r="AQ716">
            <v>2</v>
          </cell>
          <cell r="AR716">
            <v>0</v>
          </cell>
          <cell r="AS716">
            <v>3</v>
          </cell>
          <cell r="AT716">
            <v>1</v>
          </cell>
          <cell r="AU716">
            <v>0</v>
          </cell>
          <cell r="AV716">
            <v>1</v>
          </cell>
          <cell r="AW716">
            <v>0</v>
          </cell>
          <cell r="AX716">
            <v>0</v>
          </cell>
          <cell r="AY716">
            <v>0</v>
          </cell>
          <cell r="AZ716">
            <v>0</v>
          </cell>
        </row>
        <row r="717">
          <cell r="A717" t="str">
            <v>Kodak Canada Inc.</v>
          </cell>
          <cell r="B717">
            <v>976000</v>
          </cell>
          <cell r="C717" t="str">
            <v>C</v>
          </cell>
          <cell r="D717">
            <v>0</v>
          </cell>
          <cell r="N717">
            <v>0</v>
          </cell>
          <cell r="P717">
            <v>0</v>
          </cell>
          <cell r="R717">
            <v>0</v>
          </cell>
          <cell r="S717">
            <v>0</v>
          </cell>
          <cell r="V717">
            <v>0</v>
          </cell>
          <cell r="Y717">
            <v>0</v>
          </cell>
          <cell r="AB717">
            <v>0</v>
          </cell>
          <cell r="AC717">
            <v>0</v>
          </cell>
          <cell r="AE717">
            <v>0</v>
          </cell>
          <cell r="AG717">
            <v>0</v>
          </cell>
          <cell r="AK717">
            <v>0</v>
          </cell>
          <cell r="AM717">
            <v>0</v>
          </cell>
          <cell r="AP717">
            <v>0</v>
          </cell>
          <cell r="AQ717">
            <v>3</v>
          </cell>
          <cell r="AR717">
            <v>0</v>
          </cell>
          <cell r="AS717">
            <v>3</v>
          </cell>
          <cell r="AT717">
            <v>1</v>
          </cell>
          <cell r="AU717">
            <v>0</v>
          </cell>
          <cell r="AV717">
            <v>0</v>
          </cell>
          <cell r="AW717">
            <v>0</v>
          </cell>
          <cell r="AX717">
            <v>0</v>
          </cell>
          <cell r="AY717">
            <v>0</v>
          </cell>
          <cell r="AZ717">
            <v>0</v>
          </cell>
        </row>
        <row r="718">
          <cell r="A718" t="str">
            <v>Kraft Canada Inc.</v>
          </cell>
          <cell r="B718">
            <v>2300000</v>
          </cell>
          <cell r="C718" t="str">
            <v>C</v>
          </cell>
          <cell r="D718">
            <v>0</v>
          </cell>
          <cell r="F718">
            <v>38000</v>
          </cell>
          <cell r="G718">
            <v>36</v>
          </cell>
          <cell r="L718">
            <v>1</v>
          </cell>
          <cell r="M718">
            <v>1500</v>
          </cell>
          <cell r="N718">
            <v>0</v>
          </cell>
          <cell r="P718">
            <v>0</v>
          </cell>
          <cell r="R718">
            <v>0</v>
          </cell>
          <cell r="S718">
            <v>0</v>
          </cell>
          <cell r="V718">
            <v>0</v>
          </cell>
          <cell r="Y718">
            <v>0</v>
          </cell>
          <cell r="AB718">
            <v>0</v>
          </cell>
          <cell r="AC718">
            <v>0</v>
          </cell>
          <cell r="AE718">
            <v>0</v>
          </cell>
          <cell r="AG718">
            <v>0</v>
          </cell>
          <cell r="AI718">
            <v>0</v>
          </cell>
          <cell r="AK718">
            <v>0</v>
          </cell>
          <cell r="AP718">
            <v>1</v>
          </cell>
          <cell r="AQ718">
            <v>5</v>
          </cell>
          <cell r="AR718">
            <v>0</v>
          </cell>
          <cell r="AS718">
            <v>3</v>
          </cell>
          <cell r="AT718">
            <v>1</v>
          </cell>
          <cell r="AU718">
            <v>0</v>
          </cell>
          <cell r="AV718">
            <v>0</v>
          </cell>
          <cell r="AW718">
            <v>0</v>
          </cell>
          <cell r="AX718">
            <v>0</v>
          </cell>
          <cell r="AY718">
            <v>0</v>
          </cell>
          <cell r="AZ718">
            <v>0</v>
          </cell>
        </row>
        <row r="719">
          <cell r="A719" t="str">
            <v>Labatt Brewing Company Limited</v>
          </cell>
          <cell r="B719">
            <v>1900000</v>
          </cell>
          <cell r="C719" t="str">
            <v>C</v>
          </cell>
          <cell r="D719">
            <v>1</v>
          </cell>
          <cell r="E719">
            <v>37000</v>
          </cell>
          <cell r="F719">
            <v>44100</v>
          </cell>
          <cell r="G719">
            <v>24</v>
          </cell>
          <cell r="H719">
            <v>100000</v>
          </cell>
          <cell r="L719">
            <v>1</v>
          </cell>
          <cell r="R719">
            <v>3</v>
          </cell>
          <cell r="S719">
            <v>1</v>
          </cell>
          <cell r="V719">
            <v>1</v>
          </cell>
          <cell r="Y719">
            <v>1</v>
          </cell>
          <cell r="AB719">
            <v>1</v>
          </cell>
          <cell r="AC719">
            <v>1</v>
          </cell>
          <cell r="AE719">
            <v>1</v>
          </cell>
          <cell r="AG719">
            <v>1</v>
          </cell>
          <cell r="AH719">
            <v>6000</v>
          </cell>
          <cell r="AI719">
            <v>0</v>
          </cell>
          <cell r="AK719">
            <v>0</v>
          </cell>
          <cell r="AM719">
            <v>1</v>
          </cell>
          <cell r="AN719">
            <v>8000</v>
          </cell>
          <cell r="AP719">
            <v>1</v>
          </cell>
          <cell r="AQ719">
            <v>4</v>
          </cell>
          <cell r="AR719">
            <v>0</v>
          </cell>
          <cell r="AS719">
            <v>3</v>
          </cell>
          <cell r="AT719">
            <v>1</v>
          </cell>
          <cell r="AU719">
            <v>0</v>
          </cell>
          <cell r="AV719">
            <v>0</v>
          </cell>
          <cell r="AW719">
            <v>1</v>
          </cell>
          <cell r="AX719">
            <v>1</v>
          </cell>
          <cell r="AY719">
            <v>0</v>
          </cell>
          <cell r="AZ719">
            <v>0</v>
          </cell>
        </row>
        <row r="720">
          <cell r="A720" t="str">
            <v>Lafarge Canada Inc.</v>
          </cell>
          <cell r="B720">
            <v>2223397</v>
          </cell>
          <cell r="C720" t="str">
            <v>C</v>
          </cell>
          <cell r="D720">
            <v>0</v>
          </cell>
          <cell r="I720">
            <v>1625</v>
          </cell>
          <cell r="J720">
            <v>19500</v>
          </cell>
          <cell r="L720">
            <v>0</v>
          </cell>
          <cell r="N720">
            <v>1</v>
          </cell>
          <cell r="P720">
            <v>0</v>
          </cell>
          <cell r="R720">
            <v>3</v>
          </cell>
          <cell r="S720">
            <v>1</v>
          </cell>
          <cell r="T720">
            <v>20000</v>
          </cell>
          <cell r="V720">
            <v>1</v>
          </cell>
          <cell r="Y720">
            <v>1</v>
          </cell>
          <cell r="AB720">
            <v>0</v>
          </cell>
          <cell r="AC720">
            <v>0</v>
          </cell>
          <cell r="AE720">
            <v>1</v>
          </cell>
          <cell r="AF720">
            <v>825</v>
          </cell>
          <cell r="AG720">
            <v>0</v>
          </cell>
          <cell r="AI720">
            <v>0</v>
          </cell>
          <cell r="AK720">
            <v>0</v>
          </cell>
          <cell r="AM720">
            <v>1</v>
          </cell>
          <cell r="AN720">
            <v>20000</v>
          </cell>
          <cell r="AP720">
            <v>0</v>
          </cell>
          <cell r="AQ720">
            <v>5</v>
          </cell>
          <cell r="AR720">
            <v>0</v>
          </cell>
          <cell r="AS720">
            <v>3</v>
          </cell>
          <cell r="AT720">
            <v>1</v>
          </cell>
          <cell r="AU720">
            <v>0</v>
          </cell>
          <cell r="AV720">
            <v>1</v>
          </cell>
          <cell r="AW720">
            <v>1</v>
          </cell>
          <cell r="AX720">
            <v>0</v>
          </cell>
          <cell r="AY720">
            <v>0</v>
          </cell>
          <cell r="AZ720">
            <v>0</v>
          </cell>
        </row>
        <row r="721">
          <cell r="A721" t="str">
            <v>Laurentian Bank of Canada</v>
          </cell>
          <cell r="B721">
            <v>1175453</v>
          </cell>
          <cell r="C721" t="str">
            <v>C</v>
          </cell>
          <cell r="D721">
            <v>1</v>
          </cell>
          <cell r="E721">
            <v>10600</v>
          </cell>
          <cell r="F721">
            <v>43450</v>
          </cell>
          <cell r="G721">
            <v>36</v>
          </cell>
          <cell r="H721">
            <v>90000</v>
          </cell>
          <cell r="I721">
            <v>1200</v>
          </cell>
          <cell r="J721">
            <v>14400</v>
          </cell>
          <cell r="L721">
            <v>1</v>
          </cell>
          <cell r="N721">
            <v>1</v>
          </cell>
          <cell r="P721">
            <v>0</v>
          </cell>
          <cell r="R721">
            <v>1</v>
          </cell>
          <cell r="S721">
            <v>0</v>
          </cell>
          <cell r="V721">
            <v>0</v>
          </cell>
          <cell r="Y721">
            <v>1</v>
          </cell>
          <cell r="AA721">
            <v>400</v>
          </cell>
          <cell r="AB721">
            <v>2</v>
          </cell>
          <cell r="AC721">
            <v>0</v>
          </cell>
          <cell r="AE721">
            <v>1</v>
          </cell>
          <cell r="AF721">
            <v>785</v>
          </cell>
          <cell r="AG721">
            <v>0</v>
          </cell>
          <cell r="AI721">
            <v>0</v>
          </cell>
          <cell r="AP721">
            <v>0</v>
          </cell>
          <cell r="AQ721">
            <v>4</v>
          </cell>
          <cell r="AR721">
            <v>0</v>
          </cell>
          <cell r="AS721">
            <v>3</v>
          </cell>
          <cell r="AT721">
            <v>1</v>
          </cell>
          <cell r="AU721">
            <v>0</v>
          </cell>
          <cell r="AV721">
            <v>1</v>
          </cell>
          <cell r="AW721">
            <v>1</v>
          </cell>
          <cell r="AX721">
            <v>1</v>
          </cell>
          <cell r="AY721">
            <v>0</v>
          </cell>
          <cell r="AZ721">
            <v>0</v>
          </cell>
        </row>
        <row r="722">
          <cell r="A722" t="str">
            <v>Lehigh Northwest Cement</v>
          </cell>
          <cell r="B722">
            <v>385336</v>
          </cell>
          <cell r="C722" t="str">
            <v>C</v>
          </cell>
          <cell r="D722">
            <v>0</v>
          </cell>
          <cell r="F722">
            <v>6400</v>
          </cell>
          <cell r="G722">
            <v>60</v>
          </cell>
          <cell r="H722">
            <v>128</v>
          </cell>
          <cell r="K722">
            <v>450</v>
          </cell>
          <cell r="L722">
            <v>1</v>
          </cell>
          <cell r="M722">
            <v>1600</v>
          </cell>
          <cell r="N722">
            <v>0</v>
          </cell>
          <cell r="P722">
            <v>0</v>
          </cell>
          <cell r="R722">
            <v>0</v>
          </cell>
          <cell r="S722">
            <v>0</v>
          </cell>
          <cell r="V722">
            <v>0</v>
          </cell>
          <cell r="Y722">
            <v>0</v>
          </cell>
          <cell r="AB722">
            <v>0</v>
          </cell>
          <cell r="AC722">
            <v>0</v>
          </cell>
          <cell r="AE722">
            <v>1</v>
          </cell>
          <cell r="AF722">
            <v>825</v>
          </cell>
          <cell r="AG722">
            <v>0</v>
          </cell>
          <cell r="AI722">
            <v>0</v>
          </cell>
          <cell r="AK722">
            <v>0</v>
          </cell>
          <cell r="AP722">
            <v>1</v>
          </cell>
          <cell r="AQ722">
            <v>2</v>
          </cell>
          <cell r="AR722">
            <v>0</v>
          </cell>
          <cell r="AS722">
            <v>3</v>
          </cell>
          <cell r="AT722">
            <v>1</v>
          </cell>
          <cell r="AU722">
            <v>0</v>
          </cell>
          <cell r="AV722">
            <v>0</v>
          </cell>
          <cell r="AW722">
            <v>0</v>
          </cell>
          <cell r="AX722">
            <v>0</v>
          </cell>
          <cell r="AY722">
            <v>1</v>
          </cell>
          <cell r="AZ722">
            <v>0</v>
          </cell>
        </row>
        <row r="723">
          <cell r="A723" t="str">
            <v>LexisNexis</v>
          </cell>
          <cell r="B723">
            <v>60000</v>
          </cell>
          <cell r="C723" t="str">
            <v>C</v>
          </cell>
          <cell r="D723">
            <v>0</v>
          </cell>
          <cell r="L723">
            <v>0</v>
          </cell>
          <cell r="N723">
            <v>0</v>
          </cell>
          <cell r="P723">
            <v>0</v>
          </cell>
          <cell r="R723">
            <v>0</v>
          </cell>
          <cell r="S723">
            <v>0</v>
          </cell>
          <cell r="V723">
            <v>0</v>
          </cell>
          <cell r="Y723">
            <v>0</v>
          </cell>
          <cell r="AB723">
            <v>0</v>
          </cell>
          <cell r="AC723">
            <v>0</v>
          </cell>
          <cell r="AE723">
            <v>0</v>
          </cell>
          <cell r="AG723">
            <v>0</v>
          </cell>
          <cell r="AI723">
            <v>0</v>
          </cell>
          <cell r="AK723">
            <v>0</v>
          </cell>
          <cell r="AM723">
            <v>0</v>
          </cell>
          <cell r="AP723">
            <v>0</v>
          </cell>
          <cell r="AQ723">
            <v>1</v>
          </cell>
          <cell r="AR723">
            <v>0</v>
          </cell>
          <cell r="AS723">
            <v>3</v>
          </cell>
          <cell r="AT723">
            <v>1</v>
          </cell>
          <cell r="AU723">
            <v>0</v>
          </cell>
          <cell r="AV723">
            <v>0</v>
          </cell>
          <cell r="AW723">
            <v>0</v>
          </cell>
          <cell r="AX723">
            <v>0</v>
          </cell>
          <cell r="AY723">
            <v>0</v>
          </cell>
          <cell r="AZ723">
            <v>0</v>
          </cell>
        </row>
        <row r="724">
          <cell r="A724" t="str">
            <v>Liberty International Underwriters Canada</v>
          </cell>
          <cell r="B724">
            <v>2400000</v>
          </cell>
          <cell r="C724" t="str">
            <v>C</v>
          </cell>
          <cell r="D724">
            <v>0</v>
          </cell>
          <cell r="I724">
            <v>700</v>
          </cell>
          <cell r="J724">
            <v>8400</v>
          </cell>
          <cell r="L724">
            <v>1</v>
          </cell>
          <cell r="M724">
            <v>1500</v>
          </cell>
          <cell r="N724">
            <v>1</v>
          </cell>
          <cell r="O724">
            <v>3500</v>
          </cell>
          <cell r="P724">
            <v>0</v>
          </cell>
          <cell r="R724">
            <v>1</v>
          </cell>
          <cell r="S724">
            <v>1</v>
          </cell>
          <cell r="T724">
            <v>2000</v>
          </cell>
          <cell r="U724">
            <v>1000</v>
          </cell>
          <cell r="V724">
            <v>0</v>
          </cell>
          <cell r="Y724">
            <v>0</v>
          </cell>
          <cell r="AB724">
            <v>0</v>
          </cell>
          <cell r="AC724">
            <v>0</v>
          </cell>
          <cell r="AE724">
            <v>0</v>
          </cell>
          <cell r="AG724">
            <v>0</v>
          </cell>
          <cell r="AI724">
            <v>0</v>
          </cell>
          <cell r="AK724">
            <v>0</v>
          </cell>
          <cell r="AP724">
            <v>0</v>
          </cell>
          <cell r="AQ724">
            <v>5</v>
          </cell>
          <cell r="AR724">
            <v>0</v>
          </cell>
          <cell r="AS724">
            <v>3</v>
          </cell>
          <cell r="AT724">
            <v>1</v>
          </cell>
          <cell r="AU724">
            <v>0</v>
          </cell>
          <cell r="AV724">
            <v>1</v>
          </cell>
          <cell r="AW724">
            <v>1</v>
          </cell>
          <cell r="AX724">
            <v>0</v>
          </cell>
          <cell r="AY724">
            <v>0</v>
          </cell>
          <cell r="AZ724">
            <v>0</v>
          </cell>
        </row>
        <row r="725">
          <cell r="A725" t="str">
            <v>Linamar Corporation</v>
          </cell>
          <cell r="B725">
            <v>1530225</v>
          </cell>
          <cell r="C725" t="str">
            <v>C</v>
          </cell>
          <cell r="D725">
            <v>0</v>
          </cell>
          <cell r="I725">
            <v>542</v>
          </cell>
          <cell r="J725">
            <v>6504</v>
          </cell>
          <cell r="L725">
            <v>0</v>
          </cell>
          <cell r="N725">
            <v>0</v>
          </cell>
          <cell r="P725">
            <v>0</v>
          </cell>
          <cell r="S725">
            <v>0</v>
          </cell>
          <cell r="V725">
            <v>0</v>
          </cell>
          <cell r="Y725">
            <v>0</v>
          </cell>
          <cell r="AC725">
            <v>0</v>
          </cell>
          <cell r="AE725">
            <v>0</v>
          </cell>
          <cell r="AG725">
            <v>0</v>
          </cell>
          <cell r="AI725">
            <v>0</v>
          </cell>
          <cell r="AK725">
            <v>0</v>
          </cell>
          <cell r="AP725">
            <v>0</v>
          </cell>
          <cell r="AQ725">
            <v>4</v>
          </cell>
          <cell r="AR725">
            <v>0</v>
          </cell>
          <cell r="AS725">
            <v>3</v>
          </cell>
          <cell r="AT725">
            <v>1</v>
          </cell>
          <cell r="AU725">
            <v>0</v>
          </cell>
          <cell r="AV725">
            <v>1</v>
          </cell>
          <cell r="AW725">
            <v>0</v>
          </cell>
          <cell r="AX725">
            <v>0</v>
          </cell>
          <cell r="AY725">
            <v>0</v>
          </cell>
          <cell r="AZ725">
            <v>0</v>
          </cell>
        </row>
        <row r="726">
          <cell r="A726" t="str">
            <v>Liquor Control Board of Ontario</v>
          </cell>
          <cell r="B726">
            <v>3300000</v>
          </cell>
          <cell r="C726" t="str">
            <v>C</v>
          </cell>
          <cell r="D726">
            <v>0</v>
          </cell>
          <cell r="L726">
            <v>0</v>
          </cell>
          <cell r="N726">
            <v>0</v>
          </cell>
          <cell r="P726">
            <v>0</v>
          </cell>
          <cell r="R726">
            <v>0</v>
          </cell>
          <cell r="S726">
            <v>0</v>
          </cell>
          <cell r="V726">
            <v>0</v>
          </cell>
          <cell r="Y726">
            <v>0</v>
          </cell>
          <cell r="AB726">
            <v>1</v>
          </cell>
          <cell r="AC726">
            <v>0</v>
          </cell>
          <cell r="AE726">
            <v>1</v>
          </cell>
          <cell r="AG726">
            <v>0</v>
          </cell>
          <cell r="AI726">
            <v>0</v>
          </cell>
          <cell r="AK726">
            <v>0</v>
          </cell>
          <cell r="AP726">
            <v>0</v>
          </cell>
          <cell r="AQ726">
            <v>5</v>
          </cell>
          <cell r="AR726">
            <v>0</v>
          </cell>
          <cell r="AS726">
            <v>3</v>
          </cell>
          <cell r="AT726">
            <v>1</v>
          </cell>
          <cell r="AU726">
            <v>0</v>
          </cell>
          <cell r="AV726">
            <v>0</v>
          </cell>
          <cell r="AW726">
            <v>0</v>
          </cell>
          <cell r="AX726">
            <v>1</v>
          </cell>
          <cell r="AY726">
            <v>0</v>
          </cell>
          <cell r="AZ726">
            <v>0</v>
          </cell>
        </row>
        <row r="727">
          <cell r="A727" t="str">
            <v>Lombard Canada Ltd.</v>
          </cell>
          <cell r="B727">
            <v>966200</v>
          </cell>
          <cell r="C727" t="str">
            <v>C</v>
          </cell>
          <cell r="D727">
            <v>0</v>
          </cell>
          <cell r="F727">
            <v>30000</v>
          </cell>
          <cell r="G727">
            <v>36</v>
          </cell>
          <cell r="L727">
            <v>1</v>
          </cell>
          <cell r="N727">
            <v>1</v>
          </cell>
          <cell r="O727">
            <v>5400</v>
          </cell>
          <cell r="P727">
            <v>0</v>
          </cell>
          <cell r="R727">
            <v>0</v>
          </cell>
          <cell r="S727">
            <v>0</v>
          </cell>
          <cell r="V727">
            <v>0</v>
          </cell>
          <cell r="Y727">
            <v>0</v>
          </cell>
          <cell r="AB727">
            <v>1</v>
          </cell>
          <cell r="AC727">
            <v>0</v>
          </cell>
          <cell r="AE727">
            <v>0</v>
          </cell>
          <cell r="AG727">
            <v>0</v>
          </cell>
          <cell r="AI727">
            <v>0</v>
          </cell>
          <cell r="AK727">
            <v>0</v>
          </cell>
          <cell r="AP727">
            <v>1</v>
          </cell>
          <cell r="AQ727">
            <v>3</v>
          </cell>
          <cell r="AR727">
            <v>0</v>
          </cell>
          <cell r="AS727">
            <v>3</v>
          </cell>
          <cell r="AT727">
            <v>1</v>
          </cell>
          <cell r="AU727">
            <v>0</v>
          </cell>
          <cell r="AV727">
            <v>0</v>
          </cell>
          <cell r="AW727">
            <v>0</v>
          </cell>
          <cell r="AX727">
            <v>1</v>
          </cell>
          <cell r="AY727">
            <v>0</v>
          </cell>
          <cell r="AZ727">
            <v>0</v>
          </cell>
        </row>
        <row r="728">
          <cell r="A728" t="str">
            <v>Lombard Odier Trust Company</v>
          </cell>
          <cell r="B728">
            <v>2236</v>
          </cell>
          <cell r="C728" t="str">
            <v>C</v>
          </cell>
          <cell r="D728">
            <v>0</v>
          </cell>
          <cell r="L728">
            <v>0</v>
          </cell>
          <cell r="N728">
            <v>0</v>
          </cell>
          <cell r="P728">
            <v>0</v>
          </cell>
          <cell r="R728">
            <v>0</v>
          </cell>
          <cell r="S728">
            <v>0</v>
          </cell>
          <cell r="V728">
            <v>0</v>
          </cell>
          <cell r="Y728">
            <v>0</v>
          </cell>
          <cell r="AB728">
            <v>0</v>
          </cell>
          <cell r="AC728">
            <v>0</v>
          </cell>
          <cell r="AE728">
            <v>0</v>
          </cell>
          <cell r="AG728">
            <v>0</v>
          </cell>
          <cell r="AI728">
            <v>0</v>
          </cell>
          <cell r="AK728">
            <v>0</v>
          </cell>
          <cell r="AP728">
            <v>0</v>
          </cell>
          <cell r="AQ728">
            <v>1</v>
          </cell>
          <cell r="AR728">
            <v>0</v>
          </cell>
          <cell r="AS728">
            <v>3</v>
          </cell>
          <cell r="AT728">
            <v>1</v>
          </cell>
          <cell r="AU728">
            <v>0</v>
          </cell>
          <cell r="AV728">
            <v>0</v>
          </cell>
          <cell r="AW728">
            <v>0</v>
          </cell>
          <cell r="AX728">
            <v>0</v>
          </cell>
          <cell r="AY728">
            <v>0</v>
          </cell>
          <cell r="AZ728">
            <v>0</v>
          </cell>
        </row>
        <row r="729">
          <cell r="A729" t="str">
            <v>Loto-Québec</v>
          </cell>
          <cell r="B729">
            <v>3760743</v>
          </cell>
          <cell r="C729" t="str">
            <v>C</v>
          </cell>
          <cell r="D729">
            <v>1</v>
          </cell>
          <cell r="E729">
            <v>2500</v>
          </cell>
          <cell r="F729">
            <v>49223</v>
          </cell>
          <cell r="G729">
            <v>36</v>
          </cell>
          <cell r="L729">
            <v>1</v>
          </cell>
          <cell r="N729">
            <v>1</v>
          </cell>
          <cell r="P729">
            <v>0</v>
          </cell>
          <cell r="R729">
            <v>0</v>
          </cell>
          <cell r="S729">
            <v>0</v>
          </cell>
          <cell r="V729">
            <v>0</v>
          </cell>
          <cell r="Y729">
            <v>0</v>
          </cell>
          <cell r="AB729">
            <v>2</v>
          </cell>
          <cell r="AC729">
            <v>0</v>
          </cell>
          <cell r="AE729">
            <v>0</v>
          </cell>
          <cell r="AG729">
            <v>0</v>
          </cell>
          <cell r="AI729">
            <v>0</v>
          </cell>
          <cell r="AP729">
            <v>1</v>
          </cell>
          <cell r="AQ729">
            <v>5</v>
          </cell>
          <cell r="AR729">
            <v>0</v>
          </cell>
          <cell r="AS729">
            <v>3</v>
          </cell>
          <cell r="AT729">
            <v>1</v>
          </cell>
          <cell r="AU729">
            <v>0</v>
          </cell>
          <cell r="AV729">
            <v>0</v>
          </cell>
          <cell r="AW729">
            <v>0</v>
          </cell>
          <cell r="AX729">
            <v>1</v>
          </cell>
          <cell r="AY729">
            <v>0</v>
          </cell>
          <cell r="AZ729">
            <v>0</v>
          </cell>
        </row>
        <row r="730">
          <cell r="A730" t="str">
            <v>Lucent Technologies Canada</v>
          </cell>
          <cell r="B730">
            <v>250000</v>
          </cell>
          <cell r="C730" t="str">
            <v>C</v>
          </cell>
          <cell r="D730">
            <v>1</v>
          </cell>
          <cell r="E730">
            <v>5000</v>
          </cell>
          <cell r="F730">
            <v>45000</v>
          </cell>
          <cell r="G730">
            <v>48</v>
          </cell>
          <cell r="H730">
            <v>90000</v>
          </cell>
          <cell r="L730">
            <v>1</v>
          </cell>
          <cell r="N730">
            <v>0</v>
          </cell>
          <cell r="P730">
            <v>0</v>
          </cell>
          <cell r="R730">
            <v>0</v>
          </cell>
          <cell r="S730">
            <v>0</v>
          </cell>
          <cell r="V730">
            <v>0</v>
          </cell>
          <cell r="Y730">
            <v>0</v>
          </cell>
          <cell r="AB730">
            <v>0</v>
          </cell>
          <cell r="AC730">
            <v>1</v>
          </cell>
          <cell r="AE730">
            <v>1</v>
          </cell>
          <cell r="AF730">
            <v>1000</v>
          </cell>
          <cell r="AG730">
            <v>0</v>
          </cell>
          <cell r="AI730">
            <v>0</v>
          </cell>
          <cell r="AK730">
            <v>0</v>
          </cell>
          <cell r="AP730">
            <v>1</v>
          </cell>
          <cell r="AQ730">
            <v>2</v>
          </cell>
          <cell r="AR730">
            <v>0</v>
          </cell>
          <cell r="AS730">
            <v>3</v>
          </cell>
          <cell r="AT730">
            <v>1</v>
          </cell>
          <cell r="AU730">
            <v>0</v>
          </cell>
          <cell r="AV730">
            <v>0</v>
          </cell>
          <cell r="AW730">
            <v>0</v>
          </cell>
          <cell r="AX730">
            <v>0</v>
          </cell>
          <cell r="AY730">
            <v>0</v>
          </cell>
          <cell r="AZ730">
            <v>0</v>
          </cell>
        </row>
        <row r="731">
          <cell r="A731" t="str">
            <v>MacKenzie Financial Corporation</v>
          </cell>
          <cell r="B731">
            <v>763000</v>
          </cell>
          <cell r="C731" t="str">
            <v>C</v>
          </cell>
          <cell r="D731">
            <v>0</v>
          </cell>
          <cell r="L731">
            <v>0</v>
          </cell>
          <cell r="N731">
            <v>0</v>
          </cell>
          <cell r="P731">
            <v>0</v>
          </cell>
          <cell r="R731">
            <v>0</v>
          </cell>
          <cell r="S731">
            <v>0</v>
          </cell>
          <cell r="V731">
            <v>0</v>
          </cell>
          <cell r="Y731">
            <v>0</v>
          </cell>
          <cell r="AB731">
            <v>0</v>
          </cell>
          <cell r="AC731">
            <v>0</v>
          </cell>
          <cell r="AE731">
            <v>1</v>
          </cell>
          <cell r="AG731">
            <v>0</v>
          </cell>
          <cell r="AI731">
            <v>0</v>
          </cell>
          <cell r="AK731">
            <v>0</v>
          </cell>
          <cell r="AP731">
            <v>0</v>
          </cell>
          <cell r="AQ731">
            <v>3</v>
          </cell>
          <cell r="AR731">
            <v>0</v>
          </cell>
          <cell r="AS731">
            <v>3</v>
          </cell>
          <cell r="AT731">
            <v>1</v>
          </cell>
          <cell r="AU731">
            <v>0</v>
          </cell>
          <cell r="AV731">
            <v>0</v>
          </cell>
          <cell r="AW731">
            <v>0</v>
          </cell>
          <cell r="AX731">
            <v>0</v>
          </cell>
          <cell r="AY731">
            <v>0</v>
          </cell>
          <cell r="AZ731">
            <v>0</v>
          </cell>
        </row>
        <row r="732">
          <cell r="A732" t="str">
            <v>Manulife Financial Corporation</v>
          </cell>
          <cell r="B732">
            <v>16656000</v>
          </cell>
          <cell r="C732" t="str">
            <v>C</v>
          </cell>
          <cell r="D732">
            <v>1</v>
          </cell>
          <cell r="E732">
            <v>20735</v>
          </cell>
          <cell r="L732">
            <v>0</v>
          </cell>
          <cell r="N732">
            <v>0</v>
          </cell>
          <cell r="P732">
            <v>0</v>
          </cell>
          <cell r="R732">
            <v>0</v>
          </cell>
          <cell r="S732">
            <v>0</v>
          </cell>
          <cell r="V732">
            <v>0</v>
          </cell>
          <cell r="Y732">
            <v>0</v>
          </cell>
          <cell r="AB732">
            <v>0</v>
          </cell>
          <cell r="AC732">
            <v>0</v>
          </cell>
          <cell r="AE732">
            <v>0</v>
          </cell>
          <cell r="AG732">
            <v>0</v>
          </cell>
          <cell r="AI732">
            <v>0</v>
          </cell>
          <cell r="AK732">
            <v>0</v>
          </cell>
          <cell r="AP732">
            <v>0</v>
          </cell>
          <cell r="AQ732">
            <v>6</v>
          </cell>
          <cell r="AR732">
            <v>0</v>
          </cell>
          <cell r="AS732">
            <v>3</v>
          </cell>
          <cell r="AT732">
            <v>1</v>
          </cell>
          <cell r="AU732">
            <v>0</v>
          </cell>
          <cell r="AV732">
            <v>0</v>
          </cell>
          <cell r="AW732">
            <v>0</v>
          </cell>
          <cell r="AX732">
            <v>0</v>
          </cell>
          <cell r="AY732">
            <v>0</v>
          </cell>
          <cell r="AZ732">
            <v>0</v>
          </cell>
        </row>
        <row r="733">
          <cell r="A733" t="str">
            <v>Maple Leaf Foods Inc.</v>
          </cell>
          <cell r="B733">
            <v>5041896</v>
          </cell>
          <cell r="C733" t="str">
            <v>C</v>
          </cell>
          <cell r="D733">
            <v>0</v>
          </cell>
          <cell r="L733">
            <v>0</v>
          </cell>
          <cell r="N733">
            <v>0</v>
          </cell>
          <cell r="P733">
            <v>0</v>
          </cell>
          <cell r="R733">
            <v>0</v>
          </cell>
          <cell r="S733">
            <v>0</v>
          </cell>
          <cell r="V733">
            <v>0</v>
          </cell>
          <cell r="Y733">
            <v>0</v>
          </cell>
          <cell r="AB733">
            <v>1</v>
          </cell>
          <cell r="AC733">
            <v>1</v>
          </cell>
          <cell r="AE733">
            <v>0</v>
          </cell>
          <cell r="AG733">
            <v>0</v>
          </cell>
          <cell r="AI733">
            <v>0</v>
          </cell>
          <cell r="AK733">
            <v>0</v>
          </cell>
          <cell r="AM733">
            <v>0</v>
          </cell>
          <cell r="AP733">
            <v>0</v>
          </cell>
          <cell r="AQ733">
            <v>6</v>
          </cell>
          <cell r="AR733">
            <v>0</v>
          </cell>
          <cell r="AS733">
            <v>3</v>
          </cell>
          <cell r="AT733">
            <v>1</v>
          </cell>
          <cell r="AU733">
            <v>0</v>
          </cell>
          <cell r="AV733">
            <v>0</v>
          </cell>
          <cell r="AW733">
            <v>0</v>
          </cell>
          <cell r="AX733">
            <v>1</v>
          </cell>
          <cell r="AY733">
            <v>0</v>
          </cell>
          <cell r="AZ733">
            <v>0</v>
          </cell>
        </row>
        <row r="734">
          <cell r="A734" t="str">
            <v>Matrox Electronic Systems Ltd.</v>
          </cell>
          <cell r="B734">
            <v>300000</v>
          </cell>
          <cell r="C734" t="str">
            <v>C</v>
          </cell>
          <cell r="D734">
            <v>0</v>
          </cell>
          <cell r="L734">
            <v>0</v>
          </cell>
          <cell r="N734">
            <v>0</v>
          </cell>
          <cell r="P734">
            <v>0</v>
          </cell>
          <cell r="R734">
            <v>0</v>
          </cell>
          <cell r="S734">
            <v>0</v>
          </cell>
          <cell r="V734">
            <v>0</v>
          </cell>
          <cell r="Y734">
            <v>0</v>
          </cell>
          <cell r="AB734">
            <v>0</v>
          </cell>
          <cell r="AC734">
            <v>0</v>
          </cell>
          <cell r="AE734">
            <v>0</v>
          </cell>
          <cell r="AG734">
            <v>0</v>
          </cell>
          <cell r="AI734">
            <v>0</v>
          </cell>
          <cell r="AK734">
            <v>0</v>
          </cell>
          <cell r="AM734">
            <v>0</v>
          </cell>
          <cell r="AP734">
            <v>0</v>
          </cell>
          <cell r="AQ734">
            <v>2</v>
          </cell>
          <cell r="AR734">
            <v>0</v>
          </cell>
          <cell r="AS734">
            <v>3</v>
          </cell>
          <cell r="AT734">
            <v>1</v>
          </cell>
          <cell r="AU734">
            <v>0</v>
          </cell>
          <cell r="AV734">
            <v>0</v>
          </cell>
          <cell r="AW734">
            <v>0</v>
          </cell>
          <cell r="AX734">
            <v>0</v>
          </cell>
          <cell r="AY734">
            <v>0</v>
          </cell>
          <cell r="AZ734">
            <v>0</v>
          </cell>
        </row>
        <row r="735">
          <cell r="A735" t="str">
            <v>McKesson Canada Inc.</v>
          </cell>
          <cell r="B735">
            <v>6159300</v>
          </cell>
          <cell r="C735" t="str">
            <v>C</v>
          </cell>
          <cell r="D735">
            <v>0</v>
          </cell>
          <cell r="F735">
            <v>44000</v>
          </cell>
          <cell r="G735">
            <v>36</v>
          </cell>
          <cell r="H735">
            <v>80000</v>
          </cell>
          <cell r="K735">
            <v>267</v>
          </cell>
          <cell r="L735">
            <v>1</v>
          </cell>
          <cell r="N735">
            <v>0</v>
          </cell>
          <cell r="P735">
            <v>0</v>
          </cell>
          <cell r="R735">
            <v>1</v>
          </cell>
          <cell r="S735">
            <v>0</v>
          </cell>
          <cell r="V735">
            <v>0</v>
          </cell>
          <cell r="AB735">
            <v>2</v>
          </cell>
          <cell r="AC735">
            <v>1</v>
          </cell>
          <cell r="AE735">
            <v>1</v>
          </cell>
          <cell r="AF735">
            <v>1000</v>
          </cell>
          <cell r="AG735">
            <v>0</v>
          </cell>
          <cell r="AI735">
            <v>1</v>
          </cell>
          <cell r="AJ735">
            <v>5000</v>
          </cell>
          <cell r="AK735">
            <v>0</v>
          </cell>
          <cell r="AM735">
            <v>1</v>
          </cell>
          <cell r="AN735">
            <v>5500</v>
          </cell>
          <cell r="AP735">
            <v>1</v>
          </cell>
          <cell r="AQ735">
            <v>6</v>
          </cell>
          <cell r="AR735">
            <v>0</v>
          </cell>
          <cell r="AS735">
            <v>3</v>
          </cell>
          <cell r="AT735">
            <v>1</v>
          </cell>
          <cell r="AU735">
            <v>0</v>
          </cell>
          <cell r="AV735">
            <v>0</v>
          </cell>
          <cell r="AW735">
            <v>1</v>
          </cell>
          <cell r="AX735">
            <v>1</v>
          </cell>
          <cell r="AY735">
            <v>1</v>
          </cell>
          <cell r="AZ735">
            <v>0</v>
          </cell>
        </row>
        <row r="736">
          <cell r="A736" t="str">
            <v>McKesson Medical Imaging Group</v>
          </cell>
          <cell r="B736">
            <v>57700</v>
          </cell>
          <cell r="C736" t="str">
            <v>C</v>
          </cell>
          <cell r="D736">
            <v>0</v>
          </cell>
          <cell r="L736">
            <v>0</v>
          </cell>
          <cell r="N736">
            <v>0</v>
          </cell>
          <cell r="P736">
            <v>0</v>
          </cell>
          <cell r="R736">
            <v>0</v>
          </cell>
          <cell r="S736">
            <v>0</v>
          </cell>
          <cell r="V736">
            <v>0</v>
          </cell>
          <cell r="Y736">
            <v>0</v>
          </cell>
          <cell r="AB736">
            <v>0</v>
          </cell>
          <cell r="AC736">
            <v>0</v>
          </cell>
          <cell r="AE736">
            <v>0</v>
          </cell>
          <cell r="AG736">
            <v>0</v>
          </cell>
          <cell r="AI736">
            <v>0</v>
          </cell>
          <cell r="AK736">
            <v>0</v>
          </cell>
          <cell r="AP736">
            <v>0</v>
          </cell>
          <cell r="AQ736">
            <v>1</v>
          </cell>
          <cell r="AR736">
            <v>0</v>
          </cell>
          <cell r="AS736">
            <v>3</v>
          </cell>
          <cell r="AT736">
            <v>1</v>
          </cell>
          <cell r="AU736">
            <v>0</v>
          </cell>
          <cell r="AV736">
            <v>0</v>
          </cell>
          <cell r="AW736">
            <v>0</v>
          </cell>
          <cell r="AX736">
            <v>0</v>
          </cell>
          <cell r="AY736">
            <v>0</v>
          </cell>
          <cell r="AZ736">
            <v>0</v>
          </cell>
        </row>
        <row r="737">
          <cell r="A737" t="str">
            <v>MDS Inc.</v>
          </cell>
          <cell r="B737">
            <v>1799000</v>
          </cell>
          <cell r="C737" t="str">
            <v>C</v>
          </cell>
          <cell r="D737">
            <v>0</v>
          </cell>
          <cell r="I737">
            <v>940</v>
          </cell>
          <cell r="J737">
            <v>11280</v>
          </cell>
          <cell r="L737">
            <v>0</v>
          </cell>
          <cell r="N737">
            <v>0</v>
          </cell>
          <cell r="P737">
            <v>0</v>
          </cell>
          <cell r="R737">
            <v>1</v>
          </cell>
          <cell r="S737">
            <v>0</v>
          </cell>
          <cell r="V737">
            <v>0</v>
          </cell>
          <cell r="Y737">
            <v>1</v>
          </cell>
          <cell r="AA737">
            <v>1500</v>
          </cell>
          <cell r="AB737">
            <v>2</v>
          </cell>
          <cell r="AC737">
            <v>1</v>
          </cell>
          <cell r="AE737">
            <v>1</v>
          </cell>
          <cell r="AG737">
            <v>0</v>
          </cell>
          <cell r="AI737">
            <v>0</v>
          </cell>
          <cell r="AK737">
            <v>0</v>
          </cell>
          <cell r="AP737">
            <v>0</v>
          </cell>
          <cell r="AQ737">
            <v>4</v>
          </cell>
          <cell r="AR737">
            <v>0</v>
          </cell>
          <cell r="AS737">
            <v>3</v>
          </cell>
          <cell r="AT737">
            <v>1</v>
          </cell>
          <cell r="AU737">
            <v>0</v>
          </cell>
          <cell r="AV737">
            <v>1</v>
          </cell>
          <cell r="AW737">
            <v>1</v>
          </cell>
          <cell r="AX737">
            <v>1</v>
          </cell>
          <cell r="AY737">
            <v>0</v>
          </cell>
          <cell r="AZ737">
            <v>0</v>
          </cell>
        </row>
        <row r="738">
          <cell r="A738" t="str">
            <v>Mediatrix Telecom Inc.</v>
          </cell>
          <cell r="B738">
            <v>50000</v>
          </cell>
          <cell r="C738" t="str">
            <v>C</v>
          </cell>
          <cell r="D738">
            <v>0</v>
          </cell>
          <cell r="I738">
            <v>800</v>
          </cell>
          <cell r="J738">
            <v>9600</v>
          </cell>
          <cell r="L738">
            <v>1</v>
          </cell>
          <cell r="N738">
            <v>1</v>
          </cell>
          <cell r="P738">
            <v>0</v>
          </cell>
          <cell r="R738">
            <v>1</v>
          </cell>
          <cell r="S738">
            <v>1</v>
          </cell>
          <cell r="U738">
            <v>2000</v>
          </cell>
          <cell r="V738">
            <v>0</v>
          </cell>
          <cell r="Y738">
            <v>0</v>
          </cell>
          <cell r="AB738">
            <v>0</v>
          </cell>
          <cell r="AC738">
            <v>0</v>
          </cell>
          <cell r="AE738">
            <v>0</v>
          </cell>
          <cell r="AG738">
            <v>0</v>
          </cell>
          <cell r="AI738">
            <v>0</v>
          </cell>
          <cell r="AK738">
            <v>0</v>
          </cell>
          <cell r="AP738">
            <v>0</v>
          </cell>
          <cell r="AQ738">
            <v>1</v>
          </cell>
          <cell r="AR738">
            <v>0</v>
          </cell>
          <cell r="AS738">
            <v>3</v>
          </cell>
          <cell r="AT738">
            <v>1</v>
          </cell>
          <cell r="AU738">
            <v>0</v>
          </cell>
          <cell r="AV738">
            <v>1</v>
          </cell>
          <cell r="AW738">
            <v>1</v>
          </cell>
          <cell r="AX738">
            <v>0</v>
          </cell>
          <cell r="AY738">
            <v>0</v>
          </cell>
          <cell r="AZ738">
            <v>0</v>
          </cell>
        </row>
        <row r="739">
          <cell r="A739" t="str">
            <v>Meloche Monnex Inc.</v>
          </cell>
          <cell r="B739">
            <v>1026000</v>
          </cell>
          <cell r="C739" t="str">
            <v>C</v>
          </cell>
          <cell r="D739">
            <v>0</v>
          </cell>
          <cell r="I739">
            <v>800</v>
          </cell>
          <cell r="J739">
            <v>9600</v>
          </cell>
          <cell r="L739">
            <v>0</v>
          </cell>
          <cell r="N739">
            <v>1</v>
          </cell>
          <cell r="O739">
            <v>3000</v>
          </cell>
          <cell r="P739">
            <v>0</v>
          </cell>
          <cell r="R739">
            <v>1</v>
          </cell>
          <cell r="S739">
            <v>0</v>
          </cell>
          <cell r="V739">
            <v>0</v>
          </cell>
          <cell r="Y739">
            <v>1</v>
          </cell>
          <cell r="AA739">
            <v>1200</v>
          </cell>
          <cell r="AB739">
            <v>2</v>
          </cell>
          <cell r="AC739">
            <v>1</v>
          </cell>
          <cell r="AD739">
            <v>5000</v>
          </cell>
          <cell r="AE739">
            <v>1</v>
          </cell>
          <cell r="AF739">
            <v>1000</v>
          </cell>
          <cell r="AG739">
            <v>0</v>
          </cell>
          <cell r="AI739">
            <v>0</v>
          </cell>
          <cell r="AK739">
            <v>0</v>
          </cell>
          <cell r="AM739">
            <v>1</v>
          </cell>
          <cell r="AN739">
            <v>1200</v>
          </cell>
          <cell r="AP739">
            <v>0</v>
          </cell>
          <cell r="AQ739">
            <v>4</v>
          </cell>
          <cell r="AR739">
            <v>0</v>
          </cell>
          <cell r="AS739">
            <v>3</v>
          </cell>
          <cell r="AT739">
            <v>1</v>
          </cell>
          <cell r="AU739">
            <v>0</v>
          </cell>
          <cell r="AV739">
            <v>1</v>
          </cell>
          <cell r="AW739">
            <v>1</v>
          </cell>
          <cell r="AX739">
            <v>1</v>
          </cell>
          <cell r="AY739">
            <v>0</v>
          </cell>
          <cell r="AZ739">
            <v>0</v>
          </cell>
        </row>
        <row r="740">
          <cell r="A740" t="str">
            <v>Methanex Corporation</v>
          </cell>
          <cell r="B740">
            <v>1954321</v>
          </cell>
          <cell r="C740" t="str">
            <v>C</v>
          </cell>
          <cell r="D740">
            <v>0</v>
          </cell>
          <cell r="L740">
            <v>0</v>
          </cell>
          <cell r="N740">
            <v>1</v>
          </cell>
          <cell r="P740">
            <v>0</v>
          </cell>
          <cell r="R740">
            <v>1</v>
          </cell>
          <cell r="S740">
            <v>0</v>
          </cell>
          <cell r="V740">
            <v>1</v>
          </cell>
          <cell r="X740">
            <v>5000</v>
          </cell>
          <cell r="Y740">
            <v>0</v>
          </cell>
          <cell r="AB740">
            <v>0</v>
          </cell>
          <cell r="AC740">
            <v>0</v>
          </cell>
          <cell r="AE740">
            <v>0</v>
          </cell>
          <cell r="AG740">
            <v>1</v>
          </cell>
          <cell r="AI740">
            <v>0</v>
          </cell>
          <cell r="AK740">
            <v>0</v>
          </cell>
          <cell r="AP740">
            <v>0</v>
          </cell>
          <cell r="AQ740">
            <v>4</v>
          </cell>
          <cell r="AR740">
            <v>0</v>
          </cell>
          <cell r="AS740">
            <v>3</v>
          </cell>
          <cell r="AT740">
            <v>1</v>
          </cell>
          <cell r="AU740">
            <v>0</v>
          </cell>
          <cell r="AV740">
            <v>0</v>
          </cell>
          <cell r="AW740">
            <v>1</v>
          </cell>
          <cell r="AX740">
            <v>0</v>
          </cell>
          <cell r="AY740">
            <v>0</v>
          </cell>
          <cell r="AZ740">
            <v>0</v>
          </cell>
        </row>
        <row r="741">
          <cell r="A741" t="str">
            <v>Microcell Solutions Inc.</v>
          </cell>
          <cell r="B741">
            <v>393093</v>
          </cell>
          <cell r="C741" t="str">
            <v>C</v>
          </cell>
          <cell r="D741">
            <v>1</v>
          </cell>
          <cell r="E741">
            <v>15000</v>
          </cell>
          <cell r="L741">
            <v>0</v>
          </cell>
          <cell r="N741">
            <v>0</v>
          </cell>
          <cell r="P741">
            <v>0</v>
          </cell>
          <cell r="R741">
            <v>0</v>
          </cell>
          <cell r="S741">
            <v>0</v>
          </cell>
          <cell r="V741">
            <v>0</v>
          </cell>
          <cell r="Y741">
            <v>0</v>
          </cell>
          <cell r="AB741">
            <v>0</v>
          </cell>
          <cell r="AC741">
            <v>1</v>
          </cell>
          <cell r="AE741">
            <v>1</v>
          </cell>
          <cell r="AF741">
            <v>850</v>
          </cell>
          <cell r="AG741">
            <v>0</v>
          </cell>
          <cell r="AI741">
            <v>0</v>
          </cell>
          <cell r="AK741">
            <v>0</v>
          </cell>
          <cell r="AP741">
            <v>0</v>
          </cell>
          <cell r="AQ741">
            <v>2</v>
          </cell>
          <cell r="AR741">
            <v>0</v>
          </cell>
          <cell r="AS741">
            <v>3</v>
          </cell>
          <cell r="AT741">
            <v>1</v>
          </cell>
          <cell r="AU741">
            <v>0</v>
          </cell>
          <cell r="AV741">
            <v>0</v>
          </cell>
          <cell r="AW741">
            <v>0</v>
          </cell>
          <cell r="AX741">
            <v>0</v>
          </cell>
          <cell r="AY741">
            <v>0</v>
          </cell>
          <cell r="AZ741">
            <v>0</v>
          </cell>
        </row>
        <row r="742">
          <cell r="A742" t="str">
            <v>Microsoft Canada</v>
          </cell>
          <cell r="B742">
            <v>1200000</v>
          </cell>
          <cell r="C742" t="str">
            <v>C</v>
          </cell>
          <cell r="D742">
            <v>0</v>
          </cell>
          <cell r="I742">
            <v>865</v>
          </cell>
          <cell r="J742">
            <v>10380</v>
          </cell>
          <cell r="L742">
            <v>0</v>
          </cell>
          <cell r="N742">
            <v>0</v>
          </cell>
          <cell r="P742">
            <v>0</v>
          </cell>
          <cell r="R742">
            <v>0</v>
          </cell>
          <cell r="S742">
            <v>0</v>
          </cell>
          <cell r="V742">
            <v>0</v>
          </cell>
          <cell r="Y742">
            <v>1</v>
          </cell>
          <cell r="AA742">
            <v>600</v>
          </cell>
          <cell r="AB742">
            <v>0</v>
          </cell>
          <cell r="AC742">
            <v>0</v>
          </cell>
          <cell r="AE742">
            <v>0</v>
          </cell>
          <cell r="AG742">
            <v>0</v>
          </cell>
          <cell r="AI742">
            <v>0</v>
          </cell>
          <cell r="AK742">
            <v>0</v>
          </cell>
          <cell r="AM742">
            <v>0</v>
          </cell>
          <cell r="AP742">
            <v>0</v>
          </cell>
          <cell r="AQ742">
            <v>4</v>
          </cell>
          <cell r="AR742">
            <v>0</v>
          </cell>
          <cell r="AS742">
            <v>3</v>
          </cell>
          <cell r="AT742">
            <v>1</v>
          </cell>
          <cell r="AU742">
            <v>0</v>
          </cell>
          <cell r="AV742">
            <v>1</v>
          </cell>
          <cell r="AW742">
            <v>0</v>
          </cell>
          <cell r="AX742">
            <v>0</v>
          </cell>
          <cell r="AY742">
            <v>0</v>
          </cell>
          <cell r="AZ742">
            <v>0</v>
          </cell>
        </row>
        <row r="743">
          <cell r="A743" t="str">
            <v>Minacs</v>
          </cell>
          <cell r="B743">
            <v>260600</v>
          </cell>
          <cell r="C743" t="str">
            <v>C</v>
          </cell>
          <cell r="D743">
            <v>0</v>
          </cell>
          <cell r="L743">
            <v>0</v>
          </cell>
          <cell r="N743">
            <v>0</v>
          </cell>
          <cell r="P743">
            <v>0</v>
          </cell>
          <cell r="R743">
            <v>0</v>
          </cell>
          <cell r="S743">
            <v>0</v>
          </cell>
          <cell r="V743">
            <v>0</v>
          </cell>
          <cell r="Y743">
            <v>0</v>
          </cell>
          <cell r="AE743">
            <v>0</v>
          </cell>
          <cell r="AG743">
            <v>0</v>
          </cell>
          <cell r="AI743">
            <v>0</v>
          </cell>
          <cell r="AK743">
            <v>0</v>
          </cell>
          <cell r="AP743">
            <v>0</v>
          </cell>
          <cell r="AQ743">
            <v>2</v>
          </cell>
          <cell r="AR743">
            <v>0</v>
          </cell>
          <cell r="AS743">
            <v>3</v>
          </cell>
          <cell r="AT743">
            <v>1</v>
          </cell>
          <cell r="AU743">
            <v>0</v>
          </cell>
          <cell r="AV743">
            <v>0</v>
          </cell>
          <cell r="AW743">
            <v>0</v>
          </cell>
          <cell r="AX743">
            <v>0</v>
          </cell>
          <cell r="AY743">
            <v>0</v>
          </cell>
          <cell r="AZ743">
            <v>0</v>
          </cell>
        </row>
        <row r="744">
          <cell r="A744" t="str">
            <v>NATCAN Investment Management Inc</v>
          </cell>
          <cell r="B744">
            <v>32921</v>
          </cell>
          <cell r="C744" t="str">
            <v>C</v>
          </cell>
          <cell r="D744">
            <v>0</v>
          </cell>
          <cell r="L744">
            <v>0</v>
          </cell>
          <cell r="N744">
            <v>0</v>
          </cell>
          <cell r="P744">
            <v>0</v>
          </cell>
          <cell r="R744">
            <v>0</v>
          </cell>
          <cell r="S744">
            <v>0</v>
          </cell>
          <cell r="V744">
            <v>0</v>
          </cell>
          <cell r="Y744">
            <v>0</v>
          </cell>
          <cell r="AB744">
            <v>0</v>
          </cell>
          <cell r="AC744">
            <v>0</v>
          </cell>
          <cell r="AE744">
            <v>0</v>
          </cell>
          <cell r="AG744">
            <v>0</v>
          </cell>
          <cell r="AI744">
            <v>0</v>
          </cell>
          <cell r="AK744">
            <v>0</v>
          </cell>
          <cell r="AP744">
            <v>0</v>
          </cell>
          <cell r="AQ744">
            <v>1</v>
          </cell>
          <cell r="AR744">
            <v>0</v>
          </cell>
          <cell r="AS744">
            <v>3</v>
          </cell>
          <cell r="AT744">
            <v>1</v>
          </cell>
          <cell r="AU744">
            <v>0</v>
          </cell>
          <cell r="AV744">
            <v>0</v>
          </cell>
          <cell r="AW744">
            <v>0</v>
          </cell>
          <cell r="AX744">
            <v>0</v>
          </cell>
          <cell r="AY744">
            <v>0</v>
          </cell>
          <cell r="AZ744">
            <v>0</v>
          </cell>
        </row>
        <row r="745">
          <cell r="A745" t="str">
            <v>National Bank of Canada</v>
          </cell>
          <cell r="B745">
            <v>4175000</v>
          </cell>
          <cell r="C745" t="str">
            <v>C</v>
          </cell>
          <cell r="D745">
            <v>0</v>
          </cell>
          <cell r="F745">
            <v>34152</v>
          </cell>
          <cell r="G745">
            <v>36</v>
          </cell>
          <cell r="H745">
            <v>88000</v>
          </cell>
          <cell r="L745">
            <v>1</v>
          </cell>
          <cell r="M745">
            <v>540</v>
          </cell>
          <cell r="N745">
            <v>1</v>
          </cell>
          <cell r="P745">
            <v>0</v>
          </cell>
          <cell r="R745">
            <v>0</v>
          </cell>
          <cell r="S745">
            <v>0</v>
          </cell>
          <cell r="V745">
            <v>0</v>
          </cell>
          <cell r="Y745">
            <v>0</v>
          </cell>
          <cell r="AB745">
            <v>1</v>
          </cell>
          <cell r="AC745">
            <v>0</v>
          </cell>
          <cell r="AE745">
            <v>1</v>
          </cell>
          <cell r="AF745">
            <v>850</v>
          </cell>
          <cell r="AG745">
            <v>1</v>
          </cell>
          <cell r="AH745">
            <v>500</v>
          </cell>
          <cell r="AI745">
            <v>0</v>
          </cell>
          <cell r="AK745">
            <v>0</v>
          </cell>
          <cell r="AP745">
            <v>1</v>
          </cell>
          <cell r="AQ745">
            <v>5</v>
          </cell>
          <cell r="AR745">
            <v>0</v>
          </cell>
          <cell r="AS745">
            <v>3</v>
          </cell>
          <cell r="AT745">
            <v>1</v>
          </cell>
          <cell r="AU745">
            <v>0</v>
          </cell>
          <cell r="AV745">
            <v>0</v>
          </cell>
          <cell r="AW745">
            <v>0</v>
          </cell>
          <cell r="AX745">
            <v>1</v>
          </cell>
          <cell r="AY745">
            <v>0</v>
          </cell>
          <cell r="AZ745">
            <v>0</v>
          </cell>
        </row>
        <row r="746">
          <cell r="A746" t="str">
            <v>National Silicates Partnership</v>
          </cell>
          <cell r="B746">
            <v>55000</v>
          </cell>
          <cell r="C746" t="str">
            <v>C</v>
          </cell>
          <cell r="D746">
            <v>0</v>
          </cell>
          <cell r="F746">
            <v>39000</v>
          </cell>
          <cell r="G746">
            <v>36</v>
          </cell>
          <cell r="H746">
            <v>75000</v>
          </cell>
          <cell r="L746">
            <v>1</v>
          </cell>
          <cell r="M746">
            <v>3700</v>
          </cell>
          <cell r="N746">
            <v>0</v>
          </cell>
          <cell r="P746">
            <v>0</v>
          </cell>
          <cell r="R746">
            <v>1</v>
          </cell>
          <cell r="S746">
            <v>0</v>
          </cell>
          <cell r="V746">
            <v>1</v>
          </cell>
          <cell r="W746">
            <v>300</v>
          </cell>
          <cell r="X746">
            <v>2000</v>
          </cell>
          <cell r="Y746">
            <v>0</v>
          </cell>
          <cell r="AB746">
            <v>0</v>
          </cell>
          <cell r="AC746">
            <v>0</v>
          </cell>
          <cell r="AE746">
            <v>0</v>
          </cell>
          <cell r="AG746">
            <v>0</v>
          </cell>
          <cell r="AI746">
            <v>0</v>
          </cell>
          <cell r="AK746">
            <v>0</v>
          </cell>
          <cell r="AP746">
            <v>1</v>
          </cell>
          <cell r="AQ746">
            <v>1</v>
          </cell>
          <cell r="AR746">
            <v>0</v>
          </cell>
          <cell r="AS746">
            <v>3</v>
          </cell>
          <cell r="AT746">
            <v>1</v>
          </cell>
          <cell r="AU746">
            <v>0</v>
          </cell>
          <cell r="AV746">
            <v>0</v>
          </cell>
          <cell r="AW746">
            <v>1</v>
          </cell>
          <cell r="AX746">
            <v>0</v>
          </cell>
          <cell r="AY746">
            <v>0</v>
          </cell>
          <cell r="AZ746">
            <v>0</v>
          </cell>
        </row>
        <row r="747">
          <cell r="A747" t="str">
            <v>NAV Canada</v>
          </cell>
          <cell r="B747">
            <v>927934</v>
          </cell>
          <cell r="C747" t="str">
            <v>C</v>
          </cell>
          <cell r="D747">
            <v>0</v>
          </cell>
          <cell r="I747">
            <v>1167</v>
          </cell>
          <cell r="J747">
            <v>14004</v>
          </cell>
          <cell r="L747">
            <v>0</v>
          </cell>
          <cell r="N747">
            <v>1</v>
          </cell>
          <cell r="O747">
            <v>3840</v>
          </cell>
          <cell r="P747">
            <v>0</v>
          </cell>
          <cell r="R747">
            <v>1</v>
          </cell>
          <cell r="S747">
            <v>0</v>
          </cell>
          <cell r="V747">
            <v>0</v>
          </cell>
          <cell r="Y747">
            <v>0</v>
          </cell>
          <cell r="AB747">
            <v>2</v>
          </cell>
          <cell r="AC747">
            <v>1</v>
          </cell>
          <cell r="AE747">
            <v>1</v>
          </cell>
          <cell r="AG747">
            <v>1</v>
          </cell>
          <cell r="AH747">
            <v>500</v>
          </cell>
          <cell r="AI747">
            <v>0</v>
          </cell>
          <cell r="AK747">
            <v>0</v>
          </cell>
          <cell r="AM747">
            <v>1</v>
          </cell>
          <cell r="AN747">
            <v>2500</v>
          </cell>
          <cell r="AO747">
            <v>250</v>
          </cell>
          <cell r="AP747">
            <v>0</v>
          </cell>
          <cell r="AQ747">
            <v>3</v>
          </cell>
          <cell r="AR747">
            <v>0</v>
          </cell>
          <cell r="AS747">
            <v>3</v>
          </cell>
          <cell r="AT747">
            <v>1</v>
          </cell>
          <cell r="AU747">
            <v>0</v>
          </cell>
          <cell r="AV747">
            <v>1</v>
          </cell>
          <cell r="AW747">
            <v>1</v>
          </cell>
          <cell r="AX747">
            <v>1</v>
          </cell>
          <cell r="AY747">
            <v>0</v>
          </cell>
          <cell r="AZ747">
            <v>0</v>
          </cell>
        </row>
        <row r="748">
          <cell r="A748" t="str">
            <v>Nestlé Canada Inc.</v>
          </cell>
          <cell r="B748">
            <v>1798200</v>
          </cell>
          <cell r="C748" t="str">
            <v>C</v>
          </cell>
          <cell r="D748">
            <v>0</v>
          </cell>
          <cell r="F748">
            <v>40300</v>
          </cell>
          <cell r="G748">
            <v>48</v>
          </cell>
          <cell r="H748">
            <v>90000</v>
          </cell>
          <cell r="L748">
            <v>1</v>
          </cell>
          <cell r="M748">
            <v>800</v>
          </cell>
          <cell r="N748">
            <v>1</v>
          </cell>
          <cell r="O748">
            <v>150</v>
          </cell>
          <cell r="P748">
            <v>0</v>
          </cell>
          <cell r="R748">
            <v>0</v>
          </cell>
          <cell r="S748">
            <v>0</v>
          </cell>
          <cell r="V748">
            <v>0</v>
          </cell>
          <cell r="Y748">
            <v>0</v>
          </cell>
          <cell r="AB748">
            <v>0</v>
          </cell>
          <cell r="AC748">
            <v>1</v>
          </cell>
          <cell r="AE748">
            <v>1</v>
          </cell>
          <cell r="AG748">
            <v>1</v>
          </cell>
          <cell r="AH748">
            <v>2000</v>
          </cell>
          <cell r="AI748">
            <v>0</v>
          </cell>
          <cell r="AK748">
            <v>0</v>
          </cell>
          <cell r="AP748">
            <v>1</v>
          </cell>
          <cell r="AQ748">
            <v>4</v>
          </cell>
          <cell r="AR748">
            <v>0</v>
          </cell>
          <cell r="AS748">
            <v>3</v>
          </cell>
          <cell r="AT748">
            <v>1</v>
          </cell>
          <cell r="AU748">
            <v>0</v>
          </cell>
          <cell r="AV748">
            <v>0</v>
          </cell>
          <cell r="AW748">
            <v>0</v>
          </cell>
          <cell r="AX748">
            <v>0</v>
          </cell>
          <cell r="AY748">
            <v>0</v>
          </cell>
          <cell r="AZ748">
            <v>0</v>
          </cell>
        </row>
        <row r="749">
          <cell r="A749" t="str">
            <v>New Brunswick Investment Management Corporation</v>
          </cell>
          <cell r="B749">
            <v>7462</v>
          </cell>
          <cell r="C749" t="str">
            <v>C</v>
          </cell>
          <cell r="D749">
            <v>0</v>
          </cell>
          <cell r="L749">
            <v>0</v>
          </cell>
          <cell r="N749">
            <v>0</v>
          </cell>
          <cell r="P749">
            <v>0</v>
          </cell>
          <cell r="R749">
            <v>0</v>
          </cell>
          <cell r="S749">
            <v>0</v>
          </cell>
          <cell r="V749">
            <v>0</v>
          </cell>
          <cell r="Y749">
            <v>0</v>
          </cell>
          <cell r="AB749">
            <v>0</v>
          </cell>
          <cell r="AC749">
            <v>0</v>
          </cell>
          <cell r="AE749">
            <v>0</v>
          </cell>
          <cell r="AG749">
            <v>0</v>
          </cell>
          <cell r="AI749">
            <v>0</v>
          </cell>
          <cell r="AK749">
            <v>0</v>
          </cell>
          <cell r="AP749">
            <v>0</v>
          </cell>
          <cell r="AQ749">
            <v>1</v>
          </cell>
          <cell r="AR749">
            <v>0</v>
          </cell>
          <cell r="AS749">
            <v>3</v>
          </cell>
          <cell r="AT749">
            <v>1</v>
          </cell>
          <cell r="AU749">
            <v>0</v>
          </cell>
          <cell r="AV749">
            <v>0</v>
          </cell>
          <cell r="AW749">
            <v>0</v>
          </cell>
          <cell r="AX749">
            <v>0</v>
          </cell>
          <cell r="AY749">
            <v>0</v>
          </cell>
          <cell r="AZ749">
            <v>0</v>
          </cell>
        </row>
        <row r="750">
          <cell r="A750" t="str">
            <v>Nexen Inc.</v>
          </cell>
          <cell r="B750">
            <v>3518000</v>
          </cell>
          <cell r="C750" t="str">
            <v>C</v>
          </cell>
          <cell r="D750">
            <v>0</v>
          </cell>
          <cell r="I750">
            <v>1600</v>
          </cell>
          <cell r="J750">
            <v>19200</v>
          </cell>
          <cell r="N750">
            <v>1</v>
          </cell>
          <cell r="O750">
            <v>3600</v>
          </cell>
          <cell r="R750">
            <v>2</v>
          </cell>
          <cell r="S750">
            <v>0</v>
          </cell>
          <cell r="V750">
            <v>1</v>
          </cell>
          <cell r="X750">
            <v>1200</v>
          </cell>
          <cell r="Y750">
            <v>1</v>
          </cell>
          <cell r="AA750">
            <v>350</v>
          </cell>
          <cell r="AB750">
            <v>2</v>
          </cell>
          <cell r="AE750">
            <v>1</v>
          </cell>
          <cell r="AF750">
            <v>700</v>
          </cell>
          <cell r="AG750">
            <v>0</v>
          </cell>
          <cell r="AI750">
            <v>0</v>
          </cell>
          <cell r="AP750">
            <v>0</v>
          </cell>
          <cell r="AQ750">
            <v>5</v>
          </cell>
          <cell r="AR750">
            <v>0</v>
          </cell>
          <cell r="AS750">
            <v>3</v>
          </cell>
          <cell r="AT750">
            <v>1</v>
          </cell>
          <cell r="AU750">
            <v>0</v>
          </cell>
          <cell r="AV750">
            <v>1</v>
          </cell>
          <cell r="AW750">
            <v>1</v>
          </cell>
          <cell r="AX750">
            <v>1</v>
          </cell>
          <cell r="AY750">
            <v>0</v>
          </cell>
          <cell r="AZ750">
            <v>0</v>
          </cell>
        </row>
        <row r="751">
          <cell r="A751" t="str">
            <v>Nexfor Inc.</v>
          </cell>
          <cell r="B751">
            <v>2512231</v>
          </cell>
          <cell r="C751" t="str">
            <v>C</v>
          </cell>
          <cell r="AP751">
            <v>0</v>
          </cell>
          <cell r="AQ751">
            <v>5</v>
          </cell>
          <cell r="AR751">
            <v>0</v>
          </cell>
          <cell r="AS751">
            <v>3</v>
          </cell>
          <cell r="AT751">
            <v>0</v>
          </cell>
          <cell r="AU751">
            <v>0</v>
          </cell>
          <cell r="AV751">
            <v>0</v>
          </cell>
          <cell r="AW751">
            <v>0</v>
          </cell>
          <cell r="AX751">
            <v>0</v>
          </cell>
          <cell r="AY751">
            <v>0</v>
          </cell>
          <cell r="AZ751">
            <v>0</v>
          </cell>
        </row>
        <row r="752">
          <cell r="A752" t="str">
            <v>Nexxlink</v>
          </cell>
          <cell r="B752">
            <v>67791</v>
          </cell>
          <cell r="C752" t="str">
            <v>C</v>
          </cell>
          <cell r="AP752">
            <v>0</v>
          </cell>
          <cell r="AQ752">
            <v>1</v>
          </cell>
          <cell r="AR752">
            <v>0</v>
          </cell>
          <cell r="AS752">
            <v>3</v>
          </cell>
          <cell r="AT752">
            <v>0</v>
          </cell>
          <cell r="AU752">
            <v>0</v>
          </cell>
          <cell r="AV752">
            <v>0</v>
          </cell>
          <cell r="AW752">
            <v>0</v>
          </cell>
          <cell r="AX752">
            <v>0</v>
          </cell>
          <cell r="AY752">
            <v>0</v>
          </cell>
          <cell r="AZ752">
            <v>0</v>
          </cell>
        </row>
        <row r="753">
          <cell r="A753" t="str">
            <v>Niko Resources Ltd.</v>
          </cell>
          <cell r="B753">
            <v>82851</v>
          </cell>
          <cell r="C753" t="str">
            <v>C</v>
          </cell>
          <cell r="D753">
            <v>0</v>
          </cell>
          <cell r="N753">
            <v>1</v>
          </cell>
          <cell r="O753">
            <v>3960</v>
          </cell>
          <cell r="R753">
            <v>0</v>
          </cell>
          <cell r="S753">
            <v>0</v>
          </cell>
          <cell r="V753">
            <v>0</v>
          </cell>
          <cell r="Y753">
            <v>0</v>
          </cell>
          <cell r="AB753">
            <v>0</v>
          </cell>
          <cell r="AE753">
            <v>0</v>
          </cell>
          <cell r="AG753">
            <v>0</v>
          </cell>
          <cell r="AI753">
            <v>0</v>
          </cell>
          <cell r="AP753">
            <v>0</v>
          </cell>
          <cell r="AQ753">
            <v>1</v>
          </cell>
          <cell r="AR753">
            <v>0</v>
          </cell>
          <cell r="AS753">
            <v>3</v>
          </cell>
          <cell r="AT753">
            <v>1</v>
          </cell>
          <cell r="AU753">
            <v>0</v>
          </cell>
          <cell r="AV753">
            <v>0</v>
          </cell>
          <cell r="AW753">
            <v>0</v>
          </cell>
          <cell r="AX753">
            <v>0</v>
          </cell>
          <cell r="AY753">
            <v>0</v>
          </cell>
          <cell r="AZ753">
            <v>0</v>
          </cell>
        </row>
        <row r="754">
          <cell r="A754" t="str">
            <v>Norampac Inc.</v>
          </cell>
          <cell r="B754">
            <v>1258634</v>
          </cell>
          <cell r="C754" t="str">
            <v>C</v>
          </cell>
          <cell r="D754">
            <v>0</v>
          </cell>
          <cell r="I754">
            <v>875</v>
          </cell>
          <cell r="J754">
            <v>10500</v>
          </cell>
          <cell r="L754">
            <v>0</v>
          </cell>
          <cell r="N754">
            <v>0</v>
          </cell>
          <cell r="P754">
            <v>0</v>
          </cell>
          <cell r="R754">
            <v>0</v>
          </cell>
          <cell r="S754">
            <v>0</v>
          </cell>
          <cell r="V754">
            <v>0</v>
          </cell>
          <cell r="Y754">
            <v>0</v>
          </cell>
          <cell r="AB754">
            <v>1</v>
          </cell>
          <cell r="AC754">
            <v>0</v>
          </cell>
          <cell r="AE754">
            <v>1</v>
          </cell>
          <cell r="AF754">
            <v>1200</v>
          </cell>
          <cell r="AG754">
            <v>0</v>
          </cell>
          <cell r="AI754">
            <v>0</v>
          </cell>
          <cell r="AK754">
            <v>0</v>
          </cell>
          <cell r="AP754">
            <v>0</v>
          </cell>
          <cell r="AQ754">
            <v>4</v>
          </cell>
          <cell r="AR754">
            <v>0</v>
          </cell>
          <cell r="AS754">
            <v>3</v>
          </cell>
          <cell r="AT754">
            <v>1</v>
          </cell>
          <cell r="AU754">
            <v>0</v>
          </cell>
          <cell r="AV754">
            <v>1</v>
          </cell>
          <cell r="AW754">
            <v>0</v>
          </cell>
          <cell r="AX754">
            <v>1</v>
          </cell>
          <cell r="AY754">
            <v>0</v>
          </cell>
          <cell r="AZ754">
            <v>0</v>
          </cell>
        </row>
        <row r="755">
          <cell r="A755" t="str">
            <v>Noranda Inc.</v>
          </cell>
          <cell r="B755">
            <v>6018241</v>
          </cell>
          <cell r="C755" t="str">
            <v>C</v>
          </cell>
          <cell r="D755">
            <v>1</v>
          </cell>
          <cell r="E755">
            <v>16800</v>
          </cell>
          <cell r="F755">
            <v>37600</v>
          </cell>
          <cell r="G755">
            <v>36</v>
          </cell>
          <cell r="L755">
            <v>1</v>
          </cell>
          <cell r="N755">
            <v>0</v>
          </cell>
          <cell r="P755">
            <v>0</v>
          </cell>
          <cell r="R755">
            <v>2</v>
          </cell>
          <cell r="S755">
            <v>0</v>
          </cell>
          <cell r="V755">
            <v>1</v>
          </cell>
          <cell r="Y755">
            <v>1</v>
          </cell>
          <cell r="AB755">
            <v>0</v>
          </cell>
          <cell r="AC755">
            <v>0</v>
          </cell>
          <cell r="AE755">
            <v>1</v>
          </cell>
          <cell r="AF755">
            <v>1000</v>
          </cell>
          <cell r="AG755">
            <v>1</v>
          </cell>
          <cell r="AI755">
            <v>0</v>
          </cell>
          <cell r="AP755">
            <v>1</v>
          </cell>
          <cell r="AQ755">
            <v>6</v>
          </cell>
          <cell r="AR755">
            <v>0</v>
          </cell>
          <cell r="AS755">
            <v>3</v>
          </cell>
          <cell r="AT755">
            <v>1</v>
          </cell>
          <cell r="AU755">
            <v>0</v>
          </cell>
          <cell r="AV755">
            <v>0</v>
          </cell>
          <cell r="AW755">
            <v>1</v>
          </cell>
          <cell r="AX755">
            <v>0</v>
          </cell>
          <cell r="AY755">
            <v>0</v>
          </cell>
          <cell r="AZ755">
            <v>0</v>
          </cell>
        </row>
        <row r="756">
          <cell r="A756" t="str">
            <v>NorskeCanada</v>
          </cell>
          <cell r="B756">
            <v>1649400</v>
          </cell>
          <cell r="C756" t="str">
            <v>C</v>
          </cell>
          <cell r="D756">
            <v>0</v>
          </cell>
          <cell r="F756">
            <v>34893</v>
          </cell>
          <cell r="G756">
            <v>48</v>
          </cell>
          <cell r="H756">
            <v>90000</v>
          </cell>
          <cell r="I756">
            <v>0</v>
          </cell>
          <cell r="K756">
            <v>175</v>
          </cell>
          <cell r="L756">
            <v>1</v>
          </cell>
          <cell r="M756">
            <v>646</v>
          </cell>
          <cell r="N756">
            <v>1</v>
          </cell>
          <cell r="O756">
            <v>3020</v>
          </cell>
          <cell r="P756">
            <v>0</v>
          </cell>
          <cell r="R756">
            <v>1</v>
          </cell>
          <cell r="S756">
            <v>1</v>
          </cell>
          <cell r="U756">
            <v>2870</v>
          </cell>
          <cell r="V756">
            <v>0</v>
          </cell>
          <cell r="Y756">
            <v>0</v>
          </cell>
          <cell r="AB756">
            <v>0</v>
          </cell>
          <cell r="AC756">
            <v>0</v>
          </cell>
          <cell r="AE756">
            <v>1</v>
          </cell>
          <cell r="AF756">
            <v>800</v>
          </cell>
          <cell r="AG756">
            <v>0</v>
          </cell>
          <cell r="AI756">
            <v>0</v>
          </cell>
          <cell r="AK756">
            <v>0</v>
          </cell>
          <cell r="AP756">
            <v>1</v>
          </cell>
          <cell r="AQ756">
            <v>4</v>
          </cell>
          <cell r="AR756">
            <v>0</v>
          </cell>
          <cell r="AS756">
            <v>3</v>
          </cell>
          <cell r="AT756">
            <v>1</v>
          </cell>
          <cell r="AU756">
            <v>0</v>
          </cell>
          <cell r="AV756">
            <v>0</v>
          </cell>
          <cell r="AW756">
            <v>1</v>
          </cell>
          <cell r="AX756">
            <v>0</v>
          </cell>
          <cell r="AY756">
            <v>1</v>
          </cell>
          <cell r="AZ756">
            <v>0</v>
          </cell>
        </row>
        <row r="757">
          <cell r="A757" t="str">
            <v>Nortel Networks</v>
          </cell>
          <cell r="B757">
            <v>12999245</v>
          </cell>
          <cell r="C757" t="str">
            <v>C</v>
          </cell>
          <cell r="D757">
            <v>0</v>
          </cell>
          <cell r="E757">
            <v>0</v>
          </cell>
          <cell r="L757">
            <v>0</v>
          </cell>
          <cell r="N757">
            <v>0</v>
          </cell>
          <cell r="P757">
            <v>0</v>
          </cell>
          <cell r="R757">
            <v>0</v>
          </cell>
          <cell r="S757">
            <v>0</v>
          </cell>
          <cell r="V757">
            <v>0</v>
          </cell>
          <cell r="Y757">
            <v>0</v>
          </cell>
          <cell r="AB757">
            <v>0</v>
          </cell>
          <cell r="AC757">
            <v>0</v>
          </cell>
          <cell r="AE757">
            <v>0</v>
          </cell>
          <cell r="AG757">
            <v>0</v>
          </cell>
          <cell r="AI757">
            <v>0</v>
          </cell>
          <cell r="AK757">
            <v>0</v>
          </cell>
          <cell r="AM757">
            <v>0</v>
          </cell>
          <cell r="AP757">
            <v>0</v>
          </cell>
          <cell r="AQ757">
            <v>6</v>
          </cell>
          <cell r="AR757">
            <v>0</v>
          </cell>
          <cell r="AS757">
            <v>3</v>
          </cell>
          <cell r="AT757">
            <v>1</v>
          </cell>
          <cell r="AU757">
            <v>0</v>
          </cell>
          <cell r="AV757">
            <v>0</v>
          </cell>
          <cell r="AW757">
            <v>0</v>
          </cell>
          <cell r="AX757">
            <v>0</v>
          </cell>
          <cell r="AY757">
            <v>0</v>
          </cell>
          <cell r="AZ757">
            <v>0</v>
          </cell>
        </row>
        <row r="758">
          <cell r="A758" t="str">
            <v>Northern Group Retail</v>
          </cell>
          <cell r="B758">
            <v>202956</v>
          </cell>
          <cell r="C758" t="str">
            <v>C</v>
          </cell>
          <cell r="D758">
            <v>0</v>
          </cell>
          <cell r="L758">
            <v>0</v>
          </cell>
          <cell r="N758">
            <v>0</v>
          </cell>
          <cell r="P758">
            <v>0</v>
          </cell>
          <cell r="R758">
            <v>0</v>
          </cell>
          <cell r="AB758">
            <v>0</v>
          </cell>
          <cell r="AC758">
            <v>0</v>
          </cell>
          <cell r="AE758">
            <v>0</v>
          </cell>
          <cell r="AG758">
            <v>0</v>
          </cell>
          <cell r="AK758">
            <v>0</v>
          </cell>
          <cell r="AP758">
            <v>0</v>
          </cell>
          <cell r="AQ758">
            <v>2</v>
          </cell>
          <cell r="AR758">
            <v>0</v>
          </cell>
          <cell r="AS758">
            <v>3</v>
          </cell>
          <cell r="AT758">
            <v>1</v>
          </cell>
          <cell r="AU758">
            <v>0</v>
          </cell>
          <cell r="AV758">
            <v>0</v>
          </cell>
          <cell r="AW758">
            <v>0</v>
          </cell>
          <cell r="AX758">
            <v>0</v>
          </cell>
          <cell r="AY758">
            <v>0</v>
          </cell>
          <cell r="AZ758">
            <v>0</v>
          </cell>
        </row>
        <row r="759">
          <cell r="A759" t="str">
            <v>Northern Telephone Limited</v>
          </cell>
          <cell r="B759">
            <v>331100</v>
          </cell>
          <cell r="C759" t="str">
            <v>C</v>
          </cell>
          <cell r="D759">
            <v>0</v>
          </cell>
          <cell r="E759">
            <v>0</v>
          </cell>
          <cell r="I759">
            <v>1500</v>
          </cell>
          <cell r="J759">
            <v>18000</v>
          </cell>
          <cell r="L759">
            <v>0</v>
          </cell>
          <cell r="N759">
            <v>0</v>
          </cell>
          <cell r="P759">
            <v>0</v>
          </cell>
          <cell r="R759">
            <v>0</v>
          </cell>
          <cell r="S759">
            <v>0</v>
          </cell>
          <cell r="V759">
            <v>0</v>
          </cell>
          <cell r="Y759">
            <v>0</v>
          </cell>
          <cell r="AB759">
            <v>1</v>
          </cell>
          <cell r="AC759">
            <v>1</v>
          </cell>
          <cell r="AD759">
            <v>5000</v>
          </cell>
          <cell r="AE759">
            <v>0</v>
          </cell>
          <cell r="AG759">
            <v>0</v>
          </cell>
          <cell r="AI759">
            <v>0</v>
          </cell>
          <cell r="AK759">
            <v>0</v>
          </cell>
          <cell r="AM759">
            <v>0</v>
          </cell>
          <cell r="AP759">
            <v>0</v>
          </cell>
          <cell r="AQ759">
            <v>2</v>
          </cell>
          <cell r="AR759">
            <v>0</v>
          </cell>
          <cell r="AS759">
            <v>3</v>
          </cell>
          <cell r="AT759">
            <v>1</v>
          </cell>
          <cell r="AU759">
            <v>0</v>
          </cell>
          <cell r="AV759">
            <v>1</v>
          </cell>
          <cell r="AW759">
            <v>0</v>
          </cell>
          <cell r="AX759">
            <v>1</v>
          </cell>
          <cell r="AY759">
            <v>0</v>
          </cell>
          <cell r="AZ759">
            <v>0</v>
          </cell>
        </row>
        <row r="760">
          <cell r="A760" t="str">
            <v>Northwestel</v>
          </cell>
          <cell r="B760">
            <v>143142</v>
          </cell>
          <cell r="C760" t="str">
            <v>C</v>
          </cell>
          <cell r="D760">
            <v>0</v>
          </cell>
          <cell r="F760">
            <v>30000</v>
          </cell>
          <cell r="G760">
            <v>36</v>
          </cell>
          <cell r="L760">
            <v>1</v>
          </cell>
          <cell r="M760">
            <v>250</v>
          </cell>
          <cell r="N760">
            <v>0</v>
          </cell>
          <cell r="P760">
            <v>0</v>
          </cell>
          <cell r="R760">
            <v>0</v>
          </cell>
          <cell r="S760">
            <v>0</v>
          </cell>
          <cell r="V760">
            <v>0</v>
          </cell>
          <cell r="Y760">
            <v>0</v>
          </cell>
          <cell r="AB760">
            <v>1</v>
          </cell>
          <cell r="AC760">
            <v>0</v>
          </cell>
          <cell r="AE760">
            <v>0</v>
          </cell>
          <cell r="AG760">
            <v>0</v>
          </cell>
          <cell r="AI760">
            <v>0</v>
          </cell>
          <cell r="AK760">
            <v>0</v>
          </cell>
          <cell r="AP760">
            <v>1</v>
          </cell>
          <cell r="AQ760">
            <v>2</v>
          </cell>
          <cell r="AR760">
            <v>0</v>
          </cell>
          <cell r="AS760">
            <v>3</v>
          </cell>
          <cell r="AT760">
            <v>1</v>
          </cell>
          <cell r="AU760">
            <v>0</v>
          </cell>
          <cell r="AV760">
            <v>0</v>
          </cell>
          <cell r="AW760">
            <v>0</v>
          </cell>
          <cell r="AX760">
            <v>1</v>
          </cell>
          <cell r="AY760">
            <v>0</v>
          </cell>
          <cell r="AZ760">
            <v>0</v>
          </cell>
        </row>
        <row r="761">
          <cell r="A761" t="str">
            <v>NOVA Chemicals Corporation</v>
          </cell>
          <cell r="B761">
            <v>5272584</v>
          </cell>
          <cell r="C761" t="str">
            <v>C</v>
          </cell>
          <cell r="D761">
            <v>0</v>
          </cell>
          <cell r="F761">
            <v>35000</v>
          </cell>
          <cell r="G761">
            <v>36</v>
          </cell>
          <cell r="H761">
            <v>80000</v>
          </cell>
          <cell r="K761">
            <v>1</v>
          </cell>
          <cell r="L761">
            <v>1</v>
          </cell>
          <cell r="N761">
            <v>0</v>
          </cell>
          <cell r="P761">
            <v>0</v>
          </cell>
          <cell r="R761">
            <v>0</v>
          </cell>
          <cell r="S761">
            <v>0</v>
          </cell>
          <cell r="V761">
            <v>0</v>
          </cell>
          <cell r="Y761">
            <v>0</v>
          </cell>
          <cell r="AB761">
            <v>0</v>
          </cell>
          <cell r="AC761">
            <v>0</v>
          </cell>
          <cell r="AE761">
            <v>0</v>
          </cell>
          <cell r="AG761">
            <v>0</v>
          </cell>
          <cell r="AI761">
            <v>1</v>
          </cell>
          <cell r="AJ761">
            <v>6600</v>
          </cell>
          <cell r="AP761">
            <v>1</v>
          </cell>
          <cell r="AQ761">
            <v>6</v>
          </cell>
          <cell r="AR761">
            <v>0</v>
          </cell>
          <cell r="AS761">
            <v>3</v>
          </cell>
          <cell r="AT761">
            <v>1</v>
          </cell>
          <cell r="AU761">
            <v>0</v>
          </cell>
          <cell r="AV761">
            <v>0</v>
          </cell>
          <cell r="AW761">
            <v>0</v>
          </cell>
          <cell r="AX761">
            <v>0</v>
          </cell>
          <cell r="AY761">
            <v>1</v>
          </cell>
          <cell r="AZ761">
            <v>0</v>
          </cell>
        </row>
        <row r="762">
          <cell r="A762" t="str">
            <v>Novatel Inc.</v>
          </cell>
          <cell r="B762">
            <v>38684</v>
          </cell>
          <cell r="C762" t="str">
            <v>C</v>
          </cell>
          <cell r="D762">
            <v>0</v>
          </cell>
          <cell r="I762">
            <v>0</v>
          </cell>
          <cell r="L762">
            <v>0</v>
          </cell>
          <cell r="N762">
            <v>0</v>
          </cell>
          <cell r="P762">
            <v>0</v>
          </cell>
          <cell r="R762">
            <v>0</v>
          </cell>
          <cell r="S762">
            <v>0</v>
          </cell>
          <cell r="V762">
            <v>0</v>
          </cell>
          <cell r="Y762">
            <v>0</v>
          </cell>
          <cell r="AB762">
            <v>0</v>
          </cell>
          <cell r="AC762">
            <v>0</v>
          </cell>
          <cell r="AE762">
            <v>0</v>
          </cell>
          <cell r="AG762">
            <v>0</v>
          </cell>
          <cell r="AI762">
            <v>0</v>
          </cell>
          <cell r="AK762">
            <v>0</v>
          </cell>
          <cell r="AP762">
            <v>0</v>
          </cell>
          <cell r="AQ762">
            <v>1</v>
          </cell>
          <cell r="AR762">
            <v>0</v>
          </cell>
          <cell r="AS762">
            <v>3</v>
          </cell>
          <cell r="AT762">
            <v>1</v>
          </cell>
          <cell r="AU762">
            <v>0</v>
          </cell>
          <cell r="AV762">
            <v>0</v>
          </cell>
          <cell r="AW762">
            <v>0</v>
          </cell>
          <cell r="AX762">
            <v>0</v>
          </cell>
          <cell r="AY762">
            <v>0</v>
          </cell>
          <cell r="AZ762">
            <v>0</v>
          </cell>
        </row>
        <row r="763">
          <cell r="A763" t="str">
            <v>Novopharm Limited</v>
          </cell>
          <cell r="B763">
            <v>394000</v>
          </cell>
          <cell r="C763" t="str">
            <v>C</v>
          </cell>
          <cell r="D763">
            <v>0</v>
          </cell>
          <cell r="I763">
            <v>1125</v>
          </cell>
          <cell r="J763">
            <v>13500</v>
          </cell>
          <cell r="L763">
            <v>0</v>
          </cell>
          <cell r="N763">
            <v>0</v>
          </cell>
          <cell r="P763">
            <v>0</v>
          </cell>
          <cell r="R763">
            <v>1</v>
          </cell>
          <cell r="S763">
            <v>1</v>
          </cell>
          <cell r="V763">
            <v>0</v>
          </cell>
          <cell r="Y763">
            <v>0</v>
          </cell>
          <cell r="AB763">
            <v>1</v>
          </cell>
          <cell r="AC763">
            <v>0</v>
          </cell>
          <cell r="AE763">
            <v>1</v>
          </cell>
          <cell r="AG763">
            <v>1</v>
          </cell>
          <cell r="AI763">
            <v>0</v>
          </cell>
          <cell r="AK763">
            <v>0</v>
          </cell>
          <cell r="AM763">
            <v>0</v>
          </cell>
          <cell r="AP763">
            <v>0</v>
          </cell>
          <cell r="AQ763">
            <v>2</v>
          </cell>
          <cell r="AR763">
            <v>0</v>
          </cell>
          <cell r="AS763">
            <v>3</v>
          </cell>
          <cell r="AT763">
            <v>1</v>
          </cell>
          <cell r="AU763">
            <v>0</v>
          </cell>
          <cell r="AV763">
            <v>1</v>
          </cell>
          <cell r="AW763">
            <v>1</v>
          </cell>
          <cell r="AX763">
            <v>1</v>
          </cell>
          <cell r="AY763">
            <v>0</v>
          </cell>
          <cell r="AZ763">
            <v>0</v>
          </cell>
        </row>
        <row r="764">
          <cell r="A764" t="str">
            <v>Oak Leaf Confections Ltd.</v>
          </cell>
          <cell r="B764">
            <v>36000</v>
          </cell>
          <cell r="C764" t="str">
            <v>C</v>
          </cell>
          <cell r="D764">
            <v>0</v>
          </cell>
          <cell r="L764">
            <v>0</v>
          </cell>
          <cell r="N764">
            <v>0</v>
          </cell>
          <cell r="P764">
            <v>0</v>
          </cell>
          <cell r="R764">
            <v>0</v>
          </cell>
          <cell r="S764">
            <v>0</v>
          </cell>
          <cell r="V764">
            <v>0</v>
          </cell>
          <cell r="Y764">
            <v>0</v>
          </cell>
          <cell r="AB764">
            <v>0</v>
          </cell>
          <cell r="AC764">
            <v>0</v>
          </cell>
          <cell r="AE764">
            <v>0</v>
          </cell>
          <cell r="AG764">
            <v>0</v>
          </cell>
          <cell r="AI764">
            <v>0</v>
          </cell>
          <cell r="AP764">
            <v>0</v>
          </cell>
          <cell r="AQ764">
            <v>1</v>
          </cell>
          <cell r="AR764">
            <v>0</v>
          </cell>
          <cell r="AS764">
            <v>3</v>
          </cell>
          <cell r="AT764">
            <v>1</v>
          </cell>
          <cell r="AU764">
            <v>0</v>
          </cell>
          <cell r="AV764">
            <v>0</v>
          </cell>
          <cell r="AW764">
            <v>0</v>
          </cell>
          <cell r="AX764">
            <v>0</v>
          </cell>
          <cell r="AY764">
            <v>0</v>
          </cell>
          <cell r="AZ764">
            <v>0</v>
          </cell>
        </row>
        <row r="765">
          <cell r="A765" t="str">
            <v>Ontario Municipal Employees Retirement System (OMERS)</v>
          </cell>
          <cell r="B765">
            <v>178000</v>
          </cell>
          <cell r="C765" t="str">
            <v>C</v>
          </cell>
          <cell r="D765">
            <v>0</v>
          </cell>
          <cell r="L765">
            <v>0</v>
          </cell>
          <cell r="N765">
            <v>1</v>
          </cell>
          <cell r="P765">
            <v>0</v>
          </cell>
          <cell r="R765">
            <v>0</v>
          </cell>
          <cell r="S765">
            <v>0</v>
          </cell>
          <cell r="V765">
            <v>0</v>
          </cell>
          <cell r="Y765">
            <v>0</v>
          </cell>
          <cell r="AB765">
            <v>0</v>
          </cell>
          <cell r="AC765">
            <v>0</v>
          </cell>
          <cell r="AE765">
            <v>0</v>
          </cell>
          <cell r="AG765">
            <v>1</v>
          </cell>
          <cell r="AI765">
            <v>0</v>
          </cell>
          <cell r="AK765">
            <v>0</v>
          </cell>
          <cell r="AP765">
            <v>0</v>
          </cell>
          <cell r="AQ765">
            <v>2</v>
          </cell>
          <cell r="AR765">
            <v>0</v>
          </cell>
          <cell r="AS765">
            <v>3</v>
          </cell>
          <cell r="AT765">
            <v>1</v>
          </cell>
          <cell r="AU765">
            <v>0</v>
          </cell>
          <cell r="AV765">
            <v>0</v>
          </cell>
          <cell r="AW765">
            <v>0</v>
          </cell>
          <cell r="AX765">
            <v>0</v>
          </cell>
          <cell r="AY765">
            <v>0</v>
          </cell>
          <cell r="AZ765">
            <v>0</v>
          </cell>
        </row>
        <row r="766">
          <cell r="A766" t="str">
            <v>Ontario Teachers' Pension Plan Board</v>
          </cell>
          <cell r="B766">
            <v>195600</v>
          </cell>
          <cell r="C766" t="str">
            <v>C</v>
          </cell>
          <cell r="D766">
            <v>0</v>
          </cell>
          <cell r="L766">
            <v>0</v>
          </cell>
          <cell r="N766">
            <v>0</v>
          </cell>
          <cell r="P766">
            <v>0</v>
          </cell>
          <cell r="R766">
            <v>0</v>
          </cell>
          <cell r="S766">
            <v>0</v>
          </cell>
          <cell r="V766">
            <v>0</v>
          </cell>
          <cell r="Y766">
            <v>0</v>
          </cell>
          <cell r="AB766">
            <v>0</v>
          </cell>
          <cell r="AC766">
            <v>0</v>
          </cell>
          <cell r="AE766">
            <v>1</v>
          </cell>
          <cell r="AF766">
            <v>995</v>
          </cell>
          <cell r="AG766">
            <v>0</v>
          </cell>
          <cell r="AI766">
            <v>0</v>
          </cell>
          <cell r="AK766">
            <v>0</v>
          </cell>
          <cell r="AP766">
            <v>0</v>
          </cell>
          <cell r="AQ766">
            <v>2</v>
          </cell>
          <cell r="AR766">
            <v>0</v>
          </cell>
          <cell r="AS766">
            <v>3</v>
          </cell>
          <cell r="AT766">
            <v>1</v>
          </cell>
          <cell r="AU766">
            <v>0</v>
          </cell>
          <cell r="AV766">
            <v>0</v>
          </cell>
          <cell r="AW766">
            <v>0</v>
          </cell>
          <cell r="AX766">
            <v>0</v>
          </cell>
          <cell r="AY766">
            <v>0</v>
          </cell>
          <cell r="AZ766">
            <v>0</v>
          </cell>
        </row>
        <row r="767">
          <cell r="A767" t="str">
            <v>Opvest</v>
          </cell>
          <cell r="B767">
            <v>1000</v>
          </cell>
          <cell r="C767" t="str">
            <v>C</v>
          </cell>
          <cell r="D767">
            <v>1</v>
          </cell>
          <cell r="E767">
            <v>15000</v>
          </cell>
          <cell r="I767">
            <v>800</v>
          </cell>
          <cell r="J767">
            <v>9600</v>
          </cell>
          <cell r="L767">
            <v>1</v>
          </cell>
          <cell r="N767">
            <v>1</v>
          </cell>
          <cell r="P767">
            <v>1</v>
          </cell>
          <cell r="R767">
            <v>0</v>
          </cell>
          <cell r="S767">
            <v>0</v>
          </cell>
          <cell r="V767">
            <v>0</v>
          </cell>
          <cell r="Y767">
            <v>0</v>
          </cell>
          <cell r="AB767">
            <v>0</v>
          </cell>
          <cell r="AC767">
            <v>0</v>
          </cell>
          <cell r="AE767">
            <v>1</v>
          </cell>
          <cell r="AG767">
            <v>0</v>
          </cell>
          <cell r="AI767">
            <v>0</v>
          </cell>
          <cell r="AK767">
            <v>0</v>
          </cell>
          <cell r="AP767">
            <v>0</v>
          </cell>
          <cell r="AQ767">
            <v>1</v>
          </cell>
          <cell r="AR767">
            <v>0</v>
          </cell>
          <cell r="AS767">
            <v>3</v>
          </cell>
          <cell r="AT767">
            <v>1</v>
          </cell>
          <cell r="AU767">
            <v>0</v>
          </cell>
          <cell r="AV767">
            <v>1</v>
          </cell>
          <cell r="AW767">
            <v>0</v>
          </cell>
          <cell r="AX767">
            <v>0</v>
          </cell>
          <cell r="AY767">
            <v>0</v>
          </cell>
          <cell r="AZ767">
            <v>0</v>
          </cell>
        </row>
        <row r="768">
          <cell r="A768" t="str">
            <v>Outlook Energy Corp.</v>
          </cell>
          <cell r="B768">
            <v>4600</v>
          </cell>
          <cell r="C768" t="str">
            <v>C</v>
          </cell>
          <cell r="D768">
            <v>0</v>
          </cell>
          <cell r="N768">
            <v>1</v>
          </cell>
          <cell r="O768">
            <v>3300</v>
          </cell>
          <cell r="R768">
            <v>1</v>
          </cell>
          <cell r="S768">
            <v>1</v>
          </cell>
          <cell r="U768">
            <v>1500</v>
          </cell>
          <cell r="V768">
            <v>0</v>
          </cell>
          <cell r="Y768">
            <v>0</v>
          </cell>
          <cell r="AB768">
            <v>0</v>
          </cell>
          <cell r="AE768">
            <v>1</v>
          </cell>
          <cell r="AF768">
            <v>5000</v>
          </cell>
          <cell r="AG768">
            <v>0</v>
          </cell>
          <cell r="AI768">
            <v>0</v>
          </cell>
          <cell r="AP768">
            <v>0</v>
          </cell>
          <cell r="AQ768">
            <v>1</v>
          </cell>
          <cell r="AR768">
            <v>0</v>
          </cell>
          <cell r="AS768">
            <v>3</v>
          </cell>
          <cell r="AT768">
            <v>1</v>
          </cell>
          <cell r="AU768">
            <v>0</v>
          </cell>
          <cell r="AV768">
            <v>0</v>
          </cell>
          <cell r="AW768">
            <v>1</v>
          </cell>
          <cell r="AX768">
            <v>0</v>
          </cell>
          <cell r="AY768">
            <v>0</v>
          </cell>
          <cell r="AZ768">
            <v>0</v>
          </cell>
        </row>
        <row r="769">
          <cell r="A769" t="str">
            <v>Oxford Properties Group Inc.</v>
          </cell>
          <cell r="B769">
            <v>655321</v>
          </cell>
          <cell r="C769" t="str">
            <v>C</v>
          </cell>
          <cell r="D769">
            <v>0</v>
          </cell>
          <cell r="L769">
            <v>0</v>
          </cell>
          <cell r="N769">
            <v>0</v>
          </cell>
          <cell r="P769">
            <v>0</v>
          </cell>
          <cell r="R769">
            <v>0</v>
          </cell>
          <cell r="S769">
            <v>0</v>
          </cell>
          <cell r="V769">
            <v>0</v>
          </cell>
          <cell r="Y769">
            <v>0</v>
          </cell>
          <cell r="AB769">
            <v>0</v>
          </cell>
          <cell r="AC769">
            <v>0</v>
          </cell>
          <cell r="AE769">
            <v>0</v>
          </cell>
          <cell r="AG769">
            <v>0</v>
          </cell>
          <cell r="AI769">
            <v>0</v>
          </cell>
          <cell r="AK769">
            <v>0</v>
          </cell>
          <cell r="AP769">
            <v>0</v>
          </cell>
          <cell r="AQ769">
            <v>3</v>
          </cell>
          <cell r="AR769">
            <v>0</v>
          </cell>
          <cell r="AS769">
            <v>3</v>
          </cell>
          <cell r="AT769">
            <v>1</v>
          </cell>
          <cell r="AU769">
            <v>0</v>
          </cell>
          <cell r="AV769">
            <v>0</v>
          </cell>
          <cell r="AW769">
            <v>0</v>
          </cell>
          <cell r="AX769">
            <v>0</v>
          </cell>
          <cell r="AY769">
            <v>0</v>
          </cell>
          <cell r="AZ769">
            <v>0</v>
          </cell>
        </row>
        <row r="770">
          <cell r="A770" t="str">
            <v>Paccar of Canada Ltd.</v>
          </cell>
          <cell r="B770">
            <v>1452634</v>
          </cell>
          <cell r="C770" t="str">
            <v>C</v>
          </cell>
          <cell r="D770">
            <v>0</v>
          </cell>
          <cell r="L770">
            <v>0</v>
          </cell>
          <cell r="N770">
            <v>0</v>
          </cell>
          <cell r="P770">
            <v>0</v>
          </cell>
          <cell r="R770">
            <v>0</v>
          </cell>
          <cell r="S770">
            <v>0</v>
          </cell>
          <cell r="V770">
            <v>0</v>
          </cell>
          <cell r="Y770">
            <v>0</v>
          </cell>
          <cell r="AB770">
            <v>1</v>
          </cell>
          <cell r="AC770">
            <v>1</v>
          </cell>
          <cell r="AE770">
            <v>0</v>
          </cell>
          <cell r="AG770">
            <v>0</v>
          </cell>
          <cell r="AI770">
            <v>0</v>
          </cell>
          <cell r="AK770">
            <v>0</v>
          </cell>
          <cell r="AM770">
            <v>0</v>
          </cell>
          <cell r="AP770">
            <v>0</v>
          </cell>
          <cell r="AQ770">
            <v>4</v>
          </cell>
          <cell r="AR770">
            <v>0</v>
          </cell>
          <cell r="AS770">
            <v>3</v>
          </cell>
          <cell r="AT770">
            <v>1</v>
          </cell>
          <cell r="AU770">
            <v>0</v>
          </cell>
          <cell r="AV770">
            <v>0</v>
          </cell>
          <cell r="AW770">
            <v>0</v>
          </cell>
          <cell r="AX770">
            <v>1</v>
          </cell>
          <cell r="AY770">
            <v>0</v>
          </cell>
          <cell r="AZ770">
            <v>0</v>
          </cell>
        </row>
        <row r="771">
          <cell r="A771" t="str">
            <v>Panduit Canada</v>
          </cell>
          <cell r="B771">
            <v>27400</v>
          </cell>
          <cell r="C771" t="str">
            <v>C</v>
          </cell>
          <cell r="D771">
            <v>0</v>
          </cell>
          <cell r="L771">
            <v>0</v>
          </cell>
          <cell r="N771">
            <v>0</v>
          </cell>
          <cell r="P771">
            <v>0</v>
          </cell>
          <cell r="R771">
            <v>0</v>
          </cell>
          <cell r="S771">
            <v>0</v>
          </cell>
          <cell r="V771">
            <v>0</v>
          </cell>
          <cell r="Y771">
            <v>0</v>
          </cell>
          <cell r="AB771">
            <v>0</v>
          </cell>
          <cell r="AE771">
            <v>0</v>
          </cell>
          <cell r="AG771">
            <v>0</v>
          </cell>
          <cell r="AI771">
            <v>0</v>
          </cell>
          <cell r="AK771">
            <v>0</v>
          </cell>
          <cell r="AP771">
            <v>0</v>
          </cell>
          <cell r="AQ771">
            <v>1</v>
          </cell>
          <cell r="AR771">
            <v>0</v>
          </cell>
          <cell r="AS771">
            <v>3</v>
          </cell>
          <cell r="AT771">
            <v>1</v>
          </cell>
          <cell r="AU771">
            <v>0</v>
          </cell>
          <cell r="AV771">
            <v>0</v>
          </cell>
          <cell r="AW771">
            <v>0</v>
          </cell>
          <cell r="AX771">
            <v>0</v>
          </cell>
          <cell r="AY771">
            <v>0</v>
          </cell>
          <cell r="AZ771">
            <v>0</v>
          </cell>
        </row>
        <row r="772">
          <cell r="A772" t="str">
            <v>Parmalat Canada Limited</v>
          </cell>
          <cell r="B772">
            <v>1900000</v>
          </cell>
          <cell r="C772" t="str">
            <v>C</v>
          </cell>
          <cell r="D772">
            <v>0</v>
          </cell>
          <cell r="L772">
            <v>0</v>
          </cell>
          <cell r="N772">
            <v>0</v>
          </cell>
          <cell r="P772">
            <v>0</v>
          </cell>
          <cell r="R772">
            <v>0</v>
          </cell>
          <cell r="S772">
            <v>0</v>
          </cell>
          <cell r="V772">
            <v>0</v>
          </cell>
          <cell r="Y772">
            <v>0</v>
          </cell>
          <cell r="AB772">
            <v>0</v>
          </cell>
          <cell r="AE772">
            <v>0</v>
          </cell>
          <cell r="AG772">
            <v>0</v>
          </cell>
          <cell r="AI772">
            <v>0</v>
          </cell>
          <cell r="AK772">
            <v>0</v>
          </cell>
          <cell r="AP772">
            <v>0</v>
          </cell>
          <cell r="AQ772">
            <v>4</v>
          </cell>
          <cell r="AR772">
            <v>0</v>
          </cell>
          <cell r="AS772">
            <v>3</v>
          </cell>
          <cell r="AT772">
            <v>1</v>
          </cell>
          <cell r="AU772">
            <v>0</v>
          </cell>
          <cell r="AV772">
            <v>0</v>
          </cell>
          <cell r="AW772">
            <v>0</v>
          </cell>
          <cell r="AX772">
            <v>0</v>
          </cell>
          <cell r="AY772">
            <v>0</v>
          </cell>
          <cell r="AZ772">
            <v>0</v>
          </cell>
        </row>
        <row r="773">
          <cell r="A773" t="str">
            <v>Pengrowth Management Limited</v>
          </cell>
          <cell r="B773">
            <v>682795</v>
          </cell>
          <cell r="C773" t="str">
            <v>C</v>
          </cell>
          <cell r="D773">
            <v>0</v>
          </cell>
          <cell r="I773">
            <v>600</v>
          </cell>
          <cell r="J773">
            <v>7200</v>
          </cell>
          <cell r="N773">
            <v>1</v>
          </cell>
          <cell r="O773">
            <v>4237</v>
          </cell>
          <cell r="R773">
            <v>1</v>
          </cell>
          <cell r="S773">
            <v>0</v>
          </cell>
          <cell r="V773">
            <v>0</v>
          </cell>
          <cell r="Y773">
            <v>1</v>
          </cell>
          <cell r="AA773">
            <v>2500</v>
          </cell>
          <cell r="AB773">
            <v>0</v>
          </cell>
          <cell r="AE773">
            <v>0</v>
          </cell>
          <cell r="AG773">
            <v>0</v>
          </cell>
          <cell r="AI773">
            <v>0</v>
          </cell>
          <cell r="AP773">
            <v>0</v>
          </cell>
          <cell r="AQ773">
            <v>3</v>
          </cell>
          <cell r="AR773">
            <v>0</v>
          </cell>
          <cell r="AS773">
            <v>3</v>
          </cell>
          <cell r="AT773">
            <v>1</v>
          </cell>
          <cell r="AU773">
            <v>0</v>
          </cell>
          <cell r="AV773">
            <v>1</v>
          </cell>
          <cell r="AW773">
            <v>1</v>
          </cell>
          <cell r="AX773">
            <v>0</v>
          </cell>
          <cell r="AY773">
            <v>0</v>
          </cell>
          <cell r="AZ773">
            <v>0</v>
          </cell>
        </row>
        <row r="774">
          <cell r="A774" t="str">
            <v>Penn West Petroleum Ltd.</v>
          </cell>
          <cell r="B774">
            <v>1367800</v>
          </cell>
          <cell r="C774" t="str">
            <v>C</v>
          </cell>
          <cell r="D774">
            <v>0</v>
          </cell>
          <cell r="N774">
            <v>1</v>
          </cell>
          <cell r="O774">
            <v>3948</v>
          </cell>
          <cell r="R774">
            <v>1</v>
          </cell>
          <cell r="S774">
            <v>0</v>
          </cell>
          <cell r="V774">
            <v>1</v>
          </cell>
          <cell r="X774">
            <v>2814</v>
          </cell>
          <cell r="Y774">
            <v>0</v>
          </cell>
          <cell r="AB774">
            <v>0</v>
          </cell>
          <cell r="AE774">
            <v>0</v>
          </cell>
          <cell r="AG774">
            <v>0</v>
          </cell>
          <cell r="AI774">
            <v>0</v>
          </cell>
          <cell r="AP774">
            <v>0</v>
          </cell>
          <cell r="AQ774">
            <v>4</v>
          </cell>
          <cell r="AR774">
            <v>0</v>
          </cell>
          <cell r="AS774">
            <v>3</v>
          </cell>
          <cell r="AT774">
            <v>1</v>
          </cell>
          <cell r="AU774">
            <v>0</v>
          </cell>
          <cell r="AV774">
            <v>0</v>
          </cell>
          <cell r="AW774">
            <v>1</v>
          </cell>
          <cell r="AX774">
            <v>0</v>
          </cell>
          <cell r="AY774">
            <v>0</v>
          </cell>
          <cell r="AZ774">
            <v>0</v>
          </cell>
        </row>
        <row r="775">
          <cell r="A775" t="str">
            <v>Petro-Canada</v>
          </cell>
          <cell r="B775">
            <v>12221000</v>
          </cell>
          <cell r="C775" t="str">
            <v>C</v>
          </cell>
          <cell r="D775">
            <v>1</v>
          </cell>
          <cell r="E775">
            <v>25000</v>
          </cell>
          <cell r="L775">
            <v>0</v>
          </cell>
          <cell r="N775">
            <v>0</v>
          </cell>
          <cell r="P775">
            <v>0</v>
          </cell>
          <cell r="AB775">
            <v>1</v>
          </cell>
          <cell r="AP775">
            <v>0</v>
          </cell>
          <cell r="AQ775">
            <v>6</v>
          </cell>
          <cell r="AR775">
            <v>0</v>
          </cell>
          <cell r="AS775">
            <v>3</v>
          </cell>
          <cell r="AT775">
            <v>1</v>
          </cell>
          <cell r="AU775">
            <v>0</v>
          </cell>
          <cell r="AV775">
            <v>0</v>
          </cell>
          <cell r="AW775">
            <v>0</v>
          </cell>
          <cell r="AX775">
            <v>1</v>
          </cell>
          <cell r="AY775">
            <v>0</v>
          </cell>
          <cell r="AZ775">
            <v>0</v>
          </cell>
        </row>
        <row r="776">
          <cell r="A776" t="str">
            <v>Petromont Inc.</v>
          </cell>
          <cell r="B776">
            <v>504000</v>
          </cell>
          <cell r="C776" t="str">
            <v>C</v>
          </cell>
          <cell r="D776">
            <v>0</v>
          </cell>
          <cell r="F776">
            <v>51000</v>
          </cell>
          <cell r="G776">
            <v>36</v>
          </cell>
          <cell r="H776">
            <v>100</v>
          </cell>
          <cell r="L776">
            <v>1</v>
          </cell>
          <cell r="N776">
            <v>0</v>
          </cell>
          <cell r="P776">
            <v>0</v>
          </cell>
          <cell r="R776">
            <v>0</v>
          </cell>
          <cell r="S776">
            <v>0</v>
          </cell>
          <cell r="V776">
            <v>0</v>
          </cell>
          <cell r="Y776">
            <v>0</v>
          </cell>
          <cell r="AB776">
            <v>2</v>
          </cell>
          <cell r="AC776">
            <v>0</v>
          </cell>
          <cell r="AE776">
            <v>0</v>
          </cell>
          <cell r="AG776">
            <v>0</v>
          </cell>
          <cell r="AI776">
            <v>0</v>
          </cell>
          <cell r="AK776">
            <v>0</v>
          </cell>
          <cell r="AP776">
            <v>1</v>
          </cell>
          <cell r="AQ776">
            <v>3</v>
          </cell>
          <cell r="AR776">
            <v>0</v>
          </cell>
          <cell r="AS776">
            <v>3</v>
          </cell>
          <cell r="AT776">
            <v>1</v>
          </cell>
          <cell r="AU776">
            <v>0</v>
          </cell>
          <cell r="AV776">
            <v>0</v>
          </cell>
          <cell r="AW776">
            <v>0</v>
          </cell>
          <cell r="AX776">
            <v>1</v>
          </cell>
          <cell r="AY776">
            <v>0</v>
          </cell>
          <cell r="AZ776">
            <v>0</v>
          </cell>
        </row>
        <row r="777">
          <cell r="A777" t="str">
            <v>Pfizer Canada Inc.</v>
          </cell>
          <cell r="B777">
            <v>1000000</v>
          </cell>
          <cell r="C777" t="str">
            <v>C</v>
          </cell>
          <cell r="AP777">
            <v>0</v>
          </cell>
          <cell r="AQ777">
            <v>4</v>
          </cell>
          <cell r="AR777">
            <v>0</v>
          </cell>
          <cell r="AS777">
            <v>3</v>
          </cell>
          <cell r="AT777">
            <v>0</v>
          </cell>
          <cell r="AU777">
            <v>0</v>
          </cell>
          <cell r="AV777">
            <v>0</v>
          </cell>
          <cell r="AW777">
            <v>0</v>
          </cell>
          <cell r="AX777">
            <v>0</v>
          </cell>
          <cell r="AY777">
            <v>0</v>
          </cell>
          <cell r="AZ777">
            <v>0</v>
          </cell>
        </row>
        <row r="778">
          <cell r="A778" t="str">
            <v>Pfizer Consumer Group</v>
          </cell>
          <cell r="B778">
            <v>400000</v>
          </cell>
          <cell r="C778" t="str">
            <v>C</v>
          </cell>
          <cell r="D778">
            <v>0</v>
          </cell>
          <cell r="F778">
            <v>41400</v>
          </cell>
          <cell r="G778">
            <v>36</v>
          </cell>
          <cell r="H778">
            <v>90000</v>
          </cell>
          <cell r="L778">
            <v>1</v>
          </cell>
          <cell r="N778">
            <v>1</v>
          </cell>
          <cell r="P778">
            <v>0</v>
          </cell>
          <cell r="S778">
            <v>0</v>
          </cell>
          <cell r="V778">
            <v>0</v>
          </cell>
          <cell r="Y778">
            <v>0</v>
          </cell>
          <cell r="AB778">
            <v>0</v>
          </cell>
          <cell r="AC778">
            <v>0</v>
          </cell>
          <cell r="AE778">
            <v>0</v>
          </cell>
          <cell r="AG778">
            <v>0</v>
          </cell>
          <cell r="AI778">
            <v>1</v>
          </cell>
          <cell r="AJ778">
            <v>5000</v>
          </cell>
          <cell r="AP778">
            <v>1</v>
          </cell>
          <cell r="AQ778">
            <v>3</v>
          </cell>
          <cell r="AR778">
            <v>0</v>
          </cell>
          <cell r="AS778">
            <v>3</v>
          </cell>
          <cell r="AT778">
            <v>1</v>
          </cell>
          <cell r="AU778">
            <v>0</v>
          </cell>
          <cell r="AV778">
            <v>0</v>
          </cell>
          <cell r="AW778">
            <v>0</v>
          </cell>
          <cell r="AX778">
            <v>0</v>
          </cell>
          <cell r="AY778">
            <v>0</v>
          </cell>
          <cell r="AZ778">
            <v>0</v>
          </cell>
        </row>
        <row r="779">
          <cell r="A779" t="str">
            <v>Philips Electronics Limited</v>
          </cell>
          <cell r="B779">
            <v>500000</v>
          </cell>
          <cell r="C779" t="str">
            <v>C</v>
          </cell>
          <cell r="D779">
            <v>0</v>
          </cell>
          <cell r="F779">
            <v>44000</v>
          </cell>
          <cell r="G779">
            <v>48</v>
          </cell>
          <cell r="H779">
            <v>96000</v>
          </cell>
          <cell r="K779">
            <v>250</v>
          </cell>
          <cell r="L779">
            <v>1</v>
          </cell>
          <cell r="M779">
            <v>700</v>
          </cell>
          <cell r="N779">
            <v>1</v>
          </cell>
          <cell r="O779">
            <v>0</v>
          </cell>
          <cell r="P779">
            <v>0</v>
          </cell>
          <cell r="R779">
            <v>1</v>
          </cell>
          <cell r="S779">
            <v>0</v>
          </cell>
          <cell r="V779">
            <v>0</v>
          </cell>
          <cell r="Y779">
            <v>1</v>
          </cell>
          <cell r="AA779">
            <v>1500</v>
          </cell>
          <cell r="AB779">
            <v>1</v>
          </cell>
          <cell r="AC779">
            <v>1</v>
          </cell>
          <cell r="AE779">
            <v>0</v>
          </cell>
          <cell r="AG779">
            <v>0</v>
          </cell>
          <cell r="AI779">
            <v>0</v>
          </cell>
          <cell r="AK779">
            <v>1</v>
          </cell>
          <cell r="AL779">
            <v>3000</v>
          </cell>
          <cell r="AP779">
            <v>1</v>
          </cell>
          <cell r="AQ779">
            <v>3</v>
          </cell>
          <cell r="AR779">
            <v>0</v>
          </cell>
          <cell r="AS779">
            <v>3</v>
          </cell>
          <cell r="AT779">
            <v>1</v>
          </cell>
          <cell r="AU779">
            <v>0</v>
          </cell>
          <cell r="AV779">
            <v>0</v>
          </cell>
          <cell r="AW779">
            <v>1</v>
          </cell>
          <cell r="AX779">
            <v>1</v>
          </cell>
          <cell r="AY779">
            <v>1</v>
          </cell>
          <cell r="AZ779">
            <v>0</v>
          </cell>
        </row>
        <row r="780">
          <cell r="A780" t="str">
            <v>Pilot Insurance Company</v>
          </cell>
          <cell r="B780">
            <v>634128</v>
          </cell>
          <cell r="C780" t="str">
            <v>C</v>
          </cell>
          <cell r="D780">
            <v>0</v>
          </cell>
          <cell r="F780">
            <v>21600</v>
          </cell>
          <cell r="G780">
            <v>36</v>
          </cell>
          <cell r="L780">
            <v>1</v>
          </cell>
          <cell r="N780">
            <v>1</v>
          </cell>
          <cell r="P780">
            <v>0</v>
          </cell>
          <cell r="R780">
            <v>0</v>
          </cell>
          <cell r="S780">
            <v>0</v>
          </cell>
          <cell r="V780">
            <v>0</v>
          </cell>
          <cell r="Y780">
            <v>0</v>
          </cell>
          <cell r="AB780">
            <v>0</v>
          </cell>
          <cell r="AC780">
            <v>0</v>
          </cell>
          <cell r="AE780">
            <v>0</v>
          </cell>
          <cell r="AG780">
            <v>0</v>
          </cell>
          <cell r="AI780">
            <v>0</v>
          </cell>
          <cell r="AK780">
            <v>0</v>
          </cell>
          <cell r="AP780">
            <v>1</v>
          </cell>
          <cell r="AQ780">
            <v>3</v>
          </cell>
          <cell r="AR780">
            <v>0</v>
          </cell>
          <cell r="AS780">
            <v>3</v>
          </cell>
          <cell r="AT780">
            <v>1</v>
          </cell>
          <cell r="AU780">
            <v>0</v>
          </cell>
          <cell r="AV780">
            <v>0</v>
          </cell>
          <cell r="AW780">
            <v>0</v>
          </cell>
          <cell r="AX780">
            <v>0</v>
          </cell>
          <cell r="AY780">
            <v>0</v>
          </cell>
          <cell r="AZ780">
            <v>0</v>
          </cell>
        </row>
        <row r="781">
          <cell r="A781" t="str">
            <v>Placer Dome Inc.</v>
          </cell>
          <cell r="B781">
            <v>2333000</v>
          </cell>
          <cell r="C781" t="str">
            <v>C</v>
          </cell>
          <cell r="D781">
            <v>0</v>
          </cell>
          <cell r="I781">
            <v>950</v>
          </cell>
          <cell r="J781">
            <v>11400</v>
          </cell>
          <cell r="L781">
            <v>0</v>
          </cell>
          <cell r="N781">
            <v>1</v>
          </cell>
          <cell r="P781">
            <v>0</v>
          </cell>
          <cell r="R781">
            <v>2</v>
          </cell>
          <cell r="S781">
            <v>1</v>
          </cell>
          <cell r="T781">
            <v>15000</v>
          </cell>
          <cell r="U781">
            <v>3600</v>
          </cell>
          <cell r="V781">
            <v>1</v>
          </cell>
          <cell r="W781">
            <v>15000</v>
          </cell>
          <cell r="X781">
            <v>3600</v>
          </cell>
          <cell r="Y781">
            <v>0</v>
          </cell>
          <cell r="AB781">
            <v>2</v>
          </cell>
          <cell r="AC781">
            <v>0</v>
          </cell>
          <cell r="AE781">
            <v>1</v>
          </cell>
          <cell r="AG781">
            <v>1</v>
          </cell>
          <cell r="AH781">
            <v>5000</v>
          </cell>
          <cell r="AI781">
            <v>0</v>
          </cell>
          <cell r="AK781">
            <v>0</v>
          </cell>
          <cell r="AP781">
            <v>0</v>
          </cell>
          <cell r="AQ781">
            <v>5</v>
          </cell>
          <cell r="AR781">
            <v>0</v>
          </cell>
          <cell r="AS781">
            <v>3</v>
          </cell>
          <cell r="AT781">
            <v>1</v>
          </cell>
          <cell r="AU781">
            <v>0</v>
          </cell>
          <cell r="AV781">
            <v>1</v>
          </cell>
          <cell r="AW781">
            <v>1</v>
          </cell>
          <cell r="AX781">
            <v>1</v>
          </cell>
          <cell r="AY781">
            <v>0</v>
          </cell>
          <cell r="AZ781">
            <v>0</v>
          </cell>
        </row>
        <row r="782">
          <cell r="A782" t="str">
            <v>Playtex Limited</v>
          </cell>
          <cell r="B782">
            <v>63000</v>
          </cell>
          <cell r="C782" t="str">
            <v>C</v>
          </cell>
          <cell r="D782">
            <v>0</v>
          </cell>
          <cell r="F782">
            <v>42000</v>
          </cell>
          <cell r="G782">
            <v>36</v>
          </cell>
          <cell r="L782">
            <v>0</v>
          </cell>
          <cell r="N782">
            <v>0</v>
          </cell>
          <cell r="P782">
            <v>0</v>
          </cell>
          <cell r="R782">
            <v>0</v>
          </cell>
          <cell r="S782">
            <v>0</v>
          </cell>
          <cell r="V782">
            <v>0</v>
          </cell>
          <cell r="Y782">
            <v>0</v>
          </cell>
          <cell r="AB782">
            <v>2</v>
          </cell>
          <cell r="AC782">
            <v>0</v>
          </cell>
          <cell r="AE782">
            <v>0</v>
          </cell>
          <cell r="AG782">
            <v>0</v>
          </cell>
          <cell r="AI782">
            <v>0</v>
          </cell>
          <cell r="AK782">
            <v>0</v>
          </cell>
          <cell r="AP782">
            <v>1</v>
          </cell>
          <cell r="AQ782">
            <v>1</v>
          </cell>
          <cell r="AR782">
            <v>0</v>
          </cell>
          <cell r="AS782">
            <v>3</v>
          </cell>
          <cell r="AT782">
            <v>1</v>
          </cell>
          <cell r="AU782">
            <v>0</v>
          </cell>
          <cell r="AV782">
            <v>0</v>
          </cell>
          <cell r="AW782">
            <v>0</v>
          </cell>
          <cell r="AX782">
            <v>1</v>
          </cell>
          <cell r="AY782">
            <v>0</v>
          </cell>
          <cell r="AZ782">
            <v>0</v>
          </cell>
        </row>
        <row r="783">
          <cell r="A783" t="str">
            <v>PMC-Sierra Inc.</v>
          </cell>
          <cell r="B783">
            <v>86675</v>
          </cell>
          <cell r="C783" t="str">
            <v>C</v>
          </cell>
          <cell r="D783">
            <v>0</v>
          </cell>
          <cell r="K783">
            <v>0</v>
          </cell>
          <cell r="L783">
            <v>0</v>
          </cell>
          <cell r="N783">
            <v>0</v>
          </cell>
          <cell r="P783">
            <v>0</v>
          </cell>
          <cell r="R783">
            <v>0</v>
          </cell>
          <cell r="S783">
            <v>0</v>
          </cell>
          <cell r="V783">
            <v>0</v>
          </cell>
          <cell r="Y783">
            <v>0</v>
          </cell>
          <cell r="AB783">
            <v>0</v>
          </cell>
          <cell r="AC783">
            <v>0</v>
          </cell>
          <cell r="AE783">
            <v>0</v>
          </cell>
          <cell r="AG783">
            <v>0</v>
          </cell>
          <cell r="AI783">
            <v>0</v>
          </cell>
          <cell r="AP783">
            <v>0</v>
          </cell>
          <cell r="AQ783">
            <v>1</v>
          </cell>
          <cell r="AR783">
            <v>0</v>
          </cell>
          <cell r="AS783">
            <v>3</v>
          </cell>
          <cell r="AT783">
            <v>1</v>
          </cell>
          <cell r="AU783">
            <v>0</v>
          </cell>
          <cell r="AV783">
            <v>0</v>
          </cell>
          <cell r="AW783">
            <v>0</v>
          </cell>
          <cell r="AX783">
            <v>0</v>
          </cell>
          <cell r="AY783">
            <v>0</v>
          </cell>
          <cell r="AZ783">
            <v>0</v>
          </cell>
        </row>
        <row r="784">
          <cell r="A784" t="str">
            <v>Power Corporation of Canada</v>
          </cell>
          <cell r="B784">
            <v>15747000</v>
          </cell>
          <cell r="C784" t="str">
            <v>C</v>
          </cell>
          <cell r="D784">
            <v>0</v>
          </cell>
          <cell r="F784">
            <v>54000</v>
          </cell>
          <cell r="G784">
            <v>48</v>
          </cell>
          <cell r="K784">
            <v>417</v>
          </cell>
          <cell r="L784">
            <v>1</v>
          </cell>
          <cell r="M784">
            <v>2000</v>
          </cell>
          <cell r="N784">
            <v>1</v>
          </cell>
          <cell r="O784">
            <v>3000</v>
          </cell>
          <cell r="P784">
            <v>0</v>
          </cell>
          <cell r="R784">
            <v>2</v>
          </cell>
          <cell r="S784">
            <v>1</v>
          </cell>
          <cell r="V784">
            <v>1</v>
          </cell>
          <cell r="Y784">
            <v>0</v>
          </cell>
          <cell r="AB784">
            <v>0</v>
          </cell>
          <cell r="AC784">
            <v>0</v>
          </cell>
          <cell r="AE784">
            <v>1</v>
          </cell>
          <cell r="AF784">
            <v>1000</v>
          </cell>
          <cell r="AG784">
            <v>0</v>
          </cell>
          <cell r="AI784">
            <v>0</v>
          </cell>
          <cell r="AP784">
            <v>1</v>
          </cell>
          <cell r="AQ784">
            <v>6</v>
          </cell>
          <cell r="AR784">
            <v>0</v>
          </cell>
          <cell r="AS784">
            <v>3</v>
          </cell>
          <cell r="AT784">
            <v>1</v>
          </cell>
          <cell r="AU784">
            <v>0</v>
          </cell>
          <cell r="AV784">
            <v>0</v>
          </cell>
          <cell r="AW784">
            <v>1</v>
          </cell>
          <cell r="AX784">
            <v>0</v>
          </cell>
          <cell r="AY784">
            <v>1</v>
          </cell>
          <cell r="AZ784">
            <v>0</v>
          </cell>
        </row>
        <row r="785">
          <cell r="A785" t="str">
            <v>Powerex Corp.</v>
          </cell>
          <cell r="B785">
            <v>1932000</v>
          </cell>
          <cell r="C785" t="str">
            <v>C</v>
          </cell>
          <cell r="D785">
            <v>0</v>
          </cell>
          <cell r="I785">
            <v>1100</v>
          </cell>
          <cell r="J785">
            <v>13200</v>
          </cell>
          <cell r="N785">
            <v>1</v>
          </cell>
          <cell r="O785">
            <v>1500</v>
          </cell>
          <cell r="R785">
            <v>0</v>
          </cell>
          <cell r="S785">
            <v>0</v>
          </cell>
          <cell r="V785">
            <v>0</v>
          </cell>
          <cell r="Y785">
            <v>0</v>
          </cell>
          <cell r="AB785">
            <v>2</v>
          </cell>
          <cell r="AE785">
            <v>0</v>
          </cell>
          <cell r="AG785">
            <v>0</v>
          </cell>
          <cell r="AI785">
            <v>0</v>
          </cell>
          <cell r="AP785">
            <v>0</v>
          </cell>
          <cell r="AQ785">
            <v>4</v>
          </cell>
          <cell r="AR785">
            <v>0</v>
          </cell>
          <cell r="AS785">
            <v>3</v>
          </cell>
          <cell r="AT785">
            <v>1</v>
          </cell>
          <cell r="AU785">
            <v>0</v>
          </cell>
          <cell r="AV785">
            <v>1</v>
          </cell>
          <cell r="AW785">
            <v>0</v>
          </cell>
          <cell r="AX785">
            <v>1</v>
          </cell>
          <cell r="AY785">
            <v>0</v>
          </cell>
          <cell r="AZ785">
            <v>0</v>
          </cell>
        </row>
        <row r="786">
          <cell r="A786" t="str">
            <v>Pratt &amp; Whitney Canada Inc.</v>
          </cell>
          <cell r="B786">
            <v>1853000</v>
          </cell>
          <cell r="C786" t="str">
            <v>C</v>
          </cell>
          <cell r="D786">
            <v>0</v>
          </cell>
          <cell r="F786">
            <v>44000</v>
          </cell>
          <cell r="G786">
            <v>50</v>
          </cell>
          <cell r="L786">
            <v>1</v>
          </cell>
          <cell r="N786">
            <v>1</v>
          </cell>
          <cell r="P786">
            <v>0</v>
          </cell>
          <cell r="R786">
            <v>0</v>
          </cell>
          <cell r="S786">
            <v>0</v>
          </cell>
          <cell r="V786">
            <v>0</v>
          </cell>
          <cell r="Y786">
            <v>0</v>
          </cell>
          <cell r="AB786">
            <v>0</v>
          </cell>
          <cell r="AC786">
            <v>0</v>
          </cell>
          <cell r="AE786">
            <v>1</v>
          </cell>
          <cell r="AG786">
            <v>0</v>
          </cell>
          <cell r="AI786">
            <v>0</v>
          </cell>
          <cell r="AK786">
            <v>0</v>
          </cell>
          <cell r="AP786">
            <v>1</v>
          </cell>
          <cell r="AQ786">
            <v>4</v>
          </cell>
          <cell r="AR786">
            <v>0</v>
          </cell>
          <cell r="AS786">
            <v>3</v>
          </cell>
          <cell r="AT786">
            <v>1</v>
          </cell>
          <cell r="AU786">
            <v>0</v>
          </cell>
          <cell r="AV786">
            <v>0</v>
          </cell>
          <cell r="AW786">
            <v>0</v>
          </cell>
          <cell r="AX786">
            <v>0</v>
          </cell>
          <cell r="AY786">
            <v>0</v>
          </cell>
          <cell r="AZ786">
            <v>0</v>
          </cell>
        </row>
        <row r="787">
          <cell r="A787" t="str">
            <v>Praxair Canada Inc.</v>
          </cell>
          <cell r="B787">
            <v>600000</v>
          </cell>
          <cell r="C787" t="str">
            <v>C</v>
          </cell>
          <cell r="D787">
            <v>0</v>
          </cell>
          <cell r="I787">
            <v>500</v>
          </cell>
          <cell r="J787">
            <v>6000</v>
          </cell>
          <cell r="L787">
            <v>0</v>
          </cell>
          <cell r="N787">
            <v>0</v>
          </cell>
          <cell r="P787">
            <v>0</v>
          </cell>
          <cell r="R787">
            <v>0</v>
          </cell>
          <cell r="S787">
            <v>0</v>
          </cell>
          <cell r="V787">
            <v>0</v>
          </cell>
          <cell r="Y787">
            <v>0</v>
          </cell>
          <cell r="AB787">
            <v>0</v>
          </cell>
          <cell r="AC787">
            <v>0</v>
          </cell>
          <cell r="AE787">
            <v>0</v>
          </cell>
          <cell r="AG787">
            <v>0</v>
          </cell>
          <cell r="AI787">
            <v>0</v>
          </cell>
          <cell r="AK787">
            <v>0</v>
          </cell>
          <cell r="AP787">
            <v>0</v>
          </cell>
          <cell r="AQ787">
            <v>3</v>
          </cell>
          <cell r="AR787">
            <v>0</v>
          </cell>
          <cell r="AS787">
            <v>3</v>
          </cell>
          <cell r="AT787">
            <v>1</v>
          </cell>
          <cell r="AU787">
            <v>0</v>
          </cell>
          <cell r="AV787">
            <v>1</v>
          </cell>
          <cell r="AW787">
            <v>0</v>
          </cell>
          <cell r="AX787">
            <v>0</v>
          </cell>
          <cell r="AY787">
            <v>0</v>
          </cell>
          <cell r="AZ787">
            <v>0</v>
          </cell>
        </row>
        <row r="788">
          <cell r="A788" t="str">
            <v>priszm brandz</v>
          </cell>
          <cell r="B788">
            <v>62956</v>
          </cell>
          <cell r="C788" t="str">
            <v>C</v>
          </cell>
          <cell r="D788">
            <v>0</v>
          </cell>
          <cell r="K788">
            <v>0</v>
          </cell>
          <cell r="L788">
            <v>0</v>
          </cell>
          <cell r="N788">
            <v>0</v>
          </cell>
          <cell r="P788">
            <v>0</v>
          </cell>
          <cell r="R788">
            <v>0</v>
          </cell>
          <cell r="S788">
            <v>0</v>
          </cell>
          <cell r="V788">
            <v>0</v>
          </cell>
          <cell r="Y788">
            <v>0</v>
          </cell>
          <cell r="AB788">
            <v>0</v>
          </cell>
          <cell r="AC788">
            <v>0</v>
          </cell>
          <cell r="AE788">
            <v>0</v>
          </cell>
          <cell r="AG788">
            <v>0</v>
          </cell>
          <cell r="AI788">
            <v>0</v>
          </cell>
          <cell r="AP788">
            <v>0</v>
          </cell>
          <cell r="AQ788">
            <v>1</v>
          </cell>
          <cell r="AR788">
            <v>0</v>
          </cell>
          <cell r="AS788">
            <v>3</v>
          </cell>
          <cell r="AT788">
            <v>1</v>
          </cell>
          <cell r="AU788">
            <v>0</v>
          </cell>
          <cell r="AV788">
            <v>0</v>
          </cell>
          <cell r="AW788">
            <v>0</v>
          </cell>
          <cell r="AX788">
            <v>0</v>
          </cell>
          <cell r="AY788">
            <v>0</v>
          </cell>
          <cell r="AZ788">
            <v>0</v>
          </cell>
        </row>
        <row r="789">
          <cell r="A789" t="str">
            <v>Procter &amp; Gamble Inc.</v>
          </cell>
          <cell r="B789">
            <v>1920000</v>
          </cell>
          <cell r="C789" t="str">
            <v>C</v>
          </cell>
          <cell r="D789">
            <v>0</v>
          </cell>
          <cell r="F789">
            <v>42500</v>
          </cell>
          <cell r="G789">
            <v>36</v>
          </cell>
          <cell r="H789">
            <v>88000</v>
          </cell>
          <cell r="L789">
            <v>0</v>
          </cell>
          <cell r="N789">
            <v>1</v>
          </cell>
          <cell r="O789">
            <v>1200</v>
          </cell>
          <cell r="P789">
            <v>0</v>
          </cell>
          <cell r="R789">
            <v>0</v>
          </cell>
          <cell r="S789">
            <v>0</v>
          </cell>
          <cell r="V789">
            <v>0</v>
          </cell>
          <cell r="Y789">
            <v>0</v>
          </cell>
          <cell r="AB789">
            <v>0</v>
          </cell>
          <cell r="AC789">
            <v>0</v>
          </cell>
          <cell r="AE789">
            <v>0</v>
          </cell>
          <cell r="AG789">
            <v>0</v>
          </cell>
          <cell r="AI789">
            <v>0</v>
          </cell>
          <cell r="AK789">
            <v>0</v>
          </cell>
          <cell r="AP789">
            <v>1</v>
          </cell>
          <cell r="AQ789">
            <v>4</v>
          </cell>
          <cell r="AR789">
            <v>0</v>
          </cell>
          <cell r="AS789">
            <v>3</v>
          </cell>
          <cell r="AT789">
            <v>1</v>
          </cell>
          <cell r="AU789">
            <v>0</v>
          </cell>
          <cell r="AV789">
            <v>0</v>
          </cell>
          <cell r="AW789">
            <v>0</v>
          </cell>
          <cell r="AX789">
            <v>0</v>
          </cell>
          <cell r="AY789">
            <v>0</v>
          </cell>
          <cell r="AZ789">
            <v>0</v>
          </cell>
        </row>
        <row r="790">
          <cell r="A790" t="str">
            <v>Progistix-Solutions Inc.</v>
          </cell>
          <cell r="B790">
            <v>122000</v>
          </cell>
          <cell r="C790" t="str">
            <v>C</v>
          </cell>
          <cell r="D790">
            <v>0</v>
          </cell>
          <cell r="I790">
            <v>850</v>
          </cell>
          <cell r="J790">
            <v>10200</v>
          </cell>
          <cell r="L790">
            <v>0</v>
          </cell>
          <cell r="N790">
            <v>0</v>
          </cell>
          <cell r="P790">
            <v>0</v>
          </cell>
          <cell r="R790">
            <v>0</v>
          </cell>
          <cell r="S790">
            <v>0</v>
          </cell>
          <cell r="V790">
            <v>0</v>
          </cell>
          <cell r="Y790">
            <v>0</v>
          </cell>
          <cell r="AB790">
            <v>1</v>
          </cell>
          <cell r="AC790">
            <v>1</v>
          </cell>
          <cell r="AD790">
            <v>1000</v>
          </cell>
          <cell r="AE790">
            <v>0</v>
          </cell>
          <cell r="AG790">
            <v>0</v>
          </cell>
          <cell r="AI790">
            <v>0</v>
          </cell>
          <cell r="AK790">
            <v>0</v>
          </cell>
          <cell r="AP790">
            <v>0</v>
          </cell>
          <cell r="AQ790">
            <v>2</v>
          </cell>
          <cell r="AR790">
            <v>0</v>
          </cell>
          <cell r="AS790">
            <v>3</v>
          </cell>
          <cell r="AT790">
            <v>1</v>
          </cell>
          <cell r="AU790">
            <v>0</v>
          </cell>
          <cell r="AV790">
            <v>1</v>
          </cell>
          <cell r="AW790">
            <v>0</v>
          </cell>
          <cell r="AX790">
            <v>1</v>
          </cell>
          <cell r="AY790">
            <v>0</v>
          </cell>
          <cell r="AZ790">
            <v>0</v>
          </cell>
        </row>
        <row r="791">
          <cell r="A791" t="str">
            <v>Psion Teklogix Ltd.</v>
          </cell>
          <cell r="B791">
            <v>176200</v>
          </cell>
          <cell r="C791" t="str">
            <v>C</v>
          </cell>
          <cell r="D791">
            <v>0</v>
          </cell>
          <cell r="I791">
            <v>675</v>
          </cell>
          <cell r="J791">
            <v>8100</v>
          </cell>
          <cell r="L791">
            <v>0</v>
          </cell>
          <cell r="N791">
            <v>0</v>
          </cell>
          <cell r="P791">
            <v>0</v>
          </cell>
          <cell r="R791">
            <v>0</v>
          </cell>
          <cell r="S791">
            <v>0</v>
          </cell>
          <cell r="V791">
            <v>0</v>
          </cell>
          <cell r="Y791">
            <v>0</v>
          </cell>
          <cell r="AB791">
            <v>0</v>
          </cell>
          <cell r="AC791">
            <v>1</v>
          </cell>
          <cell r="AE791">
            <v>1</v>
          </cell>
          <cell r="AG791">
            <v>0</v>
          </cell>
          <cell r="AI791">
            <v>0</v>
          </cell>
          <cell r="AK791">
            <v>0</v>
          </cell>
          <cell r="AM791">
            <v>0</v>
          </cell>
          <cell r="AP791">
            <v>0</v>
          </cell>
          <cell r="AQ791">
            <v>2</v>
          </cell>
          <cell r="AR791">
            <v>0</v>
          </cell>
          <cell r="AS791">
            <v>3</v>
          </cell>
          <cell r="AT791">
            <v>1</v>
          </cell>
          <cell r="AU791">
            <v>0</v>
          </cell>
          <cell r="AV791">
            <v>1</v>
          </cell>
          <cell r="AW791">
            <v>0</v>
          </cell>
          <cell r="AX791">
            <v>0</v>
          </cell>
          <cell r="AY791">
            <v>0</v>
          </cell>
          <cell r="AZ791">
            <v>0</v>
          </cell>
        </row>
        <row r="792">
          <cell r="A792" t="str">
            <v>PSP Investments</v>
          </cell>
          <cell r="B792">
            <v>146795</v>
          </cell>
          <cell r="C792" t="str">
            <v>C</v>
          </cell>
          <cell r="D792">
            <v>1</v>
          </cell>
          <cell r="E792">
            <v>15000</v>
          </cell>
          <cell r="L792">
            <v>0</v>
          </cell>
          <cell r="N792">
            <v>0</v>
          </cell>
          <cell r="P792">
            <v>0</v>
          </cell>
          <cell r="R792">
            <v>0</v>
          </cell>
          <cell r="S792">
            <v>0</v>
          </cell>
          <cell r="V792">
            <v>0</v>
          </cell>
          <cell r="Y792">
            <v>0</v>
          </cell>
          <cell r="AB792">
            <v>0</v>
          </cell>
          <cell r="AC792">
            <v>0</v>
          </cell>
          <cell r="AE792">
            <v>1</v>
          </cell>
          <cell r="AF792">
            <v>1000</v>
          </cell>
          <cell r="AG792">
            <v>0</v>
          </cell>
          <cell r="AI792">
            <v>0</v>
          </cell>
          <cell r="AK792">
            <v>0</v>
          </cell>
          <cell r="AP792">
            <v>0</v>
          </cell>
          <cell r="AQ792">
            <v>2</v>
          </cell>
          <cell r="AR792">
            <v>0</v>
          </cell>
          <cell r="AS792">
            <v>3</v>
          </cell>
          <cell r="AT792">
            <v>1</v>
          </cell>
          <cell r="AU792">
            <v>0</v>
          </cell>
          <cell r="AV792">
            <v>0</v>
          </cell>
          <cell r="AW792">
            <v>0</v>
          </cell>
          <cell r="AX792">
            <v>0</v>
          </cell>
          <cell r="AY792">
            <v>0</v>
          </cell>
          <cell r="AZ792">
            <v>0</v>
          </cell>
        </row>
        <row r="793">
          <cell r="A793" t="str">
            <v>Purcell Energy</v>
          </cell>
          <cell r="B793">
            <v>38787</v>
          </cell>
          <cell r="C793" t="str">
            <v>C</v>
          </cell>
          <cell r="D793">
            <v>0</v>
          </cell>
          <cell r="N793">
            <v>1</v>
          </cell>
          <cell r="O793">
            <v>3600</v>
          </cell>
          <cell r="R793">
            <v>1</v>
          </cell>
          <cell r="S793">
            <v>0</v>
          </cell>
          <cell r="V793">
            <v>0</v>
          </cell>
          <cell r="Y793">
            <v>1</v>
          </cell>
          <cell r="Z793">
            <v>600</v>
          </cell>
          <cell r="AB793">
            <v>2</v>
          </cell>
          <cell r="AE793">
            <v>0</v>
          </cell>
          <cell r="AG793">
            <v>0</v>
          </cell>
          <cell r="AI793">
            <v>0</v>
          </cell>
          <cell r="AP793">
            <v>0</v>
          </cell>
          <cell r="AQ793">
            <v>1</v>
          </cell>
          <cell r="AR793">
            <v>0</v>
          </cell>
          <cell r="AS793">
            <v>3</v>
          </cell>
          <cell r="AT793">
            <v>1</v>
          </cell>
          <cell r="AU793">
            <v>0</v>
          </cell>
          <cell r="AV793">
            <v>0</v>
          </cell>
          <cell r="AW793">
            <v>1</v>
          </cell>
          <cell r="AX793">
            <v>1</v>
          </cell>
          <cell r="AY793">
            <v>0</v>
          </cell>
          <cell r="AZ793">
            <v>0</v>
          </cell>
        </row>
        <row r="794">
          <cell r="A794" t="str">
            <v>QLT</v>
          </cell>
          <cell r="B794">
            <v>204841</v>
          </cell>
          <cell r="C794" t="str">
            <v>C</v>
          </cell>
          <cell r="D794">
            <v>0</v>
          </cell>
          <cell r="L794">
            <v>0</v>
          </cell>
          <cell r="N794">
            <v>1</v>
          </cell>
          <cell r="O794">
            <v>480</v>
          </cell>
          <cell r="P794">
            <v>0</v>
          </cell>
          <cell r="R794">
            <v>0</v>
          </cell>
          <cell r="S794">
            <v>0</v>
          </cell>
          <cell r="V794">
            <v>0</v>
          </cell>
          <cell r="Y794">
            <v>0</v>
          </cell>
          <cell r="AB794">
            <v>0</v>
          </cell>
          <cell r="AC794">
            <v>0</v>
          </cell>
          <cell r="AE794">
            <v>0</v>
          </cell>
          <cell r="AG794">
            <v>0</v>
          </cell>
          <cell r="AI794">
            <v>0</v>
          </cell>
          <cell r="AP794">
            <v>0</v>
          </cell>
          <cell r="AQ794">
            <v>2</v>
          </cell>
          <cell r="AR794">
            <v>0</v>
          </cell>
          <cell r="AS794">
            <v>3</v>
          </cell>
          <cell r="AT794">
            <v>1</v>
          </cell>
          <cell r="AU794">
            <v>0</v>
          </cell>
          <cell r="AV794">
            <v>0</v>
          </cell>
          <cell r="AW794">
            <v>0</v>
          </cell>
          <cell r="AX794">
            <v>0</v>
          </cell>
          <cell r="AY794">
            <v>0</v>
          </cell>
          <cell r="AZ794">
            <v>0</v>
          </cell>
        </row>
        <row r="795">
          <cell r="A795" t="str">
            <v>Quebec Federated Cooperative</v>
          </cell>
          <cell r="B795">
            <v>2755096</v>
          </cell>
          <cell r="C795" t="str">
            <v>C</v>
          </cell>
          <cell r="D795">
            <v>0</v>
          </cell>
          <cell r="L795">
            <v>0</v>
          </cell>
          <cell r="N795">
            <v>0</v>
          </cell>
          <cell r="P795">
            <v>0</v>
          </cell>
          <cell r="R795">
            <v>0</v>
          </cell>
          <cell r="S795">
            <v>0</v>
          </cell>
          <cell r="V795">
            <v>0</v>
          </cell>
          <cell r="Y795">
            <v>0</v>
          </cell>
          <cell r="AB795">
            <v>2</v>
          </cell>
          <cell r="AC795">
            <v>0</v>
          </cell>
          <cell r="AE795">
            <v>0</v>
          </cell>
          <cell r="AG795">
            <v>0</v>
          </cell>
          <cell r="AI795">
            <v>0</v>
          </cell>
          <cell r="AK795">
            <v>0</v>
          </cell>
          <cell r="AP795">
            <v>0</v>
          </cell>
          <cell r="AQ795">
            <v>5</v>
          </cell>
          <cell r="AR795">
            <v>0</v>
          </cell>
          <cell r="AS795">
            <v>3</v>
          </cell>
          <cell r="AT795">
            <v>1</v>
          </cell>
          <cell r="AU795">
            <v>0</v>
          </cell>
          <cell r="AV795">
            <v>0</v>
          </cell>
          <cell r="AW795">
            <v>0</v>
          </cell>
          <cell r="AX795">
            <v>1</v>
          </cell>
          <cell r="AY795">
            <v>0</v>
          </cell>
          <cell r="AZ795">
            <v>0</v>
          </cell>
        </row>
        <row r="796">
          <cell r="A796" t="str">
            <v>Québecor Media Inc.</v>
          </cell>
          <cell r="B796">
            <v>2369000</v>
          </cell>
          <cell r="C796" t="str">
            <v>C</v>
          </cell>
          <cell r="D796">
            <v>0</v>
          </cell>
          <cell r="F796">
            <v>45000</v>
          </cell>
          <cell r="G796">
            <v>36</v>
          </cell>
          <cell r="H796">
            <v>90000</v>
          </cell>
          <cell r="L796">
            <v>1</v>
          </cell>
          <cell r="M796">
            <v>1500</v>
          </cell>
          <cell r="N796">
            <v>1</v>
          </cell>
          <cell r="P796">
            <v>0</v>
          </cell>
          <cell r="R796">
            <v>0</v>
          </cell>
          <cell r="S796">
            <v>0</v>
          </cell>
          <cell r="V796">
            <v>0</v>
          </cell>
          <cell r="Y796">
            <v>0</v>
          </cell>
          <cell r="AB796">
            <v>2</v>
          </cell>
          <cell r="AC796">
            <v>1</v>
          </cell>
          <cell r="AD796">
            <v>10000</v>
          </cell>
          <cell r="AE796">
            <v>1</v>
          </cell>
          <cell r="AF796">
            <v>875</v>
          </cell>
          <cell r="AG796">
            <v>0</v>
          </cell>
          <cell r="AI796">
            <v>0</v>
          </cell>
          <cell r="AK796">
            <v>0</v>
          </cell>
          <cell r="AP796">
            <v>1</v>
          </cell>
          <cell r="AQ796">
            <v>5</v>
          </cell>
          <cell r="AR796">
            <v>0</v>
          </cell>
          <cell r="AS796">
            <v>3</v>
          </cell>
          <cell r="AT796">
            <v>1</v>
          </cell>
          <cell r="AU796">
            <v>0</v>
          </cell>
          <cell r="AV796">
            <v>0</v>
          </cell>
          <cell r="AW796">
            <v>0</v>
          </cell>
          <cell r="AX796">
            <v>1</v>
          </cell>
          <cell r="AY796">
            <v>0</v>
          </cell>
          <cell r="AZ796">
            <v>0</v>
          </cell>
        </row>
        <row r="797">
          <cell r="A797" t="str">
            <v>Raytheon Canada Limited</v>
          </cell>
          <cell r="B797">
            <v>21576</v>
          </cell>
          <cell r="C797" t="str">
            <v>C</v>
          </cell>
          <cell r="D797">
            <v>0</v>
          </cell>
          <cell r="L797">
            <v>0</v>
          </cell>
          <cell r="N797">
            <v>0</v>
          </cell>
          <cell r="P797">
            <v>0</v>
          </cell>
          <cell r="R797">
            <v>0</v>
          </cell>
          <cell r="S797">
            <v>0</v>
          </cell>
          <cell r="V797">
            <v>0</v>
          </cell>
          <cell r="Y797">
            <v>0</v>
          </cell>
          <cell r="AB797">
            <v>0</v>
          </cell>
          <cell r="AC797">
            <v>0</v>
          </cell>
          <cell r="AE797">
            <v>0</v>
          </cell>
          <cell r="AG797">
            <v>0</v>
          </cell>
          <cell r="AI797">
            <v>0</v>
          </cell>
          <cell r="AK797">
            <v>0</v>
          </cell>
          <cell r="AM797">
            <v>0</v>
          </cell>
          <cell r="AP797">
            <v>0</v>
          </cell>
          <cell r="AQ797">
            <v>1</v>
          </cell>
          <cell r="AR797">
            <v>0</v>
          </cell>
          <cell r="AS797">
            <v>3</v>
          </cell>
          <cell r="AT797">
            <v>1</v>
          </cell>
          <cell r="AU797">
            <v>0</v>
          </cell>
          <cell r="AV797">
            <v>0</v>
          </cell>
          <cell r="AW797">
            <v>0</v>
          </cell>
          <cell r="AX797">
            <v>0</v>
          </cell>
          <cell r="AY797">
            <v>0</v>
          </cell>
          <cell r="AZ797">
            <v>0</v>
          </cell>
        </row>
        <row r="798">
          <cell r="A798" t="str">
            <v>RBC Financial Group</v>
          </cell>
          <cell r="B798">
            <v>24829000</v>
          </cell>
          <cell r="C798" t="str">
            <v>C</v>
          </cell>
          <cell r="D798">
            <v>1</v>
          </cell>
          <cell r="E798">
            <v>5000</v>
          </cell>
          <cell r="F798">
            <v>31700</v>
          </cell>
          <cell r="G798">
            <v>36</v>
          </cell>
          <cell r="I798">
            <v>833</v>
          </cell>
          <cell r="J798">
            <v>9996</v>
          </cell>
          <cell r="L798">
            <v>1</v>
          </cell>
          <cell r="N798">
            <v>1</v>
          </cell>
          <cell r="P798">
            <v>0</v>
          </cell>
          <cell r="R798">
            <v>1</v>
          </cell>
          <cell r="S798">
            <v>0</v>
          </cell>
          <cell r="V798">
            <v>0</v>
          </cell>
          <cell r="Y798">
            <v>0</v>
          </cell>
          <cell r="AB798">
            <v>0</v>
          </cell>
          <cell r="AC798">
            <v>1</v>
          </cell>
          <cell r="AE798">
            <v>1</v>
          </cell>
          <cell r="AG798">
            <v>0</v>
          </cell>
          <cell r="AI798">
            <v>1</v>
          </cell>
          <cell r="AM798">
            <v>1</v>
          </cell>
          <cell r="AN798">
            <v>10000</v>
          </cell>
          <cell r="AP798">
            <v>0</v>
          </cell>
          <cell r="AQ798">
            <v>6</v>
          </cell>
          <cell r="AR798">
            <v>0</v>
          </cell>
          <cell r="AS798">
            <v>3</v>
          </cell>
          <cell r="AT798">
            <v>1</v>
          </cell>
          <cell r="AU798">
            <v>0</v>
          </cell>
          <cell r="AV798">
            <v>1</v>
          </cell>
          <cell r="AW798">
            <v>1</v>
          </cell>
          <cell r="AX798">
            <v>0</v>
          </cell>
          <cell r="AY798">
            <v>0</v>
          </cell>
          <cell r="AZ798">
            <v>0</v>
          </cell>
        </row>
        <row r="799">
          <cell r="A799" t="str">
            <v>Real Resources Inc.</v>
          </cell>
          <cell r="B799">
            <v>73282</v>
          </cell>
          <cell r="C799" t="str">
            <v>C</v>
          </cell>
          <cell r="D799">
            <v>0</v>
          </cell>
          <cell r="N799">
            <v>1</v>
          </cell>
          <cell r="O799">
            <v>2970</v>
          </cell>
          <cell r="R799">
            <v>0</v>
          </cell>
          <cell r="S799">
            <v>0</v>
          </cell>
          <cell r="V799">
            <v>0</v>
          </cell>
          <cell r="Y799">
            <v>0</v>
          </cell>
          <cell r="AB799">
            <v>0</v>
          </cell>
          <cell r="AE799">
            <v>0</v>
          </cell>
          <cell r="AG799">
            <v>0</v>
          </cell>
          <cell r="AI799">
            <v>0</v>
          </cell>
          <cell r="AP799">
            <v>0</v>
          </cell>
          <cell r="AQ799">
            <v>1</v>
          </cell>
          <cell r="AR799">
            <v>0</v>
          </cell>
          <cell r="AS799">
            <v>3</v>
          </cell>
          <cell r="AT799">
            <v>1</v>
          </cell>
          <cell r="AU799">
            <v>0</v>
          </cell>
          <cell r="AV799">
            <v>0</v>
          </cell>
          <cell r="AW799">
            <v>0</v>
          </cell>
          <cell r="AX799">
            <v>0</v>
          </cell>
          <cell r="AY799">
            <v>0</v>
          </cell>
          <cell r="AZ799">
            <v>0</v>
          </cell>
        </row>
        <row r="800">
          <cell r="A800" t="str">
            <v>Retirement Residences Real Estate Investment Trust</v>
          </cell>
          <cell r="B800">
            <v>931793</v>
          </cell>
          <cell r="C800" t="str">
            <v>C</v>
          </cell>
          <cell r="AP800">
            <v>0</v>
          </cell>
          <cell r="AQ800">
            <v>3</v>
          </cell>
          <cell r="AR800">
            <v>0</v>
          </cell>
          <cell r="AS800">
            <v>3</v>
          </cell>
          <cell r="AT800">
            <v>0</v>
          </cell>
          <cell r="AU800">
            <v>0</v>
          </cell>
          <cell r="AV800">
            <v>0</v>
          </cell>
          <cell r="AW800">
            <v>0</v>
          </cell>
          <cell r="AX800">
            <v>0</v>
          </cell>
          <cell r="AY800">
            <v>0</v>
          </cell>
          <cell r="AZ800">
            <v>0</v>
          </cell>
        </row>
        <row r="801">
          <cell r="A801" t="str">
            <v>Rio Tinto Iron and Titanium Inc.</v>
          </cell>
          <cell r="B801">
            <v>1400000</v>
          </cell>
          <cell r="C801" t="str">
            <v>C</v>
          </cell>
          <cell r="D801">
            <v>1</v>
          </cell>
          <cell r="F801">
            <v>33000</v>
          </cell>
          <cell r="L801">
            <v>1</v>
          </cell>
          <cell r="M801">
            <v>300</v>
          </cell>
          <cell r="N801">
            <v>1</v>
          </cell>
          <cell r="O801">
            <v>2520</v>
          </cell>
          <cell r="P801">
            <v>0</v>
          </cell>
          <cell r="R801">
            <v>1</v>
          </cell>
          <cell r="S801">
            <v>0</v>
          </cell>
          <cell r="V801">
            <v>0</v>
          </cell>
          <cell r="Y801">
            <v>1</v>
          </cell>
          <cell r="AA801">
            <v>200</v>
          </cell>
          <cell r="AB801">
            <v>0</v>
          </cell>
          <cell r="AC801">
            <v>0</v>
          </cell>
          <cell r="AE801">
            <v>0</v>
          </cell>
          <cell r="AG801">
            <v>0</v>
          </cell>
          <cell r="AI801">
            <v>0</v>
          </cell>
          <cell r="AK801">
            <v>0</v>
          </cell>
          <cell r="AP801">
            <v>1</v>
          </cell>
          <cell r="AQ801">
            <v>4</v>
          </cell>
          <cell r="AR801">
            <v>0</v>
          </cell>
          <cell r="AS801">
            <v>3</v>
          </cell>
          <cell r="AT801">
            <v>1</v>
          </cell>
          <cell r="AU801">
            <v>0</v>
          </cell>
          <cell r="AV801">
            <v>0</v>
          </cell>
          <cell r="AW801">
            <v>1</v>
          </cell>
          <cell r="AX801">
            <v>0</v>
          </cell>
          <cell r="AY801">
            <v>0</v>
          </cell>
          <cell r="AZ801">
            <v>0</v>
          </cell>
        </row>
        <row r="802">
          <cell r="A802" t="str">
            <v>Robin Hood Multifoods Inc.</v>
          </cell>
          <cell r="B802">
            <v>316900</v>
          </cell>
          <cell r="C802" t="str">
            <v>C</v>
          </cell>
          <cell r="D802">
            <v>0</v>
          </cell>
          <cell r="L802">
            <v>0</v>
          </cell>
          <cell r="N802">
            <v>0</v>
          </cell>
          <cell r="P802">
            <v>0</v>
          </cell>
          <cell r="R802">
            <v>0</v>
          </cell>
          <cell r="S802">
            <v>0</v>
          </cell>
          <cell r="V802">
            <v>0</v>
          </cell>
          <cell r="Y802">
            <v>0</v>
          </cell>
          <cell r="AB802">
            <v>0</v>
          </cell>
          <cell r="AC802">
            <v>0</v>
          </cell>
          <cell r="AE802">
            <v>1</v>
          </cell>
          <cell r="AF802">
            <v>935</v>
          </cell>
          <cell r="AG802">
            <v>0</v>
          </cell>
          <cell r="AI802">
            <v>0</v>
          </cell>
          <cell r="AK802">
            <v>0</v>
          </cell>
          <cell r="AP802">
            <v>0</v>
          </cell>
          <cell r="AQ802">
            <v>2</v>
          </cell>
          <cell r="AR802">
            <v>0</v>
          </cell>
          <cell r="AS802">
            <v>3</v>
          </cell>
          <cell r="AT802">
            <v>1</v>
          </cell>
          <cell r="AU802">
            <v>0</v>
          </cell>
          <cell r="AV802">
            <v>0</v>
          </cell>
          <cell r="AW802">
            <v>0</v>
          </cell>
          <cell r="AX802">
            <v>0</v>
          </cell>
          <cell r="AY802">
            <v>0</v>
          </cell>
          <cell r="AZ802">
            <v>0</v>
          </cell>
        </row>
        <row r="803">
          <cell r="A803" t="str">
            <v>Rogers AT&amp;T Wireless</v>
          </cell>
          <cell r="B803">
            <v>2282203</v>
          </cell>
          <cell r="C803" t="str">
            <v>C</v>
          </cell>
          <cell r="D803">
            <v>0</v>
          </cell>
          <cell r="I803">
            <v>925</v>
          </cell>
          <cell r="J803">
            <v>11100</v>
          </cell>
          <cell r="L803">
            <v>0</v>
          </cell>
          <cell r="N803">
            <v>1</v>
          </cell>
          <cell r="O803">
            <v>240</v>
          </cell>
          <cell r="P803">
            <v>0</v>
          </cell>
          <cell r="R803">
            <v>0</v>
          </cell>
          <cell r="S803">
            <v>0</v>
          </cell>
          <cell r="V803">
            <v>0</v>
          </cell>
          <cell r="Y803">
            <v>0</v>
          </cell>
          <cell r="AB803">
            <v>1</v>
          </cell>
          <cell r="AC803">
            <v>1</v>
          </cell>
          <cell r="AE803">
            <v>1</v>
          </cell>
          <cell r="AG803">
            <v>0</v>
          </cell>
          <cell r="AI803">
            <v>0</v>
          </cell>
          <cell r="AK803">
            <v>1</v>
          </cell>
          <cell r="AL803">
            <v>1163</v>
          </cell>
          <cell r="AM803">
            <v>0</v>
          </cell>
          <cell r="AP803">
            <v>0</v>
          </cell>
          <cell r="AQ803">
            <v>5</v>
          </cell>
          <cell r="AR803">
            <v>0</v>
          </cell>
          <cell r="AS803">
            <v>3</v>
          </cell>
          <cell r="AT803">
            <v>1</v>
          </cell>
          <cell r="AU803">
            <v>0</v>
          </cell>
          <cell r="AV803">
            <v>1</v>
          </cell>
          <cell r="AW803">
            <v>0</v>
          </cell>
          <cell r="AX803">
            <v>1</v>
          </cell>
          <cell r="AY803">
            <v>0</v>
          </cell>
          <cell r="AZ803">
            <v>0</v>
          </cell>
        </row>
        <row r="804">
          <cell r="A804" t="str">
            <v>Rosetta Exploration Inc.</v>
          </cell>
          <cell r="B804">
            <v>1179</v>
          </cell>
          <cell r="C804" t="str">
            <v>C</v>
          </cell>
          <cell r="D804">
            <v>0</v>
          </cell>
          <cell r="N804">
            <v>1</v>
          </cell>
          <cell r="O804">
            <v>2880</v>
          </cell>
          <cell r="R804">
            <v>0</v>
          </cell>
          <cell r="S804">
            <v>0</v>
          </cell>
          <cell r="V804">
            <v>0</v>
          </cell>
          <cell r="Y804">
            <v>0</v>
          </cell>
          <cell r="AB804">
            <v>0</v>
          </cell>
          <cell r="AE804">
            <v>0</v>
          </cell>
          <cell r="AG804">
            <v>0</v>
          </cell>
          <cell r="AI804">
            <v>0</v>
          </cell>
          <cell r="AK804">
            <v>0</v>
          </cell>
          <cell r="AP804">
            <v>0</v>
          </cell>
          <cell r="AQ804">
            <v>1</v>
          </cell>
          <cell r="AR804">
            <v>0</v>
          </cell>
          <cell r="AS804">
            <v>3</v>
          </cell>
          <cell r="AT804">
            <v>1</v>
          </cell>
          <cell r="AU804">
            <v>0</v>
          </cell>
          <cell r="AV804">
            <v>0</v>
          </cell>
          <cell r="AW804">
            <v>0</v>
          </cell>
          <cell r="AX804">
            <v>0</v>
          </cell>
          <cell r="AY804">
            <v>0</v>
          </cell>
          <cell r="AZ804">
            <v>0</v>
          </cell>
        </row>
        <row r="805">
          <cell r="A805" t="str">
            <v>Royal &amp; SunAlliance Canada</v>
          </cell>
          <cell r="B805">
            <v>1533000</v>
          </cell>
          <cell r="C805" t="str">
            <v>C</v>
          </cell>
          <cell r="D805">
            <v>0</v>
          </cell>
          <cell r="F805">
            <v>40125</v>
          </cell>
          <cell r="G805">
            <v>50</v>
          </cell>
          <cell r="H805">
            <v>100000</v>
          </cell>
          <cell r="L805">
            <v>0</v>
          </cell>
          <cell r="N805">
            <v>0</v>
          </cell>
          <cell r="P805">
            <v>0</v>
          </cell>
          <cell r="R805">
            <v>0</v>
          </cell>
          <cell r="S805">
            <v>0</v>
          </cell>
          <cell r="V805">
            <v>0</v>
          </cell>
          <cell r="Y805">
            <v>0</v>
          </cell>
          <cell r="AB805">
            <v>2</v>
          </cell>
          <cell r="AC805">
            <v>1</v>
          </cell>
          <cell r="AE805">
            <v>1</v>
          </cell>
          <cell r="AG805">
            <v>0</v>
          </cell>
          <cell r="AI805">
            <v>0</v>
          </cell>
          <cell r="AK805">
            <v>0</v>
          </cell>
          <cell r="AM805">
            <v>0</v>
          </cell>
          <cell r="AP805">
            <v>1</v>
          </cell>
          <cell r="AQ805">
            <v>4</v>
          </cell>
          <cell r="AR805">
            <v>0</v>
          </cell>
          <cell r="AS805">
            <v>3</v>
          </cell>
          <cell r="AT805">
            <v>1</v>
          </cell>
          <cell r="AU805">
            <v>0</v>
          </cell>
          <cell r="AV805">
            <v>0</v>
          </cell>
          <cell r="AW805">
            <v>0</v>
          </cell>
          <cell r="AX805">
            <v>1</v>
          </cell>
          <cell r="AY805">
            <v>0</v>
          </cell>
          <cell r="AZ805">
            <v>0</v>
          </cell>
        </row>
        <row r="806">
          <cell r="A806" t="str">
            <v>S.C. Johnson and Son Limited</v>
          </cell>
          <cell r="B806">
            <v>393694</v>
          </cell>
          <cell r="C806" t="str">
            <v>C</v>
          </cell>
          <cell r="D806">
            <v>0</v>
          </cell>
          <cell r="F806">
            <v>49000</v>
          </cell>
          <cell r="G806">
            <v>36</v>
          </cell>
          <cell r="H806">
            <v>90000</v>
          </cell>
          <cell r="N806">
            <v>0</v>
          </cell>
          <cell r="P806">
            <v>0</v>
          </cell>
          <cell r="R806">
            <v>1</v>
          </cell>
          <cell r="S806">
            <v>1</v>
          </cell>
          <cell r="U806">
            <v>2400</v>
          </cell>
          <cell r="V806">
            <v>0</v>
          </cell>
          <cell r="Y806">
            <v>0</v>
          </cell>
          <cell r="AB806">
            <v>0</v>
          </cell>
          <cell r="AC806">
            <v>0</v>
          </cell>
          <cell r="AE806">
            <v>1</v>
          </cell>
          <cell r="AG806">
            <v>1</v>
          </cell>
          <cell r="AI806">
            <v>0</v>
          </cell>
          <cell r="AK806">
            <v>1</v>
          </cell>
          <cell r="AP806">
            <v>1</v>
          </cell>
          <cell r="AQ806">
            <v>2</v>
          </cell>
          <cell r="AR806">
            <v>0</v>
          </cell>
          <cell r="AS806">
            <v>3</v>
          </cell>
          <cell r="AT806">
            <v>1</v>
          </cell>
          <cell r="AU806">
            <v>0</v>
          </cell>
          <cell r="AV806">
            <v>0</v>
          </cell>
          <cell r="AW806">
            <v>1</v>
          </cell>
          <cell r="AX806">
            <v>0</v>
          </cell>
          <cell r="AY806">
            <v>0</v>
          </cell>
          <cell r="AZ806">
            <v>0</v>
          </cell>
        </row>
        <row r="807">
          <cell r="A807" t="str">
            <v>Sabre Energy Ltd.</v>
          </cell>
          <cell r="B807">
            <v>78705</v>
          </cell>
          <cell r="C807" t="str">
            <v>C</v>
          </cell>
          <cell r="D807">
            <v>0</v>
          </cell>
          <cell r="N807">
            <v>1</v>
          </cell>
          <cell r="O807">
            <v>2640</v>
          </cell>
          <cell r="R807">
            <v>0</v>
          </cell>
          <cell r="S807">
            <v>0</v>
          </cell>
          <cell r="V807">
            <v>0</v>
          </cell>
          <cell r="Y807">
            <v>0</v>
          </cell>
          <cell r="AB807">
            <v>0</v>
          </cell>
          <cell r="AE807">
            <v>0</v>
          </cell>
          <cell r="AG807">
            <v>0</v>
          </cell>
          <cell r="AI807">
            <v>0</v>
          </cell>
          <cell r="AP807">
            <v>0</v>
          </cell>
          <cell r="AQ807">
            <v>1</v>
          </cell>
          <cell r="AR807">
            <v>0</v>
          </cell>
          <cell r="AS807">
            <v>3</v>
          </cell>
          <cell r="AT807">
            <v>1</v>
          </cell>
          <cell r="AU807">
            <v>0</v>
          </cell>
          <cell r="AV807">
            <v>0</v>
          </cell>
          <cell r="AW807">
            <v>0</v>
          </cell>
          <cell r="AX807">
            <v>0</v>
          </cell>
          <cell r="AY807">
            <v>0</v>
          </cell>
          <cell r="AZ807">
            <v>0</v>
          </cell>
        </row>
        <row r="808">
          <cell r="A808" t="str">
            <v>Sanyo Canada Inc.</v>
          </cell>
          <cell r="B808">
            <v>86756</v>
          </cell>
          <cell r="C808" t="str">
            <v>C</v>
          </cell>
          <cell r="D808">
            <v>0</v>
          </cell>
          <cell r="I808">
            <v>500</v>
          </cell>
          <cell r="J808">
            <v>6000</v>
          </cell>
          <cell r="L808">
            <v>0</v>
          </cell>
          <cell r="N808">
            <v>0</v>
          </cell>
          <cell r="P808">
            <v>0</v>
          </cell>
          <cell r="R808">
            <v>0</v>
          </cell>
          <cell r="S808">
            <v>0</v>
          </cell>
          <cell r="V808">
            <v>0</v>
          </cell>
          <cell r="Y808">
            <v>0</v>
          </cell>
          <cell r="AB808">
            <v>0</v>
          </cell>
          <cell r="AC808">
            <v>0</v>
          </cell>
          <cell r="AE808">
            <v>0</v>
          </cell>
          <cell r="AG808">
            <v>0</v>
          </cell>
          <cell r="AI808">
            <v>0</v>
          </cell>
          <cell r="AK808">
            <v>0</v>
          </cell>
          <cell r="AP808">
            <v>0</v>
          </cell>
          <cell r="AQ808">
            <v>1</v>
          </cell>
          <cell r="AR808">
            <v>0</v>
          </cell>
          <cell r="AS808">
            <v>3</v>
          </cell>
          <cell r="AT808">
            <v>1</v>
          </cell>
          <cell r="AU808">
            <v>0</v>
          </cell>
          <cell r="AV808">
            <v>1</v>
          </cell>
          <cell r="AW808">
            <v>0</v>
          </cell>
          <cell r="AX808">
            <v>0</v>
          </cell>
          <cell r="AY808">
            <v>0</v>
          </cell>
          <cell r="AZ808">
            <v>0</v>
          </cell>
        </row>
        <row r="809">
          <cell r="A809" t="str">
            <v>SaskEnergy</v>
          </cell>
          <cell r="B809">
            <v>317000</v>
          </cell>
          <cell r="C809" t="str">
            <v>C</v>
          </cell>
          <cell r="D809">
            <v>1</v>
          </cell>
          <cell r="E809">
            <v>5062</v>
          </cell>
          <cell r="I809">
            <v>998</v>
          </cell>
          <cell r="J809">
            <v>11976</v>
          </cell>
          <cell r="N809">
            <v>1</v>
          </cell>
          <cell r="O809">
            <v>900</v>
          </cell>
          <cell r="R809">
            <v>0</v>
          </cell>
          <cell r="S809">
            <v>0</v>
          </cell>
          <cell r="V809">
            <v>0</v>
          </cell>
          <cell r="Y809">
            <v>0</v>
          </cell>
          <cell r="AB809">
            <v>0</v>
          </cell>
          <cell r="AE809">
            <v>0</v>
          </cell>
          <cell r="AG809">
            <v>0</v>
          </cell>
          <cell r="AI809">
            <v>0</v>
          </cell>
          <cell r="AP809">
            <v>0</v>
          </cell>
          <cell r="AQ809">
            <v>2</v>
          </cell>
          <cell r="AR809">
            <v>0</v>
          </cell>
          <cell r="AS809">
            <v>3</v>
          </cell>
          <cell r="AT809">
            <v>1</v>
          </cell>
          <cell r="AU809">
            <v>0</v>
          </cell>
          <cell r="AV809">
            <v>1</v>
          </cell>
          <cell r="AW809">
            <v>0</v>
          </cell>
          <cell r="AX809">
            <v>0</v>
          </cell>
          <cell r="AY809">
            <v>0</v>
          </cell>
          <cell r="AZ809">
            <v>0</v>
          </cell>
        </row>
        <row r="810">
          <cell r="A810" t="str">
            <v>Saskferco Products Inc.</v>
          </cell>
          <cell r="B810">
            <v>265000</v>
          </cell>
          <cell r="C810" t="str">
            <v>C</v>
          </cell>
          <cell r="D810">
            <v>0</v>
          </cell>
          <cell r="I810">
            <v>1000</v>
          </cell>
          <cell r="J810">
            <v>12000</v>
          </cell>
          <cell r="L810">
            <v>0</v>
          </cell>
          <cell r="N810">
            <v>1</v>
          </cell>
          <cell r="O810">
            <v>1500</v>
          </cell>
          <cell r="P810">
            <v>0</v>
          </cell>
          <cell r="R810">
            <v>2</v>
          </cell>
          <cell r="S810">
            <v>0</v>
          </cell>
          <cell r="T810">
            <v>15000</v>
          </cell>
          <cell r="U810">
            <v>2400</v>
          </cell>
          <cell r="V810">
            <v>1</v>
          </cell>
          <cell r="X810">
            <v>600</v>
          </cell>
          <cell r="Y810">
            <v>1</v>
          </cell>
          <cell r="AA810">
            <v>250</v>
          </cell>
          <cell r="AB810">
            <v>0</v>
          </cell>
          <cell r="AC810">
            <v>0</v>
          </cell>
          <cell r="AE810">
            <v>0</v>
          </cell>
          <cell r="AG810">
            <v>0</v>
          </cell>
          <cell r="AI810">
            <v>0</v>
          </cell>
          <cell r="AM810">
            <v>0</v>
          </cell>
          <cell r="AP810">
            <v>0</v>
          </cell>
          <cell r="AQ810">
            <v>2</v>
          </cell>
          <cell r="AR810">
            <v>0</v>
          </cell>
          <cell r="AS810">
            <v>3</v>
          </cell>
          <cell r="AT810">
            <v>1</v>
          </cell>
          <cell r="AU810">
            <v>0</v>
          </cell>
          <cell r="AV810">
            <v>1</v>
          </cell>
          <cell r="AW810">
            <v>1</v>
          </cell>
          <cell r="AX810">
            <v>0</v>
          </cell>
          <cell r="AY810">
            <v>0</v>
          </cell>
          <cell r="AZ810">
            <v>0</v>
          </cell>
        </row>
        <row r="811">
          <cell r="A811" t="str">
            <v>Sceptre Investment Counsel Limited</v>
          </cell>
          <cell r="B811">
            <v>26529</v>
          </cell>
          <cell r="C811" t="str">
            <v>C</v>
          </cell>
          <cell r="D811">
            <v>0</v>
          </cell>
          <cell r="L811">
            <v>0</v>
          </cell>
          <cell r="N811">
            <v>0</v>
          </cell>
          <cell r="P811">
            <v>0</v>
          </cell>
          <cell r="R811">
            <v>0</v>
          </cell>
          <cell r="S811">
            <v>0</v>
          </cell>
          <cell r="V811">
            <v>0</v>
          </cell>
          <cell r="Y811">
            <v>0</v>
          </cell>
          <cell r="AB811">
            <v>0</v>
          </cell>
          <cell r="AC811">
            <v>0</v>
          </cell>
          <cell r="AE811">
            <v>0</v>
          </cell>
          <cell r="AG811">
            <v>0</v>
          </cell>
          <cell r="AI811">
            <v>0</v>
          </cell>
          <cell r="AK811">
            <v>0</v>
          </cell>
          <cell r="AP811">
            <v>0</v>
          </cell>
          <cell r="AQ811">
            <v>1</v>
          </cell>
          <cell r="AR811">
            <v>0</v>
          </cell>
          <cell r="AS811">
            <v>3</v>
          </cell>
          <cell r="AT811">
            <v>1</v>
          </cell>
          <cell r="AU811">
            <v>0</v>
          </cell>
          <cell r="AV811">
            <v>0</v>
          </cell>
          <cell r="AW811">
            <v>0</v>
          </cell>
          <cell r="AX811">
            <v>0</v>
          </cell>
          <cell r="AY811">
            <v>0</v>
          </cell>
          <cell r="AZ811">
            <v>0</v>
          </cell>
        </row>
        <row r="812">
          <cell r="A812" t="str">
            <v>Schneider Electric Canada Inc.</v>
          </cell>
          <cell r="B812">
            <v>325000</v>
          </cell>
          <cell r="C812" t="str">
            <v>C</v>
          </cell>
          <cell r="D812">
            <v>0</v>
          </cell>
          <cell r="F812">
            <v>24384</v>
          </cell>
          <cell r="G812">
            <v>36</v>
          </cell>
          <cell r="K812">
            <v>225</v>
          </cell>
          <cell r="L812">
            <v>1</v>
          </cell>
          <cell r="N812">
            <v>0</v>
          </cell>
          <cell r="P812">
            <v>0</v>
          </cell>
          <cell r="R812">
            <v>1</v>
          </cell>
          <cell r="V812">
            <v>1</v>
          </cell>
          <cell r="Y812">
            <v>0</v>
          </cell>
          <cell r="AB812">
            <v>0</v>
          </cell>
          <cell r="AC812">
            <v>0</v>
          </cell>
          <cell r="AE812">
            <v>0</v>
          </cell>
          <cell r="AG812">
            <v>0</v>
          </cell>
          <cell r="AI812">
            <v>0</v>
          </cell>
          <cell r="AK812">
            <v>0</v>
          </cell>
          <cell r="AP812">
            <v>1</v>
          </cell>
          <cell r="AQ812">
            <v>2</v>
          </cell>
          <cell r="AR812">
            <v>0</v>
          </cell>
          <cell r="AS812">
            <v>3</v>
          </cell>
          <cell r="AT812">
            <v>1</v>
          </cell>
          <cell r="AU812">
            <v>0</v>
          </cell>
          <cell r="AV812">
            <v>0</v>
          </cell>
          <cell r="AW812">
            <v>1</v>
          </cell>
          <cell r="AX812">
            <v>0</v>
          </cell>
          <cell r="AY812">
            <v>1</v>
          </cell>
          <cell r="AZ812">
            <v>0</v>
          </cell>
        </row>
        <row r="813">
          <cell r="A813" t="str">
            <v>Schneider Foods</v>
          </cell>
          <cell r="B813">
            <v>1237195</v>
          </cell>
          <cell r="C813" t="str">
            <v>C</v>
          </cell>
          <cell r="D813">
            <v>0</v>
          </cell>
          <cell r="F813">
            <v>36000</v>
          </cell>
          <cell r="G813">
            <v>36</v>
          </cell>
          <cell r="L813">
            <v>0</v>
          </cell>
          <cell r="N813">
            <v>0</v>
          </cell>
          <cell r="P813">
            <v>0</v>
          </cell>
          <cell r="R813">
            <v>0</v>
          </cell>
          <cell r="S813">
            <v>0</v>
          </cell>
          <cell r="V813">
            <v>0</v>
          </cell>
          <cell r="Y813">
            <v>0</v>
          </cell>
          <cell r="AB813">
            <v>2</v>
          </cell>
          <cell r="AC813">
            <v>1</v>
          </cell>
          <cell r="AD813">
            <v>3657</v>
          </cell>
          <cell r="AE813">
            <v>1</v>
          </cell>
          <cell r="AF813">
            <v>1000</v>
          </cell>
          <cell r="AG813">
            <v>0</v>
          </cell>
          <cell r="AI813">
            <v>0</v>
          </cell>
          <cell r="AK813">
            <v>0</v>
          </cell>
          <cell r="AM813">
            <v>0</v>
          </cell>
          <cell r="AP813">
            <v>1</v>
          </cell>
          <cell r="AQ813">
            <v>4</v>
          </cell>
          <cell r="AR813">
            <v>0</v>
          </cell>
          <cell r="AS813">
            <v>3</v>
          </cell>
          <cell r="AT813">
            <v>1</v>
          </cell>
          <cell r="AU813">
            <v>0</v>
          </cell>
          <cell r="AV813">
            <v>0</v>
          </cell>
          <cell r="AW813">
            <v>0</v>
          </cell>
          <cell r="AX813">
            <v>1</v>
          </cell>
          <cell r="AY813">
            <v>0</v>
          </cell>
          <cell r="AZ813">
            <v>0</v>
          </cell>
        </row>
        <row r="814">
          <cell r="A814" t="str">
            <v>Scotiabank</v>
          </cell>
          <cell r="B814">
            <v>17261000</v>
          </cell>
          <cell r="C814" t="str">
            <v>C</v>
          </cell>
          <cell r="AP814">
            <v>0</v>
          </cell>
          <cell r="AQ814">
            <v>6</v>
          </cell>
          <cell r="AR814">
            <v>0</v>
          </cell>
          <cell r="AS814">
            <v>3</v>
          </cell>
          <cell r="AT814">
            <v>0</v>
          </cell>
          <cell r="AU814">
            <v>0</v>
          </cell>
          <cell r="AV814">
            <v>0</v>
          </cell>
          <cell r="AW814">
            <v>0</v>
          </cell>
          <cell r="AX814">
            <v>0</v>
          </cell>
          <cell r="AY814">
            <v>0</v>
          </cell>
          <cell r="AZ814">
            <v>0</v>
          </cell>
        </row>
        <row r="815">
          <cell r="A815" t="str">
            <v>Seamark Asset Management Ltd.</v>
          </cell>
          <cell r="B815">
            <v>25506</v>
          </cell>
          <cell r="C815" t="str">
            <v>C</v>
          </cell>
          <cell r="D815">
            <v>0</v>
          </cell>
          <cell r="L815">
            <v>0</v>
          </cell>
          <cell r="N815">
            <v>0</v>
          </cell>
          <cell r="P815">
            <v>0</v>
          </cell>
          <cell r="R815">
            <v>0</v>
          </cell>
          <cell r="S815">
            <v>0</v>
          </cell>
          <cell r="V815">
            <v>0</v>
          </cell>
          <cell r="Y815">
            <v>0</v>
          </cell>
          <cell r="AB815">
            <v>0</v>
          </cell>
          <cell r="AC815">
            <v>0</v>
          </cell>
          <cell r="AE815">
            <v>0</v>
          </cell>
          <cell r="AG815">
            <v>0</v>
          </cell>
          <cell r="AI815">
            <v>0</v>
          </cell>
          <cell r="AK815">
            <v>0</v>
          </cell>
          <cell r="AP815">
            <v>0</v>
          </cell>
          <cell r="AQ815">
            <v>1</v>
          </cell>
          <cell r="AR815">
            <v>0</v>
          </cell>
          <cell r="AS815">
            <v>3</v>
          </cell>
          <cell r="AT815">
            <v>1</v>
          </cell>
          <cell r="AU815">
            <v>0</v>
          </cell>
          <cell r="AV815">
            <v>0</v>
          </cell>
          <cell r="AW815">
            <v>0</v>
          </cell>
          <cell r="AX815">
            <v>0</v>
          </cell>
          <cell r="AY815">
            <v>0</v>
          </cell>
          <cell r="AZ815">
            <v>0</v>
          </cell>
        </row>
        <row r="816">
          <cell r="A816" t="str">
            <v>Sears Canada Inc.</v>
          </cell>
          <cell r="B816">
            <v>6222700</v>
          </cell>
          <cell r="C816" t="str">
            <v>C</v>
          </cell>
          <cell r="F816">
            <v>37200</v>
          </cell>
          <cell r="L816">
            <v>0</v>
          </cell>
          <cell r="N816">
            <v>0</v>
          </cell>
          <cell r="P816">
            <v>0</v>
          </cell>
          <cell r="R816">
            <v>1</v>
          </cell>
          <cell r="S816">
            <v>0</v>
          </cell>
          <cell r="U816">
            <v>2000</v>
          </cell>
          <cell r="V816">
            <v>0</v>
          </cell>
          <cell r="Y816">
            <v>0</v>
          </cell>
          <cell r="AB816">
            <v>0</v>
          </cell>
          <cell r="AC816">
            <v>0</v>
          </cell>
          <cell r="AE816">
            <v>0</v>
          </cell>
          <cell r="AG816">
            <v>1</v>
          </cell>
          <cell r="AH816">
            <v>3000</v>
          </cell>
          <cell r="AI816">
            <v>0</v>
          </cell>
          <cell r="AK816">
            <v>0</v>
          </cell>
          <cell r="AM816">
            <v>0</v>
          </cell>
          <cell r="AP816">
            <v>1</v>
          </cell>
          <cell r="AQ816">
            <v>6</v>
          </cell>
          <cell r="AR816">
            <v>0</v>
          </cell>
          <cell r="AS816">
            <v>3</v>
          </cell>
          <cell r="AT816">
            <v>1</v>
          </cell>
          <cell r="AU816">
            <v>0</v>
          </cell>
          <cell r="AV816">
            <v>0</v>
          </cell>
          <cell r="AW816">
            <v>1</v>
          </cell>
          <cell r="AX816">
            <v>0</v>
          </cell>
          <cell r="AY816">
            <v>0</v>
          </cell>
          <cell r="AZ816">
            <v>0</v>
          </cell>
        </row>
        <row r="817">
          <cell r="A817" t="str">
            <v>Shell Canada Limited</v>
          </cell>
          <cell r="B817">
            <v>8847000</v>
          </cell>
          <cell r="C817" t="str">
            <v>C</v>
          </cell>
          <cell r="D817">
            <v>0</v>
          </cell>
          <cell r="I817">
            <v>875</v>
          </cell>
          <cell r="J817">
            <v>10500</v>
          </cell>
          <cell r="L817">
            <v>0</v>
          </cell>
          <cell r="N817">
            <v>0</v>
          </cell>
          <cell r="P817">
            <v>0</v>
          </cell>
          <cell r="R817">
            <v>1</v>
          </cell>
          <cell r="S817">
            <v>1</v>
          </cell>
          <cell r="U817">
            <v>1333</v>
          </cell>
          <cell r="V817">
            <v>0</v>
          </cell>
          <cell r="Y817">
            <v>0</v>
          </cell>
          <cell r="AB817">
            <v>0</v>
          </cell>
          <cell r="AC817">
            <v>0</v>
          </cell>
          <cell r="AE817">
            <v>0</v>
          </cell>
          <cell r="AG817">
            <v>1</v>
          </cell>
          <cell r="AH817">
            <v>1000</v>
          </cell>
          <cell r="AI817">
            <v>0</v>
          </cell>
          <cell r="AK817">
            <v>0</v>
          </cell>
          <cell r="AP817">
            <v>0</v>
          </cell>
          <cell r="AQ817">
            <v>6</v>
          </cell>
          <cell r="AR817">
            <v>0</v>
          </cell>
          <cell r="AS817">
            <v>3</v>
          </cell>
          <cell r="AT817">
            <v>1</v>
          </cell>
          <cell r="AU817">
            <v>0</v>
          </cell>
          <cell r="AV817">
            <v>1</v>
          </cell>
          <cell r="AW817">
            <v>1</v>
          </cell>
          <cell r="AX817">
            <v>0</v>
          </cell>
          <cell r="AY817">
            <v>0</v>
          </cell>
          <cell r="AZ817">
            <v>0</v>
          </cell>
        </row>
        <row r="818">
          <cell r="A818" t="str">
            <v>Shiningbank Energy Management Inc.</v>
          </cell>
          <cell r="B818">
            <v>242157</v>
          </cell>
          <cell r="C818" t="str">
            <v>C</v>
          </cell>
          <cell r="D818">
            <v>0</v>
          </cell>
          <cell r="N818">
            <v>1</v>
          </cell>
          <cell r="O818">
            <v>3573</v>
          </cell>
          <cell r="R818">
            <v>1</v>
          </cell>
          <cell r="S818">
            <v>0</v>
          </cell>
          <cell r="V818">
            <v>1</v>
          </cell>
          <cell r="W818">
            <v>2000</v>
          </cell>
          <cell r="Y818">
            <v>0</v>
          </cell>
          <cell r="AB818">
            <v>0</v>
          </cell>
          <cell r="AC818">
            <v>0</v>
          </cell>
          <cell r="AE818">
            <v>0</v>
          </cell>
          <cell r="AG818">
            <v>0</v>
          </cell>
          <cell r="AI818">
            <v>0</v>
          </cell>
          <cell r="AK818">
            <v>0</v>
          </cell>
          <cell r="AP818">
            <v>0</v>
          </cell>
          <cell r="AQ818">
            <v>2</v>
          </cell>
          <cell r="AR818">
            <v>0</v>
          </cell>
          <cell r="AS818">
            <v>3</v>
          </cell>
          <cell r="AT818">
            <v>1</v>
          </cell>
          <cell r="AU818">
            <v>0</v>
          </cell>
          <cell r="AV818">
            <v>0</v>
          </cell>
          <cell r="AW818">
            <v>1</v>
          </cell>
          <cell r="AX818">
            <v>0</v>
          </cell>
          <cell r="AY818">
            <v>0</v>
          </cell>
          <cell r="AZ818">
            <v>0</v>
          </cell>
        </row>
        <row r="819">
          <cell r="A819" t="str">
            <v>Shoppers Drug Mart</v>
          </cell>
          <cell r="B819">
            <v>4415202</v>
          </cell>
          <cell r="C819" t="str">
            <v>C</v>
          </cell>
          <cell r="D819">
            <v>0</v>
          </cell>
          <cell r="I819">
            <v>700</v>
          </cell>
          <cell r="J819">
            <v>8400</v>
          </cell>
          <cell r="L819">
            <v>0</v>
          </cell>
          <cell r="N819">
            <v>1</v>
          </cell>
          <cell r="O819">
            <v>1200</v>
          </cell>
          <cell r="P819">
            <v>0</v>
          </cell>
          <cell r="R819">
            <v>0</v>
          </cell>
          <cell r="S819">
            <v>0</v>
          </cell>
          <cell r="V819">
            <v>0</v>
          </cell>
          <cell r="Y819">
            <v>1</v>
          </cell>
          <cell r="AB819">
            <v>2</v>
          </cell>
          <cell r="AC819">
            <v>0</v>
          </cell>
          <cell r="AE819">
            <v>1</v>
          </cell>
          <cell r="AF819">
            <v>960</v>
          </cell>
          <cell r="AG819">
            <v>0</v>
          </cell>
          <cell r="AI819">
            <v>0</v>
          </cell>
          <cell r="AK819">
            <v>0</v>
          </cell>
          <cell r="AM819">
            <v>1</v>
          </cell>
          <cell r="AN819">
            <v>1575</v>
          </cell>
          <cell r="AP819">
            <v>0</v>
          </cell>
          <cell r="AQ819">
            <v>5</v>
          </cell>
          <cell r="AR819">
            <v>0</v>
          </cell>
          <cell r="AS819">
            <v>3</v>
          </cell>
          <cell r="AT819">
            <v>1</v>
          </cell>
          <cell r="AU819">
            <v>0</v>
          </cell>
          <cell r="AV819">
            <v>1</v>
          </cell>
          <cell r="AW819">
            <v>0</v>
          </cell>
          <cell r="AX819">
            <v>1</v>
          </cell>
          <cell r="AY819">
            <v>0</v>
          </cell>
          <cell r="AZ819">
            <v>0</v>
          </cell>
        </row>
        <row r="820">
          <cell r="A820" t="str">
            <v>Sierra Wireless</v>
          </cell>
          <cell r="B820">
            <v>131439</v>
          </cell>
          <cell r="C820" t="str">
            <v>C</v>
          </cell>
          <cell r="D820">
            <v>0</v>
          </cell>
          <cell r="L820">
            <v>0</v>
          </cell>
          <cell r="N820">
            <v>0</v>
          </cell>
          <cell r="P820">
            <v>0</v>
          </cell>
          <cell r="R820">
            <v>0</v>
          </cell>
          <cell r="S820">
            <v>0</v>
          </cell>
          <cell r="V820">
            <v>0</v>
          </cell>
          <cell r="Y820">
            <v>0</v>
          </cell>
          <cell r="AB820">
            <v>0</v>
          </cell>
          <cell r="AC820">
            <v>0</v>
          </cell>
          <cell r="AE820">
            <v>0</v>
          </cell>
          <cell r="AG820">
            <v>0</v>
          </cell>
          <cell r="AI820">
            <v>0</v>
          </cell>
          <cell r="AK820">
            <v>0</v>
          </cell>
          <cell r="AM820">
            <v>0</v>
          </cell>
          <cell r="AP820">
            <v>0</v>
          </cell>
          <cell r="AQ820">
            <v>2</v>
          </cell>
          <cell r="AR820">
            <v>0</v>
          </cell>
          <cell r="AS820">
            <v>3</v>
          </cell>
          <cell r="AT820">
            <v>1</v>
          </cell>
          <cell r="AU820">
            <v>0</v>
          </cell>
          <cell r="AV820">
            <v>0</v>
          </cell>
          <cell r="AW820">
            <v>0</v>
          </cell>
          <cell r="AX820">
            <v>0</v>
          </cell>
          <cell r="AY820">
            <v>0</v>
          </cell>
          <cell r="AZ820">
            <v>0</v>
          </cell>
        </row>
        <row r="821">
          <cell r="A821" t="str">
            <v>Signature Vacations Inc.</v>
          </cell>
          <cell r="B821">
            <v>550000</v>
          </cell>
          <cell r="C821" t="str">
            <v>C</v>
          </cell>
          <cell r="D821">
            <v>0</v>
          </cell>
          <cell r="I821">
            <v>833</v>
          </cell>
          <cell r="J821">
            <v>9996</v>
          </cell>
          <cell r="L821">
            <v>0</v>
          </cell>
          <cell r="N821">
            <v>1</v>
          </cell>
          <cell r="O821">
            <v>1500</v>
          </cell>
          <cell r="P821">
            <v>0</v>
          </cell>
          <cell r="R821">
            <v>0</v>
          </cell>
          <cell r="S821">
            <v>0</v>
          </cell>
          <cell r="V821">
            <v>0</v>
          </cell>
          <cell r="Y821">
            <v>0</v>
          </cell>
          <cell r="AB821">
            <v>0</v>
          </cell>
          <cell r="AC821">
            <v>0</v>
          </cell>
          <cell r="AE821">
            <v>0</v>
          </cell>
          <cell r="AG821">
            <v>0</v>
          </cell>
          <cell r="AI821">
            <v>0</v>
          </cell>
          <cell r="AK821">
            <v>0</v>
          </cell>
          <cell r="AP821">
            <v>0</v>
          </cell>
          <cell r="AQ821">
            <v>3</v>
          </cell>
          <cell r="AR821">
            <v>0</v>
          </cell>
          <cell r="AS821">
            <v>3</v>
          </cell>
          <cell r="AT821">
            <v>1</v>
          </cell>
          <cell r="AU821">
            <v>0</v>
          </cell>
          <cell r="AV821">
            <v>1</v>
          </cell>
          <cell r="AW821">
            <v>0</v>
          </cell>
          <cell r="AX821">
            <v>0</v>
          </cell>
          <cell r="AY821">
            <v>0</v>
          </cell>
          <cell r="AZ821">
            <v>0</v>
          </cell>
        </row>
        <row r="822">
          <cell r="A822" t="str">
            <v>Sleeman Breweries Ltd.</v>
          </cell>
          <cell r="B822">
            <v>185036</v>
          </cell>
          <cell r="C822" t="str">
            <v>C</v>
          </cell>
          <cell r="D822">
            <v>0</v>
          </cell>
          <cell r="I822">
            <v>9808</v>
          </cell>
          <cell r="J822">
            <v>117696</v>
          </cell>
          <cell r="L822">
            <v>0</v>
          </cell>
          <cell r="N822">
            <v>0</v>
          </cell>
          <cell r="P822">
            <v>0</v>
          </cell>
          <cell r="R822">
            <v>0</v>
          </cell>
          <cell r="S822">
            <v>0</v>
          </cell>
          <cell r="V822">
            <v>0</v>
          </cell>
          <cell r="Y822">
            <v>0</v>
          </cell>
          <cell r="AB822">
            <v>0</v>
          </cell>
          <cell r="AC822">
            <v>0</v>
          </cell>
          <cell r="AE822">
            <v>0</v>
          </cell>
          <cell r="AG822">
            <v>0</v>
          </cell>
          <cell r="AI822">
            <v>0</v>
          </cell>
          <cell r="AK822">
            <v>0</v>
          </cell>
          <cell r="AM822">
            <v>0</v>
          </cell>
          <cell r="AP822">
            <v>0</v>
          </cell>
          <cell r="AQ822">
            <v>2</v>
          </cell>
          <cell r="AR822">
            <v>0</v>
          </cell>
          <cell r="AS822">
            <v>3</v>
          </cell>
          <cell r="AT822">
            <v>1</v>
          </cell>
          <cell r="AU822">
            <v>0</v>
          </cell>
          <cell r="AV822">
            <v>1</v>
          </cell>
          <cell r="AW822">
            <v>0</v>
          </cell>
          <cell r="AX822">
            <v>0</v>
          </cell>
          <cell r="AY822">
            <v>0</v>
          </cell>
          <cell r="AZ822">
            <v>0</v>
          </cell>
        </row>
        <row r="823">
          <cell r="A823" t="str">
            <v>SNC-Lavalin Group Inc.</v>
          </cell>
          <cell r="B823">
            <v>3264910</v>
          </cell>
          <cell r="C823" t="str">
            <v>C</v>
          </cell>
          <cell r="D823">
            <v>1</v>
          </cell>
          <cell r="E823">
            <v>15000</v>
          </cell>
          <cell r="I823">
            <v>473</v>
          </cell>
          <cell r="J823">
            <v>5676</v>
          </cell>
          <cell r="L823">
            <v>0</v>
          </cell>
          <cell r="N823">
            <v>0</v>
          </cell>
          <cell r="P823">
            <v>0</v>
          </cell>
          <cell r="R823">
            <v>0</v>
          </cell>
          <cell r="S823">
            <v>0</v>
          </cell>
          <cell r="V823">
            <v>0</v>
          </cell>
          <cell r="Y823">
            <v>0</v>
          </cell>
          <cell r="AB823">
            <v>2</v>
          </cell>
          <cell r="AC823">
            <v>1</v>
          </cell>
          <cell r="AD823">
            <v>4521</v>
          </cell>
          <cell r="AE823">
            <v>1</v>
          </cell>
          <cell r="AF823">
            <v>1000</v>
          </cell>
          <cell r="AG823">
            <v>0</v>
          </cell>
          <cell r="AI823">
            <v>0</v>
          </cell>
          <cell r="AK823">
            <v>0</v>
          </cell>
          <cell r="AM823">
            <v>1</v>
          </cell>
          <cell r="AN823">
            <v>4000</v>
          </cell>
          <cell r="AP823">
            <v>0</v>
          </cell>
          <cell r="AQ823">
            <v>5</v>
          </cell>
          <cell r="AR823">
            <v>0</v>
          </cell>
          <cell r="AS823">
            <v>3</v>
          </cell>
          <cell r="AT823">
            <v>1</v>
          </cell>
          <cell r="AU823">
            <v>0</v>
          </cell>
          <cell r="AV823">
            <v>1</v>
          </cell>
          <cell r="AW823">
            <v>0</v>
          </cell>
          <cell r="AX823">
            <v>1</v>
          </cell>
          <cell r="AY823">
            <v>0</v>
          </cell>
          <cell r="AZ823">
            <v>0</v>
          </cell>
        </row>
        <row r="824">
          <cell r="A824" t="str">
            <v>Solidarity Fund QFL, The</v>
          </cell>
          <cell r="B824">
            <v>147013</v>
          </cell>
          <cell r="C824" t="str">
            <v>C</v>
          </cell>
          <cell r="D824">
            <v>0</v>
          </cell>
          <cell r="I824">
            <v>400</v>
          </cell>
          <cell r="J824">
            <v>4800</v>
          </cell>
          <cell r="L824">
            <v>1</v>
          </cell>
          <cell r="N824">
            <v>1</v>
          </cell>
          <cell r="P824">
            <v>0</v>
          </cell>
          <cell r="R824">
            <v>0</v>
          </cell>
          <cell r="S824">
            <v>0</v>
          </cell>
          <cell r="V824">
            <v>0</v>
          </cell>
          <cell r="Y824">
            <v>0</v>
          </cell>
          <cell r="AB824">
            <v>2</v>
          </cell>
          <cell r="AC824">
            <v>1</v>
          </cell>
          <cell r="AE824">
            <v>1</v>
          </cell>
          <cell r="AG824">
            <v>0</v>
          </cell>
          <cell r="AI824">
            <v>0</v>
          </cell>
          <cell r="AK824">
            <v>0</v>
          </cell>
          <cell r="AP824">
            <v>0</v>
          </cell>
          <cell r="AQ824">
            <v>2</v>
          </cell>
          <cell r="AR824">
            <v>0</v>
          </cell>
          <cell r="AS824">
            <v>3</v>
          </cell>
          <cell r="AT824">
            <v>1</v>
          </cell>
          <cell r="AU824">
            <v>0</v>
          </cell>
          <cell r="AV824">
            <v>1</v>
          </cell>
          <cell r="AW824">
            <v>0</v>
          </cell>
          <cell r="AX824">
            <v>1</v>
          </cell>
          <cell r="AY824">
            <v>0</v>
          </cell>
          <cell r="AZ824">
            <v>0</v>
          </cell>
        </row>
        <row r="825">
          <cell r="A825" t="str">
            <v>Spectrum Signal Processing Inc.</v>
          </cell>
          <cell r="B825">
            <v>25365</v>
          </cell>
          <cell r="C825" t="str">
            <v>C</v>
          </cell>
          <cell r="D825">
            <v>0</v>
          </cell>
          <cell r="L825">
            <v>0</v>
          </cell>
          <cell r="N825">
            <v>0</v>
          </cell>
          <cell r="P825">
            <v>0</v>
          </cell>
          <cell r="R825">
            <v>0</v>
          </cell>
          <cell r="S825">
            <v>0</v>
          </cell>
          <cell r="V825">
            <v>0</v>
          </cell>
          <cell r="Y825">
            <v>0</v>
          </cell>
          <cell r="AB825">
            <v>0</v>
          </cell>
          <cell r="AC825">
            <v>0</v>
          </cell>
          <cell r="AE825">
            <v>0</v>
          </cell>
          <cell r="AG825">
            <v>0</v>
          </cell>
          <cell r="AI825">
            <v>0</v>
          </cell>
          <cell r="AK825">
            <v>0</v>
          </cell>
          <cell r="AP825">
            <v>0</v>
          </cell>
          <cell r="AQ825">
            <v>1</v>
          </cell>
          <cell r="AR825">
            <v>0</v>
          </cell>
          <cell r="AS825">
            <v>3</v>
          </cell>
          <cell r="AT825">
            <v>1</v>
          </cell>
          <cell r="AU825">
            <v>0</v>
          </cell>
          <cell r="AV825">
            <v>0</v>
          </cell>
          <cell r="AW825">
            <v>0</v>
          </cell>
          <cell r="AX825">
            <v>0</v>
          </cell>
          <cell r="AY825">
            <v>0</v>
          </cell>
          <cell r="AZ825">
            <v>0</v>
          </cell>
        </row>
        <row r="826">
          <cell r="A826" t="str">
            <v>Spirent Communications - DLS Division</v>
          </cell>
          <cell r="B826">
            <v>20000</v>
          </cell>
          <cell r="C826" t="str">
            <v>C</v>
          </cell>
          <cell r="D826">
            <v>0</v>
          </cell>
          <cell r="L826">
            <v>0</v>
          </cell>
          <cell r="N826">
            <v>0</v>
          </cell>
          <cell r="P826">
            <v>0</v>
          </cell>
          <cell r="R826">
            <v>0</v>
          </cell>
          <cell r="S826">
            <v>0</v>
          </cell>
          <cell r="V826">
            <v>0</v>
          </cell>
          <cell r="Y826">
            <v>0</v>
          </cell>
          <cell r="AB826">
            <v>0</v>
          </cell>
          <cell r="AC826">
            <v>0</v>
          </cell>
          <cell r="AE826">
            <v>0</v>
          </cell>
          <cell r="AG826">
            <v>0</v>
          </cell>
          <cell r="AI826">
            <v>0</v>
          </cell>
          <cell r="AK826">
            <v>0</v>
          </cell>
          <cell r="AP826">
            <v>0</v>
          </cell>
          <cell r="AQ826">
            <v>1</v>
          </cell>
          <cell r="AR826">
            <v>0</v>
          </cell>
          <cell r="AS826">
            <v>3</v>
          </cell>
          <cell r="AT826">
            <v>1</v>
          </cell>
          <cell r="AU826">
            <v>0</v>
          </cell>
          <cell r="AV826">
            <v>0</v>
          </cell>
          <cell r="AW826">
            <v>0</v>
          </cell>
          <cell r="AX826">
            <v>0</v>
          </cell>
          <cell r="AY826">
            <v>0</v>
          </cell>
          <cell r="AZ826">
            <v>0</v>
          </cell>
        </row>
        <row r="827">
          <cell r="A827" t="str">
            <v>Sprint Canada Inc.</v>
          </cell>
          <cell r="B827">
            <v>805300</v>
          </cell>
          <cell r="C827" t="str">
            <v>C</v>
          </cell>
          <cell r="D827">
            <v>0</v>
          </cell>
          <cell r="I827">
            <v>426</v>
          </cell>
          <cell r="J827">
            <v>5112</v>
          </cell>
          <cell r="L827">
            <v>0</v>
          </cell>
          <cell r="N827">
            <v>0</v>
          </cell>
          <cell r="P827">
            <v>0</v>
          </cell>
          <cell r="R827">
            <v>0</v>
          </cell>
          <cell r="S827">
            <v>0</v>
          </cell>
          <cell r="V827">
            <v>0</v>
          </cell>
          <cell r="Y827">
            <v>0</v>
          </cell>
          <cell r="AB827">
            <v>0</v>
          </cell>
          <cell r="AC827">
            <v>0</v>
          </cell>
          <cell r="AE827">
            <v>0</v>
          </cell>
          <cell r="AG827">
            <v>0</v>
          </cell>
          <cell r="AI827">
            <v>0</v>
          </cell>
          <cell r="AK827">
            <v>0</v>
          </cell>
          <cell r="AP827">
            <v>0</v>
          </cell>
          <cell r="AQ827">
            <v>3</v>
          </cell>
          <cell r="AR827">
            <v>0</v>
          </cell>
          <cell r="AS827">
            <v>3</v>
          </cell>
          <cell r="AT827">
            <v>1</v>
          </cell>
          <cell r="AU827">
            <v>0</v>
          </cell>
          <cell r="AV827">
            <v>1</v>
          </cell>
          <cell r="AW827">
            <v>0</v>
          </cell>
          <cell r="AX827">
            <v>0</v>
          </cell>
          <cell r="AY827">
            <v>0</v>
          </cell>
          <cell r="AZ827">
            <v>0</v>
          </cell>
        </row>
        <row r="828">
          <cell r="A828" t="str">
            <v>St. Lawrence Cement Inc.</v>
          </cell>
          <cell r="B828">
            <v>1149200</v>
          </cell>
          <cell r="C828" t="str">
            <v>C</v>
          </cell>
          <cell r="D828">
            <v>0</v>
          </cell>
          <cell r="L828">
            <v>0</v>
          </cell>
          <cell r="N828">
            <v>0</v>
          </cell>
          <cell r="P828">
            <v>0</v>
          </cell>
          <cell r="R828">
            <v>1</v>
          </cell>
          <cell r="S828">
            <v>1</v>
          </cell>
          <cell r="T828">
            <v>21700</v>
          </cell>
          <cell r="U828">
            <v>8151</v>
          </cell>
          <cell r="V828">
            <v>0</v>
          </cell>
          <cell r="Y828">
            <v>0</v>
          </cell>
          <cell r="AB828">
            <v>0</v>
          </cell>
          <cell r="AC828">
            <v>0</v>
          </cell>
          <cell r="AE828">
            <v>0</v>
          </cell>
          <cell r="AG828">
            <v>0</v>
          </cell>
          <cell r="AI828">
            <v>0</v>
          </cell>
          <cell r="AK828">
            <v>0</v>
          </cell>
          <cell r="AP828">
            <v>0</v>
          </cell>
          <cell r="AQ828">
            <v>4</v>
          </cell>
          <cell r="AR828">
            <v>0</v>
          </cell>
          <cell r="AS828">
            <v>3</v>
          </cell>
          <cell r="AT828">
            <v>1</v>
          </cell>
          <cell r="AU828">
            <v>0</v>
          </cell>
          <cell r="AV828">
            <v>0</v>
          </cell>
          <cell r="AW828">
            <v>1</v>
          </cell>
          <cell r="AX828">
            <v>0</v>
          </cell>
          <cell r="AY828">
            <v>0</v>
          </cell>
          <cell r="AZ828">
            <v>0</v>
          </cell>
        </row>
        <row r="829">
          <cell r="A829" t="str">
            <v>St. Paul Travelers Canada</v>
          </cell>
          <cell r="B829">
            <v>223019</v>
          </cell>
          <cell r="C829" t="str">
            <v>C</v>
          </cell>
          <cell r="D829">
            <v>0</v>
          </cell>
          <cell r="L829">
            <v>0</v>
          </cell>
          <cell r="N829">
            <v>0</v>
          </cell>
          <cell r="P829">
            <v>0</v>
          </cell>
          <cell r="R829">
            <v>0</v>
          </cell>
          <cell r="S829">
            <v>0</v>
          </cell>
          <cell r="V829">
            <v>0</v>
          </cell>
          <cell r="Y829">
            <v>0</v>
          </cell>
          <cell r="AB829">
            <v>0</v>
          </cell>
          <cell r="AC829">
            <v>0</v>
          </cell>
          <cell r="AE829">
            <v>0</v>
          </cell>
          <cell r="AG829">
            <v>0</v>
          </cell>
          <cell r="AI829">
            <v>0</v>
          </cell>
          <cell r="AK829">
            <v>0</v>
          </cell>
          <cell r="AP829">
            <v>0</v>
          </cell>
          <cell r="AQ829">
            <v>2</v>
          </cell>
          <cell r="AR829">
            <v>0</v>
          </cell>
          <cell r="AS829">
            <v>3</v>
          </cell>
          <cell r="AT829">
            <v>1</v>
          </cell>
          <cell r="AU829">
            <v>0</v>
          </cell>
          <cell r="AV829">
            <v>0</v>
          </cell>
          <cell r="AW829">
            <v>0</v>
          </cell>
          <cell r="AX829">
            <v>0</v>
          </cell>
          <cell r="AY829">
            <v>0</v>
          </cell>
          <cell r="AZ829">
            <v>0</v>
          </cell>
        </row>
        <row r="830">
          <cell r="A830" t="str">
            <v>Standard Life Assurance Company Ltd.</v>
          </cell>
          <cell r="B830">
            <v>3635000</v>
          </cell>
          <cell r="C830" t="str">
            <v>C</v>
          </cell>
          <cell r="D830">
            <v>0</v>
          </cell>
          <cell r="F830">
            <v>25000</v>
          </cell>
          <cell r="G830">
            <v>36</v>
          </cell>
          <cell r="K830">
            <v>225</v>
          </cell>
          <cell r="L830">
            <v>1</v>
          </cell>
          <cell r="M830">
            <v>1200</v>
          </cell>
          <cell r="N830">
            <v>0</v>
          </cell>
          <cell r="P830">
            <v>0</v>
          </cell>
          <cell r="R830">
            <v>0</v>
          </cell>
          <cell r="S830">
            <v>0</v>
          </cell>
          <cell r="V830">
            <v>0</v>
          </cell>
          <cell r="Y830">
            <v>0</v>
          </cell>
          <cell r="AB830">
            <v>0</v>
          </cell>
          <cell r="AC830">
            <v>1</v>
          </cell>
          <cell r="AE830">
            <v>0</v>
          </cell>
          <cell r="AG830">
            <v>1</v>
          </cell>
          <cell r="AH830">
            <v>2500</v>
          </cell>
          <cell r="AI830">
            <v>0</v>
          </cell>
          <cell r="AK830">
            <v>0</v>
          </cell>
          <cell r="AP830">
            <v>1</v>
          </cell>
          <cell r="AQ830">
            <v>5</v>
          </cell>
          <cell r="AR830">
            <v>0</v>
          </cell>
          <cell r="AS830">
            <v>3</v>
          </cell>
          <cell r="AT830">
            <v>1</v>
          </cell>
          <cell r="AU830">
            <v>0</v>
          </cell>
          <cell r="AV830">
            <v>0</v>
          </cell>
          <cell r="AW830">
            <v>0</v>
          </cell>
          <cell r="AX830">
            <v>0</v>
          </cell>
          <cell r="AY830">
            <v>1</v>
          </cell>
          <cell r="AZ830">
            <v>0</v>
          </cell>
        </row>
        <row r="831">
          <cell r="A831" t="str">
            <v>Steelcase Canada Limited</v>
          </cell>
          <cell r="B831">
            <v>250000</v>
          </cell>
          <cell r="C831" t="str">
            <v>C</v>
          </cell>
          <cell r="D831">
            <v>0</v>
          </cell>
          <cell r="L831">
            <v>0</v>
          </cell>
          <cell r="N831">
            <v>0</v>
          </cell>
          <cell r="P831">
            <v>0</v>
          </cell>
          <cell r="R831">
            <v>0</v>
          </cell>
          <cell r="S831">
            <v>0</v>
          </cell>
          <cell r="V831">
            <v>0</v>
          </cell>
          <cell r="Y831">
            <v>0</v>
          </cell>
          <cell r="AB831">
            <v>0</v>
          </cell>
          <cell r="AC831">
            <v>0</v>
          </cell>
          <cell r="AE831">
            <v>1</v>
          </cell>
          <cell r="AF831">
            <v>700</v>
          </cell>
          <cell r="AG831">
            <v>0</v>
          </cell>
          <cell r="AI831">
            <v>0</v>
          </cell>
          <cell r="AK831">
            <v>0</v>
          </cell>
          <cell r="AP831">
            <v>0</v>
          </cell>
          <cell r="AQ831">
            <v>2</v>
          </cell>
          <cell r="AR831">
            <v>0</v>
          </cell>
          <cell r="AS831">
            <v>3</v>
          </cell>
          <cell r="AT831">
            <v>1</v>
          </cell>
          <cell r="AU831">
            <v>0</v>
          </cell>
          <cell r="AV831">
            <v>0</v>
          </cell>
          <cell r="AW831">
            <v>0</v>
          </cell>
          <cell r="AX831">
            <v>0</v>
          </cell>
          <cell r="AY831">
            <v>0</v>
          </cell>
          <cell r="AZ831">
            <v>0</v>
          </cell>
        </row>
        <row r="832">
          <cell r="A832" t="str">
            <v>Sun Life Financial Services of Canada</v>
          </cell>
          <cell r="B832">
            <v>22056000</v>
          </cell>
          <cell r="C832" t="str">
            <v>C</v>
          </cell>
          <cell r="D832">
            <v>0</v>
          </cell>
          <cell r="F832">
            <v>24100</v>
          </cell>
          <cell r="G832">
            <v>36</v>
          </cell>
          <cell r="L832">
            <v>1</v>
          </cell>
          <cell r="M832">
            <v>825</v>
          </cell>
          <cell r="N832">
            <v>1</v>
          </cell>
          <cell r="O832">
            <v>2400</v>
          </cell>
          <cell r="P832">
            <v>0</v>
          </cell>
          <cell r="R832">
            <v>1</v>
          </cell>
          <cell r="S832">
            <v>0</v>
          </cell>
          <cell r="V832">
            <v>0</v>
          </cell>
          <cell r="Y832">
            <v>0</v>
          </cell>
          <cell r="AB832">
            <v>2</v>
          </cell>
          <cell r="AC832">
            <v>0</v>
          </cell>
          <cell r="AE832">
            <v>0</v>
          </cell>
          <cell r="AG832">
            <v>1</v>
          </cell>
          <cell r="AH832">
            <v>3000</v>
          </cell>
          <cell r="AI832">
            <v>0</v>
          </cell>
          <cell r="AK832">
            <v>0</v>
          </cell>
          <cell r="AM832">
            <v>1</v>
          </cell>
          <cell r="AN832">
            <v>3000</v>
          </cell>
          <cell r="AP832">
            <v>1</v>
          </cell>
          <cell r="AQ832">
            <v>6</v>
          </cell>
          <cell r="AR832">
            <v>0</v>
          </cell>
          <cell r="AS832">
            <v>3</v>
          </cell>
          <cell r="AT832">
            <v>1</v>
          </cell>
          <cell r="AU832">
            <v>0</v>
          </cell>
          <cell r="AV832">
            <v>0</v>
          </cell>
          <cell r="AW832">
            <v>1</v>
          </cell>
          <cell r="AX832">
            <v>1</v>
          </cell>
          <cell r="AY832">
            <v>0</v>
          </cell>
          <cell r="AZ832">
            <v>0</v>
          </cell>
        </row>
        <row r="833">
          <cell r="A833" t="str">
            <v>Sun Microsystems of Canada Inc.</v>
          </cell>
          <cell r="B833">
            <v>470400</v>
          </cell>
          <cell r="C833" t="str">
            <v>C</v>
          </cell>
          <cell r="D833">
            <v>0</v>
          </cell>
          <cell r="I833">
            <v>650</v>
          </cell>
          <cell r="J833">
            <v>7800</v>
          </cell>
          <cell r="L833">
            <v>0</v>
          </cell>
          <cell r="N833">
            <v>0</v>
          </cell>
          <cell r="P833">
            <v>0</v>
          </cell>
          <cell r="R833">
            <v>1</v>
          </cell>
          <cell r="S833">
            <v>0</v>
          </cell>
          <cell r="V833">
            <v>0</v>
          </cell>
          <cell r="Y833">
            <v>1</v>
          </cell>
          <cell r="AA833">
            <v>250</v>
          </cell>
          <cell r="AB833">
            <v>0</v>
          </cell>
          <cell r="AC833">
            <v>0</v>
          </cell>
          <cell r="AE833">
            <v>1</v>
          </cell>
          <cell r="AF833">
            <v>1000</v>
          </cell>
          <cell r="AG833">
            <v>0</v>
          </cell>
          <cell r="AI833">
            <v>0</v>
          </cell>
          <cell r="AK833">
            <v>0</v>
          </cell>
          <cell r="AP833">
            <v>0</v>
          </cell>
          <cell r="AQ833">
            <v>3</v>
          </cell>
          <cell r="AR833">
            <v>0</v>
          </cell>
          <cell r="AS833">
            <v>3</v>
          </cell>
          <cell r="AT833">
            <v>1</v>
          </cell>
          <cell r="AU833">
            <v>0</v>
          </cell>
          <cell r="AV833">
            <v>1</v>
          </cell>
          <cell r="AW833">
            <v>1</v>
          </cell>
          <cell r="AX833">
            <v>0</v>
          </cell>
          <cell r="AY833">
            <v>0</v>
          </cell>
          <cell r="AZ833">
            <v>0</v>
          </cell>
        </row>
        <row r="834">
          <cell r="A834" t="str">
            <v>Superior Propane Inc.</v>
          </cell>
          <cell r="B834">
            <v>727100</v>
          </cell>
          <cell r="C834" t="str">
            <v>C</v>
          </cell>
          <cell r="D834">
            <v>0</v>
          </cell>
          <cell r="I834">
            <v>850</v>
          </cell>
          <cell r="J834">
            <v>10200</v>
          </cell>
          <cell r="L834">
            <v>0</v>
          </cell>
          <cell r="N834">
            <v>0</v>
          </cell>
          <cell r="P834">
            <v>0</v>
          </cell>
          <cell r="R834">
            <v>1</v>
          </cell>
          <cell r="S834">
            <v>1</v>
          </cell>
          <cell r="U834">
            <v>2500</v>
          </cell>
          <cell r="V834">
            <v>0</v>
          </cell>
          <cell r="Y834">
            <v>0</v>
          </cell>
          <cell r="AB834">
            <v>0</v>
          </cell>
          <cell r="AC834">
            <v>0</v>
          </cell>
          <cell r="AE834">
            <v>0</v>
          </cell>
          <cell r="AG834">
            <v>0</v>
          </cell>
          <cell r="AI834">
            <v>0</v>
          </cell>
          <cell r="AP834">
            <v>0</v>
          </cell>
          <cell r="AQ834">
            <v>3</v>
          </cell>
          <cell r="AR834">
            <v>0</v>
          </cell>
          <cell r="AS834">
            <v>3</v>
          </cell>
          <cell r="AT834">
            <v>1</v>
          </cell>
          <cell r="AU834">
            <v>0</v>
          </cell>
          <cell r="AV834">
            <v>1</v>
          </cell>
          <cell r="AW834">
            <v>1</v>
          </cell>
          <cell r="AX834">
            <v>0</v>
          </cell>
          <cell r="AY834">
            <v>0</v>
          </cell>
          <cell r="AZ834">
            <v>0</v>
          </cell>
        </row>
        <row r="835">
          <cell r="A835" t="str">
            <v>Taylor Management Company Inc</v>
          </cell>
          <cell r="B835">
            <v>116149</v>
          </cell>
          <cell r="C835" t="str">
            <v>C</v>
          </cell>
          <cell r="D835">
            <v>0</v>
          </cell>
          <cell r="N835">
            <v>1</v>
          </cell>
          <cell r="O835">
            <v>2700</v>
          </cell>
          <cell r="R835">
            <v>1</v>
          </cell>
          <cell r="S835">
            <v>0</v>
          </cell>
          <cell r="V835">
            <v>0</v>
          </cell>
          <cell r="Y835">
            <v>1</v>
          </cell>
          <cell r="AA835">
            <v>500</v>
          </cell>
          <cell r="AB835">
            <v>0</v>
          </cell>
          <cell r="AE835">
            <v>0</v>
          </cell>
          <cell r="AG835">
            <v>0</v>
          </cell>
          <cell r="AI835">
            <v>0</v>
          </cell>
          <cell r="AP835">
            <v>0</v>
          </cell>
          <cell r="AQ835">
            <v>2</v>
          </cell>
          <cell r="AR835">
            <v>0</v>
          </cell>
          <cell r="AS835">
            <v>3</v>
          </cell>
          <cell r="AT835">
            <v>1</v>
          </cell>
          <cell r="AU835">
            <v>0</v>
          </cell>
          <cell r="AV835">
            <v>0</v>
          </cell>
          <cell r="AW835">
            <v>1</v>
          </cell>
          <cell r="AX835">
            <v>0</v>
          </cell>
          <cell r="AY835">
            <v>0</v>
          </cell>
          <cell r="AZ835">
            <v>0</v>
          </cell>
        </row>
        <row r="836">
          <cell r="A836" t="str">
            <v>TD Bank Financial Group</v>
          </cell>
          <cell r="B836">
            <v>15626000</v>
          </cell>
          <cell r="C836" t="str">
            <v>C</v>
          </cell>
          <cell r="D836">
            <v>0</v>
          </cell>
          <cell r="F836">
            <v>40000</v>
          </cell>
          <cell r="G836">
            <v>36</v>
          </cell>
          <cell r="H836">
            <v>50000</v>
          </cell>
          <cell r="L836">
            <v>1</v>
          </cell>
          <cell r="N836">
            <v>0</v>
          </cell>
          <cell r="P836">
            <v>1</v>
          </cell>
          <cell r="R836">
            <v>2</v>
          </cell>
          <cell r="S836">
            <v>1</v>
          </cell>
          <cell r="T836">
            <v>12500</v>
          </cell>
          <cell r="U836">
            <v>4000</v>
          </cell>
          <cell r="V836">
            <v>1</v>
          </cell>
          <cell r="W836">
            <v>12500</v>
          </cell>
          <cell r="X836">
            <v>4000</v>
          </cell>
          <cell r="Y836">
            <v>0</v>
          </cell>
          <cell r="AB836">
            <v>2</v>
          </cell>
          <cell r="AC836">
            <v>0</v>
          </cell>
          <cell r="AE836">
            <v>1</v>
          </cell>
          <cell r="AG836">
            <v>1</v>
          </cell>
          <cell r="AI836">
            <v>0</v>
          </cell>
          <cell r="AK836">
            <v>0</v>
          </cell>
          <cell r="AP836">
            <v>1</v>
          </cell>
          <cell r="AQ836">
            <v>6</v>
          </cell>
          <cell r="AR836">
            <v>0</v>
          </cell>
          <cell r="AS836">
            <v>3</v>
          </cell>
          <cell r="AT836">
            <v>1</v>
          </cell>
          <cell r="AU836">
            <v>0</v>
          </cell>
          <cell r="AV836">
            <v>0</v>
          </cell>
          <cell r="AW836">
            <v>1</v>
          </cell>
          <cell r="AX836">
            <v>1</v>
          </cell>
          <cell r="AY836">
            <v>0</v>
          </cell>
          <cell r="AZ836">
            <v>0</v>
          </cell>
        </row>
        <row r="837">
          <cell r="A837" t="str">
            <v>Teck Cominco Ltd.</v>
          </cell>
          <cell r="B837">
            <v>2410000</v>
          </cell>
          <cell r="C837" t="str">
            <v>C</v>
          </cell>
          <cell r="D837">
            <v>0</v>
          </cell>
          <cell r="F837">
            <v>32000</v>
          </cell>
          <cell r="G837">
            <v>60</v>
          </cell>
          <cell r="L837">
            <v>1</v>
          </cell>
          <cell r="M837">
            <v>1000</v>
          </cell>
          <cell r="N837">
            <v>1</v>
          </cell>
          <cell r="O837">
            <v>2400</v>
          </cell>
          <cell r="P837">
            <v>0</v>
          </cell>
          <cell r="R837">
            <v>2</v>
          </cell>
          <cell r="S837">
            <v>0</v>
          </cell>
          <cell r="V837">
            <v>1</v>
          </cell>
          <cell r="W837">
            <v>10000</v>
          </cell>
          <cell r="X837">
            <v>1800</v>
          </cell>
          <cell r="Y837">
            <v>1</v>
          </cell>
          <cell r="AA837">
            <v>275</v>
          </cell>
          <cell r="AB837">
            <v>1</v>
          </cell>
          <cell r="AC837">
            <v>1</v>
          </cell>
          <cell r="AE837">
            <v>1</v>
          </cell>
          <cell r="AF837">
            <v>650</v>
          </cell>
          <cell r="AG837">
            <v>0</v>
          </cell>
          <cell r="AI837">
            <v>1</v>
          </cell>
          <cell r="AJ837">
            <v>500</v>
          </cell>
          <cell r="AK837">
            <v>0</v>
          </cell>
          <cell r="AP837">
            <v>1</v>
          </cell>
          <cell r="AQ837">
            <v>5</v>
          </cell>
          <cell r="AR837">
            <v>0</v>
          </cell>
          <cell r="AS837">
            <v>3</v>
          </cell>
          <cell r="AT837">
            <v>1</v>
          </cell>
          <cell r="AU837">
            <v>0</v>
          </cell>
          <cell r="AV837">
            <v>0</v>
          </cell>
          <cell r="AW837">
            <v>1</v>
          </cell>
          <cell r="AX837">
            <v>1</v>
          </cell>
          <cell r="AY837">
            <v>0</v>
          </cell>
          <cell r="AZ837">
            <v>0</v>
          </cell>
        </row>
        <row r="838">
          <cell r="A838" t="str">
            <v>Telesat Canada</v>
          </cell>
          <cell r="B838">
            <v>349000</v>
          </cell>
          <cell r="C838" t="str">
            <v>C</v>
          </cell>
          <cell r="D838">
            <v>1</v>
          </cell>
          <cell r="E838">
            <v>17000</v>
          </cell>
          <cell r="L838">
            <v>0</v>
          </cell>
          <cell r="N838">
            <v>0</v>
          </cell>
          <cell r="P838">
            <v>0</v>
          </cell>
          <cell r="R838">
            <v>0</v>
          </cell>
          <cell r="S838">
            <v>0</v>
          </cell>
          <cell r="V838">
            <v>0</v>
          </cell>
          <cell r="Y838">
            <v>0</v>
          </cell>
          <cell r="AB838">
            <v>0</v>
          </cell>
          <cell r="AC838">
            <v>0</v>
          </cell>
          <cell r="AE838">
            <v>0</v>
          </cell>
          <cell r="AG838">
            <v>0</v>
          </cell>
          <cell r="AI838">
            <v>0</v>
          </cell>
          <cell r="AK838">
            <v>0</v>
          </cell>
          <cell r="AP838">
            <v>0</v>
          </cell>
          <cell r="AQ838">
            <v>2</v>
          </cell>
          <cell r="AR838">
            <v>0</v>
          </cell>
          <cell r="AS838">
            <v>3</v>
          </cell>
          <cell r="AT838">
            <v>1</v>
          </cell>
          <cell r="AU838">
            <v>0</v>
          </cell>
          <cell r="AV838">
            <v>0</v>
          </cell>
          <cell r="AW838">
            <v>0</v>
          </cell>
          <cell r="AX838">
            <v>0</v>
          </cell>
          <cell r="AY838">
            <v>0</v>
          </cell>
          <cell r="AZ838">
            <v>0</v>
          </cell>
        </row>
        <row r="839">
          <cell r="A839" t="str">
            <v>Telesystems International Wireless Service (TIW)</v>
          </cell>
          <cell r="B839">
            <v>1249764</v>
          </cell>
          <cell r="C839" t="str">
            <v>C</v>
          </cell>
          <cell r="D839">
            <v>1</v>
          </cell>
          <cell r="E839">
            <v>15000</v>
          </cell>
          <cell r="L839">
            <v>0</v>
          </cell>
          <cell r="N839">
            <v>0</v>
          </cell>
          <cell r="P839">
            <v>0</v>
          </cell>
          <cell r="R839">
            <v>0</v>
          </cell>
          <cell r="S839">
            <v>0</v>
          </cell>
          <cell r="V839">
            <v>0</v>
          </cell>
          <cell r="Y839">
            <v>0</v>
          </cell>
          <cell r="AB839">
            <v>0</v>
          </cell>
          <cell r="AC839">
            <v>0</v>
          </cell>
          <cell r="AE839">
            <v>1</v>
          </cell>
          <cell r="AF839">
            <v>1000</v>
          </cell>
          <cell r="AG839">
            <v>0</v>
          </cell>
          <cell r="AI839">
            <v>0</v>
          </cell>
          <cell r="AK839">
            <v>0</v>
          </cell>
          <cell r="AM839">
            <v>0</v>
          </cell>
          <cell r="AP839">
            <v>0</v>
          </cell>
          <cell r="AQ839">
            <v>4</v>
          </cell>
          <cell r="AR839">
            <v>0</v>
          </cell>
          <cell r="AS839">
            <v>3</v>
          </cell>
          <cell r="AT839">
            <v>1</v>
          </cell>
          <cell r="AU839">
            <v>0</v>
          </cell>
          <cell r="AV839">
            <v>0</v>
          </cell>
          <cell r="AW839">
            <v>0</v>
          </cell>
          <cell r="AX839">
            <v>0</v>
          </cell>
          <cell r="AY839">
            <v>0</v>
          </cell>
          <cell r="AZ839">
            <v>0</v>
          </cell>
        </row>
        <row r="840">
          <cell r="A840" t="str">
            <v>TELUS Corporation</v>
          </cell>
          <cell r="B840">
            <v>7189700</v>
          </cell>
          <cell r="C840" t="str">
            <v>C</v>
          </cell>
          <cell r="D840">
            <v>0</v>
          </cell>
          <cell r="F840">
            <v>33000</v>
          </cell>
          <cell r="G840">
            <v>48</v>
          </cell>
          <cell r="I840">
            <v>850</v>
          </cell>
          <cell r="J840">
            <v>10200</v>
          </cell>
          <cell r="L840">
            <v>1</v>
          </cell>
          <cell r="N840">
            <v>1</v>
          </cell>
          <cell r="P840">
            <v>0</v>
          </cell>
          <cell r="R840">
            <v>0</v>
          </cell>
          <cell r="S840">
            <v>0</v>
          </cell>
          <cell r="V840">
            <v>0</v>
          </cell>
          <cell r="Y840">
            <v>0</v>
          </cell>
          <cell r="AB840">
            <v>0</v>
          </cell>
          <cell r="AC840">
            <v>0</v>
          </cell>
          <cell r="AE840">
            <v>0</v>
          </cell>
          <cell r="AG840">
            <v>0</v>
          </cell>
          <cell r="AI840">
            <v>0</v>
          </cell>
          <cell r="AK840">
            <v>0</v>
          </cell>
          <cell r="AP840">
            <v>0</v>
          </cell>
          <cell r="AQ840">
            <v>6</v>
          </cell>
          <cell r="AR840">
            <v>0</v>
          </cell>
          <cell r="AS840">
            <v>3</v>
          </cell>
          <cell r="AT840">
            <v>1</v>
          </cell>
          <cell r="AU840">
            <v>0</v>
          </cell>
          <cell r="AV840">
            <v>1</v>
          </cell>
          <cell r="AW840">
            <v>0</v>
          </cell>
          <cell r="AX840">
            <v>0</v>
          </cell>
          <cell r="AY840">
            <v>0</v>
          </cell>
          <cell r="AZ840">
            <v>0</v>
          </cell>
        </row>
        <row r="841">
          <cell r="A841" t="str">
            <v>Tembec Inc.</v>
          </cell>
          <cell r="B841">
            <v>3346100</v>
          </cell>
          <cell r="C841" t="str">
            <v>C</v>
          </cell>
          <cell r="D841">
            <v>0</v>
          </cell>
          <cell r="L841">
            <v>0</v>
          </cell>
          <cell r="N841">
            <v>0</v>
          </cell>
          <cell r="P841">
            <v>0</v>
          </cell>
          <cell r="R841">
            <v>0</v>
          </cell>
          <cell r="S841">
            <v>0</v>
          </cell>
          <cell r="V841">
            <v>0</v>
          </cell>
          <cell r="Y841">
            <v>0</v>
          </cell>
          <cell r="AB841">
            <v>0</v>
          </cell>
          <cell r="AC841">
            <v>0</v>
          </cell>
          <cell r="AE841">
            <v>0</v>
          </cell>
          <cell r="AG841">
            <v>0</v>
          </cell>
          <cell r="AI841">
            <v>0</v>
          </cell>
          <cell r="AK841">
            <v>0</v>
          </cell>
          <cell r="AP841">
            <v>0</v>
          </cell>
          <cell r="AQ841">
            <v>5</v>
          </cell>
          <cell r="AR841">
            <v>0</v>
          </cell>
          <cell r="AS841">
            <v>3</v>
          </cell>
          <cell r="AT841">
            <v>1</v>
          </cell>
          <cell r="AU841">
            <v>0</v>
          </cell>
          <cell r="AV841">
            <v>0</v>
          </cell>
          <cell r="AW841">
            <v>0</v>
          </cell>
          <cell r="AX841">
            <v>0</v>
          </cell>
          <cell r="AY841">
            <v>0</v>
          </cell>
          <cell r="AZ841">
            <v>0</v>
          </cell>
        </row>
        <row r="842">
          <cell r="A842" t="str">
            <v>The Bay</v>
          </cell>
          <cell r="B842">
            <v>2689478</v>
          </cell>
          <cell r="C842" t="str">
            <v>C</v>
          </cell>
          <cell r="D842">
            <v>0</v>
          </cell>
          <cell r="L842">
            <v>0</v>
          </cell>
          <cell r="N842">
            <v>0</v>
          </cell>
          <cell r="P842">
            <v>0</v>
          </cell>
          <cell r="R842">
            <v>0</v>
          </cell>
          <cell r="S842">
            <v>0</v>
          </cell>
          <cell r="V842">
            <v>0</v>
          </cell>
          <cell r="Y842">
            <v>0</v>
          </cell>
          <cell r="AB842">
            <v>0</v>
          </cell>
          <cell r="AC842">
            <v>0</v>
          </cell>
          <cell r="AE842">
            <v>0</v>
          </cell>
          <cell r="AG842">
            <v>0</v>
          </cell>
          <cell r="AI842">
            <v>0</v>
          </cell>
          <cell r="AK842">
            <v>0</v>
          </cell>
          <cell r="AM842">
            <v>0</v>
          </cell>
          <cell r="AP842">
            <v>0</v>
          </cell>
          <cell r="AQ842">
            <v>5</v>
          </cell>
          <cell r="AR842">
            <v>0</v>
          </cell>
          <cell r="AS842">
            <v>3</v>
          </cell>
          <cell r="AT842">
            <v>1</v>
          </cell>
          <cell r="AU842">
            <v>0</v>
          </cell>
          <cell r="AV842">
            <v>0</v>
          </cell>
          <cell r="AW842">
            <v>0</v>
          </cell>
          <cell r="AX842">
            <v>0</v>
          </cell>
          <cell r="AY842">
            <v>0</v>
          </cell>
          <cell r="AZ842">
            <v>0</v>
          </cell>
        </row>
        <row r="843">
          <cell r="A843" t="str">
            <v>Tidal Energy Marketing Inc.</v>
          </cell>
          <cell r="B843">
            <v>1200000</v>
          </cell>
          <cell r="C843" t="str">
            <v>C</v>
          </cell>
          <cell r="D843">
            <v>0</v>
          </cell>
          <cell r="N843">
            <v>1</v>
          </cell>
          <cell r="O843">
            <v>4080</v>
          </cell>
          <cell r="R843">
            <v>0</v>
          </cell>
          <cell r="S843">
            <v>0</v>
          </cell>
          <cell r="V843">
            <v>0</v>
          </cell>
          <cell r="Y843">
            <v>0</v>
          </cell>
          <cell r="AB843">
            <v>0</v>
          </cell>
          <cell r="AE843">
            <v>0</v>
          </cell>
          <cell r="AG843">
            <v>0</v>
          </cell>
          <cell r="AI843">
            <v>0</v>
          </cell>
          <cell r="AP843">
            <v>0</v>
          </cell>
          <cell r="AQ843">
            <v>4</v>
          </cell>
          <cell r="AR843">
            <v>0</v>
          </cell>
          <cell r="AS843">
            <v>3</v>
          </cell>
          <cell r="AT843">
            <v>1</v>
          </cell>
          <cell r="AU843">
            <v>0</v>
          </cell>
          <cell r="AV843">
            <v>0</v>
          </cell>
          <cell r="AW843">
            <v>0</v>
          </cell>
          <cell r="AX843">
            <v>0</v>
          </cell>
          <cell r="AY843">
            <v>0</v>
          </cell>
          <cell r="AZ843">
            <v>0</v>
          </cell>
        </row>
        <row r="844">
          <cell r="A844" t="str">
            <v>TimberWest Forest Corp.</v>
          </cell>
          <cell r="B844">
            <v>430300</v>
          </cell>
          <cell r="C844" t="str">
            <v>C</v>
          </cell>
          <cell r="D844">
            <v>0</v>
          </cell>
          <cell r="I844">
            <v>1000</v>
          </cell>
          <cell r="J844">
            <v>12000</v>
          </cell>
          <cell r="L844">
            <v>0</v>
          </cell>
          <cell r="N844">
            <v>1</v>
          </cell>
          <cell r="R844">
            <v>1</v>
          </cell>
          <cell r="S844">
            <v>1</v>
          </cell>
          <cell r="V844">
            <v>0</v>
          </cell>
          <cell r="Y844">
            <v>0</v>
          </cell>
          <cell r="AG844">
            <v>0</v>
          </cell>
          <cell r="AI844">
            <v>0</v>
          </cell>
          <cell r="AP844">
            <v>0</v>
          </cell>
          <cell r="AQ844">
            <v>3</v>
          </cell>
          <cell r="AR844">
            <v>0</v>
          </cell>
          <cell r="AS844">
            <v>3</v>
          </cell>
          <cell r="AT844">
            <v>1</v>
          </cell>
          <cell r="AU844">
            <v>0</v>
          </cell>
          <cell r="AV844">
            <v>1</v>
          </cell>
          <cell r="AW844">
            <v>1</v>
          </cell>
          <cell r="AX844">
            <v>0</v>
          </cell>
          <cell r="AY844">
            <v>0</v>
          </cell>
          <cell r="AZ844">
            <v>0</v>
          </cell>
        </row>
        <row r="845">
          <cell r="A845" t="str">
            <v>Toromont Industries Ltd</v>
          </cell>
          <cell r="B845">
            <v>1299389</v>
          </cell>
          <cell r="C845" t="str">
            <v>C</v>
          </cell>
          <cell r="F845">
            <v>36000</v>
          </cell>
          <cell r="G845">
            <v>48</v>
          </cell>
          <cell r="AP845">
            <v>1</v>
          </cell>
          <cell r="AQ845">
            <v>4</v>
          </cell>
          <cell r="AR845">
            <v>0</v>
          </cell>
          <cell r="AS845">
            <v>3</v>
          </cell>
          <cell r="AT845">
            <v>1</v>
          </cell>
          <cell r="AU845">
            <v>0</v>
          </cell>
          <cell r="AV845">
            <v>0</v>
          </cell>
          <cell r="AW845">
            <v>0</v>
          </cell>
          <cell r="AX845">
            <v>0</v>
          </cell>
          <cell r="AY845">
            <v>0</v>
          </cell>
          <cell r="AZ845">
            <v>0</v>
          </cell>
        </row>
        <row r="846">
          <cell r="A846" t="str">
            <v>Torstar Corporation</v>
          </cell>
          <cell r="B846">
            <v>1488309</v>
          </cell>
          <cell r="C846" t="str">
            <v>C</v>
          </cell>
          <cell r="D846">
            <v>0</v>
          </cell>
          <cell r="F846">
            <v>47000</v>
          </cell>
          <cell r="G846">
            <v>36</v>
          </cell>
          <cell r="L846">
            <v>1</v>
          </cell>
          <cell r="M846">
            <v>543</v>
          </cell>
          <cell r="N846">
            <v>1</v>
          </cell>
          <cell r="O846">
            <v>2440</v>
          </cell>
          <cell r="P846">
            <v>0</v>
          </cell>
          <cell r="R846">
            <v>1</v>
          </cell>
          <cell r="S846">
            <v>0</v>
          </cell>
          <cell r="V846">
            <v>0</v>
          </cell>
          <cell r="Y846">
            <v>1</v>
          </cell>
          <cell r="AB846">
            <v>2</v>
          </cell>
          <cell r="AC846">
            <v>0</v>
          </cell>
          <cell r="AG846">
            <v>0</v>
          </cell>
          <cell r="AI846">
            <v>0</v>
          </cell>
          <cell r="AK846">
            <v>0</v>
          </cell>
          <cell r="AM846">
            <v>0</v>
          </cell>
          <cell r="AP846">
            <v>1</v>
          </cell>
          <cell r="AQ846">
            <v>4</v>
          </cell>
          <cell r="AR846">
            <v>0</v>
          </cell>
          <cell r="AS846">
            <v>3</v>
          </cell>
          <cell r="AT846">
            <v>1</v>
          </cell>
          <cell r="AU846">
            <v>0</v>
          </cell>
          <cell r="AV846">
            <v>0</v>
          </cell>
          <cell r="AW846">
            <v>1</v>
          </cell>
          <cell r="AX846">
            <v>1</v>
          </cell>
          <cell r="AY846">
            <v>0</v>
          </cell>
          <cell r="AZ846">
            <v>0</v>
          </cell>
        </row>
        <row r="847">
          <cell r="A847" t="str">
            <v>Tourism British Columbia</v>
          </cell>
          <cell r="B847">
            <v>34287</v>
          </cell>
          <cell r="C847" t="str">
            <v>C</v>
          </cell>
          <cell r="D847">
            <v>0</v>
          </cell>
          <cell r="L847">
            <v>0</v>
          </cell>
          <cell r="N847">
            <v>1</v>
          </cell>
          <cell r="O847">
            <v>1700</v>
          </cell>
          <cell r="P847">
            <v>0</v>
          </cell>
          <cell r="R847">
            <v>0</v>
          </cell>
          <cell r="S847">
            <v>0</v>
          </cell>
          <cell r="V847">
            <v>0</v>
          </cell>
          <cell r="Y847">
            <v>0</v>
          </cell>
          <cell r="AB847">
            <v>0</v>
          </cell>
          <cell r="AC847">
            <v>0</v>
          </cell>
          <cell r="AE847">
            <v>0</v>
          </cell>
          <cell r="AG847">
            <v>0</v>
          </cell>
          <cell r="AI847">
            <v>0</v>
          </cell>
          <cell r="AK847">
            <v>0</v>
          </cell>
          <cell r="AM847">
            <v>0</v>
          </cell>
          <cell r="AP847">
            <v>0</v>
          </cell>
          <cell r="AQ847">
            <v>1</v>
          </cell>
          <cell r="AR847">
            <v>0</v>
          </cell>
          <cell r="AS847">
            <v>3</v>
          </cell>
          <cell r="AT847">
            <v>1</v>
          </cell>
          <cell r="AU847">
            <v>0</v>
          </cell>
          <cell r="AV847">
            <v>0</v>
          </cell>
          <cell r="AW847">
            <v>0</v>
          </cell>
          <cell r="AX847">
            <v>0</v>
          </cell>
          <cell r="AY847">
            <v>0</v>
          </cell>
          <cell r="AZ847">
            <v>0</v>
          </cell>
        </row>
        <row r="848">
          <cell r="A848" t="str">
            <v>Toyota Motor Manufacturing Canada Inc.</v>
          </cell>
          <cell r="B848">
            <v>5000000</v>
          </cell>
          <cell r="C848" t="str">
            <v>C</v>
          </cell>
          <cell r="D848">
            <v>0</v>
          </cell>
          <cell r="F848">
            <v>55300</v>
          </cell>
          <cell r="G848">
            <v>12</v>
          </cell>
          <cell r="L848">
            <v>1</v>
          </cell>
          <cell r="N848">
            <v>1</v>
          </cell>
          <cell r="P848">
            <v>0</v>
          </cell>
          <cell r="R848">
            <v>1</v>
          </cell>
          <cell r="S848">
            <v>1</v>
          </cell>
          <cell r="T848">
            <v>86000</v>
          </cell>
          <cell r="U848">
            <v>7700</v>
          </cell>
          <cell r="V848">
            <v>0</v>
          </cell>
          <cell r="Y848">
            <v>0</v>
          </cell>
          <cell r="AB848">
            <v>2</v>
          </cell>
          <cell r="AC848">
            <v>1</v>
          </cell>
          <cell r="AE848">
            <v>1</v>
          </cell>
          <cell r="AF848">
            <v>900</v>
          </cell>
          <cell r="AG848">
            <v>0</v>
          </cell>
          <cell r="AI848">
            <v>0</v>
          </cell>
          <cell r="AK848">
            <v>0</v>
          </cell>
          <cell r="AP848">
            <v>1</v>
          </cell>
          <cell r="AQ848">
            <v>6</v>
          </cell>
          <cell r="AR848">
            <v>0</v>
          </cell>
          <cell r="AS848">
            <v>3</v>
          </cell>
          <cell r="AT848">
            <v>1</v>
          </cell>
          <cell r="AU848">
            <v>0</v>
          </cell>
          <cell r="AV848">
            <v>0</v>
          </cell>
          <cell r="AW848">
            <v>1</v>
          </cell>
          <cell r="AX848">
            <v>1</v>
          </cell>
          <cell r="AY848">
            <v>0</v>
          </cell>
          <cell r="AZ848">
            <v>0</v>
          </cell>
        </row>
        <row r="849">
          <cell r="A849" t="str">
            <v>Trans Union, LLC</v>
          </cell>
          <cell r="B849">
            <v>47741</v>
          </cell>
          <cell r="C849" t="str">
            <v>C</v>
          </cell>
          <cell r="D849">
            <v>0</v>
          </cell>
          <cell r="L849">
            <v>0</v>
          </cell>
          <cell r="N849">
            <v>0</v>
          </cell>
          <cell r="P849">
            <v>0</v>
          </cell>
          <cell r="R849">
            <v>0</v>
          </cell>
          <cell r="S849">
            <v>0</v>
          </cell>
          <cell r="V849">
            <v>0</v>
          </cell>
          <cell r="Y849">
            <v>0</v>
          </cell>
          <cell r="AB849">
            <v>0</v>
          </cell>
          <cell r="AC849">
            <v>0</v>
          </cell>
          <cell r="AE849">
            <v>0</v>
          </cell>
          <cell r="AG849">
            <v>0</v>
          </cell>
          <cell r="AI849">
            <v>0</v>
          </cell>
          <cell r="AK849">
            <v>0</v>
          </cell>
          <cell r="AP849">
            <v>0</v>
          </cell>
          <cell r="AQ849">
            <v>1</v>
          </cell>
          <cell r="AR849">
            <v>0</v>
          </cell>
          <cell r="AS849">
            <v>3</v>
          </cell>
          <cell r="AT849">
            <v>1</v>
          </cell>
          <cell r="AU849">
            <v>0</v>
          </cell>
          <cell r="AV849">
            <v>0</v>
          </cell>
          <cell r="AW849">
            <v>0</v>
          </cell>
          <cell r="AX849">
            <v>0</v>
          </cell>
          <cell r="AY849">
            <v>0</v>
          </cell>
          <cell r="AZ849">
            <v>0</v>
          </cell>
        </row>
        <row r="850">
          <cell r="A850" t="str">
            <v>TransAlta Corporation</v>
          </cell>
          <cell r="B850">
            <v>2508600</v>
          </cell>
          <cell r="C850" t="str">
            <v>C</v>
          </cell>
          <cell r="D850">
            <v>0</v>
          </cell>
          <cell r="N850">
            <v>1</v>
          </cell>
          <cell r="O850">
            <v>11400</v>
          </cell>
          <cell r="R850">
            <v>0</v>
          </cell>
          <cell r="S850">
            <v>0</v>
          </cell>
          <cell r="V850">
            <v>0</v>
          </cell>
          <cell r="Y850">
            <v>0</v>
          </cell>
          <cell r="AB850">
            <v>0</v>
          </cell>
          <cell r="AC850">
            <v>0</v>
          </cell>
          <cell r="AE850">
            <v>0</v>
          </cell>
          <cell r="AG850">
            <v>0</v>
          </cell>
          <cell r="AI850">
            <v>0</v>
          </cell>
          <cell r="AK850">
            <v>0</v>
          </cell>
          <cell r="AP850">
            <v>0</v>
          </cell>
          <cell r="AQ850">
            <v>5</v>
          </cell>
          <cell r="AR850">
            <v>0</v>
          </cell>
          <cell r="AS850">
            <v>3</v>
          </cell>
          <cell r="AT850">
            <v>1</v>
          </cell>
          <cell r="AU850">
            <v>0</v>
          </cell>
          <cell r="AV850">
            <v>0</v>
          </cell>
          <cell r="AW850">
            <v>0</v>
          </cell>
          <cell r="AX850">
            <v>0</v>
          </cell>
          <cell r="AY850">
            <v>0</v>
          </cell>
          <cell r="AZ850">
            <v>0</v>
          </cell>
        </row>
        <row r="851">
          <cell r="A851" t="str">
            <v>TransCanada PipeLines Limited</v>
          </cell>
          <cell r="B851">
            <v>5357000</v>
          </cell>
          <cell r="C851" t="str">
            <v>C</v>
          </cell>
          <cell r="D851">
            <v>0</v>
          </cell>
          <cell r="F851">
            <v>26000</v>
          </cell>
          <cell r="G851">
            <v>36</v>
          </cell>
          <cell r="N851">
            <v>1</v>
          </cell>
          <cell r="O851">
            <v>3000</v>
          </cell>
          <cell r="R851">
            <v>1</v>
          </cell>
          <cell r="S851">
            <v>0</v>
          </cell>
          <cell r="V851">
            <v>1</v>
          </cell>
          <cell r="X851">
            <v>1000</v>
          </cell>
          <cell r="Y851">
            <v>0</v>
          </cell>
          <cell r="AB851">
            <v>2</v>
          </cell>
          <cell r="AE851">
            <v>1</v>
          </cell>
          <cell r="AF851">
            <v>500</v>
          </cell>
          <cell r="AG851">
            <v>1</v>
          </cell>
          <cell r="AH851">
            <v>3000</v>
          </cell>
          <cell r="AI851">
            <v>0</v>
          </cell>
          <cell r="AM851">
            <v>1</v>
          </cell>
          <cell r="AN851">
            <v>1500</v>
          </cell>
          <cell r="AP851">
            <v>1</v>
          </cell>
          <cell r="AQ851">
            <v>6</v>
          </cell>
          <cell r="AR851">
            <v>0</v>
          </cell>
          <cell r="AS851">
            <v>3</v>
          </cell>
          <cell r="AT851">
            <v>1</v>
          </cell>
          <cell r="AU851">
            <v>0</v>
          </cell>
          <cell r="AV851">
            <v>0</v>
          </cell>
          <cell r="AW851">
            <v>1</v>
          </cell>
          <cell r="AX851">
            <v>1</v>
          </cell>
          <cell r="AY851">
            <v>0</v>
          </cell>
          <cell r="AZ851">
            <v>0</v>
          </cell>
        </row>
        <row r="852">
          <cell r="A852" t="str">
            <v>TSX Group</v>
          </cell>
          <cell r="B852">
            <v>233680</v>
          </cell>
          <cell r="C852" t="str">
            <v>C</v>
          </cell>
          <cell r="D852">
            <v>1</v>
          </cell>
          <cell r="E852">
            <v>12000</v>
          </cell>
          <cell r="L852">
            <v>0</v>
          </cell>
          <cell r="N852">
            <v>1</v>
          </cell>
          <cell r="O852">
            <v>1800</v>
          </cell>
          <cell r="P852">
            <v>0</v>
          </cell>
          <cell r="R852">
            <v>0</v>
          </cell>
          <cell r="S852">
            <v>0</v>
          </cell>
          <cell r="V852">
            <v>0</v>
          </cell>
          <cell r="Y852">
            <v>0</v>
          </cell>
          <cell r="AB852">
            <v>2</v>
          </cell>
          <cell r="AC852">
            <v>1</v>
          </cell>
          <cell r="AE852">
            <v>1</v>
          </cell>
          <cell r="AF852">
            <v>950</v>
          </cell>
          <cell r="AG852">
            <v>0</v>
          </cell>
          <cell r="AI852">
            <v>0</v>
          </cell>
          <cell r="AK852">
            <v>0</v>
          </cell>
          <cell r="AP852">
            <v>0</v>
          </cell>
          <cell r="AQ852">
            <v>2</v>
          </cell>
          <cell r="AR852">
            <v>0</v>
          </cell>
          <cell r="AS852">
            <v>3</v>
          </cell>
          <cell r="AT852">
            <v>1</v>
          </cell>
          <cell r="AU852">
            <v>0</v>
          </cell>
          <cell r="AV852">
            <v>0</v>
          </cell>
          <cell r="AW852">
            <v>0</v>
          </cell>
          <cell r="AX852">
            <v>1</v>
          </cell>
          <cell r="AY852">
            <v>0</v>
          </cell>
          <cell r="AZ852">
            <v>0</v>
          </cell>
        </row>
        <row r="853">
          <cell r="A853" t="str">
            <v>Unilever Canada Limited</v>
          </cell>
          <cell r="B853">
            <v>1600000</v>
          </cell>
          <cell r="C853" t="str">
            <v>C</v>
          </cell>
          <cell r="D853">
            <v>0</v>
          </cell>
          <cell r="F853">
            <v>43000</v>
          </cell>
          <cell r="G853">
            <v>48</v>
          </cell>
          <cell r="H853">
            <v>120000</v>
          </cell>
          <cell r="L853">
            <v>1</v>
          </cell>
          <cell r="N853">
            <v>1</v>
          </cell>
          <cell r="O853">
            <v>2100</v>
          </cell>
          <cell r="P853">
            <v>0</v>
          </cell>
          <cell r="R853">
            <v>0</v>
          </cell>
          <cell r="S853">
            <v>0</v>
          </cell>
          <cell r="V853">
            <v>0</v>
          </cell>
          <cell r="Y853">
            <v>1</v>
          </cell>
          <cell r="AA853">
            <v>300</v>
          </cell>
          <cell r="AB853">
            <v>0</v>
          </cell>
          <cell r="AC853">
            <v>0</v>
          </cell>
          <cell r="AE853">
            <v>1</v>
          </cell>
          <cell r="AF853">
            <v>850</v>
          </cell>
          <cell r="AG853">
            <v>0</v>
          </cell>
          <cell r="AI853">
            <v>0</v>
          </cell>
          <cell r="AK853">
            <v>0</v>
          </cell>
          <cell r="AP853">
            <v>1</v>
          </cell>
          <cell r="AQ853">
            <v>4</v>
          </cell>
          <cell r="AR853">
            <v>0</v>
          </cell>
          <cell r="AS853">
            <v>3</v>
          </cell>
          <cell r="AT853">
            <v>1</v>
          </cell>
          <cell r="AU853">
            <v>0</v>
          </cell>
          <cell r="AV853">
            <v>0</v>
          </cell>
          <cell r="AW853">
            <v>0</v>
          </cell>
          <cell r="AX853">
            <v>0</v>
          </cell>
          <cell r="AY853">
            <v>0</v>
          </cell>
          <cell r="AZ853">
            <v>0</v>
          </cell>
        </row>
        <row r="854">
          <cell r="A854" t="str">
            <v>United Farmers of Alberta Co-operative Limited</v>
          </cell>
          <cell r="B854">
            <v>941194</v>
          </cell>
          <cell r="C854" t="str">
            <v>C</v>
          </cell>
          <cell r="D854">
            <v>0</v>
          </cell>
          <cell r="I854">
            <v>1120</v>
          </cell>
          <cell r="J854">
            <v>13440</v>
          </cell>
          <cell r="L854">
            <v>0</v>
          </cell>
          <cell r="N854">
            <v>0</v>
          </cell>
          <cell r="P854">
            <v>0</v>
          </cell>
          <cell r="R854">
            <v>0</v>
          </cell>
          <cell r="S854">
            <v>0</v>
          </cell>
          <cell r="V854">
            <v>0</v>
          </cell>
          <cell r="Y854">
            <v>0</v>
          </cell>
          <cell r="AB854">
            <v>1</v>
          </cell>
          <cell r="AC854">
            <v>0</v>
          </cell>
          <cell r="AE854">
            <v>1</v>
          </cell>
          <cell r="AF854">
            <v>600</v>
          </cell>
          <cell r="AG854">
            <v>0</v>
          </cell>
          <cell r="AI854">
            <v>0</v>
          </cell>
          <cell r="AK854">
            <v>0</v>
          </cell>
          <cell r="AM854">
            <v>0</v>
          </cell>
          <cell r="AP854">
            <v>0</v>
          </cell>
          <cell r="AQ854">
            <v>3</v>
          </cell>
          <cell r="AR854">
            <v>0</v>
          </cell>
          <cell r="AS854">
            <v>3</v>
          </cell>
          <cell r="AT854">
            <v>1</v>
          </cell>
          <cell r="AU854">
            <v>0</v>
          </cell>
          <cell r="AV854">
            <v>1</v>
          </cell>
          <cell r="AW854">
            <v>0</v>
          </cell>
          <cell r="AX854">
            <v>1</v>
          </cell>
          <cell r="AY854">
            <v>0</v>
          </cell>
          <cell r="AZ854">
            <v>0</v>
          </cell>
        </row>
        <row r="855">
          <cell r="A855" t="str">
            <v>Vermilion Energy Trust</v>
          </cell>
          <cell r="B855">
            <v>315572</v>
          </cell>
          <cell r="C855" t="str">
            <v>C</v>
          </cell>
          <cell r="D855">
            <v>0</v>
          </cell>
          <cell r="N855">
            <v>1</v>
          </cell>
          <cell r="O855">
            <v>4496</v>
          </cell>
          <cell r="R855">
            <v>1</v>
          </cell>
          <cell r="S855">
            <v>0</v>
          </cell>
          <cell r="V855">
            <v>0</v>
          </cell>
          <cell r="Y855">
            <v>1</v>
          </cell>
          <cell r="AA855">
            <v>250</v>
          </cell>
          <cell r="AB855">
            <v>0</v>
          </cell>
          <cell r="AE855">
            <v>0</v>
          </cell>
          <cell r="AG855">
            <v>0</v>
          </cell>
          <cell r="AI855">
            <v>0</v>
          </cell>
          <cell r="AP855">
            <v>0</v>
          </cell>
          <cell r="AQ855">
            <v>2</v>
          </cell>
          <cell r="AR855">
            <v>0</v>
          </cell>
          <cell r="AS855">
            <v>3</v>
          </cell>
          <cell r="AT855">
            <v>1</v>
          </cell>
          <cell r="AU855">
            <v>0</v>
          </cell>
          <cell r="AV855">
            <v>0</v>
          </cell>
          <cell r="AW855">
            <v>1</v>
          </cell>
          <cell r="AX855">
            <v>0</v>
          </cell>
          <cell r="AY855">
            <v>0</v>
          </cell>
          <cell r="AZ855">
            <v>0</v>
          </cell>
        </row>
        <row r="856">
          <cell r="A856" t="str">
            <v>Vidéotron Ltée</v>
          </cell>
          <cell r="B856">
            <v>805000</v>
          </cell>
          <cell r="C856" t="str">
            <v>C</v>
          </cell>
          <cell r="D856">
            <v>0</v>
          </cell>
          <cell r="F856">
            <v>38000</v>
          </cell>
          <cell r="G856">
            <v>36</v>
          </cell>
          <cell r="H856">
            <v>90000</v>
          </cell>
          <cell r="L856">
            <v>0</v>
          </cell>
          <cell r="N856">
            <v>1</v>
          </cell>
          <cell r="O856">
            <v>1500</v>
          </cell>
          <cell r="P856">
            <v>0</v>
          </cell>
          <cell r="R856">
            <v>0</v>
          </cell>
          <cell r="S856">
            <v>0</v>
          </cell>
          <cell r="V856">
            <v>0</v>
          </cell>
          <cell r="Y856">
            <v>0</v>
          </cell>
          <cell r="AB856">
            <v>1</v>
          </cell>
          <cell r="AC856">
            <v>0</v>
          </cell>
          <cell r="AE856">
            <v>0</v>
          </cell>
          <cell r="AG856">
            <v>0</v>
          </cell>
          <cell r="AI856">
            <v>0</v>
          </cell>
          <cell r="AK856">
            <v>0</v>
          </cell>
          <cell r="AP856">
            <v>1</v>
          </cell>
          <cell r="AQ856">
            <v>3</v>
          </cell>
          <cell r="AR856">
            <v>0</v>
          </cell>
          <cell r="AS856">
            <v>3</v>
          </cell>
          <cell r="AT856">
            <v>1</v>
          </cell>
          <cell r="AU856">
            <v>0</v>
          </cell>
          <cell r="AV856">
            <v>0</v>
          </cell>
          <cell r="AW856">
            <v>0</v>
          </cell>
          <cell r="AX856">
            <v>1</v>
          </cell>
          <cell r="AY856">
            <v>0</v>
          </cell>
          <cell r="AZ856">
            <v>0</v>
          </cell>
        </row>
        <row r="857">
          <cell r="A857" t="str">
            <v>Wajax Limited</v>
          </cell>
          <cell r="B857">
            <v>883967</v>
          </cell>
          <cell r="C857" t="str">
            <v>C</v>
          </cell>
          <cell r="D857">
            <v>0</v>
          </cell>
          <cell r="I857">
            <v>700</v>
          </cell>
          <cell r="J857">
            <v>8400</v>
          </cell>
          <cell r="L857">
            <v>1</v>
          </cell>
          <cell r="M857">
            <v>2100</v>
          </cell>
          <cell r="N857">
            <v>0</v>
          </cell>
          <cell r="P857">
            <v>0</v>
          </cell>
          <cell r="R857">
            <v>0</v>
          </cell>
          <cell r="S857">
            <v>0</v>
          </cell>
          <cell r="V857">
            <v>0</v>
          </cell>
          <cell r="Y857">
            <v>0</v>
          </cell>
          <cell r="AB857">
            <v>2</v>
          </cell>
          <cell r="AC857">
            <v>0</v>
          </cell>
          <cell r="AE857">
            <v>1</v>
          </cell>
          <cell r="AF857">
            <v>1020</v>
          </cell>
          <cell r="AG857">
            <v>0</v>
          </cell>
          <cell r="AI857">
            <v>0</v>
          </cell>
          <cell r="AK857">
            <v>0</v>
          </cell>
          <cell r="AP857">
            <v>0</v>
          </cell>
          <cell r="AQ857">
            <v>3</v>
          </cell>
          <cell r="AR857">
            <v>0</v>
          </cell>
          <cell r="AS857">
            <v>3</v>
          </cell>
          <cell r="AT857">
            <v>1</v>
          </cell>
          <cell r="AU857">
            <v>0</v>
          </cell>
          <cell r="AV857">
            <v>1</v>
          </cell>
          <cell r="AW857">
            <v>0</v>
          </cell>
          <cell r="AX857">
            <v>1</v>
          </cell>
          <cell r="AY857">
            <v>0</v>
          </cell>
          <cell r="AZ857">
            <v>0</v>
          </cell>
        </row>
        <row r="858">
          <cell r="A858" t="str">
            <v>Wawanesa Mutual Insurance Company</v>
          </cell>
          <cell r="B858">
            <v>1472543</v>
          </cell>
          <cell r="C858" t="str">
            <v>C</v>
          </cell>
          <cell r="D858">
            <v>0</v>
          </cell>
          <cell r="F858">
            <v>30000</v>
          </cell>
          <cell r="G858">
            <v>36</v>
          </cell>
          <cell r="L858">
            <v>1</v>
          </cell>
          <cell r="M858">
            <v>4000</v>
          </cell>
          <cell r="N858">
            <v>0</v>
          </cell>
          <cell r="P858">
            <v>0</v>
          </cell>
          <cell r="R858">
            <v>1</v>
          </cell>
          <cell r="S858">
            <v>0</v>
          </cell>
          <cell r="V858">
            <v>0</v>
          </cell>
          <cell r="Y858">
            <v>0</v>
          </cell>
          <cell r="AC858">
            <v>0</v>
          </cell>
          <cell r="AE858">
            <v>1</v>
          </cell>
          <cell r="AF858">
            <v>500</v>
          </cell>
          <cell r="AG858">
            <v>0</v>
          </cell>
          <cell r="AI858">
            <v>0</v>
          </cell>
          <cell r="AK858">
            <v>0</v>
          </cell>
          <cell r="AM858">
            <v>1</v>
          </cell>
          <cell r="AN858">
            <v>2500</v>
          </cell>
          <cell r="AP858">
            <v>1</v>
          </cell>
          <cell r="AQ858">
            <v>4</v>
          </cell>
          <cell r="AR858">
            <v>0</v>
          </cell>
          <cell r="AS858">
            <v>3</v>
          </cell>
          <cell r="AT858">
            <v>1</v>
          </cell>
          <cell r="AU858">
            <v>0</v>
          </cell>
          <cell r="AV858">
            <v>0</v>
          </cell>
          <cell r="AW858">
            <v>1</v>
          </cell>
          <cell r="AX858">
            <v>0</v>
          </cell>
          <cell r="AY858">
            <v>0</v>
          </cell>
          <cell r="AZ858">
            <v>0</v>
          </cell>
        </row>
        <row r="859">
          <cell r="A859" t="str">
            <v>Weldwood of Canada Limited</v>
          </cell>
          <cell r="B859">
            <v>1050701</v>
          </cell>
          <cell r="C859" t="str">
            <v>C</v>
          </cell>
          <cell r="D859">
            <v>0</v>
          </cell>
          <cell r="F859">
            <v>37000</v>
          </cell>
          <cell r="G859">
            <v>36</v>
          </cell>
          <cell r="H859">
            <v>100000</v>
          </cell>
          <cell r="K859">
            <v>290</v>
          </cell>
          <cell r="L859">
            <v>1</v>
          </cell>
          <cell r="N859">
            <v>1</v>
          </cell>
          <cell r="P859">
            <v>0</v>
          </cell>
          <cell r="R859">
            <v>2</v>
          </cell>
          <cell r="S859">
            <v>1</v>
          </cell>
          <cell r="U859">
            <v>1000</v>
          </cell>
          <cell r="V859">
            <v>1</v>
          </cell>
          <cell r="W859">
            <v>1000</v>
          </cell>
          <cell r="X859">
            <v>1000</v>
          </cell>
          <cell r="Y859">
            <v>0</v>
          </cell>
          <cell r="AB859">
            <v>1</v>
          </cell>
          <cell r="AC859">
            <v>0</v>
          </cell>
          <cell r="AE859">
            <v>1</v>
          </cell>
          <cell r="AF859">
            <v>800</v>
          </cell>
          <cell r="AG859">
            <v>0</v>
          </cell>
          <cell r="AI859">
            <v>0</v>
          </cell>
          <cell r="AK859">
            <v>0</v>
          </cell>
          <cell r="AP859">
            <v>1</v>
          </cell>
          <cell r="AQ859">
            <v>4</v>
          </cell>
          <cell r="AR859">
            <v>0</v>
          </cell>
          <cell r="AS859">
            <v>3</v>
          </cell>
          <cell r="AT859">
            <v>1</v>
          </cell>
          <cell r="AU859">
            <v>0</v>
          </cell>
          <cell r="AV859">
            <v>0</v>
          </cell>
          <cell r="AW859">
            <v>1</v>
          </cell>
          <cell r="AX859">
            <v>1</v>
          </cell>
          <cell r="AY859">
            <v>1</v>
          </cell>
          <cell r="AZ859">
            <v>0</v>
          </cell>
        </row>
        <row r="860">
          <cell r="A860" t="str">
            <v>Wendy's Restaurants of Canada</v>
          </cell>
          <cell r="B860">
            <v>222839</v>
          </cell>
          <cell r="C860" t="str">
            <v>C</v>
          </cell>
          <cell r="D860">
            <v>0</v>
          </cell>
          <cell r="I860">
            <v>600</v>
          </cell>
          <cell r="J860">
            <v>7200</v>
          </cell>
          <cell r="N860">
            <v>0</v>
          </cell>
          <cell r="P860">
            <v>0</v>
          </cell>
          <cell r="R860">
            <v>0</v>
          </cell>
          <cell r="S860">
            <v>0</v>
          </cell>
          <cell r="V860">
            <v>0</v>
          </cell>
          <cell r="Y860">
            <v>0</v>
          </cell>
          <cell r="AB860">
            <v>2</v>
          </cell>
          <cell r="AC860">
            <v>1</v>
          </cell>
          <cell r="AE860">
            <v>1</v>
          </cell>
          <cell r="AG860">
            <v>0</v>
          </cell>
          <cell r="AK860">
            <v>0</v>
          </cell>
          <cell r="AP860">
            <v>0</v>
          </cell>
          <cell r="AQ860">
            <v>2</v>
          </cell>
          <cell r="AR860">
            <v>0</v>
          </cell>
          <cell r="AS860">
            <v>3</v>
          </cell>
          <cell r="AT860">
            <v>1</v>
          </cell>
          <cell r="AU860">
            <v>0</v>
          </cell>
          <cell r="AV860">
            <v>1</v>
          </cell>
          <cell r="AW860">
            <v>0</v>
          </cell>
          <cell r="AX860">
            <v>1</v>
          </cell>
          <cell r="AY860">
            <v>0</v>
          </cell>
          <cell r="AZ860">
            <v>0</v>
          </cell>
        </row>
        <row r="861">
          <cell r="A861" t="str">
            <v>West Fraser Timber Co. Ltd.</v>
          </cell>
          <cell r="B861">
            <v>1552663</v>
          </cell>
          <cell r="C861" t="str">
            <v>C</v>
          </cell>
          <cell r="D861">
            <v>0</v>
          </cell>
          <cell r="F861">
            <v>55000</v>
          </cell>
          <cell r="G861">
            <v>96</v>
          </cell>
          <cell r="L861">
            <v>1</v>
          </cell>
          <cell r="N861">
            <v>1</v>
          </cell>
          <cell r="O861">
            <v>2400</v>
          </cell>
          <cell r="R861">
            <v>0</v>
          </cell>
          <cell r="S861">
            <v>0</v>
          </cell>
          <cell r="V861">
            <v>0</v>
          </cell>
          <cell r="Y861">
            <v>0</v>
          </cell>
          <cell r="AC861">
            <v>1</v>
          </cell>
          <cell r="AP861">
            <v>1</v>
          </cell>
          <cell r="AQ861">
            <v>4</v>
          </cell>
          <cell r="AR861">
            <v>0</v>
          </cell>
          <cell r="AS861">
            <v>3</v>
          </cell>
          <cell r="AT861">
            <v>1</v>
          </cell>
          <cell r="AU861">
            <v>0</v>
          </cell>
          <cell r="AV861">
            <v>0</v>
          </cell>
          <cell r="AW861">
            <v>0</v>
          </cell>
          <cell r="AX861">
            <v>0</v>
          </cell>
          <cell r="AY861">
            <v>0</v>
          </cell>
          <cell r="AZ861">
            <v>0</v>
          </cell>
        </row>
        <row r="862">
          <cell r="A862" t="str">
            <v>Western Oil Sands Inc.</v>
          </cell>
          <cell r="B862">
            <v>281093</v>
          </cell>
          <cell r="C862" t="str">
            <v>C</v>
          </cell>
          <cell r="D862">
            <v>0</v>
          </cell>
          <cell r="N862">
            <v>1</v>
          </cell>
          <cell r="O862">
            <v>4200</v>
          </cell>
          <cell r="R862">
            <v>0</v>
          </cell>
          <cell r="S862">
            <v>0</v>
          </cell>
          <cell r="V862">
            <v>0</v>
          </cell>
          <cell r="Y862">
            <v>0</v>
          </cell>
          <cell r="AB862">
            <v>2</v>
          </cell>
          <cell r="AE862">
            <v>0</v>
          </cell>
          <cell r="AG862">
            <v>0</v>
          </cell>
          <cell r="AI862">
            <v>0</v>
          </cell>
          <cell r="AP862">
            <v>0</v>
          </cell>
          <cell r="AQ862">
            <v>2</v>
          </cell>
          <cell r="AR862">
            <v>0</v>
          </cell>
          <cell r="AS862">
            <v>3</v>
          </cell>
          <cell r="AT862">
            <v>1</v>
          </cell>
          <cell r="AU862">
            <v>0</v>
          </cell>
          <cell r="AV862">
            <v>0</v>
          </cell>
          <cell r="AW862">
            <v>0</v>
          </cell>
          <cell r="AX862">
            <v>1</v>
          </cell>
          <cell r="AY862">
            <v>0</v>
          </cell>
          <cell r="AZ862">
            <v>0</v>
          </cell>
        </row>
        <row r="863">
          <cell r="A863" t="str">
            <v>WestJet</v>
          </cell>
          <cell r="B863">
            <v>859596</v>
          </cell>
          <cell r="C863" t="str">
            <v>C</v>
          </cell>
          <cell r="D863">
            <v>0</v>
          </cell>
          <cell r="L863">
            <v>0</v>
          </cell>
          <cell r="N863">
            <v>0</v>
          </cell>
          <cell r="P863">
            <v>0</v>
          </cell>
          <cell r="R863">
            <v>0</v>
          </cell>
          <cell r="S863">
            <v>0</v>
          </cell>
          <cell r="V863">
            <v>0</v>
          </cell>
          <cell r="Y863">
            <v>0</v>
          </cell>
          <cell r="AB863">
            <v>0</v>
          </cell>
          <cell r="AC863">
            <v>1</v>
          </cell>
          <cell r="AD863">
            <v>2500</v>
          </cell>
          <cell r="AE863">
            <v>0</v>
          </cell>
          <cell r="AG863">
            <v>0</v>
          </cell>
          <cell r="AI863">
            <v>0</v>
          </cell>
          <cell r="AK863">
            <v>0</v>
          </cell>
          <cell r="AM863">
            <v>0</v>
          </cell>
          <cell r="AP863">
            <v>0</v>
          </cell>
          <cell r="AQ863">
            <v>3</v>
          </cell>
          <cell r="AR863">
            <v>0</v>
          </cell>
          <cell r="AS863">
            <v>3</v>
          </cell>
          <cell r="AT863">
            <v>1</v>
          </cell>
          <cell r="AU863">
            <v>0</v>
          </cell>
          <cell r="AV863">
            <v>0</v>
          </cell>
          <cell r="AW863">
            <v>0</v>
          </cell>
          <cell r="AX863">
            <v>0</v>
          </cell>
          <cell r="AY863">
            <v>0</v>
          </cell>
          <cell r="AZ863">
            <v>0</v>
          </cell>
        </row>
        <row r="864">
          <cell r="A864" t="str">
            <v>Winners Merchants Inc.</v>
          </cell>
          <cell r="B864">
            <v>1500000</v>
          </cell>
          <cell r="C864" t="str">
            <v>C</v>
          </cell>
          <cell r="AP864">
            <v>0</v>
          </cell>
          <cell r="AQ864">
            <v>4</v>
          </cell>
          <cell r="AR864">
            <v>0</v>
          </cell>
          <cell r="AS864">
            <v>3</v>
          </cell>
          <cell r="AT864">
            <v>0</v>
          </cell>
          <cell r="AU864">
            <v>0</v>
          </cell>
          <cell r="AV864">
            <v>0</v>
          </cell>
          <cell r="AW864">
            <v>0</v>
          </cell>
          <cell r="AX864">
            <v>0</v>
          </cell>
          <cell r="AY864">
            <v>0</v>
          </cell>
          <cell r="AZ864">
            <v>0</v>
          </cell>
        </row>
        <row r="865">
          <cell r="A865" t="str">
            <v>Wiser Oil Company of Canada, The</v>
          </cell>
          <cell r="B865">
            <v>79840</v>
          </cell>
          <cell r="C865" t="str">
            <v>C</v>
          </cell>
          <cell r="D865">
            <v>0</v>
          </cell>
          <cell r="I865">
            <v>534</v>
          </cell>
          <cell r="J865">
            <v>6408</v>
          </cell>
          <cell r="N865">
            <v>1</v>
          </cell>
          <cell r="O865">
            <v>4200</v>
          </cell>
          <cell r="R865">
            <v>2</v>
          </cell>
          <cell r="S865">
            <v>0</v>
          </cell>
          <cell r="V865">
            <v>1</v>
          </cell>
          <cell r="X865">
            <v>800</v>
          </cell>
          <cell r="Y865">
            <v>1</v>
          </cell>
          <cell r="AA865">
            <v>600</v>
          </cell>
          <cell r="AB865">
            <v>0</v>
          </cell>
          <cell r="AE865">
            <v>0</v>
          </cell>
          <cell r="AG865">
            <v>0</v>
          </cell>
          <cell r="AI865">
            <v>0</v>
          </cell>
          <cell r="AP865">
            <v>0</v>
          </cell>
          <cell r="AQ865">
            <v>1</v>
          </cell>
          <cell r="AR865">
            <v>0</v>
          </cell>
          <cell r="AS865">
            <v>3</v>
          </cell>
          <cell r="AT865">
            <v>1</v>
          </cell>
          <cell r="AU865">
            <v>0</v>
          </cell>
          <cell r="AV865">
            <v>1</v>
          </cell>
          <cell r="AW865">
            <v>1</v>
          </cell>
          <cell r="AX865">
            <v>0</v>
          </cell>
          <cell r="AY865">
            <v>0</v>
          </cell>
          <cell r="AZ865">
            <v>0</v>
          </cell>
        </row>
        <row r="866">
          <cell r="A866" t="str">
            <v>Wolseley Canada Inc.</v>
          </cell>
          <cell r="B866">
            <v>1000000</v>
          </cell>
          <cell r="C866" t="str">
            <v>C</v>
          </cell>
          <cell r="D866">
            <v>0</v>
          </cell>
          <cell r="I866">
            <v>800</v>
          </cell>
          <cell r="J866">
            <v>9600</v>
          </cell>
          <cell r="L866">
            <v>0</v>
          </cell>
          <cell r="N866">
            <v>1</v>
          </cell>
          <cell r="P866">
            <v>0</v>
          </cell>
          <cell r="R866">
            <v>1</v>
          </cell>
          <cell r="S866">
            <v>1</v>
          </cell>
          <cell r="V866">
            <v>0</v>
          </cell>
          <cell r="Y866">
            <v>0</v>
          </cell>
          <cell r="AB866">
            <v>0</v>
          </cell>
          <cell r="AC866">
            <v>0</v>
          </cell>
          <cell r="AE866">
            <v>0</v>
          </cell>
          <cell r="AG866">
            <v>0</v>
          </cell>
          <cell r="AI866">
            <v>0</v>
          </cell>
          <cell r="AK866">
            <v>1</v>
          </cell>
          <cell r="AL866">
            <v>7500</v>
          </cell>
          <cell r="AP866">
            <v>0</v>
          </cell>
          <cell r="AQ866">
            <v>4</v>
          </cell>
          <cell r="AR866">
            <v>0</v>
          </cell>
          <cell r="AS866">
            <v>3</v>
          </cell>
          <cell r="AT866">
            <v>1</v>
          </cell>
          <cell r="AU866">
            <v>0</v>
          </cell>
          <cell r="AV866">
            <v>1</v>
          </cell>
          <cell r="AW866">
            <v>1</v>
          </cell>
          <cell r="AX866">
            <v>0</v>
          </cell>
          <cell r="AY866">
            <v>0</v>
          </cell>
          <cell r="AZ866">
            <v>0</v>
          </cell>
        </row>
        <row r="867">
          <cell r="A867" t="str">
            <v>Woodbridge Group, The</v>
          </cell>
          <cell r="B867">
            <v>1447000</v>
          </cell>
          <cell r="C867" t="str">
            <v>C</v>
          </cell>
          <cell r="D867">
            <v>0</v>
          </cell>
          <cell r="F867">
            <v>40000</v>
          </cell>
          <cell r="G867">
            <v>36</v>
          </cell>
          <cell r="L867">
            <v>0</v>
          </cell>
          <cell r="N867">
            <v>0</v>
          </cell>
          <cell r="P867">
            <v>0</v>
          </cell>
          <cell r="R867">
            <v>0</v>
          </cell>
          <cell r="S867">
            <v>0</v>
          </cell>
          <cell r="V867">
            <v>0</v>
          </cell>
          <cell r="Y867">
            <v>0</v>
          </cell>
          <cell r="AB867">
            <v>1</v>
          </cell>
          <cell r="AC867">
            <v>0</v>
          </cell>
          <cell r="AE867">
            <v>1</v>
          </cell>
          <cell r="AF867">
            <v>900</v>
          </cell>
          <cell r="AG867">
            <v>0</v>
          </cell>
          <cell r="AI867">
            <v>0</v>
          </cell>
          <cell r="AK867">
            <v>0</v>
          </cell>
          <cell r="AP867">
            <v>1</v>
          </cell>
          <cell r="AQ867">
            <v>4</v>
          </cell>
          <cell r="AR867">
            <v>0</v>
          </cell>
          <cell r="AS867">
            <v>3</v>
          </cell>
          <cell r="AT867">
            <v>1</v>
          </cell>
          <cell r="AU867">
            <v>0</v>
          </cell>
          <cell r="AV867">
            <v>0</v>
          </cell>
          <cell r="AW867">
            <v>0</v>
          </cell>
          <cell r="AX867">
            <v>1</v>
          </cell>
          <cell r="AY867">
            <v>0</v>
          </cell>
          <cell r="AZ867">
            <v>0</v>
          </cell>
        </row>
        <row r="868">
          <cell r="A868" t="str">
            <v>Workers' Compensation Board (British Columbia), The</v>
          </cell>
          <cell r="B868">
            <v>1573320</v>
          </cell>
          <cell r="C868" t="str">
            <v>C</v>
          </cell>
          <cell r="D868">
            <v>0</v>
          </cell>
          <cell r="L868">
            <v>0</v>
          </cell>
          <cell r="N868">
            <v>0</v>
          </cell>
          <cell r="P868">
            <v>0</v>
          </cell>
          <cell r="R868">
            <v>0</v>
          </cell>
          <cell r="S868">
            <v>0</v>
          </cell>
          <cell r="V868">
            <v>0</v>
          </cell>
          <cell r="Y868">
            <v>0</v>
          </cell>
          <cell r="AB868">
            <v>0</v>
          </cell>
          <cell r="AC868">
            <v>0</v>
          </cell>
          <cell r="AE868">
            <v>0</v>
          </cell>
          <cell r="AG868">
            <v>0</v>
          </cell>
          <cell r="AI868">
            <v>0</v>
          </cell>
          <cell r="AP868">
            <v>0</v>
          </cell>
          <cell r="AQ868">
            <v>4</v>
          </cell>
          <cell r="AR868">
            <v>0</v>
          </cell>
          <cell r="AS868">
            <v>3</v>
          </cell>
          <cell r="AT868">
            <v>1</v>
          </cell>
          <cell r="AU868">
            <v>0</v>
          </cell>
          <cell r="AV868">
            <v>0</v>
          </cell>
          <cell r="AW868">
            <v>0</v>
          </cell>
          <cell r="AX868">
            <v>0</v>
          </cell>
          <cell r="AY868">
            <v>0</v>
          </cell>
          <cell r="AZ868">
            <v>0</v>
          </cell>
        </row>
        <row r="869">
          <cell r="A869" t="str">
            <v>Workers' Compensation Board of Alberta</v>
          </cell>
          <cell r="B869">
            <v>1094310</v>
          </cell>
          <cell r="C869" t="str">
            <v>C</v>
          </cell>
          <cell r="D869">
            <v>0</v>
          </cell>
          <cell r="I869">
            <v>500</v>
          </cell>
          <cell r="J869">
            <v>6000</v>
          </cell>
          <cell r="L869">
            <v>0</v>
          </cell>
          <cell r="N869">
            <v>0</v>
          </cell>
          <cell r="P869">
            <v>0</v>
          </cell>
          <cell r="R869">
            <v>1</v>
          </cell>
          <cell r="S869">
            <v>1</v>
          </cell>
          <cell r="U869">
            <v>2500</v>
          </cell>
          <cell r="V869">
            <v>0</v>
          </cell>
          <cell r="Y869">
            <v>0</v>
          </cell>
          <cell r="AB869">
            <v>1</v>
          </cell>
          <cell r="AC869">
            <v>0</v>
          </cell>
          <cell r="AE869">
            <v>0</v>
          </cell>
          <cell r="AG869">
            <v>0</v>
          </cell>
          <cell r="AI869">
            <v>0</v>
          </cell>
          <cell r="AK869">
            <v>0</v>
          </cell>
          <cell r="AP869">
            <v>0</v>
          </cell>
          <cell r="AQ869">
            <v>4</v>
          </cell>
          <cell r="AR869">
            <v>0</v>
          </cell>
          <cell r="AS869">
            <v>3</v>
          </cell>
          <cell r="AT869">
            <v>1</v>
          </cell>
          <cell r="AU869">
            <v>0</v>
          </cell>
          <cell r="AV869">
            <v>1</v>
          </cell>
          <cell r="AW869">
            <v>1</v>
          </cell>
          <cell r="AX869">
            <v>1</v>
          </cell>
          <cell r="AY869">
            <v>0</v>
          </cell>
          <cell r="AZ869">
            <v>0</v>
          </cell>
        </row>
        <row r="870">
          <cell r="A870" t="str">
            <v>Wyeth Canada Inc.</v>
          </cell>
          <cell r="B870">
            <v>459415</v>
          </cell>
          <cell r="C870" t="str">
            <v>C</v>
          </cell>
          <cell r="D870">
            <v>1</v>
          </cell>
          <cell r="F870">
            <v>35000</v>
          </cell>
          <cell r="G870">
            <v>48</v>
          </cell>
          <cell r="L870">
            <v>0</v>
          </cell>
          <cell r="N870">
            <v>0</v>
          </cell>
          <cell r="P870">
            <v>0</v>
          </cell>
          <cell r="R870">
            <v>2</v>
          </cell>
          <cell r="S870">
            <v>1</v>
          </cell>
          <cell r="T870">
            <v>25000</v>
          </cell>
          <cell r="U870">
            <v>12000</v>
          </cell>
          <cell r="V870">
            <v>1</v>
          </cell>
          <cell r="W870">
            <v>1000</v>
          </cell>
          <cell r="X870">
            <v>250</v>
          </cell>
          <cell r="Y870">
            <v>0</v>
          </cell>
          <cell r="AC870">
            <v>0</v>
          </cell>
          <cell r="AE870">
            <v>0</v>
          </cell>
          <cell r="AG870">
            <v>0</v>
          </cell>
          <cell r="AI870">
            <v>0</v>
          </cell>
          <cell r="AP870">
            <v>1</v>
          </cell>
          <cell r="AQ870">
            <v>3</v>
          </cell>
          <cell r="AR870">
            <v>0</v>
          </cell>
          <cell r="AS870">
            <v>3</v>
          </cell>
          <cell r="AT870">
            <v>1</v>
          </cell>
          <cell r="AU870">
            <v>0</v>
          </cell>
          <cell r="AV870">
            <v>0</v>
          </cell>
          <cell r="AW870">
            <v>1</v>
          </cell>
          <cell r="AX870">
            <v>0</v>
          </cell>
          <cell r="AY870">
            <v>0</v>
          </cell>
          <cell r="AZ870">
            <v>0</v>
          </cell>
        </row>
        <row r="871">
          <cell r="A871" t="str">
            <v>Xantrex Technology Inc.</v>
          </cell>
          <cell r="B871">
            <v>175668.8</v>
          </cell>
          <cell r="C871" t="str">
            <v>C</v>
          </cell>
          <cell r="D871">
            <v>0</v>
          </cell>
          <cell r="L871">
            <v>0</v>
          </cell>
          <cell r="N871">
            <v>0</v>
          </cell>
          <cell r="P871">
            <v>0</v>
          </cell>
          <cell r="R871">
            <v>0</v>
          </cell>
          <cell r="S871">
            <v>0</v>
          </cell>
          <cell r="V871">
            <v>0</v>
          </cell>
          <cell r="Y871">
            <v>0</v>
          </cell>
          <cell r="AB871">
            <v>0</v>
          </cell>
          <cell r="AC871">
            <v>1</v>
          </cell>
          <cell r="AE871">
            <v>1</v>
          </cell>
          <cell r="AF871">
            <v>2500</v>
          </cell>
          <cell r="AG871">
            <v>0</v>
          </cell>
          <cell r="AI871">
            <v>0</v>
          </cell>
          <cell r="AK871">
            <v>0</v>
          </cell>
          <cell r="AM871">
            <v>0</v>
          </cell>
          <cell r="AP871">
            <v>0</v>
          </cell>
          <cell r="AQ871">
            <v>2</v>
          </cell>
          <cell r="AR871">
            <v>0</v>
          </cell>
          <cell r="AS871">
            <v>3</v>
          </cell>
          <cell r="AT871">
            <v>1</v>
          </cell>
          <cell r="AU871">
            <v>0</v>
          </cell>
          <cell r="AV871">
            <v>0</v>
          </cell>
          <cell r="AW871">
            <v>0</v>
          </cell>
          <cell r="AX871">
            <v>0</v>
          </cell>
          <cell r="AY871">
            <v>0</v>
          </cell>
          <cell r="AZ871">
            <v>0</v>
          </cell>
        </row>
        <row r="872">
          <cell r="A872" t="str">
            <v>Xerox Research Centre of Canada</v>
          </cell>
          <cell r="B872">
            <v>17200</v>
          </cell>
          <cell r="C872" t="str">
            <v>C</v>
          </cell>
          <cell r="D872">
            <v>0</v>
          </cell>
          <cell r="I872">
            <v>750</v>
          </cell>
          <cell r="J872">
            <v>9000</v>
          </cell>
          <cell r="L872">
            <v>0</v>
          </cell>
          <cell r="N872">
            <v>0</v>
          </cell>
          <cell r="P872">
            <v>0</v>
          </cell>
          <cell r="R872">
            <v>0</v>
          </cell>
          <cell r="S872">
            <v>0</v>
          </cell>
          <cell r="V872">
            <v>0</v>
          </cell>
          <cell r="Y872">
            <v>0</v>
          </cell>
          <cell r="AB872">
            <v>0</v>
          </cell>
          <cell r="AC872">
            <v>0</v>
          </cell>
          <cell r="AE872">
            <v>0</v>
          </cell>
          <cell r="AG872">
            <v>0</v>
          </cell>
          <cell r="AI872">
            <v>1</v>
          </cell>
          <cell r="AJ872">
            <v>700</v>
          </cell>
          <cell r="AK872">
            <v>1</v>
          </cell>
          <cell r="AL872">
            <v>550</v>
          </cell>
          <cell r="AP872">
            <v>0</v>
          </cell>
          <cell r="AQ872">
            <v>1</v>
          </cell>
          <cell r="AR872">
            <v>0</v>
          </cell>
          <cell r="AS872">
            <v>3</v>
          </cell>
          <cell r="AT872">
            <v>1</v>
          </cell>
          <cell r="AU872">
            <v>0</v>
          </cell>
          <cell r="AV872">
            <v>1</v>
          </cell>
          <cell r="AW872">
            <v>0</v>
          </cell>
          <cell r="AX872">
            <v>0</v>
          </cell>
          <cell r="AY872">
            <v>0</v>
          </cell>
          <cell r="AZ872">
            <v>0</v>
          </cell>
        </row>
        <row r="873">
          <cell r="A873" t="str">
            <v>YMG Capital Management Inc.</v>
          </cell>
          <cell r="B873">
            <v>12968</v>
          </cell>
          <cell r="C873" t="str">
            <v>C</v>
          </cell>
          <cell r="D873">
            <v>1</v>
          </cell>
          <cell r="E873">
            <v>2760</v>
          </cell>
          <cell r="L873">
            <v>0</v>
          </cell>
          <cell r="N873">
            <v>1</v>
          </cell>
          <cell r="P873">
            <v>0</v>
          </cell>
          <cell r="R873">
            <v>0</v>
          </cell>
          <cell r="S873">
            <v>0</v>
          </cell>
          <cell r="V873">
            <v>0</v>
          </cell>
          <cell r="Y873">
            <v>0</v>
          </cell>
          <cell r="AB873">
            <v>0</v>
          </cell>
          <cell r="AC873">
            <v>0</v>
          </cell>
          <cell r="AE873">
            <v>0</v>
          </cell>
          <cell r="AG873">
            <v>0</v>
          </cell>
          <cell r="AI873">
            <v>0</v>
          </cell>
          <cell r="AK873">
            <v>0</v>
          </cell>
          <cell r="AP873">
            <v>0</v>
          </cell>
          <cell r="AQ873">
            <v>1</v>
          </cell>
          <cell r="AR873">
            <v>0</v>
          </cell>
          <cell r="AS873">
            <v>3</v>
          </cell>
          <cell r="AT873">
            <v>1</v>
          </cell>
          <cell r="AU873">
            <v>0</v>
          </cell>
          <cell r="AV873">
            <v>0</v>
          </cell>
          <cell r="AW873">
            <v>0</v>
          </cell>
          <cell r="AX873">
            <v>0</v>
          </cell>
          <cell r="AY873">
            <v>0</v>
          </cell>
          <cell r="AZ873">
            <v>0</v>
          </cell>
        </row>
        <row r="874">
          <cell r="A874" t="str">
            <v>York University</v>
          </cell>
          <cell r="B874">
            <v>578100</v>
          </cell>
          <cell r="C874" t="str">
            <v>C</v>
          </cell>
          <cell r="D874">
            <v>0</v>
          </cell>
          <cell r="L874">
            <v>0</v>
          </cell>
          <cell r="N874">
            <v>0</v>
          </cell>
          <cell r="P874">
            <v>0</v>
          </cell>
          <cell r="R874">
            <v>0</v>
          </cell>
          <cell r="S874">
            <v>0</v>
          </cell>
          <cell r="V874">
            <v>0</v>
          </cell>
          <cell r="Y874">
            <v>0</v>
          </cell>
          <cell r="AB874">
            <v>0</v>
          </cell>
          <cell r="AC874">
            <v>0</v>
          </cell>
          <cell r="AE874">
            <v>0</v>
          </cell>
          <cell r="AG874">
            <v>0</v>
          </cell>
          <cell r="AI874">
            <v>0</v>
          </cell>
          <cell r="AK874">
            <v>0</v>
          </cell>
          <cell r="AP874">
            <v>0</v>
          </cell>
          <cell r="AQ874">
            <v>3</v>
          </cell>
          <cell r="AR874">
            <v>0</v>
          </cell>
          <cell r="AS874">
            <v>3</v>
          </cell>
          <cell r="AT874">
            <v>1</v>
          </cell>
          <cell r="AU874">
            <v>0</v>
          </cell>
          <cell r="AV874">
            <v>0</v>
          </cell>
          <cell r="AW874">
            <v>0</v>
          </cell>
          <cell r="AX874">
            <v>0</v>
          </cell>
          <cell r="AY874">
            <v>0</v>
          </cell>
          <cell r="AZ874">
            <v>0</v>
          </cell>
        </row>
        <row r="875">
          <cell r="A875" t="str">
            <v>Zellers Inc.</v>
          </cell>
          <cell r="B875">
            <v>4624692</v>
          </cell>
          <cell r="C875" t="str">
            <v>C</v>
          </cell>
          <cell r="D875">
            <v>0</v>
          </cell>
          <cell r="L875">
            <v>0</v>
          </cell>
          <cell r="N875">
            <v>0</v>
          </cell>
          <cell r="P875">
            <v>0</v>
          </cell>
          <cell r="R875">
            <v>0</v>
          </cell>
          <cell r="S875">
            <v>0</v>
          </cell>
          <cell r="V875">
            <v>0</v>
          </cell>
          <cell r="Y875">
            <v>0</v>
          </cell>
          <cell r="AB875">
            <v>0</v>
          </cell>
          <cell r="AC875">
            <v>0</v>
          </cell>
          <cell r="AE875">
            <v>0</v>
          </cell>
          <cell r="AG875">
            <v>0</v>
          </cell>
          <cell r="AI875">
            <v>0</v>
          </cell>
          <cell r="AK875">
            <v>0</v>
          </cell>
          <cell r="AM875">
            <v>0</v>
          </cell>
          <cell r="AP875">
            <v>0</v>
          </cell>
          <cell r="AQ875">
            <v>5</v>
          </cell>
          <cell r="AR875">
            <v>0</v>
          </cell>
          <cell r="AS875">
            <v>3</v>
          </cell>
          <cell r="AT875">
            <v>1</v>
          </cell>
          <cell r="AU875">
            <v>0</v>
          </cell>
          <cell r="AV875">
            <v>0</v>
          </cell>
          <cell r="AW875">
            <v>0</v>
          </cell>
          <cell r="AX875">
            <v>0</v>
          </cell>
          <cell r="AY875">
            <v>0</v>
          </cell>
          <cell r="AZ875">
            <v>0</v>
          </cell>
        </row>
        <row r="876">
          <cell r="B876">
            <v>343</v>
          </cell>
        </row>
        <row r="877">
          <cell r="A877" t="str">
            <v xml:space="preserve">min </v>
          </cell>
          <cell r="F877">
            <v>6400</v>
          </cell>
          <cell r="J877">
            <v>4800</v>
          </cell>
        </row>
        <row r="878">
          <cell r="A878" t="str">
            <v>max</v>
          </cell>
          <cell r="F878">
            <v>55737</v>
          </cell>
          <cell r="J878">
            <v>117696</v>
          </cell>
        </row>
        <row r="879">
          <cell r="A879" t="str">
            <v>25th</v>
          </cell>
          <cell r="F879">
            <v>33000</v>
          </cell>
          <cell r="J879">
            <v>8400</v>
          </cell>
        </row>
        <row r="880">
          <cell r="A880" t="str">
            <v>50th</v>
          </cell>
          <cell r="F880">
            <v>39700</v>
          </cell>
          <cell r="J880">
            <v>10380</v>
          </cell>
        </row>
        <row r="881">
          <cell r="A881" t="str">
            <v>75th</v>
          </cell>
          <cell r="F881">
            <v>45000</v>
          </cell>
          <cell r="J881">
            <v>13800</v>
          </cell>
        </row>
        <row r="882">
          <cell r="A882" t="str">
            <v>count</v>
          </cell>
          <cell r="F882">
            <v>103</v>
          </cell>
          <cell r="J882">
            <v>91</v>
          </cell>
        </row>
        <row r="883">
          <cell r="A883" t="str">
            <v>% who receive</v>
          </cell>
          <cell r="F883">
            <v>0.30029154518950435</v>
          </cell>
          <cell r="J883">
            <v>0.26530612244897961</v>
          </cell>
        </row>
        <row r="885">
          <cell r="A885" t="str">
            <v>Abitibi-Consolidated Inc.</v>
          </cell>
          <cell r="B885">
            <v>5534000</v>
          </cell>
          <cell r="C885" t="str">
            <v>D</v>
          </cell>
          <cell r="D885">
            <v>0</v>
          </cell>
          <cell r="F885">
            <v>34000</v>
          </cell>
          <cell r="G885">
            <v>36</v>
          </cell>
          <cell r="L885">
            <v>1</v>
          </cell>
          <cell r="N885">
            <v>1</v>
          </cell>
          <cell r="O885">
            <v>275</v>
          </cell>
          <cell r="R885">
            <v>3</v>
          </cell>
          <cell r="S885">
            <v>1</v>
          </cell>
          <cell r="U885">
            <v>2500</v>
          </cell>
          <cell r="V885">
            <v>1</v>
          </cell>
          <cell r="Y885">
            <v>1</v>
          </cell>
          <cell r="AA885">
            <v>450</v>
          </cell>
          <cell r="AC885">
            <v>0</v>
          </cell>
          <cell r="AE885">
            <v>1</v>
          </cell>
          <cell r="AF885">
            <v>1000</v>
          </cell>
          <cell r="AG885">
            <v>0</v>
          </cell>
          <cell r="AI885">
            <v>0</v>
          </cell>
          <cell r="AK885">
            <v>0</v>
          </cell>
          <cell r="AP885">
            <v>1</v>
          </cell>
          <cell r="AQ885">
            <v>6</v>
          </cell>
          <cell r="AR885">
            <v>0</v>
          </cell>
          <cell r="AS885">
            <v>4</v>
          </cell>
          <cell r="AT885">
            <v>1</v>
          </cell>
          <cell r="AU885">
            <v>0</v>
          </cell>
          <cell r="AV885">
            <v>0</v>
          </cell>
          <cell r="AW885">
            <v>1</v>
          </cell>
          <cell r="AX885">
            <v>0</v>
          </cell>
          <cell r="AY885">
            <v>0</v>
          </cell>
          <cell r="AZ885">
            <v>0</v>
          </cell>
        </row>
        <row r="886">
          <cell r="A886" t="str">
            <v>ACNielsen Company of Canada</v>
          </cell>
          <cell r="B886">
            <v>127171</v>
          </cell>
          <cell r="C886" t="str">
            <v>D</v>
          </cell>
          <cell r="D886">
            <v>0</v>
          </cell>
          <cell r="L886">
            <v>0</v>
          </cell>
          <cell r="N886">
            <v>0</v>
          </cell>
          <cell r="P886">
            <v>0</v>
          </cell>
          <cell r="R886">
            <v>0</v>
          </cell>
          <cell r="S886">
            <v>0</v>
          </cell>
          <cell r="V886">
            <v>0</v>
          </cell>
          <cell r="Y886">
            <v>0</v>
          </cell>
          <cell r="AB886">
            <v>1</v>
          </cell>
          <cell r="AC886">
            <v>0</v>
          </cell>
          <cell r="AE886">
            <v>0</v>
          </cell>
          <cell r="AG886">
            <v>0</v>
          </cell>
          <cell r="AI886">
            <v>0</v>
          </cell>
          <cell r="AK886">
            <v>0</v>
          </cell>
          <cell r="AP886">
            <v>0</v>
          </cell>
          <cell r="AQ886">
            <v>2</v>
          </cell>
          <cell r="AR886">
            <v>0</v>
          </cell>
          <cell r="AS886">
            <v>4</v>
          </cell>
          <cell r="AT886">
            <v>1</v>
          </cell>
          <cell r="AU886">
            <v>0</v>
          </cell>
          <cell r="AV886">
            <v>0</v>
          </cell>
          <cell r="AW886">
            <v>0</v>
          </cell>
          <cell r="AX886">
            <v>1</v>
          </cell>
          <cell r="AY886">
            <v>0</v>
          </cell>
          <cell r="AZ886">
            <v>0</v>
          </cell>
        </row>
        <row r="887">
          <cell r="A887" t="str">
            <v>Addenda Capital Inc.</v>
          </cell>
          <cell r="B887">
            <v>15000</v>
          </cell>
          <cell r="C887" t="str">
            <v>D</v>
          </cell>
          <cell r="D887">
            <v>0</v>
          </cell>
          <cell r="L887">
            <v>0</v>
          </cell>
          <cell r="N887">
            <v>1</v>
          </cell>
          <cell r="P887">
            <v>0</v>
          </cell>
          <cell r="R887">
            <v>1</v>
          </cell>
          <cell r="S887">
            <v>0</v>
          </cell>
          <cell r="V887">
            <v>0</v>
          </cell>
          <cell r="Y887">
            <v>1</v>
          </cell>
          <cell r="Z887">
            <v>200</v>
          </cell>
          <cell r="AB887">
            <v>0</v>
          </cell>
          <cell r="AC887">
            <v>0</v>
          </cell>
          <cell r="AE887">
            <v>0</v>
          </cell>
          <cell r="AG887">
            <v>0</v>
          </cell>
          <cell r="AI887">
            <v>0</v>
          </cell>
          <cell r="AK887">
            <v>0</v>
          </cell>
          <cell r="AP887">
            <v>0</v>
          </cell>
          <cell r="AQ887">
            <v>1</v>
          </cell>
          <cell r="AR887">
            <v>0</v>
          </cell>
          <cell r="AS887">
            <v>4</v>
          </cell>
          <cell r="AT887">
            <v>1</v>
          </cell>
          <cell r="AU887">
            <v>0</v>
          </cell>
          <cell r="AV887">
            <v>0</v>
          </cell>
          <cell r="AW887">
            <v>1</v>
          </cell>
          <cell r="AX887">
            <v>0</v>
          </cell>
          <cell r="AY887">
            <v>0</v>
          </cell>
          <cell r="AZ887">
            <v>0</v>
          </cell>
        </row>
        <row r="888">
          <cell r="A888" t="str">
            <v>Adecco Employment Services Limited</v>
          </cell>
          <cell r="B888">
            <v>258966</v>
          </cell>
          <cell r="C888" t="str">
            <v>D</v>
          </cell>
          <cell r="D888">
            <v>0</v>
          </cell>
          <cell r="L888">
            <v>0</v>
          </cell>
          <cell r="N888">
            <v>0</v>
          </cell>
          <cell r="P888">
            <v>0</v>
          </cell>
          <cell r="R888">
            <v>0</v>
          </cell>
          <cell r="S888">
            <v>0</v>
          </cell>
          <cell r="V888">
            <v>0</v>
          </cell>
          <cell r="Y888">
            <v>0</v>
          </cell>
          <cell r="AB888">
            <v>0</v>
          </cell>
          <cell r="AC888">
            <v>0</v>
          </cell>
          <cell r="AE888">
            <v>0</v>
          </cell>
          <cell r="AG888">
            <v>0</v>
          </cell>
          <cell r="AI888">
            <v>0</v>
          </cell>
          <cell r="AK888">
            <v>0</v>
          </cell>
          <cell r="AM888">
            <v>0</v>
          </cell>
          <cell r="AP888">
            <v>0</v>
          </cell>
          <cell r="AQ888">
            <v>2</v>
          </cell>
          <cell r="AR888">
            <v>0</v>
          </cell>
          <cell r="AS888">
            <v>4</v>
          </cell>
          <cell r="AT888">
            <v>1</v>
          </cell>
          <cell r="AU888">
            <v>0</v>
          </cell>
          <cell r="AV888">
            <v>0</v>
          </cell>
          <cell r="AW888">
            <v>0</v>
          </cell>
          <cell r="AX888">
            <v>0</v>
          </cell>
          <cell r="AY888">
            <v>0</v>
          </cell>
          <cell r="AZ888">
            <v>0</v>
          </cell>
        </row>
        <row r="889">
          <cell r="A889" t="str">
            <v>ADP Canada Services Ltd.</v>
          </cell>
          <cell r="B889">
            <v>250000</v>
          </cell>
          <cell r="C889" t="str">
            <v>D</v>
          </cell>
          <cell r="D889">
            <v>0</v>
          </cell>
          <cell r="L889">
            <v>0</v>
          </cell>
          <cell r="N889">
            <v>0</v>
          </cell>
          <cell r="P889">
            <v>0</v>
          </cell>
          <cell r="R889">
            <v>0</v>
          </cell>
          <cell r="S889">
            <v>0</v>
          </cell>
          <cell r="V889">
            <v>0</v>
          </cell>
          <cell r="Y889">
            <v>0</v>
          </cell>
          <cell r="AB889">
            <v>0</v>
          </cell>
          <cell r="AC889">
            <v>0</v>
          </cell>
          <cell r="AE889">
            <v>0</v>
          </cell>
          <cell r="AP889">
            <v>0</v>
          </cell>
          <cell r="AQ889">
            <v>2</v>
          </cell>
          <cell r="AR889">
            <v>0</v>
          </cell>
          <cell r="AS889">
            <v>4</v>
          </cell>
          <cell r="AT889">
            <v>1</v>
          </cell>
          <cell r="AU889">
            <v>0</v>
          </cell>
          <cell r="AV889">
            <v>0</v>
          </cell>
          <cell r="AW889">
            <v>0</v>
          </cell>
          <cell r="AX889">
            <v>0</v>
          </cell>
          <cell r="AY889">
            <v>0</v>
          </cell>
          <cell r="AZ889">
            <v>0</v>
          </cell>
        </row>
        <row r="890">
          <cell r="A890" t="str">
            <v>Aecon Group</v>
          </cell>
          <cell r="B890">
            <v>972486</v>
          </cell>
          <cell r="C890" t="str">
            <v>D</v>
          </cell>
          <cell r="D890">
            <v>0</v>
          </cell>
          <cell r="I890">
            <v>500</v>
          </cell>
          <cell r="J890">
            <v>6000</v>
          </cell>
          <cell r="L890">
            <v>0</v>
          </cell>
          <cell r="N890">
            <v>1</v>
          </cell>
          <cell r="P890">
            <v>0</v>
          </cell>
          <cell r="R890">
            <v>0</v>
          </cell>
          <cell r="S890">
            <v>0</v>
          </cell>
          <cell r="V890">
            <v>0</v>
          </cell>
          <cell r="Y890">
            <v>0</v>
          </cell>
          <cell r="AB890">
            <v>0</v>
          </cell>
          <cell r="AC890">
            <v>0</v>
          </cell>
          <cell r="AE890">
            <v>1</v>
          </cell>
          <cell r="AF890">
            <v>900</v>
          </cell>
          <cell r="AG890">
            <v>0</v>
          </cell>
          <cell r="AI890">
            <v>0</v>
          </cell>
          <cell r="AK890">
            <v>0</v>
          </cell>
          <cell r="AP890">
            <v>0</v>
          </cell>
          <cell r="AQ890">
            <v>3</v>
          </cell>
          <cell r="AR890">
            <v>0</v>
          </cell>
          <cell r="AS890">
            <v>4</v>
          </cell>
          <cell r="AT890">
            <v>1</v>
          </cell>
          <cell r="AU890">
            <v>0</v>
          </cell>
          <cell r="AV890">
            <v>1</v>
          </cell>
          <cell r="AW890">
            <v>0</v>
          </cell>
          <cell r="AX890">
            <v>0</v>
          </cell>
          <cell r="AY890">
            <v>0</v>
          </cell>
          <cell r="AZ890">
            <v>0</v>
          </cell>
        </row>
        <row r="891">
          <cell r="A891" t="str">
            <v>AGF Management Limited</v>
          </cell>
          <cell r="B891">
            <v>600832</v>
          </cell>
          <cell r="C891" t="str">
            <v>D</v>
          </cell>
          <cell r="D891">
            <v>0</v>
          </cell>
          <cell r="L891">
            <v>0</v>
          </cell>
          <cell r="N891">
            <v>0</v>
          </cell>
          <cell r="P891">
            <v>0</v>
          </cell>
          <cell r="R891">
            <v>1</v>
          </cell>
          <cell r="S891">
            <v>0</v>
          </cell>
          <cell r="V891">
            <v>0</v>
          </cell>
          <cell r="Y891">
            <v>1</v>
          </cell>
          <cell r="AA891">
            <v>200</v>
          </cell>
          <cell r="AB891">
            <v>0</v>
          </cell>
          <cell r="AC891">
            <v>0</v>
          </cell>
          <cell r="AE891">
            <v>0</v>
          </cell>
          <cell r="AG891">
            <v>0</v>
          </cell>
          <cell r="AI891">
            <v>0</v>
          </cell>
          <cell r="AK891">
            <v>0</v>
          </cell>
          <cell r="AP891">
            <v>0</v>
          </cell>
          <cell r="AQ891">
            <v>3</v>
          </cell>
          <cell r="AR891">
            <v>0</v>
          </cell>
          <cell r="AS891">
            <v>4</v>
          </cell>
          <cell r="AT891">
            <v>1</v>
          </cell>
          <cell r="AU891">
            <v>0</v>
          </cell>
          <cell r="AV891">
            <v>0</v>
          </cell>
          <cell r="AW891">
            <v>1</v>
          </cell>
          <cell r="AX891">
            <v>0</v>
          </cell>
          <cell r="AY891">
            <v>0</v>
          </cell>
          <cell r="AZ891">
            <v>0</v>
          </cell>
        </row>
        <row r="892">
          <cell r="A892" t="str">
            <v>Agrium Inc.</v>
          </cell>
          <cell r="B892">
            <v>3229458</v>
          </cell>
          <cell r="C892" t="str">
            <v>D</v>
          </cell>
          <cell r="D892">
            <v>0</v>
          </cell>
          <cell r="L892">
            <v>0</v>
          </cell>
          <cell r="N892">
            <v>0</v>
          </cell>
          <cell r="P892">
            <v>0</v>
          </cell>
          <cell r="R892">
            <v>0</v>
          </cell>
          <cell r="S892">
            <v>0</v>
          </cell>
          <cell r="V892">
            <v>0</v>
          </cell>
          <cell r="Y892">
            <v>0</v>
          </cell>
          <cell r="AC892">
            <v>0</v>
          </cell>
          <cell r="AE892">
            <v>0</v>
          </cell>
          <cell r="AG892">
            <v>0</v>
          </cell>
          <cell r="AI892">
            <v>0</v>
          </cell>
          <cell r="AK892">
            <v>0</v>
          </cell>
          <cell r="AP892">
            <v>0</v>
          </cell>
          <cell r="AQ892">
            <v>5</v>
          </cell>
          <cell r="AR892">
            <v>0</v>
          </cell>
          <cell r="AS892">
            <v>4</v>
          </cell>
          <cell r="AT892">
            <v>1</v>
          </cell>
          <cell r="AU892">
            <v>0</v>
          </cell>
          <cell r="AV892">
            <v>0</v>
          </cell>
          <cell r="AW892">
            <v>0</v>
          </cell>
          <cell r="AX892">
            <v>0</v>
          </cell>
          <cell r="AY892">
            <v>0</v>
          </cell>
          <cell r="AZ892">
            <v>0</v>
          </cell>
        </row>
        <row r="893">
          <cell r="A893" t="str">
            <v>Agropur, Coopérative agro-alimentaire</v>
          </cell>
          <cell r="B893">
            <v>1900000</v>
          </cell>
          <cell r="C893" t="str">
            <v>D</v>
          </cell>
          <cell r="D893">
            <v>0</v>
          </cell>
          <cell r="I893">
            <v>600</v>
          </cell>
          <cell r="J893">
            <v>7200</v>
          </cell>
          <cell r="L893">
            <v>0</v>
          </cell>
          <cell r="N893">
            <v>1</v>
          </cell>
          <cell r="P893">
            <v>0</v>
          </cell>
          <cell r="R893">
            <v>0</v>
          </cell>
          <cell r="S893">
            <v>0</v>
          </cell>
          <cell r="V893">
            <v>0</v>
          </cell>
          <cell r="Y893">
            <v>0</v>
          </cell>
          <cell r="AB893">
            <v>2</v>
          </cell>
          <cell r="AC893">
            <v>0</v>
          </cell>
          <cell r="AE893">
            <v>1</v>
          </cell>
          <cell r="AF893">
            <v>500</v>
          </cell>
          <cell r="AG893">
            <v>0</v>
          </cell>
          <cell r="AI893">
            <v>0</v>
          </cell>
          <cell r="AK893">
            <v>0</v>
          </cell>
          <cell r="AP893">
            <v>0</v>
          </cell>
          <cell r="AQ893">
            <v>4</v>
          </cell>
          <cell r="AR893">
            <v>0</v>
          </cell>
          <cell r="AS893">
            <v>4</v>
          </cell>
          <cell r="AT893">
            <v>1</v>
          </cell>
          <cell r="AU893">
            <v>0</v>
          </cell>
          <cell r="AV893">
            <v>1</v>
          </cell>
          <cell r="AW893">
            <v>0</v>
          </cell>
          <cell r="AX893">
            <v>1</v>
          </cell>
          <cell r="AY893">
            <v>0</v>
          </cell>
          <cell r="AZ893">
            <v>0</v>
          </cell>
        </row>
        <row r="894">
          <cell r="A894" t="str">
            <v>Air Canada</v>
          </cell>
          <cell r="B894">
            <v>8368000</v>
          </cell>
          <cell r="C894" t="str">
            <v>D</v>
          </cell>
          <cell r="D894">
            <v>0</v>
          </cell>
          <cell r="I894">
            <v>500</v>
          </cell>
          <cell r="J894">
            <v>6000</v>
          </cell>
          <cell r="L894">
            <v>1</v>
          </cell>
          <cell r="N894">
            <v>0</v>
          </cell>
          <cell r="P894">
            <v>0</v>
          </cell>
          <cell r="R894">
            <v>0</v>
          </cell>
          <cell r="S894">
            <v>0</v>
          </cell>
          <cell r="V894">
            <v>0</v>
          </cell>
          <cell r="Y894">
            <v>0</v>
          </cell>
          <cell r="AB894">
            <v>0</v>
          </cell>
          <cell r="AC894">
            <v>0</v>
          </cell>
          <cell r="AE894">
            <v>1</v>
          </cell>
          <cell r="AF894">
            <v>450</v>
          </cell>
          <cell r="AG894">
            <v>1</v>
          </cell>
          <cell r="AH894">
            <v>1500</v>
          </cell>
          <cell r="AI894">
            <v>0</v>
          </cell>
          <cell r="AK894">
            <v>0</v>
          </cell>
          <cell r="AP894">
            <v>0</v>
          </cell>
          <cell r="AQ894">
            <v>6</v>
          </cell>
          <cell r="AR894">
            <v>0</v>
          </cell>
          <cell r="AS894">
            <v>4</v>
          </cell>
          <cell r="AT894">
            <v>1</v>
          </cell>
          <cell r="AU894">
            <v>0</v>
          </cell>
          <cell r="AV894">
            <v>1</v>
          </cell>
          <cell r="AW894">
            <v>0</v>
          </cell>
          <cell r="AX894">
            <v>0</v>
          </cell>
          <cell r="AY894">
            <v>0</v>
          </cell>
          <cell r="AZ894">
            <v>0</v>
          </cell>
        </row>
        <row r="895">
          <cell r="A895" t="str">
            <v>Air Liquide Canada Inc.</v>
          </cell>
          <cell r="B895">
            <v>525000</v>
          </cell>
          <cell r="C895" t="str">
            <v>D</v>
          </cell>
          <cell r="D895">
            <v>0</v>
          </cell>
          <cell r="L895">
            <v>0</v>
          </cell>
          <cell r="N895">
            <v>0</v>
          </cell>
          <cell r="P895">
            <v>0</v>
          </cell>
          <cell r="R895">
            <v>0</v>
          </cell>
          <cell r="S895">
            <v>0</v>
          </cell>
          <cell r="V895">
            <v>0</v>
          </cell>
          <cell r="Y895">
            <v>0</v>
          </cell>
          <cell r="AB895">
            <v>0</v>
          </cell>
          <cell r="AC895">
            <v>0</v>
          </cell>
          <cell r="AE895">
            <v>0</v>
          </cell>
          <cell r="AG895">
            <v>0</v>
          </cell>
          <cell r="AI895">
            <v>0</v>
          </cell>
          <cell r="AK895">
            <v>0</v>
          </cell>
          <cell r="AP895">
            <v>0</v>
          </cell>
          <cell r="AQ895">
            <v>3</v>
          </cell>
          <cell r="AR895">
            <v>0</v>
          </cell>
          <cell r="AS895">
            <v>4</v>
          </cell>
          <cell r="AT895">
            <v>1</v>
          </cell>
          <cell r="AU895">
            <v>0</v>
          </cell>
          <cell r="AV895">
            <v>0</v>
          </cell>
          <cell r="AW895">
            <v>0</v>
          </cell>
          <cell r="AX895">
            <v>0</v>
          </cell>
          <cell r="AY895">
            <v>0</v>
          </cell>
          <cell r="AZ895">
            <v>0</v>
          </cell>
        </row>
        <row r="896">
          <cell r="A896" t="str">
            <v>Alberta Electric System Operator</v>
          </cell>
          <cell r="B896">
            <v>725033</v>
          </cell>
          <cell r="C896" t="str">
            <v>D</v>
          </cell>
          <cell r="D896">
            <v>0</v>
          </cell>
          <cell r="N896">
            <v>1</v>
          </cell>
          <cell r="O896">
            <v>4200</v>
          </cell>
          <cell r="R896">
            <v>0</v>
          </cell>
          <cell r="S896">
            <v>0</v>
          </cell>
          <cell r="V896">
            <v>0</v>
          </cell>
          <cell r="Y896">
            <v>0</v>
          </cell>
          <cell r="AB896">
            <v>0</v>
          </cell>
          <cell r="AE896">
            <v>0</v>
          </cell>
          <cell r="AG896">
            <v>0</v>
          </cell>
          <cell r="AI896">
            <v>0</v>
          </cell>
          <cell r="AP896">
            <v>0</v>
          </cell>
          <cell r="AQ896">
            <v>3</v>
          </cell>
          <cell r="AR896">
            <v>0</v>
          </cell>
          <cell r="AS896">
            <v>4</v>
          </cell>
          <cell r="AT896">
            <v>1</v>
          </cell>
          <cell r="AU896">
            <v>0</v>
          </cell>
          <cell r="AV896">
            <v>0</v>
          </cell>
          <cell r="AW896">
            <v>0</v>
          </cell>
          <cell r="AX896">
            <v>0</v>
          </cell>
          <cell r="AY896">
            <v>0</v>
          </cell>
          <cell r="AZ896">
            <v>0</v>
          </cell>
        </row>
        <row r="897">
          <cell r="A897" t="str">
            <v>Alberta Energy &amp; Utilities Board</v>
          </cell>
          <cell r="B897">
            <v>133105</v>
          </cell>
          <cell r="C897" t="str">
            <v>D</v>
          </cell>
          <cell r="AP897">
            <v>0</v>
          </cell>
          <cell r="AQ897">
            <v>2</v>
          </cell>
          <cell r="AR897">
            <v>0</v>
          </cell>
          <cell r="AS897">
            <v>4</v>
          </cell>
          <cell r="AT897">
            <v>0</v>
          </cell>
          <cell r="AU897">
            <v>0</v>
          </cell>
          <cell r="AV897">
            <v>0</v>
          </cell>
          <cell r="AW897">
            <v>0</v>
          </cell>
          <cell r="AX897">
            <v>0</v>
          </cell>
          <cell r="AY897">
            <v>0</v>
          </cell>
          <cell r="AZ897">
            <v>0</v>
          </cell>
        </row>
        <row r="898">
          <cell r="A898" t="str">
            <v>Alberta Revenue</v>
          </cell>
          <cell r="B898">
            <v>10900</v>
          </cell>
          <cell r="C898" t="str">
            <v>D</v>
          </cell>
          <cell r="D898">
            <v>0</v>
          </cell>
          <cell r="L898">
            <v>0</v>
          </cell>
          <cell r="N898">
            <v>0</v>
          </cell>
          <cell r="P898">
            <v>0</v>
          </cell>
          <cell r="R898">
            <v>0</v>
          </cell>
          <cell r="S898">
            <v>0</v>
          </cell>
          <cell r="V898">
            <v>0</v>
          </cell>
          <cell r="Y898">
            <v>0</v>
          </cell>
          <cell r="AB898">
            <v>0</v>
          </cell>
          <cell r="AC898">
            <v>0</v>
          </cell>
          <cell r="AE898">
            <v>0</v>
          </cell>
          <cell r="AG898">
            <v>0</v>
          </cell>
          <cell r="AI898">
            <v>0</v>
          </cell>
          <cell r="AK898">
            <v>0</v>
          </cell>
          <cell r="AP898">
            <v>0</v>
          </cell>
          <cell r="AQ898">
            <v>1</v>
          </cell>
          <cell r="AR898">
            <v>0</v>
          </cell>
          <cell r="AS898">
            <v>4</v>
          </cell>
          <cell r="AT898">
            <v>1</v>
          </cell>
          <cell r="AU898">
            <v>0</v>
          </cell>
          <cell r="AV898">
            <v>0</v>
          </cell>
          <cell r="AW898">
            <v>0</v>
          </cell>
          <cell r="AX898">
            <v>0</v>
          </cell>
          <cell r="AY898">
            <v>0</v>
          </cell>
          <cell r="AZ898">
            <v>0</v>
          </cell>
        </row>
        <row r="899">
          <cell r="A899" t="str">
            <v>Alcan Inc.</v>
          </cell>
          <cell r="B899">
            <v>17626972</v>
          </cell>
          <cell r="C899" t="str">
            <v>D</v>
          </cell>
          <cell r="D899">
            <v>1</v>
          </cell>
          <cell r="E899">
            <v>16000</v>
          </cell>
          <cell r="I899">
            <v>916</v>
          </cell>
          <cell r="J899">
            <v>10992</v>
          </cell>
          <cell r="L899">
            <v>0</v>
          </cell>
          <cell r="N899">
            <v>0</v>
          </cell>
          <cell r="P899">
            <v>0</v>
          </cell>
          <cell r="R899">
            <v>1</v>
          </cell>
          <cell r="S899">
            <v>1</v>
          </cell>
          <cell r="U899">
            <v>2000</v>
          </cell>
          <cell r="V899">
            <v>0</v>
          </cell>
          <cell r="Y899">
            <v>0</v>
          </cell>
          <cell r="AB899">
            <v>1</v>
          </cell>
          <cell r="AC899">
            <v>1</v>
          </cell>
          <cell r="AE899">
            <v>0</v>
          </cell>
          <cell r="AG899">
            <v>1</v>
          </cell>
          <cell r="AH899">
            <v>3000</v>
          </cell>
          <cell r="AI899">
            <v>0</v>
          </cell>
          <cell r="AK899">
            <v>0</v>
          </cell>
          <cell r="AP899">
            <v>0</v>
          </cell>
          <cell r="AQ899">
            <v>6</v>
          </cell>
          <cell r="AR899">
            <v>0</v>
          </cell>
          <cell r="AS899">
            <v>4</v>
          </cell>
          <cell r="AT899">
            <v>1</v>
          </cell>
          <cell r="AU899">
            <v>0</v>
          </cell>
          <cell r="AV899">
            <v>1</v>
          </cell>
          <cell r="AW899">
            <v>1</v>
          </cell>
          <cell r="AX899">
            <v>1</v>
          </cell>
          <cell r="AY899">
            <v>0</v>
          </cell>
          <cell r="AZ899">
            <v>0</v>
          </cell>
        </row>
        <row r="900">
          <cell r="A900" t="str">
            <v>Algoma Central Corporation</v>
          </cell>
          <cell r="B900">
            <v>279188</v>
          </cell>
          <cell r="C900" t="str">
            <v>D</v>
          </cell>
          <cell r="D900">
            <v>0</v>
          </cell>
          <cell r="L900">
            <v>0</v>
          </cell>
          <cell r="N900">
            <v>0</v>
          </cell>
          <cell r="P900">
            <v>0</v>
          </cell>
          <cell r="R900">
            <v>0</v>
          </cell>
          <cell r="S900">
            <v>0</v>
          </cell>
          <cell r="V900">
            <v>0</v>
          </cell>
          <cell r="Y900">
            <v>0</v>
          </cell>
          <cell r="AB900">
            <v>0</v>
          </cell>
          <cell r="AC900">
            <v>0</v>
          </cell>
          <cell r="AE900">
            <v>0</v>
          </cell>
          <cell r="AG900">
            <v>0</v>
          </cell>
          <cell r="AI900">
            <v>0</v>
          </cell>
          <cell r="AK900">
            <v>0</v>
          </cell>
          <cell r="AM900">
            <v>0</v>
          </cell>
          <cell r="AP900">
            <v>0</v>
          </cell>
          <cell r="AQ900">
            <v>2</v>
          </cell>
          <cell r="AR900">
            <v>0</v>
          </cell>
          <cell r="AS900">
            <v>4</v>
          </cell>
          <cell r="AT900">
            <v>1</v>
          </cell>
          <cell r="AU900">
            <v>0</v>
          </cell>
          <cell r="AV900">
            <v>0</v>
          </cell>
          <cell r="AW900">
            <v>0</v>
          </cell>
          <cell r="AX900">
            <v>0</v>
          </cell>
          <cell r="AY900">
            <v>0</v>
          </cell>
          <cell r="AZ900">
            <v>0</v>
          </cell>
        </row>
        <row r="901">
          <cell r="A901" t="str">
            <v>Alliance Pipeline Ltd.</v>
          </cell>
          <cell r="B901">
            <v>900000</v>
          </cell>
          <cell r="C901" t="str">
            <v>D</v>
          </cell>
          <cell r="D901">
            <v>1</v>
          </cell>
          <cell r="E901">
            <v>13500</v>
          </cell>
          <cell r="N901">
            <v>0</v>
          </cell>
          <cell r="R901">
            <v>0</v>
          </cell>
          <cell r="S901">
            <v>0</v>
          </cell>
          <cell r="V901">
            <v>0</v>
          </cell>
          <cell r="Y901">
            <v>0</v>
          </cell>
          <cell r="AB901">
            <v>0</v>
          </cell>
          <cell r="AE901">
            <v>0</v>
          </cell>
          <cell r="AG901">
            <v>0</v>
          </cell>
          <cell r="AI901">
            <v>0</v>
          </cell>
          <cell r="AP901">
            <v>0</v>
          </cell>
          <cell r="AQ901">
            <v>3</v>
          </cell>
          <cell r="AR901">
            <v>0</v>
          </cell>
          <cell r="AS901">
            <v>4</v>
          </cell>
          <cell r="AT901">
            <v>1</v>
          </cell>
          <cell r="AU901">
            <v>0</v>
          </cell>
          <cell r="AV901">
            <v>0</v>
          </cell>
          <cell r="AW901">
            <v>0</v>
          </cell>
          <cell r="AX901">
            <v>0</v>
          </cell>
          <cell r="AY901">
            <v>0</v>
          </cell>
          <cell r="AZ901">
            <v>0</v>
          </cell>
        </row>
        <row r="902">
          <cell r="A902" t="str">
            <v>Allied Domecq Spirits and Wine</v>
          </cell>
          <cell r="B902">
            <v>950000</v>
          </cell>
          <cell r="C902" t="str">
            <v>D</v>
          </cell>
          <cell r="D902">
            <v>0</v>
          </cell>
          <cell r="L902">
            <v>0</v>
          </cell>
          <cell r="N902">
            <v>0</v>
          </cell>
          <cell r="P902">
            <v>0</v>
          </cell>
          <cell r="R902">
            <v>0</v>
          </cell>
          <cell r="S902">
            <v>0</v>
          </cell>
          <cell r="V902">
            <v>0</v>
          </cell>
          <cell r="Y902">
            <v>0</v>
          </cell>
          <cell r="AB902">
            <v>0</v>
          </cell>
          <cell r="AC902">
            <v>0</v>
          </cell>
          <cell r="AE902">
            <v>1</v>
          </cell>
          <cell r="AG902">
            <v>0</v>
          </cell>
          <cell r="AI902">
            <v>0</v>
          </cell>
          <cell r="AK902">
            <v>0</v>
          </cell>
          <cell r="AP902">
            <v>0</v>
          </cell>
          <cell r="AQ902">
            <v>3</v>
          </cell>
          <cell r="AR902">
            <v>0</v>
          </cell>
          <cell r="AS902">
            <v>4</v>
          </cell>
          <cell r="AT902">
            <v>1</v>
          </cell>
          <cell r="AU902">
            <v>0</v>
          </cell>
          <cell r="AV902">
            <v>0</v>
          </cell>
          <cell r="AW902">
            <v>0</v>
          </cell>
          <cell r="AX902">
            <v>0</v>
          </cell>
          <cell r="AY902">
            <v>0</v>
          </cell>
          <cell r="AZ902">
            <v>0</v>
          </cell>
        </row>
        <row r="903">
          <cell r="A903" t="str">
            <v>Allstate Insurance Company of Canada</v>
          </cell>
          <cell r="B903">
            <v>756460</v>
          </cell>
          <cell r="C903" t="str">
            <v>D</v>
          </cell>
          <cell r="D903">
            <v>0</v>
          </cell>
          <cell r="I903">
            <v>1170</v>
          </cell>
          <cell r="J903">
            <v>14040</v>
          </cell>
          <cell r="L903">
            <v>1</v>
          </cell>
          <cell r="N903">
            <v>0</v>
          </cell>
          <cell r="P903">
            <v>0</v>
          </cell>
          <cell r="R903">
            <v>0</v>
          </cell>
          <cell r="S903">
            <v>0</v>
          </cell>
          <cell r="V903">
            <v>0</v>
          </cell>
          <cell r="Y903">
            <v>0</v>
          </cell>
          <cell r="AB903">
            <v>0</v>
          </cell>
          <cell r="AC903">
            <v>0</v>
          </cell>
          <cell r="AE903">
            <v>0</v>
          </cell>
          <cell r="AG903">
            <v>0</v>
          </cell>
          <cell r="AI903">
            <v>0</v>
          </cell>
          <cell r="AP903">
            <v>0</v>
          </cell>
          <cell r="AQ903">
            <v>3</v>
          </cell>
          <cell r="AR903">
            <v>0</v>
          </cell>
          <cell r="AS903">
            <v>4</v>
          </cell>
          <cell r="AT903">
            <v>1</v>
          </cell>
          <cell r="AU903">
            <v>0</v>
          </cell>
          <cell r="AV903">
            <v>1</v>
          </cell>
          <cell r="AW903">
            <v>0</v>
          </cell>
          <cell r="AX903">
            <v>0</v>
          </cell>
          <cell r="AY903">
            <v>0</v>
          </cell>
          <cell r="AZ903">
            <v>0</v>
          </cell>
        </row>
        <row r="904">
          <cell r="A904" t="str">
            <v>American Express Canada Inc.</v>
          </cell>
          <cell r="B904">
            <v>778000</v>
          </cell>
          <cell r="C904" t="str">
            <v>D</v>
          </cell>
          <cell r="AP904">
            <v>0</v>
          </cell>
          <cell r="AQ904">
            <v>3</v>
          </cell>
          <cell r="AR904">
            <v>0</v>
          </cell>
          <cell r="AS904">
            <v>4</v>
          </cell>
          <cell r="AT904">
            <v>0</v>
          </cell>
          <cell r="AU904">
            <v>0</v>
          </cell>
          <cell r="AV904">
            <v>0</v>
          </cell>
          <cell r="AW904">
            <v>0</v>
          </cell>
          <cell r="AX904">
            <v>0</v>
          </cell>
          <cell r="AY904">
            <v>0</v>
          </cell>
          <cell r="AZ904">
            <v>0</v>
          </cell>
        </row>
        <row r="905">
          <cell r="A905" t="str">
            <v>American International Group (Canada)</v>
          </cell>
          <cell r="B905">
            <v>1650192</v>
          </cell>
          <cell r="C905" t="str">
            <v>D</v>
          </cell>
          <cell r="D905">
            <v>0</v>
          </cell>
          <cell r="L905">
            <v>0</v>
          </cell>
          <cell r="N905">
            <v>0</v>
          </cell>
          <cell r="P905">
            <v>0</v>
          </cell>
          <cell r="R905">
            <v>0</v>
          </cell>
          <cell r="S905">
            <v>0</v>
          </cell>
          <cell r="V905">
            <v>0</v>
          </cell>
          <cell r="Y905">
            <v>0</v>
          </cell>
          <cell r="AB905">
            <v>0</v>
          </cell>
          <cell r="AC905">
            <v>0</v>
          </cell>
          <cell r="AE905">
            <v>0</v>
          </cell>
          <cell r="AG905">
            <v>0</v>
          </cell>
          <cell r="AI905">
            <v>0</v>
          </cell>
          <cell r="AK905">
            <v>0</v>
          </cell>
          <cell r="AP905">
            <v>0</v>
          </cell>
          <cell r="AQ905">
            <v>4</v>
          </cell>
          <cell r="AR905">
            <v>0</v>
          </cell>
          <cell r="AS905">
            <v>4</v>
          </cell>
          <cell r="AT905">
            <v>1</v>
          </cell>
          <cell r="AU905">
            <v>0</v>
          </cell>
          <cell r="AV905">
            <v>0</v>
          </cell>
          <cell r="AW905">
            <v>0</v>
          </cell>
          <cell r="AX905">
            <v>0</v>
          </cell>
          <cell r="AY905">
            <v>0</v>
          </cell>
          <cell r="AZ905">
            <v>0</v>
          </cell>
        </row>
        <row r="906">
          <cell r="A906" t="str">
            <v>American Standard Inc.</v>
          </cell>
          <cell r="B906">
            <v>130605</v>
          </cell>
          <cell r="C906" t="str">
            <v>D</v>
          </cell>
          <cell r="D906">
            <v>0</v>
          </cell>
          <cell r="F906">
            <v>25000</v>
          </cell>
          <cell r="H906">
            <v>100000</v>
          </cell>
          <cell r="L906">
            <v>1</v>
          </cell>
          <cell r="N906">
            <v>1</v>
          </cell>
          <cell r="P906">
            <v>0</v>
          </cell>
          <cell r="R906">
            <v>0</v>
          </cell>
          <cell r="S906">
            <v>0</v>
          </cell>
          <cell r="V906">
            <v>0</v>
          </cell>
          <cell r="Y906">
            <v>0</v>
          </cell>
          <cell r="AB906">
            <v>0</v>
          </cell>
          <cell r="AC906">
            <v>0</v>
          </cell>
          <cell r="AE906">
            <v>0</v>
          </cell>
          <cell r="AG906">
            <v>0</v>
          </cell>
          <cell r="AI906">
            <v>0</v>
          </cell>
          <cell r="AK906">
            <v>0</v>
          </cell>
          <cell r="AP906">
            <v>1</v>
          </cell>
          <cell r="AQ906">
            <v>2</v>
          </cell>
          <cell r="AR906">
            <v>0</v>
          </cell>
          <cell r="AS906">
            <v>4</v>
          </cell>
          <cell r="AT906">
            <v>1</v>
          </cell>
          <cell r="AU906">
            <v>0</v>
          </cell>
          <cell r="AV906">
            <v>0</v>
          </cell>
          <cell r="AW906">
            <v>0</v>
          </cell>
          <cell r="AX906">
            <v>0</v>
          </cell>
          <cell r="AY906">
            <v>0</v>
          </cell>
          <cell r="AZ906">
            <v>0</v>
          </cell>
        </row>
        <row r="907">
          <cell r="A907" t="str">
            <v>AMI Partners Inc.</v>
          </cell>
          <cell r="B907">
            <v>1000</v>
          </cell>
          <cell r="C907" t="str">
            <v>D</v>
          </cell>
          <cell r="D907">
            <v>0</v>
          </cell>
          <cell r="L907">
            <v>0</v>
          </cell>
          <cell r="N907">
            <v>0</v>
          </cell>
          <cell r="P907">
            <v>0</v>
          </cell>
          <cell r="R907">
            <v>0</v>
          </cell>
          <cell r="S907">
            <v>0</v>
          </cell>
          <cell r="V907">
            <v>0</v>
          </cell>
          <cell r="Y907">
            <v>0</v>
          </cell>
          <cell r="AB907">
            <v>0</v>
          </cell>
          <cell r="AC907">
            <v>0</v>
          </cell>
          <cell r="AE907">
            <v>0</v>
          </cell>
          <cell r="AG907">
            <v>0</v>
          </cell>
          <cell r="AI907">
            <v>0</v>
          </cell>
          <cell r="AK907">
            <v>0</v>
          </cell>
          <cell r="AP907">
            <v>0</v>
          </cell>
          <cell r="AQ907">
            <v>1</v>
          </cell>
          <cell r="AR907">
            <v>0</v>
          </cell>
          <cell r="AS907">
            <v>4</v>
          </cell>
          <cell r="AT907">
            <v>1</v>
          </cell>
          <cell r="AU907">
            <v>0</v>
          </cell>
          <cell r="AV907">
            <v>0</v>
          </cell>
          <cell r="AW907">
            <v>0</v>
          </cell>
          <cell r="AX907">
            <v>0</v>
          </cell>
          <cell r="AY907">
            <v>0</v>
          </cell>
          <cell r="AZ907">
            <v>0</v>
          </cell>
        </row>
        <row r="908">
          <cell r="A908" t="str">
            <v>Anchor Lamina Inc.</v>
          </cell>
          <cell r="B908">
            <v>137148</v>
          </cell>
          <cell r="C908" t="str">
            <v>D</v>
          </cell>
          <cell r="D908">
            <v>0</v>
          </cell>
          <cell r="F908">
            <v>96800</v>
          </cell>
          <cell r="G908">
            <v>36</v>
          </cell>
          <cell r="L908">
            <v>0</v>
          </cell>
          <cell r="N908">
            <v>0</v>
          </cell>
          <cell r="P908">
            <v>0</v>
          </cell>
          <cell r="R908">
            <v>0</v>
          </cell>
          <cell r="S908">
            <v>0</v>
          </cell>
          <cell r="V908">
            <v>0</v>
          </cell>
          <cell r="Y908">
            <v>0</v>
          </cell>
          <cell r="AC908">
            <v>0</v>
          </cell>
          <cell r="AE908">
            <v>0</v>
          </cell>
          <cell r="AG908">
            <v>0</v>
          </cell>
          <cell r="AI908">
            <v>0</v>
          </cell>
          <cell r="AK908">
            <v>0</v>
          </cell>
          <cell r="AP908">
            <v>1</v>
          </cell>
          <cell r="AQ908">
            <v>2</v>
          </cell>
          <cell r="AR908">
            <v>0</v>
          </cell>
          <cell r="AS908">
            <v>4</v>
          </cell>
          <cell r="AT908">
            <v>1</v>
          </cell>
          <cell r="AU908">
            <v>0</v>
          </cell>
          <cell r="AV908">
            <v>0</v>
          </cell>
          <cell r="AW908">
            <v>0</v>
          </cell>
          <cell r="AX908">
            <v>0</v>
          </cell>
          <cell r="AY908">
            <v>0</v>
          </cell>
          <cell r="AZ908">
            <v>0</v>
          </cell>
        </row>
        <row r="909">
          <cell r="A909" t="str">
            <v>APF Energy</v>
          </cell>
          <cell r="B909">
            <v>165457</v>
          </cell>
          <cell r="C909" t="str">
            <v>D</v>
          </cell>
          <cell r="D909">
            <v>0</v>
          </cell>
          <cell r="R909">
            <v>0</v>
          </cell>
          <cell r="S909">
            <v>0</v>
          </cell>
          <cell r="V909">
            <v>0</v>
          </cell>
          <cell r="Y909">
            <v>0</v>
          </cell>
          <cell r="AB909">
            <v>0</v>
          </cell>
          <cell r="AE909">
            <v>0</v>
          </cell>
          <cell r="AG909">
            <v>0</v>
          </cell>
          <cell r="AI909">
            <v>0</v>
          </cell>
          <cell r="AP909">
            <v>0</v>
          </cell>
          <cell r="AQ909">
            <v>2</v>
          </cell>
          <cell r="AR909">
            <v>0</v>
          </cell>
          <cell r="AS909">
            <v>4</v>
          </cell>
          <cell r="AT909">
            <v>1</v>
          </cell>
          <cell r="AU909">
            <v>0</v>
          </cell>
          <cell r="AV909">
            <v>0</v>
          </cell>
          <cell r="AW909">
            <v>0</v>
          </cell>
          <cell r="AX909">
            <v>0</v>
          </cell>
          <cell r="AY909">
            <v>0</v>
          </cell>
          <cell r="AZ909">
            <v>0</v>
          </cell>
        </row>
        <row r="910">
          <cell r="A910" t="str">
            <v>Apotex Inc.</v>
          </cell>
          <cell r="B910">
            <v>940000</v>
          </cell>
          <cell r="C910" t="str">
            <v>D</v>
          </cell>
          <cell r="D910">
            <v>0</v>
          </cell>
          <cell r="L910">
            <v>0</v>
          </cell>
          <cell r="N910">
            <v>0</v>
          </cell>
          <cell r="P910">
            <v>0</v>
          </cell>
          <cell r="R910">
            <v>0</v>
          </cell>
          <cell r="S910">
            <v>0</v>
          </cell>
          <cell r="V910">
            <v>0</v>
          </cell>
          <cell r="Y910">
            <v>0</v>
          </cell>
          <cell r="AB910">
            <v>1</v>
          </cell>
          <cell r="AC910">
            <v>1</v>
          </cell>
          <cell r="AE910">
            <v>1</v>
          </cell>
          <cell r="AG910">
            <v>0</v>
          </cell>
          <cell r="AI910">
            <v>0</v>
          </cell>
          <cell r="AK910">
            <v>0</v>
          </cell>
          <cell r="AP910">
            <v>0</v>
          </cell>
          <cell r="AQ910">
            <v>3</v>
          </cell>
          <cell r="AR910">
            <v>0</v>
          </cell>
          <cell r="AS910">
            <v>4</v>
          </cell>
          <cell r="AT910">
            <v>1</v>
          </cell>
          <cell r="AU910">
            <v>0</v>
          </cell>
          <cell r="AV910">
            <v>0</v>
          </cell>
          <cell r="AW910">
            <v>0</v>
          </cell>
          <cell r="AX910">
            <v>1</v>
          </cell>
          <cell r="AY910">
            <v>0</v>
          </cell>
          <cell r="AZ910">
            <v>0</v>
          </cell>
        </row>
        <row r="911">
          <cell r="A911" t="str">
            <v>ARAMARK Canada Ltd.</v>
          </cell>
          <cell r="B911">
            <v>557621</v>
          </cell>
          <cell r="C911" t="str">
            <v>D</v>
          </cell>
          <cell r="D911">
            <v>0</v>
          </cell>
          <cell r="F911">
            <v>31500</v>
          </cell>
          <cell r="G911">
            <v>48</v>
          </cell>
          <cell r="H911">
            <v>120000</v>
          </cell>
          <cell r="K911">
            <v>0</v>
          </cell>
          <cell r="L911">
            <v>1</v>
          </cell>
          <cell r="N911">
            <v>0</v>
          </cell>
          <cell r="P911">
            <v>0</v>
          </cell>
          <cell r="R911">
            <v>0</v>
          </cell>
          <cell r="S911">
            <v>0</v>
          </cell>
          <cell r="V911">
            <v>0</v>
          </cell>
          <cell r="Y911">
            <v>0</v>
          </cell>
          <cell r="AB911">
            <v>1</v>
          </cell>
          <cell r="AC911">
            <v>0</v>
          </cell>
          <cell r="AE911">
            <v>0</v>
          </cell>
          <cell r="AG911">
            <v>0</v>
          </cell>
          <cell r="AI911">
            <v>0</v>
          </cell>
          <cell r="AK911">
            <v>0</v>
          </cell>
          <cell r="AP911">
            <v>1</v>
          </cell>
          <cell r="AQ911">
            <v>3</v>
          </cell>
          <cell r="AR911">
            <v>0</v>
          </cell>
          <cell r="AS911">
            <v>4</v>
          </cell>
          <cell r="AT911">
            <v>1</v>
          </cell>
          <cell r="AU911">
            <v>0</v>
          </cell>
          <cell r="AV911">
            <v>0</v>
          </cell>
          <cell r="AW911">
            <v>0</v>
          </cell>
          <cell r="AX911">
            <v>1</v>
          </cell>
          <cell r="AY911">
            <v>0</v>
          </cell>
          <cell r="AZ911">
            <v>0</v>
          </cell>
        </row>
        <row r="912">
          <cell r="A912" t="str">
            <v>Assurant Solutions</v>
          </cell>
          <cell r="B912">
            <v>197978</v>
          </cell>
          <cell r="C912" t="str">
            <v>D</v>
          </cell>
          <cell r="D912">
            <v>0</v>
          </cell>
          <cell r="G912">
            <v>0</v>
          </cell>
          <cell r="H912">
            <v>0</v>
          </cell>
          <cell r="I912">
            <v>0</v>
          </cell>
          <cell r="L912">
            <v>0</v>
          </cell>
          <cell r="N912">
            <v>1</v>
          </cell>
          <cell r="O912">
            <v>1500</v>
          </cell>
          <cell r="P912">
            <v>0</v>
          </cell>
          <cell r="R912">
            <v>0</v>
          </cell>
          <cell r="S912">
            <v>0</v>
          </cell>
          <cell r="V912">
            <v>0</v>
          </cell>
          <cell r="Y912">
            <v>0</v>
          </cell>
          <cell r="AB912">
            <v>1</v>
          </cell>
          <cell r="AC912">
            <v>0</v>
          </cell>
          <cell r="AD912">
            <v>0</v>
          </cell>
          <cell r="AE912">
            <v>0</v>
          </cell>
          <cell r="AG912">
            <v>0</v>
          </cell>
          <cell r="AI912">
            <v>0</v>
          </cell>
          <cell r="AK912">
            <v>0</v>
          </cell>
          <cell r="AP912">
            <v>0</v>
          </cell>
          <cell r="AQ912">
            <v>2</v>
          </cell>
          <cell r="AR912">
            <v>0</v>
          </cell>
          <cell r="AS912">
            <v>4</v>
          </cell>
          <cell r="AT912">
            <v>1</v>
          </cell>
          <cell r="AU912">
            <v>0</v>
          </cell>
          <cell r="AV912">
            <v>0</v>
          </cell>
          <cell r="AW912">
            <v>0</v>
          </cell>
          <cell r="AX912">
            <v>1</v>
          </cell>
          <cell r="AY912">
            <v>0</v>
          </cell>
          <cell r="AZ912">
            <v>0</v>
          </cell>
        </row>
        <row r="913">
          <cell r="A913" t="str">
            <v>AstraZeneca Canada Inc.</v>
          </cell>
          <cell r="B913">
            <v>1017000</v>
          </cell>
          <cell r="C913" t="str">
            <v>D</v>
          </cell>
          <cell r="D913">
            <v>0</v>
          </cell>
          <cell r="F913">
            <v>38000</v>
          </cell>
          <cell r="G913">
            <v>36</v>
          </cell>
          <cell r="H913">
            <v>80000</v>
          </cell>
          <cell r="L913">
            <v>1</v>
          </cell>
          <cell r="N913">
            <v>0</v>
          </cell>
          <cell r="P913">
            <v>0</v>
          </cell>
          <cell r="R913">
            <v>0</v>
          </cell>
          <cell r="S913">
            <v>0</v>
          </cell>
          <cell r="V913">
            <v>0</v>
          </cell>
          <cell r="Y913">
            <v>0</v>
          </cell>
          <cell r="AB913">
            <v>0</v>
          </cell>
          <cell r="AC913">
            <v>0</v>
          </cell>
          <cell r="AE913">
            <v>1</v>
          </cell>
          <cell r="AF913">
            <v>1000</v>
          </cell>
          <cell r="AG913">
            <v>0</v>
          </cell>
          <cell r="AI913">
            <v>0</v>
          </cell>
          <cell r="AK913">
            <v>0</v>
          </cell>
          <cell r="AP913">
            <v>1</v>
          </cell>
          <cell r="AQ913">
            <v>4</v>
          </cell>
          <cell r="AR913">
            <v>0</v>
          </cell>
          <cell r="AS913">
            <v>4</v>
          </cell>
          <cell r="AT913">
            <v>1</v>
          </cell>
          <cell r="AU913">
            <v>0</v>
          </cell>
          <cell r="AV913">
            <v>0</v>
          </cell>
          <cell r="AW913">
            <v>0</v>
          </cell>
          <cell r="AX913">
            <v>0</v>
          </cell>
          <cell r="AY913">
            <v>0</v>
          </cell>
          <cell r="AZ913">
            <v>0</v>
          </cell>
        </row>
        <row r="914">
          <cell r="A914" t="str">
            <v>ATCO Power</v>
          </cell>
          <cell r="B914">
            <v>643400</v>
          </cell>
          <cell r="C914" t="str">
            <v>D</v>
          </cell>
          <cell r="D914">
            <v>0</v>
          </cell>
          <cell r="N914">
            <v>1</v>
          </cell>
          <cell r="R914">
            <v>1</v>
          </cell>
          <cell r="S914">
            <v>1</v>
          </cell>
          <cell r="U914">
            <v>2500</v>
          </cell>
          <cell r="V914">
            <v>0</v>
          </cell>
          <cell r="Y914">
            <v>0</v>
          </cell>
          <cell r="AB914">
            <v>0</v>
          </cell>
          <cell r="AE914">
            <v>0</v>
          </cell>
          <cell r="AG914">
            <v>0</v>
          </cell>
          <cell r="AI914">
            <v>0</v>
          </cell>
          <cell r="AP914">
            <v>0</v>
          </cell>
          <cell r="AQ914">
            <v>3</v>
          </cell>
          <cell r="AR914">
            <v>0</v>
          </cell>
          <cell r="AS914">
            <v>4</v>
          </cell>
          <cell r="AT914">
            <v>1</v>
          </cell>
          <cell r="AU914">
            <v>0</v>
          </cell>
          <cell r="AV914">
            <v>0</v>
          </cell>
          <cell r="AW914">
            <v>1</v>
          </cell>
          <cell r="AX914">
            <v>0</v>
          </cell>
          <cell r="AY914">
            <v>0</v>
          </cell>
          <cell r="AZ914">
            <v>0</v>
          </cell>
        </row>
        <row r="915">
          <cell r="A915" t="str">
            <v>Atomic Energy of Canada Limited</v>
          </cell>
          <cell r="B915">
            <v>571115</v>
          </cell>
          <cell r="C915" t="str">
            <v>D</v>
          </cell>
          <cell r="D915">
            <v>0</v>
          </cell>
          <cell r="L915">
            <v>0</v>
          </cell>
          <cell r="N915">
            <v>0</v>
          </cell>
          <cell r="P915">
            <v>0</v>
          </cell>
          <cell r="R915">
            <v>0</v>
          </cell>
          <cell r="S915">
            <v>0</v>
          </cell>
          <cell r="V915">
            <v>0</v>
          </cell>
          <cell r="Y915">
            <v>0</v>
          </cell>
          <cell r="AB915">
            <v>2</v>
          </cell>
          <cell r="AC915">
            <v>0</v>
          </cell>
          <cell r="AE915">
            <v>0</v>
          </cell>
          <cell r="AG915">
            <v>0</v>
          </cell>
          <cell r="AI915">
            <v>0</v>
          </cell>
          <cell r="AK915">
            <v>0</v>
          </cell>
          <cell r="AP915">
            <v>0</v>
          </cell>
          <cell r="AQ915">
            <v>3</v>
          </cell>
          <cell r="AR915">
            <v>0</v>
          </cell>
          <cell r="AS915">
            <v>4</v>
          </cell>
          <cell r="AT915">
            <v>1</v>
          </cell>
          <cell r="AU915">
            <v>0</v>
          </cell>
          <cell r="AV915">
            <v>0</v>
          </cell>
          <cell r="AW915">
            <v>0</v>
          </cell>
          <cell r="AX915">
            <v>1</v>
          </cell>
          <cell r="AY915">
            <v>0</v>
          </cell>
          <cell r="AZ915">
            <v>0</v>
          </cell>
        </row>
        <row r="916">
          <cell r="A916" t="str">
            <v>AVID Technology Inc.</v>
          </cell>
          <cell r="B916">
            <v>15000</v>
          </cell>
          <cell r="C916" t="str">
            <v>D</v>
          </cell>
          <cell r="D916">
            <v>0</v>
          </cell>
          <cell r="L916">
            <v>0</v>
          </cell>
          <cell r="N916">
            <v>0</v>
          </cell>
          <cell r="P916">
            <v>0</v>
          </cell>
          <cell r="R916">
            <v>0</v>
          </cell>
          <cell r="S916">
            <v>0</v>
          </cell>
          <cell r="V916">
            <v>0</v>
          </cell>
          <cell r="Y916">
            <v>0</v>
          </cell>
          <cell r="AB916">
            <v>0</v>
          </cell>
          <cell r="AC916">
            <v>0</v>
          </cell>
          <cell r="AE916">
            <v>0</v>
          </cell>
          <cell r="AG916">
            <v>0</v>
          </cell>
          <cell r="AI916">
            <v>0</v>
          </cell>
          <cell r="AK916">
            <v>0</v>
          </cell>
          <cell r="AP916">
            <v>0</v>
          </cell>
          <cell r="AQ916">
            <v>1</v>
          </cell>
          <cell r="AR916">
            <v>0</v>
          </cell>
          <cell r="AS916">
            <v>4</v>
          </cell>
          <cell r="AT916">
            <v>1</v>
          </cell>
          <cell r="AU916">
            <v>0</v>
          </cell>
          <cell r="AV916">
            <v>0</v>
          </cell>
          <cell r="AW916">
            <v>0</v>
          </cell>
          <cell r="AX916">
            <v>0</v>
          </cell>
          <cell r="AY916">
            <v>0</v>
          </cell>
          <cell r="AZ916">
            <v>0</v>
          </cell>
        </row>
        <row r="917">
          <cell r="A917" t="str">
            <v>Aviva Canada Inc.</v>
          </cell>
          <cell r="B917">
            <v>2562700</v>
          </cell>
          <cell r="C917" t="str">
            <v>D</v>
          </cell>
          <cell r="D917">
            <v>0</v>
          </cell>
          <cell r="F917">
            <v>37300</v>
          </cell>
          <cell r="G917">
            <v>48</v>
          </cell>
          <cell r="H917">
            <v>120000</v>
          </cell>
          <cell r="L917">
            <v>1</v>
          </cell>
          <cell r="N917">
            <v>1</v>
          </cell>
          <cell r="O917">
            <v>480</v>
          </cell>
          <cell r="P917">
            <v>0</v>
          </cell>
          <cell r="R917">
            <v>0</v>
          </cell>
          <cell r="S917">
            <v>0</v>
          </cell>
          <cell r="V917">
            <v>0</v>
          </cell>
          <cell r="Y917">
            <v>0</v>
          </cell>
          <cell r="AB917">
            <v>0</v>
          </cell>
          <cell r="AC917">
            <v>0</v>
          </cell>
          <cell r="AE917">
            <v>0</v>
          </cell>
          <cell r="AG917">
            <v>0</v>
          </cell>
          <cell r="AI917">
            <v>0</v>
          </cell>
          <cell r="AK917">
            <v>0</v>
          </cell>
          <cell r="AM917">
            <v>0</v>
          </cell>
          <cell r="AP917">
            <v>1</v>
          </cell>
          <cell r="AQ917">
            <v>5</v>
          </cell>
          <cell r="AR917">
            <v>0</v>
          </cell>
          <cell r="AS917">
            <v>4</v>
          </cell>
          <cell r="AT917">
            <v>1</v>
          </cell>
          <cell r="AU917">
            <v>0</v>
          </cell>
          <cell r="AV917">
            <v>0</v>
          </cell>
          <cell r="AW917">
            <v>0</v>
          </cell>
          <cell r="AX917">
            <v>0</v>
          </cell>
          <cell r="AY917">
            <v>0</v>
          </cell>
          <cell r="AZ917">
            <v>0</v>
          </cell>
        </row>
        <row r="918">
          <cell r="A918" t="str">
            <v>Avon Canada Inc.</v>
          </cell>
          <cell r="B918">
            <v>228124</v>
          </cell>
          <cell r="C918" t="str">
            <v>D</v>
          </cell>
          <cell r="D918">
            <v>0</v>
          </cell>
          <cell r="F918">
            <v>40000</v>
          </cell>
          <cell r="G918">
            <v>24</v>
          </cell>
          <cell r="I918">
            <v>0</v>
          </cell>
          <cell r="L918">
            <v>0</v>
          </cell>
          <cell r="N918">
            <v>0</v>
          </cell>
          <cell r="P918">
            <v>0</v>
          </cell>
          <cell r="R918">
            <v>0</v>
          </cell>
          <cell r="S918">
            <v>0</v>
          </cell>
          <cell r="V918">
            <v>0</v>
          </cell>
          <cell r="Y918">
            <v>0</v>
          </cell>
          <cell r="AB918">
            <v>0</v>
          </cell>
          <cell r="AC918">
            <v>0</v>
          </cell>
          <cell r="AE918">
            <v>0</v>
          </cell>
          <cell r="AG918">
            <v>0</v>
          </cell>
          <cell r="AI918">
            <v>0</v>
          </cell>
          <cell r="AK918">
            <v>0</v>
          </cell>
          <cell r="AP918">
            <v>1</v>
          </cell>
          <cell r="AQ918">
            <v>2</v>
          </cell>
          <cell r="AR918">
            <v>0</v>
          </cell>
          <cell r="AS918">
            <v>4</v>
          </cell>
          <cell r="AT918">
            <v>1</v>
          </cell>
          <cell r="AU918">
            <v>0</v>
          </cell>
          <cell r="AV918">
            <v>0</v>
          </cell>
          <cell r="AW918">
            <v>0</v>
          </cell>
          <cell r="AX918">
            <v>0</v>
          </cell>
          <cell r="AY918">
            <v>0</v>
          </cell>
          <cell r="AZ918">
            <v>0</v>
          </cell>
        </row>
        <row r="919">
          <cell r="A919" t="str">
            <v>Bank of Montreal</v>
          </cell>
          <cell r="B919">
            <v>13147000</v>
          </cell>
          <cell r="C919" t="str">
            <v>D</v>
          </cell>
          <cell r="D919">
            <v>0</v>
          </cell>
          <cell r="L919">
            <v>0</v>
          </cell>
          <cell r="N919">
            <v>0</v>
          </cell>
          <cell r="O919">
            <v>0</v>
          </cell>
          <cell r="P919">
            <v>0</v>
          </cell>
          <cell r="R919">
            <v>0</v>
          </cell>
          <cell r="S919">
            <v>0</v>
          </cell>
          <cell r="V919">
            <v>0</v>
          </cell>
          <cell r="Y919">
            <v>0</v>
          </cell>
          <cell r="AB919">
            <v>0</v>
          </cell>
          <cell r="AC919">
            <v>0</v>
          </cell>
          <cell r="AE919">
            <v>0</v>
          </cell>
          <cell r="AG919">
            <v>0</v>
          </cell>
          <cell r="AI919">
            <v>0</v>
          </cell>
          <cell r="AP919">
            <v>0</v>
          </cell>
          <cell r="AQ919">
            <v>6</v>
          </cell>
          <cell r="AR919">
            <v>0</v>
          </cell>
          <cell r="AS919">
            <v>4</v>
          </cell>
          <cell r="AT919">
            <v>1</v>
          </cell>
          <cell r="AU919">
            <v>0</v>
          </cell>
          <cell r="AV919">
            <v>0</v>
          </cell>
          <cell r="AW919">
            <v>0</v>
          </cell>
          <cell r="AX919">
            <v>0</v>
          </cell>
          <cell r="AY919">
            <v>0</v>
          </cell>
          <cell r="AZ919">
            <v>0</v>
          </cell>
        </row>
        <row r="920">
          <cell r="A920" t="str">
            <v>Barclays Global Investors</v>
          </cell>
          <cell r="B920">
            <v>48800</v>
          </cell>
          <cell r="C920" t="str">
            <v>D</v>
          </cell>
          <cell r="D920">
            <v>0</v>
          </cell>
          <cell r="L920">
            <v>0</v>
          </cell>
          <cell r="N920">
            <v>0</v>
          </cell>
          <cell r="P920">
            <v>0</v>
          </cell>
          <cell r="R920">
            <v>0</v>
          </cell>
          <cell r="S920">
            <v>0</v>
          </cell>
          <cell r="V920">
            <v>0</v>
          </cell>
          <cell r="Y920">
            <v>0</v>
          </cell>
          <cell r="AB920">
            <v>0</v>
          </cell>
          <cell r="AC920">
            <v>0</v>
          </cell>
          <cell r="AE920">
            <v>0</v>
          </cell>
          <cell r="AG920">
            <v>0</v>
          </cell>
          <cell r="AI920">
            <v>0</v>
          </cell>
          <cell r="AK920">
            <v>0</v>
          </cell>
          <cell r="AP920">
            <v>0</v>
          </cell>
          <cell r="AQ920">
            <v>1</v>
          </cell>
          <cell r="AR920">
            <v>0</v>
          </cell>
          <cell r="AS920">
            <v>4</v>
          </cell>
          <cell r="AT920">
            <v>1</v>
          </cell>
          <cell r="AU920">
            <v>0</v>
          </cell>
          <cell r="AV920">
            <v>0</v>
          </cell>
          <cell r="AW920">
            <v>0</v>
          </cell>
          <cell r="AX920">
            <v>0</v>
          </cell>
          <cell r="AY920">
            <v>0</v>
          </cell>
          <cell r="AZ920">
            <v>0</v>
          </cell>
        </row>
        <row r="921">
          <cell r="A921" t="str">
            <v>BASF Canada</v>
          </cell>
          <cell r="B921">
            <v>1030021</v>
          </cell>
          <cell r="C921" t="str">
            <v>D</v>
          </cell>
          <cell r="D921">
            <v>0</v>
          </cell>
          <cell r="L921">
            <v>0</v>
          </cell>
          <cell r="N921">
            <v>0</v>
          </cell>
          <cell r="P921">
            <v>0</v>
          </cell>
          <cell r="R921">
            <v>1</v>
          </cell>
          <cell r="S921">
            <v>0</v>
          </cell>
          <cell r="V921">
            <v>0</v>
          </cell>
          <cell r="Y921">
            <v>1</v>
          </cell>
          <cell r="AA921">
            <v>150</v>
          </cell>
          <cell r="AB921">
            <v>0</v>
          </cell>
          <cell r="AC921">
            <v>0</v>
          </cell>
          <cell r="AE921">
            <v>0</v>
          </cell>
          <cell r="AG921">
            <v>0</v>
          </cell>
          <cell r="AI921">
            <v>0</v>
          </cell>
          <cell r="AK921">
            <v>0</v>
          </cell>
          <cell r="AP921">
            <v>0</v>
          </cell>
          <cell r="AQ921">
            <v>4</v>
          </cell>
          <cell r="AR921">
            <v>0</v>
          </cell>
          <cell r="AS921">
            <v>4</v>
          </cell>
          <cell r="AT921">
            <v>1</v>
          </cell>
          <cell r="AU921">
            <v>0</v>
          </cell>
          <cell r="AV921">
            <v>0</v>
          </cell>
          <cell r="AW921">
            <v>1</v>
          </cell>
          <cell r="AX921">
            <v>0</v>
          </cell>
          <cell r="AY921">
            <v>0</v>
          </cell>
          <cell r="AZ921">
            <v>0</v>
          </cell>
        </row>
        <row r="922">
          <cell r="A922" t="str">
            <v>Bata Limited</v>
          </cell>
          <cell r="B922">
            <v>2348700</v>
          </cell>
          <cell r="C922" t="str">
            <v>D</v>
          </cell>
          <cell r="D922">
            <v>0</v>
          </cell>
          <cell r="L922">
            <v>0</v>
          </cell>
          <cell r="N922">
            <v>0</v>
          </cell>
          <cell r="P922">
            <v>0</v>
          </cell>
          <cell r="R922">
            <v>0</v>
          </cell>
          <cell r="S922">
            <v>0</v>
          </cell>
          <cell r="V922">
            <v>0</v>
          </cell>
          <cell r="Y922">
            <v>0</v>
          </cell>
          <cell r="AB922">
            <v>0</v>
          </cell>
          <cell r="AE922">
            <v>0</v>
          </cell>
          <cell r="AG922">
            <v>0</v>
          </cell>
          <cell r="AI922">
            <v>0</v>
          </cell>
          <cell r="AK922">
            <v>0</v>
          </cell>
          <cell r="AP922">
            <v>0</v>
          </cell>
          <cell r="AQ922">
            <v>5</v>
          </cell>
          <cell r="AR922">
            <v>0</v>
          </cell>
          <cell r="AS922">
            <v>4</v>
          </cell>
          <cell r="AT922">
            <v>1</v>
          </cell>
          <cell r="AU922">
            <v>0</v>
          </cell>
          <cell r="AV922">
            <v>0</v>
          </cell>
          <cell r="AW922">
            <v>0</v>
          </cell>
          <cell r="AX922">
            <v>0</v>
          </cell>
          <cell r="AY922">
            <v>0</v>
          </cell>
          <cell r="AZ922">
            <v>0</v>
          </cell>
        </row>
        <row r="923">
          <cell r="A923" t="str">
            <v>Baxter Corporation</v>
          </cell>
          <cell r="B923">
            <v>390185</v>
          </cell>
          <cell r="C923" t="str">
            <v>D</v>
          </cell>
          <cell r="D923">
            <v>0</v>
          </cell>
          <cell r="I923">
            <v>850</v>
          </cell>
          <cell r="J923">
            <v>10200</v>
          </cell>
          <cell r="L923">
            <v>1</v>
          </cell>
          <cell r="M923">
            <v>1400</v>
          </cell>
          <cell r="N923">
            <v>1</v>
          </cell>
          <cell r="O923">
            <v>1300</v>
          </cell>
          <cell r="P923">
            <v>0</v>
          </cell>
          <cell r="R923">
            <v>0</v>
          </cell>
          <cell r="S923">
            <v>0</v>
          </cell>
          <cell r="V923">
            <v>0</v>
          </cell>
          <cell r="Y923">
            <v>0</v>
          </cell>
          <cell r="AB923">
            <v>0</v>
          </cell>
          <cell r="AC923">
            <v>0</v>
          </cell>
          <cell r="AE923">
            <v>1</v>
          </cell>
          <cell r="AF923">
            <v>1000</v>
          </cell>
          <cell r="AG923">
            <v>1</v>
          </cell>
          <cell r="AH923">
            <v>1500</v>
          </cell>
          <cell r="AI923">
            <v>0</v>
          </cell>
          <cell r="AK923">
            <v>0</v>
          </cell>
          <cell r="AP923">
            <v>0</v>
          </cell>
          <cell r="AQ923">
            <v>2</v>
          </cell>
          <cell r="AR923">
            <v>0</v>
          </cell>
          <cell r="AS923">
            <v>4</v>
          </cell>
          <cell r="AT923">
            <v>1</v>
          </cell>
          <cell r="AU923">
            <v>0</v>
          </cell>
          <cell r="AV923">
            <v>1</v>
          </cell>
          <cell r="AW923">
            <v>0</v>
          </cell>
          <cell r="AX923">
            <v>0</v>
          </cell>
          <cell r="AY923">
            <v>0</v>
          </cell>
          <cell r="AZ923">
            <v>0</v>
          </cell>
        </row>
        <row r="924">
          <cell r="A924" t="str">
            <v>BCE Emergis</v>
          </cell>
          <cell r="B924">
            <v>315700</v>
          </cell>
          <cell r="C924" t="str">
            <v>D</v>
          </cell>
          <cell r="D924">
            <v>0</v>
          </cell>
          <cell r="L924">
            <v>0</v>
          </cell>
          <cell r="N924">
            <v>0</v>
          </cell>
          <cell r="P924">
            <v>0</v>
          </cell>
          <cell r="R924">
            <v>0</v>
          </cell>
          <cell r="S924">
            <v>0</v>
          </cell>
          <cell r="V924">
            <v>0</v>
          </cell>
          <cell r="Y924">
            <v>0</v>
          </cell>
          <cell r="AB924">
            <v>0</v>
          </cell>
          <cell r="AC924">
            <v>0</v>
          </cell>
          <cell r="AE924">
            <v>0</v>
          </cell>
          <cell r="AG924">
            <v>0</v>
          </cell>
          <cell r="AI924">
            <v>0</v>
          </cell>
          <cell r="AK924">
            <v>0</v>
          </cell>
          <cell r="AP924">
            <v>0</v>
          </cell>
          <cell r="AQ924">
            <v>2</v>
          </cell>
          <cell r="AR924">
            <v>0</v>
          </cell>
          <cell r="AS924">
            <v>4</v>
          </cell>
          <cell r="AT924">
            <v>1</v>
          </cell>
          <cell r="AU924">
            <v>0</v>
          </cell>
          <cell r="AV924">
            <v>0</v>
          </cell>
          <cell r="AW924">
            <v>0</v>
          </cell>
          <cell r="AX924">
            <v>0</v>
          </cell>
          <cell r="AY924">
            <v>0</v>
          </cell>
          <cell r="AZ924">
            <v>0</v>
          </cell>
        </row>
        <row r="925">
          <cell r="A925" t="str">
            <v>Beckman Coulter Canada Inc.</v>
          </cell>
          <cell r="B925">
            <v>111000</v>
          </cell>
          <cell r="C925" t="str">
            <v>D</v>
          </cell>
          <cell r="D925">
            <v>0</v>
          </cell>
          <cell r="F925">
            <v>28640</v>
          </cell>
          <cell r="L925">
            <v>0</v>
          </cell>
          <cell r="N925">
            <v>0</v>
          </cell>
          <cell r="P925">
            <v>0</v>
          </cell>
          <cell r="R925">
            <v>0</v>
          </cell>
          <cell r="S925">
            <v>0</v>
          </cell>
          <cell r="V925">
            <v>0</v>
          </cell>
          <cell r="Y925">
            <v>0</v>
          </cell>
          <cell r="AB925">
            <v>0</v>
          </cell>
          <cell r="AC925">
            <v>0</v>
          </cell>
          <cell r="AE925">
            <v>0</v>
          </cell>
          <cell r="AG925">
            <v>0</v>
          </cell>
          <cell r="AI925">
            <v>0</v>
          </cell>
          <cell r="AK925">
            <v>0</v>
          </cell>
          <cell r="AP925">
            <v>1</v>
          </cell>
          <cell r="AQ925">
            <v>2</v>
          </cell>
          <cell r="AR925">
            <v>0</v>
          </cell>
          <cell r="AS925">
            <v>4</v>
          </cell>
          <cell r="AT925">
            <v>1</v>
          </cell>
          <cell r="AU925">
            <v>0</v>
          </cell>
          <cell r="AV925">
            <v>0</v>
          </cell>
          <cell r="AW925">
            <v>0</v>
          </cell>
          <cell r="AX925">
            <v>0</v>
          </cell>
          <cell r="AY925">
            <v>0</v>
          </cell>
          <cell r="AZ925">
            <v>0</v>
          </cell>
        </row>
        <row r="926">
          <cell r="A926" t="str">
            <v>Bell Helicopter-Textron</v>
          </cell>
          <cell r="B926">
            <v>583900</v>
          </cell>
          <cell r="C926" t="str">
            <v>D</v>
          </cell>
          <cell r="AP926">
            <v>0</v>
          </cell>
          <cell r="AQ926">
            <v>3</v>
          </cell>
          <cell r="AR926">
            <v>0</v>
          </cell>
          <cell r="AS926">
            <v>4</v>
          </cell>
          <cell r="AT926">
            <v>0</v>
          </cell>
          <cell r="AU926">
            <v>0</v>
          </cell>
          <cell r="AV926">
            <v>0</v>
          </cell>
          <cell r="AW926">
            <v>0</v>
          </cell>
          <cell r="AX926">
            <v>0</v>
          </cell>
          <cell r="AY926">
            <v>0</v>
          </cell>
          <cell r="AZ926">
            <v>0</v>
          </cell>
        </row>
        <row r="927">
          <cell r="A927" t="str">
            <v>BIMCOR Inc.</v>
          </cell>
          <cell r="B927">
            <v>17416.5</v>
          </cell>
          <cell r="C927" t="str">
            <v>D</v>
          </cell>
          <cell r="D927">
            <v>0</v>
          </cell>
          <cell r="L927">
            <v>0</v>
          </cell>
          <cell r="N927">
            <v>0</v>
          </cell>
          <cell r="P927">
            <v>0</v>
          </cell>
          <cell r="R927">
            <v>0</v>
          </cell>
          <cell r="S927">
            <v>0</v>
          </cell>
          <cell r="V927">
            <v>0</v>
          </cell>
          <cell r="Y927">
            <v>0</v>
          </cell>
          <cell r="AB927">
            <v>1</v>
          </cell>
          <cell r="AC927">
            <v>0</v>
          </cell>
          <cell r="AE927">
            <v>0</v>
          </cell>
          <cell r="AG927">
            <v>0</v>
          </cell>
          <cell r="AI927">
            <v>1</v>
          </cell>
          <cell r="AJ927">
            <v>300</v>
          </cell>
          <cell r="AK927">
            <v>0</v>
          </cell>
          <cell r="AP927">
            <v>0</v>
          </cell>
          <cell r="AQ927">
            <v>1</v>
          </cell>
          <cell r="AR927">
            <v>0</v>
          </cell>
          <cell r="AS927">
            <v>4</v>
          </cell>
          <cell r="AT927">
            <v>1</v>
          </cell>
          <cell r="AU927">
            <v>0</v>
          </cell>
          <cell r="AV927">
            <v>0</v>
          </cell>
          <cell r="AW927">
            <v>0</v>
          </cell>
          <cell r="AX927">
            <v>1</v>
          </cell>
          <cell r="AY927">
            <v>0</v>
          </cell>
          <cell r="AZ927">
            <v>0</v>
          </cell>
        </row>
        <row r="928">
          <cell r="A928" t="str">
            <v>Biovail Corporation</v>
          </cell>
          <cell r="B928">
            <v>1064496</v>
          </cell>
          <cell r="C928" t="str">
            <v>D</v>
          </cell>
          <cell r="D928">
            <v>0</v>
          </cell>
          <cell r="I928">
            <v>680</v>
          </cell>
          <cell r="J928">
            <v>8160</v>
          </cell>
          <cell r="L928">
            <v>0</v>
          </cell>
          <cell r="N928">
            <v>0</v>
          </cell>
          <cell r="P928">
            <v>0</v>
          </cell>
          <cell r="R928">
            <v>0</v>
          </cell>
          <cell r="S928">
            <v>0</v>
          </cell>
          <cell r="V928">
            <v>0</v>
          </cell>
          <cell r="Y928">
            <v>0</v>
          </cell>
          <cell r="AB928">
            <v>0</v>
          </cell>
          <cell r="AC928">
            <v>1</v>
          </cell>
          <cell r="AD928">
            <v>4115</v>
          </cell>
          <cell r="AE928">
            <v>1</v>
          </cell>
          <cell r="AF928">
            <v>945</v>
          </cell>
          <cell r="AG928">
            <v>0</v>
          </cell>
          <cell r="AI928">
            <v>0</v>
          </cell>
          <cell r="AK928">
            <v>0</v>
          </cell>
          <cell r="AP928">
            <v>0</v>
          </cell>
          <cell r="AQ928">
            <v>4</v>
          </cell>
          <cell r="AR928">
            <v>0</v>
          </cell>
          <cell r="AS928">
            <v>4</v>
          </cell>
          <cell r="AT928">
            <v>1</v>
          </cell>
          <cell r="AU928">
            <v>0</v>
          </cell>
          <cell r="AV928">
            <v>1</v>
          </cell>
          <cell r="AW928">
            <v>0</v>
          </cell>
          <cell r="AX928">
            <v>0</v>
          </cell>
          <cell r="AY928">
            <v>0</v>
          </cell>
          <cell r="AZ928">
            <v>0</v>
          </cell>
        </row>
        <row r="929">
          <cell r="A929" t="str">
            <v>Boeing Canada Technology - Winnipeg Division</v>
          </cell>
          <cell r="B929">
            <v>360000</v>
          </cell>
          <cell r="C929" t="str">
            <v>D</v>
          </cell>
          <cell r="D929">
            <v>1</v>
          </cell>
          <cell r="E929">
            <v>9795</v>
          </cell>
          <cell r="P929">
            <v>0</v>
          </cell>
          <cell r="AP929">
            <v>0</v>
          </cell>
          <cell r="AQ929">
            <v>2</v>
          </cell>
          <cell r="AR929">
            <v>0</v>
          </cell>
          <cell r="AS929">
            <v>4</v>
          </cell>
          <cell r="AT929">
            <v>1</v>
          </cell>
          <cell r="AU929">
            <v>0</v>
          </cell>
          <cell r="AV929">
            <v>0</v>
          </cell>
          <cell r="AW929">
            <v>0</v>
          </cell>
          <cell r="AX929">
            <v>0</v>
          </cell>
          <cell r="AY929">
            <v>0</v>
          </cell>
          <cell r="AZ929">
            <v>0</v>
          </cell>
        </row>
        <row r="930">
          <cell r="A930" t="str">
            <v>Bombardier Inc.</v>
          </cell>
          <cell r="B930">
            <v>23664900</v>
          </cell>
          <cell r="C930" t="str">
            <v>D</v>
          </cell>
          <cell r="D930">
            <v>0</v>
          </cell>
          <cell r="F930">
            <v>33000</v>
          </cell>
          <cell r="G930">
            <v>36</v>
          </cell>
          <cell r="H930">
            <v>100000</v>
          </cell>
          <cell r="K930">
            <v>1000</v>
          </cell>
          <cell r="L930">
            <v>1</v>
          </cell>
          <cell r="N930">
            <v>1</v>
          </cell>
          <cell r="O930">
            <v>4200</v>
          </cell>
          <cell r="P930">
            <v>0</v>
          </cell>
          <cell r="R930">
            <v>1</v>
          </cell>
          <cell r="S930">
            <v>0</v>
          </cell>
          <cell r="V930">
            <v>1</v>
          </cell>
          <cell r="Y930">
            <v>0</v>
          </cell>
          <cell r="AB930">
            <v>2</v>
          </cell>
          <cell r="AC930">
            <v>1</v>
          </cell>
          <cell r="AE930">
            <v>1</v>
          </cell>
          <cell r="AF930">
            <v>750</v>
          </cell>
          <cell r="AG930">
            <v>0</v>
          </cell>
          <cell r="AI930">
            <v>0</v>
          </cell>
          <cell r="AK930">
            <v>0</v>
          </cell>
          <cell r="AP930">
            <v>1</v>
          </cell>
          <cell r="AQ930">
            <v>6</v>
          </cell>
          <cell r="AR930">
            <v>0</v>
          </cell>
          <cell r="AS930">
            <v>4</v>
          </cell>
          <cell r="AT930">
            <v>1</v>
          </cell>
          <cell r="AU930">
            <v>0</v>
          </cell>
          <cell r="AV930">
            <v>0</v>
          </cell>
          <cell r="AW930">
            <v>1</v>
          </cell>
          <cell r="AX930">
            <v>1</v>
          </cell>
          <cell r="AY930">
            <v>1</v>
          </cell>
          <cell r="AZ930">
            <v>0</v>
          </cell>
        </row>
        <row r="931">
          <cell r="A931" t="str">
            <v>Bowater Canada</v>
          </cell>
          <cell r="B931">
            <v>1554047</v>
          </cell>
          <cell r="C931" t="str">
            <v>D</v>
          </cell>
          <cell r="D931">
            <v>0</v>
          </cell>
          <cell r="F931">
            <v>30000</v>
          </cell>
          <cell r="G931">
            <v>36</v>
          </cell>
          <cell r="N931">
            <v>1</v>
          </cell>
          <cell r="R931">
            <v>0</v>
          </cell>
          <cell r="S931">
            <v>0</v>
          </cell>
          <cell r="V931">
            <v>0</v>
          </cell>
          <cell r="Y931">
            <v>0</v>
          </cell>
          <cell r="AC931">
            <v>0</v>
          </cell>
          <cell r="AG931">
            <v>0</v>
          </cell>
          <cell r="AP931">
            <v>1</v>
          </cell>
          <cell r="AQ931">
            <v>4</v>
          </cell>
          <cell r="AR931">
            <v>0</v>
          </cell>
          <cell r="AS931">
            <v>4</v>
          </cell>
          <cell r="AT931">
            <v>1</v>
          </cell>
          <cell r="AU931">
            <v>0</v>
          </cell>
          <cell r="AV931">
            <v>0</v>
          </cell>
          <cell r="AW931">
            <v>0</v>
          </cell>
          <cell r="AX931">
            <v>0</v>
          </cell>
          <cell r="AY931">
            <v>0</v>
          </cell>
          <cell r="AZ931">
            <v>0</v>
          </cell>
        </row>
        <row r="932">
          <cell r="A932" t="str">
            <v>BP Canada Energy Company</v>
          </cell>
          <cell r="B932">
            <v>32000000</v>
          </cell>
          <cell r="C932" t="str">
            <v>D</v>
          </cell>
          <cell r="D932">
            <v>0</v>
          </cell>
          <cell r="I932">
            <v>917</v>
          </cell>
          <cell r="J932">
            <v>11004</v>
          </cell>
          <cell r="L932">
            <v>0</v>
          </cell>
          <cell r="N932">
            <v>1</v>
          </cell>
          <cell r="O932">
            <v>325</v>
          </cell>
          <cell r="R932">
            <v>1</v>
          </cell>
          <cell r="S932">
            <v>0</v>
          </cell>
          <cell r="V932">
            <v>1</v>
          </cell>
          <cell r="X932">
            <v>786</v>
          </cell>
          <cell r="Y932">
            <v>0</v>
          </cell>
          <cell r="AC932">
            <v>0</v>
          </cell>
          <cell r="AE932">
            <v>0</v>
          </cell>
          <cell r="AG932">
            <v>0</v>
          </cell>
          <cell r="AI932">
            <v>0</v>
          </cell>
          <cell r="AP932">
            <v>0</v>
          </cell>
          <cell r="AQ932">
            <v>6</v>
          </cell>
          <cell r="AR932">
            <v>0</v>
          </cell>
          <cell r="AS932">
            <v>4</v>
          </cell>
          <cell r="AT932">
            <v>1</v>
          </cell>
          <cell r="AU932">
            <v>0</v>
          </cell>
          <cell r="AV932">
            <v>1</v>
          </cell>
          <cell r="AW932">
            <v>1</v>
          </cell>
          <cell r="AX932">
            <v>0</v>
          </cell>
          <cell r="AY932">
            <v>0</v>
          </cell>
          <cell r="AZ932">
            <v>0</v>
          </cell>
        </row>
        <row r="933">
          <cell r="A933" t="str">
            <v>Brewers' Distributor Ltd.</v>
          </cell>
          <cell r="B933">
            <v>1000000</v>
          </cell>
          <cell r="C933" t="str">
            <v>D</v>
          </cell>
          <cell r="D933">
            <v>1</v>
          </cell>
          <cell r="E933">
            <v>13250</v>
          </cell>
          <cell r="L933">
            <v>0</v>
          </cell>
          <cell r="N933">
            <v>0</v>
          </cell>
          <cell r="P933">
            <v>0</v>
          </cell>
          <cell r="R933">
            <v>0</v>
          </cell>
          <cell r="S933">
            <v>0</v>
          </cell>
          <cell r="V933">
            <v>0</v>
          </cell>
          <cell r="Y933">
            <v>0</v>
          </cell>
          <cell r="AB933">
            <v>0</v>
          </cell>
          <cell r="AC933">
            <v>0</v>
          </cell>
          <cell r="AE933">
            <v>0</v>
          </cell>
          <cell r="AG933">
            <v>0</v>
          </cell>
          <cell r="AI933">
            <v>0</v>
          </cell>
          <cell r="AK933">
            <v>0</v>
          </cell>
          <cell r="AP933">
            <v>0</v>
          </cell>
          <cell r="AQ933">
            <v>4</v>
          </cell>
          <cell r="AR933">
            <v>0</v>
          </cell>
          <cell r="AS933">
            <v>4</v>
          </cell>
          <cell r="AT933">
            <v>1</v>
          </cell>
          <cell r="AU933">
            <v>0</v>
          </cell>
          <cell r="AV933">
            <v>0</v>
          </cell>
          <cell r="AW933">
            <v>0</v>
          </cell>
          <cell r="AX933">
            <v>0</v>
          </cell>
          <cell r="AY933">
            <v>0</v>
          </cell>
          <cell r="AZ933">
            <v>0</v>
          </cell>
        </row>
        <row r="934">
          <cell r="A934" t="str">
            <v>Brewster Transport Company Ltd.</v>
          </cell>
          <cell r="B934">
            <v>69270</v>
          </cell>
          <cell r="C934" t="str">
            <v>D</v>
          </cell>
          <cell r="D934">
            <v>0</v>
          </cell>
          <cell r="I934">
            <v>750</v>
          </cell>
          <cell r="J934">
            <v>9000</v>
          </cell>
          <cell r="L934">
            <v>1</v>
          </cell>
          <cell r="N934">
            <v>0</v>
          </cell>
          <cell r="P934">
            <v>0</v>
          </cell>
          <cell r="R934">
            <v>0</v>
          </cell>
          <cell r="S934">
            <v>0</v>
          </cell>
          <cell r="V934">
            <v>0</v>
          </cell>
          <cell r="Y934">
            <v>0</v>
          </cell>
          <cell r="AB934">
            <v>0</v>
          </cell>
          <cell r="AC934">
            <v>0</v>
          </cell>
          <cell r="AE934">
            <v>0</v>
          </cell>
          <cell r="AG934">
            <v>0</v>
          </cell>
          <cell r="AI934">
            <v>0</v>
          </cell>
          <cell r="AK934">
            <v>0</v>
          </cell>
          <cell r="AP934">
            <v>0</v>
          </cell>
          <cell r="AQ934">
            <v>1</v>
          </cell>
          <cell r="AR934">
            <v>0</v>
          </cell>
          <cell r="AS934">
            <v>4</v>
          </cell>
          <cell r="AT934">
            <v>1</v>
          </cell>
          <cell r="AU934">
            <v>0</v>
          </cell>
          <cell r="AV934">
            <v>1</v>
          </cell>
          <cell r="AW934">
            <v>0</v>
          </cell>
          <cell r="AX934">
            <v>0</v>
          </cell>
          <cell r="AY934">
            <v>0</v>
          </cell>
          <cell r="AZ934">
            <v>0</v>
          </cell>
        </row>
        <row r="935">
          <cell r="A935" t="str">
            <v>Bristol-Myers Squibb Canada Inc.</v>
          </cell>
          <cell r="B935">
            <v>390000</v>
          </cell>
          <cell r="C935" t="str">
            <v>D</v>
          </cell>
          <cell r="AP935">
            <v>0</v>
          </cell>
          <cell r="AQ935">
            <v>2</v>
          </cell>
          <cell r="AR935">
            <v>0</v>
          </cell>
          <cell r="AS935">
            <v>4</v>
          </cell>
          <cell r="AT935">
            <v>0</v>
          </cell>
          <cell r="AU935">
            <v>0</v>
          </cell>
          <cell r="AV935">
            <v>0</v>
          </cell>
          <cell r="AW935">
            <v>0</v>
          </cell>
          <cell r="AX935">
            <v>0</v>
          </cell>
          <cell r="AY935">
            <v>0</v>
          </cell>
          <cell r="AZ935">
            <v>0</v>
          </cell>
        </row>
        <row r="936">
          <cell r="A936" t="str">
            <v>British Columbia Hydro and Power Authority</v>
          </cell>
          <cell r="B936">
            <v>4407000</v>
          </cell>
          <cell r="C936" t="str">
            <v>D</v>
          </cell>
          <cell r="D936">
            <v>0</v>
          </cell>
          <cell r="L936">
            <v>0</v>
          </cell>
          <cell r="N936">
            <v>1</v>
          </cell>
          <cell r="O936">
            <v>840</v>
          </cell>
          <cell r="P936">
            <v>0</v>
          </cell>
          <cell r="R936">
            <v>0</v>
          </cell>
          <cell r="S936">
            <v>0</v>
          </cell>
          <cell r="V936">
            <v>0</v>
          </cell>
          <cell r="Y936">
            <v>0</v>
          </cell>
          <cell r="AB936">
            <v>2</v>
          </cell>
          <cell r="AC936">
            <v>1</v>
          </cell>
          <cell r="AE936">
            <v>1</v>
          </cell>
          <cell r="AG936">
            <v>0</v>
          </cell>
          <cell r="AI936">
            <v>0</v>
          </cell>
          <cell r="AK936">
            <v>0</v>
          </cell>
          <cell r="AP936">
            <v>0</v>
          </cell>
          <cell r="AQ936">
            <v>5</v>
          </cell>
          <cell r="AR936">
            <v>0</v>
          </cell>
          <cell r="AS936">
            <v>4</v>
          </cell>
          <cell r="AT936">
            <v>1</v>
          </cell>
          <cell r="AU936">
            <v>0</v>
          </cell>
          <cell r="AV936">
            <v>0</v>
          </cell>
          <cell r="AW936">
            <v>0</v>
          </cell>
          <cell r="AX936">
            <v>1</v>
          </cell>
          <cell r="AY936">
            <v>0</v>
          </cell>
          <cell r="AZ936">
            <v>0</v>
          </cell>
        </row>
        <row r="937">
          <cell r="A937" t="str">
            <v>British Columbia Investment Management Corp.</v>
          </cell>
          <cell r="B937">
            <v>72884</v>
          </cell>
          <cell r="C937" t="str">
            <v>D</v>
          </cell>
          <cell r="D937">
            <v>0</v>
          </cell>
          <cell r="L937">
            <v>0</v>
          </cell>
          <cell r="N937">
            <v>1</v>
          </cell>
          <cell r="O937">
            <v>840</v>
          </cell>
          <cell r="P937">
            <v>0</v>
          </cell>
          <cell r="R937">
            <v>0</v>
          </cell>
          <cell r="S937">
            <v>0</v>
          </cell>
          <cell r="V937">
            <v>0</v>
          </cell>
          <cell r="Y937">
            <v>0</v>
          </cell>
          <cell r="AB937">
            <v>0</v>
          </cell>
          <cell r="AC937">
            <v>0</v>
          </cell>
          <cell r="AE937">
            <v>0</v>
          </cell>
          <cell r="AG937">
            <v>0</v>
          </cell>
          <cell r="AI937">
            <v>0</v>
          </cell>
          <cell r="AK937">
            <v>0</v>
          </cell>
          <cell r="AP937">
            <v>0</v>
          </cell>
          <cell r="AQ937">
            <v>1</v>
          </cell>
          <cell r="AR937">
            <v>0</v>
          </cell>
          <cell r="AS937">
            <v>4</v>
          </cell>
          <cell r="AT937">
            <v>1</v>
          </cell>
          <cell r="AU937">
            <v>0</v>
          </cell>
          <cell r="AV937">
            <v>0</v>
          </cell>
          <cell r="AW937">
            <v>0</v>
          </cell>
          <cell r="AX937">
            <v>0</v>
          </cell>
          <cell r="AY937">
            <v>0</v>
          </cell>
          <cell r="AZ937">
            <v>0</v>
          </cell>
        </row>
        <row r="938">
          <cell r="A938" t="str">
            <v>Burlington Resources Canada Ltd.</v>
          </cell>
          <cell r="B938">
            <v>3521758.2960000001</v>
          </cell>
          <cell r="C938" t="str">
            <v>D</v>
          </cell>
          <cell r="D938">
            <v>0</v>
          </cell>
          <cell r="I938">
            <v>500</v>
          </cell>
          <cell r="J938">
            <v>6000</v>
          </cell>
          <cell r="R938">
            <v>1</v>
          </cell>
          <cell r="S938">
            <v>0</v>
          </cell>
          <cell r="V938">
            <v>0</v>
          </cell>
          <cell r="Y938">
            <v>1</v>
          </cell>
          <cell r="AA938">
            <v>750</v>
          </cell>
          <cell r="AB938">
            <v>0</v>
          </cell>
          <cell r="AE938">
            <v>0</v>
          </cell>
          <cell r="AG938">
            <v>0</v>
          </cell>
          <cell r="AI938">
            <v>0</v>
          </cell>
          <cell r="AP938">
            <v>0</v>
          </cell>
          <cell r="AQ938">
            <v>5</v>
          </cell>
          <cell r="AR938">
            <v>0</v>
          </cell>
          <cell r="AS938">
            <v>4</v>
          </cell>
          <cell r="AT938">
            <v>1</v>
          </cell>
          <cell r="AU938">
            <v>0</v>
          </cell>
          <cell r="AV938">
            <v>1</v>
          </cell>
          <cell r="AW938">
            <v>1</v>
          </cell>
          <cell r="AX938">
            <v>0</v>
          </cell>
          <cell r="AY938">
            <v>0</v>
          </cell>
          <cell r="AZ938">
            <v>0</v>
          </cell>
        </row>
        <row r="939">
          <cell r="A939" t="str">
            <v>Caisse de dépôt et placement du Québec</v>
          </cell>
          <cell r="B939">
            <v>5781000</v>
          </cell>
          <cell r="C939" t="str">
            <v>D</v>
          </cell>
          <cell r="D939">
            <v>1</v>
          </cell>
          <cell r="E939">
            <v>2000</v>
          </cell>
          <cell r="F939">
            <v>35000</v>
          </cell>
          <cell r="G939">
            <v>36</v>
          </cell>
          <cell r="K939">
            <v>290</v>
          </cell>
          <cell r="L939">
            <v>1</v>
          </cell>
          <cell r="M939">
            <v>700</v>
          </cell>
          <cell r="N939">
            <v>1</v>
          </cell>
          <cell r="O939">
            <v>1200</v>
          </cell>
          <cell r="P939">
            <v>0</v>
          </cell>
          <cell r="R939">
            <v>1</v>
          </cell>
          <cell r="S939">
            <v>0</v>
          </cell>
          <cell r="V939">
            <v>0</v>
          </cell>
          <cell r="Y939">
            <v>0</v>
          </cell>
          <cell r="AB939">
            <v>0</v>
          </cell>
          <cell r="AC939">
            <v>0</v>
          </cell>
          <cell r="AE939">
            <v>1</v>
          </cell>
          <cell r="AG939">
            <v>1</v>
          </cell>
          <cell r="AI939">
            <v>0</v>
          </cell>
          <cell r="AK939">
            <v>1</v>
          </cell>
          <cell r="AM939">
            <v>1</v>
          </cell>
          <cell r="AP939">
            <v>1</v>
          </cell>
          <cell r="AQ939">
            <v>6</v>
          </cell>
          <cell r="AR939">
            <v>0</v>
          </cell>
          <cell r="AS939">
            <v>4</v>
          </cell>
          <cell r="AT939">
            <v>1</v>
          </cell>
          <cell r="AU939">
            <v>0</v>
          </cell>
          <cell r="AV939">
            <v>0</v>
          </cell>
          <cell r="AW939">
            <v>1</v>
          </cell>
          <cell r="AX939">
            <v>0</v>
          </cell>
          <cell r="AY939">
            <v>1</v>
          </cell>
          <cell r="AZ939">
            <v>0</v>
          </cell>
        </row>
        <row r="940">
          <cell r="A940" t="str">
            <v>Calgary Health Region</v>
          </cell>
          <cell r="B940">
            <v>1564169</v>
          </cell>
          <cell r="C940" t="str">
            <v>D</v>
          </cell>
          <cell r="D940">
            <v>0</v>
          </cell>
          <cell r="L940">
            <v>0</v>
          </cell>
          <cell r="N940">
            <v>1</v>
          </cell>
          <cell r="O940">
            <v>600</v>
          </cell>
          <cell r="P940">
            <v>0</v>
          </cell>
          <cell r="S940">
            <v>0</v>
          </cell>
          <cell r="V940">
            <v>0</v>
          </cell>
          <cell r="Y940">
            <v>0</v>
          </cell>
          <cell r="AB940">
            <v>2</v>
          </cell>
          <cell r="AC940">
            <v>1</v>
          </cell>
          <cell r="AD940">
            <v>1000</v>
          </cell>
          <cell r="AE940">
            <v>0</v>
          </cell>
          <cell r="AG940">
            <v>0</v>
          </cell>
          <cell r="AI940">
            <v>0</v>
          </cell>
          <cell r="AP940">
            <v>0</v>
          </cell>
          <cell r="AQ940">
            <v>4</v>
          </cell>
          <cell r="AR940">
            <v>0</v>
          </cell>
          <cell r="AS940">
            <v>4</v>
          </cell>
          <cell r="AT940">
            <v>1</v>
          </cell>
          <cell r="AU940">
            <v>0</v>
          </cell>
          <cell r="AV940">
            <v>0</v>
          </cell>
          <cell r="AW940">
            <v>0</v>
          </cell>
          <cell r="AX940">
            <v>1</v>
          </cell>
          <cell r="AY940">
            <v>0</v>
          </cell>
          <cell r="AZ940">
            <v>0</v>
          </cell>
        </row>
        <row r="941">
          <cell r="A941" t="str">
            <v>Calpine Canada Resources Ltd.</v>
          </cell>
          <cell r="B941">
            <v>998790.18700000003</v>
          </cell>
          <cell r="C941" t="str">
            <v>D</v>
          </cell>
          <cell r="D941">
            <v>0</v>
          </cell>
          <cell r="N941">
            <v>1</v>
          </cell>
          <cell r="O941">
            <v>3684</v>
          </cell>
          <cell r="R941">
            <v>0</v>
          </cell>
          <cell r="S941">
            <v>0</v>
          </cell>
          <cell r="V941">
            <v>0</v>
          </cell>
          <cell r="Y941">
            <v>0</v>
          </cell>
          <cell r="AB941">
            <v>0</v>
          </cell>
          <cell r="AE941">
            <v>0</v>
          </cell>
          <cell r="AG941">
            <v>0</v>
          </cell>
          <cell r="AI941">
            <v>0</v>
          </cell>
          <cell r="AP941">
            <v>0</v>
          </cell>
          <cell r="AQ941">
            <v>3</v>
          </cell>
          <cell r="AR941">
            <v>0</v>
          </cell>
          <cell r="AS941">
            <v>4</v>
          </cell>
          <cell r="AT941">
            <v>1</v>
          </cell>
          <cell r="AU941">
            <v>0</v>
          </cell>
          <cell r="AV941">
            <v>0</v>
          </cell>
          <cell r="AW941">
            <v>0</v>
          </cell>
          <cell r="AX941">
            <v>0</v>
          </cell>
          <cell r="AY941">
            <v>0</v>
          </cell>
          <cell r="AZ941">
            <v>0</v>
          </cell>
        </row>
        <row r="942">
          <cell r="A942" t="str">
            <v>Campbell's Company of Canada</v>
          </cell>
          <cell r="B942">
            <v>500000</v>
          </cell>
          <cell r="C942" t="str">
            <v>D</v>
          </cell>
          <cell r="D942">
            <v>0</v>
          </cell>
          <cell r="F942">
            <v>29000</v>
          </cell>
          <cell r="G942">
            <v>36</v>
          </cell>
          <cell r="L942">
            <v>0</v>
          </cell>
          <cell r="N942">
            <v>0</v>
          </cell>
          <cell r="P942">
            <v>0</v>
          </cell>
          <cell r="R942">
            <v>0</v>
          </cell>
          <cell r="S942">
            <v>0</v>
          </cell>
          <cell r="V942">
            <v>0</v>
          </cell>
          <cell r="Y942">
            <v>0</v>
          </cell>
          <cell r="AB942">
            <v>2</v>
          </cell>
          <cell r="AC942">
            <v>0</v>
          </cell>
          <cell r="AE942">
            <v>0</v>
          </cell>
          <cell r="AG942">
            <v>0</v>
          </cell>
          <cell r="AI942">
            <v>0</v>
          </cell>
          <cell r="AK942">
            <v>0</v>
          </cell>
          <cell r="AM942">
            <v>0</v>
          </cell>
          <cell r="AP942">
            <v>1</v>
          </cell>
          <cell r="AQ942">
            <v>3</v>
          </cell>
          <cell r="AR942">
            <v>0</v>
          </cell>
          <cell r="AS942">
            <v>4</v>
          </cell>
          <cell r="AT942">
            <v>1</v>
          </cell>
          <cell r="AU942">
            <v>0</v>
          </cell>
          <cell r="AV942">
            <v>0</v>
          </cell>
          <cell r="AW942">
            <v>0</v>
          </cell>
          <cell r="AX942">
            <v>1</v>
          </cell>
          <cell r="AY942">
            <v>0</v>
          </cell>
          <cell r="AZ942">
            <v>0</v>
          </cell>
        </row>
        <row r="943">
          <cell r="A943" t="str">
            <v>Canada Bread Company, Limited</v>
          </cell>
          <cell r="B943">
            <v>1262811</v>
          </cell>
          <cell r="C943" t="str">
            <v>D</v>
          </cell>
          <cell r="D943">
            <v>0</v>
          </cell>
          <cell r="F943">
            <v>26000</v>
          </cell>
          <cell r="H943">
            <v>75000</v>
          </cell>
          <cell r="L943">
            <v>1</v>
          </cell>
          <cell r="N943">
            <v>1</v>
          </cell>
          <cell r="P943">
            <v>0</v>
          </cell>
          <cell r="R943">
            <v>1</v>
          </cell>
          <cell r="S943">
            <v>0</v>
          </cell>
          <cell r="V943">
            <v>0</v>
          </cell>
          <cell r="Y943">
            <v>0</v>
          </cell>
          <cell r="AB943">
            <v>0</v>
          </cell>
          <cell r="AC943">
            <v>0</v>
          </cell>
          <cell r="AE943">
            <v>0</v>
          </cell>
          <cell r="AG943">
            <v>0</v>
          </cell>
          <cell r="AI943">
            <v>0</v>
          </cell>
          <cell r="AK943">
            <v>0</v>
          </cell>
          <cell r="AP943">
            <v>1</v>
          </cell>
          <cell r="AQ943">
            <v>4</v>
          </cell>
          <cell r="AR943">
            <v>0</v>
          </cell>
          <cell r="AS943">
            <v>4</v>
          </cell>
          <cell r="AT943">
            <v>1</v>
          </cell>
          <cell r="AU943">
            <v>0</v>
          </cell>
          <cell r="AV943">
            <v>0</v>
          </cell>
          <cell r="AW943">
            <v>1</v>
          </cell>
          <cell r="AX943">
            <v>0</v>
          </cell>
          <cell r="AY943">
            <v>0</v>
          </cell>
          <cell r="AZ943">
            <v>0</v>
          </cell>
        </row>
        <row r="944">
          <cell r="A944" t="str">
            <v>Canada Mortgage and Housing Corporation</v>
          </cell>
          <cell r="B944">
            <v>2215000</v>
          </cell>
          <cell r="C944" t="str">
            <v>D</v>
          </cell>
          <cell r="D944">
            <v>0</v>
          </cell>
          <cell r="L944">
            <v>0</v>
          </cell>
          <cell r="N944">
            <v>0</v>
          </cell>
          <cell r="P944">
            <v>0</v>
          </cell>
          <cell r="R944">
            <v>1</v>
          </cell>
          <cell r="S944">
            <v>0</v>
          </cell>
          <cell r="V944">
            <v>0</v>
          </cell>
          <cell r="Y944">
            <v>1</v>
          </cell>
          <cell r="AA944">
            <v>200</v>
          </cell>
          <cell r="AB944">
            <v>0</v>
          </cell>
          <cell r="AC944">
            <v>0</v>
          </cell>
          <cell r="AE944">
            <v>0</v>
          </cell>
          <cell r="AG944">
            <v>0</v>
          </cell>
          <cell r="AI944">
            <v>0</v>
          </cell>
          <cell r="AK944">
            <v>0</v>
          </cell>
          <cell r="AP944">
            <v>0</v>
          </cell>
          <cell r="AQ944">
            <v>5</v>
          </cell>
          <cell r="AR944">
            <v>0</v>
          </cell>
          <cell r="AS944">
            <v>4</v>
          </cell>
          <cell r="AT944">
            <v>1</v>
          </cell>
          <cell r="AU944">
            <v>0</v>
          </cell>
          <cell r="AV944">
            <v>0</v>
          </cell>
          <cell r="AW944">
            <v>1</v>
          </cell>
          <cell r="AX944">
            <v>0</v>
          </cell>
          <cell r="AY944">
            <v>0</v>
          </cell>
          <cell r="AZ944">
            <v>0</v>
          </cell>
        </row>
        <row r="945">
          <cell r="A945" t="str">
            <v>Canada Post Corporation</v>
          </cell>
          <cell r="B945">
            <v>6344000</v>
          </cell>
          <cell r="C945" t="str">
            <v>D</v>
          </cell>
          <cell r="D945">
            <v>0</v>
          </cell>
          <cell r="I945">
            <v>3600</v>
          </cell>
          <cell r="J945">
            <v>43200</v>
          </cell>
          <cell r="L945">
            <v>0</v>
          </cell>
          <cell r="N945">
            <v>0</v>
          </cell>
          <cell r="P945">
            <v>0</v>
          </cell>
          <cell r="R945">
            <v>1</v>
          </cell>
          <cell r="S945">
            <v>0</v>
          </cell>
          <cell r="V945">
            <v>1</v>
          </cell>
          <cell r="X945">
            <v>5250</v>
          </cell>
          <cell r="Y945">
            <v>0</v>
          </cell>
          <cell r="AB945">
            <v>0</v>
          </cell>
          <cell r="AC945">
            <v>0</v>
          </cell>
          <cell r="AE945">
            <v>0</v>
          </cell>
          <cell r="AG945">
            <v>0</v>
          </cell>
          <cell r="AI945">
            <v>0</v>
          </cell>
          <cell r="AK945">
            <v>0</v>
          </cell>
          <cell r="AP945">
            <v>0</v>
          </cell>
          <cell r="AQ945">
            <v>6</v>
          </cell>
          <cell r="AR945">
            <v>0</v>
          </cell>
          <cell r="AS945">
            <v>4</v>
          </cell>
          <cell r="AT945">
            <v>1</v>
          </cell>
          <cell r="AU945">
            <v>0</v>
          </cell>
          <cell r="AV945">
            <v>1</v>
          </cell>
          <cell r="AW945">
            <v>1</v>
          </cell>
          <cell r="AX945">
            <v>0</v>
          </cell>
          <cell r="AY945">
            <v>0</v>
          </cell>
          <cell r="AZ945">
            <v>0</v>
          </cell>
        </row>
        <row r="946">
          <cell r="A946" t="str">
            <v>Canada Safeway Limited</v>
          </cell>
          <cell r="B946">
            <v>5666200</v>
          </cell>
          <cell r="C946" t="str">
            <v>D</v>
          </cell>
          <cell r="D946">
            <v>0</v>
          </cell>
          <cell r="L946">
            <v>0</v>
          </cell>
          <cell r="N946">
            <v>0</v>
          </cell>
          <cell r="P946">
            <v>0</v>
          </cell>
          <cell r="S946">
            <v>0</v>
          </cell>
          <cell r="V946">
            <v>0</v>
          </cell>
          <cell r="Y946">
            <v>0</v>
          </cell>
          <cell r="AB946">
            <v>0</v>
          </cell>
          <cell r="AC946">
            <v>0</v>
          </cell>
          <cell r="AE946">
            <v>0</v>
          </cell>
          <cell r="AG946">
            <v>0</v>
          </cell>
          <cell r="AI946">
            <v>0</v>
          </cell>
          <cell r="AK946">
            <v>0</v>
          </cell>
          <cell r="AP946">
            <v>0</v>
          </cell>
          <cell r="AQ946">
            <v>6</v>
          </cell>
          <cell r="AR946">
            <v>0</v>
          </cell>
          <cell r="AS946">
            <v>4</v>
          </cell>
          <cell r="AT946">
            <v>1</v>
          </cell>
          <cell r="AU946">
            <v>0</v>
          </cell>
          <cell r="AV946">
            <v>0</v>
          </cell>
          <cell r="AW946">
            <v>0</v>
          </cell>
          <cell r="AX946">
            <v>0</v>
          </cell>
          <cell r="AY946">
            <v>0</v>
          </cell>
          <cell r="AZ946">
            <v>0</v>
          </cell>
        </row>
        <row r="947">
          <cell r="A947" t="str">
            <v>Canadian Broadcasting Corporation</v>
          </cell>
          <cell r="B947">
            <v>1551817</v>
          </cell>
          <cell r="C947" t="str">
            <v>D</v>
          </cell>
          <cell r="D947">
            <v>0</v>
          </cell>
          <cell r="L947">
            <v>0</v>
          </cell>
          <cell r="N947">
            <v>0</v>
          </cell>
          <cell r="P947">
            <v>0</v>
          </cell>
          <cell r="R947">
            <v>0</v>
          </cell>
          <cell r="S947">
            <v>0</v>
          </cell>
          <cell r="V947">
            <v>0</v>
          </cell>
          <cell r="Y947">
            <v>0</v>
          </cell>
          <cell r="AB947">
            <v>0</v>
          </cell>
          <cell r="AC947">
            <v>0</v>
          </cell>
          <cell r="AE947">
            <v>0</v>
          </cell>
          <cell r="AG947">
            <v>0</v>
          </cell>
          <cell r="AI947">
            <v>0</v>
          </cell>
          <cell r="AK947">
            <v>0</v>
          </cell>
          <cell r="AP947">
            <v>0</v>
          </cell>
          <cell r="AQ947">
            <v>4</v>
          </cell>
          <cell r="AR947">
            <v>0</v>
          </cell>
          <cell r="AS947">
            <v>4</v>
          </cell>
          <cell r="AT947">
            <v>1</v>
          </cell>
          <cell r="AU947">
            <v>0</v>
          </cell>
          <cell r="AV947">
            <v>0</v>
          </cell>
          <cell r="AW947">
            <v>0</v>
          </cell>
          <cell r="AX947">
            <v>0</v>
          </cell>
          <cell r="AY947">
            <v>0</v>
          </cell>
          <cell r="AZ947">
            <v>0</v>
          </cell>
        </row>
        <row r="948">
          <cell r="A948" t="str">
            <v>Canadian Imperial Bank of Commerce</v>
          </cell>
          <cell r="B948">
            <v>17122000</v>
          </cell>
          <cell r="C948" t="str">
            <v>D</v>
          </cell>
          <cell r="D948">
            <v>0</v>
          </cell>
          <cell r="L948">
            <v>0</v>
          </cell>
          <cell r="N948">
            <v>0</v>
          </cell>
          <cell r="P948">
            <v>0</v>
          </cell>
          <cell r="R948">
            <v>1</v>
          </cell>
          <cell r="S948">
            <v>0</v>
          </cell>
          <cell r="V948">
            <v>1</v>
          </cell>
          <cell r="W948">
            <v>3000</v>
          </cell>
          <cell r="X948">
            <v>1500</v>
          </cell>
          <cell r="Y948">
            <v>0</v>
          </cell>
          <cell r="AB948">
            <v>0</v>
          </cell>
          <cell r="AC948">
            <v>0</v>
          </cell>
          <cell r="AE948">
            <v>1</v>
          </cell>
          <cell r="AG948">
            <v>0</v>
          </cell>
          <cell r="AI948">
            <v>0</v>
          </cell>
          <cell r="AK948">
            <v>0</v>
          </cell>
          <cell r="AM948">
            <v>0</v>
          </cell>
          <cell r="AP948">
            <v>0</v>
          </cell>
          <cell r="AQ948">
            <v>6</v>
          </cell>
          <cell r="AR948">
            <v>0</v>
          </cell>
          <cell r="AS948">
            <v>4</v>
          </cell>
          <cell r="AT948">
            <v>1</v>
          </cell>
          <cell r="AU948">
            <v>0</v>
          </cell>
          <cell r="AV948">
            <v>0</v>
          </cell>
          <cell r="AW948">
            <v>1</v>
          </cell>
          <cell r="AX948">
            <v>0</v>
          </cell>
          <cell r="AY948">
            <v>0</v>
          </cell>
          <cell r="AZ948">
            <v>0</v>
          </cell>
        </row>
        <row r="949">
          <cell r="A949" t="str">
            <v>Canadian Oil Sands Limited</v>
          </cell>
          <cell r="B949">
            <v>1000000</v>
          </cell>
          <cell r="C949" t="str">
            <v>D</v>
          </cell>
          <cell r="D949">
            <v>0</v>
          </cell>
          <cell r="N949">
            <v>0</v>
          </cell>
          <cell r="R949">
            <v>0</v>
          </cell>
          <cell r="S949">
            <v>0</v>
          </cell>
          <cell r="V949">
            <v>0</v>
          </cell>
          <cell r="Y949">
            <v>0</v>
          </cell>
          <cell r="AB949">
            <v>0</v>
          </cell>
          <cell r="AE949">
            <v>0</v>
          </cell>
          <cell r="AG949">
            <v>0</v>
          </cell>
          <cell r="AI949">
            <v>0</v>
          </cell>
          <cell r="AP949">
            <v>0</v>
          </cell>
          <cell r="AQ949">
            <v>4</v>
          </cell>
          <cell r="AR949">
            <v>0</v>
          </cell>
          <cell r="AS949">
            <v>4</v>
          </cell>
          <cell r="AT949">
            <v>1</v>
          </cell>
          <cell r="AU949">
            <v>0</v>
          </cell>
          <cell r="AV949">
            <v>0</v>
          </cell>
          <cell r="AW949">
            <v>0</v>
          </cell>
          <cell r="AX949">
            <v>0</v>
          </cell>
          <cell r="AY949">
            <v>0</v>
          </cell>
          <cell r="AZ949">
            <v>0</v>
          </cell>
        </row>
        <row r="950">
          <cell r="A950" t="str">
            <v>Canadian Pacific Railway</v>
          </cell>
          <cell r="B950">
            <v>3660700</v>
          </cell>
          <cell r="C950" t="str">
            <v>D</v>
          </cell>
          <cell r="D950">
            <v>0</v>
          </cell>
          <cell r="F950">
            <v>38900</v>
          </cell>
          <cell r="G950">
            <v>36</v>
          </cell>
          <cell r="H950">
            <v>80000</v>
          </cell>
          <cell r="K950">
            <v>225</v>
          </cell>
          <cell r="L950">
            <v>1</v>
          </cell>
          <cell r="M950">
            <v>1800</v>
          </cell>
          <cell r="N950">
            <v>1</v>
          </cell>
          <cell r="O950">
            <v>2400</v>
          </cell>
          <cell r="P950">
            <v>0</v>
          </cell>
          <cell r="R950">
            <v>1</v>
          </cell>
          <cell r="S950">
            <v>0</v>
          </cell>
          <cell r="V950">
            <v>0</v>
          </cell>
          <cell r="Y950">
            <v>1</v>
          </cell>
          <cell r="AA950">
            <v>250</v>
          </cell>
          <cell r="AB950">
            <v>2</v>
          </cell>
          <cell r="AC950">
            <v>0</v>
          </cell>
          <cell r="AE950">
            <v>1</v>
          </cell>
          <cell r="AF950">
            <v>750</v>
          </cell>
          <cell r="AG950">
            <v>0</v>
          </cell>
          <cell r="AI950">
            <v>0</v>
          </cell>
          <cell r="AK950">
            <v>0</v>
          </cell>
          <cell r="AP950">
            <v>1</v>
          </cell>
          <cell r="AQ950">
            <v>5</v>
          </cell>
          <cell r="AR950">
            <v>0</v>
          </cell>
          <cell r="AS950">
            <v>4</v>
          </cell>
          <cell r="AT950">
            <v>1</v>
          </cell>
          <cell r="AU950">
            <v>0</v>
          </cell>
          <cell r="AV950">
            <v>0</v>
          </cell>
          <cell r="AW950">
            <v>1</v>
          </cell>
          <cell r="AX950">
            <v>1</v>
          </cell>
          <cell r="AY950">
            <v>1</v>
          </cell>
          <cell r="AZ950">
            <v>0</v>
          </cell>
        </row>
        <row r="951">
          <cell r="A951" t="str">
            <v>Canadian Securities Institute</v>
          </cell>
          <cell r="B951">
            <v>100000</v>
          </cell>
          <cell r="C951" t="str">
            <v>D</v>
          </cell>
          <cell r="AP951">
            <v>0</v>
          </cell>
          <cell r="AQ951">
            <v>2</v>
          </cell>
          <cell r="AR951">
            <v>0</v>
          </cell>
          <cell r="AS951">
            <v>4</v>
          </cell>
          <cell r="AT951">
            <v>0</v>
          </cell>
          <cell r="AU951">
            <v>0</v>
          </cell>
          <cell r="AV951">
            <v>0</v>
          </cell>
          <cell r="AW951">
            <v>0</v>
          </cell>
          <cell r="AX951">
            <v>0</v>
          </cell>
          <cell r="AY951">
            <v>0</v>
          </cell>
          <cell r="AZ951">
            <v>0</v>
          </cell>
        </row>
        <row r="952">
          <cell r="A952" t="str">
            <v>Canadian Tire Corporation Limited</v>
          </cell>
          <cell r="B952">
            <v>6552800</v>
          </cell>
          <cell r="C952" t="str">
            <v>D</v>
          </cell>
          <cell r="D952">
            <v>0</v>
          </cell>
          <cell r="I952">
            <v>925</v>
          </cell>
          <cell r="J952">
            <v>11100</v>
          </cell>
          <cell r="L952">
            <v>0</v>
          </cell>
          <cell r="N952">
            <v>1</v>
          </cell>
          <cell r="O952">
            <v>2484</v>
          </cell>
          <cell r="P952">
            <v>0</v>
          </cell>
          <cell r="R952">
            <v>0</v>
          </cell>
          <cell r="S952">
            <v>0</v>
          </cell>
          <cell r="V952">
            <v>0</v>
          </cell>
          <cell r="Y952">
            <v>0</v>
          </cell>
          <cell r="AB952">
            <v>0</v>
          </cell>
          <cell r="AC952">
            <v>0</v>
          </cell>
          <cell r="AE952">
            <v>1</v>
          </cell>
          <cell r="AF952">
            <v>958</v>
          </cell>
          <cell r="AG952">
            <v>0</v>
          </cell>
          <cell r="AI952">
            <v>0</v>
          </cell>
          <cell r="AK952">
            <v>0</v>
          </cell>
          <cell r="AP952">
            <v>0</v>
          </cell>
          <cell r="AQ952">
            <v>6</v>
          </cell>
          <cell r="AR952">
            <v>0</v>
          </cell>
          <cell r="AS952">
            <v>4</v>
          </cell>
          <cell r="AT952">
            <v>1</v>
          </cell>
          <cell r="AU952">
            <v>0</v>
          </cell>
          <cell r="AV952">
            <v>1</v>
          </cell>
          <cell r="AW952">
            <v>0</v>
          </cell>
          <cell r="AX952">
            <v>0</v>
          </cell>
          <cell r="AY952">
            <v>0</v>
          </cell>
          <cell r="AZ952">
            <v>0</v>
          </cell>
        </row>
        <row r="953">
          <cell r="A953" t="str">
            <v>Canadian Tire Financial Services Ltd.</v>
          </cell>
          <cell r="B953">
            <v>489500</v>
          </cell>
          <cell r="C953" t="str">
            <v>D</v>
          </cell>
          <cell r="D953">
            <v>0</v>
          </cell>
          <cell r="I953">
            <v>925</v>
          </cell>
          <cell r="J953">
            <v>11100</v>
          </cell>
          <cell r="L953">
            <v>0</v>
          </cell>
          <cell r="N953">
            <v>0</v>
          </cell>
          <cell r="P953">
            <v>0</v>
          </cell>
          <cell r="R953">
            <v>0</v>
          </cell>
          <cell r="S953">
            <v>0</v>
          </cell>
          <cell r="V953">
            <v>0</v>
          </cell>
          <cell r="Y953">
            <v>0</v>
          </cell>
          <cell r="AB953">
            <v>0</v>
          </cell>
          <cell r="AC953">
            <v>1</v>
          </cell>
          <cell r="AD953">
            <v>2100</v>
          </cell>
          <cell r="AE953">
            <v>1</v>
          </cell>
          <cell r="AF953">
            <v>958</v>
          </cell>
          <cell r="AG953">
            <v>0</v>
          </cell>
          <cell r="AI953">
            <v>0</v>
          </cell>
          <cell r="AK953">
            <v>0</v>
          </cell>
          <cell r="AP953">
            <v>0</v>
          </cell>
          <cell r="AQ953">
            <v>3</v>
          </cell>
          <cell r="AR953">
            <v>0</v>
          </cell>
          <cell r="AS953">
            <v>4</v>
          </cell>
          <cell r="AT953">
            <v>1</v>
          </cell>
          <cell r="AU953">
            <v>0</v>
          </cell>
          <cell r="AV953">
            <v>1</v>
          </cell>
          <cell r="AW953">
            <v>0</v>
          </cell>
          <cell r="AX953">
            <v>0</v>
          </cell>
          <cell r="AY953">
            <v>0</v>
          </cell>
          <cell r="AZ953">
            <v>0</v>
          </cell>
        </row>
        <row r="954">
          <cell r="A954" t="str">
            <v>Canfor Corporation</v>
          </cell>
          <cell r="B954">
            <v>2095500</v>
          </cell>
          <cell r="C954" t="str">
            <v>D</v>
          </cell>
          <cell r="D954">
            <v>0</v>
          </cell>
          <cell r="F954">
            <v>43000</v>
          </cell>
          <cell r="G954">
            <v>48</v>
          </cell>
          <cell r="H954">
            <v>100000</v>
          </cell>
          <cell r="L954">
            <v>0</v>
          </cell>
          <cell r="N954">
            <v>0</v>
          </cell>
          <cell r="P954">
            <v>0</v>
          </cell>
          <cell r="R954">
            <v>0</v>
          </cell>
          <cell r="S954">
            <v>0</v>
          </cell>
          <cell r="V954">
            <v>0</v>
          </cell>
          <cell r="Y954">
            <v>0</v>
          </cell>
          <cell r="AB954">
            <v>1</v>
          </cell>
          <cell r="AC954">
            <v>0</v>
          </cell>
          <cell r="AE954">
            <v>0</v>
          </cell>
          <cell r="AG954">
            <v>0</v>
          </cell>
          <cell r="AI954">
            <v>0</v>
          </cell>
          <cell r="AK954">
            <v>0</v>
          </cell>
          <cell r="AP954">
            <v>1</v>
          </cell>
          <cell r="AQ954">
            <v>5</v>
          </cell>
          <cell r="AR954">
            <v>0</v>
          </cell>
          <cell r="AS954">
            <v>4</v>
          </cell>
          <cell r="AT954">
            <v>1</v>
          </cell>
          <cell r="AU954">
            <v>0</v>
          </cell>
          <cell r="AV954">
            <v>0</v>
          </cell>
          <cell r="AW954">
            <v>0</v>
          </cell>
          <cell r="AX954">
            <v>1</v>
          </cell>
          <cell r="AY954">
            <v>0</v>
          </cell>
          <cell r="AZ954">
            <v>0</v>
          </cell>
        </row>
        <row r="955">
          <cell r="A955" t="str">
            <v>Cargill Power and Gas Markets</v>
          </cell>
          <cell r="B955">
            <v>70000</v>
          </cell>
          <cell r="C955" t="str">
            <v>D</v>
          </cell>
          <cell r="D955">
            <v>0</v>
          </cell>
          <cell r="N955">
            <v>1</v>
          </cell>
          <cell r="O955">
            <v>4815</v>
          </cell>
          <cell r="R955">
            <v>1</v>
          </cell>
          <cell r="S955">
            <v>0</v>
          </cell>
          <cell r="V955">
            <v>0</v>
          </cell>
          <cell r="Y955">
            <v>1</v>
          </cell>
          <cell r="AA955">
            <v>225</v>
          </cell>
          <cell r="AB955">
            <v>0</v>
          </cell>
          <cell r="AC955">
            <v>0</v>
          </cell>
          <cell r="AE955">
            <v>0</v>
          </cell>
          <cell r="AG955">
            <v>0</v>
          </cell>
          <cell r="AI955">
            <v>0</v>
          </cell>
          <cell r="AK955">
            <v>0</v>
          </cell>
          <cell r="AP955">
            <v>0</v>
          </cell>
          <cell r="AQ955">
            <v>1</v>
          </cell>
          <cell r="AR955">
            <v>0</v>
          </cell>
          <cell r="AS955">
            <v>4</v>
          </cell>
          <cell r="AT955">
            <v>1</v>
          </cell>
          <cell r="AU955">
            <v>0</v>
          </cell>
          <cell r="AV955">
            <v>0</v>
          </cell>
          <cell r="AW955">
            <v>1</v>
          </cell>
          <cell r="AX955">
            <v>0</v>
          </cell>
          <cell r="AY955">
            <v>0</v>
          </cell>
          <cell r="AZ955">
            <v>0</v>
          </cell>
        </row>
        <row r="956">
          <cell r="A956" t="str">
            <v>Cascades Inc.</v>
          </cell>
          <cell r="B956">
            <v>3299000</v>
          </cell>
          <cell r="C956" t="str">
            <v>D</v>
          </cell>
          <cell r="AP956">
            <v>0</v>
          </cell>
          <cell r="AQ956">
            <v>5</v>
          </cell>
          <cell r="AR956">
            <v>0</v>
          </cell>
          <cell r="AS956">
            <v>4</v>
          </cell>
          <cell r="AT956">
            <v>0</v>
          </cell>
          <cell r="AU956">
            <v>0</v>
          </cell>
          <cell r="AV956">
            <v>0</v>
          </cell>
          <cell r="AW956">
            <v>0</v>
          </cell>
          <cell r="AX956">
            <v>0</v>
          </cell>
          <cell r="AY956">
            <v>0</v>
          </cell>
          <cell r="AZ956">
            <v>0</v>
          </cell>
        </row>
        <row r="957">
          <cell r="A957" t="str">
            <v>Cedara Software Corp.</v>
          </cell>
          <cell r="B957">
            <v>30148</v>
          </cell>
          <cell r="C957" t="str">
            <v>D</v>
          </cell>
          <cell r="D957">
            <v>0</v>
          </cell>
          <cell r="L957">
            <v>0</v>
          </cell>
          <cell r="N957">
            <v>0</v>
          </cell>
          <cell r="P957">
            <v>0</v>
          </cell>
          <cell r="R957">
            <v>0</v>
          </cell>
          <cell r="S957">
            <v>0</v>
          </cell>
          <cell r="V957">
            <v>0</v>
          </cell>
          <cell r="Y957">
            <v>0</v>
          </cell>
          <cell r="AB957">
            <v>0</v>
          </cell>
          <cell r="AC957">
            <v>0</v>
          </cell>
          <cell r="AE957">
            <v>0</v>
          </cell>
          <cell r="AG957">
            <v>0</v>
          </cell>
          <cell r="AI957">
            <v>0</v>
          </cell>
          <cell r="AK957">
            <v>0</v>
          </cell>
          <cell r="AP957">
            <v>0</v>
          </cell>
          <cell r="AQ957">
            <v>1</v>
          </cell>
          <cell r="AR957">
            <v>0</v>
          </cell>
          <cell r="AS957">
            <v>4</v>
          </cell>
          <cell r="AT957">
            <v>1</v>
          </cell>
          <cell r="AU957">
            <v>0</v>
          </cell>
          <cell r="AV957">
            <v>0</v>
          </cell>
          <cell r="AW957">
            <v>0</v>
          </cell>
          <cell r="AX957">
            <v>0</v>
          </cell>
          <cell r="AY957">
            <v>0</v>
          </cell>
          <cell r="AZ957">
            <v>0</v>
          </cell>
        </row>
        <row r="958">
          <cell r="A958" t="str">
            <v>CGI Group Inc.</v>
          </cell>
          <cell r="B958">
            <v>2719695</v>
          </cell>
          <cell r="C958" t="str">
            <v>D</v>
          </cell>
          <cell r="D958">
            <v>0</v>
          </cell>
          <cell r="L958">
            <v>0</v>
          </cell>
          <cell r="N958">
            <v>0</v>
          </cell>
          <cell r="P958">
            <v>0</v>
          </cell>
          <cell r="R958">
            <v>0</v>
          </cell>
          <cell r="S958">
            <v>0</v>
          </cell>
          <cell r="V958">
            <v>0</v>
          </cell>
          <cell r="Y958">
            <v>0</v>
          </cell>
          <cell r="AB958">
            <v>0</v>
          </cell>
          <cell r="AC958">
            <v>0</v>
          </cell>
          <cell r="AE958">
            <v>0</v>
          </cell>
          <cell r="AG958">
            <v>0</v>
          </cell>
          <cell r="AI958">
            <v>0</v>
          </cell>
          <cell r="AK958">
            <v>0</v>
          </cell>
          <cell r="AP958">
            <v>0</v>
          </cell>
          <cell r="AQ958">
            <v>5</v>
          </cell>
          <cell r="AR958">
            <v>0</v>
          </cell>
          <cell r="AS958">
            <v>4</v>
          </cell>
          <cell r="AT958">
            <v>1</v>
          </cell>
          <cell r="AU958">
            <v>0</v>
          </cell>
          <cell r="AV958">
            <v>0</v>
          </cell>
          <cell r="AW958">
            <v>0</v>
          </cell>
          <cell r="AX958">
            <v>0</v>
          </cell>
          <cell r="AY958">
            <v>0</v>
          </cell>
          <cell r="AZ958">
            <v>0</v>
          </cell>
        </row>
        <row r="959">
          <cell r="A959" t="str">
            <v>Chemtrade Logistics</v>
          </cell>
          <cell r="B959">
            <v>290610</v>
          </cell>
          <cell r="C959" t="str">
            <v>D</v>
          </cell>
          <cell r="AP959">
            <v>0</v>
          </cell>
          <cell r="AQ959">
            <v>2</v>
          </cell>
          <cell r="AR959">
            <v>0</v>
          </cell>
          <cell r="AS959">
            <v>4</v>
          </cell>
          <cell r="AT959">
            <v>0</v>
          </cell>
          <cell r="AU959">
            <v>0</v>
          </cell>
          <cell r="AV959">
            <v>0</v>
          </cell>
          <cell r="AW959">
            <v>0</v>
          </cell>
          <cell r="AX959">
            <v>0</v>
          </cell>
          <cell r="AY959">
            <v>0</v>
          </cell>
          <cell r="AZ959">
            <v>0</v>
          </cell>
        </row>
        <row r="960">
          <cell r="A960" t="str">
            <v>Chevron Canada Limited</v>
          </cell>
          <cell r="B960">
            <v>1090000</v>
          </cell>
          <cell r="C960" t="str">
            <v>D</v>
          </cell>
          <cell r="D960">
            <v>0</v>
          </cell>
          <cell r="N960">
            <v>0</v>
          </cell>
          <cell r="R960">
            <v>0</v>
          </cell>
          <cell r="S960">
            <v>0</v>
          </cell>
          <cell r="V960">
            <v>0</v>
          </cell>
          <cell r="Y960">
            <v>0</v>
          </cell>
          <cell r="AB960">
            <v>0</v>
          </cell>
          <cell r="AE960">
            <v>0</v>
          </cell>
          <cell r="AG960">
            <v>0</v>
          </cell>
          <cell r="AI960">
            <v>0</v>
          </cell>
          <cell r="AP960">
            <v>0</v>
          </cell>
          <cell r="AQ960">
            <v>4</v>
          </cell>
          <cell r="AR960">
            <v>0</v>
          </cell>
          <cell r="AS960">
            <v>4</v>
          </cell>
          <cell r="AT960">
            <v>1</v>
          </cell>
          <cell r="AU960">
            <v>0</v>
          </cell>
          <cell r="AV960">
            <v>0</v>
          </cell>
          <cell r="AW960">
            <v>0</v>
          </cell>
          <cell r="AX960">
            <v>0</v>
          </cell>
          <cell r="AY960">
            <v>0</v>
          </cell>
          <cell r="AZ960">
            <v>0</v>
          </cell>
        </row>
        <row r="961">
          <cell r="A961" t="str">
            <v>Chubb Insurance Company of Canada</v>
          </cell>
          <cell r="B961">
            <v>565124</v>
          </cell>
          <cell r="C961" t="str">
            <v>D</v>
          </cell>
          <cell r="D961">
            <v>0</v>
          </cell>
          <cell r="L961">
            <v>0</v>
          </cell>
          <cell r="N961">
            <v>0</v>
          </cell>
          <cell r="P961">
            <v>0</v>
          </cell>
          <cell r="R961">
            <v>1</v>
          </cell>
          <cell r="S961">
            <v>0</v>
          </cell>
          <cell r="V961">
            <v>0</v>
          </cell>
          <cell r="Y961">
            <v>1</v>
          </cell>
          <cell r="AA961">
            <v>150</v>
          </cell>
          <cell r="AB961">
            <v>2</v>
          </cell>
          <cell r="AC961">
            <v>0</v>
          </cell>
          <cell r="AE961">
            <v>0</v>
          </cell>
          <cell r="AG961">
            <v>0</v>
          </cell>
          <cell r="AI961">
            <v>0</v>
          </cell>
          <cell r="AK961">
            <v>0</v>
          </cell>
          <cell r="AP961">
            <v>0</v>
          </cell>
          <cell r="AQ961">
            <v>3</v>
          </cell>
          <cell r="AR961">
            <v>0</v>
          </cell>
          <cell r="AS961">
            <v>4</v>
          </cell>
          <cell r="AT961">
            <v>1</v>
          </cell>
          <cell r="AU961">
            <v>0</v>
          </cell>
          <cell r="AV961">
            <v>0</v>
          </cell>
          <cell r="AW961">
            <v>1</v>
          </cell>
          <cell r="AX961">
            <v>1</v>
          </cell>
          <cell r="AY961">
            <v>0</v>
          </cell>
          <cell r="AZ961">
            <v>0</v>
          </cell>
        </row>
        <row r="962">
          <cell r="A962" t="str">
            <v>Cirque du Soleil</v>
          </cell>
          <cell r="B962">
            <v>520612</v>
          </cell>
          <cell r="C962" t="str">
            <v>D</v>
          </cell>
          <cell r="D962">
            <v>0</v>
          </cell>
          <cell r="L962">
            <v>0</v>
          </cell>
          <cell r="N962">
            <v>1</v>
          </cell>
          <cell r="P962">
            <v>0</v>
          </cell>
          <cell r="R962">
            <v>0</v>
          </cell>
          <cell r="S962">
            <v>0</v>
          </cell>
          <cell r="V962">
            <v>0</v>
          </cell>
          <cell r="Y962">
            <v>0</v>
          </cell>
          <cell r="AB962">
            <v>0</v>
          </cell>
          <cell r="AC962">
            <v>0</v>
          </cell>
          <cell r="AE962">
            <v>1</v>
          </cell>
          <cell r="AG962">
            <v>1</v>
          </cell>
          <cell r="AH962">
            <v>2500</v>
          </cell>
          <cell r="AI962">
            <v>0</v>
          </cell>
          <cell r="AK962">
            <v>0</v>
          </cell>
          <cell r="AM962">
            <v>0</v>
          </cell>
          <cell r="AP962">
            <v>0</v>
          </cell>
          <cell r="AQ962">
            <v>3</v>
          </cell>
          <cell r="AR962">
            <v>0</v>
          </cell>
          <cell r="AS962">
            <v>4</v>
          </cell>
          <cell r="AT962">
            <v>1</v>
          </cell>
          <cell r="AU962">
            <v>0</v>
          </cell>
          <cell r="AV962">
            <v>0</v>
          </cell>
          <cell r="AW962">
            <v>0</v>
          </cell>
          <cell r="AX962">
            <v>0</v>
          </cell>
          <cell r="AY962">
            <v>0</v>
          </cell>
          <cell r="AZ962">
            <v>0</v>
          </cell>
        </row>
        <row r="963">
          <cell r="A963" t="str">
            <v>Citadel General Assurance Company, The</v>
          </cell>
          <cell r="B963">
            <v>333500</v>
          </cell>
          <cell r="C963" t="str">
            <v>D</v>
          </cell>
          <cell r="D963">
            <v>0</v>
          </cell>
          <cell r="I963">
            <v>500</v>
          </cell>
          <cell r="J963">
            <v>6000</v>
          </cell>
          <cell r="L963">
            <v>0</v>
          </cell>
          <cell r="N963">
            <v>0</v>
          </cell>
          <cell r="O963">
            <v>1320</v>
          </cell>
          <cell r="P963">
            <v>0</v>
          </cell>
          <cell r="R963">
            <v>0</v>
          </cell>
          <cell r="S963">
            <v>0</v>
          </cell>
          <cell r="V963">
            <v>0</v>
          </cell>
          <cell r="Y963">
            <v>0</v>
          </cell>
          <cell r="AB963">
            <v>0</v>
          </cell>
          <cell r="AC963">
            <v>1</v>
          </cell>
          <cell r="AD963">
            <v>250</v>
          </cell>
          <cell r="AE963">
            <v>0</v>
          </cell>
          <cell r="AG963">
            <v>0</v>
          </cell>
          <cell r="AI963">
            <v>0</v>
          </cell>
          <cell r="AK963">
            <v>0</v>
          </cell>
          <cell r="AM963">
            <v>1</v>
          </cell>
          <cell r="AN963">
            <v>1350</v>
          </cell>
          <cell r="AP963">
            <v>0</v>
          </cell>
          <cell r="AQ963">
            <v>2</v>
          </cell>
          <cell r="AR963">
            <v>0</v>
          </cell>
          <cell r="AS963">
            <v>4</v>
          </cell>
          <cell r="AT963">
            <v>1</v>
          </cell>
          <cell r="AU963">
            <v>0</v>
          </cell>
          <cell r="AV963">
            <v>1</v>
          </cell>
          <cell r="AW963">
            <v>0</v>
          </cell>
          <cell r="AX963">
            <v>0</v>
          </cell>
          <cell r="AY963">
            <v>0</v>
          </cell>
          <cell r="AZ963">
            <v>0</v>
          </cell>
        </row>
        <row r="964">
          <cell r="A964" t="str">
            <v>Citi Cards Canada</v>
          </cell>
          <cell r="B964">
            <v>400000</v>
          </cell>
          <cell r="C964" t="str">
            <v>D</v>
          </cell>
          <cell r="D964">
            <v>0</v>
          </cell>
          <cell r="L964">
            <v>0</v>
          </cell>
          <cell r="N964">
            <v>0</v>
          </cell>
          <cell r="P964">
            <v>0</v>
          </cell>
          <cell r="R964">
            <v>0</v>
          </cell>
          <cell r="S964">
            <v>0</v>
          </cell>
          <cell r="V964">
            <v>0</v>
          </cell>
          <cell r="Z964">
            <v>0</v>
          </cell>
          <cell r="AB964">
            <v>0</v>
          </cell>
          <cell r="AC964">
            <v>0</v>
          </cell>
          <cell r="AE964">
            <v>0</v>
          </cell>
          <cell r="AG964">
            <v>0</v>
          </cell>
          <cell r="AI964">
            <v>0</v>
          </cell>
          <cell r="AK964">
            <v>0</v>
          </cell>
          <cell r="AP964">
            <v>0</v>
          </cell>
          <cell r="AQ964">
            <v>3</v>
          </cell>
          <cell r="AR964">
            <v>0</v>
          </cell>
          <cell r="AS964">
            <v>4</v>
          </cell>
          <cell r="AT964">
            <v>1</v>
          </cell>
          <cell r="AU964">
            <v>0</v>
          </cell>
          <cell r="AV964">
            <v>0</v>
          </cell>
          <cell r="AW964">
            <v>0</v>
          </cell>
          <cell r="AX964">
            <v>0</v>
          </cell>
          <cell r="AY964">
            <v>0</v>
          </cell>
          <cell r="AZ964">
            <v>0</v>
          </cell>
        </row>
        <row r="965">
          <cell r="A965" t="str">
            <v>CN Investment Division</v>
          </cell>
          <cell r="B965">
            <v>19000</v>
          </cell>
          <cell r="C965" t="str">
            <v>D</v>
          </cell>
          <cell r="D965">
            <v>0</v>
          </cell>
          <cell r="L965">
            <v>0</v>
          </cell>
          <cell r="N965">
            <v>0</v>
          </cell>
          <cell r="P965">
            <v>0</v>
          </cell>
          <cell r="R965">
            <v>0</v>
          </cell>
          <cell r="S965">
            <v>0</v>
          </cell>
          <cell r="V965">
            <v>0</v>
          </cell>
          <cell r="Y965">
            <v>0</v>
          </cell>
          <cell r="AB965">
            <v>0</v>
          </cell>
          <cell r="AC965">
            <v>0</v>
          </cell>
          <cell r="AE965">
            <v>0</v>
          </cell>
          <cell r="AG965">
            <v>0</v>
          </cell>
          <cell r="AI965">
            <v>0</v>
          </cell>
          <cell r="AK965">
            <v>0</v>
          </cell>
          <cell r="AP965">
            <v>0</v>
          </cell>
          <cell r="AQ965">
            <v>1</v>
          </cell>
          <cell r="AR965">
            <v>0</v>
          </cell>
          <cell r="AS965">
            <v>4</v>
          </cell>
          <cell r="AT965">
            <v>1</v>
          </cell>
          <cell r="AU965">
            <v>0</v>
          </cell>
          <cell r="AV965">
            <v>0</v>
          </cell>
          <cell r="AW965">
            <v>0</v>
          </cell>
          <cell r="AX965">
            <v>0</v>
          </cell>
          <cell r="AY965">
            <v>0</v>
          </cell>
          <cell r="AZ965">
            <v>0</v>
          </cell>
        </row>
        <row r="966">
          <cell r="A966" t="str">
            <v>Coca-Cola Bottling Company</v>
          </cell>
          <cell r="B966">
            <v>1739938</v>
          </cell>
          <cell r="C966" t="str">
            <v>D</v>
          </cell>
          <cell r="D966">
            <v>0</v>
          </cell>
          <cell r="E966">
            <v>0</v>
          </cell>
          <cell r="I966">
            <v>550</v>
          </cell>
          <cell r="J966">
            <v>6600</v>
          </cell>
          <cell r="L966">
            <v>0</v>
          </cell>
          <cell r="N966">
            <v>0</v>
          </cell>
          <cell r="P966">
            <v>0</v>
          </cell>
          <cell r="R966">
            <v>0</v>
          </cell>
          <cell r="S966">
            <v>0</v>
          </cell>
          <cell r="V966">
            <v>0</v>
          </cell>
          <cell r="Y966">
            <v>0</v>
          </cell>
          <cell r="AB966">
            <v>0</v>
          </cell>
          <cell r="AC966">
            <v>0</v>
          </cell>
          <cell r="AE966">
            <v>0</v>
          </cell>
          <cell r="AG966">
            <v>0</v>
          </cell>
          <cell r="AI966">
            <v>0</v>
          </cell>
          <cell r="AK966">
            <v>0</v>
          </cell>
          <cell r="AP966">
            <v>0</v>
          </cell>
          <cell r="AQ966">
            <v>4</v>
          </cell>
          <cell r="AR966">
            <v>0</v>
          </cell>
          <cell r="AS966">
            <v>4</v>
          </cell>
          <cell r="AT966">
            <v>1</v>
          </cell>
          <cell r="AU966">
            <v>0</v>
          </cell>
          <cell r="AV966">
            <v>1</v>
          </cell>
          <cell r="AW966">
            <v>0</v>
          </cell>
          <cell r="AX966">
            <v>0</v>
          </cell>
          <cell r="AY966">
            <v>0</v>
          </cell>
          <cell r="AZ966">
            <v>0</v>
          </cell>
        </row>
        <row r="967">
          <cell r="A967" t="str">
            <v>Cogeco Inc.</v>
          </cell>
          <cell r="B967">
            <v>603774</v>
          </cell>
          <cell r="C967" t="str">
            <v>D</v>
          </cell>
          <cell r="D967">
            <v>1</v>
          </cell>
          <cell r="I967">
            <v>730</v>
          </cell>
          <cell r="J967">
            <v>8760</v>
          </cell>
          <cell r="L967">
            <v>0</v>
          </cell>
          <cell r="N967">
            <v>1</v>
          </cell>
          <cell r="O967">
            <v>2400</v>
          </cell>
          <cell r="P967">
            <v>0</v>
          </cell>
          <cell r="R967">
            <v>0</v>
          </cell>
          <cell r="S967">
            <v>0</v>
          </cell>
          <cell r="V967">
            <v>0</v>
          </cell>
          <cell r="Y967">
            <v>0</v>
          </cell>
          <cell r="AB967">
            <v>0</v>
          </cell>
          <cell r="AC967">
            <v>0</v>
          </cell>
          <cell r="AE967">
            <v>0</v>
          </cell>
          <cell r="AG967">
            <v>0</v>
          </cell>
          <cell r="AI967">
            <v>0</v>
          </cell>
          <cell r="AK967">
            <v>0</v>
          </cell>
          <cell r="AP967">
            <v>0</v>
          </cell>
          <cell r="AQ967">
            <v>3</v>
          </cell>
          <cell r="AR967">
            <v>0</v>
          </cell>
          <cell r="AS967">
            <v>4</v>
          </cell>
          <cell r="AT967">
            <v>1</v>
          </cell>
          <cell r="AU967">
            <v>0</v>
          </cell>
          <cell r="AV967">
            <v>1</v>
          </cell>
          <cell r="AW967">
            <v>0</v>
          </cell>
          <cell r="AX967">
            <v>0</v>
          </cell>
          <cell r="AY967">
            <v>0</v>
          </cell>
          <cell r="AZ967">
            <v>0</v>
          </cell>
        </row>
        <row r="968">
          <cell r="A968" t="str">
            <v>Cognos Inc.</v>
          </cell>
          <cell r="B968">
            <v>915718</v>
          </cell>
          <cell r="C968" t="str">
            <v>D</v>
          </cell>
          <cell r="D968">
            <v>0</v>
          </cell>
          <cell r="L968">
            <v>0</v>
          </cell>
          <cell r="N968">
            <v>0</v>
          </cell>
          <cell r="P968">
            <v>0</v>
          </cell>
          <cell r="R968">
            <v>0</v>
          </cell>
          <cell r="S968">
            <v>0</v>
          </cell>
          <cell r="V968">
            <v>0</v>
          </cell>
          <cell r="Y968">
            <v>0</v>
          </cell>
          <cell r="AB968">
            <v>0</v>
          </cell>
          <cell r="AC968">
            <v>0</v>
          </cell>
          <cell r="AE968">
            <v>0</v>
          </cell>
          <cell r="AG968">
            <v>0</v>
          </cell>
          <cell r="AI968">
            <v>0</v>
          </cell>
          <cell r="AK968">
            <v>0</v>
          </cell>
          <cell r="AM968">
            <v>0</v>
          </cell>
          <cell r="AP968">
            <v>0</v>
          </cell>
          <cell r="AQ968">
            <v>3</v>
          </cell>
          <cell r="AR968">
            <v>0</v>
          </cell>
          <cell r="AS968">
            <v>4</v>
          </cell>
          <cell r="AT968">
            <v>1</v>
          </cell>
          <cell r="AU968">
            <v>0</v>
          </cell>
          <cell r="AV968">
            <v>0</v>
          </cell>
          <cell r="AW968">
            <v>0</v>
          </cell>
          <cell r="AX968">
            <v>0</v>
          </cell>
          <cell r="AY968">
            <v>0</v>
          </cell>
          <cell r="AZ968">
            <v>0</v>
          </cell>
        </row>
        <row r="969">
          <cell r="A969" t="str">
            <v>Connors Bros., Limited</v>
          </cell>
          <cell r="B969">
            <v>139984</v>
          </cell>
          <cell r="C969" t="str">
            <v>D</v>
          </cell>
          <cell r="D969">
            <v>0</v>
          </cell>
          <cell r="L969">
            <v>0</v>
          </cell>
          <cell r="N969">
            <v>0</v>
          </cell>
          <cell r="P969">
            <v>0</v>
          </cell>
          <cell r="R969">
            <v>0</v>
          </cell>
          <cell r="S969">
            <v>0</v>
          </cell>
          <cell r="V969">
            <v>0</v>
          </cell>
          <cell r="Y969">
            <v>0</v>
          </cell>
          <cell r="AB969">
            <v>0</v>
          </cell>
          <cell r="AC969">
            <v>0</v>
          </cell>
          <cell r="AE969">
            <v>0</v>
          </cell>
          <cell r="AG969">
            <v>0</v>
          </cell>
          <cell r="AI969">
            <v>0</v>
          </cell>
          <cell r="AK969">
            <v>0</v>
          </cell>
          <cell r="AP969">
            <v>0</v>
          </cell>
          <cell r="AQ969">
            <v>2</v>
          </cell>
          <cell r="AR969">
            <v>0</v>
          </cell>
          <cell r="AS969">
            <v>4</v>
          </cell>
          <cell r="AT969">
            <v>1</v>
          </cell>
          <cell r="AU969">
            <v>0</v>
          </cell>
          <cell r="AV969">
            <v>0</v>
          </cell>
          <cell r="AW969">
            <v>0</v>
          </cell>
          <cell r="AX969">
            <v>0</v>
          </cell>
          <cell r="AY969">
            <v>0</v>
          </cell>
          <cell r="AZ969">
            <v>0</v>
          </cell>
        </row>
        <row r="970">
          <cell r="A970" t="str">
            <v>Co-operators Investment Counselling Limited</v>
          </cell>
          <cell r="B970">
            <v>10340</v>
          </cell>
          <cell r="C970" t="str">
            <v>D</v>
          </cell>
          <cell r="D970">
            <v>1</v>
          </cell>
          <cell r="E970">
            <v>18364</v>
          </cell>
          <cell r="F970">
            <v>35000</v>
          </cell>
          <cell r="G970">
            <v>36</v>
          </cell>
          <cell r="L970">
            <v>1</v>
          </cell>
          <cell r="N970">
            <v>1</v>
          </cell>
          <cell r="P970">
            <v>0</v>
          </cell>
          <cell r="R970">
            <v>0</v>
          </cell>
          <cell r="S970">
            <v>0</v>
          </cell>
          <cell r="V970">
            <v>0</v>
          </cell>
          <cell r="Y970">
            <v>0</v>
          </cell>
          <cell r="AB970">
            <v>0</v>
          </cell>
          <cell r="AC970">
            <v>0</v>
          </cell>
          <cell r="AE970">
            <v>0</v>
          </cell>
          <cell r="AG970">
            <v>0</v>
          </cell>
          <cell r="AI970">
            <v>0</v>
          </cell>
          <cell r="AK970">
            <v>0</v>
          </cell>
          <cell r="AP970">
            <v>1</v>
          </cell>
          <cell r="AQ970">
            <v>1</v>
          </cell>
          <cell r="AR970">
            <v>0</v>
          </cell>
          <cell r="AS970">
            <v>4</v>
          </cell>
          <cell r="AT970">
            <v>1</v>
          </cell>
          <cell r="AU970">
            <v>0</v>
          </cell>
          <cell r="AV970">
            <v>0</v>
          </cell>
          <cell r="AW970">
            <v>0</v>
          </cell>
          <cell r="AX970">
            <v>0</v>
          </cell>
          <cell r="AY970">
            <v>0</v>
          </cell>
          <cell r="AZ970">
            <v>0</v>
          </cell>
        </row>
        <row r="971">
          <cell r="A971" t="str">
            <v>Corus L.P.</v>
          </cell>
          <cell r="B971">
            <v>258353</v>
          </cell>
          <cell r="C971" t="str">
            <v>D</v>
          </cell>
          <cell r="D971">
            <v>0</v>
          </cell>
          <cell r="F971">
            <v>26000</v>
          </cell>
          <cell r="G971">
            <v>36</v>
          </cell>
          <cell r="H971">
            <v>80000</v>
          </cell>
          <cell r="K971">
            <v>50</v>
          </cell>
          <cell r="L971">
            <v>1</v>
          </cell>
          <cell r="M971">
            <v>1300</v>
          </cell>
          <cell r="N971">
            <v>1</v>
          </cell>
          <cell r="P971">
            <v>0</v>
          </cell>
          <cell r="R971">
            <v>0</v>
          </cell>
          <cell r="S971">
            <v>0</v>
          </cell>
          <cell r="V971">
            <v>0</v>
          </cell>
          <cell r="Y971">
            <v>0</v>
          </cell>
          <cell r="AB971">
            <v>1</v>
          </cell>
          <cell r="AC971">
            <v>1</v>
          </cell>
          <cell r="AE971">
            <v>1</v>
          </cell>
          <cell r="AG971">
            <v>0</v>
          </cell>
          <cell r="AI971">
            <v>0</v>
          </cell>
          <cell r="AK971">
            <v>0</v>
          </cell>
          <cell r="AM971">
            <v>0</v>
          </cell>
          <cell r="AP971">
            <v>1</v>
          </cell>
          <cell r="AQ971">
            <v>2</v>
          </cell>
          <cell r="AR971">
            <v>0</v>
          </cell>
          <cell r="AS971">
            <v>4</v>
          </cell>
          <cell r="AT971">
            <v>1</v>
          </cell>
          <cell r="AU971">
            <v>0</v>
          </cell>
          <cell r="AV971">
            <v>0</v>
          </cell>
          <cell r="AW971">
            <v>0</v>
          </cell>
          <cell r="AX971">
            <v>1</v>
          </cell>
          <cell r="AY971">
            <v>1</v>
          </cell>
          <cell r="AZ971">
            <v>0</v>
          </cell>
        </row>
        <row r="972">
          <cell r="A972" t="str">
            <v>Credit Union Central of Saskatchewan</v>
          </cell>
          <cell r="B972">
            <v>291431</v>
          </cell>
          <cell r="C972" t="str">
            <v>D</v>
          </cell>
          <cell r="D972">
            <v>0</v>
          </cell>
          <cell r="L972">
            <v>0</v>
          </cell>
          <cell r="N972">
            <v>0</v>
          </cell>
          <cell r="P972">
            <v>0</v>
          </cell>
          <cell r="R972">
            <v>0</v>
          </cell>
          <cell r="S972">
            <v>0</v>
          </cell>
          <cell r="V972">
            <v>0</v>
          </cell>
          <cell r="Y972">
            <v>0</v>
          </cell>
          <cell r="AB972">
            <v>0</v>
          </cell>
          <cell r="AC972">
            <v>0</v>
          </cell>
          <cell r="AE972">
            <v>0</v>
          </cell>
          <cell r="AG972">
            <v>0</v>
          </cell>
          <cell r="AI972">
            <v>0</v>
          </cell>
          <cell r="AK972">
            <v>0</v>
          </cell>
          <cell r="AP972">
            <v>0</v>
          </cell>
          <cell r="AQ972">
            <v>2</v>
          </cell>
          <cell r="AR972">
            <v>0</v>
          </cell>
          <cell r="AS972">
            <v>4</v>
          </cell>
          <cell r="AT972">
            <v>1</v>
          </cell>
          <cell r="AU972">
            <v>0</v>
          </cell>
          <cell r="AV972">
            <v>0</v>
          </cell>
          <cell r="AW972">
            <v>0</v>
          </cell>
          <cell r="AX972">
            <v>0</v>
          </cell>
          <cell r="AY972">
            <v>0</v>
          </cell>
          <cell r="AZ972">
            <v>0</v>
          </cell>
        </row>
        <row r="973">
          <cell r="A973" t="str">
            <v>Creo Inc.</v>
          </cell>
          <cell r="B973">
            <v>780756</v>
          </cell>
          <cell r="C973" t="str">
            <v>D</v>
          </cell>
          <cell r="D973">
            <v>1</v>
          </cell>
          <cell r="E973">
            <v>200</v>
          </cell>
          <cell r="I973">
            <v>750</v>
          </cell>
          <cell r="J973">
            <v>9000</v>
          </cell>
          <cell r="L973">
            <v>0</v>
          </cell>
          <cell r="N973">
            <v>0</v>
          </cell>
          <cell r="P973">
            <v>0</v>
          </cell>
          <cell r="R973">
            <v>0</v>
          </cell>
          <cell r="S973">
            <v>0</v>
          </cell>
          <cell r="V973">
            <v>0</v>
          </cell>
          <cell r="Y973">
            <v>0</v>
          </cell>
          <cell r="AB973">
            <v>0</v>
          </cell>
          <cell r="AC973">
            <v>0</v>
          </cell>
          <cell r="AE973">
            <v>0</v>
          </cell>
          <cell r="AG973">
            <v>0</v>
          </cell>
          <cell r="AI973">
            <v>0</v>
          </cell>
          <cell r="AK973">
            <v>0</v>
          </cell>
          <cell r="AP973">
            <v>0</v>
          </cell>
          <cell r="AQ973">
            <v>3</v>
          </cell>
          <cell r="AR973">
            <v>0</v>
          </cell>
          <cell r="AS973">
            <v>4</v>
          </cell>
          <cell r="AT973">
            <v>1</v>
          </cell>
          <cell r="AU973">
            <v>0</v>
          </cell>
          <cell r="AV973">
            <v>1</v>
          </cell>
          <cell r="AW973">
            <v>0</v>
          </cell>
          <cell r="AX973">
            <v>0</v>
          </cell>
          <cell r="AY973">
            <v>0</v>
          </cell>
          <cell r="AZ973">
            <v>0</v>
          </cell>
        </row>
        <row r="974">
          <cell r="A974" t="str">
            <v>Crown Metal Packaging Canada LP</v>
          </cell>
          <cell r="B974">
            <v>749734</v>
          </cell>
          <cell r="C974" t="str">
            <v>D</v>
          </cell>
          <cell r="D974">
            <v>0</v>
          </cell>
          <cell r="F974">
            <v>27000</v>
          </cell>
          <cell r="H974">
            <v>90000</v>
          </cell>
          <cell r="L974">
            <v>1</v>
          </cell>
          <cell r="N974">
            <v>0</v>
          </cell>
          <cell r="P974">
            <v>0</v>
          </cell>
          <cell r="R974">
            <v>0</v>
          </cell>
          <cell r="V974">
            <v>0</v>
          </cell>
          <cell r="Y974">
            <v>0</v>
          </cell>
          <cell r="AB974">
            <v>0</v>
          </cell>
          <cell r="AC974">
            <v>0</v>
          </cell>
          <cell r="AE974">
            <v>0</v>
          </cell>
          <cell r="AG974">
            <v>0</v>
          </cell>
          <cell r="AI974">
            <v>0</v>
          </cell>
          <cell r="AK974">
            <v>0</v>
          </cell>
          <cell r="AP974">
            <v>1</v>
          </cell>
          <cell r="AQ974">
            <v>3</v>
          </cell>
          <cell r="AR974">
            <v>0</v>
          </cell>
          <cell r="AS974">
            <v>4</v>
          </cell>
          <cell r="AT974">
            <v>1</v>
          </cell>
          <cell r="AU974">
            <v>0</v>
          </cell>
          <cell r="AV974">
            <v>0</v>
          </cell>
          <cell r="AW974">
            <v>0</v>
          </cell>
          <cell r="AX974">
            <v>0</v>
          </cell>
          <cell r="AY974">
            <v>0</v>
          </cell>
          <cell r="AZ974">
            <v>0</v>
          </cell>
        </row>
        <row r="975">
          <cell r="A975" t="str">
            <v>Cryptologic Inc.</v>
          </cell>
          <cell r="B975">
            <v>57134</v>
          </cell>
          <cell r="C975" t="str">
            <v>D</v>
          </cell>
          <cell r="AP975">
            <v>0</v>
          </cell>
          <cell r="AQ975">
            <v>1</v>
          </cell>
          <cell r="AR975">
            <v>0</v>
          </cell>
          <cell r="AS975">
            <v>4</v>
          </cell>
          <cell r="AT975">
            <v>0</v>
          </cell>
          <cell r="AU975">
            <v>0</v>
          </cell>
          <cell r="AV975">
            <v>0</v>
          </cell>
          <cell r="AW975">
            <v>0</v>
          </cell>
          <cell r="AX975">
            <v>0</v>
          </cell>
          <cell r="AY975">
            <v>0</v>
          </cell>
          <cell r="AZ975">
            <v>0</v>
          </cell>
        </row>
        <row r="976">
          <cell r="A976" t="str">
            <v>Danone</v>
          </cell>
          <cell r="B976">
            <v>191384</v>
          </cell>
          <cell r="C976" t="str">
            <v>D</v>
          </cell>
          <cell r="D976">
            <v>1</v>
          </cell>
          <cell r="E976">
            <v>5000</v>
          </cell>
          <cell r="F976">
            <v>33000</v>
          </cell>
          <cell r="G976">
            <v>36</v>
          </cell>
          <cell r="H976">
            <v>120000</v>
          </cell>
          <cell r="K976">
            <v>258</v>
          </cell>
          <cell r="L976">
            <v>1</v>
          </cell>
          <cell r="N976">
            <v>0</v>
          </cell>
          <cell r="P976">
            <v>0</v>
          </cell>
          <cell r="R976">
            <v>0</v>
          </cell>
          <cell r="S976">
            <v>0</v>
          </cell>
          <cell r="V976">
            <v>0</v>
          </cell>
          <cell r="Y976">
            <v>0</v>
          </cell>
          <cell r="AB976">
            <v>2</v>
          </cell>
          <cell r="AC976">
            <v>1</v>
          </cell>
          <cell r="AE976">
            <v>1</v>
          </cell>
          <cell r="AG976">
            <v>0</v>
          </cell>
          <cell r="AI976">
            <v>0</v>
          </cell>
          <cell r="AK976">
            <v>1</v>
          </cell>
          <cell r="AL976">
            <v>5000</v>
          </cell>
          <cell r="AP976">
            <v>1</v>
          </cell>
          <cell r="AQ976">
            <v>2</v>
          </cell>
          <cell r="AR976">
            <v>0</v>
          </cell>
          <cell r="AS976">
            <v>4</v>
          </cell>
          <cell r="AT976">
            <v>1</v>
          </cell>
          <cell r="AU976">
            <v>0</v>
          </cell>
          <cell r="AV976">
            <v>0</v>
          </cell>
          <cell r="AW976">
            <v>0</v>
          </cell>
          <cell r="AX976">
            <v>1</v>
          </cell>
          <cell r="AY976">
            <v>1</v>
          </cell>
          <cell r="AZ976">
            <v>0</v>
          </cell>
        </row>
        <row r="977">
          <cell r="A977" t="str">
            <v>DCCI Inc.</v>
          </cell>
          <cell r="B977">
            <v>21000</v>
          </cell>
          <cell r="C977" t="str">
            <v>D</v>
          </cell>
          <cell r="D977">
            <v>0</v>
          </cell>
          <cell r="L977">
            <v>0</v>
          </cell>
          <cell r="N977">
            <v>0</v>
          </cell>
          <cell r="P977">
            <v>0</v>
          </cell>
          <cell r="R977">
            <v>0</v>
          </cell>
          <cell r="S977">
            <v>0</v>
          </cell>
          <cell r="V977">
            <v>0</v>
          </cell>
          <cell r="Y977">
            <v>0</v>
          </cell>
          <cell r="AB977">
            <v>0</v>
          </cell>
          <cell r="AC977">
            <v>0</v>
          </cell>
          <cell r="AE977">
            <v>0</v>
          </cell>
          <cell r="AG977">
            <v>0</v>
          </cell>
          <cell r="AI977">
            <v>0</v>
          </cell>
          <cell r="AK977">
            <v>0</v>
          </cell>
          <cell r="AM977">
            <v>0</v>
          </cell>
          <cell r="AP977">
            <v>0</v>
          </cell>
          <cell r="AQ977">
            <v>1</v>
          </cell>
          <cell r="AR977">
            <v>0</v>
          </cell>
          <cell r="AS977">
            <v>4</v>
          </cell>
          <cell r="AT977">
            <v>1</v>
          </cell>
          <cell r="AU977">
            <v>0</v>
          </cell>
          <cell r="AV977">
            <v>0</v>
          </cell>
          <cell r="AW977">
            <v>0</v>
          </cell>
          <cell r="AX977">
            <v>0</v>
          </cell>
          <cell r="AY977">
            <v>0</v>
          </cell>
          <cell r="AZ977">
            <v>0</v>
          </cell>
        </row>
        <row r="978">
          <cell r="A978" t="str">
            <v>Dell Computer Corporation - Canada</v>
          </cell>
          <cell r="B978">
            <v>1614964</v>
          </cell>
          <cell r="C978" t="str">
            <v>D</v>
          </cell>
          <cell r="D978">
            <v>0</v>
          </cell>
          <cell r="I978">
            <v>600</v>
          </cell>
          <cell r="J978">
            <v>7200</v>
          </cell>
          <cell r="L978">
            <v>0</v>
          </cell>
          <cell r="N978">
            <v>0</v>
          </cell>
          <cell r="P978">
            <v>0</v>
          </cell>
          <cell r="R978">
            <v>0</v>
          </cell>
          <cell r="S978">
            <v>0</v>
          </cell>
          <cell r="V978">
            <v>0</v>
          </cell>
          <cell r="Y978">
            <v>0</v>
          </cell>
          <cell r="AB978">
            <v>0</v>
          </cell>
          <cell r="AC978">
            <v>0</v>
          </cell>
          <cell r="AE978">
            <v>0</v>
          </cell>
          <cell r="AG978">
            <v>0</v>
          </cell>
          <cell r="AI978">
            <v>0</v>
          </cell>
          <cell r="AK978">
            <v>0</v>
          </cell>
          <cell r="AP978">
            <v>0</v>
          </cell>
          <cell r="AQ978">
            <v>4</v>
          </cell>
          <cell r="AR978">
            <v>0</v>
          </cell>
          <cell r="AS978">
            <v>4</v>
          </cell>
          <cell r="AT978">
            <v>1</v>
          </cell>
          <cell r="AU978">
            <v>0</v>
          </cell>
          <cell r="AV978">
            <v>1</v>
          </cell>
          <cell r="AW978">
            <v>0</v>
          </cell>
          <cell r="AX978">
            <v>0</v>
          </cell>
          <cell r="AY978">
            <v>0</v>
          </cell>
          <cell r="AZ978">
            <v>0</v>
          </cell>
        </row>
        <row r="979">
          <cell r="A979" t="str">
            <v>Desjardins Financial Security</v>
          </cell>
          <cell r="B979">
            <v>2078800</v>
          </cell>
          <cell r="C979" t="str">
            <v>D</v>
          </cell>
          <cell r="D979">
            <v>0</v>
          </cell>
          <cell r="L979">
            <v>0</v>
          </cell>
          <cell r="N979">
            <v>0</v>
          </cell>
          <cell r="P979">
            <v>0</v>
          </cell>
          <cell r="R979">
            <v>0</v>
          </cell>
          <cell r="S979">
            <v>0</v>
          </cell>
          <cell r="V979">
            <v>0</v>
          </cell>
          <cell r="Y979">
            <v>0</v>
          </cell>
          <cell r="AB979">
            <v>0</v>
          </cell>
          <cell r="AC979">
            <v>0</v>
          </cell>
          <cell r="AE979">
            <v>1</v>
          </cell>
          <cell r="AG979">
            <v>0</v>
          </cell>
          <cell r="AI979">
            <v>0</v>
          </cell>
          <cell r="AK979">
            <v>0</v>
          </cell>
          <cell r="AP979">
            <v>0</v>
          </cell>
          <cell r="AQ979">
            <v>5</v>
          </cell>
          <cell r="AR979">
            <v>0</v>
          </cell>
          <cell r="AS979">
            <v>4</v>
          </cell>
          <cell r="AT979">
            <v>1</v>
          </cell>
          <cell r="AU979">
            <v>0</v>
          </cell>
          <cell r="AV979">
            <v>0</v>
          </cell>
          <cell r="AW979">
            <v>0</v>
          </cell>
          <cell r="AX979">
            <v>0</v>
          </cell>
          <cell r="AY979">
            <v>0</v>
          </cell>
          <cell r="AZ979">
            <v>0</v>
          </cell>
        </row>
        <row r="980">
          <cell r="A980" t="str">
            <v>Desjardins Group General Insurance</v>
          </cell>
          <cell r="B980">
            <v>1270300</v>
          </cell>
          <cell r="C980" t="str">
            <v>D</v>
          </cell>
          <cell r="D980">
            <v>1</v>
          </cell>
          <cell r="E980">
            <v>9600</v>
          </cell>
          <cell r="F980">
            <v>15800</v>
          </cell>
          <cell r="G980">
            <v>48</v>
          </cell>
          <cell r="H980">
            <v>89000</v>
          </cell>
          <cell r="K980">
            <v>292</v>
          </cell>
          <cell r="L980">
            <v>1</v>
          </cell>
          <cell r="M980">
            <v>650</v>
          </cell>
          <cell r="N980">
            <v>0</v>
          </cell>
          <cell r="P980">
            <v>0</v>
          </cell>
          <cell r="R980">
            <v>0</v>
          </cell>
          <cell r="S980">
            <v>0</v>
          </cell>
          <cell r="V980">
            <v>0</v>
          </cell>
          <cell r="Y980">
            <v>0</v>
          </cell>
          <cell r="AB980">
            <v>0</v>
          </cell>
          <cell r="AC980">
            <v>1</v>
          </cell>
          <cell r="AE980">
            <v>0</v>
          </cell>
          <cell r="AG980">
            <v>0</v>
          </cell>
          <cell r="AI980">
            <v>0</v>
          </cell>
          <cell r="AK980">
            <v>0</v>
          </cell>
          <cell r="AP980">
            <v>1</v>
          </cell>
          <cell r="AQ980">
            <v>4</v>
          </cell>
          <cell r="AR980">
            <v>0</v>
          </cell>
          <cell r="AS980">
            <v>4</v>
          </cell>
          <cell r="AT980">
            <v>1</v>
          </cell>
          <cell r="AU980">
            <v>0</v>
          </cell>
          <cell r="AV980">
            <v>0</v>
          </cell>
          <cell r="AW980">
            <v>0</v>
          </cell>
          <cell r="AX980">
            <v>0</v>
          </cell>
          <cell r="AY980">
            <v>1</v>
          </cell>
          <cell r="AZ980">
            <v>0</v>
          </cell>
        </row>
        <row r="981">
          <cell r="A981" t="str">
            <v>Deutsche Bank AG, Canada Branch</v>
          </cell>
          <cell r="B981">
            <v>113125</v>
          </cell>
          <cell r="C981" t="str">
            <v>D</v>
          </cell>
          <cell r="D981">
            <v>0</v>
          </cell>
          <cell r="L981">
            <v>0</v>
          </cell>
          <cell r="N981">
            <v>0</v>
          </cell>
          <cell r="P981">
            <v>0</v>
          </cell>
          <cell r="R981">
            <v>0</v>
          </cell>
          <cell r="S981">
            <v>0</v>
          </cell>
          <cell r="V981">
            <v>0</v>
          </cell>
          <cell r="Y981">
            <v>0</v>
          </cell>
          <cell r="AB981">
            <v>0</v>
          </cell>
          <cell r="AC981">
            <v>0</v>
          </cell>
          <cell r="AE981">
            <v>0</v>
          </cell>
          <cell r="AG981">
            <v>0</v>
          </cell>
          <cell r="AI981">
            <v>0</v>
          </cell>
          <cell r="AP981">
            <v>0</v>
          </cell>
          <cell r="AQ981">
            <v>2</v>
          </cell>
          <cell r="AR981">
            <v>0</v>
          </cell>
          <cell r="AS981">
            <v>4</v>
          </cell>
          <cell r="AT981">
            <v>1</v>
          </cell>
          <cell r="AU981">
            <v>0</v>
          </cell>
          <cell r="AV981">
            <v>0</v>
          </cell>
          <cell r="AW981">
            <v>0</v>
          </cell>
          <cell r="AX981">
            <v>0</v>
          </cell>
          <cell r="AY981">
            <v>0</v>
          </cell>
          <cell r="AZ981">
            <v>0</v>
          </cell>
        </row>
        <row r="982">
          <cell r="A982" t="str">
            <v>Dofasco Inc.</v>
          </cell>
          <cell r="B982">
            <v>3554900</v>
          </cell>
          <cell r="C982" t="str">
            <v>D</v>
          </cell>
          <cell r="D982">
            <v>0</v>
          </cell>
          <cell r="I982">
            <v>688</v>
          </cell>
          <cell r="J982">
            <v>8256</v>
          </cell>
          <cell r="L982">
            <v>0</v>
          </cell>
          <cell r="N982">
            <v>1</v>
          </cell>
          <cell r="P982">
            <v>0</v>
          </cell>
          <cell r="R982">
            <v>1</v>
          </cell>
          <cell r="S982">
            <v>1</v>
          </cell>
          <cell r="T982">
            <v>20000</v>
          </cell>
          <cell r="U982">
            <v>3500</v>
          </cell>
          <cell r="V982">
            <v>0</v>
          </cell>
          <cell r="Y982">
            <v>0</v>
          </cell>
          <cell r="AB982">
            <v>0</v>
          </cell>
          <cell r="AC982">
            <v>0</v>
          </cell>
          <cell r="AE982">
            <v>0</v>
          </cell>
          <cell r="AG982">
            <v>0</v>
          </cell>
          <cell r="AI982">
            <v>0</v>
          </cell>
          <cell r="AK982">
            <v>0</v>
          </cell>
          <cell r="AM982">
            <v>0</v>
          </cell>
          <cell r="AP982">
            <v>0</v>
          </cell>
          <cell r="AQ982">
            <v>5</v>
          </cell>
          <cell r="AR982">
            <v>0</v>
          </cell>
          <cell r="AS982">
            <v>4</v>
          </cell>
          <cell r="AT982">
            <v>1</v>
          </cell>
          <cell r="AU982">
            <v>0</v>
          </cell>
          <cell r="AV982">
            <v>1</v>
          </cell>
          <cell r="AW982">
            <v>1</v>
          </cell>
          <cell r="AX982">
            <v>0</v>
          </cell>
          <cell r="AY982">
            <v>0</v>
          </cell>
          <cell r="AZ982">
            <v>0</v>
          </cell>
        </row>
        <row r="983">
          <cell r="A983" t="str">
            <v>Dominion Exploration Canada Ltd.</v>
          </cell>
          <cell r="B983">
            <v>323300</v>
          </cell>
          <cell r="C983" t="str">
            <v>D</v>
          </cell>
          <cell r="D983">
            <v>1</v>
          </cell>
          <cell r="E983">
            <v>4400</v>
          </cell>
          <cell r="N983">
            <v>0</v>
          </cell>
          <cell r="R983">
            <v>0</v>
          </cell>
          <cell r="S983">
            <v>0</v>
          </cell>
          <cell r="V983">
            <v>0</v>
          </cell>
          <cell r="Y983">
            <v>0</v>
          </cell>
          <cell r="AB983">
            <v>0</v>
          </cell>
          <cell r="AE983">
            <v>0</v>
          </cell>
          <cell r="AG983">
            <v>1</v>
          </cell>
          <cell r="AH983">
            <v>600</v>
          </cell>
          <cell r="AI983">
            <v>0</v>
          </cell>
          <cell r="AP983">
            <v>0</v>
          </cell>
          <cell r="AQ983">
            <v>2</v>
          </cell>
          <cell r="AR983">
            <v>0</v>
          </cell>
          <cell r="AS983">
            <v>4</v>
          </cell>
          <cell r="AT983">
            <v>1</v>
          </cell>
          <cell r="AU983">
            <v>0</v>
          </cell>
          <cell r="AV983">
            <v>0</v>
          </cell>
          <cell r="AW983">
            <v>0</v>
          </cell>
          <cell r="AX983">
            <v>0</v>
          </cell>
          <cell r="AY983">
            <v>0</v>
          </cell>
          <cell r="AZ983">
            <v>0</v>
          </cell>
        </row>
        <row r="984">
          <cell r="A984" t="str">
            <v>Dominion of Canada General Insurance</v>
          </cell>
          <cell r="B984">
            <v>914844</v>
          </cell>
          <cell r="C984" t="str">
            <v>D</v>
          </cell>
          <cell r="D984">
            <v>0</v>
          </cell>
          <cell r="L984">
            <v>0</v>
          </cell>
          <cell r="N984">
            <v>1</v>
          </cell>
          <cell r="O984">
            <v>3974</v>
          </cell>
          <cell r="P984">
            <v>0</v>
          </cell>
          <cell r="R984">
            <v>0</v>
          </cell>
          <cell r="S984">
            <v>0</v>
          </cell>
          <cell r="V984">
            <v>0</v>
          </cell>
          <cell r="Y984">
            <v>0</v>
          </cell>
          <cell r="AB984">
            <v>0</v>
          </cell>
          <cell r="AC984">
            <v>0</v>
          </cell>
          <cell r="AE984">
            <v>0</v>
          </cell>
          <cell r="AG984">
            <v>0</v>
          </cell>
          <cell r="AI984">
            <v>0</v>
          </cell>
          <cell r="AK984">
            <v>0</v>
          </cell>
          <cell r="AP984">
            <v>0</v>
          </cell>
          <cell r="AQ984">
            <v>3</v>
          </cell>
          <cell r="AR984">
            <v>0</v>
          </cell>
          <cell r="AS984">
            <v>4</v>
          </cell>
          <cell r="AT984">
            <v>1</v>
          </cell>
          <cell r="AU984">
            <v>0</v>
          </cell>
          <cell r="AV984">
            <v>0</v>
          </cell>
          <cell r="AW984">
            <v>0</v>
          </cell>
          <cell r="AX984">
            <v>0</v>
          </cell>
          <cell r="AY984">
            <v>0</v>
          </cell>
          <cell r="AZ984">
            <v>0</v>
          </cell>
        </row>
        <row r="985">
          <cell r="A985" t="str">
            <v>Domtar Inc.</v>
          </cell>
          <cell r="B985">
            <v>4777000</v>
          </cell>
          <cell r="C985" t="str">
            <v>D</v>
          </cell>
          <cell r="D985">
            <v>1</v>
          </cell>
          <cell r="E985">
            <v>3600</v>
          </cell>
          <cell r="F985">
            <v>29800</v>
          </cell>
          <cell r="G985">
            <v>36</v>
          </cell>
          <cell r="H985">
            <v>90000</v>
          </cell>
          <cell r="L985">
            <v>1</v>
          </cell>
          <cell r="N985">
            <v>1</v>
          </cell>
          <cell r="O985">
            <v>1200</v>
          </cell>
          <cell r="P985">
            <v>0</v>
          </cell>
          <cell r="R985">
            <v>0</v>
          </cell>
          <cell r="S985">
            <v>0</v>
          </cell>
          <cell r="V985">
            <v>0</v>
          </cell>
          <cell r="Y985">
            <v>0</v>
          </cell>
          <cell r="AB985">
            <v>0</v>
          </cell>
          <cell r="AC985">
            <v>0</v>
          </cell>
          <cell r="AE985">
            <v>1</v>
          </cell>
          <cell r="AF985">
            <v>840</v>
          </cell>
          <cell r="AG985">
            <v>0</v>
          </cell>
          <cell r="AI985">
            <v>0</v>
          </cell>
          <cell r="AK985">
            <v>0</v>
          </cell>
          <cell r="AM985">
            <v>0</v>
          </cell>
          <cell r="AP985">
            <v>1</v>
          </cell>
          <cell r="AQ985">
            <v>5</v>
          </cell>
          <cell r="AR985">
            <v>0</v>
          </cell>
          <cell r="AS985">
            <v>4</v>
          </cell>
          <cell r="AT985">
            <v>1</v>
          </cell>
          <cell r="AU985">
            <v>0</v>
          </cell>
          <cell r="AV985">
            <v>0</v>
          </cell>
          <cell r="AW985">
            <v>0</v>
          </cell>
          <cell r="AX985">
            <v>0</v>
          </cell>
          <cell r="AY985">
            <v>0</v>
          </cell>
          <cell r="AZ985">
            <v>0</v>
          </cell>
        </row>
        <row r="986">
          <cell r="A986" t="str">
            <v>Dupont Canada Inc.</v>
          </cell>
          <cell r="B986">
            <v>1446733</v>
          </cell>
          <cell r="C986" t="str">
            <v>D</v>
          </cell>
          <cell r="D986">
            <v>0</v>
          </cell>
          <cell r="L986">
            <v>0</v>
          </cell>
          <cell r="N986">
            <v>0</v>
          </cell>
          <cell r="P986">
            <v>0</v>
          </cell>
          <cell r="R986">
            <v>0</v>
          </cell>
          <cell r="S986">
            <v>0</v>
          </cell>
          <cell r="V986">
            <v>0</v>
          </cell>
          <cell r="Y986">
            <v>0</v>
          </cell>
          <cell r="AB986">
            <v>0</v>
          </cell>
          <cell r="AC986">
            <v>0</v>
          </cell>
          <cell r="AE986">
            <v>0</v>
          </cell>
          <cell r="AG986">
            <v>0</v>
          </cell>
          <cell r="AI986">
            <v>1</v>
          </cell>
          <cell r="AJ986">
            <v>2190</v>
          </cell>
          <cell r="AK986">
            <v>0</v>
          </cell>
          <cell r="AP986">
            <v>0</v>
          </cell>
          <cell r="AQ986">
            <v>4</v>
          </cell>
          <cell r="AR986">
            <v>0</v>
          </cell>
          <cell r="AS986">
            <v>4</v>
          </cell>
          <cell r="AT986">
            <v>1</v>
          </cell>
          <cell r="AU986">
            <v>0</v>
          </cell>
          <cell r="AV986">
            <v>0</v>
          </cell>
          <cell r="AW986">
            <v>0</v>
          </cell>
          <cell r="AX986">
            <v>0</v>
          </cell>
          <cell r="AY986">
            <v>0</v>
          </cell>
          <cell r="AZ986">
            <v>0</v>
          </cell>
        </row>
        <row r="987">
          <cell r="A987" t="str">
            <v>Dynamic Mutual Funds</v>
          </cell>
          <cell r="B987">
            <v>2000000</v>
          </cell>
          <cell r="C987" t="str">
            <v>D</v>
          </cell>
          <cell r="D987">
            <v>0</v>
          </cell>
          <cell r="L987">
            <v>0</v>
          </cell>
          <cell r="N987">
            <v>0</v>
          </cell>
          <cell r="P987">
            <v>0</v>
          </cell>
          <cell r="R987">
            <v>1</v>
          </cell>
          <cell r="S987">
            <v>0</v>
          </cell>
          <cell r="V987">
            <v>0</v>
          </cell>
          <cell r="Y987">
            <v>1</v>
          </cell>
          <cell r="AA987">
            <v>1000</v>
          </cell>
          <cell r="AB987">
            <v>2</v>
          </cell>
          <cell r="AC987">
            <v>0</v>
          </cell>
          <cell r="AE987">
            <v>0</v>
          </cell>
          <cell r="AG987">
            <v>0</v>
          </cell>
          <cell r="AI987">
            <v>0</v>
          </cell>
          <cell r="AK987">
            <v>0</v>
          </cell>
          <cell r="AP987">
            <v>0</v>
          </cell>
          <cell r="AQ987">
            <v>5</v>
          </cell>
          <cell r="AR987">
            <v>0</v>
          </cell>
          <cell r="AS987">
            <v>4</v>
          </cell>
          <cell r="AT987">
            <v>1</v>
          </cell>
          <cell r="AU987">
            <v>0</v>
          </cell>
          <cell r="AV987">
            <v>0</v>
          </cell>
          <cell r="AW987">
            <v>1</v>
          </cell>
          <cell r="AX987">
            <v>1</v>
          </cell>
          <cell r="AY987">
            <v>0</v>
          </cell>
          <cell r="AZ987">
            <v>0</v>
          </cell>
        </row>
        <row r="988">
          <cell r="A988" t="str">
            <v>Dynea</v>
          </cell>
          <cell r="B988">
            <v>35858.499000000003</v>
          </cell>
          <cell r="C988" t="str">
            <v>D</v>
          </cell>
          <cell r="D988">
            <v>0</v>
          </cell>
          <cell r="I988">
            <v>1167</v>
          </cell>
          <cell r="J988">
            <v>14004</v>
          </cell>
          <cell r="L988">
            <v>1</v>
          </cell>
          <cell r="N988">
            <v>0</v>
          </cell>
          <cell r="P988">
            <v>0</v>
          </cell>
          <cell r="R988">
            <v>0</v>
          </cell>
          <cell r="S988">
            <v>0</v>
          </cell>
          <cell r="V988">
            <v>0</v>
          </cell>
          <cell r="Y988">
            <v>0</v>
          </cell>
          <cell r="AB988">
            <v>0</v>
          </cell>
          <cell r="AC988">
            <v>0</v>
          </cell>
          <cell r="AE988">
            <v>0</v>
          </cell>
          <cell r="AG988">
            <v>0</v>
          </cell>
          <cell r="AI988">
            <v>0</v>
          </cell>
          <cell r="AK988">
            <v>0</v>
          </cell>
          <cell r="AP988">
            <v>0</v>
          </cell>
          <cell r="AQ988">
            <v>1</v>
          </cell>
          <cell r="AR988">
            <v>0</v>
          </cell>
          <cell r="AS988">
            <v>4</v>
          </cell>
          <cell r="AT988">
            <v>1</v>
          </cell>
          <cell r="AU988">
            <v>0</v>
          </cell>
          <cell r="AV988">
            <v>1</v>
          </cell>
          <cell r="AW988">
            <v>0</v>
          </cell>
          <cell r="AX988">
            <v>0</v>
          </cell>
          <cell r="AY988">
            <v>0</v>
          </cell>
          <cell r="AZ988">
            <v>0</v>
          </cell>
        </row>
        <row r="989">
          <cell r="A989" t="str">
            <v>EDS of Canada Ltd.</v>
          </cell>
          <cell r="B989">
            <v>947312</v>
          </cell>
          <cell r="C989" t="str">
            <v>D</v>
          </cell>
          <cell r="D989">
            <v>0</v>
          </cell>
          <cell r="L989">
            <v>0</v>
          </cell>
          <cell r="N989">
            <v>0</v>
          </cell>
          <cell r="P989">
            <v>0</v>
          </cell>
          <cell r="R989">
            <v>0</v>
          </cell>
          <cell r="S989">
            <v>0</v>
          </cell>
          <cell r="V989">
            <v>0</v>
          </cell>
          <cell r="Y989">
            <v>0</v>
          </cell>
          <cell r="AB989">
            <v>0</v>
          </cell>
          <cell r="AC989">
            <v>0</v>
          </cell>
          <cell r="AE989">
            <v>1</v>
          </cell>
          <cell r="AG989">
            <v>0</v>
          </cell>
          <cell r="AI989">
            <v>0</v>
          </cell>
          <cell r="AK989">
            <v>0</v>
          </cell>
          <cell r="AP989">
            <v>0</v>
          </cell>
          <cell r="AQ989">
            <v>3</v>
          </cell>
          <cell r="AR989">
            <v>0</v>
          </cell>
          <cell r="AS989">
            <v>4</v>
          </cell>
          <cell r="AT989">
            <v>1</v>
          </cell>
          <cell r="AU989">
            <v>0</v>
          </cell>
          <cell r="AV989">
            <v>0</v>
          </cell>
          <cell r="AW989">
            <v>0</v>
          </cell>
          <cell r="AX989">
            <v>0</v>
          </cell>
          <cell r="AY989">
            <v>0</v>
          </cell>
          <cell r="AZ989">
            <v>0</v>
          </cell>
        </row>
        <row r="990">
          <cell r="A990" t="str">
            <v>Effem Inc.</v>
          </cell>
          <cell r="B990">
            <v>596300</v>
          </cell>
          <cell r="C990" t="str">
            <v>D</v>
          </cell>
          <cell r="D990">
            <v>0</v>
          </cell>
          <cell r="I990">
            <v>833</v>
          </cell>
          <cell r="J990">
            <v>9996</v>
          </cell>
          <cell r="L990">
            <v>0</v>
          </cell>
          <cell r="N990">
            <v>0</v>
          </cell>
          <cell r="P990">
            <v>0</v>
          </cell>
          <cell r="R990">
            <v>0</v>
          </cell>
          <cell r="S990">
            <v>0</v>
          </cell>
          <cell r="V990">
            <v>0</v>
          </cell>
          <cell r="Y990">
            <v>0</v>
          </cell>
          <cell r="AB990">
            <v>2</v>
          </cell>
          <cell r="AC990">
            <v>0</v>
          </cell>
          <cell r="AE990">
            <v>0</v>
          </cell>
          <cell r="AG990">
            <v>0</v>
          </cell>
          <cell r="AI990">
            <v>0</v>
          </cell>
          <cell r="AK990">
            <v>0</v>
          </cell>
          <cell r="AP990">
            <v>0</v>
          </cell>
          <cell r="AQ990">
            <v>3</v>
          </cell>
          <cell r="AR990">
            <v>0</v>
          </cell>
          <cell r="AS990">
            <v>4</v>
          </cell>
          <cell r="AT990">
            <v>1</v>
          </cell>
          <cell r="AU990">
            <v>0</v>
          </cell>
          <cell r="AV990">
            <v>1</v>
          </cell>
          <cell r="AW990">
            <v>0</v>
          </cell>
          <cell r="AX990">
            <v>1</v>
          </cell>
          <cell r="AY990">
            <v>0</v>
          </cell>
          <cell r="AZ990">
            <v>0</v>
          </cell>
        </row>
        <row r="991">
          <cell r="A991" t="str">
            <v>Eli Lilly Canada Inc.</v>
          </cell>
          <cell r="B991">
            <v>517815</v>
          </cell>
          <cell r="C991" t="str">
            <v>D</v>
          </cell>
          <cell r="D991">
            <v>0</v>
          </cell>
          <cell r="I991">
            <v>950</v>
          </cell>
          <cell r="J991">
            <v>11400</v>
          </cell>
          <cell r="L991">
            <v>0</v>
          </cell>
          <cell r="N991">
            <v>0</v>
          </cell>
          <cell r="P991">
            <v>0</v>
          </cell>
          <cell r="R991">
            <v>0</v>
          </cell>
          <cell r="S991">
            <v>0</v>
          </cell>
          <cell r="V991">
            <v>0</v>
          </cell>
          <cell r="Y991">
            <v>0</v>
          </cell>
          <cell r="AB991">
            <v>0</v>
          </cell>
          <cell r="AC991">
            <v>0</v>
          </cell>
          <cell r="AE991">
            <v>1</v>
          </cell>
          <cell r="AF991">
            <v>800</v>
          </cell>
          <cell r="AG991">
            <v>0</v>
          </cell>
          <cell r="AI991">
            <v>0</v>
          </cell>
          <cell r="AK991">
            <v>0</v>
          </cell>
          <cell r="AP991">
            <v>0</v>
          </cell>
          <cell r="AQ991">
            <v>3</v>
          </cell>
          <cell r="AR991">
            <v>0</v>
          </cell>
          <cell r="AS991">
            <v>4</v>
          </cell>
          <cell r="AT991">
            <v>1</v>
          </cell>
          <cell r="AU991">
            <v>0</v>
          </cell>
          <cell r="AV991">
            <v>1</v>
          </cell>
          <cell r="AW991">
            <v>0</v>
          </cell>
          <cell r="AX991">
            <v>0</v>
          </cell>
          <cell r="AY991">
            <v>0</v>
          </cell>
          <cell r="AZ991">
            <v>0</v>
          </cell>
        </row>
        <row r="992">
          <cell r="A992" t="str">
            <v>EMCO Corporation</v>
          </cell>
          <cell r="B992">
            <v>1348768</v>
          </cell>
          <cell r="C992" t="str">
            <v>D</v>
          </cell>
          <cell r="D992">
            <v>0</v>
          </cell>
          <cell r="F992">
            <v>34500</v>
          </cell>
          <cell r="G992">
            <v>36</v>
          </cell>
          <cell r="H992">
            <v>80000</v>
          </cell>
          <cell r="K992">
            <v>0</v>
          </cell>
          <cell r="L992">
            <v>1</v>
          </cell>
          <cell r="N992">
            <v>0</v>
          </cell>
          <cell r="P992">
            <v>0</v>
          </cell>
          <cell r="R992">
            <v>0</v>
          </cell>
          <cell r="S992">
            <v>0</v>
          </cell>
          <cell r="V992">
            <v>0</v>
          </cell>
          <cell r="Y992">
            <v>0</v>
          </cell>
          <cell r="AB992">
            <v>2</v>
          </cell>
          <cell r="AC992">
            <v>0</v>
          </cell>
          <cell r="AE992">
            <v>1</v>
          </cell>
          <cell r="AF992">
            <v>900</v>
          </cell>
          <cell r="AG992">
            <v>1</v>
          </cell>
          <cell r="AH992">
            <v>750</v>
          </cell>
          <cell r="AI992">
            <v>0</v>
          </cell>
          <cell r="AK992">
            <v>0</v>
          </cell>
          <cell r="AM992">
            <v>0</v>
          </cell>
          <cell r="AP992">
            <v>1</v>
          </cell>
          <cell r="AQ992">
            <v>4</v>
          </cell>
          <cell r="AR992">
            <v>0</v>
          </cell>
          <cell r="AS992">
            <v>4</v>
          </cell>
          <cell r="AT992">
            <v>1</v>
          </cell>
          <cell r="AU992">
            <v>0</v>
          </cell>
          <cell r="AV992">
            <v>0</v>
          </cell>
          <cell r="AW992">
            <v>0</v>
          </cell>
          <cell r="AX992">
            <v>1</v>
          </cell>
          <cell r="AY992">
            <v>0</v>
          </cell>
          <cell r="AZ992">
            <v>0</v>
          </cell>
        </row>
        <row r="993">
          <cell r="A993" t="str">
            <v>Emera Inc.</v>
          </cell>
          <cell r="B993">
            <v>1231300</v>
          </cell>
          <cell r="C993" t="str">
            <v>D</v>
          </cell>
          <cell r="D993">
            <v>0</v>
          </cell>
          <cell r="L993">
            <v>0</v>
          </cell>
          <cell r="N993">
            <v>0</v>
          </cell>
          <cell r="P993">
            <v>0</v>
          </cell>
          <cell r="R993">
            <v>0</v>
          </cell>
          <cell r="S993">
            <v>0</v>
          </cell>
          <cell r="V993">
            <v>0</v>
          </cell>
          <cell r="Y993">
            <v>0</v>
          </cell>
          <cell r="AB993">
            <v>0</v>
          </cell>
          <cell r="AC993">
            <v>0</v>
          </cell>
          <cell r="AE993">
            <v>0</v>
          </cell>
          <cell r="AG993">
            <v>0</v>
          </cell>
          <cell r="AI993">
            <v>0</v>
          </cell>
          <cell r="AK993">
            <v>0</v>
          </cell>
          <cell r="AP993">
            <v>0</v>
          </cell>
          <cell r="AQ993">
            <v>4</v>
          </cell>
          <cell r="AR993">
            <v>0</v>
          </cell>
          <cell r="AS993">
            <v>4</v>
          </cell>
          <cell r="AT993">
            <v>1</v>
          </cell>
          <cell r="AU993">
            <v>0</v>
          </cell>
          <cell r="AV993">
            <v>0</v>
          </cell>
          <cell r="AW993">
            <v>0</v>
          </cell>
          <cell r="AX993">
            <v>0</v>
          </cell>
          <cell r="AY993">
            <v>0</v>
          </cell>
          <cell r="AZ993">
            <v>0</v>
          </cell>
        </row>
        <row r="994">
          <cell r="A994" t="str">
            <v>Emerson Electric Canada</v>
          </cell>
          <cell r="B994">
            <v>554488</v>
          </cell>
          <cell r="C994" t="str">
            <v>D</v>
          </cell>
          <cell r="D994">
            <v>0</v>
          </cell>
          <cell r="G994">
            <v>24</v>
          </cell>
          <cell r="K994">
            <v>1</v>
          </cell>
          <cell r="L994">
            <v>1</v>
          </cell>
          <cell r="N994">
            <v>0</v>
          </cell>
          <cell r="P994">
            <v>0</v>
          </cell>
          <cell r="R994">
            <v>0</v>
          </cell>
          <cell r="S994">
            <v>0</v>
          </cell>
          <cell r="V994">
            <v>0</v>
          </cell>
          <cell r="Y994">
            <v>0</v>
          </cell>
          <cell r="AB994">
            <v>0</v>
          </cell>
          <cell r="AC994">
            <v>1</v>
          </cell>
          <cell r="AE994">
            <v>0</v>
          </cell>
          <cell r="AG994">
            <v>0</v>
          </cell>
          <cell r="AI994">
            <v>0</v>
          </cell>
          <cell r="AK994">
            <v>0</v>
          </cell>
          <cell r="AP994">
            <v>1</v>
          </cell>
          <cell r="AQ994">
            <v>3</v>
          </cell>
          <cell r="AR994">
            <v>0</v>
          </cell>
          <cell r="AS994">
            <v>4</v>
          </cell>
          <cell r="AT994">
            <v>1</v>
          </cell>
          <cell r="AU994">
            <v>0</v>
          </cell>
          <cell r="AV994">
            <v>0</v>
          </cell>
          <cell r="AW994">
            <v>0</v>
          </cell>
          <cell r="AX994">
            <v>0</v>
          </cell>
          <cell r="AY994">
            <v>1</v>
          </cell>
          <cell r="AZ994">
            <v>0</v>
          </cell>
        </row>
        <row r="995">
          <cell r="A995" t="str">
            <v>Enbridge Inc.</v>
          </cell>
          <cell r="B995">
            <v>4855300</v>
          </cell>
          <cell r="C995" t="str">
            <v>D</v>
          </cell>
          <cell r="D995">
            <v>1</v>
          </cell>
          <cell r="E995">
            <v>10000</v>
          </cell>
          <cell r="L995">
            <v>0</v>
          </cell>
          <cell r="N995">
            <v>1</v>
          </cell>
          <cell r="O995">
            <v>2100</v>
          </cell>
          <cell r="P995">
            <v>0</v>
          </cell>
          <cell r="R995">
            <v>0</v>
          </cell>
          <cell r="S995">
            <v>0</v>
          </cell>
          <cell r="V995">
            <v>0</v>
          </cell>
          <cell r="Y995">
            <v>0</v>
          </cell>
          <cell r="AB995">
            <v>1</v>
          </cell>
          <cell r="AC995">
            <v>0</v>
          </cell>
          <cell r="AE995">
            <v>1</v>
          </cell>
          <cell r="AF995">
            <v>400</v>
          </cell>
          <cell r="AG995">
            <v>0</v>
          </cell>
          <cell r="AI995">
            <v>0</v>
          </cell>
          <cell r="AK995">
            <v>0</v>
          </cell>
          <cell r="AP995">
            <v>0</v>
          </cell>
          <cell r="AQ995">
            <v>5</v>
          </cell>
          <cell r="AR995">
            <v>0</v>
          </cell>
          <cell r="AS995">
            <v>4</v>
          </cell>
          <cell r="AT995">
            <v>1</v>
          </cell>
          <cell r="AU995">
            <v>0</v>
          </cell>
          <cell r="AV995">
            <v>0</v>
          </cell>
          <cell r="AW995">
            <v>0</v>
          </cell>
          <cell r="AX995">
            <v>1</v>
          </cell>
          <cell r="AY995">
            <v>0</v>
          </cell>
          <cell r="AZ995">
            <v>0</v>
          </cell>
        </row>
        <row r="996">
          <cell r="A996" t="str">
            <v>EnCana Corporation</v>
          </cell>
          <cell r="B996">
            <v>14317724</v>
          </cell>
          <cell r="C996" t="str">
            <v>D</v>
          </cell>
          <cell r="D996">
            <v>1</v>
          </cell>
          <cell r="E996">
            <v>10064</v>
          </cell>
          <cell r="N996">
            <v>1</v>
          </cell>
          <cell r="O996">
            <v>3078</v>
          </cell>
          <cell r="R996">
            <v>0</v>
          </cell>
          <cell r="S996">
            <v>0</v>
          </cell>
          <cell r="V996">
            <v>0</v>
          </cell>
          <cell r="Y996">
            <v>0</v>
          </cell>
          <cell r="AB996">
            <v>0</v>
          </cell>
          <cell r="AE996">
            <v>0</v>
          </cell>
          <cell r="AG996">
            <v>0</v>
          </cell>
          <cell r="AI996">
            <v>0</v>
          </cell>
          <cell r="AP996">
            <v>0</v>
          </cell>
          <cell r="AQ996">
            <v>6</v>
          </cell>
          <cell r="AR996">
            <v>0</v>
          </cell>
          <cell r="AS996">
            <v>4</v>
          </cell>
          <cell r="AT996">
            <v>1</v>
          </cell>
          <cell r="AU996">
            <v>0</v>
          </cell>
          <cell r="AV996">
            <v>0</v>
          </cell>
          <cell r="AW996">
            <v>0</v>
          </cell>
          <cell r="AX996">
            <v>0</v>
          </cell>
          <cell r="AY996">
            <v>0</v>
          </cell>
          <cell r="AZ996">
            <v>0</v>
          </cell>
        </row>
        <row r="997">
          <cell r="A997" t="str">
            <v>Enerplus Resources Fund</v>
          </cell>
          <cell r="B997">
            <v>935819</v>
          </cell>
          <cell r="C997" t="str">
            <v>D</v>
          </cell>
          <cell r="D997">
            <v>1</v>
          </cell>
          <cell r="E997">
            <v>2294</v>
          </cell>
          <cell r="N997">
            <v>1</v>
          </cell>
          <cell r="O997">
            <v>4421</v>
          </cell>
          <cell r="R997">
            <v>0</v>
          </cell>
          <cell r="S997">
            <v>0</v>
          </cell>
          <cell r="V997">
            <v>0</v>
          </cell>
          <cell r="Y997">
            <v>0</v>
          </cell>
          <cell r="AB997">
            <v>0</v>
          </cell>
          <cell r="AE997">
            <v>0</v>
          </cell>
          <cell r="AG997">
            <v>0</v>
          </cell>
          <cell r="AI997">
            <v>0</v>
          </cell>
          <cell r="AP997">
            <v>0</v>
          </cell>
          <cell r="AQ997">
            <v>3</v>
          </cell>
          <cell r="AR997">
            <v>0</v>
          </cell>
          <cell r="AS997">
            <v>4</v>
          </cell>
          <cell r="AT997">
            <v>1</v>
          </cell>
          <cell r="AU997">
            <v>0</v>
          </cell>
          <cell r="AV997">
            <v>0</v>
          </cell>
          <cell r="AW997">
            <v>0</v>
          </cell>
          <cell r="AX997">
            <v>0</v>
          </cell>
          <cell r="AY997">
            <v>0</v>
          </cell>
          <cell r="AZ997">
            <v>0</v>
          </cell>
        </row>
        <row r="998">
          <cell r="A998" t="str">
            <v>Enmax Corporation</v>
          </cell>
          <cell r="B998">
            <v>1208800</v>
          </cell>
          <cell r="C998" t="str">
            <v>D</v>
          </cell>
          <cell r="D998">
            <v>0</v>
          </cell>
          <cell r="N998">
            <v>0</v>
          </cell>
          <cell r="R998">
            <v>0</v>
          </cell>
          <cell r="S998">
            <v>0</v>
          </cell>
          <cell r="V998">
            <v>0</v>
          </cell>
          <cell r="Y998">
            <v>0</v>
          </cell>
          <cell r="AB998">
            <v>2</v>
          </cell>
          <cell r="AE998">
            <v>0</v>
          </cell>
          <cell r="AG998">
            <v>0</v>
          </cell>
          <cell r="AI998">
            <v>0</v>
          </cell>
          <cell r="AK998">
            <v>1</v>
          </cell>
          <cell r="AL998">
            <v>8400</v>
          </cell>
          <cell r="AP998">
            <v>0</v>
          </cell>
          <cell r="AQ998">
            <v>4</v>
          </cell>
          <cell r="AR998">
            <v>0</v>
          </cell>
          <cell r="AS998">
            <v>4</v>
          </cell>
          <cell r="AT998">
            <v>1</v>
          </cell>
          <cell r="AU998">
            <v>0</v>
          </cell>
          <cell r="AV998">
            <v>0</v>
          </cell>
          <cell r="AW998">
            <v>0</v>
          </cell>
          <cell r="AX998">
            <v>1</v>
          </cell>
          <cell r="AY998">
            <v>0</v>
          </cell>
          <cell r="AZ998">
            <v>0</v>
          </cell>
        </row>
        <row r="999">
          <cell r="A999" t="str">
            <v>EPCOR</v>
          </cell>
          <cell r="B999">
            <v>2589000</v>
          </cell>
          <cell r="C999" t="str">
            <v>D</v>
          </cell>
          <cell r="D999">
            <v>0</v>
          </cell>
          <cell r="N999">
            <v>0</v>
          </cell>
          <cell r="R999">
            <v>0</v>
          </cell>
          <cell r="S999">
            <v>0</v>
          </cell>
          <cell r="V999">
            <v>0</v>
          </cell>
          <cell r="Y999">
            <v>0</v>
          </cell>
          <cell r="AB999">
            <v>2</v>
          </cell>
          <cell r="AE999">
            <v>1</v>
          </cell>
          <cell r="AF999">
            <v>200</v>
          </cell>
          <cell r="AG999">
            <v>0</v>
          </cell>
          <cell r="AI999">
            <v>0</v>
          </cell>
          <cell r="AP999">
            <v>0</v>
          </cell>
          <cell r="AQ999">
            <v>5</v>
          </cell>
          <cell r="AR999">
            <v>0</v>
          </cell>
          <cell r="AS999">
            <v>4</v>
          </cell>
          <cell r="AT999">
            <v>1</v>
          </cell>
          <cell r="AU999">
            <v>0</v>
          </cell>
          <cell r="AV999">
            <v>0</v>
          </cell>
          <cell r="AW999">
            <v>0</v>
          </cell>
          <cell r="AX999">
            <v>1</v>
          </cell>
          <cell r="AY999">
            <v>0</v>
          </cell>
          <cell r="AZ999">
            <v>0</v>
          </cell>
        </row>
        <row r="1000">
          <cell r="A1000" t="str">
            <v>Export Development Canada</v>
          </cell>
          <cell r="B1000">
            <v>1365000</v>
          </cell>
          <cell r="C1000" t="str">
            <v>D</v>
          </cell>
          <cell r="D1000">
            <v>0</v>
          </cell>
          <cell r="I1000">
            <v>0</v>
          </cell>
          <cell r="L1000">
            <v>0</v>
          </cell>
          <cell r="N1000">
            <v>0</v>
          </cell>
          <cell r="P1000">
            <v>0</v>
          </cell>
          <cell r="R1000">
            <v>0</v>
          </cell>
          <cell r="S1000">
            <v>0</v>
          </cell>
          <cell r="V1000">
            <v>0</v>
          </cell>
          <cell r="Y1000">
            <v>0</v>
          </cell>
          <cell r="AB1000">
            <v>0</v>
          </cell>
          <cell r="AC1000">
            <v>0</v>
          </cell>
          <cell r="AE1000">
            <v>0</v>
          </cell>
          <cell r="AG1000">
            <v>0</v>
          </cell>
          <cell r="AI1000">
            <v>0</v>
          </cell>
          <cell r="AK1000">
            <v>0</v>
          </cell>
          <cell r="AP1000">
            <v>0</v>
          </cell>
          <cell r="AQ1000">
            <v>4</v>
          </cell>
          <cell r="AR1000">
            <v>0</v>
          </cell>
          <cell r="AS1000">
            <v>4</v>
          </cell>
          <cell r="AT1000">
            <v>1</v>
          </cell>
          <cell r="AU1000">
            <v>0</v>
          </cell>
          <cell r="AV1000">
            <v>0</v>
          </cell>
          <cell r="AW1000">
            <v>0</v>
          </cell>
          <cell r="AX1000">
            <v>0</v>
          </cell>
          <cell r="AY1000">
            <v>0</v>
          </cell>
          <cell r="AZ1000">
            <v>0</v>
          </cell>
        </row>
        <row r="1001">
          <cell r="A1001" t="str">
            <v>ExxonMobil Canada</v>
          </cell>
          <cell r="B1001">
            <v>8837725</v>
          </cell>
          <cell r="C1001" t="str">
            <v>D</v>
          </cell>
          <cell r="AB1001">
            <v>0</v>
          </cell>
          <cell r="AE1001">
            <v>0</v>
          </cell>
          <cell r="AG1001">
            <v>0</v>
          </cell>
          <cell r="AI1001">
            <v>0</v>
          </cell>
          <cell r="AP1001">
            <v>0</v>
          </cell>
          <cell r="AQ1001">
            <v>6</v>
          </cell>
          <cell r="AR1001">
            <v>0</v>
          </cell>
          <cell r="AS1001">
            <v>4</v>
          </cell>
          <cell r="AT1001">
            <v>1</v>
          </cell>
          <cell r="AU1001">
            <v>0</v>
          </cell>
          <cell r="AV1001">
            <v>0</v>
          </cell>
          <cell r="AW1001">
            <v>0</v>
          </cell>
          <cell r="AX1001">
            <v>0</v>
          </cell>
          <cell r="AY1001">
            <v>0</v>
          </cell>
          <cell r="AZ1001">
            <v>0</v>
          </cell>
        </row>
        <row r="1002">
          <cell r="A1002" t="str">
            <v>Fédération des caisses Desjardins du Québec</v>
          </cell>
          <cell r="B1002">
            <v>1276767</v>
          </cell>
          <cell r="C1002" t="str">
            <v>D</v>
          </cell>
          <cell r="D1002">
            <v>1</v>
          </cell>
          <cell r="E1002">
            <v>12200</v>
          </cell>
          <cell r="L1002">
            <v>0</v>
          </cell>
          <cell r="N1002">
            <v>1</v>
          </cell>
          <cell r="O1002">
            <v>185</v>
          </cell>
          <cell r="R1002">
            <v>0</v>
          </cell>
          <cell r="S1002">
            <v>0</v>
          </cell>
          <cell r="V1002">
            <v>0</v>
          </cell>
          <cell r="Y1002">
            <v>0</v>
          </cell>
          <cell r="AB1002">
            <v>0</v>
          </cell>
          <cell r="AC1002">
            <v>0</v>
          </cell>
          <cell r="AE1002">
            <v>1</v>
          </cell>
          <cell r="AF1002">
            <v>600</v>
          </cell>
          <cell r="AG1002">
            <v>0</v>
          </cell>
          <cell r="AI1002">
            <v>0</v>
          </cell>
          <cell r="AK1002">
            <v>0</v>
          </cell>
          <cell r="AM1002">
            <v>1</v>
          </cell>
          <cell r="AN1002">
            <v>3920</v>
          </cell>
          <cell r="AP1002">
            <v>0</v>
          </cell>
          <cell r="AQ1002">
            <v>4</v>
          </cell>
          <cell r="AR1002">
            <v>0</v>
          </cell>
          <cell r="AS1002">
            <v>4</v>
          </cell>
          <cell r="AT1002">
            <v>1</v>
          </cell>
          <cell r="AU1002">
            <v>0</v>
          </cell>
          <cell r="AV1002">
            <v>0</v>
          </cell>
          <cell r="AW1002">
            <v>0</v>
          </cell>
          <cell r="AX1002">
            <v>0</v>
          </cell>
          <cell r="AY1002">
            <v>0</v>
          </cell>
          <cell r="AZ1002">
            <v>0</v>
          </cell>
        </row>
        <row r="1003">
          <cell r="A1003" t="str">
            <v>Fiera Capital Inc.</v>
          </cell>
          <cell r="B1003">
            <v>12500</v>
          </cell>
          <cell r="C1003" t="str">
            <v>D</v>
          </cell>
          <cell r="D1003">
            <v>0</v>
          </cell>
          <cell r="L1003">
            <v>0</v>
          </cell>
          <cell r="N1003">
            <v>0</v>
          </cell>
          <cell r="P1003">
            <v>0</v>
          </cell>
          <cell r="R1003">
            <v>0</v>
          </cell>
          <cell r="S1003">
            <v>0</v>
          </cell>
          <cell r="V1003">
            <v>0</v>
          </cell>
          <cell r="Y1003">
            <v>0</v>
          </cell>
          <cell r="AB1003">
            <v>0</v>
          </cell>
          <cell r="AC1003">
            <v>0</v>
          </cell>
          <cell r="AE1003">
            <v>0</v>
          </cell>
          <cell r="AG1003">
            <v>0</v>
          </cell>
          <cell r="AI1003">
            <v>0</v>
          </cell>
          <cell r="AK1003">
            <v>0</v>
          </cell>
          <cell r="AP1003">
            <v>0</v>
          </cell>
          <cell r="AQ1003">
            <v>1</v>
          </cell>
          <cell r="AR1003">
            <v>0</v>
          </cell>
          <cell r="AS1003">
            <v>4</v>
          </cell>
          <cell r="AT1003">
            <v>1</v>
          </cell>
          <cell r="AU1003">
            <v>0</v>
          </cell>
          <cell r="AV1003">
            <v>0</v>
          </cell>
          <cell r="AW1003">
            <v>0</v>
          </cell>
          <cell r="AX1003">
            <v>0</v>
          </cell>
          <cell r="AY1003">
            <v>0</v>
          </cell>
          <cell r="AZ1003">
            <v>0</v>
          </cell>
        </row>
        <row r="1004">
          <cell r="A1004" t="str">
            <v>Fincentric Corporation</v>
          </cell>
          <cell r="B1004">
            <v>22237</v>
          </cell>
          <cell r="C1004" t="str">
            <v>D</v>
          </cell>
          <cell r="D1004">
            <v>0</v>
          </cell>
          <cell r="F1004">
            <v>50000</v>
          </cell>
          <cell r="G1004">
            <v>36</v>
          </cell>
          <cell r="L1004">
            <v>0</v>
          </cell>
          <cell r="N1004">
            <v>0</v>
          </cell>
          <cell r="P1004">
            <v>0</v>
          </cell>
          <cell r="R1004">
            <v>0</v>
          </cell>
          <cell r="S1004">
            <v>0</v>
          </cell>
          <cell r="V1004">
            <v>0</v>
          </cell>
          <cell r="Y1004">
            <v>0</v>
          </cell>
          <cell r="AB1004">
            <v>0</v>
          </cell>
          <cell r="AC1004">
            <v>0</v>
          </cell>
          <cell r="AE1004">
            <v>0</v>
          </cell>
          <cell r="AG1004">
            <v>0</v>
          </cell>
          <cell r="AI1004">
            <v>0</v>
          </cell>
          <cell r="AK1004">
            <v>0</v>
          </cell>
          <cell r="AP1004">
            <v>1</v>
          </cell>
          <cell r="AQ1004">
            <v>1</v>
          </cell>
          <cell r="AR1004">
            <v>0</v>
          </cell>
          <cell r="AS1004">
            <v>4</v>
          </cell>
          <cell r="AT1004">
            <v>1</v>
          </cell>
          <cell r="AU1004">
            <v>0</v>
          </cell>
          <cell r="AV1004">
            <v>0</v>
          </cell>
          <cell r="AW1004">
            <v>0</v>
          </cell>
          <cell r="AX1004">
            <v>0</v>
          </cell>
          <cell r="AY1004">
            <v>0</v>
          </cell>
          <cell r="AZ1004">
            <v>0</v>
          </cell>
        </row>
        <row r="1005">
          <cell r="A1005" t="str">
            <v>Finning International Inc.</v>
          </cell>
          <cell r="B1005">
            <v>3593295</v>
          </cell>
          <cell r="C1005" t="str">
            <v>D</v>
          </cell>
          <cell r="D1005">
            <v>0</v>
          </cell>
          <cell r="I1005">
            <v>560</v>
          </cell>
          <cell r="J1005">
            <v>6720</v>
          </cell>
          <cell r="L1005">
            <v>1</v>
          </cell>
          <cell r="M1005">
            <v>2200</v>
          </cell>
          <cell r="N1005">
            <v>1</v>
          </cell>
          <cell r="O1005">
            <v>2400</v>
          </cell>
          <cell r="P1005">
            <v>0</v>
          </cell>
          <cell r="R1005">
            <v>1</v>
          </cell>
          <cell r="S1005">
            <v>0</v>
          </cell>
          <cell r="V1005">
            <v>0</v>
          </cell>
          <cell r="Y1005">
            <v>0</v>
          </cell>
          <cell r="AB1005">
            <v>0</v>
          </cell>
          <cell r="AC1005">
            <v>0</v>
          </cell>
          <cell r="AE1005">
            <v>1</v>
          </cell>
          <cell r="AF1005">
            <v>745</v>
          </cell>
          <cell r="AG1005">
            <v>0</v>
          </cell>
          <cell r="AI1005">
            <v>1</v>
          </cell>
          <cell r="AJ1005">
            <v>1400</v>
          </cell>
          <cell r="AK1005">
            <v>0</v>
          </cell>
          <cell r="AM1005">
            <v>1</v>
          </cell>
          <cell r="AP1005">
            <v>0</v>
          </cell>
          <cell r="AQ1005">
            <v>5</v>
          </cell>
          <cell r="AR1005">
            <v>0</v>
          </cell>
          <cell r="AS1005">
            <v>4</v>
          </cell>
          <cell r="AT1005">
            <v>1</v>
          </cell>
          <cell r="AU1005">
            <v>0</v>
          </cell>
          <cell r="AV1005">
            <v>1</v>
          </cell>
          <cell r="AW1005">
            <v>1</v>
          </cell>
          <cell r="AX1005">
            <v>0</v>
          </cell>
          <cell r="AY1005">
            <v>0</v>
          </cell>
          <cell r="AZ1005">
            <v>0</v>
          </cell>
        </row>
        <row r="1006">
          <cell r="A1006" t="str">
            <v>FortisAlberta</v>
          </cell>
          <cell r="B1006">
            <v>349800</v>
          </cell>
          <cell r="C1006" t="str">
            <v>D</v>
          </cell>
          <cell r="D1006">
            <v>0</v>
          </cell>
          <cell r="N1006">
            <v>0</v>
          </cell>
          <cell r="R1006">
            <v>0</v>
          </cell>
          <cell r="S1006">
            <v>0</v>
          </cell>
          <cell r="V1006">
            <v>0</v>
          </cell>
          <cell r="Y1006">
            <v>0</v>
          </cell>
          <cell r="AB1006">
            <v>0</v>
          </cell>
          <cell r="AE1006">
            <v>0</v>
          </cell>
          <cell r="AG1006">
            <v>0</v>
          </cell>
          <cell r="AI1006">
            <v>0</v>
          </cell>
          <cell r="AK1006">
            <v>1</v>
          </cell>
          <cell r="AL1006">
            <v>10800</v>
          </cell>
          <cell r="AP1006">
            <v>0</v>
          </cell>
          <cell r="AQ1006">
            <v>2</v>
          </cell>
          <cell r="AR1006">
            <v>0</v>
          </cell>
          <cell r="AS1006">
            <v>4</v>
          </cell>
          <cell r="AT1006">
            <v>1</v>
          </cell>
          <cell r="AU1006">
            <v>0</v>
          </cell>
          <cell r="AV1006">
            <v>0</v>
          </cell>
          <cell r="AW1006">
            <v>0</v>
          </cell>
          <cell r="AX1006">
            <v>0</v>
          </cell>
          <cell r="AY1006">
            <v>0</v>
          </cell>
          <cell r="AZ1006">
            <v>0</v>
          </cell>
        </row>
        <row r="1007">
          <cell r="A1007" t="str">
            <v>Franklin Templeton Investments Corp.</v>
          </cell>
          <cell r="B1007">
            <v>301557</v>
          </cell>
          <cell r="C1007" t="str">
            <v>D</v>
          </cell>
          <cell r="AP1007">
            <v>0</v>
          </cell>
          <cell r="AQ1007">
            <v>2</v>
          </cell>
          <cell r="AR1007">
            <v>0</v>
          </cell>
          <cell r="AS1007">
            <v>4</v>
          </cell>
          <cell r="AT1007">
            <v>0</v>
          </cell>
          <cell r="AU1007">
            <v>0</v>
          </cell>
          <cell r="AV1007">
            <v>0</v>
          </cell>
          <cell r="AW1007">
            <v>0</v>
          </cell>
          <cell r="AX1007">
            <v>0</v>
          </cell>
          <cell r="AY1007">
            <v>0</v>
          </cell>
          <cell r="AZ1007">
            <v>0</v>
          </cell>
        </row>
        <row r="1008">
          <cell r="A1008" t="str">
            <v>G.T.C. Transcontinental Group Ltd.</v>
          </cell>
          <cell r="B1008">
            <v>1907234</v>
          </cell>
          <cell r="C1008" t="str">
            <v>D</v>
          </cell>
          <cell r="D1008">
            <v>0</v>
          </cell>
          <cell r="I1008">
            <v>6000</v>
          </cell>
          <cell r="J1008">
            <v>72000</v>
          </cell>
          <cell r="L1008">
            <v>0</v>
          </cell>
          <cell r="N1008">
            <v>0</v>
          </cell>
          <cell r="O1008">
            <v>3000</v>
          </cell>
          <cell r="P1008">
            <v>0</v>
          </cell>
          <cell r="R1008">
            <v>0</v>
          </cell>
          <cell r="S1008">
            <v>0</v>
          </cell>
          <cell r="V1008">
            <v>0</v>
          </cell>
          <cell r="Y1008">
            <v>0</v>
          </cell>
          <cell r="AB1008">
            <v>0</v>
          </cell>
          <cell r="AC1008">
            <v>0</v>
          </cell>
          <cell r="AE1008">
            <v>0</v>
          </cell>
          <cell r="AG1008">
            <v>0</v>
          </cell>
          <cell r="AI1008">
            <v>0</v>
          </cell>
          <cell r="AK1008">
            <v>0</v>
          </cell>
          <cell r="AM1008">
            <v>0</v>
          </cell>
          <cell r="AP1008">
            <v>0</v>
          </cell>
          <cell r="AQ1008">
            <v>4</v>
          </cell>
          <cell r="AR1008">
            <v>0</v>
          </cell>
          <cell r="AS1008">
            <v>4</v>
          </cell>
          <cell r="AT1008">
            <v>1</v>
          </cell>
          <cell r="AU1008">
            <v>0</v>
          </cell>
          <cell r="AV1008">
            <v>1</v>
          </cell>
          <cell r="AW1008">
            <v>0</v>
          </cell>
          <cell r="AX1008">
            <v>0</v>
          </cell>
          <cell r="AY1008">
            <v>0</v>
          </cell>
          <cell r="AZ1008">
            <v>0</v>
          </cell>
        </row>
        <row r="1009">
          <cell r="A1009" t="str">
            <v>General Dynamics Canada</v>
          </cell>
          <cell r="B1009">
            <v>320000</v>
          </cell>
          <cell r="C1009" t="str">
            <v>D</v>
          </cell>
          <cell r="AP1009">
            <v>0</v>
          </cell>
          <cell r="AQ1009">
            <v>2</v>
          </cell>
          <cell r="AR1009">
            <v>0</v>
          </cell>
          <cell r="AS1009">
            <v>4</v>
          </cell>
          <cell r="AT1009">
            <v>0</v>
          </cell>
          <cell r="AU1009">
            <v>0</v>
          </cell>
          <cell r="AV1009">
            <v>0</v>
          </cell>
          <cell r="AW1009">
            <v>0</v>
          </cell>
          <cell r="AX1009">
            <v>0</v>
          </cell>
          <cell r="AY1009">
            <v>0</v>
          </cell>
          <cell r="AZ1009">
            <v>0</v>
          </cell>
        </row>
        <row r="1010">
          <cell r="A1010" t="str">
            <v>General Electric Canada Inc.</v>
          </cell>
          <cell r="B1010">
            <v>4900000</v>
          </cell>
          <cell r="C1010" t="str">
            <v>D</v>
          </cell>
          <cell r="D1010">
            <v>0</v>
          </cell>
          <cell r="F1010">
            <v>38200</v>
          </cell>
          <cell r="G1010">
            <v>36</v>
          </cell>
          <cell r="H1010">
            <v>80</v>
          </cell>
          <cell r="L1010">
            <v>1</v>
          </cell>
          <cell r="N1010">
            <v>0</v>
          </cell>
          <cell r="P1010">
            <v>0</v>
          </cell>
          <cell r="R1010">
            <v>0</v>
          </cell>
          <cell r="S1010">
            <v>0</v>
          </cell>
          <cell r="V1010">
            <v>0</v>
          </cell>
          <cell r="Y1010">
            <v>0</v>
          </cell>
          <cell r="AB1010">
            <v>1</v>
          </cell>
          <cell r="AC1010">
            <v>0</v>
          </cell>
          <cell r="AE1010">
            <v>1</v>
          </cell>
          <cell r="AG1010">
            <v>0</v>
          </cell>
          <cell r="AI1010">
            <v>0</v>
          </cell>
          <cell r="AK1010">
            <v>0</v>
          </cell>
          <cell r="AM1010">
            <v>0</v>
          </cell>
          <cell r="AP1010">
            <v>1</v>
          </cell>
          <cell r="AQ1010">
            <v>5</v>
          </cell>
          <cell r="AR1010">
            <v>0</v>
          </cell>
          <cell r="AS1010">
            <v>4</v>
          </cell>
          <cell r="AT1010">
            <v>1</v>
          </cell>
          <cell r="AU1010">
            <v>0</v>
          </cell>
          <cell r="AV1010">
            <v>0</v>
          </cell>
          <cell r="AW1010">
            <v>0</v>
          </cell>
          <cell r="AX1010">
            <v>1</v>
          </cell>
          <cell r="AY1010">
            <v>0</v>
          </cell>
          <cell r="AZ1010">
            <v>0</v>
          </cell>
        </row>
        <row r="1011">
          <cell r="A1011" t="str">
            <v>Gennum Corporation</v>
          </cell>
          <cell r="B1011">
            <v>125945</v>
          </cell>
          <cell r="C1011" t="str">
            <v>D</v>
          </cell>
          <cell r="D1011">
            <v>0</v>
          </cell>
          <cell r="L1011">
            <v>0</v>
          </cell>
          <cell r="N1011">
            <v>0</v>
          </cell>
          <cell r="P1011">
            <v>0</v>
          </cell>
          <cell r="R1011">
            <v>0</v>
          </cell>
          <cell r="S1011">
            <v>0</v>
          </cell>
          <cell r="V1011">
            <v>0</v>
          </cell>
          <cell r="Y1011">
            <v>0</v>
          </cell>
          <cell r="AB1011">
            <v>0</v>
          </cell>
          <cell r="AC1011">
            <v>0</v>
          </cell>
          <cell r="AE1011">
            <v>0</v>
          </cell>
          <cell r="AG1011">
            <v>0</v>
          </cell>
          <cell r="AI1011">
            <v>0</v>
          </cell>
          <cell r="AK1011">
            <v>0</v>
          </cell>
          <cell r="AM1011">
            <v>0</v>
          </cell>
          <cell r="AP1011">
            <v>0</v>
          </cell>
          <cell r="AQ1011">
            <v>2</v>
          </cell>
          <cell r="AR1011">
            <v>0</v>
          </cell>
          <cell r="AS1011">
            <v>4</v>
          </cell>
          <cell r="AT1011">
            <v>1</v>
          </cell>
          <cell r="AU1011">
            <v>0</v>
          </cell>
          <cell r="AV1011">
            <v>0</v>
          </cell>
          <cell r="AW1011">
            <v>0</v>
          </cell>
          <cell r="AX1011">
            <v>0</v>
          </cell>
          <cell r="AY1011">
            <v>0</v>
          </cell>
          <cell r="AZ1011">
            <v>0</v>
          </cell>
        </row>
        <row r="1012">
          <cell r="A1012" t="str">
            <v>GlaxoSmithKline Inc.</v>
          </cell>
          <cell r="B1012">
            <v>1000000</v>
          </cell>
          <cell r="C1012" t="str">
            <v>D</v>
          </cell>
          <cell r="D1012">
            <v>1</v>
          </cell>
          <cell r="E1012">
            <v>3000</v>
          </cell>
          <cell r="F1012">
            <v>40000</v>
          </cell>
          <cell r="G1012">
            <v>24</v>
          </cell>
          <cell r="H1012">
            <v>90000</v>
          </cell>
          <cell r="K1012">
            <v>1278</v>
          </cell>
          <cell r="L1012">
            <v>1</v>
          </cell>
          <cell r="M1012">
            <v>1300</v>
          </cell>
          <cell r="N1012">
            <v>0</v>
          </cell>
          <cell r="P1012">
            <v>0</v>
          </cell>
          <cell r="R1012">
            <v>0</v>
          </cell>
          <cell r="S1012">
            <v>0</v>
          </cell>
          <cell r="V1012">
            <v>0</v>
          </cell>
          <cell r="Y1012">
            <v>0</v>
          </cell>
          <cell r="AB1012">
            <v>0</v>
          </cell>
          <cell r="AC1012">
            <v>0</v>
          </cell>
          <cell r="AE1012">
            <v>1</v>
          </cell>
          <cell r="AF1012">
            <v>800</v>
          </cell>
          <cell r="AG1012">
            <v>0</v>
          </cell>
          <cell r="AI1012">
            <v>0</v>
          </cell>
          <cell r="AK1012">
            <v>0</v>
          </cell>
          <cell r="AM1012">
            <v>0</v>
          </cell>
          <cell r="AP1012">
            <v>1</v>
          </cell>
          <cell r="AQ1012">
            <v>4</v>
          </cell>
          <cell r="AR1012">
            <v>0</v>
          </cell>
          <cell r="AS1012">
            <v>4</v>
          </cell>
          <cell r="AT1012">
            <v>1</v>
          </cell>
          <cell r="AU1012">
            <v>0</v>
          </cell>
          <cell r="AV1012">
            <v>0</v>
          </cell>
          <cell r="AW1012">
            <v>0</v>
          </cell>
          <cell r="AX1012">
            <v>0</v>
          </cell>
          <cell r="AY1012">
            <v>1</v>
          </cell>
          <cell r="AZ1012">
            <v>0</v>
          </cell>
        </row>
        <row r="1013">
          <cell r="A1013" t="str">
            <v>Goodyear Canada Inc.</v>
          </cell>
          <cell r="B1013">
            <v>1721090</v>
          </cell>
          <cell r="C1013" t="str">
            <v>D</v>
          </cell>
          <cell r="D1013">
            <v>0</v>
          </cell>
          <cell r="L1013">
            <v>0</v>
          </cell>
          <cell r="N1013">
            <v>0</v>
          </cell>
          <cell r="P1013">
            <v>0</v>
          </cell>
          <cell r="R1013">
            <v>0</v>
          </cell>
          <cell r="S1013">
            <v>0</v>
          </cell>
          <cell r="V1013">
            <v>0</v>
          </cell>
          <cell r="Y1013">
            <v>0</v>
          </cell>
          <cell r="AB1013">
            <v>0</v>
          </cell>
          <cell r="AC1013">
            <v>0</v>
          </cell>
          <cell r="AE1013">
            <v>0</v>
          </cell>
          <cell r="AG1013">
            <v>0</v>
          </cell>
          <cell r="AI1013">
            <v>0</v>
          </cell>
          <cell r="AP1013">
            <v>0</v>
          </cell>
          <cell r="AQ1013">
            <v>4</v>
          </cell>
          <cell r="AR1013">
            <v>0</v>
          </cell>
          <cell r="AS1013">
            <v>4</v>
          </cell>
          <cell r="AT1013">
            <v>1</v>
          </cell>
          <cell r="AU1013">
            <v>0</v>
          </cell>
          <cell r="AV1013">
            <v>0</v>
          </cell>
          <cell r="AW1013">
            <v>0</v>
          </cell>
          <cell r="AX1013">
            <v>0</v>
          </cell>
          <cell r="AY1013">
            <v>0</v>
          </cell>
          <cell r="AZ1013">
            <v>0</v>
          </cell>
        </row>
        <row r="1014">
          <cell r="A1014" t="str">
            <v>Gore Mutual Insurance Company</v>
          </cell>
          <cell r="B1014">
            <v>158730</v>
          </cell>
          <cell r="C1014" t="str">
            <v>D</v>
          </cell>
          <cell r="D1014">
            <v>0</v>
          </cell>
          <cell r="K1014">
            <v>0</v>
          </cell>
          <cell r="L1014">
            <v>0</v>
          </cell>
          <cell r="N1014">
            <v>0</v>
          </cell>
          <cell r="P1014">
            <v>0</v>
          </cell>
          <cell r="R1014">
            <v>0</v>
          </cell>
          <cell r="S1014">
            <v>0</v>
          </cell>
          <cell r="V1014">
            <v>0</v>
          </cell>
          <cell r="Y1014">
            <v>0</v>
          </cell>
          <cell r="AB1014">
            <v>0</v>
          </cell>
          <cell r="AC1014">
            <v>0</v>
          </cell>
          <cell r="AE1014">
            <v>0</v>
          </cell>
          <cell r="AG1014">
            <v>0</v>
          </cell>
          <cell r="AI1014">
            <v>0</v>
          </cell>
          <cell r="AK1014">
            <v>0</v>
          </cell>
          <cell r="AP1014">
            <v>0</v>
          </cell>
          <cell r="AQ1014">
            <v>2</v>
          </cell>
          <cell r="AR1014">
            <v>0</v>
          </cell>
          <cell r="AS1014">
            <v>4</v>
          </cell>
          <cell r="AT1014">
            <v>1</v>
          </cell>
          <cell r="AU1014">
            <v>0</v>
          </cell>
          <cell r="AV1014">
            <v>0</v>
          </cell>
          <cell r="AW1014">
            <v>0</v>
          </cell>
          <cell r="AX1014">
            <v>0</v>
          </cell>
          <cell r="AY1014">
            <v>0</v>
          </cell>
          <cell r="AZ1014">
            <v>0</v>
          </cell>
        </row>
        <row r="1015">
          <cell r="A1015" t="str">
            <v>Great West Life Assurance Company, The</v>
          </cell>
          <cell r="B1015">
            <v>9937000</v>
          </cell>
          <cell r="C1015" t="str">
            <v>D</v>
          </cell>
          <cell r="D1015">
            <v>0</v>
          </cell>
          <cell r="L1015">
            <v>1</v>
          </cell>
          <cell r="N1015">
            <v>0</v>
          </cell>
          <cell r="P1015">
            <v>0</v>
          </cell>
          <cell r="R1015">
            <v>0</v>
          </cell>
          <cell r="S1015">
            <v>0</v>
          </cell>
          <cell r="V1015">
            <v>0</v>
          </cell>
          <cell r="Y1015">
            <v>0</v>
          </cell>
          <cell r="AB1015">
            <v>0</v>
          </cell>
          <cell r="AC1015">
            <v>0</v>
          </cell>
          <cell r="AE1015">
            <v>0</v>
          </cell>
          <cell r="AG1015">
            <v>0</v>
          </cell>
          <cell r="AI1015">
            <v>0</v>
          </cell>
          <cell r="AK1015">
            <v>0</v>
          </cell>
          <cell r="AP1015">
            <v>0</v>
          </cell>
          <cell r="AQ1015">
            <v>6</v>
          </cell>
          <cell r="AR1015">
            <v>0</v>
          </cell>
          <cell r="AS1015">
            <v>4</v>
          </cell>
          <cell r="AT1015">
            <v>1</v>
          </cell>
          <cell r="AU1015">
            <v>0</v>
          </cell>
          <cell r="AV1015">
            <v>0</v>
          </cell>
          <cell r="AW1015">
            <v>0</v>
          </cell>
          <cell r="AX1015">
            <v>0</v>
          </cell>
          <cell r="AY1015">
            <v>0</v>
          </cell>
          <cell r="AZ1015">
            <v>0</v>
          </cell>
        </row>
        <row r="1016">
          <cell r="A1016" t="str">
            <v>Greystone Managed Investments Inc.</v>
          </cell>
          <cell r="B1016">
            <v>30000</v>
          </cell>
          <cell r="C1016" t="str">
            <v>D</v>
          </cell>
          <cell r="D1016">
            <v>0</v>
          </cell>
          <cell r="L1016">
            <v>0</v>
          </cell>
          <cell r="N1016">
            <v>0</v>
          </cell>
          <cell r="P1016">
            <v>0</v>
          </cell>
          <cell r="R1016">
            <v>0</v>
          </cell>
          <cell r="S1016">
            <v>0</v>
          </cell>
          <cell r="V1016">
            <v>0</v>
          </cell>
          <cell r="Y1016">
            <v>0</v>
          </cell>
          <cell r="AB1016">
            <v>0</v>
          </cell>
          <cell r="AC1016">
            <v>0</v>
          </cell>
          <cell r="AE1016">
            <v>0</v>
          </cell>
          <cell r="AG1016">
            <v>0</v>
          </cell>
          <cell r="AI1016">
            <v>0</v>
          </cell>
          <cell r="AK1016">
            <v>0</v>
          </cell>
          <cell r="AP1016">
            <v>0</v>
          </cell>
          <cell r="AQ1016">
            <v>1</v>
          </cell>
          <cell r="AR1016">
            <v>0</v>
          </cell>
          <cell r="AS1016">
            <v>4</v>
          </cell>
          <cell r="AT1016">
            <v>1</v>
          </cell>
          <cell r="AU1016">
            <v>0</v>
          </cell>
          <cell r="AV1016">
            <v>0</v>
          </cell>
          <cell r="AW1016">
            <v>0</v>
          </cell>
          <cell r="AX1016">
            <v>0</v>
          </cell>
          <cell r="AY1016">
            <v>0</v>
          </cell>
          <cell r="AZ1016">
            <v>0</v>
          </cell>
        </row>
        <row r="1017">
          <cell r="A1017" t="str">
            <v>GrowthWorks Capital Ltd.</v>
          </cell>
          <cell r="B1017">
            <v>2617</v>
          </cell>
          <cell r="C1017" t="str">
            <v>D</v>
          </cell>
          <cell r="D1017">
            <v>0</v>
          </cell>
          <cell r="I1017">
            <v>550</v>
          </cell>
          <cell r="J1017">
            <v>6600</v>
          </cell>
          <cell r="L1017">
            <v>0</v>
          </cell>
          <cell r="N1017">
            <v>1</v>
          </cell>
          <cell r="P1017">
            <v>0</v>
          </cell>
          <cell r="R1017">
            <v>1</v>
          </cell>
          <cell r="S1017">
            <v>0</v>
          </cell>
          <cell r="V1017">
            <v>0</v>
          </cell>
          <cell r="Y1017">
            <v>1</v>
          </cell>
          <cell r="AA1017">
            <v>500</v>
          </cell>
          <cell r="AB1017">
            <v>0</v>
          </cell>
          <cell r="AC1017">
            <v>1</v>
          </cell>
          <cell r="AE1017">
            <v>1</v>
          </cell>
          <cell r="AG1017">
            <v>0</v>
          </cell>
          <cell r="AI1017">
            <v>0</v>
          </cell>
          <cell r="AK1017">
            <v>0</v>
          </cell>
          <cell r="AP1017">
            <v>0</v>
          </cell>
          <cell r="AQ1017">
            <v>1</v>
          </cell>
          <cell r="AR1017">
            <v>0</v>
          </cell>
          <cell r="AS1017">
            <v>4</v>
          </cell>
          <cell r="AT1017">
            <v>1</v>
          </cell>
          <cell r="AU1017">
            <v>0</v>
          </cell>
          <cell r="AV1017">
            <v>1</v>
          </cell>
          <cell r="AW1017">
            <v>1</v>
          </cell>
          <cell r="AX1017">
            <v>0</v>
          </cell>
          <cell r="AY1017">
            <v>0</v>
          </cell>
          <cell r="AZ1017">
            <v>0</v>
          </cell>
        </row>
        <row r="1018">
          <cell r="A1018" t="str">
            <v>Guardian Capital Group Limited</v>
          </cell>
          <cell r="B1018">
            <v>37922</v>
          </cell>
          <cell r="C1018" t="str">
            <v>D</v>
          </cell>
          <cell r="D1018">
            <v>0</v>
          </cell>
          <cell r="L1018">
            <v>0</v>
          </cell>
          <cell r="N1018">
            <v>0</v>
          </cell>
          <cell r="P1018">
            <v>0</v>
          </cell>
          <cell r="R1018">
            <v>0</v>
          </cell>
          <cell r="S1018">
            <v>0</v>
          </cell>
          <cell r="V1018">
            <v>0</v>
          </cell>
          <cell r="Y1018">
            <v>0</v>
          </cell>
          <cell r="AB1018">
            <v>0</v>
          </cell>
          <cell r="AC1018">
            <v>0</v>
          </cell>
          <cell r="AE1018">
            <v>0</v>
          </cell>
          <cell r="AG1018">
            <v>0</v>
          </cell>
          <cell r="AI1018">
            <v>0</v>
          </cell>
          <cell r="AK1018">
            <v>0</v>
          </cell>
          <cell r="AP1018">
            <v>0</v>
          </cell>
          <cell r="AQ1018">
            <v>1</v>
          </cell>
          <cell r="AR1018">
            <v>0</v>
          </cell>
          <cell r="AS1018">
            <v>4</v>
          </cell>
          <cell r="AT1018">
            <v>1</v>
          </cell>
          <cell r="AU1018">
            <v>0</v>
          </cell>
          <cell r="AV1018">
            <v>0</v>
          </cell>
          <cell r="AW1018">
            <v>0</v>
          </cell>
          <cell r="AX1018">
            <v>0</v>
          </cell>
          <cell r="AY1018">
            <v>0</v>
          </cell>
          <cell r="AZ1018">
            <v>0</v>
          </cell>
        </row>
        <row r="1019">
          <cell r="A1019" t="str">
            <v>H.W. Siebens Charitable Foundation</v>
          </cell>
          <cell r="B1019">
            <v>33783</v>
          </cell>
          <cell r="C1019" t="str">
            <v>D</v>
          </cell>
          <cell r="D1019">
            <v>1</v>
          </cell>
          <cell r="E1019">
            <v>32288</v>
          </cell>
          <cell r="L1019">
            <v>0</v>
          </cell>
          <cell r="N1019">
            <v>1</v>
          </cell>
          <cell r="O1019">
            <v>1320</v>
          </cell>
          <cell r="R1019">
            <v>0</v>
          </cell>
          <cell r="S1019">
            <v>0</v>
          </cell>
          <cell r="V1019">
            <v>0</v>
          </cell>
          <cell r="Y1019">
            <v>0</v>
          </cell>
          <cell r="AB1019">
            <v>0</v>
          </cell>
          <cell r="AC1019">
            <v>0</v>
          </cell>
          <cell r="AE1019">
            <v>0</v>
          </cell>
          <cell r="AG1019">
            <v>0</v>
          </cell>
          <cell r="AI1019">
            <v>0</v>
          </cell>
          <cell r="AK1019">
            <v>0</v>
          </cell>
          <cell r="AP1019">
            <v>0</v>
          </cell>
          <cell r="AQ1019">
            <v>1</v>
          </cell>
          <cell r="AR1019">
            <v>0</v>
          </cell>
          <cell r="AS1019">
            <v>4</v>
          </cell>
          <cell r="AT1019">
            <v>1</v>
          </cell>
          <cell r="AU1019">
            <v>0</v>
          </cell>
          <cell r="AV1019">
            <v>0</v>
          </cell>
          <cell r="AW1019">
            <v>0</v>
          </cell>
          <cell r="AX1019">
            <v>0</v>
          </cell>
          <cell r="AY1019">
            <v>0</v>
          </cell>
          <cell r="AZ1019">
            <v>0</v>
          </cell>
        </row>
        <row r="1020">
          <cell r="A1020" t="str">
            <v>Hallmark Canada</v>
          </cell>
          <cell r="B1020">
            <v>233774</v>
          </cell>
          <cell r="C1020" t="str">
            <v>D</v>
          </cell>
          <cell r="D1020">
            <v>0</v>
          </cell>
          <cell r="L1020">
            <v>0</v>
          </cell>
          <cell r="N1020">
            <v>1</v>
          </cell>
          <cell r="P1020">
            <v>0</v>
          </cell>
          <cell r="R1020">
            <v>1</v>
          </cell>
          <cell r="S1020">
            <v>0</v>
          </cell>
          <cell r="V1020">
            <v>0</v>
          </cell>
          <cell r="Y1020">
            <v>1</v>
          </cell>
          <cell r="AA1020">
            <v>1000</v>
          </cell>
          <cell r="AB1020">
            <v>0</v>
          </cell>
          <cell r="AC1020">
            <v>0</v>
          </cell>
          <cell r="AE1020">
            <v>1</v>
          </cell>
          <cell r="AF1020">
            <v>1700</v>
          </cell>
          <cell r="AG1020">
            <v>0</v>
          </cell>
          <cell r="AI1020">
            <v>0</v>
          </cell>
          <cell r="AK1020">
            <v>0</v>
          </cell>
          <cell r="AP1020">
            <v>0</v>
          </cell>
          <cell r="AQ1020">
            <v>2</v>
          </cell>
          <cell r="AR1020">
            <v>0</v>
          </cell>
          <cell r="AS1020">
            <v>4</v>
          </cell>
          <cell r="AT1020">
            <v>1</v>
          </cell>
          <cell r="AU1020">
            <v>0</v>
          </cell>
          <cell r="AV1020">
            <v>0</v>
          </cell>
          <cell r="AW1020">
            <v>1</v>
          </cell>
          <cell r="AX1020">
            <v>0</v>
          </cell>
          <cell r="AY1020">
            <v>0</v>
          </cell>
          <cell r="AZ1020">
            <v>0</v>
          </cell>
        </row>
        <row r="1021">
          <cell r="A1021" t="str">
            <v>Harlequin Enterprises Ltd.</v>
          </cell>
          <cell r="B1021">
            <v>584924</v>
          </cell>
          <cell r="C1021" t="str">
            <v>D</v>
          </cell>
          <cell r="D1021">
            <v>0</v>
          </cell>
          <cell r="L1021">
            <v>0</v>
          </cell>
          <cell r="N1021">
            <v>1</v>
          </cell>
          <cell r="O1021">
            <v>840</v>
          </cell>
          <cell r="P1021">
            <v>0</v>
          </cell>
          <cell r="R1021">
            <v>0</v>
          </cell>
          <cell r="S1021">
            <v>0</v>
          </cell>
          <cell r="V1021">
            <v>0</v>
          </cell>
          <cell r="Y1021">
            <v>0</v>
          </cell>
          <cell r="AB1021">
            <v>0</v>
          </cell>
          <cell r="AC1021">
            <v>0</v>
          </cell>
          <cell r="AE1021">
            <v>0</v>
          </cell>
          <cell r="AG1021">
            <v>0</v>
          </cell>
          <cell r="AI1021">
            <v>0</v>
          </cell>
          <cell r="AK1021">
            <v>0</v>
          </cell>
          <cell r="AP1021">
            <v>0</v>
          </cell>
          <cell r="AQ1021">
            <v>3</v>
          </cell>
          <cell r="AR1021">
            <v>0</v>
          </cell>
          <cell r="AS1021">
            <v>4</v>
          </cell>
          <cell r="AT1021">
            <v>1</v>
          </cell>
          <cell r="AU1021">
            <v>0</v>
          </cell>
          <cell r="AV1021">
            <v>0</v>
          </cell>
          <cell r="AW1021">
            <v>0</v>
          </cell>
          <cell r="AX1021">
            <v>0</v>
          </cell>
          <cell r="AY1021">
            <v>0</v>
          </cell>
          <cell r="AZ1021">
            <v>0</v>
          </cell>
        </row>
        <row r="1022">
          <cell r="A1022" t="str">
            <v>HOOPP Investment Management Limited</v>
          </cell>
          <cell r="B1022">
            <v>100000</v>
          </cell>
          <cell r="C1022" t="str">
            <v>D</v>
          </cell>
          <cell r="D1022">
            <v>0</v>
          </cell>
          <cell r="L1022">
            <v>0</v>
          </cell>
          <cell r="N1022">
            <v>0</v>
          </cell>
          <cell r="P1022">
            <v>0</v>
          </cell>
          <cell r="R1022">
            <v>0</v>
          </cell>
          <cell r="S1022">
            <v>0</v>
          </cell>
          <cell r="V1022">
            <v>0</v>
          </cell>
          <cell r="Y1022">
            <v>0</v>
          </cell>
          <cell r="AB1022">
            <v>0</v>
          </cell>
          <cell r="AC1022">
            <v>0</v>
          </cell>
          <cell r="AE1022">
            <v>0</v>
          </cell>
          <cell r="AG1022">
            <v>0</v>
          </cell>
          <cell r="AI1022">
            <v>0</v>
          </cell>
          <cell r="AK1022">
            <v>0</v>
          </cell>
          <cell r="AP1022">
            <v>0</v>
          </cell>
          <cell r="AQ1022">
            <v>2</v>
          </cell>
          <cell r="AR1022">
            <v>0</v>
          </cell>
          <cell r="AS1022">
            <v>4</v>
          </cell>
          <cell r="AT1022">
            <v>1</v>
          </cell>
          <cell r="AU1022">
            <v>0</v>
          </cell>
          <cell r="AV1022">
            <v>0</v>
          </cell>
          <cell r="AW1022">
            <v>0</v>
          </cell>
          <cell r="AX1022">
            <v>0</v>
          </cell>
          <cell r="AY1022">
            <v>0</v>
          </cell>
          <cell r="AZ1022">
            <v>0</v>
          </cell>
        </row>
        <row r="1023">
          <cell r="A1023" t="str">
            <v>Hudson's Bay Company</v>
          </cell>
          <cell r="B1023">
            <v>7400051</v>
          </cell>
          <cell r="C1023" t="str">
            <v>D</v>
          </cell>
          <cell r="AP1023">
            <v>0</v>
          </cell>
          <cell r="AQ1023">
            <v>6</v>
          </cell>
          <cell r="AR1023">
            <v>0</v>
          </cell>
          <cell r="AS1023">
            <v>4</v>
          </cell>
          <cell r="AT1023">
            <v>0</v>
          </cell>
          <cell r="AU1023">
            <v>0</v>
          </cell>
          <cell r="AV1023">
            <v>0</v>
          </cell>
          <cell r="AW1023">
            <v>0</v>
          </cell>
          <cell r="AX1023">
            <v>0</v>
          </cell>
          <cell r="AY1023">
            <v>0</v>
          </cell>
          <cell r="AZ1023">
            <v>0</v>
          </cell>
        </row>
        <row r="1024">
          <cell r="A1024" t="str">
            <v>Hunt Oil Company of Canada Inc. (CDB)</v>
          </cell>
          <cell r="B1024">
            <v>200000</v>
          </cell>
          <cell r="C1024" t="str">
            <v>D</v>
          </cell>
          <cell r="D1024">
            <v>0</v>
          </cell>
          <cell r="N1024">
            <v>1</v>
          </cell>
          <cell r="O1024">
            <v>3197</v>
          </cell>
          <cell r="R1024">
            <v>2</v>
          </cell>
          <cell r="S1024">
            <v>0</v>
          </cell>
          <cell r="V1024">
            <v>1</v>
          </cell>
          <cell r="X1024">
            <v>1500</v>
          </cell>
          <cell r="Y1024">
            <v>1</v>
          </cell>
          <cell r="AA1024">
            <v>620</v>
          </cell>
          <cell r="AB1024">
            <v>0</v>
          </cell>
          <cell r="AE1024">
            <v>0</v>
          </cell>
          <cell r="AG1024">
            <v>1</v>
          </cell>
          <cell r="AH1024">
            <v>36</v>
          </cell>
          <cell r="AP1024">
            <v>0</v>
          </cell>
          <cell r="AQ1024">
            <v>2</v>
          </cell>
          <cell r="AR1024">
            <v>0</v>
          </cell>
          <cell r="AS1024">
            <v>4</v>
          </cell>
          <cell r="AT1024">
            <v>1</v>
          </cell>
          <cell r="AU1024">
            <v>0</v>
          </cell>
          <cell r="AV1024">
            <v>0</v>
          </cell>
          <cell r="AW1024">
            <v>1</v>
          </cell>
          <cell r="AX1024">
            <v>0</v>
          </cell>
          <cell r="AY1024">
            <v>0</v>
          </cell>
          <cell r="AZ1024">
            <v>0</v>
          </cell>
        </row>
        <row r="1025">
          <cell r="A1025" t="str">
            <v>Husky Energy Inc.</v>
          </cell>
          <cell r="B1025">
            <v>7658000</v>
          </cell>
          <cell r="C1025" t="str">
            <v>D</v>
          </cell>
          <cell r="D1025">
            <v>0</v>
          </cell>
          <cell r="I1025">
            <v>1035</v>
          </cell>
          <cell r="J1025">
            <v>12420</v>
          </cell>
          <cell r="N1025">
            <v>1</v>
          </cell>
          <cell r="O1025">
            <v>4687</v>
          </cell>
          <cell r="R1025">
            <v>1</v>
          </cell>
          <cell r="S1025">
            <v>0</v>
          </cell>
          <cell r="V1025">
            <v>0</v>
          </cell>
          <cell r="Y1025">
            <v>1</v>
          </cell>
          <cell r="AA1025">
            <v>250</v>
          </cell>
          <cell r="AB1025">
            <v>0</v>
          </cell>
          <cell r="AE1025">
            <v>0</v>
          </cell>
          <cell r="AG1025">
            <v>0</v>
          </cell>
          <cell r="AI1025">
            <v>0</v>
          </cell>
          <cell r="AP1025">
            <v>0</v>
          </cell>
          <cell r="AQ1025">
            <v>6</v>
          </cell>
          <cell r="AR1025">
            <v>0</v>
          </cell>
          <cell r="AS1025">
            <v>4</v>
          </cell>
          <cell r="AT1025">
            <v>1</v>
          </cell>
          <cell r="AU1025">
            <v>0</v>
          </cell>
          <cell r="AV1025">
            <v>1</v>
          </cell>
          <cell r="AW1025">
            <v>1</v>
          </cell>
          <cell r="AX1025">
            <v>0</v>
          </cell>
          <cell r="AY1025">
            <v>0</v>
          </cell>
          <cell r="AZ1025">
            <v>0</v>
          </cell>
        </row>
        <row r="1026">
          <cell r="A1026" t="str">
            <v>Husky Injection Molding Systems Ltd.</v>
          </cell>
          <cell r="B1026">
            <v>1147949</v>
          </cell>
          <cell r="C1026" t="str">
            <v>D</v>
          </cell>
          <cell r="D1026">
            <v>0</v>
          </cell>
          <cell r="F1026">
            <v>45000</v>
          </cell>
          <cell r="G1026">
            <v>36</v>
          </cell>
          <cell r="I1026">
            <v>0</v>
          </cell>
          <cell r="L1026">
            <v>0</v>
          </cell>
          <cell r="N1026">
            <v>0</v>
          </cell>
          <cell r="P1026">
            <v>0</v>
          </cell>
          <cell r="R1026">
            <v>0</v>
          </cell>
          <cell r="S1026">
            <v>0</v>
          </cell>
          <cell r="V1026">
            <v>0</v>
          </cell>
          <cell r="Y1026">
            <v>0</v>
          </cell>
          <cell r="AB1026">
            <v>0</v>
          </cell>
          <cell r="AC1026">
            <v>0</v>
          </cell>
          <cell r="AE1026">
            <v>0</v>
          </cell>
          <cell r="AG1026">
            <v>0</v>
          </cell>
          <cell r="AI1026">
            <v>0</v>
          </cell>
          <cell r="AK1026">
            <v>0</v>
          </cell>
          <cell r="AP1026">
            <v>1</v>
          </cell>
          <cell r="AQ1026">
            <v>4</v>
          </cell>
          <cell r="AR1026">
            <v>0</v>
          </cell>
          <cell r="AS1026">
            <v>4</v>
          </cell>
          <cell r="AT1026">
            <v>1</v>
          </cell>
          <cell r="AU1026">
            <v>0</v>
          </cell>
          <cell r="AV1026">
            <v>0</v>
          </cell>
          <cell r="AW1026">
            <v>0</v>
          </cell>
          <cell r="AX1026">
            <v>0</v>
          </cell>
          <cell r="AY1026">
            <v>0</v>
          </cell>
          <cell r="AZ1026">
            <v>0</v>
          </cell>
        </row>
        <row r="1027">
          <cell r="A1027" t="str">
            <v>Hydro-Québec</v>
          </cell>
          <cell r="B1027">
            <v>11425000</v>
          </cell>
          <cell r="C1027" t="str">
            <v>D</v>
          </cell>
          <cell r="D1027">
            <v>1</v>
          </cell>
          <cell r="E1027">
            <v>500</v>
          </cell>
          <cell r="I1027">
            <v>0</v>
          </cell>
          <cell r="L1027">
            <v>0</v>
          </cell>
          <cell r="N1027">
            <v>1</v>
          </cell>
          <cell r="O1027">
            <v>1680</v>
          </cell>
          <cell r="P1027">
            <v>0</v>
          </cell>
          <cell r="R1027">
            <v>0</v>
          </cell>
          <cell r="S1027">
            <v>0</v>
          </cell>
          <cell r="V1027">
            <v>0</v>
          </cell>
          <cell r="Y1027">
            <v>0</v>
          </cell>
          <cell r="AB1027">
            <v>1</v>
          </cell>
          <cell r="AC1027">
            <v>0</v>
          </cell>
          <cell r="AE1027">
            <v>1</v>
          </cell>
          <cell r="AG1027">
            <v>0</v>
          </cell>
          <cell r="AI1027">
            <v>0</v>
          </cell>
          <cell r="AK1027">
            <v>0</v>
          </cell>
          <cell r="AP1027">
            <v>0</v>
          </cell>
          <cell r="AQ1027">
            <v>6</v>
          </cell>
          <cell r="AR1027">
            <v>0</v>
          </cell>
          <cell r="AS1027">
            <v>4</v>
          </cell>
          <cell r="AT1027">
            <v>1</v>
          </cell>
          <cell r="AU1027">
            <v>0</v>
          </cell>
          <cell r="AV1027">
            <v>0</v>
          </cell>
          <cell r="AW1027">
            <v>0</v>
          </cell>
          <cell r="AX1027">
            <v>1</v>
          </cell>
          <cell r="AY1027">
            <v>0</v>
          </cell>
          <cell r="AZ1027">
            <v>0</v>
          </cell>
        </row>
        <row r="1028">
          <cell r="A1028" t="str">
            <v>IBM Canada Ltd.</v>
          </cell>
          <cell r="B1028">
            <v>9000000</v>
          </cell>
          <cell r="C1028" t="str">
            <v>D</v>
          </cell>
          <cell r="D1028">
            <v>0</v>
          </cell>
          <cell r="L1028">
            <v>0</v>
          </cell>
          <cell r="N1028">
            <v>0</v>
          </cell>
          <cell r="P1028">
            <v>0</v>
          </cell>
          <cell r="R1028">
            <v>0</v>
          </cell>
          <cell r="S1028">
            <v>0</v>
          </cell>
          <cell r="V1028">
            <v>0</v>
          </cell>
          <cell r="Y1028">
            <v>0</v>
          </cell>
          <cell r="AB1028">
            <v>0</v>
          </cell>
          <cell r="AC1028">
            <v>0</v>
          </cell>
          <cell r="AE1028">
            <v>0</v>
          </cell>
          <cell r="AG1028">
            <v>0</v>
          </cell>
          <cell r="AI1028">
            <v>0</v>
          </cell>
          <cell r="AK1028">
            <v>0</v>
          </cell>
          <cell r="AP1028">
            <v>0</v>
          </cell>
          <cell r="AQ1028">
            <v>6</v>
          </cell>
          <cell r="AR1028">
            <v>0</v>
          </cell>
          <cell r="AS1028">
            <v>4</v>
          </cell>
          <cell r="AT1028">
            <v>1</v>
          </cell>
          <cell r="AU1028">
            <v>0</v>
          </cell>
          <cell r="AV1028">
            <v>0</v>
          </cell>
          <cell r="AW1028">
            <v>0</v>
          </cell>
          <cell r="AX1028">
            <v>0</v>
          </cell>
          <cell r="AY1028">
            <v>0</v>
          </cell>
          <cell r="AZ1028">
            <v>0</v>
          </cell>
        </row>
        <row r="1029">
          <cell r="A1029" t="str">
            <v>Ikon Office Solutions</v>
          </cell>
          <cell r="B1029">
            <v>294033</v>
          </cell>
          <cell r="C1029" t="str">
            <v>D</v>
          </cell>
          <cell r="D1029">
            <v>0</v>
          </cell>
          <cell r="L1029">
            <v>0</v>
          </cell>
          <cell r="N1029">
            <v>0</v>
          </cell>
          <cell r="P1029">
            <v>0</v>
          </cell>
          <cell r="R1029">
            <v>0</v>
          </cell>
          <cell r="S1029">
            <v>0</v>
          </cell>
          <cell r="V1029">
            <v>0</v>
          </cell>
          <cell r="Y1029">
            <v>0</v>
          </cell>
          <cell r="AB1029">
            <v>1</v>
          </cell>
          <cell r="AC1029">
            <v>0</v>
          </cell>
          <cell r="AE1029">
            <v>0</v>
          </cell>
          <cell r="AG1029">
            <v>0</v>
          </cell>
          <cell r="AI1029">
            <v>0</v>
          </cell>
          <cell r="AK1029">
            <v>0</v>
          </cell>
          <cell r="AP1029">
            <v>0</v>
          </cell>
          <cell r="AQ1029">
            <v>2</v>
          </cell>
          <cell r="AR1029">
            <v>0</v>
          </cell>
          <cell r="AS1029">
            <v>4</v>
          </cell>
          <cell r="AT1029">
            <v>1</v>
          </cell>
          <cell r="AU1029">
            <v>0</v>
          </cell>
          <cell r="AV1029">
            <v>0</v>
          </cell>
          <cell r="AW1029">
            <v>0</v>
          </cell>
          <cell r="AX1029">
            <v>1</v>
          </cell>
          <cell r="AY1029">
            <v>0</v>
          </cell>
          <cell r="AZ1029">
            <v>0</v>
          </cell>
        </row>
        <row r="1030">
          <cell r="A1030" t="str">
            <v>Imperial Oil Limited</v>
          </cell>
          <cell r="B1030">
            <v>19208000</v>
          </cell>
          <cell r="C1030" t="str">
            <v>D</v>
          </cell>
          <cell r="D1030">
            <v>1</v>
          </cell>
          <cell r="E1030">
            <v>20000</v>
          </cell>
          <cell r="L1030">
            <v>0</v>
          </cell>
          <cell r="N1030">
            <v>0</v>
          </cell>
          <cell r="P1030">
            <v>0</v>
          </cell>
          <cell r="R1030">
            <v>0</v>
          </cell>
          <cell r="S1030">
            <v>0</v>
          </cell>
          <cell r="V1030">
            <v>0</v>
          </cell>
          <cell r="Y1030">
            <v>0</v>
          </cell>
          <cell r="AB1030">
            <v>0</v>
          </cell>
          <cell r="AC1030">
            <v>0</v>
          </cell>
          <cell r="AE1030">
            <v>0</v>
          </cell>
          <cell r="AG1030">
            <v>0</v>
          </cell>
          <cell r="AI1030">
            <v>0</v>
          </cell>
          <cell r="AK1030">
            <v>0</v>
          </cell>
          <cell r="AP1030">
            <v>0</v>
          </cell>
          <cell r="AQ1030">
            <v>6</v>
          </cell>
          <cell r="AR1030">
            <v>0</v>
          </cell>
          <cell r="AS1030">
            <v>4</v>
          </cell>
          <cell r="AT1030">
            <v>1</v>
          </cell>
          <cell r="AU1030">
            <v>0</v>
          </cell>
          <cell r="AV1030">
            <v>0</v>
          </cell>
          <cell r="AW1030">
            <v>0</v>
          </cell>
          <cell r="AX1030">
            <v>0</v>
          </cell>
          <cell r="AY1030">
            <v>0</v>
          </cell>
          <cell r="AZ1030">
            <v>0</v>
          </cell>
        </row>
        <row r="1031">
          <cell r="A1031" t="str">
            <v>Imperial Tobacco Canada Limited</v>
          </cell>
          <cell r="B1031">
            <v>1994000</v>
          </cell>
          <cell r="C1031" t="str">
            <v>D</v>
          </cell>
          <cell r="D1031">
            <v>0</v>
          </cell>
          <cell r="F1031">
            <v>38000</v>
          </cell>
          <cell r="G1031">
            <v>36</v>
          </cell>
          <cell r="K1031">
            <v>209</v>
          </cell>
          <cell r="L1031">
            <v>1</v>
          </cell>
          <cell r="M1031">
            <v>780</v>
          </cell>
          <cell r="N1031">
            <v>0</v>
          </cell>
          <cell r="P1031">
            <v>0</v>
          </cell>
          <cell r="R1031">
            <v>2</v>
          </cell>
          <cell r="S1031">
            <v>1</v>
          </cell>
          <cell r="U1031">
            <v>5000</v>
          </cell>
          <cell r="V1031">
            <v>0</v>
          </cell>
          <cell r="Y1031">
            <v>1</v>
          </cell>
          <cell r="AA1031">
            <v>2000</v>
          </cell>
          <cell r="AB1031">
            <v>1</v>
          </cell>
          <cell r="AC1031">
            <v>1</v>
          </cell>
          <cell r="AE1031">
            <v>1</v>
          </cell>
          <cell r="AF1031">
            <v>700</v>
          </cell>
          <cell r="AG1031">
            <v>1</v>
          </cell>
          <cell r="AH1031">
            <v>5000</v>
          </cell>
          <cell r="AI1031">
            <v>0</v>
          </cell>
          <cell r="AK1031">
            <v>0</v>
          </cell>
          <cell r="AM1031">
            <v>0</v>
          </cell>
          <cell r="AP1031">
            <v>1</v>
          </cell>
          <cell r="AQ1031">
            <v>4</v>
          </cell>
          <cell r="AR1031">
            <v>0</v>
          </cell>
          <cell r="AS1031">
            <v>4</v>
          </cell>
          <cell r="AT1031">
            <v>1</v>
          </cell>
          <cell r="AU1031">
            <v>0</v>
          </cell>
          <cell r="AV1031">
            <v>0</v>
          </cell>
          <cell r="AW1031">
            <v>1</v>
          </cell>
          <cell r="AX1031">
            <v>1</v>
          </cell>
          <cell r="AY1031">
            <v>1</v>
          </cell>
          <cell r="AZ1031">
            <v>0</v>
          </cell>
        </row>
        <row r="1032">
          <cell r="A1032" t="str">
            <v>Inco Limited</v>
          </cell>
          <cell r="B1032">
            <v>3331549</v>
          </cell>
          <cell r="C1032" t="str">
            <v>D</v>
          </cell>
          <cell r="D1032">
            <v>0</v>
          </cell>
          <cell r="L1032">
            <v>0</v>
          </cell>
          <cell r="N1032">
            <v>0</v>
          </cell>
          <cell r="P1032">
            <v>0</v>
          </cell>
          <cell r="R1032">
            <v>0</v>
          </cell>
          <cell r="S1032">
            <v>0</v>
          </cell>
          <cell r="V1032">
            <v>0</v>
          </cell>
          <cell r="Y1032">
            <v>0</v>
          </cell>
          <cell r="AB1032">
            <v>1</v>
          </cell>
          <cell r="AC1032">
            <v>0</v>
          </cell>
          <cell r="AE1032">
            <v>1</v>
          </cell>
          <cell r="AG1032">
            <v>0</v>
          </cell>
          <cell r="AI1032">
            <v>0</v>
          </cell>
          <cell r="AK1032">
            <v>0</v>
          </cell>
          <cell r="AP1032">
            <v>0</v>
          </cell>
          <cell r="AQ1032">
            <v>5</v>
          </cell>
          <cell r="AR1032">
            <v>0</v>
          </cell>
          <cell r="AS1032">
            <v>4</v>
          </cell>
          <cell r="AT1032">
            <v>1</v>
          </cell>
          <cell r="AU1032">
            <v>0</v>
          </cell>
          <cell r="AV1032">
            <v>0</v>
          </cell>
          <cell r="AW1032">
            <v>0</v>
          </cell>
          <cell r="AX1032">
            <v>1</v>
          </cell>
          <cell r="AY1032">
            <v>0</v>
          </cell>
          <cell r="AZ1032">
            <v>0</v>
          </cell>
        </row>
        <row r="1033">
          <cell r="A1033" t="str">
            <v>Independent Electricity Market Operator</v>
          </cell>
          <cell r="B1033">
            <v>156198</v>
          </cell>
          <cell r="C1033" t="str">
            <v>D</v>
          </cell>
          <cell r="D1033">
            <v>1</v>
          </cell>
          <cell r="E1033">
            <v>11103</v>
          </cell>
          <cell r="I1033">
            <v>0</v>
          </cell>
          <cell r="K1033">
            <v>0</v>
          </cell>
          <cell r="L1033">
            <v>0</v>
          </cell>
          <cell r="N1033">
            <v>0</v>
          </cell>
          <cell r="P1033">
            <v>0</v>
          </cell>
          <cell r="R1033">
            <v>0</v>
          </cell>
          <cell r="S1033">
            <v>0</v>
          </cell>
          <cell r="V1033">
            <v>0</v>
          </cell>
          <cell r="Y1033">
            <v>0</v>
          </cell>
          <cell r="AB1033">
            <v>0</v>
          </cell>
          <cell r="AC1033">
            <v>0</v>
          </cell>
          <cell r="AE1033">
            <v>1</v>
          </cell>
          <cell r="AF1033">
            <v>1000</v>
          </cell>
          <cell r="AG1033">
            <v>0</v>
          </cell>
          <cell r="AI1033">
            <v>0</v>
          </cell>
          <cell r="AK1033">
            <v>0</v>
          </cell>
          <cell r="AP1033">
            <v>0</v>
          </cell>
          <cell r="AQ1033">
            <v>2</v>
          </cell>
          <cell r="AR1033">
            <v>0</v>
          </cell>
          <cell r="AS1033">
            <v>4</v>
          </cell>
          <cell r="AT1033">
            <v>1</v>
          </cell>
          <cell r="AU1033">
            <v>0</v>
          </cell>
          <cell r="AV1033">
            <v>0</v>
          </cell>
          <cell r="AW1033">
            <v>0</v>
          </cell>
          <cell r="AX1033">
            <v>0</v>
          </cell>
          <cell r="AY1033">
            <v>0</v>
          </cell>
          <cell r="AZ1033">
            <v>0</v>
          </cell>
        </row>
        <row r="1034">
          <cell r="A1034" t="str">
            <v>Independent Order of Foresters</v>
          </cell>
          <cell r="B1034">
            <v>703550</v>
          </cell>
          <cell r="C1034" t="str">
            <v>D</v>
          </cell>
          <cell r="D1034">
            <v>0</v>
          </cell>
          <cell r="L1034">
            <v>0</v>
          </cell>
          <cell r="N1034">
            <v>0</v>
          </cell>
          <cell r="P1034">
            <v>0</v>
          </cell>
          <cell r="R1034">
            <v>0</v>
          </cell>
          <cell r="S1034">
            <v>0</v>
          </cell>
          <cell r="V1034">
            <v>0</v>
          </cell>
          <cell r="Y1034">
            <v>0</v>
          </cell>
          <cell r="AB1034">
            <v>1</v>
          </cell>
          <cell r="AC1034">
            <v>0</v>
          </cell>
          <cell r="AE1034">
            <v>0</v>
          </cell>
          <cell r="AG1034">
            <v>0</v>
          </cell>
          <cell r="AI1034">
            <v>0</v>
          </cell>
          <cell r="AK1034">
            <v>0</v>
          </cell>
          <cell r="AP1034">
            <v>0</v>
          </cell>
          <cell r="AQ1034">
            <v>3</v>
          </cell>
          <cell r="AR1034">
            <v>0</v>
          </cell>
          <cell r="AS1034">
            <v>4</v>
          </cell>
          <cell r="AT1034">
            <v>1</v>
          </cell>
          <cell r="AU1034">
            <v>0</v>
          </cell>
          <cell r="AV1034">
            <v>0</v>
          </cell>
          <cell r="AW1034">
            <v>0</v>
          </cell>
          <cell r="AX1034">
            <v>1</v>
          </cell>
          <cell r="AY1034">
            <v>0</v>
          </cell>
          <cell r="AZ1034">
            <v>0</v>
          </cell>
        </row>
        <row r="1035">
          <cell r="A1035" t="str">
            <v>Industrial-Alliance Life Insurance Co.</v>
          </cell>
          <cell r="B1035">
            <v>3351700</v>
          </cell>
          <cell r="C1035" t="str">
            <v>D</v>
          </cell>
          <cell r="D1035">
            <v>0</v>
          </cell>
          <cell r="L1035">
            <v>0</v>
          </cell>
          <cell r="N1035">
            <v>0</v>
          </cell>
          <cell r="P1035">
            <v>0</v>
          </cell>
          <cell r="R1035">
            <v>0</v>
          </cell>
          <cell r="S1035">
            <v>0</v>
          </cell>
          <cell r="V1035">
            <v>0</v>
          </cell>
          <cell r="Y1035">
            <v>0</v>
          </cell>
          <cell r="AB1035">
            <v>0</v>
          </cell>
          <cell r="AC1035">
            <v>0</v>
          </cell>
          <cell r="AE1035">
            <v>0</v>
          </cell>
          <cell r="AG1035">
            <v>0</v>
          </cell>
          <cell r="AI1035">
            <v>0</v>
          </cell>
          <cell r="AK1035">
            <v>0</v>
          </cell>
          <cell r="AP1035">
            <v>0</v>
          </cell>
          <cell r="AQ1035">
            <v>5</v>
          </cell>
          <cell r="AR1035">
            <v>0</v>
          </cell>
          <cell r="AS1035">
            <v>4</v>
          </cell>
          <cell r="AT1035">
            <v>1</v>
          </cell>
          <cell r="AU1035">
            <v>0</v>
          </cell>
          <cell r="AV1035">
            <v>0</v>
          </cell>
          <cell r="AW1035">
            <v>0</v>
          </cell>
          <cell r="AX1035">
            <v>0</v>
          </cell>
          <cell r="AY1035">
            <v>0</v>
          </cell>
          <cell r="AZ1035">
            <v>0</v>
          </cell>
        </row>
        <row r="1036">
          <cell r="A1036" t="str">
            <v>Innova Exploration Ltd.</v>
          </cell>
          <cell r="B1036">
            <v>23992</v>
          </cell>
          <cell r="C1036" t="str">
            <v>D</v>
          </cell>
          <cell r="D1036">
            <v>0</v>
          </cell>
          <cell r="AB1036">
            <v>0</v>
          </cell>
          <cell r="AE1036">
            <v>0</v>
          </cell>
          <cell r="AG1036">
            <v>0</v>
          </cell>
          <cell r="AI1036">
            <v>0</v>
          </cell>
          <cell r="AP1036">
            <v>0</v>
          </cell>
          <cell r="AQ1036">
            <v>1</v>
          </cell>
          <cell r="AR1036">
            <v>0</v>
          </cell>
          <cell r="AS1036">
            <v>4</v>
          </cell>
          <cell r="AT1036">
            <v>1</v>
          </cell>
          <cell r="AU1036">
            <v>0</v>
          </cell>
          <cell r="AV1036">
            <v>0</v>
          </cell>
          <cell r="AW1036">
            <v>0</v>
          </cell>
          <cell r="AX1036">
            <v>0</v>
          </cell>
          <cell r="AY1036">
            <v>0</v>
          </cell>
          <cell r="AZ1036">
            <v>0</v>
          </cell>
        </row>
        <row r="1037">
          <cell r="A1037" t="str">
            <v>Insurance Corporation of British Columbia (ICBC)</v>
          </cell>
          <cell r="B1037">
            <v>2859487</v>
          </cell>
          <cell r="C1037" t="str">
            <v>D</v>
          </cell>
          <cell r="D1037">
            <v>1</v>
          </cell>
          <cell r="E1037">
            <v>15500</v>
          </cell>
          <cell r="L1037">
            <v>0</v>
          </cell>
          <cell r="N1037">
            <v>0</v>
          </cell>
          <cell r="P1037">
            <v>0</v>
          </cell>
          <cell r="R1037">
            <v>0</v>
          </cell>
          <cell r="S1037">
            <v>0</v>
          </cell>
          <cell r="V1037">
            <v>0</v>
          </cell>
          <cell r="Y1037">
            <v>0</v>
          </cell>
          <cell r="AB1037">
            <v>0</v>
          </cell>
          <cell r="AC1037">
            <v>0</v>
          </cell>
          <cell r="AE1037">
            <v>1</v>
          </cell>
          <cell r="AF1037">
            <v>5000</v>
          </cell>
          <cell r="AG1037">
            <v>0</v>
          </cell>
          <cell r="AI1037">
            <v>0</v>
          </cell>
          <cell r="AK1037">
            <v>0</v>
          </cell>
          <cell r="AP1037">
            <v>0</v>
          </cell>
          <cell r="AQ1037">
            <v>5</v>
          </cell>
          <cell r="AR1037">
            <v>0</v>
          </cell>
          <cell r="AS1037">
            <v>4</v>
          </cell>
          <cell r="AT1037">
            <v>1</v>
          </cell>
          <cell r="AU1037">
            <v>0</v>
          </cell>
          <cell r="AV1037">
            <v>0</v>
          </cell>
          <cell r="AW1037">
            <v>0</v>
          </cell>
          <cell r="AX1037">
            <v>0</v>
          </cell>
          <cell r="AY1037">
            <v>0</v>
          </cell>
          <cell r="AZ1037">
            <v>0</v>
          </cell>
        </row>
        <row r="1038">
          <cell r="A1038" t="str">
            <v>Inter Pipeline Fund</v>
          </cell>
          <cell r="B1038">
            <v>177940</v>
          </cell>
          <cell r="C1038" t="str">
            <v>D</v>
          </cell>
          <cell r="D1038">
            <v>0</v>
          </cell>
          <cell r="N1038">
            <v>1</v>
          </cell>
          <cell r="O1038">
            <v>4237</v>
          </cell>
          <cell r="R1038">
            <v>0</v>
          </cell>
          <cell r="S1038">
            <v>0</v>
          </cell>
          <cell r="V1038">
            <v>0</v>
          </cell>
          <cell r="Y1038">
            <v>0</v>
          </cell>
          <cell r="AB1038">
            <v>0</v>
          </cell>
          <cell r="AE1038">
            <v>0</v>
          </cell>
          <cell r="AG1038">
            <v>0</v>
          </cell>
          <cell r="AI1038">
            <v>0</v>
          </cell>
          <cell r="AP1038">
            <v>0</v>
          </cell>
          <cell r="AQ1038">
            <v>2</v>
          </cell>
          <cell r="AR1038">
            <v>0</v>
          </cell>
          <cell r="AS1038">
            <v>4</v>
          </cell>
          <cell r="AT1038">
            <v>1</v>
          </cell>
          <cell r="AU1038">
            <v>0</v>
          </cell>
          <cell r="AV1038">
            <v>0</v>
          </cell>
          <cell r="AW1038">
            <v>0</v>
          </cell>
          <cell r="AX1038">
            <v>0</v>
          </cell>
          <cell r="AY1038">
            <v>0</v>
          </cell>
          <cell r="AZ1038">
            <v>0</v>
          </cell>
        </row>
        <row r="1039">
          <cell r="A1039" t="str">
            <v>INVISTA (Canada) Company</v>
          </cell>
          <cell r="B1039">
            <v>1500000</v>
          </cell>
          <cell r="C1039" t="str">
            <v>D</v>
          </cell>
          <cell r="D1039">
            <v>0</v>
          </cell>
          <cell r="L1039">
            <v>0</v>
          </cell>
          <cell r="N1039">
            <v>0</v>
          </cell>
          <cell r="P1039">
            <v>0</v>
          </cell>
          <cell r="R1039">
            <v>0</v>
          </cell>
          <cell r="S1039">
            <v>0</v>
          </cell>
          <cell r="V1039">
            <v>0</v>
          </cell>
          <cell r="Y1039">
            <v>0</v>
          </cell>
          <cell r="AB1039">
            <v>0</v>
          </cell>
          <cell r="AC1039">
            <v>0</v>
          </cell>
          <cell r="AE1039">
            <v>0</v>
          </cell>
          <cell r="AG1039">
            <v>0</v>
          </cell>
          <cell r="AI1039">
            <v>0</v>
          </cell>
          <cell r="AK1039">
            <v>0</v>
          </cell>
          <cell r="AP1039">
            <v>0</v>
          </cell>
          <cell r="AQ1039">
            <v>4</v>
          </cell>
          <cell r="AR1039">
            <v>0</v>
          </cell>
          <cell r="AS1039">
            <v>4</v>
          </cell>
          <cell r="AT1039">
            <v>1</v>
          </cell>
          <cell r="AU1039">
            <v>0</v>
          </cell>
          <cell r="AV1039">
            <v>0</v>
          </cell>
          <cell r="AW1039">
            <v>0</v>
          </cell>
          <cell r="AX1039">
            <v>0</v>
          </cell>
          <cell r="AY1039">
            <v>0</v>
          </cell>
          <cell r="AZ1039">
            <v>0</v>
          </cell>
        </row>
        <row r="1040">
          <cell r="A1040" t="str">
            <v>Irving Oil Limited</v>
          </cell>
          <cell r="B1040">
            <v>4000000</v>
          </cell>
          <cell r="C1040" t="str">
            <v>D</v>
          </cell>
          <cell r="D1040">
            <v>0</v>
          </cell>
          <cell r="L1040">
            <v>0</v>
          </cell>
          <cell r="N1040">
            <v>0</v>
          </cell>
          <cell r="P1040">
            <v>0</v>
          </cell>
          <cell r="R1040">
            <v>0</v>
          </cell>
          <cell r="S1040">
            <v>0</v>
          </cell>
          <cell r="V1040">
            <v>0</v>
          </cell>
          <cell r="Y1040">
            <v>0</v>
          </cell>
          <cell r="AB1040">
            <v>0</v>
          </cell>
          <cell r="AC1040">
            <v>0</v>
          </cell>
          <cell r="AE1040">
            <v>0</v>
          </cell>
          <cell r="AG1040">
            <v>0</v>
          </cell>
          <cell r="AI1040">
            <v>0</v>
          </cell>
          <cell r="AK1040">
            <v>0</v>
          </cell>
          <cell r="AM1040">
            <v>0</v>
          </cell>
          <cell r="AP1040">
            <v>0</v>
          </cell>
          <cell r="AQ1040">
            <v>5</v>
          </cell>
          <cell r="AR1040">
            <v>0</v>
          </cell>
          <cell r="AS1040">
            <v>4</v>
          </cell>
          <cell r="AT1040">
            <v>1</v>
          </cell>
          <cell r="AU1040">
            <v>0</v>
          </cell>
          <cell r="AV1040">
            <v>0</v>
          </cell>
          <cell r="AW1040">
            <v>0</v>
          </cell>
          <cell r="AX1040">
            <v>0</v>
          </cell>
          <cell r="AY1040">
            <v>0</v>
          </cell>
          <cell r="AZ1040">
            <v>0</v>
          </cell>
        </row>
        <row r="1041">
          <cell r="A1041" t="str">
            <v>iStat Canada Ltd.</v>
          </cell>
          <cell r="B1041">
            <v>55325</v>
          </cell>
          <cell r="C1041" t="str">
            <v>D</v>
          </cell>
          <cell r="D1041">
            <v>0</v>
          </cell>
          <cell r="L1041">
            <v>0</v>
          </cell>
          <cell r="N1041">
            <v>0</v>
          </cell>
          <cell r="P1041">
            <v>0</v>
          </cell>
          <cell r="R1041">
            <v>0</v>
          </cell>
          <cell r="S1041">
            <v>0</v>
          </cell>
          <cell r="V1041">
            <v>0</v>
          </cell>
          <cell r="Y1041">
            <v>0</v>
          </cell>
          <cell r="AB1041">
            <v>0</v>
          </cell>
          <cell r="AC1041">
            <v>0</v>
          </cell>
          <cell r="AE1041">
            <v>0</v>
          </cell>
          <cell r="AG1041">
            <v>0</v>
          </cell>
          <cell r="AI1041">
            <v>0</v>
          </cell>
          <cell r="AK1041">
            <v>0</v>
          </cell>
          <cell r="AP1041">
            <v>0</v>
          </cell>
          <cell r="AQ1041">
            <v>1</v>
          </cell>
          <cell r="AR1041">
            <v>0</v>
          </cell>
          <cell r="AS1041">
            <v>4</v>
          </cell>
          <cell r="AT1041">
            <v>1</v>
          </cell>
          <cell r="AU1041">
            <v>0</v>
          </cell>
          <cell r="AV1041">
            <v>0</v>
          </cell>
          <cell r="AW1041">
            <v>0</v>
          </cell>
          <cell r="AX1041">
            <v>0</v>
          </cell>
          <cell r="AY1041">
            <v>0</v>
          </cell>
          <cell r="AZ1041">
            <v>0</v>
          </cell>
        </row>
        <row r="1042">
          <cell r="A1042" t="str">
            <v>J.M. Smuckers (Canada) Inc.</v>
          </cell>
          <cell r="B1042">
            <v>350000</v>
          </cell>
          <cell r="C1042" t="str">
            <v>D</v>
          </cell>
          <cell r="AP1042">
            <v>0</v>
          </cell>
          <cell r="AQ1042">
            <v>2</v>
          </cell>
          <cell r="AR1042">
            <v>0</v>
          </cell>
          <cell r="AS1042">
            <v>4</v>
          </cell>
          <cell r="AT1042">
            <v>0</v>
          </cell>
          <cell r="AU1042">
            <v>0</v>
          </cell>
          <cell r="AV1042">
            <v>0</v>
          </cell>
          <cell r="AW1042">
            <v>0</v>
          </cell>
          <cell r="AX1042">
            <v>0</v>
          </cell>
          <cell r="AY1042">
            <v>0</v>
          </cell>
          <cell r="AZ1042">
            <v>0</v>
          </cell>
        </row>
        <row r="1043">
          <cell r="A1043" t="str">
            <v>KCP Income Fund</v>
          </cell>
          <cell r="B1043">
            <v>265358</v>
          </cell>
          <cell r="C1043" t="str">
            <v>D</v>
          </cell>
          <cell r="D1043">
            <v>0</v>
          </cell>
          <cell r="I1043">
            <v>1600</v>
          </cell>
          <cell r="J1043">
            <v>19200</v>
          </cell>
          <cell r="L1043">
            <v>0</v>
          </cell>
          <cell r="N1043">
            <v>0</v>
          </cell>
          <cell r="P1043">
            <v>0</v>
          </cell>
          <cell r="R1043">
            <v>0</v>
          </cell>
          <cell r="S1043">
            <v>0</v>
          </cell>
          <cell r="V1043">
            <v>0</v>
          </cell>
          <cell r="Y1043">
            <v>0</v>
          </cell>
          <cell r="AB1043">
            <v>0</v>
          </cell>
          <cell r="AC1043">
            <v>0</v>
          </cell>
          <cell r="AE1043">
            <v>0</v>
          </cell>
          <cell r="AG1043">
            <v>0</v>
          </cell>
          <cell r="AI1043">
            <v>0</v>
          </cell>
          <cell r="AK1043">
            <v>0</v>
          </cell>
          <cell r="AP1043">
            <v>0</v>
          </cell>
          <cell r="AQ1043">
            <v>2</v>
          </cell>
          <cell r="AR1043">
            <v>0</v>
          </cell>
          <cell r="AS1043">
            <v>4</v>
          </cell>
          <cell r="AT1043">
            <v>1</v>
          </cell>
          <cell r="AU1043">
            <v>0</v>
          </cell>
          <cell r="AV1043">
            <v>1</v>
          </cell>
          <cell r="AW1043">
            <v>0</v>
          </cell>
          <cell r="AX1043">
            <v>0</v>
          </cell>
          <cell r="AY1043">
            <v>0</v>
          </cell>
          <cell r="AZ1043">
            <v>0</v>
          </cell>
        </row>
        <row r="1044">
          <cell r="A1044" t="str">
            <v>Kodak Canada Inc.</v>
          </cell>
          <cell r="B1044">
            <v>976000</v>
          </cell>
          <cell r="C1044" t="str">
            <v>D</v>
          </cell>
          <cell r="D1044">
            <v>0</v>
          </cell>
          <cell r="N1044">
            <v>0</v>
          </cell>
          <cell r="P1044">
            <v>0</v>
          </cell>
          <cell r="R1044">
            <v>0</v>
          </cell>
          <cell r="S1044">
            <v>0</v>
          </cell>
          <cell r="V1044">
            <v>0</v>
          </cell>
          <cell r="Y1044">
            <v>0</v>
          </cell>
          <cell r="AB1044">
            <v>0</v>
          </cell>
          <cell r="AC1044">
            <v>0</v>
          </cell>
          <cell r="AE1044">
            <v>0</v>
          </cell>
          <cell r="AG1044">
            <v>0</v>
          </cell>
          <cell r="AK1044">
            <v>0</v>
          </cell>
          <cell r="AM1044">
            <v>0</v>
          </cell>
          <cell r="AP1044">
            <v>0</v>
          </cell>
          <cell r="AQ1044">
            <v>3</v>
          </cell>
          <cell r="AR1044">
            <v>0</v>
          </cell>
          <cell r="AS1044">
            <v>4</v>
          </cell>
          <cell r="AT1044">
            <v>1</v>
          </cell>
          <cell r="AU1044">
            <v>0</v>
          </cell>
          <cell r="AV1044">
            <v>0</v>
          </cell>
          <cell r="AW1044">
            <v>0</v>
          </cell>
          <cell r="AX1044">
            <v>0</v>
          </cell>
          <cell r="AY1044">
            <v>0</v>
          </cell>
          <cell r="AZ1044">
            <v>0</v>
          </cell>
        </row>
        <row r="1045">
          <cell r="A1045" t="str">
            <v>Labatt Brewing Company Limited</v>
          </cell>
          <cell r="B1045">
            <v>1900000</v>
          </cell>
          <cell r="C1045" t="str">
            <v>D</v>
          </cell>
          <cell r="D1045">
            <v>1</v>
          </cell>
          <cell r="E1045">
            <v>17000</v>
          </cell>
          <cell r="F1045">
            <v>38800</v>
          </cell>
          <cell r="G1045">
            <v>24</v>
          </cell>
          <cell r="H1045">
            <v>100000</v>
          </cell>
          <cell r="L1045">
            <v>1</v>
          </cell>
          <cell r="R1045">
            <v>3</v>
          </cell>
          <cell r="S1045">
            <v>1</v>
          </cell>
          <cell r="V1045">
            <v>1</v>
          </cell>
          <cell r="Y1045">
            <v>1</v>
          </cell>
          <cell r="AB1045">
            <v>0</v>
          </cell>
          <cell r="AC1045">
            <v>0</v>
          </cell>
          <cell r="AE1045">
            <v>0</v>
          </cell>
          <cell r="AG1045">
            <v>0</v>
          </cell>
          <cell r="AI1045">
            <v>0</v>
          </cell>
          <cell r="AK1045">
            <v>0</v>
          </cell>
          <cell r="AM1045">
            <v>1</v>
          </cell>
          <cell r="AN1045">
            <v>3000</v>
          </cell>
          <cell r="AP1045">
            <v>1</v>
          </cell>
          <cell r="AQ1045">
            <v>4</v>
          </cell>
          <cell r="AR1045">
            <v>0</v>
          </cell>
          <cell r="AS1045">
            <v>4</v>
          </cell>
          <cell r="AT1045">
            <v>1</v>
          </cell>
          <cell r="AU1045">
            <v>0</v>
          </cell>
          <cell r="AV1045">
            <v>0</v>
          </cell>
          <cell r="AW1045">
            <v>1</v>
          </cell>
          <cell r="AX1045">
            <v>0</v>
          </cell>
          <cell r="AY1045">
            <v>0</v>
          </cell>
          <cell r="AZ1045">
            <v>0</v>
          </cell>
        </row>
        <row r="1046">
          <cell r="A1046" t="str">
            <v>Lafarge Canada Inc.</v>
          </cell>
          <cell r="B1046">
            <v>2223397</v>
          </cell>
          <cell r="C1046" t="str">
            <v>D</v>
          </cell>
          <cell r="D1046">
            <v>0</v>
          </cell>
          <cell r="I1046">
            <v>1200</v>
          </cell>
          <cell r="J1046">
            <v>14400</v>
          </cell>
          <cell r="L1046">
            <v>0</v>
          </cell>
          <cell r="N1046">
            <v>1</v>
          </cell>
          <cell r="P1046">
            <v>0</v>
          </cell>
          <cell r="R1046">
            <v>1</v>
          </cell>
          <cell r="S1046">
            <v>0</v>
          </cell>
          <cell r="V1046">
            <v>0</v>
          </cell>
          <cell r="Y1046">
            <v>0</v>
          </cell>
          <cell r="AB1046">
            <v>0</v>
          </cell>
          <cell r="AC1046">
            <v>0</v>
          </cell>
          <cell r="AE1046">
            <v>1</v>
          </cell>
          <cell r="AF1046">
            <v>825</v>
          </cell>
          <cell r="AG1046">
            <v>0</v>
          </cell>
          <cell r="AI1046">
            <v>0</v>
          </cell>
          <cell r="AK1046">
            <v>0</v>
          </cell>
          <cell r="AM1046">
            <v>1</v>
          </cell>
          <cell r="AN1046">
            <v>20000</v>
          </cell>
          <cell r="AP1046">
            <v>0</v>
          </cell>
          <cell r="AQ1046">
            <v>5</v>
          </cell>
          <cell r="AR1046">
            <v>0</v>
          </cell>
          <cell r="AS1046">
            <v>4</v>
          </cell>
          <cell r="AT1046">
            <v>1</v>
          </cell>
          <cell r="AU1046">
            <v>0</v>
          </cell>
          <cell r="AV1046">
            <v>1</v>
          </cell>
          <cell r="AW1046">
            <v>1</v>
          </cell>
          <cell r="AX1046">
            <v>0</v>
          </cell>
          <cell r="AY1046">
            <v>0</v>
          </cell>
          <cell r="AZ1046">
            <v>0</v>
          </cell>
        </row>
        <row r="1047">
          <cell r="A1047" t="str">
            <v>Laurentian Bank of Canada</v>
          </cell>
          <cell r="B1047">
            <v>1175453</v>
          </cell>
          <cell r="C1047" t="str">
            <v>D</v>
          </cell>
          <cell r="D1047">
            <v>1</v>
          </cell>
          <cell r="E1047">
            <v>4500</v>
          </cell>
          <cell r="I1047">
            <v>600</v>
          </cell>
          <cell r="J1047">
            <v>7200</v>
          </cell>
          <cell r="L1047">
            <v>0</v>
          </cell>
          <cell r="N1047">
            <v>0</v>
          </cell>
          <cell r="P1047">
            <v>0</v>
          </cell>
          <cell r="R1047">
            <v>1</v>
          </cell>
          <cell r="S1047">
            <v>0</v>
          </cell>
          <cell r="V1047">
            <v>0</v>
          </cell>
          <cell r="Y1047">
            <v>1</v>
          </cell>
          <cell r="AA1047">
            <v>400</v>
          </cell>
          <cell r="AB1047">
            <v>0</v>
          </cell>
          <cell r="AC1047">
            <v>0</v>
          </cell>
          <cell r="AE1047">
            <v>0</v>
          </cell>
          <cell r="AG1047">
            <v>0</v>
          </cell>
          <cell r="AI1047">
            <v>0</v>
          </cell>
          <cell r="AP1047">
            <v>0</v>
          </cell>
          <cell r="AQ1047">
            <v>4</v>
          </cell>
          <cell r="AR1047">
            <v>0</v>
          </cell>
          <cell r="AS1047">
            <v>4</v>
          </cell>
          <cell r="AT1047">
            <v>1</v>
          </cell>
          <cell r="AU1047">
            <v>0</v>
          </cell>
          <cell r="AV1047">
            <v>1</v>
          </cell>
          <cell r="AW1047">
            <v>1</v>
          </cell>
          <cell r="AX1047">
            <v>0</v>
          </cell>
          <cell r="AY1047">
            <v>0</v>
          </cell>
          <cell r="AZ1047">
            <v>0</v>
          </cell>
        </row>
        <row r="1048">
          <cell r="A1048" t="str">
            <v>Lehigh Northwest Cement</v>
          </cell>
          <cell r="B1048">
            <v>385336</v>
          </cell>
          <cell r="C1048" t="str">
            <v>D</v>
          </cell>
          <cell r="D1048">
            <v>0</v>
          </cell>
          <cell r="F1048">
            <v>6000</v>
          </cell>
          <cell r="G1048">
            <v>60</v>
          </cell>
          <cell r="H1048">
            <v>128</v>
          </cell>
          <cell r="K1048">
            <v>430</v>
          </cell>
          <cell r="L1048">
            <v>1</v>
          </cell>
          <cell r="M1048">
            <v>1600</v>
          </cell>
          <cell r="N1048">
            <v>0</v>
          </cell>
          <cell r="P1048">
            <v>0</v>
          </cell>
          <cell r="R1048">
            <v>0</v>
          </cell>
          <cell r="S1048">
            <v>0</v>
          </cell>
          <cell r="V1048">
            <v>0</v>
          </cell>
          <cell r="Y1048">
            <v>0</v>
          </cell>
          <cell r="AB1048">
            <v>0</v>
          </cell>
          <cell r="AC1048">
            <v>0</v>
          </cell>
          <cell r="AE1048">
            <v>1</v>
          </cell>
          <cell r="AF1048">
            <v>825</v>
          </cell>
          <cell r="AG1048">
            <v>0</v>
          </cell>
          <cell r="AI1048">
            <v>0</v>
          </cell>
          <cell r="AK1048">
            <v>0</v>
          </cell>
          <cell r="AP1048">
            <v>1</v>
          </cell>
          <cell r="AQ1048">
            <v>2</v>
          </cell>
          <cell r="AR1048">
            <v>0</v>
          </cell>
          <cell r="AS1048">
            <v>4</v>
          </cell>
          <cell r="AT1048">
            <v>1</v>
          </cell>
          <cell r="AU1048">
            <v>0</v>
          </cell>
          <cell r="AV1048">
            <v>0</v>
          </cell>
          <cell r="AW1048">
            <v>0</v>
          </cell>
          <cell r="AX1048">
            <v>0</v>
          </cell>
          <cell r="AY1048">
            <v>1</v>
          </cell>
          <cell r="AZ1048">
            <v>0</v>
          </cell>
        </row>
        <row r="1049">
          <cell r="A1049" t="str">
            <v>LexisNexis</v>
          </cell>
          <cell r="B1049">
            <v>60000</v>
          </cell>
          <cell r="C1049" t="str">
            <v>D</v>
          </cell>
          <cell r="D1049">
            <v>0</v>
          </cell>
          <cell r="L1049">
            <v>0</v>
          </cell>
          <cell r="N1049">
            <v>0</v>
          </cell>
          <cell r="P1049">
            <v>0</v>
          </cell>
          <cell r="R1049">
            <v>0</v>
          </cell>
          <cell r="S1049">
            <v>0</v>
          </cell>
          <cell r="V1049">
            <v>0</v>
          </cell>
          <cell r="Y1049">
            <v>0</v>
          </cell>
          <cell r="AB1049">
            <v>0</v>
          </cell>
          <cell r="AC1049">
            <v>0</v>
          </cell>
          <cell r="AE1049">
            <v>0</v>
          </cell>
          <cell r="AG1049">
            <v>0</v>
          </cell>
          <cell r="AI1049">
            <v>0</v>
          </cell>
          <cell r="AK1049">
            <v>0</v>
          </cell>
          <cell r="AM1049">
            <v>0</v>
          </cell>
          <cell r="AP1049">
            <v>0</v>
          </cell>
          <cell r="AQ1049">
            <v>1</v>
          </cell>
          <cell r="AR1049">
            <v>0</v>
          </cell>
          <cell r="AS1049">
            <v>4</v>
          </cell>
          <cell r="AT1049">
            <v>1</v>
          </cell>
          <cell r="AU1049">
            <v>0</v>
          </cell>
          <cell r="AV1049">
            <v>0</v>
          </cell>
          <cell r="AW1049">
            <v>0</v>
          </cell>
          <cell r="AX1049">
            <v>0</v>
          </cell>
          <cell r="AY1049">
            <v>0</v>
          </cell>
          <cell r="AZ1049">
            <v>0</v>
          </cell>
        </row>
        <row r="1050">
          <cell r="A1050" t="str">
            <v>Liberty International Underwriters Canada</v>
          </cell>
          <cell r="B1050">
            <v>2400000</v>
          </cell>
          <cell r="C1050" t="str">
            <v>D</v>
          </cell>
          <cell r="D1050">
            <v>0</v>
          </cell>
          <cell r="I1050">
            <v>600</v>
          </cell>
          <cell r="J1050">
            <v>7200</v>
          </cell>
          <cell r="L1050">
            <v>1</v>
          </cell>
          <cell r="M1050">
            <v>1500</v>
          </cell>
          <cell r="N1050">
            <v>1</v>
          </cell>
          <cell r="O1050">
            <v>3500</v>
          </cell>
          <cell r="P1050">
            <v>0</v>
          </cell>
          <cell r="R1050">
            <v>0</v>
          </cell>
          <cell r="S1050">
            <v>0</v>
          </cell>
          <cell r="V1050">
            <v>0</v>
          </cell>
          <cell r="Y1050">
            <v>0</v>
          </cell>
          <cell r="AB1050">
            <v>0</v>
          </cell>
          <cell r="AC1050">
            <v>0</v>
          </cell>
          <cell r="AE1050">
            <v>0</v>
          </cell>
          <cell r="AG1050">
            <v>0</v>
          </cell>
          <cell r="AI1050">
            <v>0</v>
          </cell>
          <cell r="AK1050">
            <v>0</v>
          </cell>
          <cell r="AP1050">
            <v>0</v>
          </cell>
          <cell r="AQ1050">
            <v>5</v>
          </cell>
          <cell r="AR1050">
            <v>0</v>
          </cell>
          <cell r="AS1050">
            <v>4</v>
          </cell>
          <cell r="AT1050">
            <v>1</v>
          </cell>
          <cell r="AU1050">
            <v>0</v>
          </cell>
          <cell r="AV1050">
            <v>1</v>
          </cell>
          <cell r="AW1050">
            <v>0</v>
          </cell>
          <cell r="AX1050">
            <v>0</v>
          </cell>
          <cell r="AY1050">
            <v>0</v>
          </cell>
          <cell r="AZ1050">
            <v>0</v>
          </cell>
        </row>
        <row r="1051">
          <cell r="A1051" t="str">
            <v>Linamar Corporation</v>
          </cell>
          <cell r="B1051">
            <v>1530225</v>
          </cell>
          <cell r="C1051" t="str">
            <v>D</v>
          </cell>
          <cell r="D1051">
            <v>0</v>
          </cell>
          <cell r="I1051">
            <v>0</v>
          </cell>
          <cell r="L1051">
            <v>0</v>
          </cell>
          <cell r="N1051">
            <v>0</v>
          </cell>
          <cell r="P1051">
            <v>0</v>
          </cell>
          <cell r="S1051">
            <v>0</v>
          </cell>
          <cell r="V1051">
            <v>0</v>
          </cell>
          <cell r="Y1051">
            <v>0</v>
          </cell>
          <cell r="AC1051">
            <v>0</v>
          </cell>
          <cell r="AE1051">
            <v>0</v>
          </cell>
          <cell r="AG1051">
            <v>0</v>
          </cell>
          <cell r="AI1051">
            <v>0</v>
          </cell>
          <cell r="AK1051">
            <v>0</v>
          </cell>
          <cell r="AP1051">
            <v>0</v>
          </cell>
          <cell r="AQ1051">
            <v>4</v>
          </cell>
          <cell r="AR1051">
            <v>0</v>
          </cell>
          <cell r="AS1051">
            <v>4</v>
          </cell>
          <cell r="AT1051">
            <v>1</v>
          </cell>
          <cell r="AU1051">
            <v>0</v>
          </cell>
          <cell r="AV1051">
            <v>0</v>
          </cell>
          <cell r="AW1051">
            <v>0</v>
          </cell>
          <cell r="AX1051">
            <v>0</v>
          </cell>
          <cell r="AY1051">
            <v>0</v>
          </cell>
          <cell r="AZ1051">
            <v>0</v>
          </cell>
        </row>
        <row r="1052">
          <cell r="A1052" t="str">
            <v>Liquor Control Board of Ontario</v>
          </cell>
          <cell r="B1052">
            <v>3300000</v>
          </cell>
          <cell r="C1052" t="str">
            <v>D</v>
          </cell>
          <cell r="D1052">
            <v>0</v>
          </cell>
          <cell r="L1052">
            <v>0</v>
          </cell>
          <cell r="N1052">
            <v>0</v>
          </cell>
          <cell r="P1052">
            <v>0</v>
          </cell>
          <cell r="R1052">
            <v>0</v>
          </cell>
          <cell r="S1052">
            <v>0</v>
          </cell>
          <cell r="V1052">
            <v>0</v>
          </cell>
          <cell r="Y1052">
            <v>0</v>
          </cell>
          <cell r="AB1052">
            <v>0</v>
          </cell>
          <cell r="AC1052">
            <v>0</v>
          </cell>
          <cell r="AE1052">
            <v>0</v>
          </cell>
          <cell r="AG1052">
            <v>0</v>
          </cell>
          <cell r="AI1052">
            <v>0</v>
          </cell>
          <cell r="AK1052">
            <v>0</v>
          </cell>
          <cell r="AP1052">
            <v>0</v>
          </cell>
          <cell r="AQ1052">
            <v>5</v>
          </cell>
          <cell r="AR1052">
            <v>0</v>
          </cell>
          <cell r="AS1052">
            <v>4</v>
          </cell>
          <cell r="AT1052">
            <v>1</v>
          </cell>
          <cell r="AU1052">
            <v>0</v>
          </cell>
          <cell r="AV1052">
            <v>0</v>
          </cell>
          <cell r="AW1052">
            <v>0</v>
          </cell>
          <cell r="AX1052">
            <v>0</v>
          </cell>
          <cell r="AY1052">
            <v>0</v>
          </cell>
          <cell r="AZ1052">
            <v>0</v>
          </cell>
        </row>
        <row r="1053">
          <cell r="A1053" t="str">
            <v>Lombard Canada Ltd.</v>
          </cell>
          <cell r="B1053">
            <v>966200</v>
          </cell>
          <cell r="C1053" t="str">
            <v>D</v>
          </cell>
          <cell r="D1053">
            <v>0</v>
          </cell>
          <cell r="F1053">
            <v>29000</v>
          </cell>
          <cell r="G1053">
            <v>36</v>
          </cell>
          <cell r="L1053">
            <v>1</v>
          </cell>
          <cell r="N1053">
            <v>1</v>
          </cell>
          <cell r="O1053">
            <v>3480</v>
          </cell>
          <cell r="P1053">
            <v>0</v>
          </cell>
          <cell r="R1053">
            <v>0</v>
          </cell>
          <cell r="S1053">
            <v>0</v>
          </cell>
          <cell r="V1053">
            <v>0</v>
          </cell>
          <cell r="Y1053">
            <v>0</v>
          </cell>
          <cell r="AB1053">
            <v>0</v>
          </cell>
          <cell r="AC1053">
            <v>0</v>
          </cell>
          <cell r="AE1053">
            <v>0</v>
          </cell>
          <cell r="AG1053">
            <v>0</v>
          </cell>
          <cell r="AI1053">
            <v>0</v>
          </cell>
          <cell r="AK1053">
            <v>0</v>
          </cell>
          <cell r="AP1053">
            <v>1</v>
          </cell>
          <cell r="AQ1053">
            <v>3</v>
          </cell>
          <cell r="AR1053">
            <v>0</v>
          </cell>
          <cell r="AS1053">
            <v>4</v>
          </cell>
          <cell r="AT1053">
            <v>1</v>
          </cell>
          <cell r="AU1053">
            <v>0</v>
          </cell>
          <cell r="AV1053">
            <v>0</v>
          </cell>
          <cell r="AW1053">
            <v>0</v>
          </cell>
          <cell r="AX1053">
            <v>0</v>
          </cell>
          <cell r="AY1053">
            <v>0</v>
          </cell>
          <cell r="AZ1053">
            <v>0</v>
          </cell>
        </row>
        <row r="1054">
          <cell r="A1054" t="str">
            <v>Lombard Odier Trust Company</v>
          </cell>
          <cell r="B1054">
            <v>2236</v>
          </cell>
          <cell r="C1054" t="str">
            <v>D</v>
          </cell>
          <cell r="D1054">
            <v>0</v>
          </cell>
          <cell r="L1054">
            <v>0</v>
          </cell>
          <cell r="N1054">
            <v>0</v>
          </cell>
          <cell r="P1054">
            <v>0</v>
          </cell>
          <cell r="R1054">
            <v>0</v>
          </cell>
          <cell r="S1054">
            <v>0</v>
          </cell>
          <cell r="V1054">
            <v>0</v>
          </cell>
          <cell r="Y1054">
            <v>0</v>
          </cell>
          <cell r="AB1054">
            <v>0</v>
          </cell>
          <cell r="AC1054">
            <v>0</v>
          </cell>
          <cell r="AE1054">
            <v>0</v>
          </cell>
          <cell r="AG1054">
            <v>0</v>
          </cell>
          <cell r="AI1054">
            <v>0</v>
          </cell>
          <cell r="AK1054">
            <v>0</v>
          </cell>
          <cell r="AP1054">
            <v>0</v>
          </cell>
          <cell r="AQ1054">
            <v>1</v>
          </cell>
          <cell r="AR1054">
            <v>0</v>
          </cell>
          <cell r="AS1054">
            <v>4</v>
          </cell>
          <cell r="AT1054">
            <v>1</v>
          </cell>
          <cell r="AU1054">
            <v>0</v>
          </cell>
          <cell r="AV1054">
            <v>0</v>
          </cell>
          <cell r="AW1054">
            <v>0</v>
          </cell>
          <cell r="AX1054">
            <v>0</v>
          </cell>
          <cell r="AY1054">
            <v>0</v>
          </cell>
          <cell r="AZ1054">
            <v>0</v>
          </cell>
        </row>
        <row r="1055">
          <cell r="A1055" t="str">
            <v>Loto-Québec</v>
          </cell>
          <cell r="B1055">
            <v>3760743</v>
          </cell>
          <cell r="C1055" t="str">
            <v>D</v>
          </cell>
          <cell r="D1055">
            <v>0</v>
          </cell>
          <cell r="L1055">
            <v>1</v>
          </cell>
          <cell r="N1055">
            <v>1</v>
          </cell>
          <cell r="P1055">
            <v>0</v>
          </cell>
          <cell r="R1055">
            <v>0</v>
          </cell>
          <cell r="S1055">
            <v>0</v>
          </cell>
          <cell r="V1055">
            <v>0</v>
          </cell>
          <cell r="Y1055">
            <v>0</v>
          </cell>
          <cell r="AB1055">
            <v>0</v>
          </cell>
          <cell r="AC1055">
            <v>0</v>
          </cell>
          <cell r="AE1055">
            <v>0</v>
          </cell>
          <cell r="AG1055">
            <v>0</v>
          </cell>
          <cell r="AI1055">
            <v>0</v>
          </cell>
          <cell r="AP1055">
            <v>0</v>
          </cell>
          <cell r="AQ1055">
            <v>5</v>
          </cell>
          <cell r="AR1055">
            <v>0</v>
          </cell>
          <cell r="AS1055">
            <v>4</v>
          </cell>
          <cell r="AT1055">
            <v>1</v>
          </cell>
          <cell r="AU1055">
            <v>0</v>
          </cell>
          <cell r="AV1055">
            <v>0</v>
          </cell>
          <cell r="AW1055">
            <v>0</v>
          </cell>
          <cell r="AX1055">
            <v>0</v>
          </cell>
          <cell r="AY1055">
            <v>0</v>
          </cell>
          <cell r="AZ1055">
            <v>0</v>
          </cell>
        </row>
        <row r="1056">
          <cell r="A1056" t="str">
            <v>Lucent Technologies Canada</v>
          </cell>
          <cell r="B1056">
            <v>250000</v>
          </cell>
          <cell r="C1056" t="str">
            <v>D</v>
          </cell>
          <cell r="D1056">
            <v>1</v>
          </cell>
          <cell r="E1056">
            <v>3500</v>
          </cell>
          <cell r="F1056">
            <v>40000</v>
          </cell>
          <cell r="G1056">
            <v>48</v>
          </cell>
          <cell r="H1056">
            <v>90000</v>
          </cell>
          <cell r="L1056">
            <v>1</v>
          </cell>
          <cell r="N1056">
            <v>0</v>
          </cell>
          <cell r="P1056">
            <v>0</v>
          </cell>
          <cell r="R1056">
            <v>0</v>
          </cell>
          <cell r="S1056">
            <v>0</v>
          </cell>
          <cell r="V1056">
            <v>0</v>
          </cell>
          <cell r="Y1056">
            <v>0</v>
          </cell>
          <cell r="AB1056">
            <v>0</v>
          </cell>
          <cell r="AC1056">
            <v>1</v>
          </cell>
          <cell r="AE1056">
            <v>1</v>
          </cell>
          <cell r="AF1056">
            <v>1000</v>
          </cell>
          <cell r="AG1056">
            <v>0</v>
          </cell>
          <cell r="AI1056">
            <v>0</v>
          </cell>
          <cell r="AK1056">
            <v>0</v>
          </cell>
          <cell r="AP1056">
            <v>1</v>
          </cell>
          <cell r="AQ1056">
            <v>2</v>
          </cell>
          <cell r="AR1056">
            <v>0</v>
          </cell>
          <cell r="AS1056">
            <v>4</v>
          </cell>
          <cell r="AT1056">
            <v>1</v>
          </cell>
          <cell r="AU1056">
            <v>0</v>
          </cell>
          <cell r="AV1056">
            <v>0</v>
          </cell>
          <cell r="AW1056">
            <v>0</v>
          </cell>
          <cell r="AX1056">
            <v>0</v>
          </cell>
          <cell r="AY1056">
            <v>0</v>
          </cell>
          <cell r="AZ1056">
            <v>0</v>
          </cell>
        </row>
        <row r="1057">
          <cell r="A1057" t="str">
            <v>MacKenzie Financial Corporation</v>
          </cell>
          <cell r="B1057">
            <v>763000</v>
          </cell>
          <cell r="C1057" t="str">
            <v>D</v>
          </cell>
          <cell r="D1057">
            <v>0</v>
          </cell>
          <cell r="L1057">
            <v>0</v>
          </cell>
          <cell r="N1057">
            <v>0</v>
          </cell>
          <cell r="P1057">
            <v>0</v>
          </cell>
          <cell r="R1057">
            <v>0</v>
          </cell>
          <cell r="S1057">
            <v>0</v>
          </cell>
          <cell r="V1057">
            <v>0</v>
          </cell>
          <cell r="Y1057">
            <v>0</v>
          </cell>
          <cell r="AB1057">
            <v>0</v>
          </cell>
          <cell r="AC1057">
            <v>0</v>
          </cell>
          <cell r="AE1057">
            <v>1</v>
          </cell>
          <cell r="AG1057">
            <v>0</v>
          </cell>
          <cell r="AI1057">
            <v>0</v>
          </cell>
          <cell r="AK1057">
            <v>0</v>
          </cell>
          <cell r="AP1057">
            <v>0</v>
          </cell>
          <cell r="AQ1057">
            <v>3</v>
          </cell>
          <cell r="AR1057">
            <v>0</v>
          </cell>
          <cell r="AS1057">
            <v>4</v>
          </cell>
          <cell r="AT1057">
            <v>1</v>
          </cell>
          <cell r="AU1057">
            <v>0</v>
          </cell>
          <cell r="AV1057">
            <v>0</v>
          </cell>
          <cell r="AW1057">
            <v>0</v>
          </cell>
          <cell r="AX1057">
            <v>0</v>
          </cell>
          <cell r="AY1057">
            <v>0</v>
          </cell>
          <cell r="AZ1057">
            <v>0</v>
          </cell>
        </row>
        <row r="1058">
          <cell r="A1058" t="str">
            <v>Manulife Financial Corporation</v>
          </cell>
          <cell r="B1058">
            <v>16656000</v>
          </cell>
          <cell r="C1058" t="str">
            <v>D</v>
          </cell>
          <cell r="D1058">
            <v>0</v>
          </cell>
          <cell r="L1058">
            <v>0</v>
          </cell>
          <cell r="N1058">
            <v>0</v>
          </cell>
          <cell r="P1058">
            <v>0</v>
          </cell>
          <cell r="R1058">
            <v>0</v>
          </cell>
          <cell r="S1058">
            <v>0</v>
          </cell>
          <cell r="V1058">
            <v>0</v>
          </cell>
          <cell r="Y1058">
            <v>0</v>
          </cell>
          <cell r="AB1058">
            <v>0</v>
          </cell>
          <cell r="AC1058">
            <v>0</v>
          </cell>
          <cell r="AE1058">
            <v>0</v>
          </cell>
          <cell r="AG1058">
            <v>0</v>
          </cell>
          <cell r="AI1058">
            <v>0</v>
          </cell>
          <cell r="AK1058">
            <v>0</v>
          </cell>
          <cell r="AP1058">
            <v>0</v>
          </cell>
          <cell r="AQ1058">
            <v>6</v>
          </cell>
          <cell r="AR1058">
            <v>0</v>
          </cell>
          <cell r="AS1058">
            <v>4</v>
          </cell>
          <cell r="AT1058">
            <v>1</v>
          </cell>
          <cell r="AU1058">
            <v>0</v>
          </cell>
          <cell r="AV1058">
            <v>0</v>
          </cell>
          <cell r="AW1058">
            <v>0</v>
          </cell>
          <cell r="AX1058">
            <v>0</v>
          </cell>
          <cell r="AY1058">
            <v>0</v>
          </cell>
          <cell r="AZ1058">
            <v>0</v>
          </cell>
        </row>
        <row r="1059">
          <cell r="A1059" t="str">
            <v>Maple Leaf Foods Inc.</v>
          </cell>
          <cell r="B1059">
            <v>5041896</v>
          </cell>
          <cell r="C1059" t="str">
            <v>D</v>
          </cell>
          <cell r="D1059">
            <v>0</v>
          </cell>
          <cell r="L1059">
            <v>0</v>
          </cell>
          <cell r="N1059">
            <v>0</v>
          </cell>
          <cell r="P1059">
            <v>0</v>
          </cell>
          <cell r="R1059">
            <v>0</v>
          </cell>
          <cell r="S1059">
            <v>0</v>
          </cell>
          <cell r="V1059">
            <v>0</v>
          </cell>
          <cell r="Y1059">
            <v>0</v>
          </cell>
          <cell r="AB1059">
            <v>0</v>
          </cell>
          <cell r="AC1059">
            <v>0</v>
          </cell>
          <cell r="AE1059">
            <v>0</v>
          </cell>
          <cell r="AG1059">
            <v>0</v>
          </cell>
          <cell r="AI1059">
            <v>0</v>
          </cell>
          <cell r="AK1059">
            <v>0</v>
          </cell>
          <cell r="AM1059">
            <v>0</v>
          </cell>
          <cell r="AP1059">
            <v>0</v>
          </cell>
          <cell r="AQ1059">
            <v>6</v>
          </cell>
          <cell r="AR1059">
            <v>0</v>
          </cell>
          <cell r="AS1059">
            <v>4</v>
          </cell>
          <cell r="AT1059">
            <v>1</v>
          </cell>
          <cell r="AU1059">
            <v>0</v>
          </cell>
          <cell r="AV1059">
            <v>0</v>
          </cell>
          <cell r="AW1059">
            <v>0</v>
          </cell>
          <cell r="AX1059">
            <v>0</v>
          </cell>
          <cell r="AY1059">
            <v>0</v>
          </cell>
          <cell r="AZ1059">
            <v>0</v>
          </cell>
        </row>
        <row r="1060">
          <cell r="A1060" t="str">
            <v>Matrox Electronic Systems Ltd.</v>
          </cell>
          <cell r="B1060">
            <v>300000</v>
          </cell>
          <cell r="C1060" t="str">
            <v>D</v>
          </cell>
          <cell r="D1060">
            <v>0</v>
          </cell>
          <cell r="L1060">
            <v>0</v>
          </cell>
          <cell r="N1060">
            <v>0</v>
          </cell>
          <cell r="P1060">
            <v>0</v>
          </cell>
          <cell r="R1060">
            <v>0</v>
          </cell>
          <cell r="S1060">
            <v>0</v>
          </cell>
          <cell r="V1060">
            <v>0</v>
          </cell>
          <cell r="Y1060">
            <v>0</v>
          </cell>
          <cell r="AB1060">
            <v>0</v>
          </cell>
          <cell r="AC1060">
            <v>0</v>
          </cell>
          <cell r="AE1060">
            <v>0</v>
          </cell>
          <cell r="AG1060">
            <v>0</v>
          </cell>
          <cell r="AI1060">
            <v>0</v>
          </cell>
          <cell r="AK1060">
            <v>0</v>
          </cell>
          <cell r="AM1060">
            <v>0</v>
          </cell>
          <cell r="AP1060">
            <v>0</v>
          </cell>
          <cell r="AQ1060">
            <v>2</v>
          </cell>
          <cell r="AR1060">
            <v>0</v>
          </cell>
          <cell r="AS1060">
            <v>4</v>
          </cell>
          <cell r="AT1060">
            <v>1</v>
          </cell>
          <cell r="AU1060">
            <v>0</v>
          </cell>
          <cell r="AV1060">
            <v>0</v>
          </cell>
          <cell r="AW1060">
            <v>0</v>
          </cell>
          <cell r="AX1060">
            <v>0</v>
          </cell>
          <cell r="AY1060">
            <v>0</v>
          </cell>
          <cell r="AZ1060">
            <v>0</v>
          </cell>
        </row>
        <row r="1061">
          <cell r="A1061" t="str">
            <v>McKesson Canada Inc.</v>
          </cell>
          <cell r="B1061">
            <v>6159300</v>
          </cell>
          <cell r="C1061" t="str">
            <v>D</v>
          </cell>
          <cell r="D1061">
            <v>0</v>
          </cell>
          <cell r="F1061">
            <v>35000</v>
          </cell>
          <cell r="G1061">
            <v>36</v>
          </cell>
          <cell r="H1061">
            <v>80000</v>
          </cell>
          <cell r="K1061">
            <v>267</v>
          </cell>
          <cell r="L1061">
            <v>1</v>
          </cell>
          <cell r="N1061">
            <v>0</v>
          </cell>
          <cell r="P1061">
            <v>0</v>
          </cell>
          <cell r="R1061">
            <v>1</v>
          </cell>
          <cell r="S1061">
            <v>0</v>
          </cell>
          <cell r="V1061">
            <v>0</v>
          </cell>
          <cell r="AB1061">
            <v>0</v>
          </cell>
          <cell r="AC1061">
            <v>0</v>
          </cell>
          <cell r="AE1061">
            <v>1</v>
          </cell>
          <cell r="AF1061">
            <v>1000</v>
          </cell>
          <cell r="AG1061">
            <v>0</v>
          </cell>
          <cell r="AI1061">
            <v>1</v>
          </cell>
          <cell r="AJ1061">
            <v>3500</v>
          </cell>
          <cell r="AK1061">
            <v>0</v>
          </cell>
          <cell r="AM1061">
            <v>1</v>
          </cell>
          <cell r="AN1061">
            <v>4000</v>
          </cell>
          <cell r="AP1061">
            <v>1</v>
          </cell>
          <cell r="AQ1061">
            <v>6</v>
          </cell>
          <cell r="AR1061">
            <v>0</v>
          </cell>
          <cell r="AS1061">
            <v>4</v>
          </cell>
          <cell r="AT1061">
            <v>1</v>
          </cell>
          <cell r="AU1061">
            <v>0</v>
          </cell>
          <cell r="AV1061">
            <v>0</v>
          </cell>
          <cell r="AW1061">
            <v>1</v>
          </cell>
          <cell r="AX1061">
            <v>0</v>
          </cell>
          <cell r="AY1061">
            <v>1</v>
          </cell>
          <cell r="AZ1061">
            <v>0</v>
          </cell>
        </row>
        <row r="1062">
          <cell r="A1062" t="str">
            <v>McKesson Medical Imaging Group</v>
          </cell>
          <cell r="B1062">
            <v>57700</v>
          </cell>
          <cell r="C1062" t="str">
            <v>D</v>
          </cell>
          <cell r="D1062">
            <v>0</v>
          </cell>
          <cell r="L1062">
            <v>0</v>
          </cell>
          <cell r="N1062">
            <v>0</v>
          </cell>
          <cell r="P1062">
            <v>0</v>
          </cell>
          <cell r="R1062">
            <v>0</v>
          </cell>
          <cell r="S1062">
            <v>0</v>
          </cell>
          <cell r="V1062">
            <v>0</v>
          </cell>
          <cell r="Y1062">
            <v>0</v>
          </cell>
          <cell r="AB1062">
            <v>0</v>
          </cell>
          <cell r="AC1062">
            <v>0</v>
          </cell>
          <cell r="AE1062">
            <v>0</v>
          </cell>
          <cell r="AG1062">
            <v>0</v>
          </cell>
          <cell r="AI1062">
            <v>0</v>
          </cell>
          <cell r="AK1062">
            <v>0</v>
          </cell>
          <cell r="AP1062">
            <v>0</v>
          </cell>
          <cell r="AQ1062">
            <v>1</v>
          </cell>
          <cell r="AR1062">
            <v>0</v>
          </cell>
          <cell r="AS1062">
            <v>4</v>
          </cell>
          <cell r="AT1062">
            <v>1</v>
          </cell>
          <cell r="AU1062">
            <v>0</v>
          </cell>
          <cell r="AV1062">
            <v>0</v>
          </cell>
          <cell r="AW1062">
            <v>0</v>
          </cell>
          <cell r="AX1062">
            <v>0</v>
          </cell>
          <cell r="AY1062">
            <v>0</v>
          </cell>
          <cell r="AZ1062">
            <v>0</v>
          </cell>
        </row>
        <row r="1063">
          <cell r="A1063" t="str">
            <v>MDS Inc.</v>
          </cell>
          <cell r="B1063">
            <v>1799000</v>
          </cell>
          <cell r="C1063" t="str">
            <v>D</v>
          </cell>
          <cell r="D1063">
            <v>0</v>
          </cell>
          <cell r="I1063">
            <v>835</v>
          </cell>
          <cell r="J1063">
            <v>10020</v>
          </cell>
          <cell r="L1063">
            <v>0</v>
          </cell>
          <cell r="N1063">
            <v>0</v>
          </cell>
          <cell r="P1063">
            <v>0</v>
          </cell>
          <cell r="R1063">
            <v>0</v>
          </cell>
          <cell r="S1063">
            <v>0</v>
          </cell>
          <cell r="V1063">
            <v>0</v>
          </cell>
          <cell r="Y1063">
            <v>0</v>
          </cell>
          <cell r="AB1063">
            <v>0</v>
          </cell>
          <cell r="AC1063">
            <v>0</v>
          </cell>
          <cell r="AE1063">
            <v>0</v>
          </cell>
          <cell r="AG1063">
            <v>0</v>
          </cell>
          <cell r="AI1063">
            <v>0</v>
          </cell>
          <cell r="AK1063">
            <v>0</v>
          </cell>
          <cell r="AP1063">
            <v>0</v>
          </cell>
          <cell r="AQ1063">
            <v>4</v>
          </cell>
          <cell r="AR1063">
            <v>0</v>
          </cell>
          <cell r="AS1063">
            <v>4</v>
          </cell>
          <cell r="AT1063">
            <v>1</v>
          </cell>
          <cell r="AU1063">
            <v>0</v>
          </cell>
          <cell r="AV1063">
            <v>1</v>
          </cell>
          <cell r="AW1063">
            <v>0</v>
          </cell>
          <cell r="AX1063">
            <v>0</v>
          </cell>
          <cell r="AY1063">
            <v>0</v>
          </cell>
          <cell r="AZ1063">
            <v>0</v>
          </cell>
        </row>
        <row r="1064">
          <cell r="A1064" t="str">
            <v>Methanex Corporation</v>
          </cell>
          <cell r="B1064">
            <v>1954321</v>
          </cell>
          <cell r="C1064" t="str">
            <v>D</v>
          </cell>
          <cell r="D1064">
            <v>0</v>
          </cell>
          <cell r="L1064">
            <v>0</v>
          </cell>
          <cell r="N1064">
            <v>1</v>
          </cell>
          <cell r="P1064">
            <v>0</v>
          </cell>
          <cell r="R1064">
            <v>0</v>
          </cell>
          <cell r="S1064">
            <v>0</v>
          </cell>
          <cell r="V1064">
            <v>0</v>
          </cell>
          <cell r="Y1064">
            <v>0</v>
          </cell>
          <cell r="AB1064">
            <v>0</v>
          </cell>
          <cell r="AC1064">
            <v>0</v>
          </cell>
          <cell r="AE1064">
            <v>0</v>
          </cell>
          <cell r="AG1064">
            <v>1</v>
          </cell>
          <cell r="AI1064">
            <v>0</v>
          </cell>
          <cell r="AK1064">
            <v>0</v>
          </cell>
          <cell r="AP1064">
            <v>0</v>
          </cell>
          <cell r="AQ1064">
            <v>4</v>
          </cell>
          <cell r="AR1064">
            <v>0</v>
          </cell>
          <cell r="AS1064">
            <v>4</v>
          </cell>
          <cell r="AT1064">
            <v>1</v>
          </cell>
          <cell r="AU1064">
            <v>0</v>
          </cell>
          <cell r="AV1064">
            <v>0</v>
          </cell>
          <cell r="AW1064">
            <v>0</v>
          </cell>
          <cell r="AX1064">
            <v>0</v>
          </cell>
          <cell r="AY1064">
            <v>0</v>
          </cell>
          <cell r="AZ1064">
            <v>0</v>
          </cell>
        </row>
        <row r="1065">
          <cell r="A1065" t="str">
            <v>Microsoft Canada</v>
          </cell>
          <cell r="B1065">
            <v>1200000</v>
          </cell>
          <cell r="C1065" t="str">
            <v>D</v>
          </cell>
          <cell r="D1065">
            <v>0</v>
          </cell>
          <cell r="I1065">
            <v>865</v>
          </cell>
          <cell r="J1065">
            <v>10380</v>
          </cell>
          <cell r="L1065">
            <v>0</v>
          </cell>
          <cell r="N1065">
            <v>0</v>
          </cell>
          <cell r="P1065">
            <v>0</v>
          </cell>
          <cell r="R1065">
            <v>0</v>
          </cell>
          <cell r="S1065">
            <v>0</v>
          </cell>
          <cell r="V1065">
            <v>0</v>
          </cell>
          <cell r="Y1065">
            <v>1</v>
          </cell>
          <cell r="AA1065">
            <v>600</v>
          </cell>
          <cell r="AB1065">
            <v>0</v>
          </cell>
          <cell r="AC1065">
            <v>0</v>
          </cell>
          <cell r="AE1065">
            <v>0</v>
          </cell>
          <cell r="AG1065">
            <v>0</v>
          </cell>
          <cell r="AI1065">
            <v>0</v>
          </cell>
          <cell r="AK1065">
            <v>0</v>
          </cell>
          <cell r="AM1065">
            <v>0</v>
          </cell>
          <cell r="AP1065">
            <v>0</v>
          </cell>
          <cell r="AQ1065">
            <v>4</v>
          </cell>
          <cell r="AR1065">
            <v>0</v>
          </cell>
          <cell r="AS1065">
            <v>4</v>
          </cell>
          <cell r="AT1065">
            <v>1</v>
          </cell>
          <cell r="AU1065">
            <v>0</v>
          </cell>
          <cell r="AV1065">
            <v>1</v>
          </cell>
          <cell r="AW1065">
            <v>0</v>
          </cell>
          <cell r="AX1065">
            <v>0</v>
          </cell>
          <cell r="AY1065">
            <v>0</v>
          </cell>
          <cell r="AZ1065">
            <v>0</v>
          </cell>
        </row>
        <row r="1066">
          <cell r="A1066" t="str">
            <v>Minacs</v>
          </cell>
          <cell r="B1066">
            <v>260600</v>
          </cell>
          <cell r="C1066" t="str">
            <v>D</v>
          </cell>
          <cell r="D1066">
            <v>0</v>
          </cell>
          <cell r="L1066">
            <v>0</v>
          </cell>
          <cell r="N1066">
            <v>0</v>
          </cell>
          <cell r="P1066">
            <v>0</v>
          </cell>
          <cell r="R1066">
            <v>0</v>
          </cell>
          <cell r="S1066">
            <v>0</v>
          </cell>
          <cell r="V1066">
            <v>0</v>
          </cell>
          <cell r="Y1066">
            <v>0</v>
          </cell>
          <cell r="AE1066">
            <v>0</v>
          </cell>
          <cell r="AG1066">
            <v>0</v>
          </cell>
          <cell r="AI1066">
            <v>0</v>
          </cell>
          <cell r="AK1066">
            <v>0</v>
          </cell>
          <cell r="AP1066">
            <v>0</v>
          </cell>
          <cell r="AQ1066">
            <v>2</v>
          </cell>
          <cell r="AR1066">
            <v>0</v>
          </cell>
          <cell r="AS1066">
            <v>4</v>
          </cell>
          <cell r="AT1066">
            <v>1</v>
          </cell>
          <cell r="AU1066">
            <v>0</v>
          </cell>
          <cell r="AV1066">
            <v>0</v>
          </cell>
          <cell r="AW1066">
            <v>0</v>
          </cell>
          <cell r="AX1066">
            <v>0</v>
          </cell>
          <cell r="AY1066">
            <v>0</v>
          </cell>
          <cell r="AZ1066">
            <v>0</v>
          </cell>
        </row>
        <row r="1067">
          <cell r="A1067" t="str">
            <v>Mitel Networks Corporation</v>
          </cell>
          <cell r="B1067">
            <v>446455</v>
          </cell>
          <cell r="C1067" t="str">
            <v>D</v>
          </cell>
          <cell r="D1067">
            <v>0</v>
          </cell>
          <cell r="I1067">
            <v>490</v>
          </cell>
          <cell r="J1067">
            <v>5880</v>
          </cell>
          <cell r="L1067">
            <v>1</v>
          </cell>
          <cell r="N1067">
            <v>0</v>
          </cell>
          <cell r="P1067">
            <v>0</v>
          </cell>
          <cell r="R1067">
            <v>0</v>
          </cell>
          <cell r="S1067">
            <v>0</v>
          </cell>
          <cell r="V1067">
            <v>0</v>
          </cell>
          <cell r="Y1067">
            <v>0</v>
          </cell>
          <cell r="AB1067">
            <v>0</v>
          </cell>
          <cell r="AC1067">
            <v>0</v>
          </cell>
          <cell r="AE1067">
            <v>0</v>
          </cell>
          <cell r="AG1067">
            <v>0</v>
          </cell>
          <cell r="AI1067">
            <v>0</v>
          </cell>
          <cell r="AK1067">
            <v>0</v>
          </cell>
          <cell r="AP1067">
            <v>0</v>
          </cell>
          <cell r="AQ1067">
            <v>3</v>
          </cell>
          <cell r="AR1067">
            <v>0</v>
          </cell>
          <cell r="AS1067">
            <v>4</v>
          </cell>
          <cell r="AT1067">
            <v>1</v>
          </cell>
          <cell r="AU1067">
            <v>0</v>
          </cell>
          <cell r="AV1067">
            <v>1</v>
          </cell>
          <cell r="AW1067">
            <v>0</v>
          </cell>
          <cell r="AX1067">
            <v>0</v>
          </cell>
          <cell r="AY1067">
            <v>0</v>
          </cell>
          <cell r="AZ1067">
            <v>0</v>
          </cell>
        </row>
        <row r="1068">
          <cell r="A1068" t="str">
            <v>NATCAN Investment Management Inc</v>
          </cell>
          <cell r="B1068">
            <v>32921</v>
          </cell>
          <cell r="C1068" t="str">
            <v>D</v>
          </cell>
          <cell r="D1068">
            <v>0</v>
          </cell>
          <cell r="L1068">
            <v>0</v>
          </cell>
          <cell r="N1068">
            <v>0</v>
          </cell>
          <cell r="P1068">
            <v>0</v>
          </cell>
          <cell r="R1068">
            <v>0</v>
          </cell>
          <cell r="S1068">
            <v>0</v>
          </cell>
          <cell r="V1068">
            <v>0</v>
          </cell>
          <cell r="Y1068">
            <v>0</v>
          </cell>
          <cell r="AB1068">
            <v>0</v>
          </cell>
          <cell r="AC1068">
            <v>0</v>
          </cell>
          <cell r="AE1068">
            <v>0</v>
          </cell>
          <cell r="AG1068">
            <v>0</v>
          </cell>
          <cell r="AI1068">
            <v>0</v>
          </cell>
          <cell r="AK1068">
            <v>0</v>
          </cell>
          <cell r="AP1068">
            <v>0</v>
          </cell>
          <cell r="AQ1068">
            <v>1</v>
          </cell>
          <cell r="AR1068">
            <v>0</v>
          </cell>
          <cell r="AS1068">
            <v>4</v>
          </cell>
          <cell r="AT1068">
            <v>1</v>
          </cell>
          <cell r="AU1068">
            <v>0</v>
          </cell>
          <cell r="AV1068">
            <v>0</v>
          </cell>
          <cell r="AW1068">
            <v>0</v>
          </cell>
          <cell r="AX1068">
            <v>0</v>
          </cell>
          <cell r="AY1068">
            <v>0</v>
          </cell>
          <cell r="AZ1068">
            <v>0</v>
          </cell>
        </row>
        <row r="1069">
          <cell r="A1069" t="str">
            <v>National Bank of Canada</v>
          </cell>
          <cell r="B1069">
            <v>4175000</v>
          </cell>
          <cell r="C1069" t="str">
            <v>D</v>
          </cell>
          <cell r="D1069">
            <v>0</v>
          </cell>
          <cell r="L1069">
            <v>0</v>
          </cell>
          <cell r="N1069">
            <v>1</v>
          </cell>
          <cell r="P1069">
            <v>0</v>
          </cell>
          <cell r="R1069">
            <v>0</v>
          </cell>
          <cell r="S1069">
            <v>0</v>
          </cell>
          <cell r="V1069">
            <v>0</v>
          </cell>
          <cell r="Y1069">
            <v>0</v>
          </cell>
          <cell r="AB1069">
            <v>1</v>
          </cell>
          <cell r="AC1069">
            <v>0</v>
          </cell>
          <cell r="AE1069">
            <v>1</v>
          </cell>
          <cell r="AF1069">
            <v>750</v>
          </cell>
          <cell r="AG1069">
            <v>1</v>
          </cell>
          <cell r="AH1069">
            <v>500</v>
          </cell>
          <cell r="AI1069">
            <v>0</v>
          </cell>
          <cell r="AK1069">
            <v>0</v>
          </cell>
          <cell r="AP1069">
            <v>0</v>
          </cell>
          <cell r="AQ1069">
            <v>5</v>
          </cell>
          <cell r="AR1069">
            <v>0</v>
          </cell>
          <cell r="AS1069">
            <v>4</v>
          </cell>
          <cell r="AT1069">
            <v>1</v>
          </cell>
          <cell r="AU1069">
            <v>0</v>
          </cell>
          <cell r="AV1069">
            <v>0</v>
          </cell>
          <cell r="AW1069">
            <v>0</v>
          </cell>
          <cell r="AX1069">
            <v>1</v>
          </cell>
          <cell r="AY1069">
            <v>0</v>
          </cell>
          <cell r="AZ1069">
            <v>0</v>
          </cell>
        </row>
        <row r="1070">
          <cell r="A1070" t="str">
            <v>National Silicates Partnership</v>
          </cell>
          <cell r="B1070">
            <v>55000</v>
          </cell>
          <cell r="C1070" t="str">
            <v>D</v>
          </cell>
          <cell r="D1070">
            <v>0</v>
          </cell>
          <cell r="F1070">
            <v>39000</v>
          </cell>
          <cell r="G1070">
            <v>36</v>
          </cell>
          <cell r="H1070">
            <v>75000</v>
          </cell>
          <cell r="L1070">
            <v>1</v>
          </cell>
          <cell r="M1070">
            <v>3700</v>
          </cell>
          <cell r="N1070">
            <v>0</v>
          </cell>
          <cell r="P1070">
            <v>0</v>
          </cell>
          <cell r="R1070">
            <v>1</v>
          </cell>
          <cell r="S1070">
            <v>0</v>
          </cell>
          <cell r="V1070">
            <v>1</v>
          </cell>
          <cell r="W1070">
            <v>300</v>
          </cell>
          <cell r="X1070">
            <v>2000</v>
          </cell>
          <cell r="Y1070">
            <v>0</v>
          </cell>
          <cell r="AB1070">
            <v>0</v>
          </cell>
          <cell r="AC1070">
            <v>0</v>
          </cell>
          <cell r="AE1070">
            <v>0</v>
          </cell>
          <cell r="AG1070">
            <v>0</v>
          </cell>
          <cell r="AI1070">
            <v>0</v>
          </cell>
          <cell r="AK1070">
            <v>0</v>
          </cell>
          <cell r="AP1070">
            <v>1</v>
          </cell>
          <cell r="AQ1070">
            <v>1</v>
          </cell>
          <cell r="AR1070">
            <v>0</v>
          </cell>
          <cell r="AS1070">
            <v>4</v>
          </cell>
          <cell r="AT1070">
            <v>1</v>
          </cell>
          <cell r="AU1070">
            <v>0</v>
          </cell>
          <cell r="AV1070">
            <v>0</v>
          </cell>
          <cell r="AW1070">
            <v>1</v>
          </cell>
          <cell r="AX1070">
            <v>0</v>
          </cell>
          <cell r="AY1070">
            <v>0</v>
          </cell>
          <cell r="AZ1070">
            <v>0</v>
          </cell>
        </row>
        <row r="1071">
          <cell r="A1071" t="str">
            <v>NAV Canada</v>
          </cell>
          <cell r="B1071">
            <v>927934</v>
          </cell>
          <cell r="C1071" t="str">
            <v>D</v>
          </cell>
          <cell r="D1071">
            <v>0</v>
          </cell>
          <cell r="I1071">
            <v>500</v>
          </cell>
          <cell r="J1071">
            <v>6000</v>
          </cell>
          <cell r="L1071">
            <v>0</v>
          </cell>
          <cell r="N1071">
            <v>1</v>
          </cell>
          <cell r="O1071">
            <v>3840</v>
          </cell>
          <cell r="P1071">
            <v>0</v>
          </cell>
          <cell r="R1071">
            <v>0</v>
          </cell>
          <cell r="S1071">
            <v>0</v>
          </cell>
          <cell r="V1071">
            <v>0</v>
          </cell>
          <cell r="Y1071">
            <v>0</v>
          </cell>
          <cell r="AB1071">
            <v>0</v>
          </cell>
          <cell r="AC1071">
            <v>0</v>
          </cell>
          <cell r="AE1071">
            <v>0</v>
          </cell>
          <cell r="AG1071">
            <v>0</v>
          </cell>
          <cell r="AI1071">
            <v>0</v>
          </cell>
          <cell r="AK1071">
            <v>0</v>
          </cell>
          <cell r="AM1071">
            <v>0</v>
          </cell>
          <cell r="AP1071">
            <v>0</v>
          </cell>
          <cell r="AQ1071">
            <v>3</v>
          </cell>
          <cell r="AR1071">
            <v>0</v>
          </cell>
          <cell r="AS1071">
            <v>4</v>
          </cell>
          <cell r="AT1071">
            <v>1</v>
          </cell>
          <cell r="AU1071">
            <v>0</v>
          </cell>
          <cell r="AV1071">
            <v>1</v>
          </cell>
          <cell r="AW1071">
            <v>0</v>
          </cell>
          <cell r="AX1071">
            <v>0</v>
          </cell>
          <cell r="AY1071">
            <v>0</v>
          </cell>
          <cell r="AZ1071">
            <v>0</v>
          </cell>
        </row>
        <row r="1072">
          <cell r="A1072" t="str">
            <v>Nestlé Canada Inc.</v>
          </cell>
          <cell r="B1072">
            <v>1798200</v>
          </cell>
          <cell r="C1072" t="str">
            <v>D</v>
          </cell>
          <cell r="D1072">
            <v>0</v>
          </cell>
          <cell r="F1072">
            <v>28000</v>
          </cell>
          <cell r="G1072">
            <v>36</v>
          </cell>
          <cell r="H1072">
            <v>90000</v>
          </cell>
          <cell r="L1072">
            <v>1</v>
          </cell>
          <cell r="M1072">
            <v>800</v>
          </cell>
          <cell r="N1072">
            <v>1</v>
          </cell>
          <cell r="O1072">
            <v>150</v>
          </cell>
          <cell r="P1072">
            <v>0</v>
          </cell>
          <cell r="R1072">
            <v>0</v>
          </cell>
          <cell r="S1072">
            <v>0</v>
          </cell>
          <cell r="V1072">
            <v>0</v>
          </cell>
          <cell r="Y1072">
            <v>0</v>
          </cell>
          <cell r="AB1072">
            <v>0</v>
          </cell>
          <cell r="AC1072">
            <v>1</v>
          </cell>
          <cell r="AE1072">
            <v>0</v>
          </cell>
          <cell r="AG1072">
            <v>0</v>
          </cell>
          <cell r="AI1072">
            <v>0</v>
          </cell>
          <cell r="AK1072">
            <v>0</v>
          </cell>
          <cell r="AP1072">
            <v>1</v>
          </cell>
          <cell r="AQ1072">
            <v>4</v>
          </cell>
          <cell r="AR1072">
            <v>0</v>
          </cell>
          <cell r="AS1072">
            <v>4</v>
          </cell>
          <cell r="AT1072">
            <v>1</v>
          </cell>
          <cell r="AU1072">
            <v>0</v>
          </cell>
          <cell r="AV1072">
            <v>0</v>
          </cell>
          <cell r="AW1072">
            <v>0</v>
          </cell>
          <cell r="AX1072">
            <v>0</v>
          </cell>
          <cell r="AY1072">
            <v>0</v>
          </cell>
          <cell r="AZ1072">
            <v>0</v>
          </cell>
        </row>
        <row r="1073">
          <cell r="A1073" t="str">
            <v>Nexen Inc.</v>
          </cell>
          <cell r="B1073">
            <v>3518000</v>
          </cell>
          <cell r="C1073" t="str">
            <v>D</v>
          </cell>
          <cell r="D1073">
            <v>0</v>
          </cell>
          <cell r="I1073">
            <v>1600</v>
          </cell>
          <cell r="J1073">
            <v>19200</v>
          </cell>
          <cell r="N1073">
            <v>1</v>
          </cell>
          <cell r="O1073">
            <v>3600</v>
          </cell>
          <cell r="R1073">
            <v>2</v>
          </cell>
          <cell r="S1073">
            <v>0</v>
          </cell>
          <cell r="V1073">
            <v>1</v>
          </cell>
          <cell r="X1073">
            <v>1200</v>
          </cell>
          <cell r="Y1073">
            <v>1</v>
          </cell>
          <cell r="AA1073">
            <v>350</v>
          </cell>
          <cell r="AB1073">
            <v>2</v>
          </cell>
          <cell r="AE1073">
            <v>1</v>
          </cell>
          <cell r="AF1073">
            <v>700</v>
          </cell>
          <cell r="AG1073">
            <v>0</v>
          </cell>
          <cell r="AI1073">
            <v>0</v>
          </cell>
          <cell r="AP1073">
            <v>0</v>
          </cell>
          <cell r="AQ1073">
            <v>5</v>
          </cell>
          <cell r="AR1073">
            <v>0</v>
          </cell>
          <cell r="AS1073">
            <v>4</v>
          </cell>
          <cell r="AT1073">
            <v>1</v>
          </cell>
          <cell r="AU1073">
            <v>0</v>
          </cell>
          <cell r="AV1073">
            <v>1</v>
          </cell>
          <cell r="AW1073">
            <v>1</v>
          </cell>
          <cell r="AX1073">
            <v>1</v>
          </cell>
          <cell r="AY1073">
            <v>0</v>
          </cell>
          <cell r="AZ1073">
            <v>0</v>
          </cell>
        </row>
        <row r="1074">
          <cell r="A1074" t="str">
            <v>Niko Resources Ltd.</v>
          </cell>
          <cell r="B1074">
            <v>82851</v>
          </cell>
          <cell r="C1074" t="str">
            <v>D</v>
          </cell>
          <cell r="D1074">
            <v>0</v>
          </cell>
          <cell r="N1074">
            <v>1</v>
          </cell>
          <cell r="O1074">
            <v>3960</v>
          </cell>
          <cell r="R1074">
            <v>0</v>
          </cell>
          <cell r="S1074">
            <v>0</v>
          </cell>
          <cell r="V1074">
            <v>0</v>
          </cell>
          <cell r="Y1074">
            <v>0</v>
          </cell>
          <cell r="AB1074">
            <v>0</v>
          </cell>
          <cell r="AE1074">
            <v>0</v>
          </cell>
          <cell r="AG1074">
            <v>0</v>
          </cell>
          <cell r="AI1074">
            <v>0</v>
          </cell>
          <cell r="AP1074">
            <v>0</v>
          </cell>
          <cell r="AQ1074">
            <v>1</v>
          </cell>
          <cell r="AR1074">
            <v>0</v>
          </cell>
          <cell r="AS1074">
            <v>4</v>
          </cell>
          <cell r="AT1074">
            <v>1</v>
          </cell>
          <cell r="AU1074">
            <v>0</v>
          </cell>
          <cell r="AV1074">
            <v>0</v>
          </cell>
          <cell r="AW1074">
            <v>0</v>
          </cell>
          <cell r="AX1074">
            <v>0</v>
          </cell>
          <cell r="AY1074">
            <v>0</v>
          </cell>
          <cell r="AZ1074">
            <v>0</v>
          </cell>
        </row>
        <row r="1075">
          <cell r="A1075" t="str">
            <v>Norampac Inc.</v>
          </cell>
          <cell r="B1075">
            <v>1258634</v>
          </cell>
          <cell r="C1075" t="str">
            <v>D</v>
          </cell>
          <cell r="D1075">
            <v>0</v>
          </cell>
          <cell r="I1075">
            <v>583</v>
          </cell>
          <cell r="J1075">
            <v>6996</v>
          </cell>
          <cell r="L1075">
            <v>0</v>
          </cell>
          <cell r="N1075">
            <v>0</v>
          </cell>
          <cell r="P1075">
            <v>0</v>
          </cell>
          <cell r="R1075">
            <v>0</v>
          </cell>
          <cell r="S1075">
            <v>0</v>
          </cell>
          <cell r="V1075">
            <v>0</v>
          </cell>
          <cell r="Y1075">
            <v>0</v>
          </cell>
          <cell r="AB1075">
            <v>1</v>
          </cell>
          <cell r="AC1075">
            <v>0</v>
          </cell>
          <cell r="AE1075">
            <v>1</v>
          </cell>
          <cell r="AF1075">
            <v>1200</v>
          </cell>
          <cell r="AG1075">
            <v>0</v>
          </cell>
          <cell r="AI1075">
            <v>0</v>
          </cell>
          <cell r="AK1075">
            <v>0</v>
          </cell>
          <cell r="AP1075">
            <v>0</v>
          </cell>
          <cell r="AQ1075">
            <v>4</v>
          </cell>
          <cell r="AR1075">
            <v>0</v>
          </cell>
          <cell r="AS1075">
            <v>4</v>
          </cell>
          <cell r="AT1075">
            <v>1</v>
          </cell>
          <cell r="AU1075">
            <v>0</v>
          </cell>
          <cell r="AV1075">
            <v>1</v>
          </cell>
          <cell r="AW1075">
            <v>0</v>
          </cell>
          <cell r="AX1075">
            <v>1</v>
          </cell>
          <cell r="AY1075">
            <v>0</v>
          </cell>
          <cell r="AZ1075">
            <v>0</v>
          </cell>
        </row>
        <row r="1076">
          <cell r="A1076" t="str">
            <v>Noranda Inc.</v>
          </cell>
          <cell r="B1076">
            <v>6018241</v>
          </cell>
          <cell r="C1076" t="str">
            <v>D</v>
          </cell>
          <cell r="D1076">
            <v>1</v>
          </cell>
          <cell r="E1076">
            <v>16800</v>
          </cell>
          <cell r="F1076">
            <v>31700</v>
          </cell>
          <cell r="G1076">
            <v>36</v>
          </cell>
          <cell r="L1076">
            <v>1</v>
          </cell>
          <cell r="N1076">
            <v>0</v>
          </cell>
          <cell r="P1076">
            <v>0</v>
          </cell>
          <cell r="R1076">
            <v>2</v>
          </cell>
          <cell r="S1076">
            <v>0</v>
          </cell>
          <cell r="V1076">
            <v>1</v>
          </cell>
          <cell r="Y1076">
            <v>1</v>
          </cell>
          <cell r="AB1076">
            <v>0</v>
          </cell>
          <cell r="AC1076">
            <v>0</v>
          </cell>
          <cell r="AE1076">
            <v>1</v>
          </cell>
          <cell r="AF1076">
            <v>1000</v>
          </cell>
          <cell r="AG1076">
            <v>1</v>
          </cell>
          <cell r="AI1076">
            <v>0</v>
          </cell>
          <cell r="AP1076">
            <v>1</v>
          </cell>
          <cell r="AQ1076">
            <v>6</v>
          </cell>
          <cell r="AR1076">
            <v>0</v>
          </cell>
          <cell r="AS1076">
            <v>4</v>
          </cell>
          <cell r="AT1076">
            <v>1</v>
          </cell>
          <cell r="AU1076">
            <v>0</v>
          </cell>
          <cell r="AV1076">
            <v>0</v>
          </cell>
          <cell r="AW1076">
            <v>1</v>
          </cell>
          <cell r="AX1076">
            <v>0</v>
          </cell>
          <cell r="AY1076">
            <v>0</v>
          </cell>
          <cell r="AZ1076">
            <v>0</v>
          </cell>
        </row>
        <row r="1077">
          <cell r="A1077" t="str">
            <v>Nordia Inc.</v>
          </cell>
          <cell r="B1077">
            <v>75000</v>
          </cell>
          <cell r="C1077" t="str">
            <v>D</v>
          </cell>
          <cell r="D1077">
            <v>0</v>
          </cell>
          <cell r="L1077">
            <v>0</v>
          </cell>
          <cell r="N1077">
            <v>0</v>
          </cell>
          <cell r="P1077">
            <v>0</v>
          </cell>
          <cell r="R1077">
            <v>0</v>
          </cell>
          <cell r="S1077">
            <v>0</v>
          </cell>
          <cell r="V1077">
            <v>0</v>
          </cell>
          <cell r="Y1077">
            <v>0</v>
          </cell>
          <cell r="AB1077">
            <v>0</v>
          </cell>
          <cell r="AC1077">
            <v>0</v>
          </cell>
          <cell r="AE1077">
            <v>0</v>
          </cell>
          <cell r="AG1077">
            <v>0</v>
          </cell>
          <cell r="AI1077">
            <v>0</v>
          </cell>
          <cell r="AK1077">
            <v>0</v>
          </cell>
          <cell r="AM1077">
            <v>0</v>
          </cell>
          <cell r="AP1077">
            <v>0</v>
          </cell>
          <cell r="AQ1077">
            <v>1</v>
          </cell>
          <cell r="AR1077">
            <v>0</v>
          </cell>
          <cell r="AS1077">
            <v>4</v>
          </cell>
          <cell r="AT1077">
            <v>1</v>
          </cell>
          <cell r="AU1077">
            <v>0</v>
          </cell>
          <cell r="AV1077">
            <v>0</v>
          </cell>
          <cell r="AW1077">
            <v>0</v>
          </cell>
          <cell r="AX1077">
            <v>0</v>
          </cell>
          <cell r="AY1077">
            <v>0</v>
          </cell>
          <cell r="AZ1077">
            <v>0</v>
          </cell>
        </row>
        <row r="1078">
          <cell r="A1078" t="str">
            <v>NorskeCanada</v>
          </cell>
          <cell r="B1078">
            <v>1649400</v>
          </cell>
          <cell r="C1078" t="str">
            <v>D</v>
          </cell>
          <cell r="D1078">
            <v>0</v>
          </cell>
          <cell r="F1078">
            <v>30769</v>
          </cell>
          <cell r="G1078">
            <v>48</v>
          </cell>
          <cell r="H1078">
            <v>90000</v>
          </cell>
          <cell r="I1078">
            <v>0</v>
          </cell>
          <cell r="K1078">
            <v>200</v>
          </cell>
          <cell r="L1078">
            <v>1</v>
          </cell>
          <cell r="M1078">
            <v>631</v>
          </cell>
          <cell r="N1078">
            <v>1</v>
          </cell>
          <cell r="O1078">
            <v>2100</v>
          </cell>
          <cell r="P1078">
            <v>0</v>
          </cell>
          <cell r="R1078">
            <v>0</v>
          </cell>
          <cell r="S1078">
            <v>0</v>
          </cell>
          <cell r="V1078">
            <v>0</v>
          </cell>
          <cell r="Y1078">
            <v>0</v>
          </cell>
          <cell r="AB1078">
            <v>0</v>
          </cell>
          <cell r="AC1078">
            <v>0</v>
          </cell>
          <cell r="AE1078">
            <v>1</v>
          </cell>
          <cell r="AF1078">
            <v>800</v>
          </cell>
          <cell r="AG1078">
            <v>0</v>
          </cell>
          <cell r="AI1078">
            <v>0</v>
          </cell>
          <cell r="AK1078">
            <v>0</v>
          </cell>
          <cell r="AP1078">
            <v>1</v>
          </cell>
          <cell r="AQ1078">
            <v>4</v>
          </cell>
          <cell r="AR1078">
            <v>0</v>
          </cell>
          <cell r="AS1078">
            <v>4</v>
          </cell>
          <cell r="AT1078">
            <v>1</v>
          </cell>
          <cell r="AU1078">
            <v>0</v>
          </cell>
          <cell r="AV1078">
            <v>0</v>
          </cell>
          <cell r="AW1078">
            <v>0</v>
          </cell>
          <cell r="AX1078">
            <v>0</v>
          </cell>
          <cell r="AY1078">
            <v>1</v>
          </cell>
          <cell r="AZ1078">
            <v>0</v>
          </cell>
        </row>
        <row r="1079">
          <cell r="A1079" t="str">
            <v>Northwestel</v>
          </cell>
          <cell r="B1079">
            <v>143142</v>
          </cell>
          <cell r="C1079" t="str">
            <v>D</v>
          </cell>
          <cell r="D1079">
            <v>0</v>
          </cell>
          <cell r="L1079">
            <v>0</v>
          </cell>
          <cell r="N1079">
            <v>0</v>
          </cell>
          <cell r="P1079">
            <v>0</v>
          </cell>
          <cell r="R1079">
            <v>0</v>
          </cell>
          <cell r="S1079">
            <v>0</v>
          </cell>
          <cell r="V1079">
            <v>0</v>
          </cell>
          <cell r="Y1079">
            <v>0</v>
          </cell>
          <cell r="AB1079">
            <v>0</v>
          </cell>
          <cell r="AC1079">
            <v>0</v>
          </cell>
          <cell r="AE1079">
            <v>0</v>
          </cell>
          <cell r="AG1079">
            <v>0</v>
          </cell>
          <cell r="AI1079">
            <v>0</v>
          </cell>
          <cell r="AK1079">
            <v>0</v>
          </cell>
          <cell r="AP1079">
            <v>0</v>
          </cell>
          <cell r="AQ1079">
            <v>2</v>
          </cell>
          <cell r="AR1079">
            <v>0</v>
          </cell>
          <cell r="AS1079">
            <v>4</v>
          </cell>
          <cell r="AT1079">
            <v>1</v>
          </cell>
          <cell r="AU1079">
            <v>0</v>
          </cell>
          <cell r="AV1079">
            <v>0</v>
          </cell>
          <cell r="AW1079">
            <v>0</v>
          </cell>
          <cell r="AX1079">
            <v>0</v>
          </cell>
          <cell r="AY1079">
            <v>0</v>
          </cell>
          <cell r="AZ1079">
            <v>0</v>
          </cell>
        </row>
        <row r="1080">
          <cell r="A1080" t="str">
            <v>NOVA Chemicals Corporation</v>
          </cell>
          <cell r="B1080">
            <v>5272584</v>
          </cell>
          <cell r="C1080" t="str">
            <v>D</v>
          </cell>
          <cell r="D1080">
            <v>0</v>
          </cell>
          <cell r="K1080">
            <v>0</v>
          </cell>
          <cell r="L1080">
            <v>0</v>
          </cell>
          <cell r="N1080">
            <v>0</v>
          </cell>
          <cell r="P1080">
            <v>0</v>
          </cell>
          <cell r="R1080">
            <v>0</v>
          </cell>
          <cell r="S1080">
            <v>0</v>
          </cell>
          <cell r="V1080">
            <v>0</v>
          </cell>
          <cell r="Y1080">
            <v>0</v>
          </cell>
          <cell r="AB1080">
            <v>0</v>
          </cell>
          <cell r="AC1080">
            <v>0</v>
          </cell>
          <cell r="AE1080">
            <v>0</v>
          </cell>
          <cell r="AG1080">
            <v>0</v>
          </cell>
          <cell r="AI1080">
            <v>0</v>
          </cell>
          <cell r="AP1080">
            <v>0</v>
          </cell>
          <cell r="AQ1080">
            <v>6</v>
          </cell>
          <cell r="AR1080">
            <v>0</v>
          </cell>
          <cell r="AS1080">
            <v>4</v>
          </cell>
          <cell r="AT1080">
            <v>1</v>
          </cell>
          <cell r="AU1080">
            <v>0</v>
          </cell>
          <cell r="AV1080">
            <v>0</v>
          </cell>
          <cell r="AW1080">
            <v>0</v>
          </cell>
          <cell r="AX1080">
            <v>0</v>
          </cell>
          <cell r="AY1080">
            <v>0</v>
          </cell>
          <cell r="AZ1080">
            <v>0</v>
          </cell>
        </row>
        <row r="1081">
          <cell r="A1081" t="str">
            <v>Novatel Inc.</v>
          </cell>
          <cell r="B1081">
            <v>38684</v>
          </cell>
          <cell r="C1081" t="str">
            <v>D</v>
          </cell>
          <cell r="D1081">
            <v>0</v>
          </cell>
          <cell r="I1081">
            <v>0</v>
          </cell>
          <cell r="L1081">
            <v>0</v>
          </cell>
          <cell r="N1081">
            <v>0</v>
          </cell>
          <cell r="P1081">
            <v>0</v>
          </cell>
          <cell r="R1081">
            <v>0</v>
          </cell>
          <cell r="S1081">
            <v>0</v>
          </cell>
          <cell r="V1081">
            <v>0</v>
          </cell>
          <cell r="Y1081">
            <v>0</v>
          </cell>
          <cell r="AB1081">
            <v>0</v>
          </cell>
          <cell r="AC1081">
            <v>0</v>
          </cell>
          <cell r="AE1081">
            <v>0</v>
          </cell>
          <cell r="AG1081">
            <v>0</v>
          </cell>
          <cell r="AI1081">
            <v>0</v>
          </cell>
          <cell r="AK1081">
            <v>0</v>
          </cell>
          <cell r="AP1081">
            <v>0</v>
          </cell>
          <cell r="AQ1081">
            <v>1</v>
          </cell>
          <cell r="AR1081">
            <v>0</v>
          </cell>
          <cell r="AS1081">
            <v>4</v>
          </cell>
          <cell r="AT1081">
            <v>1</v>
          </cell>
          <cell r="AU1081">
            <v>0</v>
          </cell>
          <cell r="AV1081">
            <v>0</v>
          </cell>
          <cell r="AW1081">
            <v>0</v>
          </cell>
          <cell r="AX1081">
            <v>0</v>
          </cell>
          <cell r="AY1081">
            <v>0</v>
          </cell>
          <cell r="AZ1081">
            <v>0</v>
          </cell>
        </row>
        <row r="1082">
          <cell r="A1082" t="str">
            <v>Novopharm Limited</v>
          </cell>
          <cell r="B1082">
            <v>394000</v>
          </cell>
          <cell r="C1082" t="str">
            <v>D</v>
          </cell>
          <cell r="D1082">
            <v>0</v>
          </cell>
          <cell r="I1082">
            <v>1125</v>
          </cell>
          <cell r="J1082">
            <v>13500</v>
          </cell>
          <cell r="L1082">
            <v>0</v>
          </cell>
          <cell r="N1082">
            <v>0</v>
          </cell>
          <cell r="P1082">
            <v>0</v>
          </cell>
          <cell r="R1082">
            <v>1</v>
          </cell>
          <cell r="S1082">
            <v>1</v>
          </cell>
          <cell r="V1082">
            <v>0</v>
          </cell>
          <cell r="Y1082">
            <v>0</v>
          </cell>
          <cell r="AB1082">
            <v>1</v>
          </cell>
          <cell r="AC1082">
            <v>0</v>
          </cell>
          <cell r="AE1082">
            <v>1</v>
          </cell>
          <cell r="AG1082">
            <v>1</v>
          </cell>
          <cell r="AI1082">
            <v>0</v>
          </cell>
          <cell r="AK1082">
            <v>0</v>
          </cell>
          <cell r="AM1082">
            <v>0</v>
          </cell>
          <cell r="AP1082">
            <v>0</v>
          </cell>
          <cell r="AQ1082">
            <v>2</v>
          </cell>
          <cell r="AR1082">
            <v>0</v>
          </cell>
          <cell r="AS1082">
            <v>4</v>
          </cell>
          <cell r="AT1082">
            <v>1</v>
          </cell>
          <cell r="AU1082">
            <v>0</v>
          </cell>
          <cell r="AV1082">
            <v>1</v>
          </cell>
          <cell r="AW1082">
            <v>1</v>
          </cell>
          <cell r="AX1082">
            <v>1</v>
          </cell>
          <cell r="AY1082">
            <v>0</v>
          </cell>
          <cell r="AZ1082">
            <v>0</v>
          </cell>
        </row>
        <row r="1083">
          <cell r="A1083" t="str">
            <v>Ontario Municipal Employees Retirement System (OMERS)</v>
          </cell>
          <cell r="B1083">
            <v>178000</v>
          </cell>
          <cell r="C1083" t="str">
            <v>D</v>
          </cell>
          <cell r="D1083">
            <v>0</v>
          </cell>
          <cell r="L1083">
            <v>0</v>
          </cell>
          <cell r="N1083">
            <v>0</v>
          </cell>
          <cell r="P1083">
            <v>0</v>
          </cell>
          <cell r="R1083">
            <v>0</v>
          </cell>
          <cell r="S1083">
            <v>0</v>
          </cell>
          <cell r="V1083">
            <v>0</v>
          </cell>
          <cell r="Y1083">
            <v>0</v>
          </cell>
          <cell r="AB1083">
            <v>0</v>
          </cell>
          <cell r="AC1083">
            <v>0</v>
          </cell>
          <cell r="AE1083">
            <v>0</v>
          </cell>
          <cell r="AG1083">
            <v>0</v>
          </cell>
          <cell r="AI1083">
            <v>0</v>
          </cell>
          <cell r="AK1083">
            <v>0</v>
          </cell>
          <cell r="AP1083">
            <v>0</v>
          </cell>
          <cell r="AQ1083">
            <v>2</v>
          </cell>
          <cell r="AR1083">
            <v>0</v>
          </cell>
          <cell r="AS1083">
            <v>4</v>
          </cell>
          <cell r="AT1083">
            <v>1</v>
          </cell>
          <cell r="AU1083">
            <v>0</v>
          </cell>
          <cell r="AV1083">
            <v>0</v>
          </cell>
          <cell r="AW1083">
            <v>0</v>
          </cell>
          <cell r="AX1083">
            <v>0</v>
          </cell>
          <cell r="AY1083">
            <v>0</v>
          </cell>
          <cell r="AZ1083">
            <v>0</v>
          </cell>
        </row>
        <row r="1084">
          <cell r="A1084" t="str">
            <v>Ontario Teachers' Pension Plan Board</v>
          </cell>
          <cell r="B1084">
            <v>195600</v>
          </cell>
          <cell r="C1084" t="str">
            <v>D</v>
          </cell>
          <cell r="D1084">
            <v>0</v>
          </cell>
          <cell r="L1084">
            <v>0</v>
          </cell>
          <cell r="N1084">
            <v>0</v>
          </cell>
          <cell r="P1084">
            <v>0</v>
          </cell>
          <cell r="R1084">
            <v>0</v>
          </cell>
          <cell r="S1084">
            <v>0</v>
          </cell>
          <cell r="V1084">
            <v>0</v>
          </cell>
          <cell r="Y1084">
            <v>0</v>
          </cell>
          <cell r="AB1084">
            <v>0</v>
          </cell>
          <cell r="AC1084">
            <v>0</v>
          </cell>
          <cell r="AE1084">
            <v>0</v>
          </cell>
          <cell r="AG1084">
            <v>0</v>
          </cell>
          <cell r="AI1084">
            <v>0</v>
          </cell>
          <cell r="AK1084">
            <v>0</v>
          </cell>
          <cell r="AP1084">
            <v>0</v>
          </cell>
          <cell r="AQ1084">
            <v>2</v>
          </cell>
          <cell r="AR1084">
            <v>0</v>
          </cell>
          <cell r="AS1084">
            <v>4</v>
          </cell>
          <cell r="AT1084">
            <v>1</v>
          </cell>
          <cell r="AU1084">
            <v>0</v>
          </cell>
          <cell r="AV1084">
            <v>0</v>
          </cell>
          <cell r="AW1084">
            <v>0</v>
          </cell>
          <cell r="AX1084">
            <v>0</v>
          </cell>
          <cell r="AY1084">
            <v>0</v>
          </cell>
          <cell r="AZ1084">
            <v>0</v>
          </cell>
        </row>
        <row r="1085">
          <cell r="A1085" t="str">
            <v>Opvest</v>
          </cell>
          <cell r="B1085">
            <v>1000</v>
          </cell>
          <cell r="C1085" t="str">
            <v>D</v>
          </cell>
          <cell r="D1085">
            <v>0</v>
          </cell>
          <cell r="L1085">
            <v>0</v>
          </cell>
          <cell r="N1085">
            <v>0</v>
          </cell>
          <cell r="P1085">
            <v>0</v>
          </cell>
          <cell r="R1085">
            <v>0</v>
          </cell>
          <cell r="S1085">
            <v>0</v>
          </cell>
          <cell r="V1085">
            <v>0</v>
          </cell>
          <cell r="Y1085">
            <v>0</v>
          </cell>
          <cell r="AB1085">
            <v>0</v>
          </cell>
          <cell r="AC1085">
            <v>0</v>
          </cell>
          <cell r="AE1085">
            <v>0</v>
          </cell>
          <cell r="AG1085">
            <v>0</v>
          </cell>
          <cell r="AI1085">
            <v>0</v>
          </cell>
          <cell r="AK1085">
            <v>0</v>
          </cell>
          <cell r="AP1085">
            <v>0</v>
          </cell>
          <cell r="AQ1085">
            <v>1</v>
          </cell>
          <cell r="AR1085">
            <v>0</v>
          </cell>
          <cell r="AS1085">
            <v>4</v>
          </cell>
          <cell r="AT1085">
            <v>1</v>
          </cell>
          <cell r="AU1085">
            <v>0</v>
          </cell>
          <cell r="AV1085">
            <v>0</v>
          </cell>
          <cell r="AW1085">
            <v>0</v>
          </cell>
          <cell r="AX1085">
            <v>0</v>
          </cell>
          <cell r="AY1085">
            <v>0</v>
          </cell>
          <cell r="AZ1085">
            <v>0</v>
          </cell>
        </row>
        <row r="1086">
          <cell r="A1086" t="str">
            <v>Outlook Energy Corp.</v>
          </cell>
          <cell r="B1086">
            <v>4600</v>
          </cell>
          <cell r="C1086" t="str">
            <v>D</v>
          </cell>
          <cell r="D1086">
            <v>0</v>
          </cell>
          <cell r="N1086">
            <v>0</v>
          </cell>
          <cell r="R1086">
            <v>0</v>
          </cell>
          <cell r="S1086">
            <v>0</v>
          </cell>
          <cell r="V1086">
            <v>0</v>
          </cell>
          <cell r="Y1086">
            <v>0</v>
          </cell>
          <cell r="AB1086">
            <v>0</v>
          </cell>
          <cell r="AE1086">
            <v>1</v>
          </cell>
          <cell r="AF1086">
            <v>1500</v>
          </cell>
          <cell r="AG1086">
            <v>0</v>
          </cell>
          <cell r="AI1086">
            <v>0</v>
          </cell>
          <cell r="AP1086">
            <v>0</v>
          </cell>
          <cell r="AQ1086">
            <v>1</v>
          </cell>
          <cell r="AR1086">
            <v>0</v>
          </cell>
          <cell r="AS1086">
            <v>4</v>
          </cell>
          <cell r="AT1086">
            <v>1</v>
          </cell>
          <cell r="AU1086">
            <v>0</v>
          </cell>
          <cell r="AV1086">
            <v>0</v>
          </cell>
          <cell r="AW1086">
            <v>0</v>
          </cell>
          <cell r="AX1086">
            <v>0</v>
          </cell>
          <cell r="AY1086">
            <v>0</v>
          </cell>
          <cell r="AZ1086">
            <v>0</v>
          </cell>
        </row>
        <row r="1087">
          <cell r="A1087" t="str">
            <v>Oxy Vinyls Canada Inc.</v>
          </cell>
          <cell r="B1087">
            <v>246789</v>
          </cell>
          <cell r="C1087" t="str">
            <v>D</v>
          </cell>
          <cell r="D1087">
            <v>0</v>
          </cell>
          <cell r="L1087">
            <v>0</v>
          </cell>
          <cell r="N1087">
            <v>0</v>
          </cell>
          <cell r="P1087">
            <v>0</v>
          </cell>
          <cell r="R1087">
            <v>0</v>
          </cell>
          <cell r="S1087">
            <v>0</v>
          </cell>
          <cell r="V1087">
            <v>0</v>
          </cell>
          <cell r="Y1087">
            <v>0</v>
          </cell>
          <cell r="AB1087">
            <v>0</v>
          </cell>
          <cell r="AC1087">
            <v>0</v>
          </cell>
          <cell r="AE1087">
            <v>0</v>
          </cell>
          <cell r="AG1087">
            <v>0</v>
          </cell>
          <cell r="AI1087">
            <v>0</v>
          </cell>
          <cell r="AK1087">
            <v>0</v>
          </cell>
          <cell r="AP1087">
            <v>0</v>
          </cell>
          <cell r="AQ1087">
            <v>2</v>
          </cell>
          <cell r="AR1087">
            <v>0</v>
          </cell>
          <cell r="AS1087">
            <v>4</v>
          </cell>
          <cell r="AT1087">
            <v>1</v>
          </cell>
          <cell r="AU1087">
            <v>0</v>
          </cell>
          <cell r="AV1087">
            <v>0</v>
          </cell>
          <cell r="AW1087">
            <v>0</v>
          </cell>
          <cell r="AX1087">
            <v>0</v>
          </cell>
          <cell r="AY1087">
            <v>0</v>
          </cell>
          <cell r="AZ1087">
            <v>0</v>
          </cell>
        </row>
        <row r="1088">
          <cell r="A1088" t="str">
            <v>Paccar of Canada Ltd.</v>
          </cell>
          <cell r="B1088">
            <v>1452634</v>
          </cell>
          <cell r="C1088" t="str">
            <v>D</v>
          </cell>
          <cell r="D1088">
            <v>0</v>
          </cell>
          <cell r="L1088">
            <v>0</v>
          </cell>
          <cell r="N1088">
            <v>0</v>
          </cell>
          <cell r="P1088">
            <v>0</v>
          </cell>
          <cell r="R1088">
            <v>0</v>
          </cell>
          <cell r="S1088">
            <v>0</v>
          </cell>
          <cell r="V1088">
            <v>0</v>
          </cell>
          <cell r="Y1088">
            <v>0</v>
          </cell>
          <cell r="AB1088">
            <v>1</v>
          </cell>
          <cell r="AC1088">
            <v>1</v>
          </cell>
          <cell r="AE1088">
            <v>0</v>
          </cell>
          <cell r="AG1088">
            <v>0</v>
          </cell>
          <cell r="AI1088">
            <v>0</v>
          </cell>
          <cell r="AK1088">
            <v>0</v>
          </cell>
          <cell r="AM1088">
            <v>0</v>
          </cell>
          <cell r="AP1088">
            <v>0</v>
          </cell>
          <cell r="AQ1088">
            <v>4</v>
          </cell>
          <cell r="AR1088">
            <v>0</v>
          </cell>
          <cell r="AS1088">
            <v>4</v>
          </cell>
          <cell r="AT1088">
            <v>1</v>
          </cell>
          <cell r="AU1088">
            <v>0</v>
          </cell>
          <cell r="AV1088">
            <v>0</v>
          </cell>
          <cell r="AW1088">
            <v>0</v>
          </cell>
          <cell r="AX1088">
            <v>1</v>
          </cell>
          <cell r="AY1088">
            <v>0</v>
          </cell>
          <cell r="AZ1088">
            <v>0</v>
          </cell>
        </row>
        <row r="1089">
          <cell r="A1089" t="str">
            <v>Parmalat Canada Limited</v>
          </cell>
          <cell r="B1089">
            <v>1900000</v>
          </cell>
          <cell r="C1089" t="str">
            <v>D</v>
          </cell>
          <cell r="D1089">
            <v>0</v>
          </cell>
          <cell r="L1089">
            <v>0</v>
          </cell>
          <cell r="N1089">
            <v>0</v>
          </cell>
          <cell r="P1089">
            <v>0</v>
          </cell>
          <cell r="R1089">
            <v>0</v>
          </cell>
          <cell r="S1089">
            <v>0</v>
          </cell>
          <cell r="V1089">
            <v>0</v>
          </cell>
          <cell r="Y1089">
            <v>0</v>
          </cell>
          <cell r="AB1089">
            <v>0</v>
          </cell>
          <cell r="AE1089">
            <v>0</v>
          </cell>
          <cell r="AG1089">
            <v>0</v>
          </cell>
          <cell r="AI1089">
            <v>0</v>
          </cell>
          <cell r="AK1089">
            <v>0</v>
          </cell>
          <cell r="AP1089">
            <v>0</v>
          </cell>
          <cell r="AQ1089">
            <v>4</v>
          </cell>
          <cell r="AR1089">
            <v>0</v>
          </cell>
          <cell r="AS1089">
            <v>4</v>
          </cell>
          <cell r="AT1089">
            <v>1</v>
          </cell>
          <cell r="AU1089">
            <v>0</v>
          </cell>
          <cell r="AV1089">
            <v>0</v>
          </cell>
          <cell r="AW1089">
            <v>0</v>
          </cell>
          <cell r="AX1089">
            <v>0</v>
          </cell>
          <cell r="AY1089">
            <v>0</v>
          </cell>
          <cell r="AZ1089">
            <v>0</v>
          </cell>
        </row>
        <row r="1090">
          <cell r="A1090" t="str">
            <v>Pengrowth Management Limited</v>
          </cell>
          <cell r="B1090">
            <v>682795</v>
          </cell>
          <cell r="C1090" t="str">
            <v>D</v>
          </cell>
          <cell r="D1090">
            <v>0</v>
          </cell>
          <cell r="R1090">
            <v>1</v>
          </cell>
          <cell r="S1090">
            <v>0</v>
          </cell>
          <cell r="V1090">
            <v>0</v>
          </cell>
          <cell r="Y1090">
            <v>1</v>
          </cell>
          <cell r="AA1090">
            <v>500</v>
          </cell>
          <cell r="AB1090">
            <v>0</v>
          </cell>
          <cell r="AE1090">
            <v>0</v>
          </cell>
          <cell r="AG1090">
            <v>0</v>
          </cell>
          <cell r="AI1090">
            <v>0</v>
          </cell>
          <cell r="AP1090">
            <v>0</v>
          </cell>
          <cell r="AQ1090">
            <v>3</v>
          </cell>
          <cell r="AR1090">
            <v>0</v>
          </cell>
          <cell r="AS1090">
            <v>4</v>
          </cell>
          <cell r="AT1090">
            <v>1</v>
          </cell>
          <cell r="AU1090">
            <v>0</v>
          </cell>
          <cell r="AV1090">
            <v>0</v>
          </cell>
          <cell r="AW1090">
            <v>1</v>
          </cell>
          <cell r="AX1090">
            <v>0</v>
          </cell>
          <cell r="AY1090">
            <v>0</v>
          </cell>
          <cell r="AZ1090">
            <v>0</v>
          </cell>
        </row>
        <row r="1091">
          <cell r="A1091" t="str">
            <v>Penn West Petroleum Ltd.</v>
          </cell>
          <cell r="B1091">
            <v>1367800</v>
          </cell>
          <cell r="C1091" t="str">
            <v>D</v>
          </cell>
          <cell r="D1091">
            <v>0</v>
          </cell>
          <cell r="N1091">
            <v>1</v>
          </cell>
          <cell r="O1091">
            <v>3659</v>
          </cell>
          <cell r="R1091">
            <v>0</v>
          </cell>
          <cell r="S1091">
            <v>0</v>
          </cell>
          <cell r="V1091">
            <v>0</v>
          </cell>
          <cell r="Y1091">
            <v>0</v>
          </cell>
          <cell r="AB1091">
            <v>0</v>
          </cell>
          <cell r="AE1091">
            <v>0</v>
          </cell>
          <cell r="AG1091">
            <v>0</v>
          </cell>
          <cell r="AI1091">
            <v>0</v>
          </cell>
          <cell r="AP1091">
            <v>0</v>
          </cell>
          <cell r="AQ1091">
            <v>4</v>
          </cell>
          <cell r="AR1091">
            <v>0</v>
          </cell>
          <cell r="AS1091">
            <v>4</v>
          </cell>
          <cell r="AT1091">
            <v>1</v>
          </cell>
          <cell r="AU1091">
            <v>0</v>
          </cell>
          <cell r="AV1091">
            <v>0</v>
          </cell>
          <cell r="AW1091">
            <v>0</v>
          </cell>
          <cell r="AX1091">
            <v>0</v>
          </cell>
          <cell r="AY1091">
            <v>0</v>
          </cell>
          <cell r="AZ1091">
            <v>0</v>
          </cell>
        </row>
        <row r="1092">
          <cell r="A1092" t="str">
            <v>Petro-Canada</v>
          </cell>
          <cell r="B1092">
            <v>12221000</v>
          </cell>
          <cell r="C1092" t="str">
            <v>D</v>
          </cell>
          <cell r="D1092">
            <v>1</v>
          </cell>
          <cell r="E1092">
            <v>15000</v>
          </cell>
          <cell r="L1092">
            <v>0</v>
          </cell>
          <cell r="N1092">
            <v>0</v>
          </cell>
          <cell r="P1092">
            <v>0</v>
          </cell>
          <cell r="AB1092">
            <v>1</v>
          </cell>
          <cell r="AP1092">
            <v>0</v>
          </cell>
          <cell r="AQ1092">
            <v>6</v>
          </cell>
          <cell r="AR1092">
            <v>0</v>
          </cell>
          <cell r="AS1092">
            <v>4</v>
          </cell>
          <cell r="AT1092">
            <v>1</v>
          </cell>
          <cell r="AU1092">
            <v>0</v>
          </cell>
          <cell r="AV1092">
            <v>0</v>
          </cell>
          <cell r="AW1092">
            <v>0</v>
          </cell>
          <cell r="AX1092">
            <v>1</v>
          </cell>
          <cell r="AY1092">
            <v>0</v>
          </cell>
          <cell r="AZ1092">
            <v>0</v>
          </cell>
        </row>
        <row r="1093">
          <cell r="A1093" t="str">
            <v>Petromont Inc.</v>
          </cell>
          <cell r="B1093">
            <v>504000</v>
          </cell>
          <cell r="C1093" t="str">
            <v>D</v>
          </cell>
          <cell r="D1093">
            <v>0</v>
          </cell>
          <cell r="L1093">
            <v>0</v>
          </cell>
          <cell r="N1093">
            <v>0</v>
          </cell>
          <cell r="P1093">
            <v>0</v>
          </cell>
          <cell r="R1093">
            <v>0</v>
          </cell>
          <cell r="S1093">
            <v>0</v>
          </cell>
          <cell r="V1093">
            <v>0</v>
          </cell>
          <cell r="Y1093">
            <v>0</v>
          </cell>
          <cell r="AB1093">
            <v>0</v>
          </cell>
          <cell r="AC1093">
            <v>0</v>
          </cell>
          <cell r="AE1093">
            <v>0</v>
          </cell>
          <cell r="AG1093">
            <v>0</v>
          </cell>
          <cell r="AI1093">
            <v>0</v>
          </cell>
          <cell r="AK1093">
            <v>0</v>
          </cell>
          <cell r="AP1093">
            <v>0</v>
          </cell>
          <cell r="AQ1093">
            <v>3</v>
          </cell>
          <cell r="AR1093">
            <v>0</v>
          </cell>
          <cell r="AS1093">
            <v>4</v>
          </cell>
          <cell r="AT1093">
            <v>1</v>
          </cell>
          <cell r="AU1093">
            <v>0</v>
          </cell>
          <cell r="AV1093">
            <v>0</v>
          </cell>
          <cell r="AW1093">
            <v>0</v>
          </cell>
          <cell r="AX1093">
            <v>0</v>
          </cell>
          <cell r="AY1093">
            <v>0</v>
          </cell>
          <cell r="AZ1093">
            <v>0</v>
          </cell>
        </row>
        <row r="1094">
          <cell r="A1094" t="str">
            <v>Pfizer Canada Inc.</v>
          </cell>
          <cell r="B1094">
            <v>1000000</v>
          </cell>
          <cell r="C1094" t="str">
            <v>D</v>
          </cell>
          <cell r="AP1094">
            <v>0</v>
          </cell>
          <cell r="AQ1094">
            <v>4</v>
          </cell>
          <cell r="AR1094">
            <v>0</v>
          </cell>
          <cell r="AS1094">
            <v>4</v>
          </cell>
          <cell r="AT1094">
            <v>0</v>
          </cell>
          <cell r="AU1094">
            <v>0</v>
          </cell>
          <cell r="AV1094">
            <v>0</v>
          </cell>
          <cell r="AW1094">
            <v>0</v>
          </cell>
          <cell r="AX1094">
            <v>0</v>
          </cell>
          <cell r="AY1094">
            <v>0</v>
          </cell>
          <cell r="AZ1094">
            <v>0</v>
          </cell>
        </row>
        <row r="1095">
          <cell r="A1095" t="str">
            <v>Pfizer Consumer Group</v>
          </cell>
          <cell r="B1095">
            <v>400000</v>
          </cell>
          <cell r="C1095" t="str">
            <v>D</v>
          </cell>
          <cell r="D1095">
            <v>0</v>
          </cell>
          <cell r="F1095">
            <v>38500</v>
          </cell>
          <cell r="G1095">
            <v>36</v>
          </cell>
          <cell r="H1095">
            <v>90000</v>
          </cell>
          <cell r="L1095">
            <v>1</v>
          </cell>
          <cell r="N1095">
            <v>1</v>
          </cell>
          <cell r="P1095">
            <v>0</v>
          </cell>
          <cell r="S1095">
            <v>0</v>
          </cell>
          <cell r="V1095">
            <v>0</v>
          </cell>
          <cell r="Y1095">
            <v>0</v>
          </cell>
          <cell r="AB1095">
            <v>0</v>
          </cell>
          <cell r="AC1095">
            <v>0</v>
          </cell>
          <cell r="AE1095">
            <v>0</v>
          </cell>
          <cell r="AG1095">
            <v>0</v>
          </cell>
          <cell r="AI1095">
            <v>0</v>
          </cell>
          <cell r="AP1095">
            <v>1</v>
          </cell>
          <cell r="AQ1095">
            <v>3</v>
          </cell>
          <cell r="AR1095">
            <v>0</v>
          </cell>
          <cell r="AS1095">
            <v>4</v>
          </cell>
          <cell r="AT1095">
            <v>1</v>
          </cell>
          <cell r="AU1095">
            <v>0</v>
          </cell>
          <cell r="AV1095">
            <v>0</v>
          </cell>
          <cell r="AW1095">
            <v>0</v>
          </cell>
          <cell r="AX1095">
            <v>0</v>
          </cell>
          <cell r="AY1095">
            <v>0</v>
          </cell>
          <cell r="AZ1095">
            <v>0</v>
          </cell>
        </row>
        <row r="1096">
          <cell r="A1096" t="str">
            <v>Philips Electronics Limited</v>
          </cell>
          <cell r="B1096">
            <v>500000</v>
          </cell>
          <cell r="C1096" t="str">
            <v>D</v>
          </cell>
          <cell r="D1096">
            <v>0</v>
          </cell>
          <cell r="F1096">
            <v>33600</v>
          </cell>
          <cell r="G1096">
            <v>48</v>
          </cell>
          <cell r="H1096">
            <v>96000</v>
          </cell>
          <cell r="L1096">
            <v>1</v>
          </cell>
          <cell r="N1096">
            <v>1</v>
          </cell>
          <cell r="O1096">
            <v>0</v>
          </cell>
          <cell r="P1096">
            <v>0</v>
          </cell>
          <cell r="R1096">
            <v>0</v>
          </cell>
          <cell r="S1096">
            <v>0</v>
          </cell>
          <cell r="V1096">
            <v>0</v>
          </cell>
          <cell r="Y1096">
            <v>0</v>
          </cell>
          <cell r="AB1096">
            <v>0</v>
          </cell>
          <cell r="AC1096">
            <v>0</v>
          </cell>
          <cell r="AE1096">
            <v>0</v>
          </cell>
          <cell r="AG1096">
            <v>0</v>
          </cell>
          <cell r="AI1096">
            <v>0</v>
          </cell>
          <cell r="AK1096">
            <v>0</v>
          </cell>
          <cell r="AP1096">
            <v>1</v>
          </cell>
          <cell r="AQ1096">
            <v>3</v>
          </cell>
          <cell r="AR1096">
            <v>0</v>
          </cell>
          <cell r="AS1096">
            <v>4</v>
          </cell>
          <cell r="AT1096">
            <v>1</v>
          </cell>
          <cell r="AU1096">
            <v>0</v>
          </cell>
          <cell r="AV1096">
            <v>0</v>
          </cell>
          <cell r="AW1096">
            <v>0</v>
          </cell>
          <cell r="AX1096">
            <v>0</v>
          </cell>
          <cell r="AY1096">
            <v>0</v>
          </cell>
          <cell r="AZ1096">
            <v>0</v>
          </cell>
        </row>
        <row r="1097">
          <cell r="A1097" t="str">
            <v>Pilot Insurance Company</v>
          </cell>
          <cell r="B1097">
            <v>634128</v>
          </cell>
          <cell r="C1097" t="str">
            <v>D</v>
          </cell>
          <cell r="D1097">
            <v>0</v>
          </cell>
          <cell r="F1097">
            <v>21600</v>
          </cell>
          <cell r="G1097">
            <v>36</v>
          </cell>
          <cell r="L1097">
            <v>1</v>
          </cell>
          <cell r="N1097">
            <v>1</v>
          </cell>
          <cell r="P1097">
            <v>0</v>
          </cell>
          <cell r="R1097">
            <v>0</v>
          </cell>
          <cell r="S1097">
            <v>0</v>
          </cell>
          <cell r="V1097">
            <v>0</v>
          </cell>
          <cell r="Y1097">
            <v>0</v>
          </cell>
          <cell r="AB1097">
            <v>0</v>
          </cell>
          <cell r="AC1097">
            <v>0</v>
          </cell>
          <cell r="AE1097">
            <v>0</v>
          </cell>
          <cell r="AG1097">
            <v>0</v>
          </cell>
          <cell r="AI1097">
            <v>0</v>
          </cell>
          <cell r="AK1097">
            <v>0</v>
          </cell>
          <cell r="AP1097">
            <v>1</v>
          </cell>
          <cell r="AQ1097">
            <v>3</v>
          </cell>
          <cell r="AR1097">
            <v>0</v>
          </cell>
          <cell r="AS1097">
            <v>4</v>
          </cell>
          <cell r="AT1097">
            <v>1</v>
          </cell>
          <cell r="AU1097">
            <v>0</v>
          </cell>
          <cell r="AV1097">
            <v>0</v>
          </cell>
          <cell r="AW1097">
            <v>0</v>
          </cell>
          <cell r="AX1097">
            <v>0</v>
          </cell>
          <cell r="AY1097">
            <v>0</v>
          </cell>
          <cell r="AZ1097">
            <v>0</v>
          </cell>
        </row>
        <row r="1098">
          <cell r="A1098" t="str">
            <v>Placer Dome Inc.</v>
          </cell>
          <cell r="B1098">
            <v>2333000</v>
          </cell>
          <cell r="C1098" t="str">
            <v>D</v>
          </cell>
          <cell r="D1098">
            <v>0</v>
          </cell>
          <cell r="L1098">
            <v>0</v>
          </cell>
          <cell r="N1098">
            <v>0</v>
          </cell>
          <cell r="P1098">
            <v>0</v>
          </cell>
          <cell r="R1098">
            <v>0</v>
          </cell>
          <cell r="S1098">
            <v>0</v>
          </cell>
          <cell r="V1098">
            <v>0</v>
          </cell>
          <cell r="Y1098">
            <v>0</v>
          </cell>
          <cell r="AB1098">
            <v>0</v>
          </cell>
          <cell r="AC1098">
            <v>0</v>
          </cell>
          <cell r="AE1098">
            <v>0</v>
          </cell>
          <cell r="AG1098">
            <v>0</v>
          </cell>
          <cell r="AI1098">
            <v>0</v>
          </cell>
          <cell r="AK1098">
            <v>0</v>
          </cell>
          <cell r="AP1098">
            <v>0</v>
          </cell>
          <cell r="AQ1098">
            <v>5</v>
          </cell>
          <cell r="AR1098">
            <v>0</v>
          </cell>
          <cell r="AS1098">
            <v>4</v>
          </cell>
          <cell r="AT1098">
            <v>1</v>
          </cell>
          <cell r="AU1098">
            <v>0</v>
          </cell>
          <cell r="AV1098">
            <v>0</v>
          </cell>
          <cell r="AW1098">
            <v>0</v>
          </cell>
          <cell r="AX1098">
            <v>0</v>
          </cell>
          <cell r="AY1098">
            <v>0</v>
          </cell>
          <cell r="AZ1098">
            <v>0</v>
          </cell>
        </row>
        <row r="1099">
          <cell r="A1099" t="str">
            <v>Playtex Limited</v>
          </cell>
          <cell r="B1099">
            <v>63000</v>
          </cell>
          <cell r="C1099" t="str">
            <v>D</v>
          </cell>
          <cell r="D1099">
            <v>0</v>
          </cell>
          <cell r="L1099">
            <v>0</v>
          </cell>
          <cell r="N1099">
            <v>0</v>
          </cell>
          <cell r="P1099">
            <v>0</v>
          </cell>
          <cell r="R1099">
            <v>0</v>
          </cell>
          <cell r="S1099">
            <v>0</v>
          </cell>
          <cell r="V1099">
            <v>0</v>
          </cell>
          <cell r="Y1099">
            <v>0</v>
          </cell>
          <cell r="AB1099">
            <v>0</v>
          </cell>
          <cell r="AC1099">
            <v>0</v>
          </cell>
          <cell r="AE1099">
            <v>0</v>
          </cell>
          <cell r="AG1099">
            <v>0</v>
          </cell>
          <cell r="AI1099">
            <v>0</v>
          </cell>
          <cell r="AK1099">
            <v>0</v>
          </cell>
          <cell r="AP1099">
            <v>0</v>
          </cell>
          <cell r="AQ1099">
            <v>1</v>
          </cell>
          <cell r="AR1099">
            <v>0</v>
          </cell>
          <cell r="AS1099">
            <v>4</v>
          </cell>
          <cell r="AT1099">
            <v>1</v>
          </cell>
          <cell r="AU1099">
            <v>0</v>
          </cell>
          <cell r="AV1099">
            <v>0</v>
          </cell>
          <cell r="AW1099">
            <v>0</v>
          </cell>
          <cell r="AX1099">
            <v>0</v>
          </cell>
          <cell r="AY1099">
            <v>0</v>
          </cell>
          <cell r="AZ1099">
            <v>0</v>
          </cell>
        </row>
        <row r="1100">
          <cell r="A1100" t="str">
            <v>Power Corporation of Canada</v>
          </cell>
          <cell r="B1100">
            <v>15747000</v>
          </cell>
          <cell r="C1100" t="str">
            <v>D</v>
          </cell>
          <cell r="D1100">
            <v>0</v>
          </cell>
          <cell r="N1100">
            <v>0</v>
          </cell>
          <cell r="P1100">
            <v>0</v>
          </cell>
          <cell r="R1100">
            <v>0</v>
          </cell>
          <cell r="S1100">
            <v>0</v>
          </cell>
          <cell r="V1100">
            <v>0</v>
          </cell>
          <cell r="Y1100">
            <v>0</v>
          </cell>
          <cell r="AB1100">
            <v>0</v>
          </cell>
          <cell r="AC1100">
            <v>0</v>
          </cell>
          <cell r="AE1100">
            <v>0</v>
          </cell>
          <cell r="AG1100">
            <v>0</v>
          </cell>
          <cell r="AI1100">
            <v>0</v>
          </cell>
          <cell r="AP1100">
            <v>0</v>
          </cell>
          <cell r="AQ1100">
            <v>6</v>
          </cell>
          <cell r="AR1100">
            <v>0</v>
          </cell>
          <cell r="AS1100">
            <v>4</v>
          </cell>
          <cell r="AT1100">
            <v>1</v>
          </cell>
          <cell r="AU1100">
            <v>0</v>
          </cell>
          <cell r="AV1100">
            <v>0</v>
          </cell>
          <cell r="AW1100">
            <v>0</v>
          </cell>
          <cell r="AX1100">
            <v>0</v>
          </cell>
          <cell r="AY1100">
            <v>0</v>
          </cell>
          <cell r="AZ1100">
            <v>0</v>
          </cell>
        </row>
        <row r="1101">
          <cell r="A1101" t="str">
            <v>Powerex Corp.</v>
          </cell>
          <cell r="B1101">
            <v>1932000</v>
          </cell>
          <cell r="C1101" t="str">
            <v>D</v>
          </cell>
          <cell r="D1101">
            <v>0</v>
          </cell>
          <cell r="I1101">
            <v>500</v>
          </cell>
          <cell r="J1101">
            <v>6000</v>
          </cell>
          <cell r="N1101">
            <v>1</v>
          </cell>
          <cell r="O1101">
            <v>1500</v>
          </cell>
          <cell r="R1101">
            <v>0</v>
          </cell>
          <cell r="S1101">
            <v>0</v>
          </cell>
          <cell r="V1101">
            <v>0</v>
          </cell>
          <cell r="Y1101">
            <v>0</v>
          </cell>
          <cell r="AB1101">
            <v>0</v>
          </cell>
          <cell r="AE1101">
            <v>0</v>
          </cell>
          <cell r="AG1101">
            <v>0</v>
          </cell>
          <cell r="AI1101">
            <v>0</v>
          </cell>
          <cell r="AP1101">
            <v>0</v>
          </cell>
          <cell r="AQ1101">
            <v>4</v>
          </cell>
          <cell r="AR1101">
            <v>0</v>
          </cell>
          <cell r="AS1101">
            <v>4</v>
          </cell>
          <cell r="AT1101">
            <v>1</v>
          </cell>
          <cell r="AU1101">
            <v>0</v>
          </cell>
          <cell r="AV1101">
            <v>1</v>
          </cell>
          <cell r="AW1101">
            <v>0</v>
          </cell>
          <cell r="AX1101">
            <v>0</v>
          </cell>
          <cell r="AY1101">
            <v>0</v>
          </cell>
          <cell r="AZ1101">
            <v>0</v>
          </cell>
        </row>
        <row r="1102">
          <cell r="A1102" t="str">
            <v>Pratt &amp; Whitney Canada Inc.</v>
          </cell>
          <cell r="B1102">
            <v>1853000</v>
          </cell>
          <cell r="C1102" t="str">
            <v>D</v>
          </cell>
          <cell r="D1102">
            <v>0</v>
          </cell>
          <cell r="F1102">
            <v>38000</v>
          </cell>
          <cell r="G1102">
            <v>50</v>
          </cell>
          <cell r="L1102">
            <v>1</v>
          </cell>
          <cell r="N1102">
            <v>1</v>
          </cell>
          <cell r="P1102">
            <v>0</v>
          </cell>
          <cell r="R1102">
            <v>0</v>
          </cell>
          <cell r="S1102">
            <v>0</v>
          </cell>
          <cell r="V1102">
            <v>0</v>
          </cell>
          <cell r="Y1102">
            <v>0</v>
          </cell>
          <cell r="AB1102">
            <v>0</v>
          </cell>
          <cell r="AC1102">
            <v>0</v>
          </cell>
          <cell r="AE1102">
            <v>1</v>
          </cell>
          <cell r="AG1102">
            <v>0</v>
          </cell>
          <cell r="AI1102">
            <v>0</v>
          </cell>
          <cell r="AK1102">
            <v>0</v>
          </cell>
          <cell r="AP1102">
            <v>1</v>
          </cell>
          <cell r="AQ1102">
            <v>4</v>
          </cell>
          <cell r="AR1102">
            <v>0</v>
          </cell>
          <cell r="AS1102">
            <v>4</v>
          </cell>
          <cell r="AT1102">
            <v>1</v>
          </cell>
          <cell r="AU1102">
            <v>0</v>
          </cell>
          <cell r="AV1102">
            <v>0</v>
          </cell>
          <cell r="AW1102">
            <v>0</v>
          </cell>
          <cell r="AX1102">
            <v>0</v>
          </cell>
          <cell r="AY1102">
            <v>0</v>
          </cell>
          <cell r="AZ1102">
            <v>0</v>
          </cell>
        </row>
        <row r="1103">
          <cell r="A1103" t="str">
            <v>Praxair Canada Inc.</v>
          </cell>
          <cell r="B1103">
            <v>600000</v>
          </cell>
          <cell r="C1103" t="str">
            <v>D</v>
          </cell>
          <cell r="D1103">
            <v>0</v>
          </cell>
          <cell r="I1103">
            <v>500</v>
          </cell>
          <cell r="J1103">
            <v>6000</v>
          </cell>
          <cell r="L1103">
            <v>0</v>
          </cell>
          <cell r="N1103">
            <v>0</v>
          </cell>
          <cell r="P1103">
            <v>0</v>
          </cell>
          <cell r="R1103">
            <v>0</v>
          </cell>
          <cell r="S1103">
            <v>0</v>
          </cell>
          <cell r="V1103">
            <v>0</v>
          </cell>
          <cell r="Y1103">
            <v>0</v>
          </cell>
          <cell r="AB1103">
            <v>0</v>
          </cell>
          <cell r="AC1103">
            <v>0</v>
          </cell>
          <cell r="AE1103">
            <v>0</v>
          </cell>
          <cell r="AG1103">
            <v>0</v>
          </cell>
          <cell r="AI1103">
            <v>0</v>
          </cell>
          <cell r="AK1103">
            <v>0</v>
          </cell>
          <cell r="AP1103">
            <v>0</v>
          </cell>
          <cell r="AQ1103">
            <v>3</v>
          </cell>
          <cell r="AR1103">
            <v>0</v>
          </cell>
          <cell r="AS1103">
            <v>4</v>
          </cell>
          <cell r="AT1103">
            <v>1</v>
          </cell>
          <cell r="AU1103">
            <v>0</v>
          </cell>
          <cell r="AV1103">
            <v>1</v>
          </cell>
          <cell r="AW1103">
            <v>0</v>
          </cell>
          <cell r="AX1103">
            <v>0</v>
          </cell>
          <cell r="AY1103">
            <v>0</v>
          </cell>
          <cell r="AZ1103">
            <v>0</v>
          </cell>
        </row>
        <row r="1104">
          <cell r="A1104" t="str">
            <v>Progistix-Solutions Inc.</v>
          </cell>
          <cell r="B1104">
            <v>122000</v>
          </cell>
          <cell r="C1104" t="str">
            <v>D</v>
          </cell>
          <cell r="D1104">
            <v>0</v>
          </cell>
          <cell r="I1104">
            <v>510</v>
          </cell>
          <cell r="J1104">
            <v>6120</v>
          </cell>
          <cell r="L1104">
            <v>0</v>
          </cell>
          <cell r="N1104">
            <v>0</v>
          </cell>
          <cell r="P1104">
            <v>0</v>
          </cell>
          <cell r="R1104">
            <v>0</v>
          </cell>
          <cell r="S1104">
            <v>0</v>
          </cell>
          <cell r="V1104">
            <v>0</v>
          </cell>
          <cell r="Y1104">
            <v>0</v>
          </cell>
          <cell r="AB1104">
            <v>1</v>
          </cell>
          <cell r="AC1104">
            <v>0</v>
          </cell>
          <cell r="AE1104">
            <v>0</v>
          </cell>
          <cell r="AG1104">
            <v>0</v>
          </cell>
          <cell r="AI1104">
            <v>0</v>
          </cell>
          <cell r="AK1104">
            <v>0</v>
          </cell>
          <cell r="AP1104">
            <v>0</v>
          </cell>
          <cell r="AQ1104">
            <v>2</v>
          </cell>
          <cell r="AR1104">
            <v>0</v>
          </cell>
          <cell r="AS1104">
            <v>4</v>
          </cell>
          <cell r="AT1104">
            <v>1</v>
          </cell>
          <cell r="AU1104">
            <v>0</v>
          </cell>
          <cell r="AV1104">
            <v>1</v>
          </cell>
          <cell r="AW1104">
            <v>0</v>
          </cell>
          <cell r="AX1104">
            <v>1</v>
          </cell>
          <cell r="AY1104">
            <v>0</v>
          </cell>
          <cell r="AZ1104">
            <v>0</v>
          </cell>
        </row>
        <row r="1105">
          <cell r="A1105" t="str">
            <v>Psion Teklogix Ltd.</v>
          </cell>
          <cell r="B1105">
            <v>176200</v>
          </cell>
          <cell r="C1105" t="str">
            <v>D</v>
          </cell>
          <cell r="D1105">
            <v>0</v>
          </cell>
          <cell r="L1105">
            <v>0</v>
          </cell>
          <cell r="N1105">
            <v>0</v>
          </cell>
          <cell r="P1105">
            <v>0</v>
          </cell>
          <cell r="R1105">
            <v>0</v>
          </cell>
          <cell r="S1105">
            <v>0</v>
          </cell>
          <cell r="V1105">
            <v>0</v>
          </cell>
          <cell r="Y1105">
            <v>0</v>
          </cell>
          <cell r="AB1105">
            <v>0</v>
          </cell>
          <cell r="AC1105">
            <v>0</v>
          </cell>
          <cell r="AE1105">
            <v>0</v>
          </cell>
          <cell r="AG1105">
            <v>0</v>
          </cell>
          <cell r="AI1105">
            <v>0</v>
          </cell>
          <cell r="AK1105">
            <v>0</v>
          </cell>
          <cell r="AM1105">
            <v>0</v>
          </cell>
          <cell r="AP1105">
            <v>0</v>
          </cell>
          <cell r="AQ1105">
            <v>2</v>
          </cell>
          <cell r="AR1105">
            <v>0</v>
          </cell>
          <cell r="AS1105">
            <v>4</v>
          </cell>
          <cell r="AT1105">
            <v>1</v>
          </cell>
          <cell r="AU1105">
            <v>0</v>
          </cell>
          <cell r="AV1105">
            <v>0</v>
          </cell>
          <cell r="AW1105">
            <v>0</v>
          </cell>
          <cell r="AX1105">
            <v>0</v>
          </cell>
          <cell r="AY1105">
            <v>0</v>
          </cell>
          <cell r="AZ1105">
            <v>0</v>
          </cell>
        </row>
        <row r="1106">
          <cell r="A1106" t="str">
            <v>PSP Investments</v>
          </cell>
          <cell r="B1106">
            <v>146795</v>
          </cell>
          <cell r="C1106" t="str">
            <v>D</v>
          </cell>
          <cell r="D1106">
            <v>1</v>
          </cell>
          <cell r="E1106">
            <v>10000</v>
          </cell>
          <cell r="L1106">
            <v>0</v>
          </cell>
          <cell r="N1106">
            <v>0</v>
          </cell>
          <cell r="P1106">
            <v>0</v>
          </cell>
          <cell r="R1106">
            <v>0</v>
          </cell>
          <cell r="S1106">
            <v>0</v>
          </cell>
          <cell r="V1106">
            <v>0</v>
          </cell>
          <cell r="Y1106">
            <v>0</v>
          </cell>
          <cell r="AB1106">
            <v>0</v>
          </cell>
          <cell r="AC1106">
            <v>0</v>
          </cell>
          <cell r="AE1106">
            <v>0</v>
          </cell>
          <cell r="AG1106">
            <v>0</v>
          </cell>
          <cell r="AI1106">
            <v>0</v>
          </cell>
          <cell r="AK1106">
            <v>0</v>
          </cell>
          <cell r="AP1106">
            <v>0</v>
          </cell>
          <cell r="AQ1106">
            <v>2</v>
          </cell>
          <cell r="AR1106">
            <v>0</v>
          </cell>
          <cell r="AS1106">
            <v>4</v>
          </cell>
          <cell r="AT1106">
            <v>1</v>
          </cell>
          <cell r="AU1106">
            <v>0</v>
          </cell>
          <cell r="AV1106">
            <v>0</v>
          </cell>
          <cell r="AW1106">
            <v>0</v>
          </cell>
          <cell r="AX1106">
            <v>0</v>
          </cell>
          <cell r="AY1106">
            <v>0</v>
          </cell>
          <cell r="AZ1106">
            <v>0</v>
          </cell>
        </row>
        <row r="1107">
          <cell r="A1107" t="str">
            <v>Purcell Energy</v>
          </cell>
          <cell r="B1107">
            <v>38787</v>
          </cell>
          <cell r="C1107" t="str">
            <v>D</v>
          </cell>
          <cell r="D1107">
            <v>0</v>
          </cell>
          <cell r="N1107">
            <v>1</v>
          </cell>
          <cell r="O1107">
            <v>3600</v>
          </cell>
          <cell r="R1107">
            <v>1</v>
          </cell>
          <cell r="S1107">
            <v>0</v>
          </cell>
          <cell r="V1107">
            <v>0</v>
          </cell>
          <cell r="Y1107">
            <v>1</v>
          </cell>
          <cell r="Z1107">
            <v>600</v>
          </cell>
          <cell r="AB1107">
            <v>0</v>
          </cell>
          <cell r="AE1107">
            <v>0</v>
          </cell>
          <cell r="AG1107">
            <v>0</v>
          </cell>
          <cell r="AI1107">
            <v>0</v>
          </cell>
          <cell r="AP1107">
            <v>0</v>
          </cell>
          <cell r="AQ1107">
            <v>1</v>
          </cell>
          <cell r="AR1107">
            <v>0</v>
          </cell>
          <cell r="AS1107">
            <v>4</v>
          </cell>
          <cell r="AT1107">
            <v>1</v>
          </cell>
          <cell r="AU1107">
            <v>0</v>
          </cell>
          <cell r="AV1107">
            <v>0</v>
          </cell>
          <cell r="AW1107">
            <v>1</v>
          </cell>
          <cell r="AX1107">
            <v>0</v>
          </cell>
          <cell r="AY1107">
            <v>0</v>
          </cell>
          <cell r="AZ1107">
            <v>0</v>
          </cell>
        </row>
        <row r="1108">
          <cell r="A1108" t="str">
            <v>QLT</v>
          </cell>
          <cell r="B1108">
            <v>204841</v>
          </cell>
          <cell r="C1108" t="str">
            <v>D</v>
          </cell>
          <cell r="D1108">
            <v>0</v>
          </cell>
          <cell r="L1108">
            <v>0</v>
          </cell>
          <cell r="N1108">
            <v>1</v>
          </cell>
          <cell r="O1108">
            <v>480</v>
          </cell>
          <cell r="P1108">
            <v>0</v>
          </cell>
          <cell r="R1108">
            <v>0</v>
          </cell>
          <cell r="S1108">
            <v>0</v>
          </cell>
          <cell r="V1108">
            <v>0</v>
          </cell>
          <cell r="Y1108">
            <v>0</v>
          </cell>
          <cell r="AB1108">
            <v>0</v>
          </cell>
          <cell r="AC1108">
            <v>0</v>
          </cell>
          <cell r="AE1108">
            <v>0</v>
          </cell>
          <cell r="AG1108">
            <v>0</v>
          </cell>
          <cell r="AI1108">
            <v>0</v>
          </cell>
          <cell r="AP1108">
            <v>0</v>
          </cell>
          <cell r="AQ1108">
            <v>2</v>
          </cell>
          <cell r="AR1108">
            <v>0</v>
          </cell>
          <cell r="AS1108">
            <v>4</v>
          </cell>
          <cell r="AT1108">
            <v>1</v>
          </cell>
          <cell r="AU1108">
            <v>0</v>
          </cell>
          <cell r="AV1108">
            <v>0</v>
          </cell>
          <cell r="AW1108">
            <v>0</v>
          </cell>
          <cell r="AX1108">
            <v>0</v>
          </cell>
          <cell r="AY1108">
            <v>0</v>
          </cell>
          <cell r="AZ1108">
            <v>0</v>
          </cell>
        </row>
        <row r="1109">
          <cell r="A1109" t="str">
            <v>Quebec Federated Cooperative</v>
          </cell>
          <cell r="B1109">
            <v>2755096</v>
          </cell>
          <cell r="C1109" t="str">
            <v>D</v>
          </cell>
          <cell r="D1109">
            <v>0</v>
          </cell>
          <cell r="L1109">
            <v>0</v>
          </cell>
          <cell r="N1109">
            <v>0</v>
          </cell>
          <cell r="P1109">
            <v>0</v>
          </cell>
          <cell r="R1109">
            <v>0</v>
          </cell>
          <cell r="S1109">
            <v>0</v>
          </cell>
          <cell r="V1109">
            <v>0</v>
          </cell>
          <cell r="Y1109">
            <v>0</v>
          </cell>
          <cell r="AB1109">
            <v>2</v>
          </cell>
          <cell r="AC1109">
            <v>0</v>
          </cell>
          <cell r="AE1109">
            <v>0</v>
          </cell>
          <cell r="AG1109">
            <v>0</v>
          </cell>
          <cell r="AI1109">
            <v>0</v>
          </cell>
          <cell r="AK1109">
            <v>0</v>
          </cell>
          <cell r="AP1109">
            <v>0</v>
          </cell>
          <cell r="AQ1109">
            <v>5</v>
          </cell>
          <cell r="AR1109">
            <v>0</v>
          </cell>
          <cell r="AS1109">
            <v>4</v>
          </cell>
          <cell r="AT1109">
            <v>1</v>
          </cell>
          <cell r="AU1109">
            <v>0</v>
          </cell>
          <cell r="AV1109">
            <v>0</v>
          </cell>
          <cell r="AW1109">
            <v>0</v>
          </cell>
          <cell r="AX1109">
            <v>1</v>
          </cell>
          <cell r="AY1109">
            <v>0</v>
          </cell>
          <cell r="AZ1109">
            <v>0</v>
          </cell>
        </row>
        <row r="1110">
          <cell r="A1110" t="str">
            <v>Québecor Media Inc.</v>
          </cell>
          <cell r="B1110">
            <v>2369000</v>
          </cell>
          <cell r="C1110" t="str">
            <v>D</v>
          </cell>
          <cell r="D1110">
            <v>0</v>
          </cell>
          <cell r="F1110">
            <v>36000</v>
          </cell>
          <cell r="G1110">
            <v>36</v>
          </cell>
          <cell r="H1110">
            <v>90000</v>
          </cell>
          <cell r="L1110">
            <v>1</v>
          </cell>
          <cell r="M1110">
            <v>1500</v>
          </cell>
          <cell r="N1110">
            <v>1</v>
          </cell>
          <cell r="P1110">
            <v>0</v>
          </cell>
          <cell r="R1110">
            <v>0</v>
          </cell>
          <cell r="S1110">
            <v>0</v>
          </cell>
          <cell r="V1110">
            <v>0</v>
          </cell>
          <cell r="Y1110">
            <v>0</v>
          </cell>
          <cell r="AB1110">
            <v>0</v>
          </cell>
          <cell r="AC1110">
            <v>0</v>
          </cell>
          <cell r="AE1110">
            <v>0</v>
          </cell>
          <cell r="AG1110">
            <v>0</v>
          </cell>
          <cell r="AI1110">
            <v>0</v>
          </cell>
          <cell r="AK1110">
            <v>0</v>
          </cell>
          <cell r="AP1110">
            <v>1</v>
          </cell>
          <cell r="AQ1110">
            <v>5</v>
          </cell>
          <cell r="AR1110">
            <v>0</v>
          </cell>
          <cell r="AS1110">
            <v>4</v>
          </cell>
          <cell r="AT1110">
            <v>1</v>
          </cell>
          <cell r="AU1110">
            <v>0</v>
          </cell>
          <cell r="AV1110">
            <v>0</v>
          </cell>
          <cell r="AW1110">
            <v>0</v>
          </cell>
          <cell r="AX1110">
            <v>0</v>
          </cell>
          <cell r="AY1110">
            <v>0</v>
          </cell>
          <cell r="AZ1110">
            <v>0</v>
          </cell>
        </row>
        <row r="1111">
          <cell r="A1111" t="str">
            <v>Real Resources Inc.</v>
          </cell>
          <cell r="B1111">
            <v>73282</v>
          </cell>
          <cell r="C1111" t="str">
            <v>D</v>
          </cell>
          <cell r="D1111">
            <v>0</v>
          </cell>
          <cell r="N1111">
            <v>1</v>
          </cell>
          <cell r="O1111">
            <v>2400</v>
          </cell>
          <cell r="R1111">
            <v>0</v>
          </cell>
          <cell r="S1111">
            <v>0</v>
          </cell>
          <cell r="V1111">
            <v>0</v>
          </cell>
          <cell r="Y1111">
            <v>0</v>
          </cell>
          <cell r="AB1111">
            <v>0</v>
          </cell>
          <cell r="AE1111">
            <v>0</v>
          </cell>
          <cell r="AG1111">
            <v>0</v>
          </cell>
          <cell r="AI1111">
            <v>0</v>
          </cell>
          <cell r="AP1111">
            <v>0</v>
          </cell>
          <cell r="AQ1111">
            <v>1</v>
          </cell>
          <cell r="AR1111">
            <v>0</v>
          </cell>
          <cell r="AS1111">
            <v>4</v>
          </cell>
          <cell r="AT1111">
            <v>1</v>
          </cell>
          <cell r="AU1111">
            <v>0</v>
          </cell>
          <cell r="AV1111">
            <v>0</v>
          </cell>
          <cell r="AW1111">
            <v>0</v>
          </cell>
          <cell r="AX1111">
            <v>0</v>
          </cell>
          <cell r="AY1111">
            <v>0</v>
          </cell>
          <cell r="AZ1111">
            <v>0</v>
          </cell>
        </row>
        <row r="1112">
          <cell r="A1112" t="str">
            <v>Rio Tinto Iron and Titanium Inc.</v>
          </cell>
          <cell r="B1112">
            <v>1400000</v>
          </cell>
          <cell r="C1112" t="str">
            <v>D</v>
          </cell>
          <cell r="D1112">
            <v>0</v>
          </cell>
          <cell r="L1112">
            <v>0</v>
          </cell>
          <cell r="N1112">
            <v>0</v>
          </cell>
          <cell r="P1112">
            <v>0</v>
          </cell>
          <cell r="R1112">
            <v>1</v>
          </cell>
          <cell r="S1112">
            <v>0</v>
          </cell>
          <cell r="V1112">
            <v>0</v>
          </cell>
          <cell r="Y1112">
            <v>1</v>
          </cell>
          <cell r="AA1112">
            <v>200</v>
          </cell>
          <cell r="AB1112">
            <v>0</v>
          </cell>
          <cell r="AC1112">
            <v>0</v>
          </cell>
          <cell r="AE1112">
            <v>0</v>
          </cell>
          <cell r="AG1112">
            <v>0</v>
          </cell>
          <cell r="AI1112">
            <v>0</v>
          </cell>
          <cell r="AK1112">
            <v>0</v>
          </cell>
          <cell r="AP1112">
            <v>0</v>
          </cell>
          <cell r="AQ1112">
            <v>4</v>
          </cell>
          <cell r="AR1112">
            <v>0</v>
          </cell>
          <cell r="AS1112">
            <v>4</v>
          </cell>
          <cell r="AT1112">
            <v>1</v>
          </cell>
          <cell r="AU1112">
            <v>0</v>
          </cell>
          <cell r="AV1112">
            <v>0</v>
          </cell>
          <cell r="AW1112">
            <v>1</v>
          </cell>
          <cell r="AX1112">
            <v>0</v>
          </cell>
          <cell r="AY1112">
            <v>0</v>
          </cell>
          <cell r="AZ1112">
            <v>0</v>
          </cell>
        </row>
        <row r="1113">
          <cell r="A1113" t="str">
            <v>Robin Hood Multifoods Inc.</v>
          </cell>
          <cell r="B1113">
            <v>316900</v>
          </cell>
          <cell r="C1113" t="str">
            <v>D</v>
          </cell>
          <cell r="D1113">
            <v>0</v>
          </cell>
          <cell r="L1113">
            <v>0</v>
          </cell>
          <cell r="N1113">
            <v>0</v>
          </cell>
          <cell r="P1113">
            <v>0</v>
          </cell>
          <cell r="R1113">
            <v>0</v>
          </cell>
          <cell r="S1113">
            <v>0</v>
          </cell>
          <cell r="V1113">
            <v>0</v>
          </cell>
          <cell r="Y1113">
            <v>0</v>
          </cell>
          <cell r="AB1113">
            <v>0</v>
          </cell>
          <cell r="AC1113">
            <v>0</v>
          </cell>
          <cell r="AE1113">
            <v>0</v>
          </cell>
          <cell r="AG1113">
            <v>0</v>
          </cell>
          <cell r="AI1113">
            <v>0</v>
          </cell>
          <cell r="AK1113">
            <v>0</v>
          </cell>
          <cell r="AP1113">
            <v>0</v>
          </cell>
          <cell r="AQ1113">
            <v>2</v>
          </cell>
          <cell r="AR1113">
            <v>0</v>
          </cell>
          <cell r="AS1113">
            <v>4</v>
          </cell>
          <cell r="AT1113">
            <v>1</v>
          </cell>
          <cell r="AU1113">
            <v>0</v>
          </cell>
          <cell r="AV1113">
            <v>0</v>
          </cell>
          <cell r="AW1113">
            <v>0</v>
          </cell>
          <cell r="AX1113">
            <v>0</v>
          </cell>
          <cell r="AY1113">
            <v>0</v>
          </cell>
          <cell r="AZ1113">
            <v>0</v>
          </cell>
        </row>
        <row r="1114">
          <cell r="A1114" t="str">
            <v>Rosetta Exploration Inc.</v>
          </cell>
          <cell r="B1114">
            <v>1179</v>
          </cell>
          <cell r="C1114" t="str">
            <v>D</v>
          </cell>
          <cell r="D1114">
            <v>0</v>
          </cell>
          <cell r="N1114">
            <v>1</v>
          </cell>
          <cell r="O1114">
            <v>2880</v>
          </cell>
          <cell r="R1114">
            <v>0</v>
          </cell>
          <cell r="S1114">
            <v>0</v>
          </cell>
          <cell r="V1114">
            <v>0</v>
          </cell>
          <cell r="Y1114">
            <v>0</v>
          </cell>
          <cell r="AB1114">
            <v>0</v>
          </cell>
          <cell r="AE1114">
            <v>0</v>
          </cell>
          <cell r="AG1114">
            <v>0</v>
          </cell>
          <cell r="AI1114">
            <v>0</v>
          </cell>
          <cell r="AK1114">
            <v>0</v>
          </cell>
          <cell r="AP1114">
            <v>0</v>
          </cell>
          <cell r="AQ1114">
            <v>1</v>
          </cell>
          <cell r="AR1114">
            <v>0</v>
          </cell>
          <cell r="AS1114">
            <v>4</v>
          </cell>
          <cell r="AT1114">
            <v>1</v>
          </cell>
          <cell r="AU1114">
            <v>0</v>
          </cell>
          <cell r="AV1114">
            <v>0</v>
          </cell>
          <cell r="AW1114">
            <v>0</v>
          </cell>
          <cell r="AX1114">
            <v>0</v>
          </cell>
          <cell r="AY1114">
            <v>0</v>
          </cell>
          <cell r="AZ1114">
            <v>0</v>
          </cell>
        </row>
        <row r="1115">
          <cell r="A1115" t="str">
            <v>Royal &amp; SunAlliance Canada</v>
          </cell>
          <cell r="B1115">
            <v>1533000</v>
          </cell>
          <cell r="C1115" t="str">
            <v>D</v>
          </cell>
          <cell r="D1115">
            <v>0</v>
          </cell>
          <cell r="F1115">
            <v>34650</v>
          </cell>
          <cell r="G1115">
            <v>50</v>
          </cell>
          <cell r="H1115">
            <v>100000</v>
          </cell>
          <cell r="L1115">
            <v>0</v>
          </cell>
          <cell r="N1115">
            <v>0</v>
          </cell>
          <cell r="P1115">
            <v>0</v>
          </cell>
          <cell r="R1115">
            <v>0</v>
          </cell>
          <cell r="S1115">
            <v>0</v>
          </cell>
          <cell r="V1115">
            <v>0</v>
          </cell>
          <cell r="Y1115">
            <v>0</v>
          </cell>
          <cell r="AB1115">
            <v>0</v>
          </cell>
          <cell r="AC1115">
            <v>0</v>
          </cell>
          <cell r="AE1115">
            <v>0</v>
          </cell>
          <cell r="AG1115">
            <v>0</v>
          </cell>
          <cell r="AI1115">
            <v>0</v>
          </cell>
          <cell r="AK1115">
            <v>0</v>
          </cell>
          <cell r="AM1115">
            <v>0</v>
          </cell>
          <cell r="AP1115">
            <v>1</v>
          </cell>
          <cell r="AQ1115">
            <v>4</v>
          </cell>
          <cell r="AR1115">
            <v>0</v>
          </cell>
          <cell r="AS1115">
            <v>4</v>
          </cell>
          <cell r="AT1115">
            <v>1</v>
          </cell>
          <cell r="AU1115">
            <v>0</v>
          </cell>
          <cell r="AV1115">
            <v>0</v>
          </cell>
          <cell r="AW1115">
            <v>0</v>
          </cell>
          <cell r="AX1115">
            <v>0</v>
          </cell>
          <cell r="AY1115">
            <v>0</v>
          </cell>
          <cell r="AZ1115">
            <v>0</v>
          </cell>
        </row>
        <row r="1116">
          <cell r="A1116" t="str">
            <v>SaskEnergy</v>
          </cell>
          <cell r="B1116">
            <v>317000</v>
          </cell>
          <cell r="C1116" t="str">
            <v>D</v>
          </cell>
          <cell r="D1116">
            <v>1</v>
          </cell>
          <cell r="E1116">
            <v>4728</v>
          </cell>
          <cell r="I1116">
            <v>598</v>
          </cell>
          <cell r="J1116">
            <v>7176</v>
          </cell>
          <cell r="N1116">
            <v>1</v>
          </cell>
          <cell r="O1116">
            <v>900</v>
          </cell>
          <cell r="R1116">
            <v>0</v>
          </cell>
          <cell r="S1116">
            <v>0</v>
          </cell>
          <cell r="V1116">
            <v>0</v>
          </cell>
          <cell r="Y1116">
            <v>0</v>
          </cell>
          <cell r="AB1116">
            <v>0</v>
          </cell>
          <cell r="AE1116">
            <v>0</v>
          </cell>
          <cell r="AG1116">
            <v>0</v>
          </cell>
          <cell r="AI1116">
            <v>0</v>
          </cell>
          <cell r="AP1116">
            <v>0</v>
          </cell>
          <cell r="AQ1116">
            <v>2</v>
          </cell>
          <cell r="AR1116">
            <v>0</v>
          </cell>
          <cell r="AS1116">
            <v>4</v>
          </cell>
          <cell r="AT1116">
            <v>1</v>
          </cell>
          <cell r="AU1116">
            <v>0</v>
          </cell>
          <cell r="AV1116">
            <v>1</v>
          </cell>
          <cell r="AW1116">
            <v>0</v>
          </cell>
          <cell r="AX1116">
            <v>0</v>
          </cell>
          <cell r="AY1116">
            <v>0</v>
          </cell>
          <cell r="AZ1116">
            <v>0</v>
          </cell>
        </row>
        <row r="1117">
          <cell r="A1117" t="str">
            <v>Saskferco Products Inc.</v>
          </cell>
          <cell r="B1117">
            <v>265000</v>
          </cell>
          <cell r="C1117" t="str">
            <v>D</v>
          </cell>
          <cell r="D1117">
            <v>0</v>
          </cell>
          <cell r="L1117">
            <v>0</v>
          </cell>
          <cell r="N1117">
            <v>1</v>
          </cell>
          <cell r="O1117">
            <v>1500</v>
          </cell>
          <cell r="P1117">
            <v>0</v>
          </cell>
          <cell r="R1117">
            <v>1</v>
          </cell>
          <cell r="S1117">
            <v>0</v>
          </cell>
          <cell r="Y1117">
            <v>1</v>
          </cell>
          <cell r="AA1117">
            <v>250</v>
          </cell>
          <cell r="AB1117">
            <v>0</v>
          </cell>
          <cell r="AC1117">
            <v>0</v>
          </cell>
          <cell r="AE1117">
            <v>0</v>
          </cell>
          <cell r="AG1117">
            <v>0</v>
          </cell>
          <cell r="AI1117">
            <v>0</v>
          </cell>
          <cell r="AM1117">
            <v>0</v>
          </cell>
          <cell r="AP1117">
            <v>0</v>
          </cell>
          <cell r="AQ1117">
            <v>2</v>
          </cell>
          <cell r="AR1117">
            <v>0</v>
          </cell>
          <cell r="AS1117">
            <v>4</v>
          </cell>
          <cell r="AT1117">
            <v>1</v>
          </cell>
          <cell r="AU1117">
            <v>0</v>
          </cell>
          <cell r="AV1117">
            <v>0</v>
          </cell>
          <cell r="AW1117">
            <v>1</v>
          </cell>
          <cell r="AX1117">
            <v>0</v>
          </cell>
          <cell r="AY1117">
            <v>0</v>
          </cell>
          <cell r="AZ1117">
            <v>0</v>
          </cell>
        </row>
        <row r="1118">
          <cell r="A1118" t="str">
            <v>Sceptre Investment Counsel Limited</v>
          </cell>
          <cell r="B1118">
            <v>26529</v>
          </cell>
          <cell r="C1118" t="str">
            <v>D</v>
          </cell>
          <cell r="D1118">
            <v>0</v>
          </cell>
          <cell r="L1118">
            <v>0</v>
          </cell>
          <cell r="N1118">
            <v>0</v>
          </cell>
          <cell r="P1118">
            <v>0</v>
          </cell>
          <cell r="R1118">
            <v>0</v>
          </cell>
          <cell r="S1118">
            <v>0</v>
          </cell>
          <cell r="V1118">
            <v>0</v>
          </cell>
          <cell r="Y1118">
            <v>0</v>
          </cell>
          <cell r="AB1118">
            <v>0</v>
          </cell>
          <cell r="AC1118">
            <v>0</v>
          </cell>
          <cell r="AE1118">
            <v>0</v>
          </cell>
          <cell r="AG1118">
            <v>0</v>
          </cell>
          <cell r="AI1118">
            <v>0</v>
          </cell>
          <cell r="AK1118">
            <v>0</v>
          </cell>
          <cell r="AP1118">
            <v>0</v>
          </cell>
          <cell r="AQ1118">
            <v>1</v>
          </cell>
          <cell r="AR1118">
            <v>0</v>
          </cell>
          <cell r="AS1118">
            <v>4</v>
          </cell>
          <cell r="AT1118">
            <v>1</v>
          </cell>
          <cell r="AU1118">
            <v>0</v>
          </cell>
          <cell r="AV1118">
            <v>0</v>
          </cell>
          <cell r="AW1118">
            <v>0</v>
          </cell>
          <cell r="AX1118">
            <v>0</v>
          </cell>
          <cell r="AY1118">
            <v>0</v>
          </cell>
          <cell r="AZ1118">
            <v>0</v>
          </cell>
        </row>
        <row r="1119">
          <cell r="A1119" t="str">
            <v>Schneider Electric Canada Inc.</v>
          </cell>
          <cell r="B1119">
            <v>325000</v>
          </cell>
          <cell r="C1119" t="str">
            <v>D</v>
          </cell>
          <cell r="D1119">
            <v>0</v>
          </cell>
          <cell r="F1119">
            <v>24384</v>
          </cell>
          <cell r="G1119">
            <v>36</v>
          </cell>
          <cell r="K1119">
            <v>225</v>
          </cell>
          <cell r="L1119">
            <v>1</v>
          </cell>
          <cell r="R1119">
            <v>1</v>
          </cell>
          <cell r="V1119">
            <v>1</v>
          </cell>
          <cell r="Y1119">
            <v>0</v>
          </cell>
          <cell r="AB1119">
            <v>0</v>
          </cell>
          <cell r="AC1119">
            <v>0</v>
          </cell>
          <cell r="AE1119">
            <v>0</v>
          </cell>
          <cell r="AG1119">
            <v>0</v>
          </cell>
          <cell r="AI1119">
            <v>0</v>
          </cell>
          <cell r="AK1119">
            <v>0</v>
          </cell>
          <cell r="AP1119">
            <v>1</v>
          </cell>
          <cell r="AQ1119">
            <v>2</v>
          </cell>
          <cell r="AR1119">
            <v>0</v>
          </cell>
          <cell r="AS1119">
            <v>4</v>
          </cell>
          <cell r="AT1119">
            <v>1</v>
          </cell>
          <cell r="AU1119">
            <v>0</v>
          </cell>
          <cell r="AV1119">
            <v>0</v>
          </cell>
          <cell r="AW1119">
            <v>1</v>
          </cell>
          <cell r="AX1119">
            <v>0</v>
          </cell>
          <cell r="AY1119">
            <v>1</v>
          </cell>
          <cell r="AZ1119">
            <v>0</v>
          </cell>
        </row>
        <row r="1120">
          <cell r="A1120" t="str">
            <v>Schneider Foods</v>
          </cell>
          <cell r="B1120">
            <v>1237195</v>
          </cell>
          <cell r="C1120" t="str">
            <v>D</v>
          </cell>
          <cell r="D1120">
            <v>0</v>
          </cell>
          <cell r="F1120">
            <v>27000</v>
          </cell>
          <cell r="G1120">
            <v>36</v>
          </cell>
          <cell r="L1120">
            <v>0</v>
          </cell>
          <cell r="N1120">
            <v>0</v>
          </cell>
          <cell r="P1120">
            <v>0</v>
          </cell>
          <cell r="R1120">
            <v>0</v>
          </cell>
          <cell r="S1120">
            <v>0</v>
          </cell>
          <cell r="V1120">
            <v>0</v>
          </cell>
          <cell r="Y1120">
            <v>0</v>
          </cell>
          <cell r="AB1120">
            <v>0</v>
          </cell>
          <cell r="AC1120">
            <v>0</v>
          </cell>
          <cell r="AE1120">
            <v>0</v>
          </cell>
          <cell r="AG1120">
            <v>0</v>
          </cell>
          <cell r="AI1120">
            <v>0</v>
          </cell>
          <cell r="AK1120">
            <v>0</v>
          </cell>
          <cell r="AM1120">
            <v>0</v>
          </cell>
          <cell r="AP1120">
            <v>1</v>
          </cell>
          <cell r="AQ1120">
            <v>4</v>
          </cell>
          <cell r="AR1120">
            <v>0</v>
          </cell>
          <cell r="AS1120">
            <v>4</v>
          </cell>
          <cell r="AT1120">
            <v>1</v>
          </cell>
          <cell r="AU1120">
            <v>0</v>
          </cell>
          <cell r="AV1120">
            <v>0</v>
          </cell>
          <cell r="AW1120">
            <v>0</v>
          </cell>
          <cell r="AX1120">
            <v>0</v>
          </cell>
          <cell r="AY1120">
            <v>0</v>
          </cell>
          <cell r="AZ1120">
            <v>0</v>
          </cell>
        </row>
        <row r="1121">
          <cell r="A1121" t="str">
            <v>Scotiabank</v>
          </cell>
          <cell r="B1121">
            <v>17261000</v>
          </cell>
          <cell r="C1121" t="str">
            <v>D</v>
          </cell>
          <cell r="AP1121">
            <v>0</v>
          </cell>
          <cell r="AQ1121">
            <v>6</v>
          </cell>
          <cell r="AR1121">
            <v>0</v>
          </cell>
          <cell r="AS1121">
            <v>4</v>
          </cell>
          <cell r="AT1121">
            <v>0</v>
          </cell>
          <cell r="AU1121">
            <v>0</v>
          </cell>
          <cell r="AV1121">
            <v>0</v>
          </cell>
          <cell r="AW1121">
            <v>0</v>
          </cell>
          <cell r="AX1121">
            <v>0</v>
          </cell>
          <cell r="AY1121">
            <v>0</v>
          </cell>
          <cell r="AZ1121">
            <v>0</v>
          </cell>
        </row>
        <row r="1122">
          <cell r="A1122" t="str">
            <v>Shell Canada Limited</v>
          </cell>
          <cell r="B1122">
            <v>8847000</v>
          </cell>
          <cell r="C1122" t="str">
            <v>D</v>
          </cell>
          <cell r="D1122">
            <v>0</v>
          </cell>
          <cell r="L1122">
            <v>0</v>
          </cell>
          <cell r="N1122">
            <v>0</v>
          </cell>
          <cell r="P1122">
            <v>0</v>
          </cell>
          <cell r="R1122">
            <v>0</v>
          </cell>
          <cell r="S1122">
            <v>0</v>
          </cell>
          <cell r="V1122">
            <v>0</v>
          </cell>
          <cell r="Y1122">
            <v>0</v>
          </cell>
          <cell r="AB1122">
            <v>0</v>
          </cell>
          <cell r="AC1122">
            <v>0</v>
          </cell>
          <cell r="AE1122">
            <v>0</v>
          </cell>
          <cell r="AG1122">
            <v>0</v>
          </cell>
          <cell r="AI1122">
            <v>0</v>
          </cell>
          <cell r="AK1122">
            <v>0</v>
          </cell>
          <cell r="AP1122">
            <v>0</v>
          </cell>
          <cell r="AQ1122">
            <v>6</v>
          </cell>
          <cell r="AR1122">
            <v>0</v>
          </cell>
          <cell r="AS1122">
            <v>4</v>
          </cell>
          <cell r="AT1122">
            <v>1</v>
          </cell>
          <cell r="AU1122">
            <v>0</v>
          </cell>
          <cell r="AV1122">
            <v>0</v>
          </cell>
          <cell r="AW1122">
            <v>0</v>
          </cell>
          <cell r="AX1122">
            <v>0</v>
          </cell>
          <cell r="AY1122">
            <v>0</v>
          </cell>
          <cell r="AZ1122">
            <v>0</v>
          </cell>
        </row>
        <row r="1123">
          <cell r="A1123" t="str">
            <v>Shiningbank Energy Management Inc.</v>
          </cell>
          <cell r="B1123">
            <v>242157</v>
          </cell>
          <cell r="C1123" t="str">
            <v>D</v>
          </cell>
          <cell r="D1123">
            <v>0</v>
          </cell>
          <cell r="N1123">
            <v>1</v>
          </cell>
          <cell r="O1123">
            <v>3960</v>
          </cell>
          <cell r="R1123">
            <v>0</v>
          </cell>
          <cell r="S1123">
            <v>0</v>
          </cell>
          <cell r="V1123">
            <v>0</v>
          </cell>
          <cell r="Y1123">
            <v>0</v>
          </cell>
          <cell r="AB1123">
            <v>0</v>
          </cell>
          <cell r="AC1123">
            <v>0</v>
          </cell>
          <cell r="AE1123">
            <v>0</v>
          </cell>
          <cell r="AG1123">
            <v>0</v>
          </cell>
          <cell r="AI1123">
            <v>0</v>
          </cell>
          <cell r="AK1123">
            <v>0</v>
          </cell>
          <cell r="AP1123">
            <v>0</v>
          </cell>
          <cell r="AQ1123">
            <v>2</v>
          </cell>
          <cell r="AR1123">
            <v>0</v>
          </cell>
          <cell r="AS1123">
            <v>4</v>
          </cell>
          <cell r="AT1123">
            <v>1</v>
          </cell>
          <cell r="AU1123">
            <v>0</v>
          </cell>
          <cell r="AV1123">
            <v>0</v>
          </cell>
          <cell r="AW1123">
            <v>0</v>
          </cell>
          <cell r="AX1123">
            <v>0</v>
          </cell>
          <cell r="AY1123">
            <v>0</v>
          </cell>
          <cell r="AZ1123">
            <v>0</v>
          </cell>
        </row>
        <row r="1124">
          <cell r="A1124" t="str">
            <v>Signature Vacations Inc.</v>
          </cell>
          <cell r="B1124">
            <v>550000</v>
          </cell>
          <cell r="C1124" t="str">
            <v>D</v>
          </cell>
          <cell r="D1124">
            <v>0</v>
          </cell>
          <cell r="L1124">
            <v>0</v>
          </cell>
          <cell r="N1124">
            <v>0</v>
          </cell>
          <cell r="P1124">
            <v>0</v>
          </cell>
          <cell r="R1124">
            <v>0</v>
          </cell>
          <cell r="S1124">
            <v>0</v>
          </cell>
          <cell r="V1124">
            <v>0</v>
          </cell>
          <cell r="Y1124">
            <v>0</v>
          </cell>
          <cell r="AB1124">
            <v>0</v>
          </cell>
          <cell r="AC1124">
            <v>0</v>
          </cell>
          <cell r="AE1124">
            <v>0</v>
          </cell>
          <cell r="AG1124">
            <v>0</v>
          </cell>
          <cell r="AI1124">
            <v>0</v>
          </cell>
          <cell r="AK1124">
            <v>0</v>
          </cell>
          <cell r="AP1124">
            <v>0</v>
          </cell>
          <cell r="AQ1124">
            <v>3</v>
          </cell>
          <cell r="AR1124">
            <v>0</v>
          </cell>
          <cell r="AS1124">
            <v>4</v>
          </cell>
          <cell r="AT1124">
            <v>1</v>
          </cell>
          <cell r="AU1124">
            <v>0</v>
          </cell>
          <cell r="AV1124">
            <v>0</v>
          </cell>
          <cell r="AW1124">
            <v>0</v>
          </cell>
          <cell r="AX1124">
            <v>0</v>
          </cell>
          <cell r="AY1124">
            <v>0</v>
          </cell>
          <cell r="AZ1124">
            <v>0</v>
          </cell>
        </row>
        <row r="1125">
          <cell r="A1125" t="str">
            <v>Sleeman Breweries Ltd.</v>
          </cell>
          <cell r="B1125">
            <v>185036</v>
          </cell>
          <cell r="C1125" t="str">
            <v>D</v>
          </cell>
          <cell r="D1125">
            <v>0</v>
          </cell>
          <cell r="L1125">
            <v>0</v>
          </cell>
          <cell r="N1125">
            <v>0</v>
          </cell>
          <cell r="P1125">
            <v>0</v>
          </cell>
          <cell r="R1125">
            <v>0</v>
          </cell>
          <cell r="S1125">
            <v>0</v>
          </cell>
          <cell r="V1125">
            <v>0</v>
          </cell>
          <cell r="Y1125">
            <v>0</v>
          </cell>
          <cell r="AB1125">
            <v>0</v>
          </cell>
          <cell r="AC1125">
            <v>0</v>
          </cell>
          <cell r="AE1125">
            <v>0</v>
          </cell>
          <cell r="AG1125">
            <v>0</v>
          </cell>
          <cell r="AI1125">
            <v>0</v>
          </cell>
          <cell r="AK1125">
            <v>0</v>
          </cell>
          <cell r="AM1125">
            <v>0</v>
          </cell>
          <cell r="AP1125">
            <v>0</v>
          </cell>
          <cell r="AQ1125">
            <v>2</v>
          </cell>
          <cell r="AR1125">
            <v>0</v>
          </cell>
          <cell r="AS1125">
            <v>4</v>
          </cell>
          <cell r="AT1125">
            <v>1</v>
          </cell>
          <cell r="AU1125">
            <v>0</v>
          </cell>
          <cell r="AV1125">
            <v>0</v>
          </cell>
          <cell r="AW1125">
            <v>0</v>
          </cell>
          <cell r="AX1125">
            <v>0</v>
          </cell>
          <cell r="AY1125">
            <v>0</v>
          </cell>
          <cell r="AZ1125">
            <v>0</v>
          </cell>
        </row>
        <row r="1126">
          <cell r="A1126" t="str">
            <v>SNC-Lavalin Group Inc.</v>
          </cell>
          <cell r="B1126">
            <v>3264910</v>
          </cell>
          <cell r="C1126" t="str">
            <v>D</v>
          </cell>
          <cell r="D1126">
            <v>1</v>
          </cell>
          <cell r="E1126">
            <v>6500</v>
          </cell>
          <cell r="L1126">
            <v>0</v>
          </cell>
          <cell r="N1126">
            <v>0</v>
          </cell>
          <cell r="P1126">
            <v>0</v>
          </cell>
          <cell r="R1126">
            <v>0</v>
          </cell>
          <cell r="S1126">
            <v>0</v>
          </cell>
          <cell r="V1126">
            <v>0</v>
          </cell>
          <cell r="Y1126">
            <v>0</v>
          </cell>
          <cell r="AB1126">
            <v>0</v>
          </cell>
          <cell r="AC1126">
            <v>0</v>
          </cell>
          <cell r="AE1126">
            <v>0</v>
          </cell>
          <cell r="AG1126">
            <v>0</v>
          </cell>
          <cell r="AI1126">
            <v>0</v>
          </cell>
          <cell r="AK1126">
            <v>0</v>
          </cell>
          <cell r="AM1126">
            <v>0</v>
          </cell>
          <cell r="AP1126">
            <v>0</v>
          </cell>
          <cell r="AQ1126">
            <v>5</v>
          </cell>
          <cell r="AR1126">
            <v>0</v>
          </cell>
          <cell r="AS1126">
            <v>4</v>
          </cell>
          <cell r="AT1126">
            <v>1</v>
          </cell>
          <cell r="AU1126">
            <v>0</v>
          </cell>
          <cell r="AV1126">
            <v>0</v>
          </cell>
          <cell r="AW1126">
            <v>0</v>
          </cell>
          <cell r="AX1126">
            <v>0</v>
          </cell>
          <cell r="AY1126">
            <v>0</v>
          </cell>
          <cell r="AZ1126">
            <v>0</v>
          </cell>
        </row>
        <row r="1127">
          <cell r="A1127" t="str">
            <v>Solidarity Fund QFL, The</v>
          </cell>
          <cell r="B1127">
            <v>147013</v>
          </cell>
          <cell r="C1127" t="str">
            <v>D</v>
          </cell>
          <cell r="D1127">
            <v>0</v>
          </cell>
          <cell r="I1127">
            <v>400</v>
          </cell>
          <cell r="J1127">
            <v>4800</v>
          </cell>
          <cell r="L1127">
            <v>0</v>
          </cell>
          <cell r="N1127">
            <v>1</v>
          </cell>
          <cell r="P1127">
            <v>0</v>
          </cell>
          <cell r="R1127">
            <v>0</v>
          </cell>
          <cell r="S1127">
            <v>0</v>
          </cell>
          <cell r="V1127">
            <v>0</v>
          </cell>
          <cell r="Y1127">
            <v>0</v>
          </cell>
          <cell r="AB1127">
            <v>0</v>
          </cell>
          <cell r="AC1127">
            <v>0</v>
          </cell>
          <cell r="AE1127">
            <v>0</v>
          </cell>
          <cell r="AG1127">
            <v>0</v>
          </cell>
          <cell r="AI1127">
            <v>0</v>
          </cell>
          <cell r="AK1127">
            <v>0</v>
          </cell>
          <cell r="AP1127">
            <v>0</v>
          </cell>
          <cell r="AQ1127">
            <v>2</v>
          </cell>
          <cell r="AR1127">
            <v>0</v>
          </cell>
          <cell r="AS1127">
            <v>4</v>
          </cell>
          <cell r="AT1127">
            <v>1</v>
          </cell>
          <cell r="AU1127">
            <v>0</v>
          </cell>
          <cell r="AV1127">
            <v>1</v>
          </cell>
          <cell r="AW1127">
            <v>0</v>
          </cell>
          <cell r="AX1127">
            <v>0</v>
          </cell>
          <cell r="AY1127">
            <v>0</v>
          </cell>
          <cell r="AZ1127">
            <v>0</v>
          </cell>
        </row>
        <row r="1128">
          <cell r="A1128" t="str">
            <v>Spectrum Signal Processing Inc.</v>
          </cell>
          <cell r="B1128">
            <v>25365</v>
          </cell>
          <cell r="C1128" t="str">
            <v>D</v>
          </cell>
          <cell r="D1128">
            <v>0</v>
          </cell>
          <cell r="L1128">
            <v>0</v>
          </cell>
          <cell r="N1128">
            <v>0</v>
          </cell>
          <cell r="P1128">
            <v>0</v>
          </cell>
          <cell r="R1128">
            <v>0</v>
          </cell>
          <cell r="S1128">
            <v>0</v>
          </cell>
          <cell r="V1128">
            <v>0</v>
          </cell>
          <cell r="Y1128">
            <v>0</v>
          </cell>
          <cell r="AB1128">
            <v>0</v>
          </cell>
          <cell r="AC1128">
            <v>0</v>
          </cell>
          <cell r="AE1128">
            <v>0</v>
          </cell>
          <cell r="AG1128">
            <v>0</v>
          </cell>
          <cell r="AI1128">
            <v>0</v>
          </cell>
          <cell r="AK1128">
            <v>0</v>
          </cell>
          <cell r="AP1128">
            <v>0</v>
          </cell>
          <cell r="AQ1128">
            <v>1</v>
          </cell>
          <cell r="AR1128">
            <v>0</v>
          </cell>
          <cell r="AS1128">
            <v>4</v>
          </cell>
          <cell r="AT1128">
            <v>1</v>
          </cell>
          <cell r="AU1128">
            <v>0</v>
          </cell>
          <cell r="AV1128">
            <v>0</v>
          </cell>
          <cell r="AW1128">
            <v>0</v>
          </cell>
          <cell r="AX1128">
            <v>0</v>
          </cell>
          <cell r="AY1128">
            <v>0</v>
          </cell>
          <cell r="AZ1128">
            <v>0</v>
          </cell>
        </row>
        <row r="1129">
          <cell r="A1129" t="str">
            <v>Spirent Communications - DLS Division</v>
          </cell>
          <cell r="B1129">
            <v>20000</v>
          </cell>
          <cell r="C1129" t="str">
            <v>D</v>
          </cell>
          <cell r="D1129">
            <v>0</v>
          </cell>
          <cell r="L1129">
            <v>0</v>
          </cell>
          <cell r="N1129">
            <v>0</v>
          </cell>
          <cell r="P1129">
            <v>0</v>
          </cell>
          <cell r="R1129">
            <v>0</v>
          </cell>
          <cell r="S1129">
            <v>0</v>
          </cell>
          <cell r="V1129">
            <v>0</v>
          </cell>
          <cell r="Y1129">
            <v>0</v>
          </cell>
          <cell r="AB1129">
            <v>0</v>
          </cell>
          <cell r="AC1129">
            <v>0</v>
          </cell>
          <cell r="AE1129">
            <v>0</v>
          </cell>
          <cell r="AG1129">
            <v>0</v>
          </cell>
          <cell r="AI1129">
            <v>0</v>
          </cell>
          <cell r="AK1129">
            <v>0</v>
          </cell>
          <cell r="AP1129">
            <v>0</v>
          </cell>
          <cell r="AQ1129">
            <v>1</v>
          </cell>
          <cell r="AR1129">
            <v>0</v>
          </cell>
          <cell r="AS1129">
            <v>4</v>
          </cell>
          <cell r="AT1129">
            <v>1</v>
          </cell>
          <cell r="AU1129">
            <v>0</v>
          </cell>
          <cell r="AV1129">
            <v>0</v>
          </cell>
          <cell r="AW1129">
            <v>0</v>
          </cell>
          <cell r="AX1129">
            <v>0</v>
          </cell>
          <cell r="AY1129">
            <v>0</v>
          </cell>
          <cell r="AZ1129">
            <v>0</v>
          </cell>
        </row>
        <row r="1130">
          <cell r="A1130" t="str">
            <v>Sprint Canada Inc.</v>
          </cell>
          <cell r="B1130">
            <v>805300</v>
          </cell>
          <cell r="C1130" t="str">
            <v>D</v>
          </cell>
          <cell r="D1130">
            <v>0</v>
          </cell>
          <cell r="L1130">
            <v>0</v>
          </cell>
          <cell r="N1130">
            <v>0</v>
          </cell>
          <cell r="P1130">
            <v>0</v>
          </cell>
          <cell r="R1130">
            <v>0</v>
          </cell>
          <cell r="S1130">
            <v>0</v>
          </cell>
          <cell r="V1130">
            <v>0</v>
          </cell>
          <cell r="Y1130">
            <v>0</v>
          </cell>
          <cell r="AB1130">
            <v>0</v>
          </cell>
          <cell r="AC1130">
            <v>0</v>
          </cell>
          <cell r="AE1130">
            <v>0</v>
          </cell>
          <cell r="AG1130">
            <v>0</v>
          </cell>
          <cell r="AI1130">
            <v>0</v>
          </cell>
          <cell r="AK1130">
            <v>0</v>
          </cell>
          <cell r="AP1130">
            <v>0</v>
          </cell>
          <cell r="AQ1130">
            <v>3</v>
          </cell>
          <cell r="AR1130">
            <v>0</v>
          </cell>
          <cell r="AS1130">
            <v>4</v>
          </cell>
          <cell r="AT1130">
            <v>1</v>
          </cell>
          <cell r="AU1130">
            <v>0</v>
          </cell>
          <cell r="AV1130">
            <v>0</v>
          </cell>
          <cell r="AW1130">
            <v>0</v>
          </cell>
          <cell r="AX1130">
            <v>0</v>
          </cell>
          <cell r="AY1130">
            <v>0</v>
          </cell>
          <cell r="AZ1130">
            <v>0</v>
          </cell>
        </row>
        <row r="1131">
          <cell r="A1131" t="str">
            <v>St. Lawrence Cement Inc.</v>
          </cell>
          <cell r="B1131">
            <v>1149200</v>
          </cell>
          <cell r="C1131" t="str">
            <v>D</v>
          </cell>
          <cell r="D1131">
            <v>0</v>
          </cell>
          <cell r="L1131">
            <v>0</v>
          </cell>
          <cell r="N1131">
            <v>0</v>
          </cell>
          <cell r="P1131">
            <v>0</v>
          </cell>
          <cell r="R1131">
            <v>0</v>
          </cell>
          <cell r="S1131">
            <v>0</v>
          </cell>
          <cell r="V1131">
            <v>0</v>
          </cell>
          <cell r="Y1131">
            <v>0</v>
          </cell>
          <cell r="AB1131">
            <v>0</v>
          </cell>
          <cell r="AC1131">
            <v>0</v>
          </cell>
          <cell r="AE1131">
            <v>0</v>
          </cell>
          <cell r="AG1131">
            <v>0</v>
          </cell>
          <cell r="AI1131">
            <v>0</v>
          </cell>
          <cell r="AK1131">
            <v>0</v>
          </cell>
          <cell r="AP1131">
            <v>0</v>
          </cell>
          <cell r="AQ1131">
            <v>4</v>
          </cell>
          <cell r="AR1131">
            <v>0</v>
          </cell>
          <cell r="AS1131">
            <v>4</v>
          </cell>
          <cell r="AT1131">
            <v>1</v>
          </cell>
          <cell r="AU1131">
            <v>0</v>
          </cell>
          <cell r="AV1131">
            <v>0</v>
          </cell>
          <cell r="AW1131">
            <v>0</v>
          </cell>
          <cell r="AX1131">
            <v>0</v>
          </cell>
          <cell r="AY1131">
            <v>0</v>
          </cell>
          <cell r="AZ1131">
            <v>0</v>
          </cell>
        </row>
        <row r="1132">
          <cell r="A1132" t="str">
            <v>St. Paul Travelers Canada</v>
          </cell>
          <cell r="B1132">
            <v>223019</v>
          </cell>
          <cell r="C1132" t="str">
            <v>D</v>
          </cell>
          <cell r="D1132">
            <v>0</v>
          </cell>
          <cell r="L1132">
            <v>0</v>
          </cell>
          <cell r="N1132">
            <v>0</v>
          </cell>
          <cell r="P1132">
            <v>0</v>
          </cell>
          <cell r="R1132">
            <v>0</v>
          </cell>
          <cell r="S1132">
            <v>0</v>
          </cell>
          <cell r="V1132">
            <v>0</v>
          </cell>
          <cell r="Y1132">
            <v>0</v>
          </cell>
          <cell r="AB1132">
            <v>0</v>
          </cell>
          <cell r="AC1132">
            <v>0</v>
          </cell>
          <cell r="AE1132">
            <v>0</v>
          </cell>
          <cell r="AG1132">
            <v>0</v>
          </cell>
          <cell r="AI1132">
            <v>0</v>
          </cell>
          <cell r="AK1132">
            <v>0</v>
          </cell>
          <cell r="AP1132">
            <v>0</v>
          </cell>
          <cell r="AQ1132">
            <v>2</v>
          </cell>
          <cell r="AR1132">
            <v>0</v>
          </cell>
          <cell r="AS1132">
            <v>4</v>
          </cell>
          <cell r="AT1132">
            <v>1</v>
          </cell>
          <cell r="AU1132">
            <v>0</v>
          </cell>
          <cell r="AV1132">
            <v>0</v>
          </cell>
          <cell r="AW1132">
            <v>0</v>
          </cell>
          <cell r="AX1132">
            <v>0</v>
          </cell>
          <cell r="AY1132">
            <v>0</v>
          </cell>
          <cell r="AZ1132">
            <v>0</v>
          </cell>
        </row>
        <row r="1133">
          <cell r="A1133" t="str">
            <v>Standard Life Assurance Company Ltd.</v>
          </cell>
          <cell r="B1133">
            <v>3635000</v>
          </cell>
          <cell r="C1133" t="str">
            <v>D</v>
          </cell>
          <cell r="D1133">
            <v>0</v>
          </cell>
          <cell r="L1133">
            <v>0</v>
          </cell>
          <cell r="N1133">
            <v>0</v>
          </cell>
          <cell r="P1133">
            <v>0</v>
          </cell>
          <cell r="R1133">
            <v>0</v>
          </cell>
          <cell r="S1133">
            <v>0</v>
          </cell>
          <cell r="V1133">
            <v>0</v>
          </cell>
          <cell r="Y1133">
            <v>0</v>
          </cell>
          <cell r="AB1133">
            <v>0</v>
          </cell>
          <cell r="AC1133">
            <v>0</v>
          </cell>
          <cell r="AE1133">
            <v>0</v>
          </cell>
          <cell r="AG1133">
            <v>0</v>
          </cell>
          <cell r="AI1133">
            <v>0</v>
          </cell>
          <cell r="AK1133">
            <v>0</v>
          </cell>
          <cell r="AP1133">
            <v>0</v>
          </cell>
          <cell r="AQ1133">
            <v>5</v>
          </cell>
          <cell r="AR1133">
            <v>0</v>
          </cell>
          <cell r="AS1133">
            <v>4</v>
          </cell>
          <cell r="AT1133">
            <v>1</v>
          </cell>
          <cell r="AU1133">
            <v>0</v>
          </cell>
          <cell r="AV1133">
            <v>0</v>
          </cell>
          <cell r="AW1133">
            <v>0</v>
          </cell>
          <cell r="AX1133">
            <v>0</v>
          </cell>
          <cell r="AY1133">
            <v>0</v>
          </cell>
          <cell r="AZ1133">
            <v>0</v>
          </cell>
        </row>
        <row r="1134">
          <cell r="A1134" t="str">
            <v>Standard Life Investments Inc.</v>
          </cell>
          <cell r="B1134">
            <v>276000</v>
          </cell>
          <cell r="C1134" t="str">
            <v>D</v>
          </cell>
          <cell r="D1134">
            <v>0</v>
          </cell>
          <cell r="L1134">
            <v>0</v>
          </cell>
          <cell r="N1134">
            <v>0</v>
          </cell>
          <cell r="P1134">
            <v>0</v>
          </cell>
          <cell r="R1134">
            <v>0</v>
          </cell>
          <cell r="S1134">
            <v>0</v>
          </cell>
          <cell r="V1134">
            <v>0</v>
          </cell>
          <cell r="Y1134">
            <v>0</v>
          </cell>
          <cell r="AB1134">
            <v>0</v>
          </cell>
          <cell r="AC1134">
            <v>0</v>
          </cell>
          <cell r="AE1134">
            <v>0</v>
          </cell>
          <cell r="AG1134">
            <v>0</v>
          </cell>
          <cell r="AI1134">
            <v>0</v>
          </cell>
          <cell r="AK1134">
            <v>0</v>
          </cell>
          <cell r="AP1134">
            <v>0</v>
          </cell>
          <cell r="AQ1134">
            <v>2</v>
          </cell>
          <cell r="AR1134">
            <v>0</v>
          </cell>
          <cell r="AS1134">
            <v>4</v>
          </cell>
          <cell r="AT1134">
            <v>1</v>
          </cell>
          <cell r="AU1134">
            <v>0</v>
          </cell>
          <cell r="AV1134">
            <v>0</v>
          </cell>
          <cell r="AW1134">
            <v>0</v>
          </cell>
          <cell r="AX1134">
            <v>0</v>
          </cell>
          <cell r="AY1134">
            <v>0</v>
          </cell>
          <cell r="AZ1134">
            <v>0</v>
          </cell>
        </row>
        <row r="1135">
          <cell r="A1135" t="str">
            <v>Steelcase Canada Limited</v>
          </cell>
          <cell r="B1135">
            <v>250000</v>
          </cell>
          <cell r="C1135" t="str">
            <v>D</v>
          </cell>
          <cell r="D1135">
            <v>0</v>
          </cell>
          <cell r="L1135">
            <v>0</v>
          </cell>
          <cell r="N1135">
            <v>0</v>
          </cell>
          <cell r="P1135">
            <v>0</v>
          </cell>
          <cell r="R1135">
            <v>0</v>
          </cell>
          <cell r="S1135">
            <v>0</v>
          </cell>
          <cell r="V1135">
            <v>0</v>
          </cell>
          <cell r="Y1135">
            <v>0</v>
          </cell>
          <cell r="AB1135">
            <v>0</v>
          </cell>
          <cell r="AC1135">
            <v>0</v>
          </cell>
          <cell r="AE1135">
            <v>1</v>
          </cell>
          <cell r="AF1135">
            <v>700</v>
          </cell>
          <cell r="AG1135">
            <v>0</v>
          </cell>
          <cell r="AI1135">
            <v>0</v>
          </cell>
          <cell r="AK1135">
            <v>0</v>
          </cell>
          <cell r="AP1135">
            <v>0</v>
          </cell>
          <cell r="AQ1135">
            <v>2</v>
          </cell>
          <cell r="AR1135">
            <v>0</v>
          </cell>
          <cell r="AS1135">
            <v>4</v>
          </cell>
          <cell r="AT1135">
            <v>1</v>
          </cell>
          <cell r="AU1135">
            <v>0</v>
          </cell>
          <cell r="AV1135">
            <v>0</v>
          </cell>
          <cell r="AW1135">
            <v>0</v>
          </cell>
          <cell r="AX1135">
            <v>0</v>
          </cell>
          <cell r="AY1135">
            <v>0</v>
          </cell>
          <cell r="AZ1135">
            <v>0</v>
          </cell>
        </row>
        <row r="1136">
          <cell r="A1136" t="str">
            <v>Sun Life Financial Services of Canada</v>
          </cell>
          <cell r="B1136">
            <v>22056000</v>
          </cell>
          <cell r="C1136" t="str">
            <v>D</v>
          </cell>
          <cell r="D1136">
            <v>0</v>
          </cell>
          <cell r="L1136">
            <v>0</v>
          </cell>
          <cell r="M1136">
            <v>825</v>
          </cell>
          <cell r="N1136">
            <v>1</v>
          </cell>
          <cell r="O1136">
            <v>2400</v>
          </cell>
          <cell r="P1136">
            <v>0</v>
          </cell>
          <cell r="R1136">
            <v>1</v>
          </cell>
          <cell r="S1136">
            <v>0</v>
          </cell>
          <cell r="V1136">
            <v>0</v>
          </cell>
          <cell r="Y1136">
            <v>0</v>
          </cell>
          <cell r="AB1136">
            <v>0</v>
          </cell>
          <cell r="AC1136">
            <v>0</v>
          </cell>
          <cell r="AE1136">
            <v>0</v>
          </cell>
          <cell r="AG1136">
            <v>0</v>
          </cell>
          <cell r="AI1136">
            <v>0</v>
          </cell>
          <cell r="AK1136">
            <v>0</v>
          </cell>
          <cell r="AP1136">
            <v>0</v>
          </cell>
          <cell r="AQ1136">
            <v>6</v>
          </cell>
          <cell r="AR1136">
            <v>0</v>
          </cell>
          <cell r="AS1136">
            <v>4</v>
          </cell>
          <cell r="AT1136">
            <v>1</v>
          </cell>
          <cell r="AU1136">
            <v>0</v>
          </cell>
          <cell r="AV1136">
            <v>0</v>
          </cell>
          <cell r="AW1136">
            <v>1</v>
          </cell>
          <cell r="AX1136">
            <v>0</v>
          </cell>
          <cell r="AY1136">
            <v>0</v>
          </cell>
          <cell r="AZ1136">
            <v>0</v>
          </cell>
        </row>
        <row r="1137">
          <cell r="A1137" t="str">
            <v>Sun Microsystems of Canada Inc.</v>
          </cell>
          <cell r="B1137">
            <v>470400</v>
          </cell>
          <cell r="C1137" t="str">
            <v>D</v>
          </cell>
          <cell r="D1137">
            <v>0</v>
          </cell>
          <cell r="I1137">
            <v>525</v>
          </cell>
          <cell r="J1137">
            <v>6300</v>
          </cell>
          <cell r="L1137">
            <v>0</v>
          </cell>
          <cell r="N1137">
            <v>0</v>
          </cell>
          <cell r="P1137">
            <v>0</v>
          </cell>
          <cell r="R1137">
            <v>1</v>
          </cell>
          <cell r="S1137">
            <v>0</v>
          </cell>
          <cell r="V1137">
            <v>0</v>
          </cell>
          <cell r="Y1137">
            <v>1</v>
          </cell>
          <cell r="AA1137">
            <v>250</v>
          </cell>
          <cell r="AB1137">
            <v>0</v>
          </cell>
          <cell r="AC1137">
            <v>0</v>
          </cell>
          <cell r="AE1137">
            <v>0</v>
          </cell>
          <cell r="AG1137">
            <v>0</v>
          </cell>
          <cell r="AI1137">
            <v>0</v>
          </cell>
          <cell r="AK1137">
            <v>0</v>
          </cell>
          <cell r="AP1137">
            <v>0</v>
          </cell>
          <cell r="AQ1137">
            <v>3</v>
          </cell>
          <cell r="AR1137">
            <v>0</v>
          </cell>
          <cell r="AS1137">
            <v>4</v>
          </cell>
          <cell r="AT1137">
            <v>1</v>
          </cell>
          <cell r="AU1137">
            <v>0</v>
          </cell>
          <cell r="AV1137">
            <v>1</v>
          </cell>
          <cell r="AW1137">
            <v>1</v>
          </cell>
          <cell r="AX1137">
            <v>0</v>
          </cell>
          <cell r="AY1137">
            <v>0</v>
          </cell>
          <cell r="AZ1137">
            <v>0</v>
          </cell>
        </row>
        <row r="1138">
          <cell r="A1138" t="str">
            <v>Superior Propane Inc.</v>
          </cell>
          <cell r="B1138">
            <v>727100</v>
          </cell>
          <cell r="C1138" t="str">
            <v>D</v>
          </cell>
          <cell r="D1138">
            <v>0</v>
          </cell>
          <cell r="F1138">
            <v>21726</v>
          </cell>
          <cell r="H1138">
            <v>120000</v>
          </cell>
          <cell r="I1138">
            <v>0</v>
          </cell>
          <cell r="K1138">
            <v>433</v>
          </cell>
          <cell r="L1138">
            <v>1</v>
          </cell>
          <cell r="M1138">
            <v>175</v>
          </cell>
          <cell r="N1138">
            <v>0</v>
          </cell>
          <cell r="P1138">
            <v>0</v>
          </cell>
          <cell r="R1138">
            <v>0</v>
          </cell>
          <cell r="S1138">
            <v>0</v>
          </cell>
          <cell r="V1138">
            <v>0</v>
          </cell>
          <cell r="Y1138">
            <v>0</v>
          </cell>
          <cell r="AB1138">
            <v>0</v>
          </cell>
          <cell r="AC1138">
            <v>0</v>
          </cell>
          <cell r="AE1138">
            <v>0</v>
          </cell>
          <cell r="AG1138">
            <v>0</v>
          </cell>
          <cell r="AI1138">
            <v>0</v>
          </cell>
          <cell r="AP1138">
            <v>1</v>
          </cell>
          <cell r="AQ1138">
            <v>3</v>
          </cell>
          <cell r="AR1138">
            <v>0</v>
          </cell>
          <cell r="AS1138">
            <v>4</v>
          </cell>
          <cell r="AT1138">
            <v>1</v>
          </cell>
          <cell r="AU1138">
            <v>0</v>
          </cell>
          <cell r="AV1138">
            <v>0</v>
          </cell>
          <cell r="AW1138">
            <v>0</v>
          </cell>
          <cell r="AX1138">
            <v>0</v>
          </cell>
          <cell r="AY1138">
            <v>1</v>
          </cell>
          <cell r="AZ1138">
            <v>0</v>
          </cell>
        </row>
        <row r="1139">
          <cell r="A1139" t="str">
            <v>Taylor Management Company Inc</v>
          </cell>
          <cell r="B1139">
            <v>116149</v>
          </cell>
          <cell r="C1139" t="str">
            <v>D</v>
          </cell>
          <cell r="D1139">
            <v>0</v>
          </cell>
          <cell r="N1139">
            <v>1</v>
          </cell>
          <cell r="O1139">
            <v>2700</v>
          </cell>
          <cell r="R1139">
            <v>1</v>
          </cell>
          <cell r="S1139">
            <v>0</v>
          </cell>
          <cell r="V1139">
            <v>0</v>
          </cell>
          <cell r="Y1139">
            <v>1</v>
          </cell>
          <cell r="AA1139">
            <v>500</v>
          </cell>
          <cell r="AB1139">
            <v>0</v>
          </cell>
          <cell r="AE1139">
            <v>0</v>
          </cell>
          <cell r="AG1139">
            <v>0</v>
          </cell>
          <cell r="AI1139">
            <v>0</v>
          </cell>
          <cell r="AP1139">
            <v>0</v>
          </cell>
          <cell r="AQ1139">
            <v>2</v>
          </cell>
          <cell r="AR1139">
            <v>0</v>
          </cell>
          <cell r="AS1139">
            <v>4</v>
          </cell>
          <cell r="AT1139">
            <v>1</v>
          </cell>
          <cell r="AU1139">
            <v>0</v>
          </cell>
          <cell r="AV1139">
            <v>0</v>
          </cell>
          <cell r="AW1139">
            <v>1</v>
          </cell>
          <cell r="AX1139">
            <v>0</v>
          </cell>
          <cell r="AY1139">
            <v>0</v>
          </cell>
          <cell r="AZ1139">
            <v>0</v>
          </cell>
        </row>
        <row r="1140">
          <cell r="A1140" t="str">
            <v>TD Asset Management</v>
          </cell>
          <cell r="B1140">
            <v>2177000</v>
          </cell>
          <cell r="C1140" t="str">
            <v>D</v>
          </cell>
          <cell r="D1140">
            <v>0</v>
          </cell>
          <cell r="L1140">
            <v>0</v>
          </cell>
          <cell r="N1140">
            <v>0</v>
          </cell>
          <cell r="P1140">
            <v>0</v>
          </cell>
          <cell r="R1140">
            <v>3</v>
          </cell>
          <cell r="S1140">
            <v>1</v>
          </cell>
          <cell r="U1140">
            <v>2500</v>
          </cell>
          <cell r="V1140">
            <v>1</v>
          </cell>
          <cell r="Y1140">
            <v>1</v>
          </cell>
          <cell r="AA1140">
            <v>500</v>
          </cell>
          <cell r="AB1140">
            <v>0</v>
          </cell>
          <cell r="AC1140">
            <v>0</v>
          </cell>
          <cell r="AE1140">
            <v>0</v>
          </cell>
          <cell r="AG1140">
            <v>0</v>
          </cell>
          <cell r="AI1140">
            <v>0</v>
          </cell>
          <cell r="AK1140">
            <v>0</v>
          </cell>
          <cell r="AP1140">
            <v>0</v>
          </cell>
          <cell r="AQ1140">
            <v>5</v>
          </cell>
          <cell r="AR1140">
            <v>0</v>
          </cell>
          <cell r="AS1140">
            <v>4</v>
          </cell>
          <cell r="AT1140">
            <v>1</v>
          </cell>
          <cell r="AU1140">
            <v>0</v>
          </cell>
          <cell r="AV1140">
            <v>0</v>
          </cell>
          <cell r="AW1140">
            <v>1</v>
          </cell>
          <cell r="AX1140">
            <v>0</v>
          </cell>
          <cell r="AY1140">
            <v>0</v>
          </cell>
          <cell r="AZ1140">
            <v>0</v>
          </cell>
        </row>
        <row r="1141">
          <cell r="A1141" t="str">
            <v>TD Bank Financial Group</v>
          </cell>
          <cell r="B1141">
            <v>15626000</v>
          </cell>
          <cell r="C1141" t="str">
            <v>D</v>
          </cell>
          <cell r="D1141">
            <v>0</v>
          </cell>
          <cell r="F1141">
            <v>32100</v>
          </cell>
          <cell r="G1141">
            <v>36</v>
          </cell>
          <cell r="H1141">
            <v>50000</v>
          </cell>
          <cell r="L1141">
            <v>1</v>
          </cell>
          <cell r="N1141">
            <v>0</v>
          </cell>
          <cell r="P1141">
            <v>0</v>
          </cell>
          <cell r="R1141">
            <v>1</v>
          </cell>
          <cell r="S1141">
            <v>1</v>
          </cell>
          <cell r="T1141">
            <v>3000</v>
          </cell>
          <cell r="U1141">
            <v>2000</v>
          </cell>
          <cell r="V1141">
            <v>0</v>
          </cell>
          <cell r="Y1141">
            <v>0</v>
          </cell>
          <cell r="AB1141">
            <v>2</v>
          </cell>
          <cell r="AC1141">
            <v>0</v>
          </cell>
          <cell r="AE1141">
            <v>1</v>
          </cell>
          <cell r="AG1141">
            <v>1</v>
          </cell>
          <cell r="AI1141">
            <v>0</v>
          </cell>
          <cell r="AK1141">
            <v>0</v>
          </cell>
          <cell r="AP1141">
            <v>1</v>
          </cell>
          <cell r="AQ1141">
            <v>6</v>
          </cell>
          <cell r="AR1141">
            <v>0</v>
          </cell>
          <cell r="AS1141">
            <v>4</v>
          </cell>
          <cell r="AT1141">
            <v>1</v>
          </cell>
          <cell r="AU1141">
            <v>0</v>
          </cell>
          <cell r="AV1141">
            <v>0</v>
          </cell>
          <cell r="AW1141">
            <v>1</v>
          </cell>
          <cell r="AX1141">
            <v>1</v>
          </cell>
          <cell r="AY1141">
            <v>0</v>
          </cell>
          <cell r="AZ1141">
            <v>0</v>
          </cell>
        </row>
        <row r="1142">
          <cell r="A1142" t="str">
            <v>Teck Cominco Ltd.</v>
          </cell>
          <cell r="B1142">
            <v>2410000</v>
          </cell>
          <cell r="C1142" t="str">
            <v>D</v>
          </cell>
          <cell r="D1142">
            <v>0</v>
          </cell>
          <cell r="L1142">
            <v>0</v>
          </cell>
          <cell r="N1142">
            <v>0</v>
          </cell>
          <cell r="P1142">
            <v>0</v>
          </cell>
          <cell r="R1142">
            <v>1</v>
          </cell>
          <cell r="S1142">
            <v>0</v>
          </cell>
          <cell r="V1142">
            <v>0</v>
          </cell>
          <cell r="Y1142">
            <v>1</v>
          </cell>
          <cell r="AA1142">
            <v>275</v>
          </cell>
          <cell r="AB1142">
            <v>1</v>
          </cell>
          <cell r="AC1142">
            <v>0</v>
          </cell>
          <cell r="AE1142">
            <v>1</v>
          </cell>
          <cell r="AF1142">
            <v>650</v>
          </cell>
          <cell r="AG1142">
            <v>0</v>
          </cell>
          <cell r="AI1142">
            <v>0</v>
          </cell>
          <cell r="AK1142">
            <v>0</v>
          </cell>
          <cell r="AP1142">
            <v>0</v>
          </cell>
          <cell r="AQ1142">
            <v>5</v>
          </cell>
          <cell r="AR1142">
            <v>0</v>
          </cell>
          <cell r="AS1142">
            <v>4</v>
          </cell>
          <cell r="AT1142">
            <v>1</v>
          </cell>
          <cell r="AU1142">
            <v>0</v>
          </cell>
          <cell r="AV1142">
            <v>0</v>
          </cell>
          <cell r="AW1142">
            <v>1</v>
          </cell>
          <cell r="AX1142">
            <v>1</v>
          </cell>
          <cell r="AY1142">
            <v>0</v>
          </cell>
          <cell r="AZ1142">
            <v>0</v>
          </cell>
        </row>
        <row r="1143">
          <cell r="A1143" t="str">
            <v>Telesat Canada</v>
          </cell>
          <cell r="B1143">
            <v>349000</v>
          </cell>
          <cell r="C1143" t="str">
            <v>D</v>
          </cell>
          <cell r="D1143">
            <v>0</v>
          </cell>
          <cell r="L1143">
            <v>0</v>
          </cell>
          <cell r="N1143">
            <v>0</v>
          </cell>
          <cell r="P1143">
            <v>0</v>
          </cell>
          <cell r="R1143">
            <v>0</v>
          </cell>
          <cell r="S1143">
            <v>0</v>
          </cell>
          <cell r="V1143">
            <v>0</v>
          </cell>
          <cell r="Y1143">
            <v>0</v>
          </cell>
          <cell r="AB1143">
            <v>0</v>
          </cell>
          <cell r="AC1143">
            <v>0</v>
          </cell>
          <cell r="AE1143">
            <v>0</v>
          </cell>
          <cell r="AG1143">
            <v>0</v>
          </cell>
          <cell r="AI1143">
            <v>0</v>
          </cell>
          <cell r="AK1143">
            <v>0</v>
          </cell>
          <cell r="AP1143">
            <v>0</v>
          </cell>
          <cell r="AQ1143">
            <v>2</v>
          </cell>
          <cell r="AR1143">
            <v>0</v>
          </cell>
          <cell r="AS1143">
            <v>4</v>
          </cell>
          <cell r="AT1143">
            <v>1</v>
          </cell>
          <cell r="AU1143">
            <v>0</v>
          </cell>
          <cell r="AV1143">
            <v>0</v>
          </cell>
          <cell r="AW1143">
            <v>0</v>
          </cell>
          <cell r="AX1143">
            <v>0</v>
          </cell>
          <cell r="AY1143">
            <v>0</v>
          </cell>
          <cell r="AZ1143">
            <v>0</v>
          </cell>
        </row>
        <row r="1144">
          <cell r="A1144" t="str">
            <v>Telesystems International Wireless Service (TIW)</v>
          </cell>
          <cell r="B1144">
            <v>1249764</v>
          </cell>
          <cell r="C1144" t="str">
            <v>D</v>
          </cell>
          <cell r="D1144">
            <v>1</v>
          </cell>
          <cell r="E1144">
            <v>12000</v>
          </cell>
          <cell r="L1144">
            <v>0</v>
          </cell>
          <cell r="N1144">
            <v>0</v>
          </cell>
          <cell r="P1144">
            <v>0</v>
          </cell>
          <cell r="R1144">
            <v>0</v>
          </cell>
          <cell r="S1144">
            <v>0</v>
          </cell>
          <cell r="V1144">
            <v>0</v>
          </cell>
          <cell r="Y1144">
            <v>0</v>
          </cell>
          <cell r="AB1144">
            <v>0</v>
          </cell>
          <cell r="AC1144">
            <v>0</v>
          </cell>
          <cell r="AE1144">
            <v>0</v>
          </cell>
          <cell r="AG1144">
            <v>0</v>
          </cell>
          <cell r="AI1144">
            <v>0</v>
          </cell>
          <cell r="AK1144">
            <v>0</v>
          </cell>
          <cell r="AM1144">
            <v>0</v>
          </cell>
          <cell r="AP1144">
            <v>0</v>
          </cell>
          <cell r="AQ1144">
            <v>4</v>
          </cell>
          <cell r="AR1144">
            <v>0</v>
          </cell>
          <cell r="AS1144">
            <v>4</v>
          </cell>
          <cell r="AT1144">
            <v>1</v>
          </cell>
          <cell r="AU1144">
            <v>0</v>
          </cell>
          <cell r="AV1144">
            <v>0</v>
          </cell>
          <cell r="AW1144">
            <v>0</v>
          </cell>
          <cell r="AX1144">
            <v>0</v>
          </cell>
          <cell r="AY1144">
            <v>0</v>
          </cell>
          <cell r="AZ1144">
            <v>0</v>
          </cell>
        </row>
        <row r="1145">
          <cell r="A1145" t="str">
            <v>TELUS Mobility</v>
          </cell>
          <cell r="B1145">
            <v>2359600</v>
          </cell>
          <cell r="C1145" t="str">
            <v>D</v>
          </cell>
          <cell r="D1145">
            <v>1</v>
          </cell>
          <cell r="E1145">
            <v>7800</v>
          </cell>
          <cell r="L1145">
            <v>0</v>
          </cell>
          <cell r="N1145">
            <v>0</v>
          </cell>
          <cell r="P1145">
            <v>0</v>
          </cell>
          <cell r="R1145">
            <v>0</v>
          </cell>
          <cell r="S1145">
            <v>0</v>
          </cell>
          <cell r="V1145">
            <v>0</v>
          </cell>
          <cell r="Y1145">
            <v>0</v>
          </cell>
          <cell r="AB1145">
            <v>0</v>
          </cell>
          <cell r="AC1145">
            <v>0</v>
          </cell>
          <cell r="AE1145">
            <v>0</v>
          </cell>
          <cell r="AG1145">
            <v>0</v>
          </cell>
          <cell r="AI1145">
            <v>0</v>
          </cell>
          <cell r="AK1145">
            <v>0</v>
          </cell>
          <cell r="AP1145">
            <v>0</v>
          </cell>
          <cell r="AQ1145">
            <v>5</v>
          </cell>
          <cell r="AR1145">
            <v>0</v>
          </cell>
          <cell r="AS1145">
            <v>4</v>
          </cell>
          <cell r="AT1145">
            <v>1</v>
          </cell>
          <cell r="AU1145">
            <v>0</v>
          </cell>
          <cell r="AV1145">
            <v>0</v>
          </cell>
          <cell r="AW1145">
            <v>0</v>
          </cell>
          <cell r="AX1145">
            <v>0</v>
          </cell>
          <cell r="AY1145">
            <v>0</v>
          </cell>
          <cell r="AZ1145">
            <v>0</v>
          </cell>
        </row>
        <row r="1146">
          <cell r="A1146" t="str">
            <v>Tembec Inc.</v>
          </cell>
          <cell r="B1146">
            <v>3346100</v>
          </cell>
          <cell r="C1146" t="str">
            <v>D</v>
          </cell>
          <cell r="D1146">
            <v>0</v>
          </cell>
          <cell r="L1146">
            <v>0</v>
          </cell>
          <cell r="N1146">
            <v>0</v>
          </cell>
          <cell r="P1146">
            <v>0</v>
          </cell>
          <cell r="R1146">
            <v>0</v>
          </cell>
          <cell r="S1146">
            <v>0</v>
          </cell>
          <cell r="V1146">
            <v>0</v>
          </cell>
          <cell r="Y1146">
            <v>0</v>
          </cell>
          <cell r="AB1146">
            <v>0</v>
          </cell>
          <cell r="AC1146">
            <v>0</v>
          </cell>
          <cell r="AE1146">
            <v>0</v>
          </cell>
          <cell r="AG1146">
            <v>0</v>
          </cell>
          <cell r="AI1146">
            <v>0</v>
          </cell>
          <cell r="AK1146">
            <v>0</v>
          </cell>
          <cell r="AP1146">
            <v>0</v>
          </cell>
          <cell r="AQ1146">
            <v>5</v>
          </cell>
          <cell r="AR1146">
            <v>0</v>
          </cell>
          <cell r="AS1146">
            <v>4</v>
          </cell>
          <cell r="AT1146">
            <v>1</v>
          </cell>
          <cell r="AU1146">
            <v>0</v>
          </cell>
          <cell r="AV1146">
            <v>0</v>
          </cell>
          <cell r="AW1146">
            <v>0</v>
          </cell>
          <cell r="AX1146">
            <v>0</v>
          </cell>
          <cell r="AY1146">
            <v>0</v>
          </cell>
          <cell r="AZ1146">
            <v>0</v>
          </cell>
        </row>
        <row r="1147">
          <cell r="A1147" t="str">
            <v>Terasen Pipelines</v>
          </cell>
          <cell r="B1147">
            <v>206253</v>
          </cell>
          <cell r="C1147" t="str">
            <v>D</v>
          </cell>
          <cell r="D1147">
            <v>0</v>
          </cell>
          <cell r="N1147">
            <v>1</v>
          </cell>
          <cell r="O1147">
            <v>3840</v>
          </cell>
          <cell r="R1147">
            <v>0</v>
          </cell>
          <cell r="S1147">
            <v>0</v>
          </cell>
          <cell r="V1147">
            <v>0</v>
          </cell>
          <cell r="Y1147">
            <v>0</v>
          </cell>
          <cell r="AB1147">
            <v>0</v>
          </cell>
          <cell r="AE1147">
            <v>0</v>
          </cell>
          <cell r="AG1147">
            <v>0</v>
          </cell>
          <cell r="AI1147">
            <v>0</v>
          </cell>
          <cell r="AP1147">
            <v>0</v>
          </cell>
          <cell r="AQ1147">
            <v>2</v>
          </cell>
          <cell r="AR1147">
            <v>0</v>
          </cell>
          <cell r="AS1147">
            <v>4</v>
          </cell>
          <cell r="AT1147">
            <v>1</v>
          </cell>
          <cell r="AU1147">
            <v>0</v>
          </cell>
          <cell r="AV1147">
            <v>0</v>
          </cell>
          <cell r="AW1147">
            <v>0</v>
          </cell>
          <cell r="AX1147">
            <v>0</v>
          </cell>
          <cell r="AY1147">
            <v>0</v>
          </cell>
          <cell r="AZ1147">
            <v>0</v>
          </cell>
        </row>
        <row r="1148">
          <cell r="A1148" t="str">
            <v>The Bay</v>
          </cell>
          <cell r="B1148">
            <v>2689478</v>
          </cell>
          <cell r="C1148" t="str">
            <v>D</v>
          </cell>
          <cell r="D1148">
            <v>0</v>
          </cell>
          <cell r="L1148">
            <v>0</v>
          </cell>
          <cell r="N1148">
            <v>0</v>
          </cell>
          <cell r="P1148">
            <v>0</v>
          </cell>
          <cell r="R1148">
            <v>0</v>
          </cell>
          <cell r="S1148">
            <v>0</v>
          </cell>
          <cell r="V1148">
            <v>0</v>
          </cell>
          <cell r="Y1148">
            <v>0</v>
          </cell>
          <cell r="AB1148">
            <v>0</v>
          </cell>
          <cell r="AC1148">
            <v>0</v>
          </cell>
          <cell r="AE1148">
            <v>0</v>
          </cell>
          <cell r="AG1148">
            <v>0</v>
          </cell>
          <cell r="AI1148">
            <v>0</v>
          </cell>
          <cell r="AK1148">
            <v>0</v>
          </cell>
          <cell r="AM1148">
            <v>0</v>
          </cell>
          <cell r="AP1148">
            <v>0</v>
          </cell>
          <cell r="AQ1148">
            <v>5</v>
          </cell>
          <cell r="AR1148">
            <v>0</v>
          </cell>
          <cell r="AS1148">
            <v>4</v>
          </cell>
          <cell r="AT1148">
            <v>1</v>
          </cell>
          <cell r="AU1148">
            <v>0</v>
          </cell>
          <cell r="AV1148">
            <v>0</v>
          </cell>
          <cell r="AW1148">
            <v>0</v>
          </cell>
          <cell r="AX1148">
            <v>0</v>
          </cell>
          <cell r="AY1148">
            <v>0</v>
          </cell>
          <cell r="AZ1148">
            <v>0</v>
          </cell>
        </row>
        <row r="1149">
          <cell r="A1149" t="str">
            <v>Tidal Energy Marketing Inc.</v>
          </cell>
          <cell r="B1149">
            <v>1200000</v>
          </cell>
          <cell r="C1149" t="str">
            <v>D</v>
          </cell>
          <cell r="D1149">
            <v>0</v>
          </cell>
          <cell r="R1149">
            <v>0</v>
          </cell>
          <cell r="S1149">
            <v>0</v>
          </cell>
          <cell r="V1149">
            <v>0</v>
          </cell>
          <cell r="Y1149">
            <v>0</v>
          </cell>
          <cell r="AB1149">
            <v>0</v>
          </cell>
          <cell r="AE1149">
            <v>0</v>
          </cell>
          <cell r="AG1149">
            <v>0</v>
          </cell>
          <cell r="AI1149">
            <v>0</v>
          </cell>
          <cell r="AP1149">
            <v>0</v>
          </cell>
          <cell r="AQ1149">
            <v>4</v>
          </cell>
          <cell r="AR1149">
            <v>0</v>
          </cell>
          <cell r="AS1149">
            <v>4</v>
          </cell>
          <cell r="AT1149">
            <v>1</v>
          </cell>
          <cell r="AU1149">
            <v>0</v>
          </cell>
          <cell r="AV1149">
            <v>0</v>
          </cell>
          <cell r="AW1149">
            <v>0</v>
          </cell>
          <cell r="AX1149">
            <v>0</v>
          </cell>
          <cell r="AY1149">
            <v>0</v>
          </cell>
          <cell r="AZ1149">
            <v>0</v>
          </cell>
        </row>
        <row r="1150">
          <cell r="A1150" t="str">
            <v>TimberWest Forest Corp.</v>
          </cell>
          <cell r="B1150">
            <v>430300</v>
          </cell>
          <cell r="C1150" t="str">
            <v>D</v>
          </cell>
          <cell r="D1150">
            <v>0</v>
          </cell>
          <cell r="L1150">
            <v>0</v>
          </cell>
          <cell r="R1150">
            <v>0</v>
          </cell>
          <cell r="S1150">
            <v>0</v>
          </cell>
          <cell r="V1150">
            <v>0</v>
          </cell>
          <cell r="Y1150">
            <v>0</v>
          </cell>
          <cell r="AG1150">
            <v>0</v>
          </cell>
          <cell r="AI1150">
            <v>0</v>
          </cell>
          <cell r="AP1150">
            <v>0</v>
          </cell>
          <cell r="AQ1150">
            <v>3</v>
          </cell>
          <cell r="AR1150">
            <v>0</v>
          </cell>
          <cell r="AS1150">
            <v>4</v>
          </cell>
          <cell r="AT1150">
            <v>1</v>
          </cell>
          <cell r="AU1150">
            <v>0</v>
          </cell>
          <cell r="AV1150">
            <v>0</v>
          </cell>
          <cell r="AW1150">
            <v>0</v>
          </cell>
          <cell r="AX1150">
            <v>0</v>
          </cell>
          <cell r="AY1150">
            <v>0</v>
          </cell>
          <cell r="AZ1150">
            <v>0</v>
          </cell>
        </row>
        <row r="1151">
          <cell r="A1151" t="str">
            <v>Toromont Industries Ltd</v>
          </cell>
          <cell r="B1151">
            <v>1299389</v>
          </cell>
          <cell r="C1151" t="str">
            <v>D</v>
          </cell>
          <cell r="F1151">
            <v>28800</v>
          </cell>
          <cell r="G1151">
            <v>48</v>
          </cell>
          <cell r="AP1151">
            <v>1</v>
          </cell>
          <cell r="AQ1151">
            <v>4</v>
          </cell>
          <cell r="AR1151">
            <v>0</v>
          </cell>
          <cell r="AS1151">
            <v>4</v>
          </cell>
          <cell r="AT1151">
            <v>1</v>
          </cell>
          <cell r="AU1151">
            <v>0</v>
          </cell>
          <cell r="AV1151">
            <v>0</v>
          </cell>
          <cell r="AW1151">
            <v>0</v>
          </cell>
          <cell r="AX1151">
            <v>0</v>
          </cell>
          <cell r="AY1151">
            <v>0</v>
          </cell>
          <cell r="AZ1151">
            <v>0</v>
          </cell>
        </row>
        <row r="1152">
          <cell r="A1152" t="str">
            <v>Tourism British Columbia</v>
          </cell>
          <cell r="B1152">
            <v>34287</v>
          </cell>
          <cell r="C1152" t="str">
            <v>D</v>
          </cell>
          <cell r="D1152">
            <v>0</v>
          </cell>
          <cell r="L1152">
            <v>0</v>
          </cell>
          <cell r="N1152">
            <v>1</v>
          </cell>
          <cell r="O1152">
            <v>1785</v>
          </cell>
          <cell r="P1152">
            <v>0</v>
          </cell>
          <cell r="R1152">
            <v>0</v>
          </cell>
          <cell r="S1152">
            <v>0</v>
          </cell>
          <cell r="V1152">
            <v>0</v>
          </cell>
          <cell r="Y1152">
            <v>0</v>
          </cell>
          <cell r="AB1152">
            <v>0</v>
          </cell>
          <cell r="AC1152">
            <v>0</v>
          </cell>
          <cell r="AE1152">
            <v>0</v>
          </cell>
          <cell r="AG1152">
            <v>0</v>
          </cell>
          <cell r="AI1152">
            <v>0</v>
          </cell>
          <cell r="AK1152">
            <v>0</v>
          </cell>
          <cell r="AM1152">
            <v>0</v>
          </cell>
          <cell r="AP1152">
            <v>0</v>
          </cell>
          <cell r="AQ1152">
            <v>1</v>
          </cell>
          <cell r="AR1152">
            <v>0</v>
          </cell>
          <cell r="AS1152">
            <v>4</v>
          </cell>
          <cell r="AT1152">
            <v>1</v>
          </cell>
          <cell r="AU1152">
            <v>0</v>
          </cell>
          <cell r="AV1152">
            <v>0</v>
          </cell>
          <cell r="AW1152">
            <v>0</v>
          </cell>
          <cell r="AX1152">
            <v>0</v>
          </cell>
          <cell r="AY1152">
            <v>0</v>
          </cell>
          <cell r="AZ1152">
            <v>0</v>
          </cell>
        </row>
        <row r="1153">
          <cell r="A1153" t="str">
            <v>Toyota Motor Manufacturing Canada Inc.</v>
          </cell>
          <cell r="B1153">
            <v>5000000</v>
          </cell>
          <cell r="C1153" t="str">
            <v>D</v>
          </cell>
          <cell r="D1153">
            <v>0</v>
          </cell>
          <cell r="F1153">
            <v>37050</v>
          </cell>
          <cell r="G1153">
            <v>12</v>
          </cell>
          <cell r="L1153">
            <v>1</v>
          </cell>
          <cell r="N1153">
            <v>1</v>
          </cell>
          <cell r="P1153">
            <v>0</v>
          </cell>
          <cell r="R1153">
            <v>1</v>
          </cell>
          <cell r="S1153">
            <v>1</v>
          </cell>
          <cell r="T1153">
            <v>6000</v>
          </cell>
          <cell r="U1153">
            <v>3700</v>
          </cell>
          <cell r="V1153">
            <v>0</v>
          </cell>
          <cell r="Y1153">
            <v>0</v>
          </cell>
          <cell r="AB1153">
            <v>2</v>
          </cell>
          <cell r="AC1153">
            <v>1</v>
          </cell>
          <cell r="AE1153">
            <v>1</v>
          </cell>
          <cell r="AF1153">
            <v>900</v>
          </cell>
          <cell r="AG1153">
            <v>0</v>
          </cell>
          <cell r="AI1153">
            <v>0</v>
          </cell>
          <cell r="AK1153">
            <v>0</v>
          </cell>
          <cell r="AP1153">
            <v>1</v>
          </cell>
          <cell r="AQ1153">
            <v>6</v>
          </cell>
          <cell r="AR1153">
            <v>0</v>
          </cell>
          <cell r="AS1153">
            <v>4</v>
          </cell>
          <cell r="AT1153">
            <v>1</v>
          </cell>
          <cell r="AU1153">
            <v>0</v>
          </cell>
          <cell r="AV1153">
            <v>0</v>
          </cell>
          <cell r="AW1153">
            <v>1</v>
          </cell>
          <cell r="AX1153">
            <v>1</v>
          </cell>
          <cell r="AY1153">
            <v>0</v>
          </cell>
          <cell r="AZ1153">
            <v>0</v>
          </cell>
        </row>
        <row r="1154">
          <cell r="A1154" t="str">
            <v>Trans Union, LLC</v>
          </cell>
          <cell r="B1154">
            <v>47741</v>
          </cell>
          <cell r="C1154" t="str">
            <v>D</v>
          </cell>
          <cell r="D1154">
            <v>0</v>
          </cell>
          <cell r="L1154">
            <v>0</v>
          </cell>
          <cell r="N1154">
            <v>0</v>
          </cell>
          <cell r="P1154">
            <v>0</v>
          </cell>
          <cell r="R1154">
            <v>0</v>
          </cell>
          <cell r="S1154">
            <v>0</v>
          </cell>
          <cell r="V1154">
            <v>0</v>
          </cell>
          <cell r="Y1154">
            <v>0</v>
          </cell>
          <cell r="AB1154">
            <v>0</v>
          </cell>
          <cell r="AC1154">
            <v>0</v>
          </cell>
          <cell r="AE1154">
            <v>0</v>
          </cell>
          <cell r="AG1154">
            <v>0</v>
          </cell>
          <cell r="AI1154">
            <v>0</v>
          </cell>
          <cell r="AK1154">
            <v>0</v>
          </cell>
          <cell r="AP1154">
            <v>0</v>
          </cell>
          <cell r="AQ1154">
            <v>1</v>
          </cell>
          <cell r="AR1154">
            <v>0</v>
          </cell>
          <cell r="AS1154">
            <v>4</v>
          </cell>
          <cell r="AT1154">
            <v>1</v>
          </cell>
          <cell r="AU1154">
            <v>0</v>
          </cell>
          <cell r="AV1154">
            <v>0</v>
          </cell>
          <cell r="AW1154">
            <v>0</v>
          </cell>
          <cell r="AX1154">
            <v>0</v>
          </cell>
          <cell r="AY1154">
            <v>0</v>
          </cell>
          <cell r="AZ1154">
            <v>0</v>
          </cell>
        </row>
        <row r="1155">
          <cell r="A1155" t="str">
            <v>TransAlta Corporation</v>
          </cell>
          <cell r="B1155">
            <v>2508600</v>
          </cell>
          <cell r="C1155" t="str">
            <v>D</v>
          </cell>
          <cell r="D1155">
            <v>0</v>
          </cell>
          <cell r="N1155">
            <v>1</v>
          </cell>
          <cell r="O1155">
            <v>10900</v>
          </cell>
          <cell r="R1155">
            <v>0</v>
          </cell>
          <cell r="S1155">
            <v>0</v>
          </cell>
          <cell r="V1155">
            <v>0</v>
          </cell>
          <cell r="Y1155">
            <v>0</v>
          </cell>
          <cell r="AB1155">
            <v>0</v>
          </cell>
          <cell r="AC1155">
            <v>0</v>
          </cell>
          <cell r="AE1155">
            <v>0</v>
          </cell>
          <cell r="AG1155">
            <v>0</v>
          </cell>
          <cell r="AI1155">
            <v>0</v>
          </cell>
          <cell r="AK1155">
            <v>0</v>
          </cell>
          <cell r="AP1155">
            <v>0</v>
          </cell>
          <cell r="AQ1155">
            <v>5</v>
          </cell>
          <cell r="AR1155">
            <v>0</v>
          </cell>
          <cell r="AS1155">
            <v>4</v>
          </cell>
          <cell r="AT1155">
            <v>1</v>
          </cell>
          <cell r="AU1155">
            <v>0</v>
          </cell>
          <cell r="AV1155">
            <v>0</v>
          </cell>
          <cell r="AW1155">
            <v>0</v>
          </cell>
          <cell r="AX1155">
            <v>0</v>
          </cell>
          <cell r="AY1155">
            <v>0</v>
          </cell>
          <cell r="AZ1155">
            <v>0</v>
          </cell>
        </row>
        <row r="1156">
          <cell r="A1156" t="str">
            <v>TransCanada PipeLines Limited</v>
          </cell>
          <cell r="B1156">
            <v>5357000</v>
          </cell>
          <cell r="C1156" t="str">
            <v>D</v>
          </cell>
          <cell r="D1156">
            <v>0</v>
          </cell>
          <cell r="I1156">
            <v>1165</v>
          </cell>
          <cell r="J1156">
            <v>13980</v>
          </cell>
          <cell r="N1156">
            <v>1</v>
          </cell>
          <cell r="O1156">
            <v>3000</v>
          </cell>
          <cell r="R1156">
            <v>1</v>
          </cell>
          <cell r="S1156">
            <v>0</v>
          </cell>
          <cell r="V1156">
            <v>1</v>
          </cell>
          <cell r="X1156">
            <v>1000</v>
          </cell>
          <cell r="Y1156">
            <v>0</v>
          </cell>
          <cell r="AB1156">
            <v>0</v>
          </cell>
          <cell r="AE1156">
            <v>0</v>
          </cell>
          <cell r="AG1156">
            <v>0</v>
          </cell>
          <cell r="AI1156">
            <v>0</v>
          </cell>
          <cell r="AM1156">
            <v>0</v>
          </cell>
          <cell r="AP1156">
            <v>0</v>
          </cell>
          <cell r="AQ1156">
            <v>6</v>
          </cell>
          <cell r="AR1156">
            <v>0</v>
          </cell>
          <cell r="AS1156">
            <v>4</v>
          </cell>
          <cell r="AT1156">
            <v>1</v>
          </cell>
          <cell r="AU1156">
            <v>0</v>
          </cell>
          <cell r="AV1156">
            <v>1</v>
          </cell>
          <cell r="AW1156">
            <v>1</v>
          </cell>
          <cell r="AX1156">
            <v>0</v>
          </cell>
          <cell r="AY1156">
            <v>0</v>
          </cell>
          <cell r="AZ1156">
            <v>0</v>
          </cell>
        </row>
        <row r="1157">
          <cell r="A1157" t="str">
            <v>TSX Group</v>
          </cell>
          <cell r="B1157">
            <v>233680</v>
          </cell>
          <cell r="C1157" t="str">
            <v>D</v>
          </cell>
          <cell r="D1157">
            <v>0</v>
          </cell>
          <cell r="L1157">
            <v>0</v>
          </cell>
          <cell r="N1157">
            <v>0</v>
          </cell>
          <cell r="P1157">
            <v>0</v>
          </cell>
          <cell r="R1157">
            <v>0</v>
          </cell>
          <cell r="S1157">
            <v>0</v>
          </cell>
          <cell r="V1157">
            <v>0</v>
          </cell>
          <cell r="Y1157">
            <v>0</v>
          </cell>
          <cell r="AB1157">
            <v>0</v>
          </cell>
          <cell r="AC1157">
            <v>0</v>
          </cell>
          <cell r="AE1157">
            <v>0</v>
          </cell>
          <cell r="AG1157">
            <v>0</v>
          </cell>
          <cell r="AI1157">
            <v>0</v>
          </cell>
          <cell r="AK1157">
            <v>0</v>
          </cell>
          <cell r="AP1157">
            <v>0</v>
          </cell>
          <cell r="AQ1157">
            <v>2</v>
          </cell>
          <cell r="AR1157">
            <v>0</v>
          </cell>
          <cell r="AS1157">
            <v>4</v>
          </cell>
          <cell r="AT1157">
            <v>1</v>
          </cell>
          <cell r="AU1157">
            <v>0</v>
          </cell>
          <cell r="AV1157">
            <v>0</v>
          </cell>
          <cell r="AW1157">
            <v>0</v>
          </cell>
          <cell r="AX1157">
            <v>0</v>
          </cell>
          <cell r="AY1157">
            <v>0</v>
          </cell>
          <cell r="AZ1157">
            <v>0</v>
          </cell>
        </row>
        <row r="1158">
          <cell r="A1158" t="str">
            <v>Tundra Semiconductor Corporation</v>
          </cell>
          <cell r="B1158">
            <v>34018</v>
          </cell>
          <cell r="C1158" t="str">
            <v>D</v>
          </cell>
          <cell r="I1158">
            <v>750</v>
          </cell>
          <cell r="J1158">
            <v>9000</v>
          </cell>
          <cell r="L1158">
            <v>0</v>
          </cell>
          <cell r="N1158">
            <v>0</v>
          </cell>
          <cell r="P1158">
            <v>0</v>
          </cell>
          <cell r="R1158">
            <v>0</v>
          </cell>
          <cell r="S1158">
            <v>0</v>
          </cell>
          <cell r="V1158">
            <v>0</v>
          </cell>
          <cell r="Y1158">
            <v>0</v>
          </cell>
          <cell r="AB1158">
            <v>0</v>
          </cell>
          <cell r="AC1158">
            <v>0</v>
          </cell>
          <cell r="AE1158">
            <v>0</v>
          </cell>
          <cell r="AG1158">
            <v>0</v>
          </cell>
          <cell r="AI1158">
            <v>0</v>
          </cell>
          <cell r="AK1158">
            <v>0</v>
          </cell>
          <cell r="AP1158">
            <v>0</v>
          </cell>
          <cell r="AQ1158">
            <v>1</v>
          </cell>
          <cell r="AR1158">
            <v>0</v>
          </cell>
          <cell r="AS1158">
            <v>4</v>
          </cell>
          <cell r="AT1158">
            <v>1</v>
          </cell>
          <cell r="AU1158">
            <v>0</v>
          </cell>
          <cell r="AV1158">
            <v>1</v>
          </cell>
          <cell r="AW1158">
            <v>0</v>
          </cell>
          <cell r="AX1158">
            <v>0</v>
          </cell>
          <cell r="AY1158">
            <v>0</v>
          </cell>
          <cell r="AZ1158">
            <v>0</v>
          </cell>
        </row>
        <row r="1159">
          <cell r="A1159" t="str">
            <v>Unilever Canada Limited</v>
          </cell>
          <cell r="B1159">
            <v>1600000</v>
          </cell>
          <cell r="C1159" t="str">
            <v>D</v>
          </cell>
          <cell r="D1159">
            <v>0</v>
          </cell>
          <cell r="N1159">
            <v>1</v>
          </cell>
          <cell r="O1159">
            <v>2100</v>
          </cell>
          <cell r="P1159">
            <v>0</v>
          </cell>
          <cell r="R1159">
            <v>0</v>
          </cell>
          <cell r="S1159">
            <v>0</v>
          </cell>
          <cell r="V1159">
            <v>0</v>
          </cell>
          <cell r="Y1159">
            <v>1</v>
          </cell>
          <cell r="AA1159">
            <v>300</v>
          </cell>
          <cell r="AB1159">
            <v>0</v>
          </cell>
          <cell r="AC1159">
            <v>0</v>
          </cell>
          <cell r="AE1159">
            <v>0</v>
          </cell>
          <cell r="AG1159">
            <v>0</v>
          </cell>
          <cell r="AI1159">
            <v>0</v>
          </cell>
          <cell r="AK1159">
            <v>0</v>
          </cell>
          <cell r="AP1159">
            <v>0</v>
          </cell>
          <cell r="AQ1159">
            <v>4</v>
          </cell>
          <cell r="AR1159">
            <v>0</v>
          </cell>
          <cell r="AS1159">
            <v>4</v>
          </cell>
          <cell r="AT1159">
            <v>1</v>
          </cell>
          <cell r="AU1159">
            <v>0</v>
          </cell>
          <cell r="AV1159">
            <v>0</v>
          </cell>
          <cell r="AW1159">
            <v>0</v>
          </cell>
          <cell r="AX1159">
            <v>0</v>
          </cell>
          <cell r="AY1159">
            <v>0</v>
          </cell>
          <cell r="AZ1159">
            <v>0</v>
          </cell>
        </row>
        <row r="1160">
          <cell r="A1160" t="str">
            <v>Union Energy Limited Partnership</v>
          </cell>
          <cell r="B1160">
            <v>206000</v>
          </cell>
          <cell r="C1160" t="str">
            <v>D</v>
          </cell>
          <cell r="D1160">
            <v>0</v>
          </cell>
          <cell r="I1160">
            <v>500</v>
          </cell>
          <cell r="J1160">
            <v>6000</v>
          </cell>
          <cell r="L1160">
            <v>0</v>
          </cell>
          <cell r="N1160">
            <v>0</v>
          </cell>
          <cell r="P1160">
            <v>0</v>
          </cell>
          <cell r="R1160">
            <v>0</v>
          </cell>
          <cell r="S1160">
            <v>0</v>
          </cell>
          <cell r="V1160">
            <v>0</v>
          </cell>
          <cell r="Y1160">
            <v>0</v>
          </cell>
          <cell r="AB1160">
            <v>1</v>
          </cell>
          <cell r="AC1160">
            <v>0</v>
          </cell>
          <cell r="AE1160">
            <v>1</v>
          </cell>
          <cell r="AF1160">
            <v>1500</v>
          </cell>
          <cell r="AG1160">
            <v>0</v>
          </cell>
          <cell r="AI1160">
            <v>0</v>
          </cell>
          <cell r="AK1160">
            <v>0</v>
          </cell>
          <cell r="AP1160">
            <v>0</v>
          </cell>
          <cell r="AQ1160">
            <v>2</v>
          </cell>
          <cell r="AR1160">
            <v>0</v>
          </cell>
          <cell r="AS1160">
            <v>4</v>
          </cell>
          <cell r="AT1160">
            <v>1</v>
          </cell>
          <cell r="AU1160">
            <v>0</v>
          </cell>
          <cell r="AV1160">
            <v>1</v>
          </cell>
          <cell r="AW1160">
            <v>0</v>
          </cell>
          <cell r="AX1160">
            <v>1</v>
          </cell>
          <cell r="AY1160">
            <v>0</v>
          </cell>
          <cell r="AZ1160">
            <v>0</v>
          </cell>
        </row>
        <row r="1161">
          <cell r="A1161" t="str">
            <v>United Farmers of Alberta Co-operative Limited</v>
          </cell>
          <cell r="B1161">
            <v>941194</v>
          </cell>
          <cell r="C1161" t="str">
            <v>D</v>
          </cell>
          <cell r="D1161">
            <v>0</v>
          </cell>
          <cell r="I1161">
            <v>840</v>
          </cell>
          <cell r="J1161">
            <v>10080</v>
          </cell>
          <cell r="L1161">
            <v>0</v>
          </cell>
          <cell r="N1161">
            <v>0</v>
          </cell>
          <cell r="P1161">
            <v>0</v>
          </cell>
          <cell r="R1161">
            <v>0</v>
          </cell>
          <cell r="S1161">
            <v>0</v>
          </cell>
          <cell r="V1161">
            <v>0</v>
          </cell>
          <cell r="Y1161">
            <v>0</v>
          </cell>
          <cell r="AB1161">
            <v>0</v>
          </cell>
          <cell r="AC1161">
            <v>0</v>
          </cell>
          <cell r="AE1161">
            <v>1</v>
          </cell>
          <cell r="AF1161">
            <v>600</v>
          </cell>
          <cell r="AG1161">
            <v>0</v>
          </cell>
          <cell r="AI1161">
            <v>0</v>
          </cell>
          <cell r="AK1161">
            <v>0</v>
          </cell>
          <cell r="AM1161">
            <v>0</v>
          </cell>
          <cell r="AP1161">
            <v>0</v>
          </cell>
          <cell r="AQ1161">
            <v>3</v>
          </cell>
          <cell r="AR1161">
            <v>0</v>
          </cell>
          <cell r="AS1161">
            <v>4</v>
          </cell>
          <cell r="AT1161">
            <v>1</v>
          </cell>
          <cell r="AU1161">
            <v>0</v>
          </cell>
          <cell r="AV1161">
            <v>1</v>
          </cell>
          <cell r="AW1161">
            <v>0</v>
          </cell>
          <cell r="AX1161">
            <v>0</v>
          </cell>
          <cell r="AY1161">
            <v>0</v>
          </cell>
          <cell r="AZ1161">
            <v>0</v>
          </cell>
        </row>
        <row r="1162">
          <cell r="A1162" t="str">
            <v>Vermilion Energy Trust</v>
          </cell>
          <cell r="B1162">
            <v>315572</v>
          </cell>
          <cell r="C1162" t="str">
            <v>D</v>
          </cell>
          <cell r="D1162">
            <v>0</v>
          </cell>
          <cell r="N1162">
            <v>1</v>
          </cell>
          <cell r="O1162">
            <v>2400</v>
          </cell>
          <cell r="R1162">
            <v>1</v>
          </cell>
          <cell r="S1162">
            <v>0</v>
          </cell>
          <cell r="V1162">
            <v>0</v>
          </cell>
          <cell r="Y1162">
            <v>1</v>
          </cell>
          <cell r="AA1162">
            <v>250</v>
          </cell>
          <cell r="AB1162">
            <v>0</v>
          </cell>
          <cell r="AE1162">
            <v>0</v>
          </cell>
          <cell r="AG1162">
            <v>0</v>
          </cell>
          <cell r="AI1162">
            <v>0</v>
          </cell>
          <cell r="AP1162">
            <v>0</v>
          </cell>
          <cell r="AQ1162">
            <v>2</v>
          </cell>
          <cell r="AR1162">
            <v>0</v>
          </cell>
          <cell r="AS1162">
            <v>4</v>
          </cell>
          <cell r="AT1162">
            <v>1</v>
          </cell>
          <cell r="AU1162">
            <v>0</v>
          </cell>
          <cell r="AV1162">
            <v>0</v>
          </cell>
          <cell r="AW1162">
            <v>1</v>
          </cell>
          <cell r="AX1162">
            <v>0</v>
          </cell>
          <cell r="AY1162">
            <v>0</v>
          </cell>
          <cell r="AZ1162">
            <v>0</v>
          </cell>
        </row>
        <row r="1163">
          <cell r="A1163" t="str">
            <v>Vidéotron Ltée</v>
          </cell>
          <cell r="B1163">
            <v>805000</v>
          </cell>
          <cell r="C1163" t="str">
            <v>D</v>
          </cell>
          <cell r="D1163">
            <v>0</v>
          </cell>
          <cell r="F1163">
            <v>32000</v>
          </cell>
          <cell r="G1163">
            <v>36</v>
          </cell>
          <cell r="H1163">
            <v>90000</v>
          </cell>
          <cell r="L1163">
            <v>0</v>
          </cell>
          <cell r="N1163">
            <v>1</v>
          </cell>
          <cell r="O1163">
            <v>1500</v>
          </cell>
          <cell r="P1163">
            <v>0</v>
          </cell>
          <cell r="R1163">
            <v>0</v>
          </cell>
          <cell r="S1163">
            <v>0</v>
          </cell>
          <cell r="V1163">
            <v>0</v>
          </cell>
          <cell r="Y1163">
            <v>0</v>
          </cell>
          <cell r="AB1163">
            <v>1</v>
          </cell>
          <cell r="AC1163">
            <v>0</v>
          </cell>
          <cell r="AE1163">
            <v>0</v>
          </cell>
          <cell r="AG1163">
            <v>0</v>
          </cell>
          <cell r="AI1163">
            <v>0</v>
          </cell>
          <cell r="AK1163">
            <v>0</v>
          </cell>
          <cell r="AP1163">
            <v>1</v>
          </cell>
          <cell r="AQ1163">
            <v>3</v>
          </cell>
          <cell r="AR1163">
            <v>0</v>
          </cell>
          <cell r="AS1163">
            <v>4</v>
          </cell>
          <cell r="AT1163">
            <v>1</v>
          </cell>
          <cell r="AU1163">
            <v>0</v>
          </cell>
          <cell r="AV1163">
            <v>0</v>
          </cell>
          <cell r="AW1163">
            <v>0</v>
          </cell>
          <cell r="AX1163">
            <v>1</v>
          </cell>
          <cell r="AY1163">
            <v>0</v>
          </cell>
          <cell r="AZ1163">
            <v>0</v>
          </cell>
        </row>
        <row r="1164">
          <cell r="A1164" t="str">
            <v>Wawanesa Mutual Insurance Company</v>
          </cell>
          <cell r="B1164">
            <v>1472543</v>
          </cell>
          <cell r="C1164" t="str">
            <v>D</v>
          </cell>
          <cell r="D1164">
            <v>0</v>
          </cell>
          <cell r="L1164">
            <v>0</v>
          </cell>
          <cell r="N1164">
            <v>0</v>
          </cell>
          <cell r="P1164">
            <v>0</v>
          </cell>
          <cell r="R1164">
            <v>0</v>
          </cell>
          <cell r="S1164">
            <v>0</v>
          </cell>
          <cell r="V1164">
            <v>0</v>
          </cell>
          <cell r="Y1164">
            <v>0</v>
          </cell>
          <cell r="AC1164">
            <v>0</v>
          </cell>
          <cell r="AK1164">
            <v>0</v>
          </cell>
          <cell r="AP1164">
            <v>0</v>
          </cell>
          <cell r="AQ1164">
            <v>4</v>
          </cell>
          <cell r="AR1164">
            <v>0</v>
          </cell>
          <cell r="AS1164">
            <v>4</v>
          </cell>
          <cell r="AT1164">
            <v>1</v>
          </cell>
          <cell r="AU1164">
            <v>0</v>
          </cell>
          <cell r="AV1164">
            <v>0</v>
          </cell>
          <cell r="AW1164">
            <v>0</v>
          </cell>
          <cell r="AX1164">
            <v>0</v>
          </cell>
          <cell r="AY1164">
            <v>0</v>
          </cell>
          <cell r="AZ1164">
            <v>0</v>
          </cell>
        </row>
        <row r="1165">
          <cell r="A1165" t="str">
            <v>Weldwood of Canada Limited</v>
          </cell>
          <cell r="B1165">
            <v>1050701</v>
          </cell>
          <cell r="C1165" t="str">
            <v>D</v>
          </cell>
          <cell r="D1165">
            <v>0</v>
          </cell>
          <cell r="F1165">
            <v>30000</v>
          </cell>
          <cell r="G1165">
            <v>36</v>
          </cell>
          <cell r="H1165">
            <v>100000</v>
          </cell>
          <cell r="K1165">
            <v>290</v>
          </cell>
          <cell r="L1165">
            <v>1</v>
          </cell>
          <cell r="N1165">
            <v>1</v>
          </cell>
          <cell r="P1165">
            <v>0</v>
          </cell>
          <cell r="R1165">
            <v>1</v>
          </cell>
          <cell r="S1165">
            <v>0</v>
          </cell>
          <cell r="V1165">
            <v>1</v>
          </cell>
          <cell r="W1165">
            <v>1000</v>
          </cell>
          <cell r="X1165">
            <v>1000</v>
          </cell>
          <cell r="Y1165">
            <v>0</v>
          </cell>
          <cell r="AB1165">
            <v>0</v>
          </cell>
          <cell r="AC1165">
            <v>0</v>
          </cell>
          <cell r="AE1165">
            <v>1</v>
          </cell>
          <cell r="AF1165">
            <v>800</v>
          </cell>
          <cell r="AG1165">
            <v>0</v>
          </cell>
          <cell r="AI1165">
            <v>0</v>
          </cell>
          <cell r="AK1165">
            <v>0</v>
          </cell>
          <cell r="AP1165">
            <v>1</v>
          </cell>
          <cell r="AQ1165">
            <v>4</v>
          </cell>
          <cell r="AR1165">
            <v>0</v>
          </cell>
          <cell r="AS1165">
            <v>4</v>
          </cell>
          <cell r="AT1165">
            <v>1</v>
          </cell>
          <cell r="AU1165">
            <v>0</v>
          </cell>
          <cell r="AV1165">
            <v>0</v>
          </cell>
          <cell r="AW1165">
            <v>1</v>
          </cell>
          <cell r="AX1165">
            <v>0</v>
          </cell>
          <cell r="AY1165">
            <v>1</v>
          </cell>
          <cell r="AZ1165">
            <v>0</v>
          </cell>
        </row>
        <row r="1166">
          <cell r="A1166" t="str">
            <v>Wendy's Restaurants of Canada</v>
          </cell>
          <cell r="B1166">
            <v>222839</v>
          </cell>
          <cell r="C1166" t="str">
            <v>D</v>
          </cell>
          <cell r="D1166">
            <v>0</v>
          </cell>
          <cell r="I1166">
            <v>500</v>
          </cell>
          <cell r="J1166">
            <v>6000</v>
          </cell>
          <cell r="N1166">
            <v>0</v>
          </cell>
          <cell r="P1166">
            <v>0</v>
          </cell>
          <cell r="R1166">
            <v>0</v>
          </cell>
          <cell r="S1166">
            <v>0</v>
          </cell>
          <cell r="V1166">
            <v>0</v>
          </cell>
          <cell r="Y1166">
            <v>0</v>
          </cell>
          <cell r="AB1166">
            <v>2</v>
          </cell>
          <cell r="AC1166">
            <v>0</v>
          </cell>
          <cell r="AE1166">
            <v>0</v>
          </cell>
          <cell r="AG1166">
            <v>0</v>
          </cell>
          <cell r="AK1166">
            <v>0</v>
          </cell>
          <cell r="AP1166">
            <v>0</v>
          </cell>
          <cell r="AQ1166">
            <v>2</v>
          </cell>
          <cell r="AR1166">
            <v>0</v>
          </cell>
          <cell r="AS1166">
            <v>4</v>
          </cell>
          <cell r="AT1166">
            <v>1</v>
          </cell>
          <cell r="AU1166">
            <v>0</v>
          </cell>
          <cell r="AV1166">
            <v>1</v>
          </cell>
          <cell r="AW1166">
            <v>0</v>
          </cell>
          <cell r="AX1166">
            <v>1</v>
          </cell>
          <cell r="AY1166">
            <v>0</v>
          </cell>
          <cell r="AZ1166">
            <v>0</v>
          </cell>
        </row>
        <row r="1167">
          <cell r="A1167" t="str">
            <v>Western Oil Sands Inc.</v>
          </cell>
          <cell r="B1167">
            <v>281093</v>
          </cell>
          <cell r="C1167" t="str">
            <v>D</v>
          </cell>
          <cell r="D1167">
            <v>0</v>
          </cell>
          <cell r="N1167">
            <v>0</v>
          </cell>
          <cell r="R1167">
            <v>0</v>
          </cell>
          <cell r="S1167">
            <v>0</v>
          </cell>
          <cell r="V1167">
            <v>0</v>
          </cell>
          <cell r="Y1167">
            <v>0</v>
          </cell>
          <cell r="AB1167">
            <v>0</v>
          </cell>
          <cell r="AE1167">
            <v>0</v>
          </cell>
          <cell r="AG1167">
            <v>0</v>
          </cell>
          <cell r="AI1167">
            <v>0</v>
          </cell>
          <cell r="AP1167">
            <v>0</v>
          </cell>
          <cell r="AQ1167">
            <v>2</v>
          </cell>
          <cell r="AR1167">
            <v>0</v>
          </cell>
          <cell r="AS1167">
            <v>4</v>
          </cell>
          <cell r="AT1167">
            <v>1</v>
          </cell>
          <cell r="AU1167">
            <v>0</v>
          </cell>
          <cell r="AV1167">
            <v>0</v>
          </cell>
          <cell r="AW1167">
            <v>0</v>
          </cell>
          <cell r="AX1167">
            <v>0</v>
          </cell>
          <cell r="AY1167">
            <v>0</v>
          </cell>
          <cell r="AZ1167">
            <v>0</v>
          </cell>
        </row>
        <row r="1168">
          <cell r="A1168" t="str">
            <v>WestJet</v>
          </cell>
          <cell r="B1168">
            <v>859596</v>
          </cell>
          <cell r="C1168" t="str">
            <v>D</v>
          </cell>
          <cell r="D1168">
            <v>0</v>
          </cell>
          <cell r="L1168">
            <v>0</v>
          </cell>
          <cell r="N1168">
            <v>0</v>
          </cell>
          <cell r="P1168">
            <v>0</v>
          </cell>
          <cell r="R1168">
            <v>0</v>
          </cell>
          <cell r="S1168">
            <v>0</v>
          </cell>
          <cell r="V1168">
            <v>0</v>
          </cell>
          <cell r="Y1168">
            <v>0</v>
          </cell>
          <cell r="AB1168">
            <v>0</v>
          </cell>
          <cell r="AC1168">
            <v>1</v>
          </cell>
          <cell r="AD1168">
            <v>2500</v>
          </cell>
          <cell r="AE1168">
            <v>0</v>
          </cell>
          <cell r="AG1168">
            <v>0</v>
          </cell>
          <cell r="AI1168">
            <v>0</v>
          </cell>
          <cell r="AK1168">
            <v>0</v>
          </cell>
          <cell r="AM1168">
            <v>0</v>
          </cell>
          <cell r="AP1168">
            <v>0</v>
          </cell>
          <cell r="AQ1168">
            <v>3</v>
          </cell>
          <cell r="AR1168">
            <v>0</v>
          </cell>
          <cell r="AS1168">
            <v>4</v>
          </cell>
          <cell r="AT1168">
            <v>1</v>
          </cell>
          <cell r="AU1168">
            <v>0</v>
          </cell>
          <cell r="AV1168">
            <v>0</v>
          </cell>
          <cell r="AW1168">
            <v>0</v>
          </cell>
          <cell r="AX1168">
            <v>0</v>
          </cell>
          <cell r="AY1168">
            <v>0</v>
          </cell>
          <cell r="AZ1168">
            <v>0</v>
          </cell>
        </row>
        <row r="1169">
          <cell r="A1169" t="str">
            <v>Winners Merchants Inc.</v>
          </cell>
          <cell r="B1169">
            <v>1500000</v>
          </cell>
          <cell r="C1169" t="str">
            <v>D</v>
          </cell>
          <cell r="AP1169">
            <v>0</v>
          </cell>
          <cell r="AQ1169">
            <v>4</v>
          </cell>
          <cell r="AR1169">
            <v>0</v>
          </cell>
          <cell r="AS1169">
            <v>4</v>
          </cell>
          <cell r="AT1169">
            <v>0</v>
          </cell>
          <cell r="AU1169">
            <v>0</v>
          </cell>
          <cell r="AV1169">
            <v>0</v>
          </cell>
          <cell r="AW1169">
            <v>0</v>
          </cell>
          <cell r="AX1169">
            <v>0</v>
          </cell>
          <cell r="AY1169">
            <v>0</v>
          </cell>
          <cell r="AZ1169">
            <v>0</v>
          </cell>
        </row>
        <row r="1170">
          <cell r="A1170" t="str">
            <v>Wiser Oil Company of Canada, The</v>
          </cell>
          <cell r="B1170">
            <v>79840</v>
          </cell>
          <cell r="C1170" t="str">
            <v>D</v>
          </cell>
          <cell r="D1170">
            <v>0</v>
          </cell>
          <cell r="N1170">
            <v>1</v>
          </cell>
          <cell r="O1170">
            <v>3840</v>
          </cell>
          <cell r="R1170">
            <v>0</v>
          </cell>
          <cell r="S1170">
            <v>0</v>
          </cell>
          <cell r="V1170">
            <v>0</v>
          </cell>
          <cell r="Y1170">
            <v>0</v>
          </cell>
          <cell r="AB1170">
            <v>0</v>
          </cell>
          <cell r="AE1170">
            <v>0</v>
          </cell>
          <cell r="AG1170">
            <v>0</v>
          </cell>
          <cell r="AI1170">
            <v>0</v>
          </cell>
          <cell r="AP1170">
            <v>0</v>
          </cell>
          <cell r="AQ1170">
            <v>1</v>
          </cell>
          <cell r="AR1170">
            <v>0</v>
          </cell>
          <cell r="AS1170">
            <v>4</v>
          </cell>
          <cell r="AT1170">
            <v>1</v>
          </cell>
          <cell r="AU1170">
            <v>0</v>
          </cell>
          <cell r="AV1170">
            <v>0</v>
          </cell>
          <cell r="AW1170">
            <v>0</v>
          </cell>
          <cell r="AX1170">
            <v>0</v>
          </cell>
          <cell r="AY1170">
            <v>0</v>
          </cell>
          <cell r="AZ1170">
            <v>0</v>
          </cell>
        </row>
        <row r="1171">
          <cell r="A1171" t="str">
            <v>Wolseley Canada Inc.</v>
          </cell>
          <cell r="B1171">
            <v>1000000</v>
          </cell>
          <cell r="C1171" t="str">
            <v>D</v>
          </cell>
          <cell r="D1171">
            <v>0</v>
          </cell>
          <cell r="I1171">
            <v>650</v>
          </cell>
          <cell r="J1171">
            <v>7800</v>
          </cell>
          <cell r="L1171">
            <v>0</v>
          </cell>
          <cell r="N1171">
            <v>0</v>
          </cell>
          <cell r="P1171">
            <v>0</v>
          </cell>
          <cell r="R1171">
            <v>0</v>
          </cell>
          <cell r="S1171">
            <v>0</v>
          </cell>
          <cell r="V1171">
            <v>0</v>
          </cell>
          <cell r="Y1171">
            <v>0</v>
          </cell>
          <cell r="AB1171">
            <v>0</v>
          </cell>
          <cell r="AC1171">
            <v>0</v>
          </cell>
          <cell r="AE1171">
            <v>0</v>
          </cell>
          <cell r="AG1171">
            <v>0</v>
          </cell>
          <cell r="AI1171">
            <v>0</v>
          </cell>
          <cell r="AK1171">
            <v>0</v>
          </cell>
          <cell r="AP1171">
            <v>0</v>
          </cell>
          <cell r="AQ1171">
            <v>4</v>
          </cell>
          <cell r="AR1171">
            <v>0</v>
          </cell>
          <cell r="AS1171">
            <v>4</v>
          </cell>
          <cell r="AT1171">
            <v>1</v>
          </cell>
          <cell r="AU1171">
            <v>0</v>
          </cell>
          <cell r="AV1171">
            <v>1</v>
          </cell>
          <cell r="AW1171">
            <v>0</v>
          </cell>
          <cell r="AX1171">
            <v>0</v>
          </cell>
          <cell r="AY1171">
            <v>0</v>
          </cell>
          <cell r="AZ1171">
            <v>0</v>
          </cell>
        </row>
        <row r="1172">
          <cell r="A1172" t="str">
            <v>Woodbridge Group, The</v>
          </cell>
          <cell r="B1172">
            <v>1447000</v>
          </cell>
          <cell r="C1172" t="str">
            <v>D</v>
          </cell>
          <cell r="D1172">
            <v>0</v>
          </cell>
          <cell r="F1172">
            <v>32000</v>
          </cell>
          <cell r="G1172">
            <v>36</v>
          </cell>
          <cell r="L1172">
            <v>0</v>
          </cell>
          <cell r="N1172">
            <v>0</v>
          </cell>
          <cell r="P1172">
            <v>0</v>
          </cell>
          <cell r="R1172">
            <v>0</v>
          </cell>
          <cell r="S1172">
            <v>0</v>
          </cell>
          <cell r="V1172">
            <v>0</v>
          </cell>
          <cell r="Y1172">
            <v>0</v>
          </cell>
          <cell r="AB1172">
            <v>1</v>
          </cell>
          <cell r="AC1172">
            <v>0</v>
          </cell>
          <cell r="AE1172">
            <v>1</v>
          </cell>
          <cell r="AF1172">
            <v>900</v>
          </cell>
          <cell r="AG1172">
            <v>0</v>
          </cell>
          <cell r="AI1172">
            <v>0</v>
          </cell>
          <cell r="AK1172">
            <v>0</v>
          </cell>
          <cell r="AP1172">
            <v>1</v>
          </cell>
          <cell r="AQ1172">
            <v>4</v>
          </cell>
          <cell r="AR1172">
            <v>0</v>
          </cell>
          <cell r="AS1172">
            <v>4</v>
          </cell>
          <cell r="AT1172">
            <v>1</v>
          </cell>
          <cell r="AU1172">
            <v>0</v>
          </cell>
          <cell r="AV1172">
            <v>0</v>
          </cell>
          <cell r="AW1172">
            <v>0</v>
          </cell>
          <cell r="AX1172">
            <v>1</v>
          </cell>
          <cell r="AY1172">
            <v>0</v>
          </cell>
          <cell r="AZ1172">
            <v>0</v>
          </cell>
        </row>
        <row r="1173">
          <cell r="A1173" t="str">
            <v>Workers' Compensation Board (British Columbia), The</v>
          </cell>
          <cell r="B1173">
            <v>1573320</v>
          </cell>
          <cell r="C1173" t="str">
            <v>D</v>
          </cell>
          <cell r="D1173">
            <v>0</v>
          </cell>
          <cell r="L1173">
            <v>0</v>
          </cell>
          <cell r="N1173">
            <v>0</v>
          </cell>
          <cell r="P1173">
            <v>0</v>
          </cell>
          <cell r="R1173">
            <v>0</v>
          </cell>
          <cell r="S1173">
            <v>0</v>
          </cell>
          <cell r="V1173">
            <v>0</v>
          </cell>
          <cell r="Y1173">
            <v>0</v>
          </cell>
          <cell r="AB1173">
            <v>0</v>
          </cell>
          <cell r="AC1173">
            <v>0</v>
          </cell>
          <cell r="AE1173">
            <v>0</v>
          </cell>
          <cell r="AG1173">
            <v>0</v>
          </cell>
          <cell r="AI1173">
            <v>0</v>
          </cell>
          <cell r="AP1173">
            <v>0</v>
          </cell>
          <cell r="AQ1173">
            <v>4</v>
          </cell>
          <cell r="AR1173">
            <v>0</v>
          </cell>
          <cell r="AS1173">
            <v>4</v>
          </cell>
          <cell r="AT1173">
            <v>1</v>
          </cell>
          <cell r="AU1173">
            <v>0</v>
          </cell>
          <cell r="AV1173">
            <v>0</v>
          </cell>
          <cell r="AW1173">
            <v>0</v>
          </cell>
          <cell r="AX1173">
            <v>0</v>
          </cell>
          <cell r="AY1173">
            <v>0</v>
          </cell>
          <cell r="AZ1173">
            <v>0</v>
          </cell>
        </row>
        <row r="1174">
          <cell r="A1174" t="str">
            <v>Workers' Compensation Board of Alberta</v>
          </cell>
          <cell r="B1174">
            <v>1094310</v>
          </cell>
          <cell r="C1174" t="str">
            <v>D</v>
          </cell>
          <cell r="D1174">
            <v>0</v>
          </cell>
          <cell r="I1174">
            <v>250</v>
          </cell>
          <cell r="J1174">
            <v>3000</v>
          </cell>
          <cell r="L1174">
            <v>0</v>
          </cell>
          <cell r="N1174">
            <v>0</v>
          </cell>
          <cell r="P1174">
            <v>0</v>
          </cell>
          <cell r="R1174">
            <v>0</v>
          </cell>
          <cell r="S1174">
            <v>0</v>
          </cell>
          <cell r="V1174">
            <v>0</v>
          </cell>
          <cell r="Y1174">
            <v>0</v>
          </cell>
          <cell r="AB1174">
            <v>0</v>
          </cell>
          <cell r="AC1174">
            <v>0</v>
          </cell>
          <cell r="AE1174">
            <v>0</v>
          </cell>
          <cell r="AG1174">
            <v>0</v>
          </cell>
          <cell r="AI1174">
            <v>0</v>
          </cell>
          <cell r="AK1174">
            <v>0</v>
          </cell>
          <cell r="AP1174">
            <v>0</v>
          </cell>
          <cell r="AQ1174">
            <v>4</v>
          </cell>
          <cell r="AR1174">
            <v>0</v>
          </cell>
          <cell r="AS1174">
            <v>4</v>
          </cell>
          <cell r="AT1174">
            <v>1</v>
          </cell>
          <cell r="AU1174">
            <v>0</v>
          </cell>
          <cell r="AV1174">
            <v>1</v>
          </cell>
          <cell r="AW1174">
            <v>0</v>
          </cell>
          <cell r="AX1174">
            <v>0</v>
          </cell>
          <cell r="AY1174">
            <v>0</v>
          </cell>
          <cell r="AZ1174">
            <v>0</v>
          </cell>
        </row>
        <row r="1175">
          <cell r="A1175" t="str">
            <v>Wyeth Canada Inc.</v>
          </cell>
          <cell r="B1175">
            <v>459415</v>
          </cell>
          <cell r="C1175" t="str">
            <v>D</v>
          </cell>
          <cell r="D1175">
            <v>1</v>
          </cell>
          <cell r="F1175">
            <v>35000</v>
          </cell>
          <cell r="G1175">
            <v>48</v>
          </cell>
          <cell r="L1175">
            <v>0</v>
          </cell>
          <cell r="N1175">
            <v>0</v>
          </cell>
          <cell r="P1175">
            <v>0</v>
          </cell>
          <cell r="R1175">
            <v>1</v>
          </cell>
          <cell r="S1175">
            <v>0</v>
          </cell>
          <cell r="V1175">
            <v>1</v>
          </cell>
          <cell r="W1175">
            <v>1000</v>
          </cell>
          <cell r="X1175">
            <v>250</v>
          </cell>
          <cell r="Y1175">
            <v>0</v>
          </cell>
          <cell r="AC1175">
            <v>0</v>
          </cell>
          <cell r="AE1175">
            <v>0</v>
          </cell>
          <cell r="AG1175">
            <v>0</v>
          </cell>
          <cell r="AI1175">
            <v>0</v>
          </cell>
          <cell r="AP1175">
            <v>1</v>
          </cell>
          <cell r="AQ1175">
            <v>3</v>
          </cell>
          <cell r="AR1175">
            <v>0</v>
          </cell>
          <cell r="AS1175">
            <v>4</v>
          </cell>
          <cell r="AT1175">
            <v>1</v>
          </cell>
          <cell r="AU1175">
            <v>0</v>
          </cell>
          <cell r="AV1175">
            <v>0</v>
          </cell>
          <cell r="AW1175">
            <v>1</v>
          </cell>
          <cell r="AX1175">
            <v>0</v>
          </cell>
          <cell r="AY1175">
            <v>0</v>
          </cell>
          <cell r="AZ1175">
            <v>0</v>
          </cell>
        </row>
        <row r="1176">
          <cell r="A1176" t="str">
            <v>Xantrex Technology Inc.</v>
          </cell>
          <cell r="B1176">
            <v>175668.8</v>
          </cell>
          <cell r="C1176" t="str">
            <v>D</v>
          </cell>
          <cell r="D1176">
            <v>0</v>
          </cell>
          <cell r="L1176">
            <v>0</v>
          </cell>
          <cell r="N1176">
            <v>0</v>
          </cell>
          <cell r="P1176">
            <v>0</v>
          </cell>
          <cell r="R1176">
            <v>0</v>
          </cell>
          <cell r="S1176">
            <v>0</v>
          </cell>
          <cell r="V1176">
            <v>0</v>
          </cell>
          <cell r="Y1176">
            <v>0</v>
          </cell>
          <cell r="AB1176">
            <v>0</v>
          </cell>
          <cell r="AC1176">
            <v>0</v>
          </cell>
          <cell r="AE1176">
            <v>1</v>
          </cell>
          <cell r="AF1176">
            <v>2500</v>
          </cell>
          <cell r="AG1176">
            <v>0</v>
          </cell>
          <cell r="AI1176">
            <v>0</v>
          </cell>
          <cell r="AK1176">
            <v>0</v>
          </cell>
          <cell r="AM1176">
            <v>0</v>
          </cell>
          <cell r="AP1176">
            <v>0</v>
          </cell>
          <cell r="AQ1176">
            <v>2</v>
          </cell>
          <cell r="AR1176">
            <v>0</v>
          </cell>
          <cell r="AS1176">
            <v>4</v>
          </cell>
          <cell r="AT1176">
            <v>1</v>
          </cell>
          <cell r="AU1176">
            <v>0</v>
          </cell>
          <cell r="AV1176">
            <v>0</v>
          </cell>
          <cell r="AW1176">
            <v>0</v>
          </cell>
          <cell r="AX1176">
            <v>0</v>
          </cell>
          <cell r="AY1176">
            <v>0</v>
          </cell>
          <cell r="AZ1176">
            <v>0</v>
          </cell>
        </row>
        <row r="1177">
          <cell r="A1177" t="str">
            <v>Xerox Research Centre of Canada</v>
          </cell>
          <cell r="B1177">
            <v>17200</v>
          </cell>
          <cell r="C1177" t="str">
            <v>D</v>
          </cell>
          <cell r="D1177">
            <v>0</v>
          </cell>
          <cell r="I1177">
            <v>750</v>
          </cell>
          <cell r="J1177">
            <v>9000</v>
          </cell>
          <cell r="L1177">
            <v>0</v>
          </cell>
          <cell r="N1177">
            <v>0</v>
          </cell>
          <cell r="P1177">
            <v>0</v>
          </cell>
          <cell r="R1177">
            <v>0</v>
          </cell>
          <cell r="S1177">
            <v>0</v>
          </cell>
          <cell r="V1177">
            <v>0</v>
          </cell>
          <cell r="Y1177">
            <v>0</v>
          </cell>
          <cell r="AB1177">
            <v>0</v>
          </cell>
          <cell r="AC1177">
            <v>0</v>
          </cell>
          <cell r="AE1177">
            <v>0</v>
          </cell>
          <cell r="AG1177">
            <v>0</v>
          </cell>
          <cell r="AI1177">
            <v>1</v>
          </cell>
          <cell r="AJ1177">
            <v>700</v>
          </cell>
          <cell r="AK1177">
            <v>1</v>
          </cell>
          <cell r="AL1177">
            <v>550</v>
          </cell>
          <cell r="AP1177">
            <v>0</v>
          </cell>
          <cell r="AQ1177">
            <v>1</v>
          </cell>
          <cell r="AR1177">
            <v>0</v>
          </cell>
          <cell r="AS1177">
            <v>4</v>
          </cell>
          <cell r="AT1177">
            <v>1</v>
          </cell>
          <cell r="AU1177">
            <v>0</v>
          </cell>
          <cell r="AV1177">
            <v>1</v>
          </cell>
          <cell r="AW1177">
            <v>0</v>
          </cell>
          <cell r="AX1177">
            <v>0</v>
          </cell>
          <cell r="AY1177">
            <v>0</v>
          </cell>
          <cell r="AZ1177">
            <v>0</v>
          </cell>
        </row>
        <row r="1178">
          <cell r="A1178" t="str">
            <v>YMG Capital Management Inc.</v>
          </cell>
          <cell r="B1178">
            <v>12968</v>
          </cell>
          <cell r="C1178" t="str">
            <v>D</v>
          </cell>
          <cell r="D1178">
            <v>1</v>
          </cell>
          <cell r="E1178">
            <v>2760</v>
          </cell>
          <cell r="L1178">
            <v>0</v>
          </cell>
          <cell r="N1178">
            <v>1</v>
          </cell>
          <cell r="P1178">
            <v>0</v>
          </cell>
          <cell r="R1178">
            <v>0</v>
          </cell>
          <cell r="S1178">
            <v>0</v>
          </cell>
          <cell r="V1178">
            <v>0</v>
          </cell>
          <cell r="Y1178">
            <v>0</v>
          </cell>
          <cell r="AB1178">
            <v>0</v>
          </cell>
          <cell r="AC1178">
            <v>0</v>
          </cell>
          <cell r="AE1178">
            <v>0</v>
          </cell>
          <cell r="AG1178">
            <v>0</v>
          </cell>
          <cell r="AI1178">
            <v>0</v>
          </cell>
          <cell r="AK1178">
            <v>0</v>
          </cell>
          <cell r="AP1178">
            <v>0</v>
          </cell>
          <cell r="AQ1178">
            <v>1</v>
          </cell>
          <cell r="AR1178">
            <v>0</v>
          </cell>
          <cell r="AS1178">
            <v>4</v>
          </cell>
          <cell r="AT1178">
            <v>1</v>
          </cell>
          <cell r="AU1178">
            <v>0</v>
          </cell>
          <cell r="AV1178">
            <v>0</v>
          </cell>
          <cell r="AW1178">
            <v>0</v>
          </cell>
          <cell r="AX1178">
            <v>0</v>
          </cell>
          <cell r="AY1178">
            <v>0</v>
          </cell>
          <cell r="AZ1178">
            <v>0</v>
          </cell>
        </row>
        <row r="1179">
          <cell r="A1179" t="str">
            <v>York University</v>
          </cell>
          <cell r="B1179">
            <v>578100</v>
          </cell>
          <cell r="C1179" t="str">
            <v>D</v>
          </cell>
          <cell r="D1179">
            <v>0</v>
          </cell>
          <cell r="L1179">
            <v>0</v>
          </cell>
          <cell r="N1179">
            <v>0</v>
          </cell>
          <cell r="P1179">
            <v>0</v>
          </cell>
          <cell r="R1179">
            <v>0</v>
          </cell>
          <cell r="S1179">
            <v>0</v>
          </cell>
          <cell r="V1179">
            <v>0</v>
          </cell>
          <cell r="Y1179">
            <v>0</v>
          </cell>
          <cell r="AB1179">
            <v>0</v>
          </cell>
          <cell r="AC1179">
            <v>0</v>
          </cell>
          <cell r="AE1179">
            <v>0</v>
          </cell>
          <cell r="AG1179">
            <v>0</v>
          </cell>
          <cell r="AI1179">
            <v>0</v>
          </cell>
          <cell r="AK1179">
            <v>0</v>
          </cell>
          <cell r="AP1179">
            <v>0</v>
          </cell>
          <cell r="AQ1179">
            <v>3</v>
          </cell>
          <cell r="AR1179">
            <v>0</v>
          </cell>
          <cell r="AS1179">
            <v>4</v>
          </cell>
          <cell r="AT1179">
            <v>1</v>
          </cell>
          <cell r="AU1179">
            <v>0</v>
          </cell>
          <cell r="AV1179">
            <v>0</v>
          </cell>
          <cell r="AW1179">
            <v>0</v>
          </cell>
          <cell r="AX1179">
            <v>0</v>
          </cell>
          <cell r="AY1179">
            <v>0</v>
          </cell>
          <cell r="AZ1179">
            <v>0</v>
          </cell>
        </row>
        <row r="1180">
          <cell r="A1180" t="str">
            <v>Zellers Inc.</v>
          </cell>
          <cell r="B1180">
            <v>4624692</v>
          </cell>
          <cell r="C1180" t="str">
            <v>D</v>
          </cell>
          <cell r="D1180">
            <v>0</v>
          </cell>
          <cell r="L1180">
            <v>0</v>
          </cell>
          <cell r="N1180">
            <v>0</v>
          </cell>
          <cell r="P1180">
            <v>0</v>
          </cell>
          <cell r="R1180">
            <v>0</v>
          </cell>
          <cell r="S1180">
            <v>0</v>
          </cell>
          <cell r="V1180">
            <v>0</v>
          </cell>
          <cell r="Y1180">
            <v>0</v>
          </cell>
          <cell r="AB1180">
            <v>0</v>
          </cell>
          <cell r="AC1180">
            <v>0</v>
          </cell>
          <cell r="AE1180">
            <v>0</v>
          </cell>
          <cell r="AG1180">
            <v>0</v>
          </cell>
          <cell r="AI1180">
            <v>0</v>
          </cell>
          <cell r="AK1180">
            <v>0</v>
          </cell>
          <cell r="AM1180">
            <v>0</v>
          </cell>
          <cell r="AP1180">
            <v>0</v>
          </cell>
          <cell r="AQ1180">
            <v>5</v>
          </cell>
          <cell r="AR1180">
            <v>0</v>
          </cell>
          <cell r="AS1180">
            <v>4</v>
          </cell>
          <cell r="AT1180">
            <v>1</v>
          </cell>
          <cell r="AU1180">
            <v>0</v>
          </cell>
          <cell r="AV1180">
            <v>0</v>
          </cell>
          <cell r="AW1180">
            <v>0</v>
          </cell>
          <cell r="AX1180">
            <v>0</v>
          </cell>
          <cell r="AY1180">
            <v>0</v>
          </cell>
          <cell r="AZ1180">
            <v>0</v>
          </cell>
        </row>
      </sheetData>
      <sheetData sheetId="1"/>
      <sheetData sheetId="2" refreshError="1"/>
      <sheetData sheetId="3" refreshError="1"/>
      <sheetData sheetId="4">
        <row r="1">
          <cell r="A1" t="str">
            <v>COMPANYD</v>
          </cell>
        </row>
      </sheetData>
      <sheetData sheetId="5"/>
      <sheetData sheetId="6"/>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O"/>
      <sheetName val="TPACT"/>
      <sheetName val="Projection"/>
      <sheetName val="Lookups"/>
      <sheetName val="Output"/>
      <sheetName val="All Co's"/>
    </sheetNames>
    <sheetDataSet>
      <sheetData sheetId="0"/>
      <sheetData sheetId="1" refreshError="1">
        <row r="2">
          <cell r="K2">
            <v>1</v>
          </cell>
        </row>
      </sheetData>
      <sheetData sheetId="2"/>
      <sheetData sheetId="3"/>
      <sheetData sheetId="4"/>
      <sheetData sheetId="5"/>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O"/>
      <sheetName val="TPACT"/>
      <sheetName val="Projection"/>
      <sheetName val="Lookups"/>
      <sheetName val="Output"/>
    </sheetNames>
    <sheetDataSet>
      <sheetData sheetId="0"/>
      <sheetData sheetId="1" refreshError="1">
        <row r="3">
          <cell r="C3">
            <v>38353</v>
          </cell>
        </row>
      </sheetData>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om's Sheet"/>
      <sheetName val="exchange rates"/>
      <sheetName val="Tom's_Sheet"/>
    </sheetNames>
    <sheetDataSet>
      <sheetData sheetId="0"/>
      <sheetData sheetId="1" refreshError="1">
        <row r="1">
          <cell r="A1" t="str">
            <v>Thames Water Aqua US Holdings, Inc. Consolidated</v>
          </cell>
        </row>
        <row r="2">
          <cell r="A2" t="str">
            <v>Intercompany Billing schedule 2005</v>
          </cell>
        </row>
        <row r="7">
          <cell r="A7" t="str">
            <v>COMPANY</v>
          </cell>
        </row>
        <row r="10">
          <cell r="A10" t="str">
            <v>American Water Works Company, Inc.</v>
          </cell>
        </row>
        <row r="13">
          <cell r="A13" t="str">
            <v>American Water Resources, Inc.</v>
          </cell>
        </row>
        <row r="16">
          <cell r="A16" t="str">
            <v>American Water Services CDM, Inc.</v>
          </cell>
        </row>
        <row r="17">
          <cell r="A17" t="str">
            <v>American Water Services Engineering, Inc.</v>
          </cell>
        </row>
        <row r="18">
          <cell r="A18" t="str">
            <v>American Water Services Industrial Operations</v>
          </cell>
        </row>
        <row r="19">
          <cell r="A19" t="str">
            <v>American Water Services Operations &amp; Maintenance</v>
          </cell>
        </row>
        <row r="20">
          <cell r="A20" t="str">
            <v>American Water Services Residuals Management</v>
          </cell>
        </row>
        <row r="21">
          <cell r="A21" t="str">
            <v>American Water Services Underground</v>
          </cell>
        </row>
        <row r="22">
          <cell r="A22" t="str">
            <v>American Water Services, Inc.</v>
          </cell>
        </row>
        <row r="23">
          <cell r="A23" t="str">
            <v>Mag-Con Inc.</v>
          </cell>
        </row>
        <row r="24">
          <cell r="A24" t="str">
            <v>AAET, Inc.</v>
          </cell>
        </row>
        <row r="25">
          <cell r="A25" t="str">
            <v>Philip Automated Management Controls, Inc.</v>
          </cell>
        </row>
        <row r="26">
          <cell r="A26" t="str">
            <v>AWS Corp.</v>
          </cell>
        </row>
        <row r="27">
          <cell r="A27" t="str">
            <v>AWS Industrials Corp.</v>
          </cell>
        </row>
        <row r="28">
          <cell r="A28" t="str">
            <v>American Water Services (USA), Inc.</v>
          </cell>
        </row>
        <row r="29">
          <cell r="A29" t="str">
            <v>Trimax Residuals Management (USA), Inc.</v>
          </cell>
        </row>
        <row r="30">
          <cell r="A30" t="str">
            <v>U-Liner Mid-America, Inc.</v>
          </cell>
        </row>
        <row r="31">
          <cell r="A31" t="str">
            <v>Utility Management and Engineering, Inc.</v>
          </cell>
        </row>
        <row r="34">
          <cell r="A34" t="str">
            <v>Connecticut-American Water Company</v>
          </cell>
        </row>
        <row r="35">
          <cell r="A35" t="str">
            <v>Edgewood Water, Inc.</v>
          </cell>
        </row>
        <row r="36">
          <cell r="A36" t="str">
            <v>Massachusetts Capital Resources Company</v>
          </cell>
        </row>
        <row r="37">
          <cell r="A37" t="str">
            <v>Massachusetts-American Water Company</v>
          </cell>
        </row>
        <row r="38">
          <cell r="A38" t="str">
            <v>The Salisbury Water Supply Company</v>
          </cell>
        </row>
        <row r="39">
          <cell r="A39" t="str">
            <v>The F B Leopold Company, Inc.</v>
          </cell>
        </row>
        <row r="40">
          <cell r="A40" t="str">
            <v>Hydro-Aerobics Inc.</v>
          </cell>
        </row>
        <row r="41">
          <cell r="A41" t="str">
            <v>PWT Waste Solutions</v>
          </cell>
        </row>
        <row r="42">
          <cell r="A42" t="str">
            <v>UESG Holdings, Inc.</v>
          </cell>
        </row>
        <row r="44">
          <cell r="A44" t="str">
            <v>Ashbrook Corporation Inc.</v>
          </cell>
        </row>
        <row r="47">
          <cell r="A47" t="str">
            <v>Laurel Oak Properties</v>
          </cell>
        </row>
        <row r="49">
          <cell r="A49" t="str">
            <v>Thames Water Holdings, Inc.</v>
          </cell>
        </row>
        <row r="50">
          <cell r="A50" t="str">
            <v>Thames Water North America, Inc.</v>
          </cell>
        </row>
        <row r="51">
          <cell r="A51" t="str">
            <v>Thames Water Aqua US Holdings, Inc. (TWUS)</v>
          </cell>
        </row>
        <row r="54">
          <cell r="A54" t="str">
            <v>American Water Capital Corp.</v>
          </cell>
        </row>
        <row r="55">
          <cell r="A55" t="str">
            <v>American Water Works Service Company, Inc.</v>
          </cell>
        </row>
        <row r="56">
          <cell r="A56" t="str">
            <v>Arizona-American</v>
          </cell>
        </row>
        <row r="57">
          <cell r="A57" t="str">
            <v>Bluefield Valley Water Works Company</v>
          </cell>
        </row>
        <row r="58">
          <cell r="A58" t="str">
            <v>California-American Water Company</v>
          </cell>
        </row>
        <row r="59">
          <cell r="A59" t="str">
            <v>Hawaii-American Water Company</v>
          </cell>
        </row>
        <row r="60">
          <cell r="A60" t="str">
            <v>Ilinois Water Service Company</v>
          </cell>
        </row>
        <row r="61">
          <cell r="A61" t="str">
            <v>Illinois Lake Water Company</v>
          </cell>
        </row>
        <row r="62">
          <cell r="A62" t="str">
            <v>Illinois-American Water Company</v>
          </cell>
        </row>
        <row r="63">
          <cell r="A63" t="str">
            <v>Indiana-American Water Company, Inc.</v>
          </cell>
        </row>
        <row r="64">
          <cell r="A64" t="str">
            <v>Iowa-American Water Company</v>
          </cell>
        </row>
        <row r="65">
          <cell r="A65" t="str">
            <v>Kentucky-American Water Company</v>
          </cell>
        </row>
        <row r="66">
          <cell r="A66" t="str">
            <v>Long Island Water Corporation</v>
          </cell>
        </row>
        <row r="67">
          <cell r="A67" t="str">
            <v>Maryland-American Water Company</v>
          </cell>
        </row>
        <row r="68">
          <cell r="A68" t="str">
            <v>Michigan-American Water Company</v>
          </cell>
        </row>
        <row r="69">
          <cell r="A69" t="str">
            <v>Missouri-American Water Company</v>
          </cell>
        </row>
        <row r="70">
          <cell r="A70" t="str">
            <v>New Jersey-American Water Company, Inc.</v>
          </cell>
        </row>
        <row r="71">
          <cell r="A71" t="str">
            <v>New Mexico-American Water Company, Inc.</v>
          </cell>
        </row>
        <row r="72">
          <cell r="A72" t="str">
            <v>New York-American Water Company , Inc.</v>
          </cell>
        </row>
        <row r="73">
          <cell r="A73" t="str">
            <v>Ohio-American Water Company</v>
          </cell>
        </row>
        <row r="74">
          <cell r="A74" t="str">
            <v>Pennsylvania-American Water Company, Inc.</v>
          </cell>
        </row>
        <row r="75">
          <cell r="A75" t="str">
            <v>Tennessee-American Water Company</v>
          </cell>
        </row>
      </sheetData>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ied Name"/>
      <sheetName val="Original"/>
      <sheetName val="IO"/>
      <sheetName val="Modified_Name"/>
      <sheetName val="All Co's"/>
      <sheetName val="Casualty Data"/>
    </sheetNames>
    <sheetDataSet>
      <sheetData sheetId="0" refreshError="1">
        <row r="1">
          <cell r="A1">
            <v>1</v>
          </cell>
          <cell r="B1">
            <v>2</v>
          </cell>
          <cell r="C1">
            <v>3</v>
          </cell>
          <cell r="D1">
            <v>4</v>
          </cell>
        </row>
        <row r="2">
          <cell r="A2" t="str">
            <v>LORENZO ZAMBRANO</v>
          </cell>
          <cell r="C2">
            <v>1281608.3763530392</v>
          </cell>
          <cell r="D2">
            <v>1</v>
          </cell>
        </row>
        <row r="3">
          <cell r="A3" t="str">
            <v>JOSE LUIS SAENZ</v>
          </cell>
          <cell r="C3">
            <v>417194.00499583676</v>
          </cell>
          <cell r="D3">
            <v>3</v>
          </cell>
        </row>
        <row r="4">
          <cell r="A4" t="str">
            <v>FRANCISCO GARZA</v>
          </cell>
          <cell r="C4">
            <v>417194.00499583676</v>
          </cell>
          <cell r="D4">
            <v>2</v>
          </cell>
        </row>
        <row r="5">
          <cell r="A5" t="str">
            <v>VICTOR ROMO</v>
          </cell>
          <cell r="C5">
            <v>417194.00499583676</v>
          </cell>
          <cell r="D5">
            <v>4</v>
          </cell>
        </row>
        <row r="6">
          <cell r="A6" t="str">
            <v>HECTOR MEDINA</v>
          </cell>
          <cell r="C6">
            <v>417194.00499583676</v>
          </cell>
          <cell r="D6">
            <v>6</v>
          </cell>
        </row>
        <row r="7">
          <cell r="A7" t="str">
            <v>ARMANDO J. GARCIA</v>
          </cell>
          <cell r="C7">
            <v>417194.00499583676</v>
          </cell>
          <cell r="D7">
            <v>5</v>
          </cell>
        </row>
        <row r="8">
          <cell r="A8" t="str">
            <v>RODRIGO TREVINO</v>
          </cell>
          <cell r="C8">
            <v>250316.40299750204</v>
          </cell>
          <cell r="D8">
            <v>9</v>
          </cell>
        </row>
        <row r="9">
          <cell r="A9" t="str">
            <v>JUAN ROMERO</v>
          </cell>
          <cell r="C9">
            <v>250316.40299750204</v>
          </cell>
          <cell r="D9">
            <v>13</v>
          </cell>
        </row>
        <row r="10">
          <cell r="A10" t="str">
            <v>MARIO DE LA GARZA</v>
          </cell>
          <cell r="C10">
            <v>288243.13072439632</v>
          </cell>
          <cell r="D10">
            <v>14</v>
          </cell>
        </row>
        <row r="11">
          <cell r="A11" t="str">
            <v>HECTOR TAMEZ</v>
          </cell>
          <cell r="C11">
            <v>250316.40299750204</v>
          </cell>
          <cell r="D11">
            <v>12</v>
          </cell>
        </row>
        <row r="12">
          <cell r="A12" t="str">
            <v>IGNACIO ORTIZ</v>
          </cell>
          <cell r="C12">
            <v>288243.13072439632</v>
          </cell>
          <cell r="D12">
            <v>16</v>
          </cell>
        </row>
        <row r="13">
          <cell r="A13" t="str">
            <v>GILBERTO PEREZ</v>
          </cell>
          <cell r="C13">
            <v>250316.40299750204</v>
          </cell>
          <cell r="D13">
            <v>8</v>
          </cell>
        </row>
        <row r="14">
          <cell r="A14" t="str">
            <v>EDGAR RUIZ</v>
          </cell>
          <cell r="C14">
            <v>250316.40299750204</v>
          </cell>
          <cell r="D14">
            <v>10</v>
          </cell>
        </row>
        <row r="15">
          <cell r="A15" t="str">
            <v>RAMIRO VILLARREAL</v>
          </cell>
          <cell r="C15">
            <v>250316.40299750204</v>
          </cell>
          <cell r="D15">
            <v>7</v>
          </cell>
        </row>
        <row r="16">
          <cell r="A16" t="str">
            <v>JUAN P. SAN AGUSTIN</v>
          </cell>
          <cell r="C16">
            <v>151706.910907577</v>
          </cell>
          <cell r="D16">
            <v>24</v>
          </cell>
        </row>
        <row r="17">
          <cell r="A17" t="str">
            <v>FERNANDO GONZALEZ</v>
          </cell>
          <cell r="C17">
            <v>250316.40299750204</v>
          </cell>
          <cell r="D17">
            <v>15</v>
          </cell>
        </row>
        <row r="18">
          <cell r="A18" t="str">
            <v>JORGE GUAJARDO</v>
          </cell>
          <cell r="C18">
            <v>151706.910907577</v>
          </cell>
          <cell r="D18">
            <v>26</v>
          </cell>
        </row>
        <row r="19">
          <cell r="A19" t="str">
            <v>CESAR CONSTAIN</v>
          </cell>
          <cell r="C19">
            <v>128950.87427144044</v>
          </cell>
          <cell r="D19">
            <v>20</v>
          </cell>
        </row>
        <row r="20">
          <cell r="A20" t="str">
            <v>JESUS LOPEZ</v>
          </cell>
          <cell r="C20">
            <v>151706.910907577</v>
          </cell>
          <cell r="D20">
            <v>25</v>
          </cell>
        </row>
        <row r="21">
          <cell r="A21" t="str">
            <v>COSME FURLONG</v>
          </cell>
          <cell r="C21">
            <v>151706.910907577</v>
          </cell>
          <cell r="D21">
            <v>18</v>
          </cell>
        </row>
        <row r="22">
          <cell r="A22" t="str">
            <v>JAVIER PRIETO</v>
          </cell>
          <cell r="C22">
            <v>128950.87427144044</v>
          </cell>
          <cell r="D22">
            <v>23</v>
          </cell>
        </row>
        <row r="23">
          <cell r="A23" t="str">
            <v>LUIS FARIAS</v>
          </cell>
          <cell r="C23">
            <v>128950.87427144044</v>
          </cell>
          <cell r="D23">
            <v>27</v>
          </cell>
        </row>
        <row r="24">
          <cell r="A24" t="str">
            <v>FRANCISCO NORIEGA</v>
          </cell>
          <cell r="C24">
            <v>151706.910907577</v>
          </cell>
          <cell r="D24">
            <v>11</v>
          </cell>
        </row>
        <row r="25">
          <cell r="A25" t="str">
            <v>JOSE A. GHIO</v>
          </cell>
          <cell r="C25">
            <v>151706.910907577</v>
          </cell>
          <cell r="D25">
            <v>48</v>
          </cell>
        </row>
        <row r="26">
          <cell r="A26" t="str">
            <v>GELACIO INIGUEZ</v>
          </cell>
          <cell r="C26">
            <v>128950.87427144044</v>
          </cell>
          <cell r="D26">
            <v>21</v>
          </cell>
        </row>
        <row r="27">
          <cell r="A27" t="str">
            <v>PEDRO FERRAGUT</v>
          </cell>
          <cell r="C27">
            <v>151706.910907577</v>
          </cell>
          <cell r="D27">
            <v>19</v>
          </cell>
        </row>
        <row r="28">
          <cell r="A28" t="str">
            <v>LUIS HERNANDEZ</v>
          </cell>
          <cell r="C28">
            <v>128950.87427144044</v>
          </cell>
          <cell r="D28">
            <v>46</v>
          </cell>
        </row>
        <row r="29">
          <cell r="A29" t="str">
            <v>JAVIER AMAYA</v>
          </cell>
          <cell r="C29">
            <v>91024.146544546194</v>
          </cell>
          <cell r="D29">
            <v>32</v>
          </cell>
        </row>
        <row r="30">
          <cell r="A30" t="str">
            <v>VICTOR NARANJO</v>
          </cell>
          <cell r="C30">
            <v>91024.146544546194</v>
          </cell>
          <cell r="D30">
            <v>30</v>
          </cell>
        </row>
        <row r="31">
          <cell r="A31" t="str">
            <v>SERGIO GUZMAN</v>
          </cell>
          <cell r="C31">
            <v>91024.146544546194</v>
          </cell>
          <cell r="D31">
            <v>22</v>
          </cell>
        </row>
        <row r="32">
          <cell r="A32" t="str">
            <v>ANTONIO BURGOS</v>
          </cell>
          <cell r="C32">
            <v>128950.87427144044</v>
          </cell>
          <cell r="D32">
            <v>34</v>
          </cell>
        </row>
        <row r="33">
          <cell r="A33" t="str">
            <v>JESUS VILLARREAL</v>
          </cell>
          <cell r="C33">
            <v>91024.146544546194</v>
          </cell>
          <cell r="D33">
            <v>29</v>
          </cell>
        </row>
        <row r="34">
          <cell r="A34" t="str">
            <v>ALFONSO CABALLERO</v>
          </cell>
          <cell r="C34">
            <v>75853.455453788498</v>
          </cell>
          <cell r="D34">
            <v>41</v>
          </cell>
        </row>
        <row r="35">
          <cell r="A35" t="str">
            <v>EMILIO RODERA</v>
          </cell>
          <cell r="C35">
            <v>91024.146544546194</v>
          </cell>
          <cell r="D35">
            <v>39</v>
          </cell>
        </row>
        <row r="36">
          <cell r="A36" t="str">
            <v>GERMAN ACHA</v>
          </cell>
          <cell r="C36">
            <v>91024.146544546194</v>
          </cell>
          <cell r="D36">
            <v>42</v>
          </cell>
        </row>
        <row r="37">
          <cell r="A37" t="str">
            <v>JUAN PELEGRI</v>
          </cell>
          <cell r="C37">
            <v>91024.146544546194</v>
          </cell>
          <cell r="D37">
            <v>31</v>
          </cell>
        </row>
        <row r="38">
          <cell r="A38" t="str">
            <v>ISMAEL FERNANDEZ</v>
          </cell>
          <cell r="C38">
            <v>91024.146544546194</v>
          </cell>
          <cell r="D38">
            <v>33</v>
          </cell>
        </row>
        <row r="39">
          <cell r="A39" t="str">
            <v>HUGO BOLIO</v>
          </cell>
          <cell r="C39">
            <v>75853.455453788498</v>
          </cell>
          <cell r="D39">
            <v>35</v>
          </cell>
        </row>
        <row r="40">
          <cell r="A40" t="str">
            <v>ALBERTO LAZARO</v>
          </cell>
          <cell r="C40">
            <v>75853.455453788498</v>
          </cell>
          <cell r="D40">
            <v>17</v>
          </cell>
        </row>
        <row r="41">
          <cell r="A41" t="str">
            <v>ANTONIO VILLALON</v>
          </cell>
          <cell r="C41">
            <v>75853.455453788498</v>
          </cell>
          <cell r="D41">
            <v>36</v>
          </cell>
        </row>
        <row r="42">
          <cell r="A42" t="str">
            <v>HUMBERTO MOREIRA</v>
          </cell>
          <cell r="C42">
            <v>75853.455453788498</v>
          </cell>
          <cell r="D42">
            <v>40</v>
          </cell>
        </row>
        <row r="43">
          <cell r="A43" t="str">
            <v>GUILLERMO CAMPUZANO</v>
          </cell>
          <cell r="C43">
            <v>75853.455453788498</v>
          </cell>
          <cell r="D43">
            <v>38</v>
          </cell>
        </row>
        <row r="44">
          <cell r="A44" t="str">
            <v>FRANCISCO CUE</v>
          </cell>
          <cell r="C44">
            <v>151706.910907577</v>
          </cell>
          <cell r="D44">
            <v>28</v>
          </cell>
        </row>
        <row r="45">
          <cell r="A45" t="str">
            <v>HUMBERTO LOZANO</v>
          </cell>
          <cell r="C45">
            <v>75853.455453788498</v>
          </cell>
          <cell r="D45">
            <v>43</v>
          </cell>
        </row>
        <row r="46">
          <cell r="A46" t="str">
            <v>AGUSTIN GONZALEZ</v>
          </cell>
          <cell r="C46">
            <v>75853.455453788498</v>
          </cell>
          <cell r="D46">
            <v>44</v>
          </cell>
        </row>
        <row r="47">
          <cell r="A47" t="str">
            <v>MARCO MORENO</v>
          </cell>
          <cell r="C47">
            <v>75853.455453788498</v>
          </cell>
          <cell r="D47">
            <v>47</v>
          </cell>
        </row>
        <row r="48">
          <cell r="A48" t="str">
            <v>JUAN SANTIAGO CANTU</v>
          </cell>
          <cell r="C48">
            <v>53097.418817651953</v>
          </cell>
          <cell r="D48">
            <v>45</v>
          </cell>
        </row>
        <row r="49">
          <cell r="A49" t="str">
            <v>SANTIAGO GIBERT</v>
          </cell>
          <cell r="C49">
            <v>53097.418817651953</v>
          </cell>
          <cell r="D49">
            <v>37</v>
          </cell>
        </row>
        <row r="50">
          <cell r="A50" t="str">
            <v>HENRIQUE THIELEN</v>
          </cell>
          <cell r="C50">
            <v>75853.455453788498</v>
          </cell>
          <cell r="D50">
            <v>49</v>
          </cell>
        </row>
      </sheetData>
      <sheetData sheetId="1"/>
      <sheetData sheetId="2" refreshError="1"/>
      <sheetData sheetId="3">
        <row r="1">
          <cell r="A1">
            <v>1</v>
          </cell>
        </row>
      </sheetData>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WO&amp;Proj06"/>
      <sheetName val="WO&amp;Proj07"/>
      <sheetName val="ExportToProj"/>
      <sheetName val="All Costs"/>
      <sheetName val="SumForMoEndNoChng"/>
      <sheetName val="IL OF CarryOver"/>
      <sheetName val="Play"/>
      <sheetName val="Sheet2"/>
      <sheetName val="Sheet3"/>
      <sheetName val="Modified Name"/>
    </sheetNames>
    <sheetDataSet>
      <sheetData sheetId="0"/>
      <sheetData sheetId="1">
        <row r="1">
          <cell r="A1" t="str">
            <v>Task Order #</v>
          </cell>
          <cell r="B1" t="str">
            <v>Tank</v>
          </cell>
        </row>
        <row r="4">
          <cell r="A4">
            <v>50120201</v>
          </cell>
          <cell r="B4" t="str">
            <v>Surge #1 - DELETE</v>
          </cell>
        </row>
        <row r="5">
          <cell r="B5" t="str">
            <v>Clearwell</v>
          </cell>
        </row>
        <row r="6">
          <cell r="A6">
            <v>50120152</v>
          </cell>
          <cell r="B6" t="str">
            <v>Bluff Overflow Improvement</v>
          </cell>
        </row>
        <row r="7">
          <cell r="A7">
            <v>50120153</v>
          </cell>
          <cell r="B7" t="str">
            <v>Eagle Height Overflow Improvement</v>
          </cell>
        </row>
        <row r="8">
          <cell r="A8">
            <v>50120154</v>
          </cell>
          <cell r="B8" t="str">
            <v>Galbraith Elevated Overflow Improvement</v>
          </cell>
        </row>
        <row r="9">
          <cell r="A9">
            <v>50120155</v>
          </cell>
          <cell r="B9" t="str">
            <v>Galbraith Standpipe Overflow Improvement</v>
          </cell>
        </row>
        <row r="10">
          <cell r="A10">
            <v>50120155</v>
          </cell>
          <cell r="B10" t="str">
            <v>Galbraith Standpipe Overflow Improvement</v>
          </cell>
        </row>
        <row r="11">
          <cell r="A11">
            <v>50104574</v>
          </cell>
          <cell r="B11" t="str">
            <v>60th St. Elevated Interior</v>
          </cell>
        </row>
        <row r="12">
          <cell r="A12">
            <v>50119197</v>
          </cell>
          <cell r="B12" t="str">
            <v>60th St. Elevated Interior</v>
          </cell>
        </row>
        <row r="13">
          <cell r="A13">
            <v>50120156</v>
          </cell>
          <cell r="B13" t="str">
            <v>Bettendorf Overflow Improvement</v>
          </cell>
        </row>
        <row r="14">
          <cell r="A14">
            <v>50120157</v>
          </cell>
          <cell r="B14" t="str">
            <v>Fairgrounds Overflow Improvement</v>
          </cell>
        </row>
        <row r="15">
          <cell r="A15">
            <v>50120158</v>
          </cell>
          <cell r="B15" t="str">
            <v>Harrison St. Overflow Improvement</v>
          </cell>
        </row>
        <row r="16">
          <cell r="A16">
            <v>50120160</v>
          </cell>
          <cell r="B16" t="str">
            <v>Leclaire Overflow Improvement</v>
          </cell>
        </row>
        <row r="17">
          <cell r="A17">
            <v>50120271</v>
          </cell>
          <cell r="B17" t="str">
            <v>Ripley</v>
          </cell>
        </row>
        <row r="18">
          <cell r="A18">
            <v>50120162</v>
          </cell>
          <cell r="B18" t="str">
            <v>Cardinal Street</v>
          </cell>
        </row>
        <row r="19">
          <cell r="A19">
            <v>50120164</v>
          </cell>
          <cell r="B19" t="str">
            <v>Harold Street</v>
          </cell>
        </row>
        <row r="20">
          <cell r="A20">
            <v>50120165</v>
          </cell>
          <cell r="B20" t="str">
            <v>Principia #1</v>
          </cell>
        </row>
        <row r="21">
          <cell r="A21">
            <v>50120167</v>
          </cell>
          <cell r="B21" t="str">
            <v>Principia #2</v>
          </cell>
        </row>
        <row r="22">
          <cell r="A22">
            <v>50119381</v>
          </cell>
          <cell r="B22" t="str">
            <v>Rehab Godfrey Tank</v>
          </cell>
        </row>
        <row r="23">
          <cell r="A23">
            <v>50119199</v>
          </cell>
          <cell r="B23" t="str">
            <v>Rehab Godfrey Tank</v>
          </cell>
        </row>
        <row r="24">
          <cell r="A24">
            <v>50120168</v>
          </cell>
          <cell r="B24" t="str">
            <v>22nd Street Elevated</v>
          </cell>
        </row>
        <row r="25">
          <cell r="A25">
            <v>50120169</v>
          </cell>
          <cell r="B25" t="str">
            <v>Neil Street #1 Ladder</v>
          </cell>
        </row>
        <row r="26">
          <cell r="A26">
            <v>50120170</v>
          </cell>
          <cell r="B26" t="str">
            <v>Neil Street #2 Ladder</v>
          </cell>
        </row>
        <row r="27">
          <cell r="A27">
            <v>50120171</v>
          </cell>
          <cell r="B27" t="str">
            <v>Champaign Standpipe</v>
          </cell>
        </row>
        <row r="28">
          <cell r="A28">
            <v>50120170</v>
          </cell>
          <cell r="B28" t="str">
            <v>Neil St. Reservoir #2</v>
          </cell>
        </row>
        <row r="29">
          <cell r="A29">
            <v>50108012</v>
          </cell>
          <cell r="B29" t="str">
            <v>Rehab St. Joseph Tank</v>
          </cell>
        </row>
        <row r="30">
          <cell r="A30">
            <v>50119201</v>
          </cell>
          <cell r="B30" t="str">
            <v>Rehab St. Joseph Tank</v>
          </cell>
        </row>
        <row r="31">
          <cell r="A31">
            <v>50120172</v>
          </cell>
          <cell r="B31" t="str">
            <v>Tolono</v>
          </cell>
        </row>
        <row r="32">
          <cell r="A32">
            <v>50120173</v>
          </cell>
          <cell r="B32" t="str">
            <v>Urbana Reservoir</v>
          </cell>
        </row>
        <row r="33">
          <cell r="A33">
            <v>50120176</v>
          </cell>
          <cell r="B33" t="str">
            <v>Arrowhead Well #1 Tank B</v>
          </cell>
        </row>
        <row r="34">
          <cell r="A34">
            <v>50120177</v>
          </cell>
          <cell r="B34" t="str">
            <v>Chicago Suburban #4 Tank B</v>
          </cell>
        </row>
        <row r="35">
          <cell r="A35">
            <v>50120178</v>
          </cell>
          <cell r="B35" t="str">
            <v>Country Club #1 Tank A</v>
          </cell>
        </row>
        <row r="36">
          <cell r="A36">
            <v>50120180</v>
          </cell>
          <cell r="B36" t="str">
            <v>Dupage Tank A</v>
          </cell>
        </row>
        <row r="37">
          <cell r="A37">
            <v>50120186</v>
          </cell>
          <cell r="B37" t="str">
            <v>Valley View #1 Tank A</v>
          </cell>
        </row>
        <row r="38">
          <cell r="A38">
            <v>50120187</v>
          </cell>
          <cell r="B38" t="str">
            <v>Valley View #1 Tank C</v>
          </cell>
        </row>
        <row r="39">
          <cell r="A39">
            <v>50120189</v>
          </cell>
          <cell r="B39" t="str">
            <v>Waycinden</v>
          </cell>
        </row>
        <row r="40">
          <cell r="A40">
            <v>50120191</v>
          </cell>
          <cell r="B40" t="str">
            <v>West Suburban #12 Tank E</v>
          </cell>
        </row>
        <row r="41">
          <cell r="A41">
            <v>50120194</v>
          </cell>
          <cell r="B41" t="str">
            <v>WSU Bolingbrook Ground</v>
          </cell>
        </row>
        <row r="42">
          <cell r="A42">
            <v>50120174</v>
          </cell>
          <cell r="B42" t="str">
            <v>Arbury Well #1 Tank A</v>
          </cell>
        </row>
        <row r="43">
          <cell r="A43">
            <v>50120175</v>
          </cell>
          <cell r="B43" t="str">
            <v>Arrowhead Well #1 Tank A</v>
          </cell>
        </row>
        <row r="44">
          <cell r="A44">
            <v>50120179</v>
          </cell>
          <cell r="B44" t="str">
            <v>Derby Meadows #5 Tank A</v>
          </cell>
        </row>
        <row r="45">
          <cell r="A45">
            <v>50120181</v>
          </cell>
          <cell r="B45" t="str">
            <v>Dupage Tank B</v>
          </cell>
        </row>
        <row r="46">
          <cell r="A46">
            <v>50120182</v>
          </cell>
          <cell r="B46" t="str">
            <v>Fernway Tank A</v>
          </cell>
        </row>
        <row r="47">
          <cell r="A47">
            <v>50120183</v>
          </cell>
          <cell r="B47" t="str">
            <v>North Janes Bolingbrook</v>
          </cell>
        </row>
        <row r="48">
          <cell r="A48">
            <v>50111770</v>
          </cell>
          <cell r="B48" t="str">
            <v>Rehab East Boughton</v>
          </cell>
        </row>
        <row r="49">
          <cell r="A49">
            <v>50120184</v>
          </cell>
          <cell r="B49" t="str">
            <v>South Janes Bolingbrook</v>
          </cell>
        </row>
        <row r="50">
          <cell r="A50">
            <v>50120185</v>
          </cell>
          <cell r="B50" t="str">
            <v>Terra Cotta</v>
          </cell>
        </row>
        <row r="51">
          <cell r="A51">
            <v>50120188</v>
          </cell>
          <cell r="B51" t="str">
            <v>Valley View #4 Tank B</v>
          </cell>
        </row>
        <row r="52">
          <cell r="A52">
            <v>50120190</v>
          </cell>
          <cell r="B52" t="str">
            <v>West Boughton</v>
          </cell>
        </row>
        <row r="53">
          <cell r="A53">
            <v>50120192</v>
          </cell>
          <cell r="B53" t="str">
            <v>West Suburban #8 Tank B</v>
          </cell>
        </row>
        <row r="54">
          <cell r="A54">
            <v>50120193</v>
          </cell>
          <cell r="B54" t="str">
            <v>West Suburban Tank C</v>
          </cell>
        </row>
        <row r="55">
          <cell r="A55">
            <v>50120195</v>
          </cell>
          <cell r="B55" t="str">
            <v>French Village #1</v>
          </cell>
        </row>
        <row r="56">
          <cell r="A56">
            <v>50120196</v>
          </cell>
          <cell r="B56" t="str">
            <v>French Village #2</v>
          </cell>
        </row>
        <row r="57">
          <cell r="A57">
            <v>50120197</v>
          </cell>
          <cell r="B57" t="str">
            <v>Granite City Elevated</v>
          </cell>
        </row>
        <row r="58">
          <cell r="A58">
            <v>50120198</v>
          </cell>
          <cell r="B58" t="str">
            <v>Granite City Ground Storage</v>
          </cell>
        </row>
        <row r="59">
          <cell r="A59">
            <v>50120199</v>
          </cell>
          <cell r="B59" t="str">
            <v>Granite City Wash Water</v>
          </cell>
        </row>
        <row r="60">
          <cell r="A60">
            <v>50120200</v>
          </cell>
          <cell r="B60" t="str">
            <v>Shiloh</v>
          </cell>
        </row>
        <row r="61">
          <cell r="A61">
            <v>50120202</v>
          </cell>
          <cell r="B61" t="str">
            <v>Waterloo Standpipe</v>
          </cell>
        </row>
        <row r="62">
          <cell r="A62">
            <v>50120203</v>
          </cell>
          <cell r="B62" t="str">
            <v>Yorktown</v>
          </cell>
        </row>
        <row r="63">
          <cell r="A63">
            <v>50117599</v>
          </cell>
          <cell r="B63" t="str">
            <v>EDGEMONT #1 SOUTH</v>
          </cell>
        </row>
        <row r="64">
          <cell r="A64">
            <v>50120729</v>
          </cell>
          <cell r="B64" t="str">
            <v>Rehab Deepwell #1</v>
          </cell>
        </row>
        <row r="65">
          <cell r="A65">
            <v>50120216</v>
          </cell>
          <cell r="B65" t="str">
            <v>Rehab Deepwell #1</v>
          </cell>
        </row>
        <row r="66">
          <cell r="A66">
            <v>50120771</v>
          </cell>
          <cell r="B66" t="str">
            <v>Rehab Deepwell #2</v>
          </cell>
        </row>
        <row r="67">
          <cell r="A67">
            <v>50120217</v>
          </cell>
          <cell r="B67" t="str">
            <v>Rehab Deepwell #2</v>
          </cell>
        </row>
        <row r="68">
          <cell r="A68">
            <v>50117541</v>
          </cell>
          <cell r="B68" t="str">
            <v>Rehab Edgemont #1 South</v>
          </cell>
        </row>
        <row r="69">
          <cell r="A69">
            <v>50117599</v>
          </cell>
          <cell r="B69" t="str">
            <v>Rehab Edgemont #1 South</v>
          </cell>
        </row>
        <row r="70">
          <cell r="A70">
            <v>50120772</v>
          </cell>
          <cell r="B70" t="str">
            <v>Rehab Edgemont #2 North</v>
          </cell>
        </row>
        <row r="71">
          <cell r="A71">
            <v>50120218</v>
          </cell>
          <cell r="B71" t="str">
            <v>Rehab Edgemont #2 North</v>
          </cell>
        </row>
        <row r="72">
          <cell r="A72">
            <v>50120204</v>
          </cell>
          <cell r="B72" t="str">
            <v>Stetson St. Elevated</v>
          </cell>
        </row>
        <row r="73">
          <cell r="A73">
            <v>50089909</v>
          </cell>
          <cell r="B73" t="str">
            <v>Rehab Tazewell</v>
          </cell>
        </row>
        <row r="74">
          <cell r="A74">
            <v>50089915</v>
          </cell>
          <cell r="B74" t="str">
            <v>Rehab Clarifier &amp; Flocculator #1</v>
          </cell>
        </row>
        <row r="75">
          <cell r="A75">
            <v>50120773</v>
          </cell>
          <cell r="B75" t="str">
            <v>Rehab Grand Blvd Tank</v>
          </cell>
        </row>
        <row r="76">
          <cell r="A76">
            <v>50120219</v>
          </cell>
          <cell r="B76" t="str">
            <v>Rehab Grand Blvd Tank</v>
          </cell>
        </row>
        <row r="77">
          <cell r="A77">
            <v>50120205</v>
          </cell>
          <cell r="B77" t="str">
            <v>Pontiac Elevated Tank</v>
          </cell>
        </row>
        <row r="78">
          <cell r="A78">
            <v>50120363</v>
          </cell>
          <cell r="B78" t="str">
            <v>CLEARWATER TANK ( O &amp; T CENTER)</v>
          </cell>
        </row>
        <row r="79">
          <cell r="A79">
            <v>50120364</v>
          </cell>
          <cell r="B79" t="str">
            <v>REACTION TANK (O T &amp; T CENTER)</v>
          </cell>
        </row>
        <row r="80">
          <cell r="A80">
            <v>50120365</v>
          </cell>
          <cell r="B80" t="str">
            <v>CLEARWATER TANK (SUGAR CREEK WTP)</v>
          </cell>
        </row>
        <row r="81">
          <cell r="A81">
            <v>50120366</v>
          </cell>
          <cell r="B81" t="str">
            <v>62ND AND BROADWAY TANK</v>
          </cell>
        </row>
        <row r="82">
          <cell r="A82">
            <v>50120367</v>
          </cell>
          <cell r="B82" t="str">
            <v>6TH AND DEARBORN (MILLER) TANK</v>
          </cell>
        </row>
        <row r="83">
          <cell r="A83">
            <v>50120222</v>
          </cell>
          <cell r="B83" t="str">
            <v>Rehab 19th &amp; Jefferson - Paint</v>
          </cell>
        </row>
        <row r="84">
          <cell r="A84">
            <v>50120223</v>
          </cell>
          <cell r="B84" t="str">
            <v>Rehab 19th &amp; Jefferson - Structural Repairs</v>
          </cell>
        </row>
        <row r="85">
          <cell r="A85">
            <v>50117882</v>
          </cell>
          <cell r="B85" t="str">
            <v>Rehab Portage Elevated - Paint</v>
          </cell>
        </row>
        <row r="86">
          <cell r="A86">
            <v>50117883</v>
          </cell>
          <cell r="B86" t="str">
            <v>Rehab Portage Elevated - Structural Repairs</v>
          </cell>
        </row>
        <row r="87">
          <cell r="A87">
            <v>50120221</v>
          </cell>
          <cell r="B87" t="str">
            <v>Rehab Schell - Paint</v>
          </cell>
        </row>
        <row r="88">
          <cell r="A88">
            <v>50120220</v>
          </cell>
          <cell r="B88" t="str">
            <v>Rehab Schell - Structural Repairs</v>
          </cell>
        </row>
        <row r="89">
          <cell r="A89">
            <v>50119206</v>
          </cell>
          <cell r="B89" t="str">
            <v>Farmersburg Overflow &amp; Ladders</v>
          </cell>
        </row>
        <row r="90">
          <cell r="A90">
            <v>50120224</v>
          </cell>
          <cell r="B90" t="str">
            <v>Rehab Youngstown - Paint</v>
          </cell>
        </row>
        <row r="91">
          <cell r="A91">
            <v>50120225</v>
          </cell>
          <cell r="B91" t="str">
            <v>Rehab Youngstown - Structural Repairs</v>
          </cell>
        </row>
        <row r="92">
          <cell r="A92">
            <v>50119205</v>
          </cell>
          <cell r="B92" t="str">
            <v>Terre Vista Overflow</v>
          </cell>
        </row>
        <row r="93">
          <cell r="A93">
            <v>50120206</v>
          </cell>
          <cell r="B93" t="str">
            <v>East Tower</v>
          </cell>
        </row>
        <row r="94">
          <cell r="A94">
            <v>50120207</v>
          </cell>
          <cell r="B94" t="str">
            <v>East Well</v>
          </cell>
        </row>
        <row r="95">
          <cell r="A95">
            <v>50120208</v>
          </cell>
          <cell r="B95" t="str">
            <v>Jefferson Street Tower</v>
          </cell>
        </row>
        <row r="96">
          <cell r="A96">
            <v>50120209</v>
          </cell>
          <cell r="B96" t="str">
            <v>West Well</v>
          </cell>
        </row>
        <row r="97">
          <cell r="A97">
            <v>50120210</v>
          </cell>
          <cell r="B97" t="str">
            <v>Winona Lake Tower</v>
          </cell>
        </row>
        <row r="98">
          <cell r="A98">
            <v>50120226</v>
          </cell>
          <cell r="B98" t="str">
            <v>Brunswick Elevated (Hill)</v>
          </cell>
        </row>
        <row r="99">
          <cell r="A99">
            <v>50120793</v>
          </cell>
          <cell r="B99" t="str">
            <v>Brunswick Elevated (Hill)</v>
          </cell>
        </row>
        <row r="100">
          <cell r="A100">
            <v>50120793</v>
          </cell>
          <cell r="B100" t="str">
            <v>BRUNSWICK TANK</v>
          </cell>
        </row>
        <row r="101">
          <cell r="A101">
            <v>50117551</v>
          </cell>
          <cell r="B101" t="str">
            <v>Plant Clear Well</v>
          </cell>
        </row>
        <row r="102">
          <cell r="A102">
            <v>50103263</v>
          </cell>
          <cell r="B102" t="str">
            <v>Plant Clear Well</v>
          </cell>
        </row>
        <row r="103">
          <cell r="A103">
            <v>50117594</v>
          </cell>
          <cell r="B103" t="str">
            <v>Rehab Standpipe</v>
          </cell>
        </row>
        <row r="104">
          <cell r="A104">
            <v>50117592</v>
          </cell>
          <cell r="B104" t="str">
            <v>Rehab Standpipe</v>
          </cell>
        </row>
        <row r="105">
          <cell r="A105">
            <v>50104608</v>
          </cell>
          <cell r="B105" t="str">
            <v>Hill St.</v>
          </cell>
        </row>
        <row r="106">
          <cell r="A106">
            <v>50102343</v>
          </cell>
          <cell r="B106" t="str">
            <v>Hill St.</v>
          </cell>
        </row>
        <row r="107">
          <cell r="A107">
            <v>50120227</v>
          </cell>
          <cell r="B107" t="str">
            <v>Rehab West Tank</v>
          </cell>
        </row>
        <row r="108">
          <cell r="A108">
            <v>50120794</v>
          </cell>
          <cell r="B108" t="str">
            <v>Rehab West Tank</v>
          </cell>
        </row>
        <row r="109">
          <cell r="A109">
            <v>50120794</v>
          </cell>
          <cell r="B109" t="str">
            <v>Tank Logo</v>
          </cell>
        </row>
        <row r="110">
          <cell r="A110">
            <v>50104619</v>
          </cell>
          <cell r="B110" t="str">
            <v>Crooked Rd.</v>
          </cell>
        </row>
        <row r="111">
          <cell r="A111">
            <v>50102469</v>
          </cell>
          <cell r="B111" t="str">
            <v>Crooked Rd.</v>
          </cell>
        </row>
        <row r="112">
          <cell r="A112">
            <v>50107925</v>
          </cell>
          <cell r="B112" t="str">
            <v>Ehlmann Rd.</v>
          </cell>
        </row>
        <row r="113">
          <cell r="A113">
            <v>50107923</v>
          </cell>
          <cell r="B113" t="str">
            <v>Ehlmann Rd.</v>
          </cell>
        </row>
        <row r="114">
          <cell r="B114" t="str">
            <v>Towers Road Wash Out</v>
          </cell>
        </row>
        <row r="115">
          <cell r="B115" t="str">
            <v>Clarifier Visual Inspection</v>
          </cell>
        </row>
        <row r="116">
          <cell r="A116">
            <v>50120228</v>
          </cell>
          <cell r="B116" t="str">
            <v>King Hill #1</v>
          </cell>
        </row>
        <row r="117">
          <cell r="A117">
            <v>50114568</v>
          </cell>
          <cell r="B117" t="str">
            <v>King Hill #1</v>
          </cell>
        </row>
        <row r="118">
          <cell r="A118">
            <v>50120229</v>
          </cell>
          <cell r="B118" t="str">
            <v>King Hill #2</v>
          </cell>
        </row>
        <row r="119">
          <cell r="A119">
            <v>50114569</v>
          </cell>
          <cell r="B119" t="str">
            <v>King Hill #2</v>
          </cell>
        </row>
        <row r="120">
          <cell r="B120" t="str">
            <v>Ferguson Washout</v>
          </cell>
        </row>
        <row r="121">
          <cell r="B121" t="str">
            <v>Kehrs Mill #1 Wash Out</v>
          </cell>
        </row>
        <row r="122">
          <cell r="B122" t="str">
            <v>NCP East Washwater Wash Out</v>
          </cell>
        </row>
        <row r="123">
          <cell r="B123" t="str">
            <v>Sappington #1 Wash Out</v>
          </cell>
        </row>
        <row r="124">
          <cell r="B124" t="str">
            <v>Cherry Hills Visual Inspection</v>
          </cell>
        </row>
        <row r="125">
          <cell r="B125" t="str">
            <v>Crestview Wash Out</v>
          </cell>
        </row>
        <row r="126">
          <cell r="B126" t="str">
            <v>Kehrs Mill #2 Visual</v>
          </cell>
        </row>
        <row r="127">
          <cell r="A127">
            <v>50119202</v>
          </cell>
          <cell r="B127" t="str">
            <v>Norwood</v>
          </cell>
        </row>
        <row r="128">
          <cell r="A128">
            <v>50119323</v>
          </cell>
          <cell r="B128" t="str">
            <v>Norwood</v>
          </cell>
        </row>
        <row r="129">
          <cell r="A129">
            <v>50119204</v>
          </cell>
          <cell r="B129" t="str">
            <v>Valley Park</v>
          </cell>
        </row>
        <row r="130">
          <cell r="A130">
            <v>50110057</v>
          </cell>
          <cell r="B130" t="str">
            <v>Valley Park</v>
          </cell>
        </row>
        <row r="131">
          <cell r="B131" t="str">
            <v>Austinburg Rd.</v>
          </cell>
        </row>
        <row r="132">
          <cell r="B132" t="str">
            <v>Bunker Hill</v>
          </cell>
        </row>
        <row r="133">
          <cell r="B133" t="str">
            <v>Clearwell</v>
          </cell>
        </row>
        <row r="134">
          <cell r="B134" t="str">
            <v>East Washwater</v>
          </cell>
        </row>
        <row r="135">
          <cell r="B135" t="str">
            <v>Harmon Rd.</v>
          </cell>
        </row>
        <row r="136">
          <cell r="B136" t="str">
            <v>Route 84 Tank</v>
          </cell>
        </row>
        <row r="137">
          <cell r="B137" t="str">
            <v>Sed. Basin #1</v>
          </cell>
        </row>
        <row r="138">
          <cell r="B138" t="str">
            <v>Sed. Basin #2</v>
          </cell>
        </row>
        <row r="139">
          <cell r="B139" t="str">
            <v>West Washwater</v>
          </cell>
        </row>
        <row r="140">
          <cell r="B140" t="str">
            <v>Blacklick Estates</v>
          </cell>
        </row>
        <row r="141">
          <cell r="B141" t="str">
            <v>Huber Ridge</v>
          </cell>
        </row>
        <row r="142">
          <cell r="A142">
            <v>50112379</v>
          </cell>
          <cell r="B142" t="str">
            <v>Ladder &amp; Overflow Extension - Blacklick Elev</v>
          </cell>
        </row>
        <row r="143">
          <cell r="A143">
            <v>50112383</v>
          </cell>
          <cell r="B143" t="str">
            <v>Ladder &amp; Overflow Extension - Huber Ridge Elev</v>
          </cell>
        </row>
        <row r="144">
          <cell r="A144">
            <v>50112381</v>
          </cell>
          <cell r="B144" t="str">
            <v>Ladder &amp; Overflow Extension - Lake Darby Elev</v>
          </cell>
        </row>
        <row r="145">
          <cell r="A145">
            <v>50112382</v>
          </cell>
          <cell r="B145" t="str">
            <v>Ladder &amp; Overflow Extension - Timberbrook Elev</v>
          </cell>
        </row>
        <row r="146">
          <cell r="A146">
            <v>50112377</v>
          </cell>
          <cell r="B146" t="str">
            <v>Ladder &amp; Overflow Extension - Worth./Vlly Elev</v>
          </cell>
        </row>
        <row r="147">
          <cell r="B147" t="str">
            <v>Lake Darby</v>
          </cell>
        </row>
        <row r="148">
          <cell r="B148" t="str">
            <v>Worthington Hills</v>
          </cell>
        </row>
        <row r="149">
          <cell r="A149">
            <v>50120211</v>
          </cell>
          <cell r="B149" t="str">
            <v>Burlington Standpipe</v>
          </cell>
        </row>
        <row r="150">
          <cell r="B150" t="str">
            <v>Burlington Standpipe</v>
          </cell>
        </row>
        <row r="151">
          <cell r="A151">
            <v>50120212</v>
          </cell>
          <cell r="B151" t="str">
            <v>Sandusky Rd.</v>
          </cell>
        </row>
        <row r="152">
          <cell r="B152" t="str">
            <v>Sandusky Rd.</v>
          </cell>
        </row>
        <row r="153">
          <cell r="B153" t="str">
            <v>Clearwell System #1</v>
          </cell>
        </row>
        <row r="154">
          <cell r="B154" t="str">
            <v>Caledonia Tank</v>
          </cell>
        </row>
        <row r="155">
          <cell r="B155" t="str">
            <v>Clarifier</v>
          </cell>
        </row>
        <row r="156">
          <cell r="B156" t="str">
            <v>Gurley Hill Elevated</v>
          </cell>
        </row>
        <row r="157">
          <cell r="A157">
            <v>50112359</v>
          </cell>
          <cell r="B157" t="str">
            <v>Ladder &amp; Overflow Extension - Caledonia Elev</v>
          </cell>
        </row>
        <row r="158">
          <cell r="A158">
            <v>50112386</v>
          </cell>
          <cell r="B158" t="str">
            <v>Ladder &amp; Overflow Extension - Gurley Elev</v>
          </cell>
        </row>
        <row r="159">
          <cell r="B159" t="str">
            <v>Lime Tank</v>
          </cell>
        </row>
        <row r="160">
          <cell r="B160" t="str">
            <v>Mix Tank #1</v>
          </cell>
        </row>
        <row r="161">
          <cell r="B161" t="str">
            <v>Mix Tank #2</v>
          </cell>
        </row>
        <row r="162">
          <cell r="A162">
            <v>50112407</v>
          </cell>
          <cell r="B162" t="str">
            <v>Rehab Recarb Tank</v>
          </cell>
        </row>
        <row r="163">
          <cell r="B163" t="str">
            <v>Settling Tank</v>
          </cell>
        </row>
        <row r="164">
          <cell r="B164" t="str">
            <v>Soda Ash Tank</v>
          </cell>
        </row>
        <row r="165">
          <cell r="B165" t="str">
            <v>Victory Road Reservoir</v>
          </cell>
        </row>
        <row r="166">
          <cell r="B166" t="str">
            <v>Washwater Tank</v>
          </cell>
        </row>
        <row r="167">
          <cell r="B167" t="str">
            <v>Beach Crest Tower</v>
          </cell>
        </row>
        <row r="168">
          <cell r="B168" t="str">
            <v>Clearwell</v>
          </cell>
        </row>
        <row r="169">
          <cell r="A169">
            <v>50120213</v>
          </cell>
          <cell r="B169" t="str">
            <v>Highland</v>
          </cell>
        </row>
        <row r="170">
          <cell r="B170" t="str">
            <v>Highland Road</v>
          </cell>
        </row>
        <row r="171">
          <cell r="B171" t="str">
            <v>Mixtank</v>
          </cell>
        </row>
        <row r="172">
          <cell r="A172">
            <v>50120214</v>
          </cell>
          <cell r="B172" t="str">
            <v>Sentinel</v>
          </cell>
        </row>
        <row r="173">
          <cell r="B173" t="str">
            <v>Sentinel</v>
          </cell>
        </row>
        <row r="174">
          <cell r="A174">
            <v>50120215</v>
          </cell>
          <cell r="B174" t="str">
            <v>Washwater</v>
          </cell>
        </row>
        <row r="175">
          <cell r="B175" t="str">
            <v>Washwater Tank</v>
          </cell>
        </row>
      </sheetData>
      <sheetData sheetId="2">
        <row r="1">
          <cell r="A1" t="str">
            <v>Work Order</v>
          </cell>
          <cell r="B1" t="str">
            <v>Project Name</v>
          </cell>
        </row>
        <row r="2">
          <cell r="A2">
            <v>414020</v>
          </cell>
          <cell r="B2" t="str">
            <v>Tolono Rehab</v>
          </cell>
        </row>
        <row r="3">
          <cell r="B3" t="str">
            <v>Urbana Reservior Rehab</v>
          </cell>
        </row>
        <row r="4">
          <cell r="A4">
            <v>414786</v>
          </cell>
          <cell r="B4" t="str">
            <v>Estl Wash Water Rehab</v>
          </cell>
        </row>
        <row r="5">
          <cell r="A5">
            <v>416617</v>
          </cell>
          <cell r="B5" t="str">
            <v>Granite Booster Rehab</v>
          </cell>
        </row>
        <row r="6">
          <cell r="A6">
            <v>416619</v>
          </cell>
          <cell r="B6" t="str">
            <v>Shiloh Rehab</v>
          </cell>
        </row>
        <row r="7">
          <cell r="B7" t="str">
            <v>Yorktown Rehab</v>
          </cell>
        </row>
        <row r="8">
          <cell r="A8">
            <v>416609</v>
          </cell>
          <cell r="B8" t="str">
            <v>West Suburban #8B Rehab</v>
          </cell>
        </row>
        <row r="9">
          <cell r="B9" t="str">
            <v>South Janes Int Rehab</v>
          </cell>
        </row>
        <row r="10">
          <cell r="B10" t="str">
            <v>Valley View 1A Rehab</v>
          </cell>
        </row>
        <row r="11">
          <cell r="B11" t="str">
            <v>Valley View 1C Rehab</v>
          </cell>
        </row>
        <row r="12">
          <cell r="B12" t="str">
            <v>Bettendorf Rehab</v>
          </cell>
        </row>
        <row r="13">
          <cell r="A13">
            <v>414840</v>
          </cell>
          <cell r="B13" t="str">
            <v>WEST WASHWATER Rehab</v>
          </cell>
        </row>
        <row r="14">
          <cell r="A14">
            <v>414841</v>
          </cell>
          <cell r="B14" t="str">
            <v>Worthington Hills Elev. Rehab</v>
          </cell>
        </row>
        <row r="15">
          <cell r="B15" t="str">
            <v>EAST WASHWATER Rehab</v>
          </cell>
        </row>
        <row r="16">
          <cell r="B16" t="str">
            <v>Lake Darby Rehab</v>
          </cell>
        </row>
        <row r="17">
          <cell r="A17">
            <v>50120162</v>
          </cell>
          <cell r="B17" t="str">
            <v>CARDINAL STREET TANK Overflow</v>
          </cell>
        </row>
        <row r="18">
          <cell r="A18">
            <v>50120164</v>
          </cell>
          <cell r="B18" t="str">
            <v>HAROLD STREET Overflow</v>
          </cell>
        </row>
        <row r="19">
          <cell r="A19">
            <v>50120165</v>
          </cell>
          <cell r="B19" t="str">
            <v>PRINCIPIA #1 Overflow</v>
          </cell>
        </row>
        <row r="20">
          <cell r="A20">
            <v>50120167</v>
          </cell>
          <cell r="B20" t="str">
            <v>PRINCIPIA #2 Overflow</v>
          </cell>
        </row>
        <row r="21">
          <cell r="A21">
            <v>50120168</v>
          </cell>
          <cell r="B21" t="str">
            <v>22ND STREET TANK Overflow</v>
          </cell>
        </row>
        <row r="22">
          <cell r="A22">
            <v>50120169</v>
          </cell>
          <cell r="B22" t="str">
            <v>Neil Street #1 Ladder</v>
          </cell>
        </row>
        <row r="23">
          <cell r="A23">
            <v>50120170</v>
          </cell>
          <cell r="B23" t="str">
            <v>Neil Street #2 Ladder</v>
          </cell>
        </row>
        <row r="24">
          <cell r="A24">
            <v>50120172</v>
          </cell>
          <cell r="B24" t="str">
            <v>Tolono Overflow</v>
          </cell>
        </row>
        <row r="25">
          <cell r="A25">
            <v>50120173</v>
          </cell>
          <cell r="B25" t="str">
            <v>Urbana Reservoir Overflow</v>
          </cell>
        </row>
        <row r="26">
          <cell r="A26">
            <v>50120174</v>
          </cell>
          <cell r="B26" t="str">
            <v>Arbury Well #1 Tank A Overflow</v>
          </cell>
        </row>
        <row r="27">
          <cell r="A27">
            <v>50120175</v>
          </cell>
          <cell r="B27" t="str">
            <v>Arrowhead Well #1 Tank A Overflow</v>
          </cell>
        </row>
        <row r="28">
          <cell r="A28">
            <v>50120176</v>
          </cell>
          <cell r="B28" t="str">
            <v>ARROWHEAD WELL #1 TANK B Overflow</v>
          </cell>
        </row>
        <row r="29">
          <cell r="A29">
            <v>50120177</v>
          </cell>
          <cell r="B29" t="str">
            <v>CHICAGO SUBURBAN #4 TANK B Overflow</v>
          </cell>
        </row>
        <row r="30">
          <cell r="A30">
            <v>50120178</v>
          </cell>
          <cell r="B30" t="str">
            <v>COUNTRY CLUB #1 TANK A Overflow</v>
          </cell>
        </row>
        <row r="31">
          <cell r="A31">
            <v>50120180</v>
          </cell>
          <cell r="B31" t="str">
            <v>DUPAGE TANK A Overflow</v>
          </cell>
        </row>
        <row r="32">
          <cell r="A32">
            <v>50120183</v>
          </cell>
          <cell r="B32" t="str">
            <v>North Janes Bolingbrook Overflow</v>
          </cell>
        </row>
        <row r="33">
          <cell r="A33">
            <v>50120185</v>
          </cell>
          <cell r="B33" t="str">
            <v>Terra Cotta Overflow</v>
          </cell>
        </row>
        <row r="34">
          <cell r="A34">
            <v>50120186</v>
          </cell>
          <cell r="B34" t="str">
            <v>VALLEY VIEW #1 TANK A Overflow</v>
          </cell>
        </row>
        <row r="35">
          <cell r="A35">
            <v>50120187</v>
          </cell>
          <cell r="B35" t="str">
            <v>VALLEY VIEW #1 TANK C Overflow</v>
          </cell>
        </row>
        <row r="36">
          <cell r="A36">
            <v>50120188</v>
          </cell>
          <cell r="B36" t="str">
            <v>Valley View #4 Tank B Overflow</v>
          </cell>
        </row>
        <row r="37">
          <cell r="A37">
            <v>50120189</v>
          </cell>
          <cell r="B37" t="str">
            <v>WAYCINDEN Overflow</v>
          </cell>
        </row>
        <row r="38">
          <cell r="A38">
            <v>50120190</v>
          </cell>
          <cell r="B38" t="str">
            <v>West Boughton Overflow</v>
          </cell>
        </row>
        <row r="39">
          <cell r="A39">
            <v>50120191</v>
          </cell>
          <cell r="B39" t="str">
            <v>WEST SUBURBAN #12 TANK E Overflow</v>
          </cell>
        </row>
        <row r="40">
          <cell r="A40">
            <v>50120194</v>
          </cell>
          <cell r="B40" t="str">
            <v>WSU - BOLINGBROOK GROUND Overflow</v>
          </cell>
        </row>
        <row r="41">
          <cell r="A41">
            <v>50120195</v>
          </cell>
          <cell r="B41" t="str">
            <v>FRENCH VILLAGE #1 Overflow</v>
          </cell>
        </row>
        <row r="42">
          <cell r="A42">
            <v>50120196</v>
          </cell>
          <cell r="B42" t="str">
            <v>FRENCH VILLAGE #2 Overflow</v>
          </cell>
        </row>
        <row r="43">
          <cell r="A43">
            <v>50120197</v>
          </cell>
          <cell r="B43" t="str">
            <v>GRANITE CITY ELEVATED Overflow</v>
          </cell>
        </row>
        <row r="44">
          <cell r="A44">
            <v>50120198</v>
          </cell>
          <cell r="B44" t="str">
            <v>GRANITE CITY  Overflow</v>
          </cell>
        </row>
        <row r="45">
          <cell r="A45">
            <v>50120199</v>
          </cell>
          <cell r="B45" t="str">
            <v>GRANITE CITY WASHWATER Overflow</v>
          </cell>
        </row>
        <row r="46">
          <cell r="A46">
            <v>50120200</v>
          </cell>
          <cell r="B46" t="str">
            <v>SHILOH Overflow</v>
          </cell>
        </row>
        <row r="47">
          <cell r="A47">
            <v>50120202</v>
          </cell>
          <cell r="B47" t="str">
            <v>WATERLOO Overflow</v>
          </cell>
        </row>
        <row r="48">
          <cell r="A48">
            <v>50120203</v>
          </cell>
          <cell r="B48" t="str">
            <v>YORKTOWN Overflow</v>
          </cell>
        </row>
        <row r="49">
          <cell r="A49">
            <v>50120204</v>
          </cell>
          <cell r="B49" t="str">
            <v>STETSON ST TANK Overflow</v>
          </cell>
        </row>
        <row r="50">
          <cell r="A50">
            <v>50120205</v>
          </cell>
          <cell r="B50" t="str">
            <v>PONTIAC TANK Overflow</v>
          </cell>
        </row>
        <row r="51">
          <cell r="A51">
            <v>50120216</v>
          </cell>
          <cell r="B51" t="str">
            <v>Rehab Deepwell #1 Rehab</v>
          </cell>
        </row>
        <row r="52">
          <cell r="A52">
            <v>50120217</v>
          </cell>
          <cell r="B52" t="str">
            <v>Rehab Deepwell #2 Rehab</v>
          </cell>
        </row>
        <row r="53">
          <cell r="A53">
            <v>50120218</v>
          </cell>
          <cell r="B53" t="str">
            <v>Rehab Edgemont #2 North Rehab</v>
          </cell>
        </row>
        <row r="54">
          <cell r="A54">
            <v>50120219</v>
          </cell>
          <cell r="B54" t="str">
            <v>Rehab Grand Blvd Tank Rehab</v>
          </cell>
        </row>
        <row r="55">
          <cell r="A55">
            <v>50074102</v>
          </cell>
          <cell r="B55" t="str">
            <v xml:space="preserve">December 2006 CAPEX Accrual </v>
          </cell>
        </row>
        <row r="56">
          <cell r="A56">
            <v>50120206</v>
          </cell>
          <cell r="B56" t="str">
            <v>EAST TOWER Overflow</v>
          </cell>
        </row>
        <row r="57">
          <cell r="A57">
            <v>50120207</v>
          </cell>
          <cell r="B57" t="str">
            <v>EAST WELL Overflow</v>
          </cell>
        </row>
        <row r="58">
          <cell r="A58">
            <v>50120208</v>
          </cell>
          <cell r="B58" t="str">
            <v>Jefferson Street Overflow</v>
          </cell>
        </row>
        <row r="59">
          <cell r="A59">
            <v>50120209</v>
          </cell>
          <cell r="B59" t="str">
            <v>WEST WELL Overflow</v>
          </cell>
        </row>
        <row r="60">
          <cell r="A60">
            <v>50120210</v>
          </cell>
          <cell r="B60" t="str">
            <v>WINONA LAKE TOWER Overflow</v>
          </cell>
        </row>
        <row r="61">
          <cell r="A61">
            <v>50120220</v>
          </cell>
          <cell r="B61" t="str">
            <v xml:space="preserve">Rehab Schell - Structural Repairs </v>
          </cell>
        </row>
        <row r="62">
          <cell r="A62">
            <v>50120221</v>
          </cell>
          <cell r="B62" t="str">
            <v xml:space="preserve">Rehab Schell - Paint </v>
          </cell>
        </row>
        <row r="63">
          <cell r="A63">
            <v>50120222</v>
          </cell>
          <cell r="B63" t="str">
            <v>19th &amp; Jefferson Paint Rehab</v>
          </cell>
        </row>
        <row r="64">
          <cell r="A64">
            <v>50120223</v>
          </cell>
          <cell r="B64" t="str">
            <v>19th &amp; Jefferson Struct Rehab</v>
          </cell>
        </row>
        <row r="65">
          <cell r="A65">
            <v>50120224</v>
          </cell>
          <cell r="B65" t="str">
            <v xml:space="preserve">Rehab Youngstown - Paint </v>
          </cell>
        </row>
        <row r="66">
          <cell r="A66">
            <v>50120225</v>
          </cell>
          <cell r="B66" t="str">
            <v xml:space="preserve">Rehab Youngstown - Structural Repairs </v>
          </cell>
        </row>
        <row r="67">
          <cell r="A67">
            <v>50120363</v>
          </cell>
          <cell r="B67" t="str">
            <v>CLEARWATER TANK ( O &amp; T CENTER) Overflow</v>
          </cell>
        </row>
        <row r="68">
          <cell r="A68">
            <v>50120364</v>
          </cell>
          <cell r="B68" t="str">
            <v>REACTION TANK (O T &amp; T CENTER) Overflow</v>
          </cell>
        </row>
        <row r="69">
          <cell r="A69">
            <v>50120365</v>
          </cell>
          <cell r="B69" t="str">
            <v>CLEARWATER TANK (SUGAR CREEK WTP) Overflow</v>
          </cell>
        </row>
        <row r="70">
          <cell r="A70">
            <v>50120366</v>
          </cell>
          <cell r="B70" t="str">
            <v>62ND AND BROADWAY TANK Overflow</v>
          </cell>
        </row>
        <row r="71">
          <cell r="A71">
            <v>50120367</v>
          </cell>
          <cell r="B71" t="str">
            <v>6TH AND DEARBORN (MILLER) TANK Overflow</v>
          </cell>
        </row>
        <row r="72">
          <cell r="A72" t="str">
            <v>n/a</v>
          </cell>
          <cell r="B72" t="str">
            <v>Fee Fee Wash Out</v>
          </cell>
        </row>
        <row r="73">
          <cell r="A73" t="str">
            <v>n/a</v>
          </cell>
          <cell r="B73" t="str">
            <v>Sappington #1 Wash Out</v>
          </cell>
        </row>
        <row r="74">
          <cell r="A74" t="str">
            <v>n/a</v>
          </cell>
          <cell r="B74" t="str">
            <v>Faucett Wash Out</v>
          </cell>
        </row>
        <row r="75">
          <cell r="A75" t="str">
            <v>n/a</v>
          </cell>
          <cell r="B75" t="str">
            <v>Faucett Repair</v>
          </cell>
        </row>
        <row r="76">
          <cell r="B76" t="str">
            <v>Riverside Rehab</v>
          </cell>
        </row>
        <row r="77">
          <cell r="A77">
            <v>414004</v>
          </cell>
          <cell r="B77" t="str">
            <v>ARROWHEAD WELL #1 TANK B Overflow</v>
          </cell>
        </row>
        <row r="78">
          <cell r="A78">
            <v>414007</v>
          </cell>
          <cell r="B78" t="str">
            <v>Tolono Rehab</v>
          </cell>
        </row>
        <row r="79">
          <cell r="A79">
            <v>414784</v>
          </cell>
          <cell r="B79" t="str">
            <v>Estl Wash Water Rehab</v>
          </cell>
        </row>
        <row r="80">
          <cell r="A80">
            <v>414792</v>
          </cell>
          <cell r="B80" t="str">
            <v>West Suburban #8B Rehab</v>
          </cell>
        </row>
        <row r="81">
          <cell r="A81">
            <v>414793</v>
          </cell>
          <cell r="B81" t="str">
            <v>Granite Booster Rehab</v>
          </cell>
        </row>
        <row r="82">
          <cell r="A82">
            <v>414794</v>
          </cell>
          <cell r="B82" t="str">
            <v>Shiloh Rehab</v>
          </cell>
        </row>
        <row r="83">
          <cell r="A83">
            <v>416213</v>
          </cell>
          <cell r="B83" t="str">
            <v>Valley View 1A Rehab</v>
          </cell>
        </row>
        <row r="84">
          <cell r="A84">
            <v>416216</v>
          </cell>
          <cell r="B84" t="str">
            <v>Valley View 1C Rehab</v>
          </cell>
        </row>
        <row r="85">
          <cell r="A85">
            <v>418972</v>
          </cell>
          <cell r="B85" t="str">
            <v>Urbana Reservior Rehab</v>
          </cell>
        </row>
        <row r="86">
          <cell r="A86">
            <v>418973</v>
          </cell>
          <cell r="B86" t="str">
            <v>Yorktown Rehab</v>
          </cell>
        </row>
        <row r="87">
          <cell r="A87">
            <v>418974</v>
          </cell>
          <cell r="B87" t="str">
            <v>South Janes Int Rehab</v>
          </cell>
        </row>
        <row r="88">
          <cell r="B88" t="str">
            <v>Granite Booster AL Dome</v>
          </cell>
        </row>
        <row r="89">
          <cell r="A89">
            <v>412920</v>
          </cell>
          <cell r="B89" t="str">
            <v>Crawfordsville Radios - Franklin St. Radios</v>
          </cell>
        </row>
        <row r="90">
          <cell r="A90">
            <v>412990</v>
          </cell>
          <cell r="B90" t="str">
            <v>Crawfordsville Radios - Todd Plant Radios</v>
          </cell>
        </row>
        <row r="91">
          <cell r="A91">
            <v>413048</v>
          </cell>
          <cell r="B91" t="str">
            <v>Crawfordsville Radios - Mall Tank Radios</v>
          </cell>
        </row>
        <row r="92">
          <cell r="A92">
            <v>413052</v>
          </cell>
          <cell r="B92" t="str">
            <v>Crawfordsville Radios - I-74 (Nrth) Tank Radios</v>
          </cell>
        </row>
        <row r="93">
          <cell r="A93">
            <v>413063</v>
          </cell>
          <cell r="B93" t="str">
            <v>Crawfordsville Radios - Main Plant (Ops Cntr) Radios</v>
          </cell>
        </row>
        <row r="94">
          <cell r="A94">
            <v>414006</v>
          </cell>
          <cell r="B94" t="str">
            <v>TREE TOPS Overflow</v>
          </cell>
        </row>
        <row r="95">
          <cell r="A95">
            <v>414774</v>
          </cell>
          <cell r="B95" t="str">
            <v>GREENTREE Overflow</v>
          </cell>
        </row>
        <row r="96">
          <cell r="A96">
            <v>414776</v>
          </cell>
          <cell r="B96" t="str">
            <v>ATKINS Overflow</v>
          </cell>
        </row>
        <row r="97">
          <cell r="A97">
            <v>414777</v>
          </cell>
          <cell r="B97" t="str">
            <v>MICHIGAN AVENUE Overflow</v>
          </cell>
        </row>
        <row r="98">
          <cell r="A98">
            <v>414778</v>
          </cell>
          <cell r="B98" t="str">
            <v>INDUSTRIAL PARK TANK Overflow</v>
          </cell>
        </row>
        <row r="99">
          <cell r="A99">
            <v>414789</v>
          </cell>
          <cell r="B99" t="str">
            <v>FREEMAN FIELD FIRE TANK Overflow</v>
          </cell>
        </row>
        <row r="100">
          <cell r="A100">
            <v>414790</v>
          </cell>
          <cell r="B100" t="str">
            <v>US 50 TANK (EASTERN) Overflow</v>
          </cell>
        </row>
        <row r="101">
          <cell r="A101">
            <v>414791</v>
          </cell>
          <cell r="B101" t="str">
            <v>SHIELDS PARK TANK (NORTH CENTRAL) Overflow</v>
          </cell>
        </row>
        <row r="102">
          <cell r="A102">
            <v>414795</v>
          </cell>
          <cell r="B102" t="str">
            <v>BOULEVARD MALL Overflow</v>
          </cell>
        </row>
        <row r="103">
          <cell r="A103">
            <v>414796</v>
          </cell>
          <cell r="B103" t="str">
            <v>FRANKLIN STREET Overflow</v>
          </cell>
        </row>
        <row r="104">
          <cell r="A104">
            <v>414797</v>
          </cell>
          <cell r="B104" t="str">
            <v>NORTH TANK Crawfordsville Overflow</v>
          </cell>
        </row>
        <row r="105">
          <cell r="A105">
            <v>414798</v>
          </cell>
          <cell r="B105" t="str">
            <v>Franklin St. Rehab</v>
          </cell>
        </row>
        <row r="106">
          <cell r="A106">
            <v>414799</v>
          </cell>
          <cell r="B106" t="str">
            <v>NORTH PORT TANK (CITY OWNED) Overflow</v>
          </cell>
        </row>
        <row r="107">
          <cell r="A107">
            <v>414800</v>
          </cell>
          <cell r="B107" t="str">
            <v>NORPLEX Overflow</v>
          </cell>
        </row>
        <row r="108">
          <cell r="A108">
            <v>414801</v>
          </cell>
          <cell r="B108" t="str">
            <v>REACTION TANK (SUGAR CREEK WTP) Overflow</v>
          </cell>
        </row>
        <row r="109">
          <cell r="A109">
            <v>414802</v>
          </cell>
          <cell r="B109" t="str">
            <v>WEST PUMP STATION TANK Overflow</v>
          </cell>
        </row>
        <row r="110">
          <cell r="A110">
            <v>414803</v>
          </cell>
          <cell r="B110" t="str">
            <v>JACKSON STREET Overflow</v>
          </cell>
        </row>
        <row r="111">
          <cell r="A111">
            <v>414804</v>
          </cell>
          <cell r="B111" t="str">
            <v>WASHWATER TANK #1 Muncie Overflow</v>
          </cell>
        </row>
        <row r="112">
          <cell r="A112">
            <v>414805</v>
          </cell>
          <cell r="B112" t="str">
            <v>WASHWATER TANK #2 Muncie Overflow</v>
          </cell>
        </row>
        <row r="113">
          <cell r="A113">
            <v>414806</v>
          </cell>
          <cell r="B113" t="str">
            <v>Tree Tops Rehab</v>
          </cell>
        </row>
        <row r="114">
          <cell r="A114">
            <v>414807</v>
          </cell>
          <cell r="B114" t="str">
            <v>13TH AND JENNINGS TANK Overflow</v>
          </cell>
        </row>
        <row r="115">
          <cell r="A115">
            <v>414808</v>
          </cell>
          <cell r="B115" t="str">
            <v>41ST AND CAROLINA TANK Overflow</v>
          </cell>
        </row>
        <row r="116">
          <cell r="A116">
            <v>414809</v>
          </cell>
          <cell r="B116" t="str">
            <v>41ST AND MASSACHUSETTS TOWER Overflow</v>
          </cell>
        </row>
        <row r="117">
          <cell r="A117">
            <v>414810</v>
          </cell>
          <cell r="B117" t="str">
            <v>BROADWAY TOWER Overflow</v>
          </cell>
        </row>
        <row r="118">
          <cell r="A118">
            <v>414811</v>
          </cell>
          <cell r="B118" t="str">
            <v>FRONTAGE ROAD TOWER Overflow</v>
          </cell>
        </row>
        <row r="119">
          <cell r="A119">
            <v>414812</v>
          </cell>
          <cell r="B119" t="str">
            <v>PORTER AVENUE TOWER Overflow</v>
          </cell>
        </row>
        <row r="120">
          <cell r="A120">
            <v>414813</v>
          </cell>
          <cell r="B120" t="str">
            <v>SHOREWOOD FOREST TANK Overflow</v>
          </cell>
        </row>
        <row r="121">
          <cell r="A121">
            <v>414814</v>
          </cell>
          <cell r="B121" t="str">
            <v>SOUTH HAVEN TOWER Overflow</v>
          </cell>
        </row>
        <row r="122">
          <cell r="A122">
            <v>414815</v>
          </cell>
          <cell r="B122" t="str">
            <v>FREEMAN FIELD TANK &amp; BOOSTER STATION Overflow</v>
          </cell>
        </row>
        <row r="123">
          <cell r="A123">
            <v>414816</v>
          </cell>
          <cell r="B123" t="str">
            <v>WASHWATER TANK Overflow</v>
          </cell>
        </row>
        <row r="124">
          <cell r="A124">
            <v>414817</v>
          </cell>
          <cell r="B124" t="str">
            <v>HUNTINGTON TANK Overflow</v>
          </cell>
        </row>
        <row r="125">
          <cell r="A125">
            <v>414818</v>
          </cell>
          <cell r="B125" t="str">
            <v>Salisbury Rehab</v>
          </cell>
        </row>
        <row r="126">
          <cell r="A126">
            <v>414819</v>
          </cell>
          <cell r="B126" t="str">
            <v>INDUSTRIAL PARK Overflow</v>
          </cell>
        </row>
        <row r="127">
          <cell r="A127">
            <v>414820</v>
          </cell>
          <cell r="B127" t="str">
            <v>PLANT #1 Overflow</v>
          </cell>
        </row>
        <row r="128">
          <cell r="A128">
            <v>414821</v>
          </cell>
          <cell r="B128" t="str">
            <v>WABASH PLANT #2 Overflow</v>
          </cell>
        </row>
        <row r="129">
          <cell r="A129">
            <v>414822</v>
          </cell>
          <cell r="B129" t="str">
            <v>WALNUT STREET Overflow</v>
          </cell>
        </row>
        <row r="130">
          <cell r="A130">
            <v>414823</v>
          </cell>
          <cell r="B130" t="str">
            <v>WEST WATER TOWER Overflow</v>
          </cell>
        </row>
        <row r="131">
          <cell r="A131">
            <v>415545</v>
          </cell>
          <cell r="B131" t="str">
            <v>CLEARWELL / RESERVOIR @ NTOC Overflow</v>
          </cell>
        </row>
        <row r="132">
          <cell r="A132">
            <v>415550</v>
          </cell>
          <cell r="B132" t="str">
            <v>DETENTION TANK @ NTOC Overflow</v>
          </cell>
        </row>
        <row r="133">
          <cell r="A133">
            <v>416471</v>
          </cell>
          <cell r="B133" t="str">
            <v>AERATOR- 1.4 MGD Overflow</v>
          </cell>
        </row>
        <row r="134">
          <cell r="A134">
            <v>416482</v>
          </cell>
          <cell r="B134" t="str">
            <v>INDIANA HEIGHTS TANK Overflow</v>
          </cell>
        </row>
        <row r="135">
          <cell r="A135">
            <v>416483</v>
          </cell>
          <cell r="B135" t="str">
            <v>NORTH TANK Kokomo Overflow</v>
          </cell>
        </row>
        <row r="136">
          <cell r="A136">
            <v>416484</v>
          </cell>
          <cell r="B136" t="str">
            <v>SOUTH TANK Overflow</v>
          </cell>
        </row>
        <row r="137">
          <cell r="A137">
            <v>416486</v>
          </cell>
          <cell r="B137" t="str">
            <v>SOUTHEAST (ALTO ROAD) Overflow</v>
          </cell>
        </row>
        <row r="138">
          <cell r="A138">
            <v>416487</v>
          </cell>
          <cell r="B138" t="str">
            <v>WASHWATER TANK #1 Kokomo Overflow</v>
          </cell>
        </row>
        <row r="139">
          <cell r="A139">
            <v>416488</v>
          </cell>
          <cell r="B139" t="str">
            <v>WASHWATER TANK #2 Kokomo Overflow</v>
          </cell>
        </row>
        <row r="140">
          <cell r="A140">
            <v>416489</v>
          </cell>
          <cell r="B140" t="str">
            <v>WATER TANK Mooresville Overflow</v>
          </cell>
        </row>
        <row r="141">
          <cell r="A141">
            <v>416490</v>
          </cell>
          <cell r="B141" t="str">
            <v>CLEARWATER TANK (NORTH WHITE RIVER WTP) Overflow</v>
          </cell>
        </row>
        <row r="142">
          <cell r="A142">
            <v>416492</v>
          </cell>
          <cell r="B142" t="str">
            <v>CLEARWATER TANK (WAYNE ST PLANT) Overflow</v>
          </cell>
        </row>
        <row r="143">
          <cell r="A143">
            <v>416493</v>
          </cell>
          <cell r="B143" t="str">
            <v>MARYLIN ROAD TANK Overflow</v>
          </cell>
        </row>
        <row r="144">
          <cell r="A144">
            <v>416494</v>
          </cell>
          <cell r="B144" t="str">
            <v>REACTION TANK #1 (NORTH WHITE RIVER WTP) Overflow</v>
          </cell>
        </row>
        <row r="145">
          <cell r="A145">
            <v>416495</v>
          </cell>
          <cell r="B145" t="str">
            <v>REACTION TANK #2 (NORTH WHITE RIVER WTP) Overflow</v>
          </cell>
        </row>
        <row r="146">
          <cell r="A146">
            <v>416496</v>
          </cell>
          <cell r="B146" t="str">
            <v>WATER TANK Winchester Overflow</v>
          </cell>
        </row>
        <row r="147">
          <cell r="A147">
            <v>418923</v>
          </cell>
          <cell r="B147" t="str">
            <v>Garwood Rehab</v>
          </cell>
        </row>
        <row r="148">
          <cell r="A148">
            <v>418935</v>
          </cell>
          <cell r="B148" t="str">
            <v>HIGHLAND ROAD Overflow</v>
          </cell>
        </row>
        <row r="149">
          <cell r="A149">
            <v>418937</v>
          </cell>
          <cell r="B149" t="str">
            <v>MIDDLE FORK WASHWATER Overflow</v>
          </cell>
        </row>
        <row r="150">
          <cell r="A150">
            <v>418940</v>
          </cell>
          <cell r="B150" t="str">
            <v>13th &amp; Jennings Rehab</v>
          </cell>
        </row>
        <row r="151">
          <cell r="A151">
            <v>418942</v>
          </cell>
          <cell r="B151" t="str">
            <v>FREEMAN FIELD TANK &amp; BOOSTER STATION Rehab</v>
          </cell>
        </row>
        <row r="152">
          <cell r="A152">
            <v>418947</v>
          </cell>
          <cell r="B152" t="str">
            <v>JACKSON STREET Rehab</v>
          </cell>
        </row>
        <row r="153">
          <cell r="A153">
            <v>418949</v>
          </cell>
          <cell r="B153" t="str">
            <v>BLUE RIVER, DETENTION TANK EAST Overflow</v>
          </cell>
        </row>
        <row r="154">
          <cell r="A154">
            <v>418950</v>
          </cell>
          <cell r="B154" t="str">
            <v>BLUE RIVER, DETENTION TANK WEST Overflow</v>
          </cell>
        </row>
        <row r="155">
          <cell r="A155">
            <v>418951</v>
          </cell>
          <cell r="B155" t="str">
            <v>DISTRIBUTION TANK #1 Overflow</v>
          </cell>
        </row>
        <row r="156">
          <cell r="A156">
            <v>418953</v>
          </cell>
          <cell r="B156" t="str">
            <v>DISTRIBUTION TANK #2 Overflow</v>
          </cell>
        </row>
        <row r="157">
          <cell r="A157">
            <v>418954</v>
          </cell>
          <cell r="B157" t="str">
            <v>FAIRVIEW ROAD S Overflow</v>
          </cell>
        </row>
        <row r="158">
          <cell r="A158">
            <v>418955</v>
          </cell>
          <cell r="B158" t="str">
            <v>GREENWOOD INDUSTRIAL PARK, NACHI Overflow</v>
          </cell>
        </row>
        <row r="159">
          <cell r="A159">
            <v>418956</v>
          </cell>
          <cell r="B159" t="str">
            <v>MERIDIAN PARK TANK Overflow</v>
          </cell>
        </row>
        <row r="160">
          <cell r="A160">
            <v>418959</v>
          </cell>
          <cell r="B160" t="str">
            <v>NATIONAL ROAD WEST Overflow</v>
          </cell>
        </row>
        <row r="161">
          <cell r="A161">
            <v>418960</v>
          </cell>
          <cell r="B161" t="str">
            <v>NOBLE STREET WEST Overflow</v>
          </cell>
        </row>
        <row r="162">
          <cell r="A162">
            <v>418962</v>
          </cell>
          <cell r="B162" t="str">
            <v>NORTHWEST Overflow</v>
          </cell>
        </row>
        <row r="163">
          <cell r="A163">
            <v>418964</v>
          </cell>
          <cell r="B163" t="str">
            <v>ORME PUMP STATION TANK Overflow</v>
          </cell>
        </row>
        <row r="164">
          <cell r="A164">
            <v>418965</v>
          </cell>
          <cell r="B164" t="str">
            <v>SPRING GROVE Overflow</v>
          </cell>
        </row>
        <row r="165">
          <cell r="A165">
            <v>418966</v>
          </cell>
          <cell r="B165" t="str">
            <v>SOUTHEAST (ALTO ROAD) Rehab</v>
          </cell>
        </row>
        <row r="166">
          <cell r="A166">
            <v>418968</v>
          </cell>
          <cell r="B166" t="str">
            <v>WASHWATER TANK #1 Kokomo Rehab</v>
          </cell>
        </row>
        <row r="167">
          <cell r="A167">
            <v>418969</v>
          </cell>
          <cell r="B167" t="str">
            <v>WASHWATER TANK #2 Kokomo Rehab</v>
          </cell>
        </row>
        <row r="168">
          <cell r="A168">
            <v>418970</v>
          </cell>
          <cell r="B168" t="str">
            <v>Industrial Tank Rehab</v>
          </cell>
        </row>
        <row r="169">
          <cell r="A169">
            <v>418975</v>
          </cell>
          <cell r="B169" t="str">
            <v>HIGHLAND ROAD Ext Rehab</v>
          </cell>
        </row>
        <row r="170">
          <cell r="B170" t="str">
            <v>41ST AND MASSACHUSETTS TOWER Rehab</v>
          </cell>
        </row>
        <row r="171">
          <cell r="B171" t="str">
            <v>Bettendorf Rehab</v>
          </cell>
        </row>
        <row r="172">
          <cell r="A172">
            <v>411719</v>
          </cell>
          <cell r="B172" t="str">
            <v>Sappington Mixing System</v>
          </cell>
        </row>
        <row r="173">
          <cell r="A173">
            <v>411720</v>
          </cell>
          <cell r="B173" t="str">
            <v>Fee Fee Mixing System</v>
          </cell>
        </row>
        <row r="174">
          <cell r="A174">
            <v>411721</v>
          </cell>
          <cell r="B174" t="str">
            <v>Norwood Mixing System</v>
          </cell>
        </row>
        <row r="175">
          <cell r="A175">
            <v>412905</v>
          </cell>
          <cell r="B175" t="str">
            <v>Affton #3 Mixing System</v>
          </cell>
        </row>
        <row r="176">
          <cell r="A176">
            <v>414834</v>
          </cell>
          <cell r="B176" t="str">
            <v>WEST WASHWATER Rehab</v>
          </cell>
        </row>
        <row r="177">
          <cell r="A177">
            <v>414835</v>
          </cell>
          <cell r="B177" t="str">
            <v>Worthington Hills Elev. Rehab</v>
          </cell>
        </row>
        <row r="178">
          <cell r="A178">
            <v>418976</v>
          </cell>
          <cell r="B178" t="str">
            <v>EAST WASHWATER Rehab</v>
          </cell>
        </row>
        <row r="179">
          <cell r="A179">
            <v>418977</v>
          </cell>
          <cell r="B179" t="str">
            <v>Lake Darby Rehab</v>
          </cell>
        </row>
      </sheetData>
      <sheetData sheetId="3"/>
      <sheetData sheetId="4"/>
      <sheetData sheetId="5"/>
      <sheetData sheetId="6"/>
      <sheetData sheetId="7"/>
      <sheetData sheetId="8"/>
      <sheetData sheetId="9"/>
      <sheetData sheetId="1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ources"/>
      <sheetName val="Pivot"/>
      <sheetName val="AMScorecardReport"/>
      <sheetName val="ScorecardReport"/>
      <sheetName val="FunnelReport"/>
      <sheetName val="ScorecardData"/>
      <sheetName val="FunnelData"/>
      <sheetName val="Capital Summary "/>
      <sheetName val="Americas2"/>
      <sheetName val="Engines"/>
      <sheetName val="TableofDeals"/>
      <sheetName val="Database"/>
      <sheetName val="HotDealData"/>
      <sheetName val="OutlierData"/>
      <sheetName val="OUD"/>
      <sheetName val="BSC2"/>
      <sheetName val="ScorecardBackup"/>
      <sheetName val="SuspectData"/>
      <sheetName val="WinAll"/>
      <sheetName val="SCBackupData"/>
      <sheetName val="subcatlist"/>
      <sheetName val="WO&amp;Proj06"/>
      <sheetName val="WO&amp;Proj07"/>
      <sheetName val="IO"/>
      <sheetName val="ValSummary"/>
      <sheetName val="titlepage"/>
      <sheetName val="DIV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Instructions"/>
      <sheetName val="Author"/>
      <sheetName val="Data"/>
      <sheetName val="Summary Tables"/>
      <sheetName val="Footnotes"/>
      <sheetName val="Template Management"/>
      <sheetName val="PDL Vesting"/>
      <sheetName val="ICOS Vesting"/>
      <sheetName val="Black-Scholes Inputs"/>
      <sheetName val="Risk-free Rates"/>
      <sheetName val="Stock Options"/>
      <sheetName val="Restricted Shares"/>
      <sheetName val="Performance Plan"/>
      <sheetName val="Peer Group"/>
      <sheetName val="Print Menu"/>
      <sheetName val="BS Listings - Helen"/>
      <sheetName val="Special Provisions Data"/>
      <sheetName val="Special Provisions Table"/>
      <sheetName val="exchange rates"/>
      <sheetName val="AMScorecardReport"/>
      <sheetName val="Modified Name"/>
      <sheetName val="WO&amp;Proj06"/>
      <sheetName val="WO&amp;Proj07"/>
    </sheetNames>
    <sheetDataSet>
      <sheetData sheetId="0" refreshError="1"/>
      <sheetData sheetId="1" refreshError="1"/>
      <sheetData sheetId="2"/>
      <sheetData sheetId="3"/>
      <sheetData sheetId="4" refreshError="1"/>
      <sheetData sheetId="5" refreshError="1"/>
      <sheetData sheetId="6"/>
      <sheetData sheetId="7" refreshError="1"/>
      <sheetData sheetId="8" refreshError="1"/>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ria"/>
      <sheetName val="Brazil"/>
      <sheetName val="Germany"/>
      <sheetName val="Japan"/>
      <sheetName val="Switzerland"/>
      <sheetName val="UK"/>
      <sheetName val="Switzerland data"/>
      <sheetName val="Austria data"/>
      <sheetName val="Germany - VP Auto CEO sub."/>
      <sheetName val="Germany - VP Auto (Top Reg)"/>
      <sheetName val="Germany - VP Eng (Top Manu)"/>
      <sheetName val="Germany - VP Eng (Top Eng)"/>
      <sheetName val="Brazil data"/>
      <sheetName val="Japan data"/>
      <sheetName val="Template Management"/>
      <sheetName val="Germany_-_VP_Auto_CEO_sub_"/>
      <sheetName val="Germany_-_VP_Auto_(Top_Reg)"/>
      <sheetName val="Germany_-_VP_Eng_(Top_Eng)"/>
      <sheetName val="Germany_-_VP_Eng_(Top_Manu)"/>
    </sheetNames>
    <sheetDataSet>
      <sheetData sheetId="0"/>
      <sheetData sheetId="1"/>
      <sheetData sheetId="2"/>
      <sheetData sheetId="3"/>
      <sheetData sheetId="4"/>
      <sheetData sheetId="5"/>
      <sheetData sheetId="6"/>
      <sheetData sheetId="7"/>
      <sheetData sheetId="8" refreshError="1">
        <row r="11">
          <cell r="B11" t="str">
            <v>CEO Subsidiary</v>
          </cell>
          <cell r="C11" t="str">
            <v>EUR</v>
          </cell>
          <cell r="E11">
            <v>530000</v>
          </cell>
          <cell r="F11">
            <v>650000</v>
          </cell>
          <cell r="G11">
            <v>805000</v>
          </cell>
          <cell r="I11">
            <v>1</v>
          </cell>
          <cell r="J11">
            <v>1.2</v>
          </cell>
          <cell r="K11">
            <v>1.5</v>
          </cell>
          <cell r="M11">
            <v>1</v>
          </cell>
          <cell r="N11">
            <v>1.2</v>
          </cell>
          <cell r="O11">
            <v>1.5</v>
          </cell>
          <cell r="Q11">
            <v>1225000</v>
          </cell>
          <cell r="R11">
            <v>1585000</v>
          </cell>
          <cell r="S11">
            <v>1880000</v>
          </cell>
          <cell r="U11">
            <v>1375000</v>
          </cell>
          <cell r="V11">
            <v>1635000</v>
          </cell>
          <cell r="W11">
            <v>1920000</v>
          </cell>
          <cell r="Y11">
            <v>0.4</v>
          </cell>
          <cell r="Z11">
            <v>0.6</v>
          </cell>
          <cell r="AA11">
            <v>0.8</v>
          </cell>
          <cell r="AC11">
            <v>1385000</v>
          </cell>
          <cell r="AD11">
            <v>1965000</v>
          </cell>
          <cell r="AE11">
            <v>2325000</v>
          </cell>
        </row>
        <row r="12">
          <cell r="C12" t="str">
            <v>USD</v>
          </cell>
          <cell r="E12">
            <v>715000</v>
          </cell>
          <cell r="F12">
            <v>877000</v>
          </cell>
          <cell r="G12">
            <v>1086000</v>
          </cell>
          <cell r="M12">
            <v>1</v>
          </cell>
          <cell r="N12">
            <v>1.2</v>
          </cell>
          <cell r="O12">
            <v>1.5</v>
          </cell>
          <cell r="Q12">
            <v>1652000</v>
          </cell>
          <cell r="R12">
            <v>2138000</v>
          </cell>
          <cell r="S12">
            <v>2536000</v>
          </cell>
          <cell r="U12">
            <v>1855000</v>
          </cell>
          <cell r="V12">
            <v>2205000</v>
          </cell>
          <cell r="W12">
            <v>2590000</v>
          </cell>
          <cell r="Y12">
            <v>0.4</v>
          </cell>
          <cell r="Z12">
            <v>0.6</v>
          </cell>
          <cell r="AA12">
            <v>0.8</v>
          </cell>
          <cell r="AC12">
            <v>1868000</v>
          </cell>
          <cell r="AD12">
            <v>2651000</v>
          </cell>
          <cell r="AE12">
            <v>3136000</v>
          </cell>
        </row>
        <row r="14">
          <cell r="B14" t="str">
            <v>CEO Subsidiary</v>
          </cell>
          <cell r="C14" t="str">
            <v>EUR</v>
          </cell>
          <cell r="E14">
            <v>530000</v>
          </cell>
          <cell r="F14">
            <v>645000</v>
          </cell>
          <cell r="G14">
            <v>820000</v>
          </cell>
          <cell r="I14">
            <v>1</v>
          </cell>
          <cell r="J14">
            <v>1.2</v>
          </cell>
          <cell r="K14">
            <v>1.5</v>
          </cell>
          <cell r="M14">
            <v>1</v>
          </cell>
          <cell r="N14">
            <v>1.2</v>
          </cell>
          <cell r="O14">
            <v>1.5</v>
          </cell>
          <cell r="Q14">
            <v>1205000</v>
          </cell>
          <cell r="R14">
            <v>1605000</v>
          </cell>
          <cell r="S14">
            <v>1975000</v>
          </cell>
          <cell r="U14">
            <v>1325000</v>
          </cell>
          <cell r="V14">
            <v>1670000</v>
          </cell>
          <cell r="W14">
            <v>2080000</v>
          </cell>
          <cell r="Y14">
            <v>0.4</v>
          </cell>
          <cell r="Z14">
            <v>0.6</v>
          </cell>
          <cell r="AA14">
            <v>0.8</v>
          </cell>
          <cell r="AC14">
            <v>1315000</v>
          </cell>
          <cell r="AD14">
            <v>1875000</v>
          </cell>
          <cell r="AE14">
            <v>2355000</v>
          </cell>
        </row>
        <row r="15">
          <cell r="C15" t="str">
            <v>USD</v>
          </cell>
          <cell r="E15">
            <v>715000</v>
          </cell>
          <cell r="F15">
            <v>870000</v>
          </cell>
          <cell r="G15">
            <v>1106000</v>
          </cell>
          <cell r="M15">
            <v>1</v>
          </cell>
          <cell r="N15">
            <v>1.2</v>
          </cell>
          <cell r="O15">
            <v>1.5</v>
          </cell>
          <cell r="Q15">
            <v>1625000</v>
          </cell>
          <cell r="R15">
            <v>2165000</v>
          </cell>
          <cell r="S15">
            <v>2664000</v>
          </cell>
          <cell r="U15">
            <v>1787000</v>
          </cell>
          <cell r="V15">
            <v>2253000</v>
          </cell>
          <cell r="W15">
            <v>2806000</v>
          </cell>
          <cell r="AC15">
            <v>1774000</v>
          </cell>
          <cell r="AD15">
            <v>2529000</v>
          </cell>
          <cell r="AE15">
            <v>3177000</v>
          </cell>
        </row>
      </sheetData>
      <sheetData sheetId="9" refreshError="1">
        <row r="10">
          <cell r="B10" t="str">
            <v>Top Regional Executive - International</v>
          </cell>
          <cell r="C10" t="str">
            <v>EUR</v>
          </cell>
          <cell r="E10">
            <v>188000</v>
          </cell>
          <cell r="F10">
            <v>224000</v>
          </cell>
          <cell r="G10">
            <v>279000</v>
          </cell>
          <cell r="I10">
            <v>0.5</v>
          </cell>
          <cell r="J10">
            <v>0.6</v>
          </cell>
          <cell r="K10">
            <v>0.75</v>
          </cell>
          <cell r="M10">
            <v>0.5</v>
          </cell>
          <cell r="N10">
            <v>0.6</v>
          </cell>
          <cell r="O10">
            <v>0.75</v>
          </cell>
          <cell r="Q10">
            <v>285000</v>
          </cell>
          <cell r="R10">
            <v>361000</v>
          </cell>
          <cell r="S10">
            <v>511000</v>
          </cell>
          <cell r="U10">
            <v>265000</v>
          </cell>
          <cell r="V10">
            <v>366000</v>
          </cell>
          <cell r="W10">
            <v>501000</v>
          </cell>
          <cell r="Y10">
            <v>0.25</v>
          </cell>
          <cell r="Z10">
            <v>0.35</v>
          </cell>
          <cell r="AA10">
            <v>0.5</v>
          </cell>
          <cell r="AC10">
            <v>309000</v>
          </cell>
          <cell r="AD10">
            <v>425000</v>
          </cell>
          <cell r="AE10">
            <v>578000</v>
          </cell>
        </row>
        <row r="11">
          <cell r="C11" t="str">
            <v>USD</v>
          </cell>
          <cell r="E11">
            <v>254000</v>
          </cell>
          <cell r="F11">
            <v>302000</v>
          </cell>
          <cell r="G11">
            <v>376000</v>
          </cell>
          <cell r="Q11">
            <v>384000</v>
          </cell>
          <cell r="R11">
            <v>487000</v>
          </cell>
          <cell r="S11">
            <v>689000</v>
          </cell>
          <cell r="U11">
            <v>357000</v>
          </cell>
          <cell r="V11">
            <v>494000</v>
          </cell>
          <cell r="W11">
            <v>676000</v>
          </cell>
          <cell r="AC11">
            <v>417000</v>
          </cell>
          <cell r="AD11">
            <v>573000</v>
          </cell>
          <cell r="AE11">
            <v>780000</v>
          </cell>
        </row>
        <row r="12">
          <cell r="B12" t="str">
            <v>Top Regional Executive - International</v>
          </cell>
          <cell r="C12" t="str">
            <v>EUR</v>
          </cell>
          <cell r="E12">
            <v>179000</v>
          </cell>
          <cell r="F12">
            <v>215000</v>
          </cell>
          <cell r="G12">
            <v>261000</v>
          </cell>
          <cell r="I12">
            <v>0.5</v>
          </cell>
          <cell r="J12">
            <v>0.6</v>
          </cell>
          <cell r="K12">
            <v>0.75</v>
          </cell>
          <cell r="M12">
            <v>0.5</v>
          </cell>
          <cell r="N12">
            <v>0.6</v>
          </cell>
          <cell r="O12">
            <v>0.75</v>
          </cell>
          <cell r="Q12">
            <v>275000</v>
          </cell>
          <cell r="R12">
            <v>349000</v>
          </cell>
          <cell r="S12">
            <v>487000</v>
          </cell>
          <cell r="U12">
            <v>259000</v>
          </cell>
          <cell r="V12">
            <v>375000</v>
          </cell>
          <cell r="W12">
            <v>495000</v>
          </cell>
          <cell r="Y12">
            <v>0.25</v>
          </cell>
          <cell r="Z12">
            <v>0.35</v>
          </cell>
          <cell r="AA12">
            <v>0.5</v>
          </cell>
          <cell r="AC12">
            <v>289000</v>
          </cell>
          <cell r="AD12">
            <v>415000</v>
          </cell>
          <cell r="AE12">
            <v>551000</v>
          </cell>
        </row>
        <row r="13">
          <cell r="C13" t="str">
            <v>USD</v>
          </cell>
          <cell r="E13">
            <v>241000</v>
          </cell>
          <cell r="F13">
            <v>290000</v>
          </cell>
          <cell r="G13">
            <v>352000</v>
          </cell>
          <cell r="Q13">
            <v>371000</v>
          </cell>
          <cell r="R13">
            <v>471000</v>
          </cell>
          <cell r="S13">
            <v>657000</v>
          </cell>
          <cell r="U13">
            <v>349000</v>
          </cell>
          <cell r="V13">
            <v>506000</v>
          </cell>
          <cell r="W13">
            <v>668000</v>
          </cell>
          <cell r="AC13">
            <v>390000</v>
          </cell>
          <cell r="AD13">
            <v>560000</v>
          </cell>
          <cell r="AE13">
            <v>743000</v>
          </cell>
        </row>
      </sheetData>
      <sheetData sheetId="10" refreshError="1">
        <row r="10">
          <cell r="B10" t="str">
            <v xml:space="preserve">Top Manufacturing &amp; Engineering Executive </v>
          </cell>
          <cell r="C10" t="str">
            <v>EUR</v>
          </cell>
          <cell r="E10">
            <v>141000</v>
          </cell>
          <cell r="F10">
            <v>172000</v>
          </cell>
          <cell r="G10">
            <v>208000</v>
          </cell>
          <cell r="I10">
            <v>0.3</v>
          </cell>
          <cell r="J10">
            <v>0.4</v>
          </cell>
          <cell r="K10">
            <v>0.75</v>
          </cell>
          <cell r="M10">
            <v>0.3</v>
          </cell>
          <cell r="N10">
            <v>0.4</v>
          </cell>
          <cell r="O10">
            <v>0.75</v>
          </cell>
          <cell r="Q10">
            <v>179000</v>
          </cell>
          <cell r="R10">
            <v>253000</v>
          </cell>
          <cell r="S10">
            <v>402000</v>
          </cell>
          <cell r="U10">
            <v>155000</v>
          </cell>
          <cell r="V10">
            <v>257000</v>
          </cell>
          <cell r="W10">
            <v>410000</v>
          </cell>
          <cell r="Y10">
            <v>0.2</v>
          </cell>
          <cell r="Z10">
            <v>0.3</v>
          </cell>
          <cell r="AA10">
            <v>0.4</v>
          </cell>
          <cell r="AC10">
            <v>211000</v>
          </cell>
          <cell r="AD10">
            <v>306000</v>
          </cell>
          <cell r="AE10">
            <v>471000</v>
          </cell>
        </row>
        <row r="11">
          <cell r="C11" t="str">
            <v>USD</v>
          </cell>
          <cell r="E11">
            <v>190000</v>
          </cell>
          <cell r="F11">
            <v>232000</v>
          </cell>
          <cell r="G11">
            <v>281000</v>
          </cell>
          <cell r="J11">
            <v>0.4</v>
          </cell>
          <cell r="K11">
            <v>0.75</v>
          </cell>
          <cell r="N11">
            <v>0.4</v>
          </cell>
          <cell r="O11">
            <v>0.75</v>
          </cell>
          <cell r="Q11">
            <v>241000</v>
          </cell>
          <cell r="R11">
            <v>341000</v>
          </cell>
          <cell r="S11">
            <v>542000</v>
          </cell>
          <cell r="U11">
            <v>209000</v>
          </cell>
          <cell r="V11">
            <v>347000</v>
          </cell>
          <cell r="W11">
            <v>553000</v>
          </cell>
          <cell r="Y11">
            <v>0.2</v>
          </cell>
          <cell r="Z11">
            <v>0.3</v>
          </cell>
          <cell r="AA11">
            <v>0.4</v>
          </cell>
          <cell r="AC11">
            <v>285000</v>
          </cell>
          <cell r="AD11">
            <v>413000</v>
          </cell>
          <cell r="AE11">
            <v>635000</v>
          </cell>
        </row>
        <row r="12">
          <cell r="B12" t="str">
            <v xml:space="preserve">Top Manufacturing &amp; Engineering Executive </v>
          </cell>
          <cell r="C12" t="str">
            <v>EUR</v>
          </cell>
          <cell r="E12">
            <v>137000</v>
          </cell>
          <cell r="F12">
            <v>165000</v>
          </cell>
          <cell r="G12">
            <v>196000</v>
          </cell>
          <cell r="I12">
            <v>0.3</v>
          </cell>
          <cell r="J12">
            <v>0.4</v>
          </cell>
          <cell r="K12">
            <v>0.75</v>
          </cell>
          <cell r="M12">
            <v>0.3</v>
          </cell>
          <cell r="N12">
            <v>0.4</v>
          </cell>
          <cell r="O12">
            <v>0.75</v>
          </cell>
          <cell r="Q12">
            <v>171000</v>
          </cell>
          <cell r="R12">
            <v>239000</v>
          </cell>
          <cell r="S12">
            <v>396000</v>
          </cell>
          <cell r="U12">
            <v>149000</v>
          </cell>
          <cell r="V12">
            <v>249000</v>
          </cell>
          <cell r="W12">
            <v>431000</v>
          </cell>
          <cell r="Y12">
            <v>0.2</v>
          </cell>
          <cell r="Z12">
            <v>0.3</v>
          </cell>
          <cell r="AA12">
            <v>0.4</v>
          </cell>
          <cell r="AC12">
            <v>199000</v>
          </cell>
          <cell r="AD12">
            <v>289000</v>
          </cell>
          <cell r="AE12">
            <v>451000</v>
          </cell>
        </row>
        <row r="13">
          <cell r="C13" t="str">
            <v>USD</v>
          </cell>
          <cell r="E13">
            <v>185000</v>
          </cell>
          <cell r="F13">
            <v>223000</v>
          </cell>
          <cell r="G13">
            <v>264000</v>
          </cell>
          <cell r="J13">
            <v>0.4</v>
          </cell>
          <cell r="K13">
            <v>0.75</v>
          </cell>
          <cell r="N13">
            <v>0.4</v>
          </cell>
          <cell r="O13">
            <v>0.75</v>
          </cell>
          <cell r="Q13">
            <v>231000</v>
          </cell>
          <cell r="R13">
            <v>322000</v>
          </cell>
          <cell r="S13">
            <v>534000</v>
          </cell>
          <cell r="U13">
            <v>201000</v>
          </cell>
          <cell r="V13">
            <v>336000</v>
          </cell>
          <cell r="W13">
            <v>581000</v>
          </cell>
          <cell r="AC13">
            <v>268000</v>
          </cell>
          <cell r="AD13">
            <v>390000</v>
          </cell>
          <cell r="AE13">
            <v>608000</v>
          </cell>
        </row>
      </sheetData>
      <sheetData sheetId="11" refreshError="1">
        <row r="10">
          <cell r="B10" t="str">
            <v xml:space="preserve">Top Engineering Executive </v>
          </cell>
          <cell r="C10" t="str">
            <v>EUR</v>
          </cell>
          <cell r="E10">
            <v>121000</v>
          </cell>
          <cell r="F10">
            <v>159000</v>
          </cell>
          <cell r="G10">
            <v>181000</v>
          </cell>
          <cell r="I10">
            <v>0.3</v>
          </cell>
          <cell r="J10">
            <v>0.4</v>
          </cell>
          <cell r="K10">
            <v>0.75</v>
          </cell>
          <cell r="M10">
            <v>0.3</v>
          </cell>
          <cell r="N10">
            <v>0.4</v>
          </cell>
          <cell r="O10">
            <v>0.75</v>
          </cell>
          <cell r="Q10">
            <v>179000</v>
          </cell>
          <cell r="R10">
            <v>209000</v>
          </cell>
          <cell r="S10">
            <v>332000</v>
          </cell>
          <cell r="U10">
            <v>165000</v>
          </cell>
          <cell r="V10">
            <v>219000</v>
          </cell>
          <cell r="W10">
            <v>365000</v>
          </cell>
          <cell r="Y10">
            <v>0.2</v>
          </cell>
          <cell r="Z10">
            <v>0.3</v>
          </cell>
          <cell r="AA10">
            <v>0.4</v>
          </cell>
          <cell r="AC10">
            <v>185000</v>
          </cell>
          <cell r="AD10">
            <v>266000</v>
          </cell>
          <cell r="AE10">
            <v>398000</v>
          </cell>
        </row>
        <row r="11">
          <cell r="C11" t="str">
            <v>USD</v>
          </cell>
          <cell r="E11">
            <v>163000</v>
          </cell>
          <cell r="F11">
            <v>214000</v>
          </cell>
          <cell r="G11">
            <v>244000</v>
          </cell>
          <cell r="J11">
            <v>0.4</v>
          </cell>
          <cell r="K11">
            <v>0.75</v>
          </cell>
          <cell r="O11">
            <v>0.75</v>
          </cell>
          <cell r="Q11">
            <v>241000</v>
          </cell>
          <cell r="R11">
            <v>282000</v>
          </cell>
          <cell r="S11">
            <v>448000</v>
          </cell>
          <cell r="U11">
            <v>223000</v>
          </cell>
          <cell r="V11">
            <v>295000</v>
          </cell>
          <cell r="W11">
            <v>492000</v>
          </cell>
          <cell r="AC11">
            <v>250000</v>
          </cell>
          <cell r="AD11">
            <v>359000</v>
          </cell>
          <cell r="AE11">
            <v>537000</v>
          </cell>
        </row>
        <row r="12">
          <cell r="B12" t="str">
            <v xml:space="preserve">Top Engineering Executive </v>
          </cell>
          <cell r="C12" t="str">
            <v>EUR</v>
          </cell>
          <cell r="E12">
            <v>118000</v>
          </cell>
          <cell r="F12">
            <v>161000</v>
          </cell>
          <cell r="G12">
            <v>191000</v>
          </cell>
          <cell r="I12">
            <v>0.3</v>
          </cell>
          <cell r="J12">
            <v>0.4</v>
          </cell>
          <cell r="K12">
            <v>0.75</v>
          </cell>
          <cell r="M12">
            <v>0.3</v>
          </cell>
          <cell r="N12">
            <v>0.4</v>
          </cell>
          <cell r="O12">
            <v>0.75</v>
          </cell>
          <cell r="Q12">
            <v>189000</v>
          </cell>
          <cell r="R12">
            <v>201000</v>
          </cell>
          <cell r="S12">
            <v>345000</v>
          </cell>
          <cell r="U12">
            <v>157000</v>
          </cell>
          <cell r="V12">
            <v>198000</v>
          </cell>
          <cell r="W12">
            <v>359000</v>
          </cell>
          <cell r="Y12">
            <v>0.2</v>
          </cell>
          <cell r="Z12">
            <v>0.3</v>
          </cell>
          <cell r="AA12">
            <v>0.4</v>
          </cell>
          <cell r="AC12">
            <v>178000</v>
          </cell>
          <cell r="AD12">
            <v>247000</v>
          </cell>
          <cell r="AE12">
            <v>355000</v>
          </cell>
        </row>
        <row r="13">
          <cell r="C13" t="str">
            <v>USD</v>
          </cell>
          <cell r="E13">
            <v>159000</v>
          </cell>
          <cell r="F13">
            <v>217000</v>
          </cell>
          <cell r="G13">
            <v>258000</v>
          </cell>
          <cell r="J13">
            <v>0.4</v>
          </cell>
          <cell r="K13">
            <v>0.75</v>
          </cell>
          <cell r="Q13">
            <v>255000</v>
          </cell>
          <cell r="R13">
            <v>271000</v>
          </cell>
          <cell r="S13">
            <v>465000</v>
          </cell>
          <cell r="U13">
            <v>212000</v>
          </cell>
          <cell r="V13">
            <v>267000</v>
          </cell>
          <cell r="W13">
            <v>484000</v>
          </cell>
          <cell r="AC13">
            <v>240000</v>
          </cell>
          <cell r="AD13">
            <v>333000</v>
          </cell>
          <cell r="AE13">
            <v>479000</v>
          </cell>
        </row>
      </sheetData>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S"/>
      <sheetName val="PUMPAGE"/>
      <sheetName val="DAILY"/>
      <sheetName val="CHEM"/>
      <sheetName val="REPORTS"/>
      <sheetName val="THIS _YEAR"/>
      <sheetName val="LAST_YEAR"/>
      <sheetName val="PMPGWKS"/>
      <sheetName val="RAINFALL"/>
      <sheetName val="MACROS"/>
      <sheetName val="DEC"/>
      <sheetName val="PSC"/>
      <sheetName val="Germany - VP Auto CEO sub."/>
      <sheetName val="Germany - VP Auto (Top Reg)"/>
      <sheetName val="Germany - VP Eng (Top Eng)"/>
      <sheetName val="Germany - VP Eng (Top Manu)"/>
    </sheetNames>
    <sheetDataSet>
      <sheetData sheetId="0">
        <row r="1">
          <cell r="G1" t="str">
            <v>2008</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otal NA"/>
      <sheetName val="Total REGULATED"/>
      <sheetName val="AWE by Company"/>
      <sheetName val="Bad Debt"/>
      <sheetName val="CAPEX Chart"/>
      <sheetName val="Orig Net Capex Chart"/>
      <sheetName val="Total Products &amp; Services"/>
      <sheetName val="Total OtherNA"/>
      <sheetName val="Inc Statement - Total"/>
      <sheetName val="Inc Statement - Total Reg"/>
      <sheetName val="Inc Statement - Reg"/>
      <sheetName val="Inc Statement - Growth"/>
      <sheetName val="Inc Statement - Total Non-reg"/>
      <sheetName val="Inc Statement - NonReg"/>
      <sheetName val="BS IPO"/>
      <sheetName val="Balance Sheet - Reg"/>
      <sheetName val="Balance Sheet - Non-reg"/>
      <sheetName val="Balance Sheet - NonReg"/>
      <sheetName val="CF IPO"/>
      <sheetName val="IS IPO"/>
      <sheetName val="BS Mega"/>
      <sheetName val="CF Mega"/>
      <sheetName val="IS Mega"/>
      <sheetName val="BS Conc"/>
      <sheetName val="CF Conc"/>
      <sheetName val="IS Conc"/>
      <sheetName val="Cash Flow - Total US"/>
      <sheetName val="Cash Flow - Total US (2)"/>
      <sheetName val="Cash Flow - Total US (3)"/>
      <sheetName val="Cash Flow - Total"/>
      <sheetName val="Cash Flow - Regulated"/>
      <sheetName val="Cash Flow - Reg"/>
      <sheetName val="Cash Flow - Non-regulated"/>
      <sheetName val="Cash Flow - NonReg"/>
      <sheetName val="Property"/>
      <sheetName val="Total JV"/>
      <sheetName val="AWS Overhead"/>
      <sheetName val="AWS OR"/>
      <sheetName val="AWE OR"/>
      <sheetName val="Working Capital"/>
      <sheetName val="OR Plan vs Plan"/>
      <sheetName val="FCFI Plan vs Plan"/>
      <sheetName val="GROWTH"/>
      <sheetName val="Growth KPI"/>
      <sheetName val="Growth_NonReg KPI"/>
      <sheetName val="Profiling"/>
      <sheetName val="System Delivery Table"/>
      <sheetName val="System Delivery Chart"/>
      <sheetName val="OpEX Statement-Reg(ex Grwth)"/>
      <sheetName val="OpEX Statement-Growth"/>
      <sheetName val="OpEX Statement-NonReg(ex Grwth)"/>
      <sheetName val="OpEX Statement-Other"/>
      <sheetName val="OpEX Summary"/>
      <sheetName val="Rankings"/>
    </sheetNames>
    <sheetDataSet>
      <sheetData sheetId="0" refreshError="1">
        <row r="6">
          <cell r="B6" t="str">
            <v>Y1BP07</v>
          </cell>
        </row>
        <row r="8">
          <cell r="B8" t="str">
            <v>Y2BP07</v>
          </cell>
        </row>
        <row r="10">
          <cell r="B10" t="str">
            <v>Y2BP07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Case Constants"/>
      <sheetName val="Link Out WP"/>
      <sheetName val="Link Out Filing Exhibits"/>
      <sheetName val="Link Out Monthly BY"/>
      <sheetName val="Link Out Forecast"/>
      <sheetName val="Link Out North Middletown"/>
      <sheetName val="Link Out Carlisle"/>
      <sheetName val="Link Out System Delivery"/>
      <sheetName val="Link Out Rev Req"/>
      <sheetName val="Link Out BY"/>
    </sheetNames>
    <sheetDataSet>
      <sheetData sheetId="0">
        <row r="9">
          <cell r="A9" t="str">
            <v>Company Title:</v>
          </cell>
          <cell r="C9" t="str">
            <v>Kentucky American Water Company</v>
          </cell>
        </row>
        <row r="11">
          <cell r="C11" t="str">
            <v>Case No. 2018-00358</v>
          </cell>
        </row>
        <row r="14">
          <cell r="C14" t="str">
            <v>For the 12 Months Ending June 30, 2020</v>
          </cell>
        </row>
      </sheetData>
      <sheetData sheetId="1">
        <row r="21">
          <cell r="F21" t="str">
            <v>W/P - 1-10</v>
          </cell>
        </row>
        <row r="37">
          <cell r="D37" t="str">
            <v>Other Revenues</v>
          </cell>
          <cell r="F37" t="str">
            <v>W/P - 2-3</v>
          </cell>
        </row>
      </sheetData>
      <sheetData sheetId="2">
        <row r="1">
          <cell r="A1" t="str">
            <v>Kentucky American Water Company</v>
          </cell>
        </row>
      </sheetData>
      <sheetData sheetId="3">
        <row r="6">
          <cell r="A6" t="str">
            <v>Line</v>
          </cell>
        </row>
      </sheetData>
      <sheetData sheetId="4">
        <row r="1">
          <cell r="D1" t="str">
            <v>Water Only</v>
          </cell>
        </row>
      </sheetData>
      <sheetData sheetId="5">
        <row r="8">
          <cell r="C8">
            <v>401</v>
          </cell>
        </row>
      </sheetData>
      <sheetData sheetId="6">
        <row r="8">
          <cell r="C8">
            <v>1096</v>
          </cell>
        </row>
      </sheetData>
      <sheetData sheetId="7">
        <row r="5">
          <cell r="O5">
            <v>14320884.467466416</v>
          </cell>
        </row>
      </sheetData>
      <sheetData sheetId="8">
        <row r="14">
          <cell r="E14">
            <v>91956201</v>
          </cell>
        </row>
      </sheetData>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out"/>
      <sheetName val="Link in"/>
      <sheetName val="Sch M"/>
      <sheetName val="Sch N"/>
    </sheetNames>
    <sheetDataSet>
      <sheetData sheetId="0" refreshError="1"/>
      <sheetData sheetId="1">
        <row r="98">
          <cell r="B98">
            <v>0</v>
          </cell>
          <cell r="D98">
            <v>0</v>
          </cell>
        </row>
        <row r="99">
          <cell r="B99">
            <v>798426.55937264196</v>
          </cell>
          <cell r="D99">
            <v>784484</v>
          </cell>
        </row>
        <row r="100">
          <cell r="B100">
            <v>96878.04</v>
          </cell>
          <cell r="D100">
            <v>96878</v>
          </cell>
        </row>
        <row r="101">
          <cell r="B101">
            <v>154929.96</v>
          </cell>
          <cell r="D101">
            <v>154930</v>
          </cell>
        </row>
        <row r="102">
          <cell r="B102">
            <v>0</v>
          </cell>
          <cell r="D102">
            <v>0</v>
          </cell>
        </row>
        <row r="103">
          <cell r="B103">
            <v>30804</v>
          </cell>
          <cell r="D103">
            <v>30840</v>
          </cell>
        </row>
        <row r="104">
          <cell r="B104">
            <v>765680.63</v>
          </cell>
          <cell r="D104">
            <v>765681</v>
          </cell>
        </row>
        <row r="105">
          <cell r="B105">
            <v>47194.280000000013</v>
          </cell>
          <cell r="D105">
            <v>51538</v>
          </cell>
        </row>
        <row r="106">
          <cell r="B106">
            <v>583109.21</v>
          </cell>
          <cell r="D106">
            <v>598864</v>
          </cell>
        </row>
        <row r="107">
          <cell r="B107">
            <v>0</v>
          </cell>
          <cell r="D107">
            <v>0</v>
          </cell>
        </row>
        <row r="108">
          <cell r="B108">
            <v>0</v>
          </cell>
          <cell r="D108">
            <v>0</v>
          </cell>
        </row>
      </sheetData>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In"/>
      <sheetName val="LinkOut"/>
      <sheetName val="Instructions"/>
      <sheetName val="ExecSummary"/>
      <sheetName val="Base_Inputs"/>
      <sheetName val="StateSummary"/>
      <sheetName val="START"/>
      <sheetName val="Central"/>
      <sheetName val="Northern"/>
      <sheetName val="E Rockcastle"/>
      <sheetName val="Central_SFR"/>
      <sheetName val="END"/>
      <sheetName val="Migration Tool"/>
      <sheetName val="BaseModel"/>
      <sheetName val="Assumptions List"/>
      <sheetName val="CusCt NonSeasonal"/>
      <sheetName val="CusCt Seasonal"/>
      <sheetName val="Meter Counts"/>
      <sheetName val="Fixed Tariff"/>
      <sheetName val="Base Usage"/>
      <sheetName val="Seasonal Usage"/>
      <sheetName val="% Usage No Pay"/>
      <sheetName val="Usage Tariff"/>
      <sheetName val="DSIC Rate Based on Meter"/>
      <sheetName val="DSIC Rate Other"/>
      <sheetName val="Fixed Surch %"/>
      <sheetName val="Vol Surch Rate"/>
      <sheetName val="Total Rev Surch Rate %"/>
      <sheetName val="TaxRefund%TotalRev"/>
      <sheetName val="Other Surch"/>
      <sheetName val="Pre-GRC OORs"/>
      <sheetName val="NRW"/>
      <sheetName val="Unbilled Days"/>
      <sheetName val="RateIncrease-Surcharge"/>
      <sheetName val="Rate Increase"/>
      <sheetName val="Sewer EDUs"/>
      <sheetName val="MinimalUsgPrice"/>
      <sheetName val="PWSurcharge"/>
      <sheetName val="SewerBaseRateInput"/>
      <sheetName val="PublicFirePassThruRates"/>
      <sheetName val="RevenueAmortization"/>
      <sheetName val="LowIncomeDiscount"/>
      <sheetName val="SV_Upload"/>
      <sheetName val="SV_Upload_Summary"/>
      <sheetName val="Consolidated"/>
      <sheetName val="Input"/>
      <sheetName val="SV0"/>
      <sheetName val="Output"/>
    </sheetNames>
    <sheetDataSet>
      <sheetData sheetId="0"/>
      <sheetData sheetId="1">
        <row r="123">
          <cell r="B123">
            <v>2505.6665199999998</v>
          </cell>
          <cell r="C123">
            <v>2504.1227000000003</v>
          </cell>
          <cell r="D123">
            <v>2504.6993900000002</v>
          </cell>
          <cell r="E123">
            <v>2507.82062</v>
          </cell>
          <cell r="F123">
            <v>2509.3113600000001</v>
          </cell>
          <cell r="G123">
            <v>2511.9594600000005</v>
          </cell>
          <cell r="H123">
            <v>2513.4667400000003</v>
          </cell>
          <cell r="I123">
            <v>2516.5281600000003</v>
          </cell>
          <cell r="J123">
            <v>2517.7884100000001</v>
          </cell>
          <cell r="K123">
            <v>2517.5196099999998</v>
          </cell>
          <cell r="L123">
            <v>2516.5281400000003</v>
          </cell>
          <cell r="M123">
            <v>2517.1986200000001</v>
          </cell>
          <cell r="N123">
            <v>2518.2165600000003</v>
          </cell>
          <cell r="O123">
            <v>2518.5281999999997</v>
          </cell>
          <cell r="P123">
            <v>2519.7237400000004</v>
          </cell>
          <cell r="Q123">
            <v>2522.4995399999998</v>
          </cell>
          <cell r="R123">
            <v>2524.3670700000002</v>
          </cell>
          <cell r="S123">
            <v>2526.6767500000001</v>
          </cell>
          <cell r="T123">
            <v>2526.48254</v>
          </cell>
          <cell r="U123">
            <v>2530.9422700000005</v>
          </cell>
          <cell r="V123">
            <v>2532.15256</v>
          </cell>
          <cell r="W123">
            <v>2532.17103</v>
          </cell>
          <cell r="X123">
            <v>2531.1545799999999</v>
          </cell>
          <cell r="Y123">
            <v>2531.7728400000001</v>
          </cell>
          <cell r="Z123">
            <v>2530.76739</v>
          </cell>
          <cell r="AA123">
            <v>2531.0665399999998</v>
          </cell>
          <cell r="AB123">
            <v>2532.2121200000001</v>
          </cell>
          <cell r="AC123">
            <v>2534.9879200000005</v>
          </cell>
          <cell r="AD123">
            <v>2536.85545</v>
          </cell>
          <cell r="AE123">
            <v>2539.1776199999999</v>
          </cell>
          <cell r="AF123">
            <v>2538.9834099999998</v>
          </cell>
          <cell r="AG123">
            <v>2543.54306</v>
          </cell>
          <cell r="AH123">
            <v>2544.8033099999998</v>
          </cell>
          <cell r="AI123">
            <v>2544.8217800000002</v>
          </cell>
          <cell r="AJ123">
            <v>2543.7928400000001</v>
          </cell>
          <cell r="AK123">
            <v>2544.3758900000003</v>
          </cell>
        </row>
        <row r="134">
          <cell r="B134">
            <v>56.145919999999997</v>
          </cell>
          <cell r="C134">
            <v>56.133430000000004</v>
          </cell>
          <cell r="D134">
            <v>56.258330000000001</v>
          </cell>
          <cell r="E134">
            <v>56.345760000000006</v>
          </cell>
          <cell r="F134">
            <v>56.458169999999996</v>
          </cell>
          <cell r="G134">
            <v>56.5456</v>
          </cell>
          <cell r="H134">
            <v>56.58193</v>
          </cell>
          <cell r="I134">
            <v>56.58193</v>
          </cell>
          <cell r="J134">
            <v>56.656870000000005</v>
          </cell>
          <cell r="K134">
            <v>56.58193</v>
          </cell>
          <cell r="L134">
            <v>56.469520000000003</v>
          </cell>
          <cell r="M134">
            <v>56.408209999999997</v>
          </cell>
          <cell r="N134">
            <v>56.383230000000005</v>
          </cell>
          <cell r="O134">
            <v>56.395720000000004</v>
          </cell>
          <cell r="P134">
            <v>56.433190000000003</v>
          </cell>
          <cell r="Q134">
            <v>56.495640000000002</v>
          </cell>
          <cell r="R134">
            <v>56.645519999999998</v>
          </cell>
          <cell r="S134">
            <v>56.694340000000004</v>
          </cell>
          <cell r="T134">
            <v>56.730670000000003</v>
          </cell>
          <cell r="U134">
            <v>56.793120000000002</v>
          </cell>
          <cell r="V134">
            <v>56.855570000000007</v>
          </cell>
          <cell r="W134">
            <v>56.780630000000002</v>
          </cell>
          <cell r="X134">
            <v>56.693200000000004</v>
          </cell>
          <cell r="Y134">
            <v>56.643240000000006</v>
          </cell>
          <cell r="Z134">
            <v>56.60577</v>
          </cell>
          <cell r="AA134">
            <v>56.630750000000006</v>
          </cell>
          <cell r="AB134">
            <v>56.730670000000003</v>
          </cell>
          <cell r="AC134">
            <v>56.818100000000001</v>
          </cell>
          <cell r="AD134">
            <v>56.980470000000004</v>
          </cell>
          <cell r="AE134">
            <v>57.042920000000002</v>
          </cell>
          <cell r="AF134">
            <v>57.079249999999995</v>
          </cell>
          <cell r="AG134">
            <v>57.066759999999995</v>
          </cell>
          <cell r="AH134">
            <v>57.091739999999994</v>
          </cell>
          <cell r="AI134">
            <v>57.029289999999996</v>
          </cell>
          <cell r="AJ134">
            <v>56.954349999999998</v>
          </cell>
          <cell r="AK134">
            <v>56.905530000000006</v>
          </cell>
        </row>
        <row r="156">
          <cell r="B156">
            <v>17.477040000000002</v>
          </cell>
          <cell r="C156">
            <v>17.477040000000002</v>
          </cell>
          <cell r="D156">
            <v>17.646720000000002</v>
          </cell>
          <cell r="E156">
            <v>17.816400000000002</v>
          </cell>
          <cell r="F156">
            <v>18.070920000000005</v>
          </cell>
          <cell r="G156">
            <v>18.070920000000005</v>
          </cell>
          <cell r="H156">
            <v>17.92952</v>
          </cell>
          <cell r="I156">
            <v>17.957799999999999</v>
          </cell>
          <cell r="J156">
            <v>17.957799999999999</v>
          </cell>
          <cell r="K156">
            <v>17.957799999999999</v>
          </cell>
          <cell r="L156">
            <v>17.957799999999999</v>
          </cell>
          <cell r="M156">
            <v>17.957799999999999</v>
          </cell>
          <cell r="N156">
            <v>17.957799999999999</v>
          </cell>
          <cell r="O156">
            <v>17.957799999999999</v>
          </cell>
          <cell r="P156">
            <v>17.957799999999999</v>
          </cell>
          <cell r="Q156">
            <v>17.957799999999999</v>
          </cell>
          <cell r="R156">
            <v>17.957799999999999</v>
          </cell>
          <cell r="S156">
            <v>17.957799999999999</v>
          </cell>
          <cell r="T156">
            <v>17.957799999999999</v>
          </cell>
          <cell r="U156">
            <v>17.957799999999999</v>
          </cell>
          <cell r="V156">
            <v>17.957799999999999</v>
          </cell>
          <cell r="W156">
            <v>17.957799999999999</v>
          </cell>
          <cell r="X156">
            <v>17.957799999999999</v>
          </cell>
          <cell r="Y156">
            <v>17.957799999999999</v>
          </cell>
          <cell r="Z156">
            <v>17.957799999999999</v>
          </cell>
          <cell r="AA156">
            <v>17.957799999999999</v>
          </cell>
          <cell r="AB156">
            <v>17.957799999999999</v>
          </cell>
          <cell r="AC156">
            <v>17.957799999999999</v>
          </cell>
          <cell r="AD156">
            <v>17.957799999999999</v>
          </cell>
          <cell r="AE156">
            <v>17.957799999999999</v>
          </cell>
          <cell r="AF156">
            <v>17.957799999999999</v>
          </cell>
          <cell r="AG156">
            <v>17.957799999999999</v>
          </cell>
          <cell r="AH156">
            <v>17.957799999999999</v>
          </cell>
          <cell r="AI156">
            <v>17.957799999999999</v>
          </cell>
          <cell r="AJ156">
            <v>17.957799999999999</v>
          </cell>
          <cell r="AK156">
            <v>17.957799999999999</v>
          </cell>
        </row>
        <row r="177">
          <cell r="B177">
            <v>4013.7079411419554</v>
          </cell>
          <cell r="C177">
            <v>3740.7219242360684</v>
          </cell>
          <cell r="D177">
            <v>4122.6517978741394</v>
          </cell>
          <cell r="E177">
            <v>4093.4585114920355</v>
          </cell>
          <cell r="F177">
            <v>4646.7584398006893</v>
          </cell>
          <cell r="G177">
            <v>4945.0433180759601</v>
          </cell>
          <cell r="H177">
            <v>5214.5018770793213</v>
          </cell>
          <cell r="I177">
            <v>5267.9251474411431</v>
          </cell>
          <cell r="J177">
            <v>5109.3330244489625</v>
          </cell>
          <cell r="K177">
            <v>4818.6990699577573</v>
          </cell>
          <cell r="L177">
            <v>4083.2333404567416</v>
          </cell>
          <cell r="M177">
            <v>3995.4402508815301</v>
          </cell>
          <cell r="N177">
            <v>3981.3991357412588</v>
          </cell>
          <cell r="O177">
            <v>3696.4231023470697</v>
          </cell>
          <cell r="P177">
            <v>4023.8926855207865</v>
          </cell>
          <cell r="Q177">
            <v>4058.6256306994478</v>
          </cell>
          <cell r="R177">
            <v>4612.0806407970713</v>
          </cell>
          <cell r="S177">
            <v>4881.2618553800712</v>
          </cell>
          <cell r="T177">
            <v>5134.3435886288862</v>
          </cell>
          <cell r="U177">
            <v>5245.354535441028</v>
          </cell>
          <cell r="V177">
            <v>5062.3794896330919</v>
          </cell>
          <cell r="W177">
            <v>4774.0671861537221</v>
          </cell>
          <cell r="X177">
            <v>4044.871281887622</v>
          </cell>
          <cell r="Y177">
            <v>3957.3911179962988</v>
          </cell>
          <cell r="Z177">
            <v>3940.9272028314977</v>
          </cell>
          <cell r="AA177">
            <v>3658.9679782101857</v>
          </cell>
          <cell r="AB177">
            <v>3983.1584499292112</v>
          </cell>
          <cell r="AC177">
            <v>4018.0328670073968</v>
          </cell>
          <cell r="AD177">
            <v>4566.5623691491273</v>
          </cell>
          <cell r="AE177">
            <v>4833.3256660394736</v>
          </cell>
          <cell r="AF177">
            <v>5084.4167397385654</v>
          </cell>
          <cell r="AG177">
            <v>5194.3577640160029</v>
          </cell>
          <cell r="AH177">
            <v>5012.9141043894597</v>
          </cell>
          <cell r="AI177">
            <v>4726.863448605719</v>
          </cell>
          <cell r="AJ177">
            <v>4004.2225820709532</v>
          </cell>
          <cell r="AK177">
            <v>3917.3011744633845</v>
          </cell>
        </row>
        <row r="186">
          <cell r="B186">
            <v>53.609407126331504</v>
          </cell>
          <cell r="C186">
            <v>49.297849744909826</v>
          </cell>
          <cell r="D186">
            <v>53.363757379262104</v>
          </cell>
          <cell r="E186">
            <v>51.821372483750899</v>
          </cell>
          <cell r="F186">
            <v>60.038421854375009</v>
          </cell>
          <cell r="G186">
            <v>63.17198462026149</v>
          </cell>
          <cell r="H186">
            <v>61.405520562985053</v>
          </cell>
          <cell r="I186">
            <v>61.236765315864623</v>
          </cell>
          <cell r="J186">
            <v>57.056518917710207</v>
          </cell>
          <cell r="K186">
            <v>55.607112765892964</v>
          </cell>
          <cell r="L186">
            <v>50.694147396158463</v>
          </cell>
          <cell r="M186">
            <v>54.796055534129422</v>
          </cell>
          <cell r="N186">
            <v>52.973482305488574</v>
          </cell>
          <cell r="O186">
            <v>48.713300186652191</v>
          </cell>
          <cell r="P186">
            <v>52.732482872234343</v>
          </cell>
          <cell r="Q186">
            <v>51.210689533216659</v>
          </cell>
          <cell r="R186">
            <v>59.328444298502625</v>
          </cell>
          <cell r="S186">
            <v>62.42338056604418</v>
          </cell>
          <cell r="T186">
            <v>60.67871016197482</v>
          </cell>
          <cell r="U186">
            <v>60.519569047821015</v>
          </cell>
          <cell r="V186">
            <v>56.390849502901887</v>
          </cell>
          <cell r="W186">
            <v>54.953989128398277</v>
          </cell>
          <cell r="X186">
            <v>50.094491267461699</v>
          </cell>
          <cell r="Y186">
            <v>54.14307193849163</v>
          </cell>
          <cell r="Z186">
            <v>52.318391145529198</v>
          </cell>
          <cell r="AA186">
            <v>48.111289237656315</v>
          </cell>
          <cell r="AB186">
            <v>52.082135700677291</v>
          </cell>
          <cell r="AC186">
            <v>50.581581098692695</v>
          </cell>
          <cell r="AD186">
            <v>58.597183070862307</v>
          </cell>
          <cell r="AE186">
            <v>61.652324763202316</v>
          </cell>
          <cell r="AF186">
            <v>59.93007630977025</v>
          </cell>
          <cell r="AG186">
            <v>59.780537288829237</v>
          </cell>
          <cell r="AH186">
            <v>55.704760292620477</v>
          </cell>
          <cell r="AI186">
            <v>54.280648802262363</v>
          </cell>
          <cell r="AJ186">
            <v>49.47647026219726</v>
          </cell>
          <cell r="AK186">
            <v>53.470225294274158</v>
          </cell>
        </row>
        <row r="204">
          <cell r="B204">
            <v>0</v>
          </cell>
          <cell r="C204">
            <v>0</v>
          </cell>
          <cell r="D204">
            <v>3.412879999999999</v>
          </cell>
          <cell r="E204">
            <v>-3.2881899999999997</v>
          </cell>
          <cell r="F204">
            <v>20.519879999999997</v>
          </cell>
          <cell r="G204">
            <v>8.3627500000000001</v>
          </cell>
          <cell r="H204">
            <v>15.463050000000001</v>
          </cell>
          <cell r="I204">
            <v>7.5109399999999988</v>
          </cell>
          <cell r="J204">
            <v>8.663551666666665</v>
          </cell>
          <cell r="K204">
            <v>8.663551666666665</v>
          </cell>
          <cell r="L204">
            <v>8.663551666666665</v>
          </cell>
          <cell r="M204">
            <v>8.663551666666665</v>
          </cell>
          <cell r="N204">
            <v>8.663551666666665</v>
          </cell>
          <cell r="O204">
            <v>8.663551666666665</v>
          </cell>
          <cell r="P204">
            <v>8.663551666666665</v>
          </cell>
          <cell r="Q204">
            <v>8.663551666666665</v>
          </cell>
          <cell r="R204">
            <v>8.663551666666665</v>
          </cell>
          <cell r="S204">
            <v>8.663551666666665</v>
          </cell>
          <cell r="T204">
            <v>8.663551666666665</v>
          </cell>
          <cell r="U204">
            <v>8.663551666666665</v>
          </cell>
          <cell r="V204">
            <v>8.663551666666665</v>
          </cell>
          <cell r="W204">
            <v>8.663551666666665</v>
          </cell>
          <cell r="X204">
            <v>8.663551666666665</v>
          </cell>
          <cell r="Y204">
            <v>8.663551666666665</v>
          </cell>
          <cell r="Z204">
            <v>8.663551666666665</v>
          </cell>
          <cell r="AA204">
            <v>8.663551666666665</v>
          </cell>
          <cell r="AB204">
            <v>8.663551666666665</v>
          </cell>
          <cell r="AC204">
            <v>8.663551666666665</v>
          </cell>
          <cell r="AD204">
            <v>8.663551666666665</v>
          </cell>
          <cell r="AE204">
            <v>8.663551666666665</v>
          </cell>
          <cell r="AF204">
            <v>8.663551666666665</v>
          </cell>
          <cell r="AG204">
            <v>8.663551666666665</v>
          </cell>
          <cell r="AH204">
            <v>8.663551666666665</v>
          </cell>
          <cell r="AI204">
            <v>8.663551666666665</v>
          </cell>
          <cell r="AJ204">
            <v>8.663551666666665</v>
          </cell>
          <cell r="AK204">
            <v>8.663551666666665</v>
          </cell>
        </row>
        <row r="252">
          <cell r="J252">
            <v>7.9481700000000002</v>
          </cell>
          <cell r="K252">
            <v>7.9481700000000002</v>
          </cell>
          <cell r="L252">
            <v>7.9481700000000002</v>
          </cell>
          <cell r="M252">
            <v>7.9481700000000002</v>
          </cell>
          <cell r="N252">
            <v>7.9481700000000002</v>
          </cell>
          <cell r="O252">
            <v>7.9481700000000002</v>
          </cell>
          <cell r="P252">
            <v>7.9481700000000002</v>
          </cell>
          <cell r="Q252">
            <v>7.9481700000000002</v>
          </cell>
          <cell r="R252">
            <v>9.4481699999999993</v>
          </cell>
          <cell r="S252">
            <v>7.9481700000000002</v>
          </cell>
          <cell r="T252">
            <v>7.9481700000000002</v>
          </cell>
          <cell r="U252">
            <v>7.9481700000000002</v>
          </cell>
          <cell r="V252">
            <v>7.9481700000000002</v>
          </cell>
          <cell r="W252">
            <v>7.9481700000000002</v>
          </cell>
          <cell r="X252">
            <v>7.9481700000000002</v>
          </cell>
          <cell r="Y252">
            <v>7.9481700000000002</v>
          </cell>
          <cell r="Z252">
            <v>7.9481700000000002</v>
          </cell>
          <cell r="AA252">
            <v>7.9481700000000002</v>
          </cell>
          <cell r="AB252">
            <v>7.9481700000000002</v>
          </cell>
          <cell r="AC252">
            <v>7.9481700000000002</v>
          </cell>
          <cell r="AD252">
            <v>9.4481699999999993</v>
          </cell>
          <cell r="AE252">
            <v>7.9481700000000002</v>
          </cell>
          <cell r="AF252">
            <v>7.9481700000000002</v>
          </cell>
          <cell r="AG252">
            <v>7.9481700000000002</v>
          </cell>
          <cell r="AH252">
            <v>7.9481700000000002</v>
          </cell>
          <cell r="AI252">
            <v>7.9481700000000002</v>
          </cell>
          <cell r="AJ252">
            <v>7.9481700000000002</v>
          </cell>
          <cell r="AK252">
            <v>7.9481700000000002</v>
          </cell>
        </row>
        <row r="253">
          <cell r="J253">
            <v>12.910830000000001</v>
          </cell>
          <cell r="K253">
            <v>12.910830000000001</v>
          </cell>
          <cell r="L253">
            <v>12.910830000000001</v>
          </cell>
          <cell r="M253">
            <v>12.910830000000001</v>
          </cell>
          <cell r="N253">
            <v>12.910830000000001</v>
          </cell>
          <cell r="O253">
            <v>12.910830000000001</v>
          </cell>
          <cell r="P253">
            <v>12.910830000000001</v>
          </cell>
          <cell r="Q253">
            <v>12.910830000000001</v>
          </cell>
          <cell r="R253">
            <v>12.910830000000001</v>
          </cell>
          <cell r="S253">
            <v>12.910830000000001</v>
          </cell>
          <cell r="T253">
            <v>12.910830000000001</v>
          </cell>
          <cell r="U253">
            <v>12.910830000000001</v>
          </cell>
          <cell r="V253">
            <v>12.910830000000001</v>
          </cell>
          <cell r="W253">
            <v>12.910830000000001</v>
          </cell>
          <cell r="X253">
            <v>12.910830000000001</v>
          </cell>
          <cell r="Y253">
            <v>12.910830000000001</v>
          </cell>
          <cell r="Z253">
            <v>12.910830000000001</v>
          </cell>
          <cell r="AA253">
            <v>12.910830000000001</v>
          </cell>
          <cell r="AB253">
            <v>12.910830000000001</v>
          </cell>
          <cell r="AC253">
            <v>12.910830000000001</v>
          </cell>
          <cell r="AD253">
            <v>12.910830000000001</v>
          </cell>
          <cell r="AE253">
            <v>12.910830000000001</v>
          </cell>
          <cell r="AF253">
            <v>12.910830000000001</v>
          </cell>
          <cell r="AG253">
            <v>12.910830000000001</v>
          </cell>
          <cell r="AH253">
            <v>12.910830000000001</v>
          </cell>
          <cell r="AI253">
            <v>12.910830000000001</v>
          </cell>
          <cell r="AJ253">
            <v>12.910830000000001</v>
          </cell>
          <cell r="AK253">
            <v>12.910830000000001</v>
          </cell>
        </row>
        <row r="254">
          <cell r="J254">
            <v>2.6160000000000001</v>
          </cell>
          <cell r="K254">
            <v>2.2799999999999998</v>
          </cell>
          <cell r="L254">
            <v>2.0760000000000001</v>
          </cell>
          <cell r="M254">
            <v>2.4</v>
          </cell>
          <cell r="N254">
            <v>3.42</v>
          </cell>
          <cell r="O254">
            <v>2.2440000000000002</v>
          </cell>
          <cell r="P254">
            <v>2.2080000000000002</v>
          </cell>
          <cell r="Q254">
            <v>2.0880000000000001</v>
          </cell>
          <cell r="R254">
            <v>2.7120000000000002</v>
          </cell>
          <cell r="S254">
            <v>2.8079999999999998</v>
          </cell>
          <cell r="T254">
            <v>2.7959999999999998</v>
          </cell>
          <cell r="U254">
            <v>2.532</v>
          </cell>
          <cell r="V254">
            <v>2.6160000000000001</v>
          </cell>
          <cell r="W254">
            <v>2.2799999999999998</v>
          </cell>
          <cell r="X254">
            <v>2.0760000000000001</v>
          </cell>
          <cell r="Y254">
            <v>2.4</v>
          </cell>
          <cell r="Z254">
            <v>3.42</v>
          </cell>
          <cell r="AA254">
            <v>2.2440000000000002</v>
          </cell>
          <cell r="AB254">
            <v>2.2080000000000002</v>
          </cell>
          <cell r="AC254">
            <v>2.0880000000000001</v>
          </cell>
          <cell r="AD254">
            <v>2.7120000000000002</v>
          </cell>
          <cell r="AE254">
            <v>2.8079999999999998</v>
          </cell>
          <cell r="AF254">
            <v>2.7959999999999998</v>
          </cell>
          <cell r="AG254">
            <v>2.532</v>
          </cell>
          <cell r="AH254">
            <v>2.6160000000000001</v>
          </cell>
          <cell r="AI254">
            <v>2.2799999999999998</v>
          </cell>
          <cell r="AJ254">
            <v>2.0760000000000001</v>
          </cell>
          <cell r="AK254">
            <v>2.4</v>
          </cell>
        </row>
        <row r="256">
          <cell r="J256">
            <v>67.956000000000003</v>
          </cell>
          <cell r="K256">
            <v>61.04222</v>
          </cell>
          <cell r="L256">
            <v>49.100360000000002</v>
          </cell>
          <cell r="M256">
            <v>48.833469999999998</v>
          </cell>
          <cell r="N256">
            <v>47.572000000000003</v>
          </cell>
          <cell r="O256">
            <v>44.773339999999997</v>
          </cell>
          <cell r="P256">
            <v>54.546130000000005</v>
          </cell>
          <cell r="Q256">
            <v>57.627490000000009</v>
          </cell>
          <cell r="R256">
            <v>68.370750000000001</v>
          </cell>
          <cell r="S256">
            <v>77.756</v>
          </cell>
          <cell r="T256">
            <v>83.762</v>
          </cell>
          <cell r="U256">
            <v>93.015999999999991</v>
          </cell>
          <cell r="V256">
            <v>67.956000000000003</v>
          </cell>
          <cell r="W256">
            <v>61.04222</v>
          </cell>
          <cell r="X256">
            <v>49.100360000000002</v>
          </cell>
          <cell r="Y256">
            <v>48.833469999999998</v>
          </cell>
          <cell r="Z256">
            <v>47.572000000000003</v>
          </cell>
          <cell r="AA256">
            <v>44.773339999999997</v>
          </cell>
          <cell r="AB256">
            <v>54.546130000000005</v>
          </cell>
          <cell r="AC256">
            <v>57.627490000000009</v>
          </cell>
          <cell r="AD256">
            <v>68.370750000000001</v>
          </cell>
          <cell r="AE256">
            <v>77.756</v>
          </cell>
          <cell r="AF256">
            <v>83.762</v>
          </cell>
          <cell r="AG256">
            <v>93.015999999999991</v>
          </cell>
          <cell r="AH256">
            <v>67.956000000000003</v>
          </cell>
          <cell r="AI256">
            <v>61.04222</v>
          </cell>
          <cell r="AJ256">
            <v>49.100360000000002</v>
          </cell>
          <cell r="AK256">
            <v>48.833469999999998</v>
          </cell>
        </row>
        <row r="257">
          <cell r="J257">
            <v>4.4238799999999996</v>
          </cell>
          <cell r="K257">
            <v>4.1676599999999997</v>
          </cell>
          <cell r="L257">
            <v>4.2957699999999992</v>
          </cell>
          <cell r="M257">
            <v>4.0029699999999995</v>
          </cell>
          <cell r="N257">
            <v>4.3959099999999998</v>
          </cell>
          <cell r="O257">
            <v>4.2514099999999999</v>
          </cell>
          <cell r="P257">
            <v>4.2158100000000003</v>
          </cell>
          <cell r="Q257">
            <v>4.4320299999999992</v>
          </cell>
          <cell r="R257">
            <v>4.2003300000000001</v>
          </cell>
          <cell r="S257">
            <v>4.2526000000000002</v>
          </cell>
          <cell r="T257">
            <v>4.5152200000000002</v>
          </cell>
          <cell r="U257">
            <v>4.3839100000000002</v>
          </cell>
          <cell r="V257">
            <v>4.4238799999999996</v>
          </cell>
          <cell r="W257">
            <v>4.1676599999999997</v>
          </cell>
          <cell r="X257">
            <v>4.2957699999999992</v>
          </cell>
          <cell r="Y257">
            <v>4.0029699999999995</v>
          </cell>
          <cell r="Z257">
            <v>4.3959099999999998</v>
          </cell>
          <cell r="AA257">
            <v>4.2514099999999999</v>
          </cell>
          <cell r="AB257">
            <v>4.2158100000000003</v>
          </cell>
          <cell r="AC257">
            <v>4.4320299999999992</v>
          </cell>
          <cell r="AD257">
            <v>4.2003300000000001</v>
          </cell>
          <cell r="AE257">
            <v>4.2526000000000002</v>
          </cell>
          <cell r="AF257">
            <v>4.5152200000000002</v>
          </cell>
          <cell r="AG257">
            <v>4.3839100000000002</v>
          </cell>
          <cell r="AH257">
            <v>4.4238799999999996</v>
          </cell>
          <cell r="AI257">
            <v>4.1676599999999997</v>
          </cell>
          <cell r="AJ257">
            <v>4.2957699999999992</v>
          </cell>
          <cell r="AK257">
            <v>4.0029699999999995</v>
          </cell>
        </row>
        <row r="258">
          <cell r="J258">
            <v>53.125330000000005</v>
          </cell>
          <cell r="K258">
            <v>49.485330000000005</v>
          </cell>
          <cell r="L258">
            <v>52.117330000000003</v>
          </cell>
          <cell r="M258">
            <v>39.349330000000002</v>
          </cell>
          <cell r="N258">
            <v>45.341329999999999</v>
          </cell>
          <cell r="O258">
            <v>55.701329999999999</v>
          </cell>
          <cell r="P258">
            <v>50.605330000000002</v>
          </cell>
          <cell r="Q258">
            <v>51.221330000000002</v>
          </cell>
          <cell r="R258">
            <v>53.013330000000003</v>
          </cell>
          <cell r="S258">
            <v>49.037330000000004</v>
          </cell>
          <cell r="T258">
            <v>45.17333</v>
          </cell>
          <cell r="U258">
            <v>46.23733</v>
          </cell>
          <cell r="V258">
            <v>53.125330000000005</v>
          </cell>
          <cell r="W258">
            <v>49.485330000000005</v>
          </cell>
          <cell r="X258">
            <v>52.117330000000003</v>
          </cell>
          <cell r="Y258">
            <v>39.349330000000002</v>
          </cell>
          <cell r="Z258">
            <v>45.341329999999999</v>
          </cell>
          <cell r="AA258">
            <v>55.701329999999999</v>
          </cell>
          <cell r="AB258">
            <v>50.605330000000002</v>
          </cell>
          <cell r="AC258">
            <v>51.221330000000002</v>
          </cell>
          <cell r="AD258">
            <v>53.013330000000003</v>
          </cell>
          <cell r="AE258">
            <v>49.037330000000004</v>
          </cell>
          <cell r="AF258">
            <v>45.17333</v>
          </cell>
          <cell r="AG258">
            <v>46.23733</v>
          </cell>
          <cell r="AH258">
            <v>53.125330000000005</v>
          </cell>
          <cell r="AI258">
            <v>49.485330000000005</v>
          </cell>
          <cell r="AJ258">
            <v>52.117330000000003</v>
          </cell>
          <cell r="AK258">
            <v>39.349330000000002</v>
          </cell>
        </row>
        <row r="267">
          <cell r="J267">
            <v>7.1999999999999995E-2</v>
          </cell>
          <cell r="K267">
            <v>9.6000000000000002E-2</v>
          </cell>
          <cell r="L267">
            <v>2.4E-2</v>
          </cell>
          <cell r="M267">
            <v>0.192</v>
          </cell>
          <cell r="N267">
            <v>1.2E-2</v>
          </cell>
          <cell r="O267">
            <v>7.1999999999999995E-2</v>
          </cell>
          <cell r="P267">
            <v>1.2E-2</v>
          </cell>
          <cell r="Q267">
            <v>1.2E-2</v>
          </cell>
          <cell r="R267">
            <v>7.1999999999999995E-2</v>
          </cell>
          <cell r="S267">
            <v>2.4E-2</v>
          </cell>
          <cell r="T267">
            <v>3.5999999999999997E-2</v>
          </cell>
          <cell r="U267">
            <v>3.5999999999999997E-2</v>
          </cell>
          <cell r="V267">
            <v>7.1999999999999995E-2</v>
          </cell>
          <cell r="W267">
            <v>9.6000000000000002E-2</v>
          </cell>
          <cell r="X267">
            <v>2.4E-2</v>
          </cell>
          <cell r="Y267">
            <v>0.192</v>
          </cell>
          <cell r="Z267">
            <v>1.2E-2</v>
          </cell>
          <cell r="AA267">
            <v>7.1999999999999995E-2</v>
          </cell>
          <cell r="AB267">
            <v>1.2E-2</v>
          </cell>
          <cell r="AC267">
            <v>1.2E-2</v>
          </cell>
          <cell r="AD267">
            <v>7.1999999999999995E-2</v>
          </cell>
          <cell r="AE267">
            <v>2.4E-2</v>
          </cell>
          <cell r="AF267">
            <v>3.5999999999999997E-2</v>
          </cell>
          <cell r="AG267">
            <v>3.5999999999999997E-2</v>
          </cell>
          <cell r="AH267">
            <v>7.1999999999999995E-2</v>
          </cell>
          <cell r="AI267">
            <v>9.6000000000000002E-2</v>
          </cell>
          <cell r="AJ267">
            <v>2.4E-2</v>
          </cell>
          <cell r="AK267">
            <v>0.192</v>
          </cell>
        </row>
        <row r="269">
          <cell r="J269">
            <v>0.84</v>
          </cell>
          <cell r="K269">
            <v>0.7</v>
          </cell>
          <cell r="L269">
            <v>0.87275000000000003</v>
          </cell>
          <cell r="M269">
            <v>0.51212000000000002</v>
          </cell>
          <cell r="N269">
            <v>0.56000000000000005</v>
          </cell>
          <cell r="O269">
            <v>0.67200000000000004</v>
          </cell>
          <cell r="P269">
            <v>0.67200000000000004</v>
          </cell>
          <cell r="Q269">
            <v>1.3440000000000001</v>
          </cell>
          <cell r="R269">
            <v>1.036</v>
          </cell>
          <cell r="S269">
            <v>0.92400000000000004</v>
          </cell>
          <cell r="T269">
            <v>0.64400000000000002</v>
          </cell>
          <cell r="U269">
            <v>0.81200000000000006</v>
          </cell>
          <cell r="V269">
            <v>0.84</v>
          </cell>
          <cell r="W269">
            <v>0.7</v>
          </cell>
          <cell r="X269">
            <v>0.87275000000000003</v>
          </cell>
          <cell r="Y269">
            <v>0.51212000000000002</v>
          </cell>
          <cell r="Z269">
            <v>0.56000000000000005</v>
          </cell>
          <cell r="AA269">
            <v>0.67200000000000004</v>
          </cell>
          <cell r="AB269">
            <v>0.67200000000000004</v>
          </cell>
          <cell r="AC269">
            <v>1.3440000000000001</v>
          </cell>
          <cell r="AD269">
            <v>1.036</v>
          </cell>
          <cell r="AE269">
            <v>0.92400000000000004</v>
          </cell>
          <cell r="AF269">
            <v>0.64400000000000002</v>
          </cell>
          <cell r="AG269">
            <v>0.81200000000000006</v>
          </cell>
          <cell r="AH269">
            <v>0.84</v>
          </cell>
          <cell r="AI269">
            <v>0.7</v>
          </cell>
          <cell r="AJ269">
            <v>0.87275000000000003</v>
          </cell>
          <cell r="AK269">
            <v>0.51212000000000002</v>
          </cell>
        </row>
        <row r="271">
          <cell r="J271">
            <v>0.84</v>
          </cell>
          <cell r="K271">
            <v>0.89600000000000002</v>
          </cell>
          <cell r="L271">
            <v>0.78400000000000003</v>
          </cell>
          <cell r="M271">
            <v>0.56000000000000005</v>
          </cell>
          <cell r="N271">
            <v>0.67200000000000004</v>
          </cell>
          <cell r="O271">
            <v>0.28000000000000003</v>
          </cell>
          <cell r="P271">
            <v>0.67200000000000004</v>
          </cell>
          <cell r="Q271">
            <v>1.1759999999999999</v>
          </cell>
          <cell r="R271">
            <v>0.89600000000000002</v>
          </cell>
          <cell r="S271">
            <v>0.56000000000000005</v>
          </cell>
          <cell r="T271">
            <v>0.61599999999999999</v>
          </cell>
          <cell r="U271">
            <v>0.504</v>
          </cell>
          <cell r="V271">
            <v>0.84</v>
          </cell>
          <cell r="W271">
            <v>0.89600000000000002</v>
          </cell>
          <cell r="X271">
            <v>0.78400000000000003</v>
          </cell>
          <cell r="Y271">
            <v>0.56000000000000005</v>
          </cell>
          <cell r="Z271">
            <v>0.67200000000000004</v>
          </cell>
          <cell r="AA271">
            <v>0.28000000000000003</v>
          </cell>
          <cell r="AB271">
            <v>0.67200000000000004</v>
          </cell>
          <cell r="AC271">
            <v>1.1759999999999999</v>
          </cell>
          <cell r="AD271">
            <v>0.89600000000000002</v>
          </cell>
          <cell r="AE271">
            <v>0.56000000000000005</v>
          </cell>
          <cell r="AF271">
            <v>0.61599999999999999</v>
          </cell>
          <cell r="AG271">
            <v>0.504</v>
          </cell>
          <cell r="AH271">
            <v>0.84</v>
          </cell>
          <cell r="AI271">
            <v>0.89600000000000002</v>
          </cell>
          <cell r="AJ271">
            <v>0.78400000000000003</v>
          </cell>
          <cell r="AK271">
            <v>0.56000000000000005</v>
          </cell>
        </row>
        <row r="295">
          <cell r="J295">
            <v>0.14466666666666667</v>
          </cell>
          <cell r="K295">
            <v>0.14466666666666667</v>
          </cell>
          <cell r="L295">
            <v>0.14466666666666667</v>
          </cell>
          <cell r="M295">
            <v>0.14466666666666667</v>
          </cell>
          <cell r="N295">
            <v>0.14466666666666667</v>
          </cell>
          <cell r="O295">
            <v>0.14466666666666667</v>
          </cell>
          <cell r="P295">
            <v>0.14466666666666667</v>
          </cell>
          <cell r="Q295">
            <v>0.14466666666666667</v>
          </cell>
          <cell r="R295">
            <v>0.14466666666666667</v>
          </cell>
          <cell r="S295">
            <v>0.14466666666666667</v>
          </cell>
          <cell r="T295">
            <v>0.14466666666666667</v>
          </cell>
          <cell r="U295">
            <v>0.14466666666666667</v>
          </cell>
          <cell r="V295">
            <v>0.14466666666666667</v>
          </cell>
          <cell r="W295">
            <v>0.14466666666666667</v>
          </cell>
          <cell r="X295">
            <v>0.14466666666666667</v>
          </cell>
          <cell r="Y295">
            <v>0.14466666666666667</v>
          </cell>
          <cell r="Z295">
            <v>0.14466666666666667</v>
          </cell>
          <cell r="AA295">
            <v>0.14466666666666667</v>
          </cell>
          <cell r="AB295">
            <v>0.14466666666666667</v>
          </cell>
          <cell r="AC295">
            <v>0.14466666666666667</v>
          </cell>
          <cell r="AD295">
            <v>0.14466666666666667</v>
          </cell>
          <cell r="AE295">
            <v>0.14466666666666667</v>
          </cell>
          <cell r="AF295">
            <v>0.14466666666666667</v>
          </cell>
          <cell r="AG295">
            <v>0.14466666666666667</v>
          </cell>
          <cell r="AH295">
            <v>0.14466666666666667</v>
          </cell>
          <cell r="AI295">
            <v>0.14466666666666667</v>
          </cell>
          <cell r="AJ295">
            <v>0.14466666666666667</v>
          </cell>
          <cell r="AK295">
            <v>0.14466666666666667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ournal Entry"/>
      <sheetName val="Pivot"/>
      <sheetName val="Sum"/>
      <sheetName val="Accrual Report"/>
      <sheetName val="Provisionings"/>
      <sheetName val="New Invoices"/>
      <sheetName val="Credits"/>
      <sheetName val="Allocation Check"/>
      <sheetName val="Allocation In Pivot Table"/>
      <sheetName val="Email"/>
      <sheetName val="Macro"/>
      <sheetName val="NAMES"/>
      <sheetName val="zeros"/>
      <sheetName val="Accrual Report Inputs"/>
      <sheetName val="Provisionings Inputs"/>
      <sheetName val="New Invoices Inputs"/>
      <sheetName val="Credits Inputs"/>
      <sheetName val="Usage Base Accounts"/>
      <sheetName val="Accrual Date"/>
      <sheetName val="Tom's Sheet"/>
      <sheetName val="Accrual_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A3">
            <v>39933</v>
          </cell>
        </row>
        <row r="4">
          <cell r="A4">
            <v>39964</v>
          </cell>
        </row>
        <row r="5">
          <cell r="A5">
            <v>39994</v>
          </cell>
        </row>
        <row r="6">
          <cell r="A6">
            <v>40025</v>
          </cell>
        </row>
        <row r="7">
          <cell r="A7">
            <v>40056</v>
          </cell>
        </row>
        <row r="8">
          <cell r="A8">
            <v>40086</v>
          </cell>
        </row>
        <row r="9">
          <cell r="A9">
            <v>40117</v>
          </cell>
        </row>
        <row r="10">
          <cell r="A10">
            <v>40147</v>
          </cell>
        </row>
        <row r="11">
          <cell r="A11">
            <v>40178</v>
          </cell>
        </row>
        <row r="12">
          <cell r="A12">
            <v>40209</v>
          </cell>
        </row>
        <row r="13">
          <cell r="A13">
            <v>40237</v>
          </cell>
        </row>
        <row r="14">
          <cell r="A14">
            <v>40268</v>
          </cell>
        </row>
        <row r="15">
          <cell r="A15">
            <v>40298</v>
          </cell>
        </row>
        <row r="16">
          <cell r="A16">
            <v>40329</v>
          </cell>
        </row>
        <row r="17">
          <cell r="A17">
            <v>40359</v>
          </cell>
        </row>
        <row r="18">
          <cell r="A18">
            <v>40390</v>
          </cell>
        </row>
        <row r="19">
          <cell r="A19">
            <v>40421</v>
          </cell>
        </row>
        <row r="20">
          <cell r="A20">
            <v>40451</v>
          </cell>
        </row>
        <row r="21">
          <cell r="A21">
            <v>40482</v>
          </cell>
        </row>
        <row r="22">
          <cell r="A22">
            <v>40512</v>
          </cell>
        </row>
        <row r="23">
          <cell r="A23">
            <v>40543</v>
          </cell>
        </row>
        <row r="24">
          <cell r="A24">
            <v>40574</v>
          </cell>
        </row>
        <row r="25">
          <cell r="A25">
            <v>40602</v>
          </cell>
        </row>
        <row r="26">
          <cell r="A26">
            <v>40633</v>
          </cell>
        </row>
        <row r="27">
          <cell r="A27">
            <v>40663</v>
          </cell>
        </row>
        <row r="28">
          <cell r="A28">
            <v>40694</v>
          </cell>
        </row>
        <row r="29">
          <cell r="A29">
            <v>40724</v>
          </cell>
        </row>
        <row r="30">
          <cell r="A30">
            <v>40755</v>
          </cell>
        </row>
        <row r="31">
          <cell r="A31">
            <v>40786</v>
          </cell>
        </row>
        <row r="32">
          <cell r="A32">
            <v>40816</v>
          </cell>
        </row>
        <row r="33">
          <cell r="A33">
            <v>40847</v>
          </cell>
        </row>
        <row r="34">
          <cell r="A34">
            <v>40877</v>
          </cell>
        </row>
        <row r="35">
          <cell r="A35">
            <v>40908</v>
          </cell>
        </row>
        <row r="36">
          <cell r="A36">
            <v>40939</v>
          </cell>
        </row>
        <row r="37">
          <cell r="A37">
            <v>40968</v>
          </cell>
        </row>
        <row r="38">
          <cell r="A38">
            <v>40999</v>
          </cell>
        </row>
        <row r="39">
          <cell r="A39">
            <v>41029</v>
          </cell>
        </row>
        <row r="40">
          <cell r="A40">
            <v>41060</v>
          </cell>
        </row>
        <row r="41">
          <cell r="A41">
            <v>41090</v>
          </cell>
        </row>
        <row r="42">
          <cell r="A42">
            <v>41121</v>
          </cell>
        </row>
        <row r="43">
          <cell r="A43">
            <v>41152</v>
          </cell>
        </row>
        <row r="44">
          <cell r="A44">
            <v>41182</v>
          </cell>
        </row>
        <row r="45">
          <cell r="A45">
            <v>41213</v>
          </cell>
        </row>
        <row r="46">
          <cell r="A46">
            <v>41243</v>
          </cell>
        </row>
        <row r="47">
          <cell r="A47">
            <v>41274</v>
          </cell>
        </row>
        <row r="48">
          <cell r="A48">
            <v>41305</v>
          </cell>
        </row>
        <row r="49">
          <cell r="A49">
            <v>41333</v>
          </cell>
        </row>
        <row r="50">
          <cell r="A50">
            <v>41364</v>
          </cell>
        </row>
        <row r="51">
          <cell r="A51">
            <v>41394</v>
          </cell>
        </row>
        <row r="52">
          <cell r="A52">
            <v>41425</v>
          </cell>
        </row>
        <row r="53">
          <cell r="A53">
            <v>41455</v>
          </cell>
        </row>
        <row r="54">
          <cell r="A54">
            <v>41486</v>
          </cell>
        </row>
        <row r="55">
          <cell r="A55">
            <v>41517</v>
          </cell>
        </row>
        <row r="56">
          <cell r="A56">
            <v>41547</v>
          </cell>
        </row>
        <row r="57">
          <cell r="A57">
            <v>41578</v>
          </cell>
        </row>
        <row r="58">
          <cell r="A58">
            <v>41608</v>
          </cell>
        </row>
        <row r="59">
          <cell r="A59">
            <v>41639</v>
          </cell>
        </row>
        <row r="60">
          <cell r="A60">
            <v>41670</v>
          </cell>
        </row>
        <row r="61">
          <cell r="A61">
            <v>41698</v>
          </cell>
        </row>
        <row r="62">
          <cell r="A62">
            <v>41729</v>
          </cell>
        </row>
        <row r="63">
          <cell r="A63">
            <v>41759</v>
          </cell>
        </row>
        <row r="64">
          <cell r="A64">
            <v>41790</v>
          </cell>
        </row>
        <row r="65">
          <cell r="A65">
            <v>41820</v>
          </cell>
        </row>
        <row r="66">
          <cell r="A66">
            <v>41851</v>
          </cell>
        </row>
        <row r="67">
          <cell r="A67">
            <v>41882</v>
          </cell>
        </row>
        <row r="68">
          <cell r="A68">
            <v>41912</v>
          </cell>
        </row>
        <row r="69">
          <cell r="A69">
            <v>41943</v>
          </cell>
        </row>
        <row r="70">
          <cell r="A70">
            <v>41973</v>
          </cell>
        </row>
        <row r="71">
          <cell r="A71">
            <v>42004</v>
          </cell>
        </row>
      </sheetData>
      <sheetData sheetId="20" refreshError="1"/>
      <sheetData sheetId="2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KY/2018%20Water%20Rate%20Case/Exhibits%20Support/Revenues/Other%20Operating%20Revenues/KY%20Other%20Operating%20Rev%20Projection%20Final.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Peter Z. Yuan" refreshedDate="43380.601632291669" createdVersion="6" refreshedVersion="6" minRefreshableVersion="3" recordCount="5937">
  <cacheSource type="worksheet">
    <worksheetSource ref="A1:N1048576" sheet="Data"/>
  </cacheSource>
  <cacheFields count="14">
    <cacheField name="Company Code" numFmtId="0">
      <sharedItems containsBlank="1"/>
    </cacheField>
    <cacheField name="Ledger" numFmtId="0">
      <sharedItems containsBlank="1"/>
    </cacheField>
    <cacheField name="G/L Account" numFmtId="0">
      <sharedItems containsBlank="1" count="9">
        <s v="40310200"/>
        <s v="40310600"/>
        <s v="40310700"/>
        <s v="40310250"/>
        <s v="40310100"/>
        <s v="40310400"/>
        <s v="40310500"/>
        <s v="40189900"/>
        <m/>
      </sharedItems>
    </cacheField>
    <cacheField name="Posting Date" numFmtId="0">
      <sharedItems containsDate="1" containsString="0" containsBlank="1" containsMixedTypes="1" minDate="2017-09-01T00:00:00" maxDate="1900-01-01T20:50:04"/>
    </cacheField>
    <cacheField name="Fiscal Year" numFmtId="0">
      <sharedItems containsBlank="1" count="3">
        <s v="2017"/>
        <s v="2018"/>
        <m/>
      </sharedItems>
    </cacheField>
    <cacheField name="Posting period" numFmtId="0">
      <sharedItems containsBlank="1" count="13">
        <s v="9"/>
        <s v="10"/>
        <s v="11"/>
        <s v="12"/>
        <s v="1"/>
        <s v="2"/>
        <s v="3"/>
        <s v="4"/>
        <s v="5"/>
        <s v="6"/>
        <s v="7"/>
        <s v="8"/>
        <m/>
      </sharedItems>
    </cacheField>
    <cacheField name="Document Type" numFmtId="0">
      <sharedItems containsBlank="1"/>
    </cacheField>
    <cacheField name="Document Number" numFmtId="0">
      <sharedItems containsBlank="1"/>
    </cacheField>
    <cacheField name="Posting Key" numFmtId="0">
      <sharedItems containsBlank="1"/>
    </cacheField>
    <cacheField name="General ledger amount" numFmtId="0">
      <sharedItems containsString="0" containsBlank="1" containsNumber="1" minValue="-1433759" maxValue="1433759"/>
    </cacheField>
    <cacheField name="Text" numFmtId="0">
      <sharedItems containsBlank="1"/>
    </cacheField>
    <cacheField name="Profit Center" numFmtId="0">
      <sharedItems containsBlank="1" count="7">
        <s v="1201"/>
        <s v="1202"/>
        <s v="1230"/>
        <s v="1233"/>
        <s v="1270"/>
        <s v="1203"/>
        <m/>
      </sharedItems>
    </cacheField>
    <cacheField name="Desc" numFmtId="0">
      <sharedItems containsBlank="1" count="9">
        <s v="Other Revenue - Rent"/>
        <s v="Other Revenue - Usage Data"/>
        <s v="Other Revenue - Reconnection Fee"/>
        <s v="Other Revenue - Rent Interco"/>
        <s v="Other revenue - late payment charge"/>
        <s v="Other Revenue - NSF Check Charge"/>
        <s v="Other Revenue - Application/Initiation Fee"/>
        <s v="Other Water Revenue"/>
        <m/>
      </sharedItems>
    </cacheField>
    <cacheField name="ProfitCenterDesc" numFmtId="0">
      <sharedItems containsBlank="1" count="7">
        <s v="KY-CORPORATE"/>
        <s v="KY-CENTRAL"/>
        <s v="KY-NORTH"/>
        <s v="KY-OWENTON WW"/>
        <s v="KY - RIDGEWOOD WW"/>
        <s v="KY- E ROCKCASTE WTR"/>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Peter Z. Yuan" refreshedDate="43380.60190277778" createdVersion="6" refreshedVersion="6" minRefreshableVersion="3" recordCount="5926">
  <cacheSource type="worksheet">
    <worksheetSource ref="A1:N5927" sheet="Data" r:id="rId2"/>
  </cacheSource>
  <cacheFields count="14">
    <cacheField name="Company Code" numFmtId="0">
      <sharedItems/>
    </cacheField>
    <cacheField name="Ledger" numFmtId="0">
      <sharedItems/>
    </cacheField>
    <cacheField name="G/L Account" numFmtId="0">
      <sharedItems count="7">
        <s v="40310200"/>
        <s v="40310600"/>
        <s v="40310700"/>
        <s v="40310250"/>
        <s v="40310100"/>
        <s v="40310400"/>
        <s v="40310500"/>
      </sharedItems>
    </cacheField>
    <cacheField name="Posting Date" numFmtId="14">
      <sharedItems containsSemiMixedTypes="0" containsNonDate="0" containsDate="1" containsString="0" minDate="2017-09-01T00:00:00" maxDate="2018-08-31T00:00:00"/>
    </cacheField>
    <cacheField name="Fiscal Year" numFmtId="0">
      <sharedItems count="2">
        <s v="2017"/>
        <s v="2018"/>
      </sharedItems>
    </cacheField>
    <cacheField name="Posting period" numFmtId="0">
      <sharedItems count="12">
        <s v="9"/>
        <s v="10"/>
        <s v="11"/>
        <s v="12"/>
        <s v="1"/>
        <s v="2"/>
        <s v="3"/>
        <s v="4"/>
        <s v="5"/>
        <s v="6"/>
        <s v="7"/>
        <s v="8"/>
      </sharedItems>
    </cacheField>
    <cacheField name="Document Type" numFmtId="0">
      <sharedItems/>
    </cacheField>
    <cacheField name="Document Number" numFmtId="0">
      <sharedItems/>
    </cacheField>
    <cacheField name="Posting Key" numFmtId="0">
      <sharedItems/>
    </cacheField>
    <cacheField name="General ledger amount" numFmtId="4">
      <sharedItems containsSemiMixedTypes="0" containsString="0" containsNumber="1" minValue="-23333.33" maxValue="5656"/>
    </cacheField>
    <cacheField name="Text" numFmtId="0">
      <sharedItems/>
    </cacheField>
    <cacheField name="Profit Center" numFmtId="0">
      <sharedItems count="6">
        <s v="1201"/>
        <s v="1202"/>
        <s v="1230"/>
        <s v="1233"/>
        <s v="1270"/>
        <s v="1203"/>
      </sharedItems>
    </cacheField>
    <cacheField name="Desc" numFmtId="0">
      <sharedItems count="7">
        <s v="Other Revenue - Rent"/>
        <s v="Other Revenue - Usage Data"/>
        <s v="Other Revenue - Reconnection Fee"/>
        <s v="Other Revenue - Rent Interco"/>
        <s v="Other revenue - late payment charge"/>
        <s v="Other Revenue - NSF Check Charge"/>
        <s v="Other Revenue - Application/Initiation Fee"/>
      </sharedItems>
    </cacheField>
    <cacheField name="ProfitCenterDesc" numFmtId="0">
      <sharedItems count="6">
        <s v="KY-CORPORATE"/>
        <s v="KY-CENTRAL"/>
        <s v="KY-NORTH"/>
        <s v="KY-OWENTON WW"/>
        <s v="KY - RIDGEWOOD WW"/>
        <s v="KY- E ROCKCASTE WTR"/>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937">
  <r>
    <s v="1012"/>
    <s v="0L"/>
    <x v="0"/>
    <d v="2017-09-01T00:00:00"/>
    <x v="0"/>
    <x v="0"/>
    <s v="DR"/>
    <s v="4000128039"/>
    <s v="50"/>
    <n v="-4953.6899999999996"/>
    <s v=""/>
    <x v="0"/>
    <x v="0"/>
    <x v="0"/>
  </r>
  <r>
    <s v="1012"/>
    <s v="0L"/>
    <x v="0"/>
    <d v="2017-09-01T00:00:00"/>
    <x v="0"/>
    <x v="0"/>
    <s v="DR"/>
    <s v="4000128040"/>
    <s v="50"/>
    <n v="-2994.48"/>
    <s v=""/>
    <x v="0"/>
    <x v="0"/>
    <x v="0"/>
  </r>
  <r>
    <s v="1012"/>
    <s v="0L"/>
    <x v="0"/>
    <d v="2017-10-01T00:00:00"/>
    <x v="0"/>
    <x v="1"/>
    <s v="DR"/>
    <s v="4000130009"/>
    <s v="50"/>
    <n v="-4953.6899999999996"/>
    <s v=""/>
    <x v="0"/>
    <x v="0"/>
    <x v="0"/>
  </r>
  <r>
    <s v="1012"/>
    <s v="0L"/>
    <x v="0"/>
    <d v="2017-10-01T00:00:00"/>
    <x v="0"/>
    <x v="1"/>
    <s v="DR"/>
    <s v="4000130010"/>
    <s v="50"/>
    <n v="-2994.48"/>
    <s v=""/>
    <x v="0"/>
    <x v="0"/>
    <x v="0"/>
  </r>
  <r>
    <s v="1012"/>
    <s v="0L"/>
    <x v="0"/>
    <d v="2017-11-01T00:00:00"/>
    <x v="0"/>
    <x v="2"/>
    <s v="DR"/>
    <s v="4000132263"/>
    <s v="50"/>
    <n v="-4953.6899999999996"/>
    <s v=""/>
    <x v="0"/>
    <x v="0"/>
    <x v="0"/>
  </r>
  <r>
    <s v="1012"/>
    <s v="0L"/>
    <x v="0"/>
    <d v="2017-11-01T00:00:00"/>
    <x v="0"/>
    <x v="2"/>
    <s v="DR"/>
    <s v="4000132264"/>
    <s v="50"/>
    <n v="-2994.48"/>
    <s v=""/>
    <x v="0"/>
    <x v="0"/>
    <x v="0"/>
  </r>
  <r>
    <s v="1012"/>
    <s v="0L"/>
    <x v="0"/>
    <d v="2017-12-01T00:00:00"/>
    <x v="0"/>
    <x v="3"/>
    <s v="DR"/>
    <s v="4000134117"/>
    <s v="50"/>
    <n v="-4953.6899999999996"/>
    <s v=""/>
    <x v="0"/>
    <x v="0"/>
    <x v="0"/>
  </r>
  <r>
    <s v="1012"/>
    <s v="0L"/>
    <x v="0"/>
    <d v="2017-12-01T00:00:00"/>
    <x v="0"/>
    <x v="3"/>
    <s v="DR"/>
    <s v="4000134118"/>
    <s v="50"/>
    <n v="-2994.48"/>
    <s v=""/>
    <x v="0"/>
    <x v="0"/>
    <x v="0"/>
  </r>
  <r>
    <s v="1012"/>
    <s v="0L"/>
    <x v="0"/>
    <d v="2018-01-01T00:00:00"/>
    <x v="1"/>
    <x v="4"/>
    <s v="DR"/>
    <s v="4000136119"/>
    <s v="50"/>
    <n v="-4953.6899999999996"/>
    <s v=""/>
    <x v="0"/>
    <x v="0"/>
    <x v="0"/>
  </r>
  <r>
    <s v="1012"/>
    <s v="0L"/>
    <x v="0"/>
    <d v="2018-01-01T00:00:00"/>
    <x v="1"/>
    <x v="4"/>
    <s v="DR"/>
    <s v="4000136120"/>
    <s v="50"/>
    <n v="-2994.48"/>
    <s v=""/>
    <x v="0"/>
    <x v="0"/>
    <x v="0"/>
  </r>
  <r>
    <s v="1012"/>
    <s v="0L"/>
    <x v="0"/>
    <d v="2018-02-01T00:00:00"/>
    <x v="1"/>
    <x v="5"/>
    <s v="DR"/>
    <s v="4000137797"/>
    <s v="50"/>
    <n v="-4953.6899999999996"/>
    <s v=""/>
    <x v="0"/>
    <x v="0"/>
    <x v="0"/>
  </r>
  <r>
    <s v="1012"/>
    <s v="0L"/>
    <x v="0"/>
    <d v="2018-02-01T00:00:00"/>
    <x v="1"/>
    <x v="5"/>
    <s v="DR"/>
    <s v="4000137798"/>
    <s v="50"/>
    <n v="-2994.48"/>
    <s v=""/>
    <x v="0"/>
    <x v="0"/>
    <x v="0"/>
  </r>
  <r>
    <s v="1012"/>
    <s v="0L"/>
    <x v="0"/>
    <d v="2018-03-01T00:00:00"/>
    <x v="1"/>
    <x v="6"/>
    <s v="DR"/>
    <s v="4000139736"/>
    <s v="50"/>
    <n v="-4953.6899999999996"/>
    <s v=""/>
    <x v="0"/>
    <x v="0"/>
    <x v="0"/>
  </r>
  <r>
    <s v="1012"/>
    <s v="0L"/>
    <x v="0"/>
    <d v="2018-03-01T00:00:00"/>
    <x v="1"/>
    <x v="6"/>
    <s v="DR"/>
    <s v="4000139737"/>
    <s v="50"/>
    <n v="-2994.48"/>
    <s v=""/>
    <x v="0"/>
    <x v="0"/>
    <x v="0"/>
  </r>
  <r>
    <s v="1012"/>
    <s v="0L"/>
    <x v="0"/>
    <d v="2018-04-01T00:00:00"/>
    <x v="1"/>
    <x v="7"/>
    <s v="DR"/>
    <s v="4000141661"/>
    <s v="50"/>
    <n v="-4953.6899999999996"/>
    <s v=""/>
    <x v="0"/>
    <x v="0"/>
    <x v="0"/>
  </r>
  <r>
    <s v="1012"/>
    <s v="0L"/>
    <x v="0"/>
    <d v="2018-04-01T00:00:00"/>
    <x v="1"/>
    <x v="7"/>
    <s v="DR"/>
    <s v="4000141662"/>
    <s v="50"/>
    <n v="-2994.48"/>
    <s v=""/>
    <x v="0"/>
    <x v="0"/>
    <x v="0"/>
  </r>
  <r>
    <s v="1012"/>
    <s v="0L"/>
    <x v="0"/>
    <d v="2018-05-01T00:00:00"/>
    <x v="1"/>
    <x v="8"/>
    <s v="DR"/>
    <s v="4000143664"/>
    <s v="50"/>
    <n v="-4953.6899999999996"/>
    <s v=""/>
    <x v="0"/>
    <x v="0"/>
    <x v="0"/>
  </r>
  <r>
    <s v="1012"/>
    <s v="0L"/>
    <x v="0"/>
    <d v="2018-05-01T00:00:00"/>
    <x v="1"/>
    <x v="8"/>
    <s v="DR"/>
    <s v="4000143665"/>
    <s v="50"/>
    <n v="-2994.48"/>
    <s v=""/>
    <x v="0"/>
    <x v="0"/>
    <x v="0"/>
  </r>
  <r>
    <s v="1012"/>
    <s v="0L"/>
    <x v="0"/>
    <d v="2018-05-31T00:00:00"/>
    <x v="1"/>
    <x v="8"/>
    <s v="DR"/>
    <s v="4000146644"/>
    <s v="50"/>
    <n v="-1500"/>
    <s v=""/>
    <x v="0"/>
    <x v="0"/>
    <x v="0"/>
  </r>
  <r>
    <s v="1012"/>
    <s v="0L"/>
    <x v="0"/>
    <d v="2018-06-01T00:00:00"/>
    <x v="1"/>
    <x v="9"/>
    <s v="DR"/>
    <s v="4000146765"/>
    <s v="50"/>
    <n v="-4953.6899999999996"/>
    <s v=""/>
    <x v="0"/>
    <x v="0"/>
    <x v="0"/>
  </r>
  <r>
    <s v="1012"/>
    <s v="0L"/>
    <x v="0"/>
    <d v="2018-06-01T00:00:00"/>
    <x v="1"/>
    <x v="9"/>
    <s v="DR"/>
    <s v="4000146766"/>
    <s v="50"/>
    <n v="-2994.48"/>
    <s v=""/>
    <x v="0"/>
    <x v="0"/>
    <x v="0"/>
  </r>
  <r>
    <s v="1012"/>
    <s v="0L"/>
    <x v="0"/>
    <d v="2018-07-01T00:00:00"/>
    <x v="1"/>
    <x v="10"/>
    <s v="DR"/>
    <s v="4000148926"/>
    <s v="50"/>
    <n v="-4953.6899999999996"/>
    <s v=""/>
    <x v="0"/>
    <x v="0"/>
    <x v="0"/>
  </r>
  <r>
    <s v="1012"/>
    <s v="0L"/>
    <x v="0"/>
    <d v="2018-07-01T00:00:00"/>
    <x v="1"/>
    <x v="10"/>
    <s v="DR"/>
    <s v="4000148927"/>
    <s v="50"/>
    <n v="-2994.48"/>
    <s v=""/>
    <x v="0"/>
    <x v="0"/>
    <x v="0"/>
  </r>
  <r>
    <s v="1012"/>
    <s v="0L"/>
    <x v="0"/>
    <d v="2018-08-01T00:00:00"/>
    <x v="1"/>
    <x v="11"/>
    <s v="DR"/>
    <s v="4000150841"/>
    <s v="50"/>
    <n v="-4953.6899999999996"/>
    <s v=""/>
    <x v="0"/>
    <x v="0"/>
    <x v="0"/>
  </r>
  <r>
    <s v="1012"/>
    <s v="0L"/>
    <x v="0"/>
    <d v="2018-08-01T00:00:00"/>
    <x v="1"/>
    <x v="11"/>
    <s v="DR"/>
    <s v="4000150843"/>
    <s v="50"/>
    <n v="-2994.48"/>
    <s v=""/>
    <x v="0"/>
    <x v="0"/>
    <x v="0"/>
  </r>
  <r>
    <s v="1012"/>
    <s v="0L"/>
    <x v="1"/>
    <d v="2017-09-01T00:00:00"/>
    <x v="0"/>
    <x v="0"/>
    <s v="DR"/>
    <s v="4000128038"/>
    <s v="50"/>
    <n v="-500"/>
    <s v=""/>
    <x v="0"/>
    <x v="1"/>
    <x v="0"/>
  </r>
  <r>
    <s v="1012"/>
    <s v="0L"/>
    <x v="1"/>
    <d v="2017-09-01T00:00:00"/>
    <x v="0"/>
    <x v="0"/>
    <s v="DR"/>
    <s v="4000128041"/>
    <s v="50"/>
    <n v="-100"/>
    <s v=""/>
    <x v="0"/>
    <x v="1"/>
    <x v="0"/>
  </r>
  <r>
    <s v="1012"/>
    <s v="0L"/>
    <x v="1"/>
    <d v="2017-09-01T00:00:00"/>
    <x v="0"/>
    <x v="0"/>
    <s v="DR"/>
    <s v="4000128042"/>
    <s v="50"/>
    <n v="-3532.98"/>
    <s v=""/>
    <x v="0"/>
    <x v="1"/>
    <x v="0"/>
  </r>
  <r>
    <s v="1012"/>
    <s v="0L"/>
    <x v="1"/>
    <d v="2017-09-01T00:00:00"/>
    <x v="0"/>
    <x v="0"/>
    <s v="DR"/>
    <s v="4000128043"/>
    <s v="50"/>
    <n v="-100"/>
    <s v=""/>
    <x v="0"/>
    <x v="1"/>
    <x v="0"/>
  </r>
  <r>
    <s v="1012"/>
    <s v="0L"/>
    <x v="1"/>
    <d v="2017-09-01T00:00:00"/>
    <x v="0"/>
    <x v="0"/>
    <s v="DR"/>
    <s v="4000128044"/>
    <s v="50"/>
    <n v="-100"/>
    <s v=""/>
    <x v="0"/>
    <x v="1"/>
    <x v="0"/>
  </r>
  <r>
    <s v="1012"/>
    <s v="0L"/>
    <x v="1"/>
    <d v="2017-09-01T00:00:00"/>
    <x v="0"/>
    <x v="0"/>
    <s v="DR"/>
    <s v="4000128045"/>
    <s v="50"/>
    <n v="-100"/>
    <s v=""/>
    <x v="0"/>
    <x v="1"/>
    <x v="0"/>
  </r>
  <r>
    <s v="1012"/>
    <s v="0L"/>
    <x v="1"/>
    <d v="2017-10-01T00:00:00"/>
    <x v="0"/>
    <x v="1"/>
    <s v="DR"/>
    <s v="4000130008"/>
    <s v="50"/>
    <n v="-500"/>
    <s v=""/>
    <x v="0"/>
    <x v="1"/>
    <x v="0"/>
  </r>
  <r>
    <s v="1012"/>
    <s v="0L"/>
    <x v="1"/>
    <d v="2017-10-01T00:00:00"/>
    <x v="0"/>
    <x v="1"/>
    <s v="DR"/>
    <s v="4000130011"/>
    <s v="50"/>
    <n v="-100"/>
    <s v=""/>
    <x v="0"/>
    <x v="1"/>
    <x v="0"/>
  </r>
  <r>
    <s v="1012"/>
    <s v="0L"/>
    <x v="1"/>
    <d v="2017-10-01T00:00:00"/>
    <x v="0"/>
    <x v="1"/>
    <s v="DR"/>
    <s v="4000130012"/>
    <s v="50"/>
    <n v="-3253.83"/>
    <s v=""/>
    <x v="0"/>
    <x v="1"/>
    <x v="0"/>
  </r>
  <r>
    <s v="1012"/>
    <s v="0L"/>
    <x v="1"/>
    <d v="2017-10-01T00:00:00"/>
    <x v="0"/>
    <x v="1"/>
    <s v="DR"/>
    <s v="4000130013"/>
    <s v="50"/>
    <n v="-100"/>
    <s v=""/>
    <x v="0"/>
    <x v="1"/>
    <x v="0"/>
  </r>
  <r>
    <s v="1012"/>
    <s v="0L"/>
    <x v="1"/>
    <d v="2017-10-01T00:00:00"/>
    <x v="0"/>
    <x v="1"/>
    <s v="DR"/>
    <s v="4000130014"/>
    <s v="50"/>
    <n v="-100"/>
    <s v=""/>
    <x v="0"/>
    <x v="1"/>
    <x v="0"/>
  </r>
  <r>
    <s v="1012"/>
    <s v="0L"/>
    <x v="1"/>
    <d v="2017-10-01T00:00:00"/>
    <x v="0"/>
    <x v="1"/>
    <s v="DR"/>
    <s v="4000130015"/>
    <s v="50"/>
    <n v="-100"/>
    <s v=""/>
    <x v="0"/>
    <x v="1"/>
    <x v="0"/>
  </r>
  <r>
    <s v="1012"/>
    <s v="0L"/>
    <x v="1"/>
    <d v="2017-11-01T00:00:00"/>
    <x v="0"/>
    <x v="2"/>
    <s v="DR"/>
    <s v="4000132261"/>
    <s v="50"/>
    <n v="-500"/>
    <s v=""/>
    <x v="0"/>
    <x v="1"/>
    <x v="0"/>
  </r>
  <r>
    <s v="1012"/>
    <s v="0L"/>
    <x v="1"/>
    <d v="2017-11-01T00:00:00"/>
    <x v="0"/>
    <x v="2"/>
    <s v="DR"/>
    <s v="4000132266"/>
    <s v="50"/>
    <n v="-100"/>
    <s v=""/>
    <x v="0"/>
    <x v="1"/>
    <x v="0"/>
  </r>
  <r>
    <s v="1012"/>
    <s v="0L"/>
    <x v="1"/>
    <d v="2017-11-01T00:00:00"/>
    <x v="0"/>
    <x v="2"/>
    <s v="DR"/>
    <s v="4000132268"/>
    <s v="50"/>
    <n v="-1745.28"/>
    <s v=""/>
    <x v="0"/>
    <x v="1"/>
    <x v="0"/>
  </r>
  <r>
    <s v="1012"/>
    <s v="0L"/>
    <x v="1"/>
    <d v="2017-11-01T00:00:00"/>
    <x v="0"/>
    <x v="2"/>
    <s v="DR"/>
    <s v="4000132269"/>
    <s v="50"/>
    <n v="-100"/>
    <s v=""/>
    <x v="0"/>
    <x v="1"/>
    <x v="0"/>
  </r>
  <r>
    <s v="1012"/>
    <s v="0L"/>
    <x v="1"/>
    <d v="2017-11-01T00:00:00"/>
    <x v="0"/>
    <x v="2"/>
    <s v="DR"/>
    <s v="4000132271"/>
    <s v="50"/>
    <n v="-100"/>
    <s v=""/>
    <x v="0"/>
    <x v="1"/>
    <x v="0"/>
  </r>
  <r>
    <s v="1012"/>
    <s v="0L"/>
    <x v="1"/>
    <d v="2017-11-01T00:00:00"/>
    <x v="0"/>
    <x v="2"/>
    <s v="DR"/>
    <s v="4000132272"/>
    <s v="50"/>
    <n v="-100"/>
    <s v=""/>
    <x v="0"/>
    <x v="1"/>
    <x v="0"/>
  </r>
  <r>
    <s v="1012"/>
    <s v="0L"/>
    <x v="1"/>
    <d v="2017-12-01T00:00:00"/>
    <x v="0"/>
    <x v="3"/>
    <s v="DR"/>
    <s v="4000134116"/>
    <s v="50"/>
    <n v="-500"/>
    <s v=""/>
    <x v="0"/>
    <x v="1"/>
    <x v="0"/>
  </r>
  <r>
    <s v="1012"/>
    <s v="0L"/>
    <x v="1"/>
    <d v="2017-12-01T00:00:00"/>
    <x v="0"/>
    <x v="3"/>
    <s v="DR"/>
    <s v="4000134119"/>
    <s v="50"/>
    <n v="-100"/>
    <s v=""/>
    <x v="0"/>
    <x v="1"/>
    <x v="0"/>
  </r>
  <r>
    <s v="1012"/>
    <s v="0L"/>
    <x v="1"/>
    <d v="2017-12-01T00:00:00"/>
    <x v="0"/>
    <x v="3"/>
    <s v="DR"/>
    <s v="4000134120"/>
    <s v="50"/>
    <n v="-3236.28"/>
    <s v=""/>
    <x v="0"/>
    <x v="1"/>
    <x v="0"/>
  </r>
  <r>
    <s v="1012"/>
    <s v="0L"/>
    <x v="1"/>
    <d v="2017-12-01T00:00:00"/>
    <x v="0"/>
    <x v="3"/>
    <s v="DR"/>
    <s v="4000134121"/>
    <s v="50"/>
    <n v="-100"/>
    <s v=""/>
    <x v="0"/>
    <x v="1"/>
    <x v="0"/>
  </r>
  <r>
    <s v="1012"/>
    <s v="0L"/>
    <x v="1"/>
    <d v="2017-12-01T00:00:00"/>
    <x v="0"/>
    <x v="3"/>
    <s v="DR"/>
    <s v="4000134122"/>
    <s v="50"/>
    <n v="-100"/>
    <s v=""/>
    <x v="0"/>
    <x v="1"/>
    <x v="0"/>
  </r>
  <r>
    <s v="1012"/>
    <s v="0L"/>
    <x v="1"/>
    <d v="2017-12-01T00:00:00"/>
    <x v="0"/>
    <x v="3"/>
    <s v="DR"/>
    <s v="4000134124"/>
    <s v="50"/>
    <n v="-100"/>
    <s v=""/>
    <x v="0"/>
    <x v="1"/>
    <x v="0"/>
  </r>
  <r>
    <s v="1012"/>
    <s v="0L"/>
    <x v="1"/>
    <d v="2018-01-01T00:00:00"/>
    <x v="1"/>
    <x v="4"/>
    <s v="DR"/>
    <s v="4000136118"/>
    <s v="50"/>
    <n v="-500"/>
    <s v=""/>
    <x v="0"/>
    <x v="1"/>
    <x v="0"/>
  </r>
  <r>
    <s v="1012"/>
    <s v="0L"/>
    <x v="1"/>
    <d v="2018-01-01T00:00:00"/>
    <x v="1"/>
    <x v="4"/>
    <s v="DR"/>
    <s v="4000136121"/>
    <s v="50"/>
    <n v="-100"/>
    <s v=""/>
    <x v="0"/>
    <x v="1"/>
    <x v="0"/>
  </r>
  <r>
    <s v="1012"/>
    <s v="0L"/>
    <x v="1"/>
    <d v="2018-01-01T00:00:00"/>
    <x v="1"/>
    <x v="4"/>
    <s v="DR"/>
    <s v="4000136122"/>
    <s v="50"/>
    <n v="-3503.61"/>
    <s v=""/>
    <x v="0"/>
    <x v="1"/>
    <x v="0"/>
  </r>
  <r>
    <s v="1012"/>
    <s v="0L"/>
    <x v="1"/>
    <d v="2018-01-01T00:00:00"/>
    <x v="1"/>
    <x v="4"/>
    <s v="DR"/>
    <s v="4000136123"/>
    <s v="50"/>
    <n v="-100"/>
    <s v=""/>
    <x v="0"/>
    <x v="1"/>
    <x v="0"/>
  </r>
  <r>
    <s v="1012"/>
    <s v="0L"/>
    <x v="1"/>
    <d v="2018-01-01T00:00:00"/>
    <x v="1"/>
    <x v="4"/>
    <s v="DR"/>
    <s v="4000136124"/>
    <s v="50"/>
    <n v="-100"/>
    <s v=""/>
    <x v="0"/>
    <x v="1"/>
    <x v="0"/>
  </r>
  <r>
    <s v="1012"/>
    <s v="0L"/>
    <x v="1"/>
    <d v="2018-01-01T00:00:00"/>
    <x v="1"/>
    <x v="4"/>
    <s v="DR"/>
    <s v="4000136125"/>
    <s v="50"/>
    <n v="-100"/>
    <s v=""/>
    <x v="0"/>
    <x v="1"/>
    <x v="0"/>
  </r>
  <r>
    <s v="1012"/>
    <s v="0L"/>
    <x v="1"/>
    <d v="2018-02-01T00:00:00"/>
    <x v="1"/>
    <x v="5"/>
    <s v="DR"/>
    <s v="4000137796"/>
    <s v="50"/>
    <n v="-500"/>
    <s v=""/>
    <x v="0"/>
    <x v="1"/>
    <x v="0"/>
  </r>
  <r>
    <s v="1012"/>
    <s v="0L"/>
    <x v="1"/>
    <d v="2018-02-01T00:00:00"/>
    <x v="1"/>
    <x v="5"/>
    <s v="DR"/>
    <s v="4000137799"/>
    <s v="50"/>
    <n v="-100"/>
    <s v=""/>
    <x v="0"/>
    <x v="1"/>
    <x v="0"/>
  </r>
  <r>
    <s v="1012"/>
    <s v="0L"/>
    <x v="1"/>
    <d v="2018-02-01T00:00:00"/>
    <x v="1"/>
    <x v="5"/>
    <s v="DR"/>
    <s v="4000137800"/>
    <s v="50"/>
    <n v="-3352.86"/>
    <s v=""/>
    <x v="0"/>
    <x v="1"/>
    <x v="0"/>
  </r>
  <r>
    <s v="1012"/>
    <s v="0L"/>
    <x v="1"/>
    <d v="2018-02-01T00:00:00"/>
    <x v="1"/>
    <x v="5"/>
    <s v="DR"/>
    <s v="4000137801"/>
    <s v="50"/>
    <n v="-100"/>
    <s v=""/>
    <x v="0"/>
    <x v="1"/>
    <x v="0"/>
  </r>
  <r>
    <s v="1012"/>
    <s v="0L"/>
    <x v="1"/>
    <d v="2018-02-01T00:00:00"/>
    <x v="1"/>
    <x v="5"/>
    <s v="DR"/>
    <s v="4000137802"/>
    <s v="50"/>
    <n v="-100"/>
    <s v=""/>
    <x v="0"/>
    <x v="1"/>
    <x v="0"/>
  </r>
  <r>
    <s v="1012"/>
    <s v="0L"/>
    <x v="1"/>
    <d v="2018-02-01T00:00:00"/>
    <x v="1"/>
    <x v="5"/>
    <s v="DR"/>
    <s v="4000137803"/>
    <s v="50"/>
    <n v="-100"/>
    <s v=""/>
    <x v="0"/>
    <x v="1"/>
    <x v="0"/>
  </r>
  <r>
    <s v="1012"/>
    <s v="0L"/>
    <x v="1"/>
    <d v="2018-03-01T00:00:00"/>
    <x v="1"/>
    <x v="6"/>
    <s v="DR"/>
    <s v="4000139735"/>
    <s v="50"/>
    <n v="-500"/>
    <s v=""/>
    <x v="0"/>
    <x v="1"/>
    <x v="0"/>
  </r>
  <r>
    <s v="1012"/>
    <s v="0L"/>
    <x v="1"/>
    <d v="2018-03-01T00:00:00"/>
    <x v="1"/>
    <x v="6"/>
    <s v="DR"/>
    <s v="4000139738"/>
    <s v="50"/>
    <n v="-100"/>
    <s v=""/>
    <x v="0"/>
    <x v="1"/>
    <x v="0"/>
  </r>
  <r>
    <s v="1012"/>
    <s v="0L"/>
    <x v="1"/>
    <d v="2018-03-01T00:00:00"/>
    <x v="1"/>
    <x v="6"/>
    <s v="DR"/>
    <s v="4000139739"/>
    <s v="50"/>
    <n v="-3300.3"/>
    <s v=""/>
    <x v="0"/>
    <x v="1"/>
    <x v="0"/>
  </r>
  <r>
    <s v="1012"/>
    <s v="0L"/>
    <x v="1"/>
    <d v="2018-03-01T00:00:00"/>
    <x v="1"/>
    <x v="6"/>
    <s v="DR"/>
    <s v="4000139740"/>
    <s v="50"/>
    <n v="-100"/>
    <s v=""/>
    <x v="0"/>
    <x v="1"/>
    <x v="0"/>
  </r>
  <r>
    <s v="1012"/>
    <s v="0L"/>
    <x v="1"/>
    <d v="2018-03-01T00:00:00"/>
    <x v="1"/>
    <x v="6"/>
    <s v="DR"/>
    <s v="4000139741"/>
    <s v="50"/>
    <n v="-100"/>
    <s v=""/>
    <x v="0"/>
    <x v="1"/>
    <x v="0"/>
  </r>
  <r>
    <s v="1012"/>
    <s v="0L"/>
    <x v="1"/>
    <d v="2018-03-01T00:00:00"/>
    <x v="1"/>
    <x v="6"/>
    <s v="DR"/>
    <s v="4000139742"/>
    <s v="50"/>
    <n v="-100"/>
    <s v=""/>
    <x v="0"/>
    <x v="1"/>
    <x v="0"/>
  </r>
  <r>
    <s v="1012"/>
    <s v="0L"/>
    <x v="1"/>
    <d v="2018-04-01T00:00:00"/>
    <x v="1"/>
    <x v="7"/>
    <s v="DR"/>
    <s v="4000141660"/>
    <s v="50"/>
    <n v="-500"/>
    <s v=""/>
    <x v="0"/>
    <x v="1"/>
    <x v="0"/>
  </r>
  <r>
    <s v="1012"/>
    <s v="0L"/>
    <x v="1"/>
    <d v="2018-04-01T00:00:00"/>
    <x v="1"/>
    <x v="7"/>
    <s v="DR"/>
    <s v="4000141663"/>
    <s v="50"/>
    <n v="-100"/>
    <s v=""/>
    <x v="0"/>
    <x v="1"/>
    <x v="0"/>
  </r>
  <r>
    <s v="1012"/>
    <s v="0L"/>
    <x v="1"/>
    <d v="2018-04-01T00:00:00"/>
    <x v="1"/>
    <x v="7"/>
    <s v="DR"/>
    <s v="4000141664"/>
    <s v="50"/>
    <n v="-3530.19"/>
    <s v=""/>
    <x v="0"/>
    <x v="1"/>
    <x v="0"/>
  </r>
  <r>
    <s v="1012"/>
    <s v="0L"/>
    <x v="1"/>
    <d v="2018-04-01T00:00:00"/>
    <x v="1"/>
    <x v="7"/>
    <s v="DR"/>
    <s v="4000141665"/>
    <s v="50"/>
    <n v="-100"/>
    <s v=""/>
    <x v="0"/>
    <x v="1"/>
    <x v="0"/>
  </r>
  <r>
    <s v="1012"/>
    <s v="0L"/>
    <x v="1"/>
    <d v="2018-04-01T00:00:00"/>
    <x v="1"/>
    <x v="7"/>
    <s v="DR"/>
    <s v="4000141666"/>
    <s v="50"/>
    <n v="-100"/>
    <s v=""/>
    <x v="0"/>
    <x v="1"/>
    <x v="0"/>
  </r>
  <r>
    <s v="1012"/>
    <s v="0L"/>
    <x v="1"/>
    <d v="2018-04-01T00:00:00"/>
    <x v="1"/>
    <x v="7"/>
    <s v="DR"/>
    <s v="4000141667"/>
    <s v="50"/>
    <n v="-100"/>
    <s v=""/>
    <x v="0"/>
    <x v="1"/>
    <x v="0"/>
  </r>
  <r>
    <s v="1012"/>
    <s v="0L"/>
    <x v="1"/>
    <d v="2018-05-01T00:00:00"/>
    <x v="1"/>
    <x v="8"/>
    <s v="DR"/>
    <s v="4000143663"/>
    <s v="50"/>
    <n v="-500"/>
    <s v=""/>
    <x v="0"/>
    <x v="1"/>
    <x v="0"/>
  </r>
  <r>
    <s v="1012"/>
    <s v="0L"/>
    <x v="1"/>
    <d v="2018-05-01T00:00:00"/>
    <x v="1"/>
    <x v="8"/>
    <s v="DR"/>
    <s v="4000143666"/>
    <s v="50"/>
    <n v="-100"/>
    <s v=""/>
    <x v="0"/>
    <x v="1"/>
    <x v="0"/>
  </r>
  <r>
    <s v="1012"/>
    <s v="0L"/>
    <x v="1"/>
    <d v="2018-05-01T00:00:00"/>
    <x v="1"/>
    <x v="8"/>
    <s v="DR"/>
    <s v="4000143667"/>
    <s v="50"/>
    <n v="-3292.77"/>
    <s v=""/>
    <x v="0"/>
    <x v="1"/>
    <x v="0"/>
  </r>
  <r>
    <s v="1012"/>
    <s v="0L"/>
    <x v="1"/>
    <d v="2018-05-01T00:00:00"/>
    <x v="1"/>
    <x v="8"/>
    <s v="DR"/>
    <s v="4000143668"/>
    <s v="50"/>
    <n v="-100"/>
    <s v=""/>
    <x v="0"/>
    <x v="1"/>
    <x v="0"/>
  </r>
  <r>
    <s v="1012"/>
    <s v="0L"/>
    <x v="1"/>
    <d v="2018-05-01T00:00:00"/>
    <x v="1"/>
    <x v="8"/>
    <s v="DR"/>
    <s v="4000143669"/>
    <s v="50"/>
    <n v="-100"/>
    <s v=""/>
    <x v="0"/>
    <x v="1"/>
    <x v="0"/>
  </r>
  <r>
    <s v="1012"/>
    <s v="0L"/>
    <x v="1"/>
    <d v="2018-05-01T00:00:00"/>
    <x v="1"/>
    <x v="8"/>
    <s v="DR"/>
    <s v="4000143670"/>
    <s v="50"/>
    <n v="-100"/>
    <s v=""/>
    <x v="0"/>
    <x v="1"/>
    <x v="0"/>
  </r>
  <r>
    <s v="1012"/>
    <s v="0L"/>
    <x v="1"/>
    <d v="2018-06-01T00:00:00"/>
    <x v="1"/>
    <x v="9"/>
    <s v="DR"/>
    <s v="4000146764"/>
    <s v="50"/>
    <n v="-500"/>
    <s v=""/>
    <x v="0"/>
    <x v="1"/>
    <x v="0"/>
  </r>
  <r>
    <s v="1012"/>
    <s v="0L"/>
    <x v="1"/>
    <d v="2018-06-01T00:00:00"/>
    <x v="1"/>
    <x v="9"/>
    <s v="DR"/>
    <s v="4000146767"/>
    <s v="50"/>
    <n v="-100"/>
    <s v=""/>
    <x v="0"/>
    <x v="1"/>
    <x v="0"/>
  </r>
  <r>
    <s v="1012"/>
    <s v="0L"/>
    <x v="1"/>
    <d v="2018-06-01T00:00:00"/>
    <x v="1"/>
    <x v="9"/>
    <s v="DR"/>
    <s v="4000146768"/>
    <s v="50"/>
    <n v="-3351.78"/>
    <s v=""/>
    <x v="0"/>
    <x v="1"/>
    <x v="0"/>
  </r>
  <r>
    <s v="1012"/>
    <s v="0L"/>
    <x v="1"/>
    <d v="2018-06-01T00:00:00"/>
    <x v="1"/>
    <x v="9"/>
    <s v="DR"/>
    <s v="4000146769"/>
    <s v="50"/>
    <n v="-100"/>
    <s v=""/>
    <x v="0"/>
    <x v="1"/>
    <x v="0"/>
  </r>
  <r>
    <s v="1012"/>
    <s v="0L"/>
    <x v="1"/>
    <d v="2018-06-01T00:00:00"/>
    <x v="1"/>
    <x v="9"/>
    <s v="DR"/>
    <s v="4000146770"/>
    <s v="50"/>
    <n v="-100"/>
    <s v=""/>
    <x v="0"/>
    <x v="1"/>
    <x v="0"/>
  </r>
  <r>
    <s v="1012"/>
    <s v="0L"/>
    <x v="1"/>
    <d v="2018-06-01T00:00:00"/>
    <x v="1"/>
    <x v="9"/>
    <s v="DR"/>
    <s v="4000146771"/>
    <s v="50"/>
    <n v="-100"/>
    <s v=""/>
    <x v="0"/>
    <x v="1"/>
    <x v="0"/>
  </r>
  <r>
    <s v="1012"/>
    <s v="0L"/>
    <x v="1"/>
    <d v="2018-07-01T00:00:00"/>
    <x v="1"/>
    <x v="10"/>
    <s v="DR"/>
    <s v="4000148925"/>
    <s v="50"/>
    <n v="-500"/>
    <s v=""/>
    <x v="0"/>
    <x v="1"/>
    <x v="0"/>
  </r>
  <r>
    <s v="1012"/>
    <s v="0L"/>
    <x v="1"/>
    <d v="2018-07-01T00:00:00"/>
    <x v="1"/>
    <x v="10"/>
    <s v="DR"/>
    <s v="4000148929"/>
    <s v="50"/>
    <n v="-100"/>
    <s v=""/>
    <x v="0"/>
    <x v="1"/>
    <x v="0"/>
  </r>
  <r>
    <s v="1012"/>
    <s v="0L"/>
    <x v="1"/>
    <d v="2018-07-01T00:00:00"/>
    <x v="1"/>
    <x v="10"/>
    <s v="DR"/>
    <s v="4000148930"/>
    <s v="50"/>
    <n v="-3621.33"/>
    <s v=""/>
    <x v="0"/>
    <x v="1"/>
    <x v="0"/>
  </r>
  <r>
    <s v="1012"/>
    <s v="0L"/>
    <x v="1"/>
    <d v="2018-07-01T00:00:00"/>
    <x v="1"/>
    <x v="10"/>
    <s v="DR"/>
    <s v="4000148931"/>
    <s v="50"/>
    <n v="-100"/>
    <s v=""/>
    <x v="0"/>
    <x v="1"/>
    <x v="0"/>
  </r>
  <r>
    <s v="1012"/>
    <s v="0L"/>
    <x v="1"/>
    <d v="2018-07-01T00:00:00"/>
    <x v="1"/>
    <x v="10"/>
    <s v="DR"/>
    <s v="4000148932"/>
    <s v="50"/>
    <n v="-100"/>
    <s v=""/>
    <x v="0"/>
    <x v="1"/>
    <x v="0"/>
  </r>
  <r>
    <s v="1012"/>
    <s v="0L"/>
    <x v="1"/>
    <d v="2018-07-01T00:00:00"/>
    <x v="1"/>
    <x v="10"/>
    <s v="DR"/>
    <s v="4000148933"/>
    <s v="50"/>
    <n v="-100"/>
    <s v=""/>
    <x v="0"/>
    <x v="1"/>
    <x v="0"/>
  </r>
  <r>
    <s v="1012"/>
    <s v="0L"/>
    <x v="1"/>
    <d v="2018-08-01T00:00:00"/>
    <x v="1"/>
    <x v="11"/>
    <s v="DR"/>
    <s v="4000150840"/>
    <s v="50"/>
    <n v="-500"/>
    <s v=""/>
    <x v="0"/>
    <x v="1"/>
    <x v="0"/>
  </r>
  <r>
    <s v="1012"/>
    <s v="0L"/>
    <x v="1"/>
    <d v="2018-08-01T00:00:00"/>
    <x v="1"/>
    <x v="11"/>
    <s v="DR"/>
    <s v="4000150846"/>
    <s v="50"/>
    <n v="-100"/>
    <s v=""/>
    <x v="0"/>
    <x v="1"/>
    <x v="0"/>
  </r>
  <r>
    <s v="1012"/>
    <s v="0L"/>
    <x v="1"/>
    <d v="2018-08-01T00:00:00"/>
    <x v="1"/>
    <x v="11"/>
    <s v="DR"/>
    <s v="4000150849"/>
    <s v="50"/>
    <n v="-3269.07"/>
    <s v=""/>
    <x v="0"/>
    <x v="1"/>
    <x v="0"/>
  </r>
  <r>
    <s v="1012"/>
    <s v="0L"/>
    <x v="1"/>
    <d v="2018-08-01T00:00:00"/>
    <x v="1"/>
    <x v="11"/>
    <s v="DR"/>
    <s v="4000150850"/>
    <s v="50"/>
    <n v="-100"/>
    <s v=""/>
    <x v="0"/>
    <x v="1"/>
    <x v="0"/>
  </r>
  <r>
    <s v="1012"/>
    <s v="0L"/>
    <x v="1"/>
    <d v="2018-08-01T00:00:00"/>
    <x v="1"/>
    <x v="11"/>
    <s v="DR"/>
    <s v="4000150854"/>
    <s v="50"/>
    <n v="-100"/>
    <s v=""/>
    <x v="0"/>
    <x v="1"/>
    <x v="0"/>
  </r>
  <r>
    <s v="1012"/>
    <s v="0L"/>
    <x v="1"/>
    <d v="2018-08-01T00:00:00"/>
    <x v="1"/>
    <x v="11"/>
    <s v="DR"/>
    <s v="4000150858"/>
    <s v="50"/>
    <n v="-100"/>
    <s v=""/>
    <x v="0"/>
    <x v="1"/>
    <x v="0"/>
  </r>
  <r>
    <s v="1012"/>
    <s v="0L"/>
    <x v="2"/>
    <d v="2017-09-01T00:00:00"/>
    <x v="0"/>
    <x v="0"/>
    <s v="DR"/>
    <s v="4000128034"/>
    <s v="50"/>
    <n v="-23333.33"/>
    <s v=""/>
    <x v="0"/>
    <x v="2"/>
    <x v="0"/>
  </r>
  <r>
    <s v="1012"/>
    <s v="0L"/>
    <x v="2"/>
    <d v="2017-10-01T00:00:00"/>
    <x v="0"/>
    <x v="1"/>
    <s v="DR"/>
    <s v="4000130004"/>
    <s v="50"/>
    <n v="-23333.33"/>
    <s v=""/>
    <x v="0"/>
    <x v="2"/>
    <x v="0"/>
  </r>
  <r>
    <s v="1012"/>
    <s v="0L"/>
    <x v="2"/>
    <d v="2017-10-10T00:00:00"/>
    <x v="0"/>
    <x v="1"/>
    <s v="DR"/>
    <s v="4000130851"/>
    <s v="50"/>
    <n v="-910"/>
    <s v=""/>
    <x v="0"/>
    <x v="2"/>
    <x v="0"/>
  </r>
  <r>
    <s v="1012"/>
    <s v="0L"/>
    <x v="2"/>
    <d v="2017-10-10T00:00:00"/>
    <x v="0"/>
    <x v="1"/>
    <s v="DR"/>
    <s v="4000130852"/>
    <s v="50"/>
    <n v="-980"/>
    <s v=""/>
    <x v="0"/>
    <x v="2"/>
    <x v="0"/>
  </r>
  <r>
    <s v="1012"/>
    <s v="0L"/>
    <x v="2"/>
    <d v="2017-10-10T00:00:00"/>
    <x v="0"/>
    <x v="1"/>
    <s v="DR"/>
    <s v="4000130853"/>
    <s v="50"/>
    <n v="-980"/>
    <s v=""/>
    <x v="0"/>
    <x v="2"/>
    <x v="0"/>
  </r>
  <r>
    <s v="1012"/>
    <s v="0L"/>
    <x v="2"/>
    <d v="2017-10-10T00:00:00"/>
    <x v="0"/>
    <x v="1"/>
    <s v="DR"/>
    <s v="4000130854"/>
    <s v="50"/>
    <n v="-1190"/>
    <s v=""/>
    <x v="0"/>
    <x v="2"/>
    <x v="0"/>
  </r>
  <r>
    <s v="1012"/>
    <s v="0L"/>
    <x v="2"/>
    <d v="2017-10-10T00:00:00"/>
    <x v="0"/>
    <x v="1"/>
    <s v="DR"/>
    <s v="4000130856"/>
    <s v="50"/>
    <n v="-1050"/>
    <s v=""/>
    <x v="0"/>
    <x v="2"/>
    <x v="0"/>
  </r>
  <r>
    <s v="1012"/>
    <s v="0L"/>
    <x v="2"/>
    <d v="2017-10-10T00:00:00"/>
    <x v="0"/>
    <x v="1"/>
    <s v="DR"/>
    <s v="4000130857"/>
    <s v="50"/>
    <n v="-840"/>
    <s v=""/>
    <x v="0"/>
    <x v="2"/>
    <x v="0"/>
  </r>
  <r>
    <s v="1012"/>
    <s v="0L"/>
    <x v="2"/>
    <d v="2017-11-01T00:00:00"/>
    <x v="0"/>
    <x v="2"/>
    <s v="DR"/>
    <s v="4000132254"/>
    <s v="50"/>
    <n v="-23333.33"/>
    <s v=""/>
    <x v="0"/>
    <x v="2"/>
    <x v="0"/>
  </r>
  <r>
    <s v="1012"/>
    <s v="0L"/>
    <x v="2"/>
    <d v="2017-11-28T00:00:00"/>
    <x v="0"/>
    <x v="2"/>
    <s v="DR"/>
    <s v="4000133853"/>
    <s v="50"/>
    <n v="-770"/>
    <s v=""/>
    <x v="1"/>
    <x v="2"/>
    <x v="1"/>
  </r>
  <r>
    <s v="1012"/>
    <s v="0L"/>
    <x v="2"/>
    <d v="2017-12-01T00:00:00"/>
    <x v="0"/>
    <x v="3"/>
    <s v="DR"/>
    <s v="4000134109"/>
    <s v="50"/>
    <n v="-23333.33"/>
    <s v=""/>
    <x v="0"/>
    <x v="2"/>
    <x v="0"/>
  </r>
  <r>
    <s v="1012"/>
    <s v="0L"/>
    <x v="2"/>
    <d v="2017-12-15T00:00:00"/>
    <x v="0"/>
    <x v="3"/>
    <s v="DR"/>
    <s v="4000135359"/>
    <s v="50"/>
    <n v="-910"/>
    <s v=""/>
    <x v="0"/>
    <x v="2"/>
    <x v="0"/>
  </r>
  <r>
    <s v="1012"/>
    <s v="0L"/>
    <x v="2"/>
    <d v="2018-01-01T00:00:00"/>
    <x v="1"/>
    <x v="4"/>
    <s v="DR"/>
    <s v="4000136114"/>
    <s v="50"/>
    <n v="-23333.33"/>
    <s v=""/>
    <x v="0"/>
    <x v="2"/>
    <x v="0"/>
  </r>
  <r>
    <s v="1012"/>
    <s v="0L"/>
    <x v="2"/>
    <d v="2018-02-01T00:00:00"/>
    <x v="1"/>
    <x v="5"/>
    <s v="DR"/>
    <s v="4000137792"/>
    <s v="50"/>
    <n v="-23333.33"/>
    <s v=""/>
    <x v="0"/>
    <x v="2"/>
    <x v="0"/>
  </r>
  <r>
    <s v="1012"/>
    <s v="0L"/>
    <x v="2"/>
    <d v="2018-02-05T00:00:00"/>
    <x v="1"/>
    <x v="5"/>
    <s v="DR"/>
    <s v="4000138421"/>
    <s v="50"/>
    <n v="-560"/>
    <s v=""/>
    <x v="1"/>
    <x v="2"/>
    <x v="1"/>
  </r>
  <r>
    <s v="1012"/>
    <s v="0L"/>
    <x v="2"/>
    <d v="2018-03-01T00:00:00"/>
    <x v="1"/>
    <x v="6"/>
    <s v="DR"/>
    <s v="4000139731"/>
    <s v="50"/>
    <n v="-23333.33"/>
    <s v=""/>
    <x v="0"/>
    <x v="2"/>
    <x v="0"/>
  </r>
  <r>
    <s v="1012"/>
    <s v="0L"/>
    <x v="2"/>
    <d v="2018-03-14T00:00:00"/>
    <x v="1"/>
    <x v="6"/>
    <s v="DR"/>
    <s v="4000140739"/>
    <s v="50"/>
    <n v="-1260"/>
    <s v=""/>
    <x v="0"/>
    <x v="2"/>
    <x v="0"/>
  </r>
  <r>
    <s v="1012"/>
    <s v="0L"/>
    <x v="2"/>
    <d v="2018-03-15T00:00:00"/>
    <x v="1"/>
    <x v="6"/>
    <s v="DR"/>
    <s v="4000140884"/>
    <s v="50"/>
    <n v="-490"/>
    <s v=""/>
    <x v="0"/>
    <x v="2"/>
    <x v="0"/>
  </r>
  <r>
    <s v="1012"/>
    <s v="0L"/>
    <x v="2"/>
    <d v="2018-04-01T00:00:00"/>
    <x v="1"/>
    <x v="7"/>
    <s v="DR"/>
    <s v="4000141656"/>
    <s v="50"/>
    <n v="-23333.33"/>
    <s v=""/>
    <x v="0"/>
    <x v="2"/>
    <x v="0"/>
  </r>
  <r>
    <s v="1012"/>
    <s v="0L"/>
    <x v="2"/>
    <d v="2018-04-04T00:00:00"/>
    <x v="1"/>
    <x v="7"/>
    <s v="DR"/>
    <s v="4000142254"/>
    <s v="50"/>
    <n v="-140"/>
    <s v=""/>
    <x v="0"/>
    <x v="2"/>
    <x v="0"/>
  </r>
  <r>
    <s v="1012"/>
    <s v="0L"/>
    <x v="2"/>
    <d v="2018-04-13T00:00:00"/>
    <x v="1"/>
    <x v="7"/>
    <s v="DR"/>
    <s v="4000142665"/>
    <s v="50"/>
    <n v="-770"/>
    <s v=""/>
    <x v="0"/>
    <x v="2"/>
    <x v="0"/>
  </r>
  <r>
    <s v="1012"/>
    <s v="0L"/>
    <x v="2"/>
    <d v="2018-05-01T00:00:00"/>
    <x v="1"/>
    <x v="8"/>
    <s v="DR"/>
    <s v="4000143659"/>
    <s v="50"/>
    <n v="-23333.33"/>
    <s v=""/>
    <x v="0"/>
    <x v="2"/>
    <x v="0"/>
  </r>
  <r>
    <s v="1012"/>
    <s v="0L"/>
    <x v="2"/>
    <d v="2018-05-08T00:00:00"/>
    <x v="1"/>
    <x v="8"/>
    <s v="DR"/>
    <s v="4000144439"/>
    <s v="50"/>
    <n v="-140"/>
    <s v=""/>
    <x v="0"/>
    <x v="2"/>
    <x v="0"/>
  </r>
  <r>
    <s v="1012"/>
    <s v="0L"/>
    <x v="2"/>
    <d v="2018-05-08T00:00:00"/>
    <x v="1"/>
    <x v="8"/>
    <s v="DR"/>
    <s v="4000144440"/>
    <s v="50"/>
    <n v="-1330"/>
    <s v=""/>
    <x v="0"/>
    <x v="2"/>
    <x v="0"/>
  </r>
  <r>
    <s v="1012"/>
    <s v="0L"/>
    <x v="2"/>
    <d v="2018-06-01T00:00:00"/>
    <x v="1"/>
    <x v="9"/>
    <s v="DR"/>
    <s v="4000146760"/>
    <s v="50"/>
    <n v="-23333.33"/>
    <s v=""/>
    <x v="0"/>
    <x v="2"/>
    <x v="0"/>
  </r>
  <r>
    <s v="1012"/>
    <s v="0L"/>
    <x v="2"/>
    <d v="2018-06-07T00:00:00"/>
    <x v="1"/>
    <x v="9"/>
    <s v="DR"/>
    <s v="4000147428"/>
    <s v="50"/>
    <n v="-210"/>
    <s v=""/>
    <x v="0"/>
    <x v="2"/>
    <x v="0"/>
  </r>
  <r>
    <s v="1012"/>
    <s v="0L"/>
    <x v="2"/>
    <d v="2018-06-07T00:00:00"/>
    <x v="1"/>
    <x v="9"/>
    <s v="DR"/>
    <s v="4000147429"/>
    <s v="50"/>
    <n v="-700"/>
    <s v=""/>
    <x v="0"/>
    <x v="2"/>
    <x v="0"/>
  </r>
  <r>
    <s v="1012"/>
    <s v="0L"/>
    <x v="2"/>
    <d v="2018-07-01T00:00:00"/>
    <x v="1"/>
    <x v="10"/>
    <s v="DR"/>
    <s v="4000148915"/>
    <s v="50"/>
    <n v="-23333.33"/>
    <s v=""/>
    <x v="0"/>
    <x v="2"/>
    <x v="0"/>
  </r>
  <r>
    <s v="1012"/>
    <s v="0L"/>
    <x v="2"/>
    <d v="2018-07-09T00:00:00"/>
    <x v="1"/>
    <x v="10"/>
    <s v="DR"/>
    <s v="4000149499"/>
    <s v="50"/>
    <n v="-210"/>
    <s v=""/>
    <x v="0"/>
    <x v="2"/>
    <x v="0"/>
  </r>
  <r>
    <s v="1012"/>
    <s v="0L"/>
    <x v="2"/>
    <d v="2018-07-09T00:00:00"/>
    <x v="1"/>
    <x v="10"/>
    <s v="DR"/>
    <s v="4000149500"/>
    <s v="50"/>
    <n v="-840"/>
    <s v=""/>
    <x v="0"/>
    <x v="2"/>
    <x v="0"/>
  </r>
  <r>
    <s v="1012"/>
    <s v="0L"/>
    <x v="2"/>
    <d v="2018-08-03T00:00:00"/>
    <x v="1"/>
    <x v="11"/>
    <s v="DR"/>
    <s v="4000151499"/>
    <s v="50"/>
    <n v="-210"/>
    <s v=""/>
    <x v="0"/>
    <x v="2"/>
    <x v="0"/>
  </r>
  <r>
    <s v="1012"/>
    <s v="0L"/>
    <x v="2"/>
    <d v="2018-08-03T00:00:00"/>
    <x v="1"/>
    <x v="11"/>
    <s v="DR"/>
    <s v="4000151500"/>
    <s v="50"/>
    <n v="-980"/>
    <s v=""/>
    <x v="0"/>
    <x v="2"/>
    <x v="0"/>
  </r>
  <r>
    <s v="1012"/>
    <s v="0L"/>
    <x v="3"/>
    <d v="2017-09-30T00:00:00"/>
    <x v="0"/>
    <x v="0"/>
    <s v="SA"/>
    <s v="100091868"/>
    <s v="50"/>
    <n v="-12198.7"/>
    <s v="Interco Rent"/>
    <x v="1"/>
    <x v="3"/>
    <x v="1"/>
  </r>
  <r>
    <s v="1012"/>
    <s v="0L"/>
    <x v="3"/>
    <d v="2017-10-31T00:00:00"/>
    <x v="0"/>
    <x v="1"/>
    <s v="SA"/>
    <s v="100093048"/>
    <s v="50"/>
    <n v="-12198.7"/>
    <s v="Interco Rent"/>
    <x v="1"/>
    <x v="3"/>
    <x v="1"/>
  </r>
  <r>
    <s v="1012"/>
    <s v="0L"/>
    <x v="3"/>
    <d v="2017-11-30T00:00:00"/>
    <x v="0"/>
    <x v="2"/>
    <s v="SA"/>
    <s v="100095363"/>
    <s v="50"/>
    <n v="-12198.7"/>
    <s v="Interco Rent"/>
    <x v="1"/>
    <x v="3"/>
    <x v="1"/>
  </r>
  <r>
    <s v="1012"/>
    <s v="0L"/>
    <x v="3"/>
    <d v="2017-12-31T00:00:00"/>
    <x v="0"/>
    <x v="3"/>
    <s v="SA"/>
    <s v="100097212"/>
    <s v="50"/>
    <n v="-12198.7"/>
    <s v="Interco Rent"/>
    <x v="1"/>
    <x v="3"/>
    <x v="1"/>
  </r>
  <r>
    <s v="1012"/>
    <s v="0L"/>
    <x v="3"/>
    <d v="2018-01-31T00:00:00"/>
    <x v="1"/>
    <x v="4"/>
    <s v="SA"/>
    <s v="100099734"/>
    <s v="50"/>
    <n v="-12910.83"/>
    <s v="Interco Rent"/>
    <x v="1"/>
    <x v="3"/>
    <x v="1"/>
  </r>
  <r>
    <s v="1012"/>
    <s v="0L"/>
    <x v="3"/>
    <d v="2018-02-28T00:00:00"/>
    <x v="1"/>
    <x v="5"/>
    <s v="SA"/>
    <s v="100101451"/>
    <s v="50"/>
    <n v="-12910.83"/>
    <s v="Interco Rent"/>
    <x v="1"/>
    <x v="3"/>
    <x v="1"/>
  </r>
  <r>
    <s v="1012"/>
    <s v="0L"/>
    <x v="3"/>
    <d v="2018-03-31T00:00:00"/>
    <x v="1"/>
    <x v="6"/>
    <s v="SA"/>
    <s v="100102160"/>
    <s v="50"/>
    <n v="-12910.83"/>
    <s v="Interco Rent"/>
    <x v="1"/>
    <x v="3"/>
    <x v="1"/>
  </r>
  <r>
    <s v="1012"/>
    <s v="0L"/>
    <x v="3"/>
    <d v="2018-04-30T00:00:00"/>
    <x v="1"/>
    <x v="7"/>
    <s v="SA"/>
    <s v="100104503"/>
    <s v="50"/>
    <n v="-12910.83"/>
    <s v="Interco Rent"/>
    <x v="1"/>
    <x v="3"/>
    <x v="1"/>
  </r>
  <r>
    <s v="1012"/>
    <s v="0L"/>
    <x v="3"/>
    <d v="2018-05-31T00:00:00"/>
    <x v="1"/>
    <x v="8"/>
    <s v="SA"/>
    <s v="100106316"/>
    <s v="50"/>
    <n v="-12910.83"/>
    <s v="Interco Rent"/>
    <x v="1"/>
    <x v="3"/>
    <x v="1"/>
  </r>
  <r>
    <s v="1012"/>
    <s v="0L"/>
    <x v="3"/>
    <d v="2018-06-30T00:00:00"/>
    <x v="1"/>
    <x v="9"/>
    <s v="SA"/>
    <s v="100108070"/>
    <s v="50"/>
    <n v="-12910.83"/>
    <s v="Interco Rent"/>
    <x v="1"/>
    <x v="3"/>
    <x v="1"/>
  </r>
  <r>
    <s v="1012"/>
    <s v="0L"/>
    <x v="3"/>
    <d v="2018-07-31T00:00:00"/>
    <x v="1"/>
    <x v="10"/>
    <s v="SA"/>
    <s v="100109789"/>
    <s v="50"/>
    <n v="-12910.83"/>
    <s v="Interco Rent"/>
    <x v="1"/>
    <x v="3"/>
    <x v="1"/>
  </r>
  <r>
    <s v="1012"/>
    <s v="0L"/>
    <x v="4"/>
    <d v="2018-05-01T00:00:00"/>
    <x v="1"/>
    <x v="8"/>
    <s v="SG"/>
    <s v="100105311"/>
    <s v="40"/>
    <n v="119.69"/>
    <s v="Adjust April Revenues"/>
    <x v="1"/>
    <x v="4"/>
    <x v="1"/>
  </r>
  <r>
    <s v="1012"/>
    <s v="0L"/>
    <x v="5"/>
    <d v="2018-05-01T00:00:00"/>
    <x v="1"/>
    <x v="8"/>
    <s v="SG"/>
    <s v="100105311"/>
    <s v="40"/>
    <n v="24"/>
    <s v="Adjust April Revenues"/>
    <x v="1"/>
    <x v="5"/>
    <x v="1"/>
  </r>
  <r>
    <s v="1012"/>
    <s v="0L"/>
    <x v="6"/>
    <d v="2018-05-01T00:00:00"/>
    <x v="1"/>
    <x v="8"/>
    <s v="SG"/>
    <s v="100105311"/>
    <s v="40"/>
    <n v="84"/>
    <s v="Adjust April Revenues"/>
    <x v="0"/>
    <x v="6"/>
    <x v="0"/>
  </r>
  <r>
    <s v="1012"/>
    <s v="0L"/>
    <x v="6"/>
    <d v="2018-05-01T00:00:00"/>
    <x v="1"/>
    <x v="8"/>
    <s v="SG"/>
    <s v="100105311"/>
    <s v="40"/>
    <n v="3836"/>
    <s v="Adjust April Revenues"/>
    <x v="1"/>
    <x v="6"/>
    <x v="1"/>
  </r>
  <r>
    <s v="1012"/>
    <s v="0L"/>
    <x v="6"/>
    <d v="2018-05-01T00:00:00"/>
    <x v="1"/>
    <x v="8"/>
    <s v="SG"/>
    <s v="100105311"/>
    <s v="40"/>
    <n v="84"/>
    <s v="Adjust April Revenues"/>
    <x v="2"/>
    <x v="6"/>
    <x v="2"/>
  </r>
  <r>
    <s v="1012"/>
    <s v="0L"/>
    <x v="6"/>
    <d v="2018-08-01T00:00:00"/>
    <x v="1"/>
    <x v="11"/>
    <s v="SG"/>
    <s v="100111460"/>
    <s v="40"/>
    <n v="5656"/>
    <s v="Adjust July Revenues"/>
    <x v="1"/>
    <x v="6"/>
    <x v="1"/>
  </r>
  <r>
    <s v="1012"/>
    <s v="0L"/>
    <x v="6"/>
    <d v="2018-08-01T00:00:00"/>
    <x v="1"/>
    <x v="11"/>
    <s v="SG"/>
    <s v="100111460"/>
    <s v="40"/>
    <n v="112"/>
    <s v="Adjust July Revenues"/>
    <x v="0"/>
    <x v="6"/>
    <x v="0"/>
  </r>
  <r>
    <s v="1012"/>
    <s v="0L"/>
    <x v="1"/>
    <d v="2017-09-01T00:00:00"/>
    <x v="0"/>
    <x v="0"/>
    <s v="SG"/>
    <s v="100089633"/>
    <s v="40"/>
    <n v="4589.5200000000004"/>
    <s v="Accrue MI Bills for Data Usage"/>
    <x v="0"/>
    <x v="1"/>
    <x v="0"/>
  </r>
  <r>
    <s v="1012"/>
    <s v="0L"/>
    <x v="1"/>
    <d v="2017-10-01T00:00:00"/>
    <x v="0"/>
    <x v="1"/>
    <s v="SG"/>
    <s v="100091010"/>
    <s v="40"/>
    <n v="4580.42"/>
    <s v="Accrue MI Bills for Data Usage"/>
    <x v="0"/>
    <x v="1"/>
    <x v="0"/>
  </r>
  <r>
    <s v="1012"/>
    <s v="0L"/>
    <x v="1"/>
    <d v="2017-11-01T00:00:00"/>
    <x v="0"/>
    <x v="2"/>
    <s v="SG"/>
    <s v="100093161"/>
    <s v="40"/>
    <n v="4594.25"/>
    <s v="Accrue MI Bills for Data Usage"/>
    <x v="0"/>
    <x v="1"/>
    <x v="0"/>
  </r>
  <r>
    <s v="1012"/>
    <s v="0L"/>
    <x v="1"/>
    <d v="2017-12-01T00:00:00"/>
    <x v="0"/>
    <x v="3"/>
    <s v="SG"/>
    <s v="100095291"/>
    <s v="40"/>
    <n v="4251.22"/>
    <s v="Accrue MI Bills for Data Usage"/>
    <x v="0"/>
    <x v="1"/>
    <x v="0"/>
  </r>
  <r>
    <s v="1012"/>
    <s v="0L"/>
    <x v="1"/>
    <d v="2018-01-01T00:00:00"/>
    <x v="1"/>
    <x v="4"/>
    <s v="SG"/>
    <s v="100097167"/>
    <s v="40"/>
    <n v="4117.91"/>
    <s v="Accrue MI Bills for Data Usage"/>
    <x v="0"/>
    <x v="1"/>
    <x v="0"/>
  </r>
  <r>
    <s v="1012"/>
    <s v="0L"/>
    <x v="1"/>
    <d v="2018-02-01T00:00:00"/>
    <x v="1"/>
    <x v="5"/>
    <s v="SG"/>
    <s v="100098756"/>
    <s v="40"/>
    <n v="4110.21"/>
    <s v="Accrue MI Bills for Data Usage"/>
    <x v="0"/>
    <x v="1"/>
    <x v="0"/>
  </r>
  <r>
    <s v="1012"/>
    <s v="0L"/>
    <x v="1"/>
    <d v="2018-03-01T00:00:00"/>
    <x v="1"/>
    <x v="6"/>
    <s v="SG"/>
    <s v="100101518"/>
    <s v="40"/>
    <n v="4108.76"/>
    <s v="Accrue MI Bills for Data Usage"/>
    <x v="0"/>
    <x v="1"/>
    <x v="0"/>
  </r>
  <r>
    <s v="1012"/>
    <s v="0L"/>
    <x v="1"/>
    <d v="2018-04-01T00:00:00"/>
    <x v="1"/>
    <x v="7"/>
    <s v="SG"/>
    <s v="100102575"/>
    <s v="40"/>
    <n v="4124.2700000000004"/>
    <s v="Accrue MI Bills for Data Usage"/>
    <x v="0"/>
    <x v="1"/>
    <x v="0"/>
  </r>
  <r>
    <s v="1012"/>
    <s v="0L"/>
    <x v="1"/>
    <d v="2018-05-01T00:00:00"/>
    <x v="1"/>
    <x v="8"/>
    <s v="SG"/>
    <s v="100105256"/>
    <s v="40"/>
    <n v="4126.1099999999997"/>
    <s v="Accrue MI Bills for Data Usage"/>
    <x v="0"/>
    <x v="1"/>
    <x v="0"/>
  </r>
  <r>
    <s v="1012"/>
    <s v="0L"/>
    <x v="1"/>
    <d v="2018-06-01T00:00:00"/>
    <x v="1"/>
    <x v="9"/>
    <s v="SG"/>
    <s v="100106083"/>
    <s v="40"/>
    <n v="4133.67"/>
    <s v="Accrue MI Bills for Data Usage"/>
    <x v="0"/>
    <x v="1"/>
    <x v="0"/>
  </r>
  <r>
    <s v="1012"/>
    <s v="0L"/>
    <x v="1"/>
    <d v="2018-07-01T00:00:00"/>
    <x v="1"/>
    <x v="10"/>
    <s v="SG"/>
    <s v="100108371"/>
    <s v="40"/>
    <n v="4134.49"/>
    <s v="Accrue MI Bills for Data Usage"/>
    <x v="0"/>
    <x v="1"/>
    <x v="0"/>
  </r>
  <r>
    <s v="1012"/>
    <s v="0L"/>
    <x v="1"/>
    <d v="2018-08-01T00:00:00"/>
    <x v="1"/>
    <x v="11"/>
    <s v="SG"/>
    <s v="100110328"/>
    <s v="40"/>
    <n v="4128.38"/>
    <s v="Accrue MI Bills for Data Usage"/>
    <x v="0"/>
    <x v="1"/>
    <x v="0"/>
  </r>
  <r>
    <s v="1012"/>
    <s v="0L"/>
    <x v="2"/>
    <d v="2018-05-01T00:00:00"/>
    <x v="1"/>
    <x v="8"/>
    <s v="SG"/>
    <s v="100105311"/>
    <s v="40"/>
    <n v="1530.51"/>
    <s v="Adjust April Revenues"/>
    <x v="1"/>
    <x v="2"/>
    <x v="1"/>
  </r>
  <r>
    <s v="1012"/>
    <s v="0L"/>
    <x v="2"/>
    <d v="2018-08-01T00:00:00"/>
    <x v="1"/>
    <x v="11"/>
    <s v="SG"/>
    <s v="100111460"/>
    <s v="40"/>
    <n v="981.92"/>
    <s v="Adjust July Revenues"/>
    <x v="1"/>
    <x v="2"/>
    <x v="1"/>
  </r>
  <r>
    <s v="1012"/>
    <s v="0L"/>
    <x v="4"/>
    <d v="2018-04-30T00:00:00"/>
    <x v="1"/>
    <x v="7"/>
    <s v="SV"/>
    <s v="100105266"/>
    <s v="50"/>
    <n v="-119.69"/>
    <s v="Adjust April Revenues"/>
    <x v="1"/>
    <x v="4"/>
    <x v="1"/>
  </r>
  <r>
    <s v="1012"/>
    <s v="0L"/>
    <x v="5"/>
    <d v="2018-04-30T00:00:00"/>
    <x v="1"/>
    <x v="7"/>
    <s v="SV"/>
    <s v="100105266"/>
    <s v="50"/>
    <n v="-24"/>
    <s v="Adjust April Revenues"/>
    <x v="1"/>
    <x v="5"/>
    <x v="1"/>
  </r>
  <r>
    <s v="1012"/>
    <s v="0L"/>
    <x v="6"/>
    <d v="2018-04-30T00:00:00"/>
    <x v="1"/>
    <x v="7"/>
    <s v="SV"/>
    <s v="100105266"/>
    <s v="50"/>
    <n v="-84"/>
    <s v="Adjust April Revenues"/>
    <x v="0"/>
    <x v="6"/>
    <x v="0"/>
  </r>
  <r>
    <s v="1012"/>
    <s v="0L"/>
    <x v="6"/>
    <d v="2018-04-30T00:00:00"/>
    <x v="1"/>
    <x v="7"/>
    <s v="SV"/>
    <s v="100105266"/>
    <s v="50"/>
    <n v="-3836"/>
    <s v="Adjust April Revenues"/>
    <x v="1"/>
    <x v="6"/>
    <x v="1"/>
  </r>
  <r>
    <s v="1012"/>
    <s v="0L"/>
    <x v="6"/>
    <d v="2018-04-30T00:00:00"/>
    <x v="1"/>
    <x v="7"/>
    <s v="SV"/>
    <s v="100105266"/>
    <s v="50"/>
    <n v="-84"/>
    <s v="Adjust April Revenues"/>
    <x v="2"/>
    <x v="6"/>
    <x v="2"/>
  </r>
  <r>
    <s v="1012"/>
    <s v="0L"/>
    <x v="6"/>
    <d v="2018-07-31T00:00:00"/>
    <x v="1"/>
    <x v="10"/>
    <s v="SV"/>
    <s v="100111434"/>
    <s v="50"/>
    <n v="-5656"/>
    <s v="Adjust July Revenues"/>
    <x v="1"/>
    <x v="6"/>
    <x v="1"/>
  </r>
  <r>
    <s v="1012"/>
    <s v="0L"/>
    <x v="6"/>
    <d v="2018-07-31T00:00:00"/>
    <x v="1"/>
    <x v="10"/>
    <s v="SV"/>
    <s v="100111434"/>
    <s v="50"/>
    <n v="-112"/>
    <s v="Adjust July Revenues"/>
    <x v="0"/>
    <x v="6"/>
    <x v="0"/>
  </r>
  <r>
    <s v="1012"/>
    <s v="0L"/>
    <x v="1"/>
    <d v="2017-09-29T00:00:00"/>
    <x v="0"/>
    <x v="0"/>
    <s v="SV"/>
    <s v="100090969"/>
    <s v="50"/>
    <n v="-4580.42"/>
    <s v="Accrue MI Bills for Data Usage"/>
    <x v="0"/>
    <x v="1"/>
    <x v="0"/>
  </r>
  <r>
    <s v="1012"/>
    <s v="0L"/>
    <x v="1"/>
    <d v="2017-10-31T00:00:00"/>
    <x v="0"/>
    <x v="1"/>
    <s v="SV"/>
    <s v="100093155"/>
    <s v="50"/>
    <n v="-4594.25"/>
    <s v="Accrue MI Bills for Data Usage"/>
    <x v="0"/>
    <x v="1"/>
    <x v="0"/>
  </r>
  <r>
    <s v="1012"/>
    <s v="0L"/>
    <x v="1"/>
    <d v="2017-11-30T00:00:00"/>
    <x v="0"/>
    <x v="2"/>
    <s v="SV"/>
    <s v="100095278"/>
    <s v="50"/>
    <n v="-4251.22"/>
    <s v="Accrue MI Bills for Data Usage"/>
    <x v="0"/>
    <x v="1"/>
    <x v="0"/>
  </r>
  <r>
    <s v="1012"/>
    <s v="0L"/>
    <x v="1"/>
    <d v="2017-12-31T00:00:00"/>
    <x v="0"/>
    <x v="3"/>
    <s v="SV"/>
    <s v="100097164"/>
    <s v="50"/>
    <n v="-4117.91"/>
    <s v="Accrue MI Bills for Data Usage"/>
    <x v="0"/>
    <x v="1"/>
    <x v="0"/>
  </r>
  <r>
    <s v="1012"/>
    <s v="0L"/>
    <x v="1"/>
    <d v="2018-01-31T00:00:00"/>
    <x v="1"/>
    <x v="4"/>
    <s v="SV"/>
    <s v="100098741"/>
    <s v="50"/>
    <n v="-4110.21"/>
    <s v="Accrue MI Bills for Data Usage"/>
    <x v="0"/>
    <x v="1"/>
    <x v="0"/>
  </r>
  <r>
    <s v="1012"/>
    <s v="0L"/>
    <x v="1"/>
    <d v="2018-02-28T00:00:00"/>
    <x v="1"/>
    <x v="5"/>
    <s v="SV"/>
    <s v="100101464"/>
    <s v="50"/>
    <n v="-4108.76"/>
    <s v="Accrue MI Bills for Data Usage"/>
    <x v="0"/>
    <x v="1"/>
    <x v="0"/>
  </r>
  <r>
    <s v="1012"/>
    <s v="0L"/>
    <x v="1"/>
    <d v="2018-03-31T00:00:00"/>
    <x v="1"/>
    <x v="6"/>
    <s v="SV"/>
    <s v="100102571"/>
    <s v="50"/>
    <n v="-4124.2700000000004"/>
    <s v="Accrue MI Bills for Data Usage"/>
    <x v="0"/>
    <x v="1"/>
    <x v="0"/>
  </r>
  <r>
    <s v="1012"/>
    <s v="0L"/>
    <x v="1"/>
    <d v="2018-04-26T00:00:00"/>
    <x v="1"/>
    <x v="7"/>
    <s v="SV"/>
    <s v="100105129"/>
    <s v="50"/>
    <n v="-4126.1099999999997"/>
    <s v="Accrue MI Bills for Data Usage"/>
    <x v="0"/>
    <x v="1"/>
    <x v="0"/>
  </r>
  <r>
    <s v="1012"/>
    <s v="0L"/>
    <x v="1"/>
    <d v="2018-05-18T00:00:00"/>
    <x v="1"/>
    <x v="8"/>
    <s v="SV"/>
    <s v="100106082"/>
    <s v="50"/>
    <n v="-4133.67"/>
    <s v="Accrue MI Bills for Data Usage"/>
    <x v="0"/>
    <x v="1"/>
    <x v="0"/>
  </r>
  <r>
    <s v="1012"/>
    <s v="0L"/>
    <x v="1"/>
    <d v="2018-06-30T00:00:00"/>
    <x v="1"/>
    <x v="9"/>
    <s v="SV"/>
    <s v="100108350"/>
    <s v="50"/>
    <n v="-4134.49"/>
    <s v="Accrue MI Bills for Data Usage"/>
    <x v="0"/>
    <x v="1"/>
    <x v="0"/>
  </r>
  <r>
    <s v="1012"/>
    <s v="0L"/>
    <x v="1"/>
    <d v="2018-07-30T00:00:00"/>
    <x v="1"/>
    <x v="10"/>
    <s v="SV"/>
    <s v="100110314"/>
    <s v="50"/>
    <n v="-4128.38"/>
    <s v="Accrue MI Bills for Data Usage"/>
    <x v="0"/>
    <x v="1"/>
    <x v="0"/>
  </r>
  <r>
    <s v="1012"/>
    <s v="0L"/>
    <x v="2"/>
    <d v="2018-04-30T00:00:00"/>
    <x v="1"/>
    <x v="7"/>
    <s v="SV"/>
    <s v="100105266"/>
    <s v="50"/>
    <n v="-1530.51"/>
    <s v="Adjust April Revenues"/>
    <x v="1"/>
    <x v="2"/>
    <x v="1"/>
  </r>
  <r>
    <s v="1012"/>
    <s v="0L"/>
    <x v="2"/>
    <d v="2018-07-31T00:00:00"/>
    <x v="1"/>
    <x v="10"/>
    <s v="SV"/>
    <s v="100111434"/>
    <s v="50"/>
    <n v="-981.92"/>
    <s v="Adjust July Revenues"/>
    <x v="1"/>
    <x v="2"/>
    <x v="1"/>
  </r>
  <r>
    <s v="1012"/>
    <s v="0L"/>
    <x v="4"/>
    <d v="2017-09-01T00:00:00"/>
    <x v="0"/>
    <x v="0"/>
    <s v="ZJ"/>
    <s v="9200084774"/>
    <s v="50"/>
    <n v="-2783.83"/>
    <s v=""/>
    <x v="1"/>
    <x v="4"/>
    <x v="1"/>
  </r>
  <r>
    <s v="1012"/>
    <s v="0L"/>
    <x v="4"/>
    <d v="2017-09-01T00:00:00"/>
    <x v="0"/>
    <x v="0"/>
    <s v="ZJ"/>
    <s v="9200084774"/>
    <s v="50"/>
    <n v="-2.4900000000000002"/>
    <s v=""/>
    <x v="3"/>
    <x v="4"/>
    <x v="3"/>
  </r>
  <r>
    <s v="1012"/>
    <s v="0L"/>
    <x v="4"/>
    <d v="2017-09-01T00:00:00"/>
    <x v="0"/>
    <x v="0"/>
    <s v="ZJ"/>
    <s v="9200084806"/>
    <s v="50"/>
    <n v="-18.34"/>
    <s v=""/>
    <x v="1"/>
    <x v="4"/>
    <x v="1"/>
  </r>
  <r>
    <s v="1012"/>
    <s v="0L"/>
    <x v="4"/>
    <d v="2017-09-05T00:00:00"/>
    <x v="0"/>
    <x v="0"/>
    <s v="ZJ"/>
    <s v="9200084818"/>
    <s v="50"/>
    <n v="-2.16"/>
    <s v=""/>
    <x v="3"/>
    <x v="4"/>
    <x v="3"/>
  </r>
  <r>
    <s v="1012"/>
    <s v="0L"/>
    <x v="4"/>
    <d v="2017-09-05T00:00:00"/>
    <x v="0"/>
    <x v="0"/>
    <s v="ZJ"/>
    <s v="9200084818"/>
    <s v="50"/>
    <n v="-0.94"/>
    <s v=""/>
    <x v="2"/>
    <x v="4"/>
    <x v="2"/>
  </r>
  <r>
    <s v="1012"/>
    <s v="0L"/>
    <x v="4"/>
    <d v="2017-09-05T00:00:00"/>
    <x v="0"/>
    <x v="0"/>
    <s v="ZJ"/>
    <s v="9200084818"/>
    <s v="50"/>
    <n v="-1160.5999999999999"/>
    <s v=""/>
    <x v="1"/>
    <x v="4"/>
    <x v="1"/>
  </r>
  <r>
    <s v="1012"/>
    <s v="0L"/>
    <x v="4"/>
    <d v="2017-09-01T00:00:00"/>
    <x v="0"/>
    <x v="0"/>
    <s v="ZJ"/>
    <s v="9200084823"/>
    <s v="50"/>
    <n v="-1.89"/>
    <s v=""/>
    <x v="1"/>
    <x v="4"/>
    <x v="1"/>
  </r>
  <r>
    <s v="1012"/>
    <s v="0L"/>
    <x v="4"/>
    <d v="2017-09-01T00:00:00"/>
    <x v="0"/>
    <x v="0"/>
    <s v="ZJ"/>
    <s v="9200084823"/>
    <s v="40"/>
    <n v="2.59"/>
    <s v=""/>
    <x v="1"/>
    <x v="4"/>
    <x v="1"/>
  </r>
  <r>
    <s v="1012"/>
    <s v="0L"/>
    <x v="4"/>
    <d v="2017-09-02T00:00:00"/>
    <x v="0"/>
    <x v="0"/>
    <s v="ZJ"/>
    <s v="9200084830"/>
    <s v="40"/>
    <n v="6.94"/>
    <s v=""/>
    <x v="1"/>
    <x v="4"/>
    <x v="1"/>
  </r>
  <r>
    <s v="1012"/>
    <s v="0L"/>
    <x v="4"/>
    <d v="2017-09-01T00:00:00"/>
    <x v="0"/>
    <x v="0"/>
    <s v="ZJ"/>
    <s v="9200084847"/>
    <s v="50"/>
    <n v="-0.7"/>
    <s v=""/>
    <x v="1"/>
    <x v="4"/>
    <x v="1"/>
  </r>
  <r>
    <s v="1012"/>
    <s v="0L"/>
    <x v="4"/>
    <d v="2017-09-02T00:00:00"/>
    <x v="0"/>
    <x v="0"/>
    <s v="ZJ"/>
    <s v="9200084848"/>
    <s v="50"/>
    <n v="-25.9"/>
    <s v=""/>
    <x v="1"/>
    <x v="4"/>
    <x v="1"/>
  </r>
  <r>
    <s v="1012"/>
    <s v="0L"/>
    <x v="4"/>
    <d v="2017-09-06T00:00:00"/>
    <x v="0"/>
    <x v="0"/>
    <s v="ZJ"/>
    <s v="9200084873"/>
    <s v="50"/>
    <n v="-3.96"/>
    <s v=""/>
    <x v="3"/>
    <x v="4"/>
    <x v="3"/>
  </r>
  <r>
    <s v="1012"/>
    <s v="0L"/>
    <x v="4"/>
    <d v="2017-09-06T00:00:00"/>
    <x v="0"/>
    <x v="0"/>
    <s v="ZJ"/>
    <s v="9200084873"/>
    <s v="50"/>
    <n v="-3648.98"/>
    <s v=""/>
    <x v="1"/>
    <x v="4"/>
    <x v="1"/>
  </r>
  <r>
    <s v="1012"/>
    <s v="0L"/>
    <x v="4"/>
    <d v="2017-09-06T00:00:00"/>
    <x v="0"/>
    <x v="0"/>
    <s v="ZJ"/>
    <s v="9200084873"/>
    <s v="50"/>
    <n v="-105.61"/>
    <s v=""/>
    <x v="0"/>
    <x v="4"/>
    <x v="0"/>
  </r>
  <r>
    <s v="1012"/>
    <s v="0L"/>
    <x v="4"/>
    <d v="2017-09-06T00:00:00"/>
    <x v="0"/>
    <x v="0"/>
    <s v="ZJ"/>
    <s v="9200084873"/>
    <s v="50"/>
    <n v="-327.33999999999997"/>
    <s v=""/>
    <x v="2"/>
    <x v="4"/>
    <x v="2"/>
  </r>
  <r>
    <s v="1012"/>
    <s v="0L"/>
    <x v="4"/>
    <d v="2017-09-07T00:00:00"/>
    <x v="0"/>
    <x v="0"/>
    <s v="ZJ"/>
    <s v="9200084907"/>
    <s v="50"/>
    <n v="-142.01"/>
    <s v=""/>
    <x v="2"/>
    <x v="4"/>
    <x v="2"/>
  </r>
  <r>
    <s v="1012"/>
    <s v="0L"/>
    <x v="4"/>
    <d v="2017-09-07T00:00:00"/>
    <x v="0"/>
    <x v="0"/>
    <s v="ZJ"/>
    <s v="9200084907"/>
    <s v="50"/>
    <n v="-22.08"/>
    <s v=""/>
    <x v="0"/>
    <x v="4"/>
    <x v="0"/>
  </r>
  <r>
    <s v="1012"/>
    <s v="0L"/>
    <x v="4"/>
    <d v="2017-09-07T00:00:00"/>
    <x v="0"/>
    <x v="0"/>
    <s v="ZJ"/>
    <s v="9200084907"/>
    <s v="50"/>
    <n v="-679.59"/>
    <s v=""/>
    <x v="3"/>
    <x v="4"/>
    <x v="3"/>
  </r>
  <r>
    <s v="1012"/>
    <s v="0L"/>
    <x v="4"/>
    <d v="2017-09-07T00:00:00"/>
    <x v="0"/>
    <x v="0"/>
    <s v="ZJ"/>
    <s v="9200084907"/>
    <s v="50"/>
    <n v="-2681.86"/>
    <s v=""/>
    <x v="1"/>
    <x v="4"/>
    <x v="1"/>
  </r>
  <r>
    <s v="1012"/>
    <s v="0L"/>
    <x v="4"/>
    <d v="2017-09-01T00:00:00"/>
    <x v="0"/>
    <x v="0"/>
    <s v="ZJ"/>
    <s v="9200084909"/>
    <s v="40"/>
    <n v="7.44"/>
    <s v=""/>
    <x v="1"/>
    <x v="4"/>
    <x v="1"/>
  </r>
  <r>
    <s v="1012"/>
    <s v="0L"/>
    <x v="4"/>
    <d v="2017-09-06T00:00:00"/>
    <x v="0"/>
    <x v="0"/>
    <s v="ZJ"/>
    <s v="9200084910"/>
    <s v="40"/>
    <n v="23.29"/>
    <s v=""/>
    <x v="1"/>
    <x v="4"/>
    <x v="1"/>
  </r>
  <r>
    <s v="1012"/>
    <s v="0L"/>
    <x v="4"/>
    <d v="2017-09-01T00:00:00"/>
    <x v="0"/>
    <x v="0"/>
    <s v="ZJ"/>
    <s v="9200084911"/>
    <s v="40"/>
    <n v="1.89"/>
    <s v=""/>
    <x v="1"/>
    <x v="4"/>
    <x v="1"/>
  </r>
  <r>
    <s v="1012"/>
    <s v="0L"/>
    <x v="4"/>
    <d v="2017-09-05T00:00:00"/>
    <x v="0"/>
    <x v="0"/>
    <s v="ZJ"/>
    <s v="9200084912"/>
    <s v="40"/>
    <n v="13.2"/>
    <s v=""/>
    <x v="1"/>
    <x v="4"/>
    <x v="1"/>
  </r>
  <r>
    <s v="1012"/>
    <s v="0L"/>
    <x v="4"/>
    <d v="2017-09-06T00:00:00"/>
    <x v="0"/>
    <x v="0"/>
    <s v="ZJ"/>
    <s v="9200084916"/>
    <s v="40"/>
    <n v="10.74"/>
    <s v=""/>
    <x v="1"/>
    <x v="4"/>
    <x v="1"/>
  </r>
  <r>
    <s v="1012"/>
    <s v="0L"/>
    <x v="4"/>
    <d v="2017-09-07T00:00:00"/>
    <x v="0"/>
    <x v="0"/>
    <s v="ZJ"/>
    <s v="9200084917"/>
    <s v="40"/>
    <n v="10.199999999999999"/>
    <s v=""/>
    <x v="1"/>
    <x v="4"/>
    <x v="1"/>
  </r>
  <r>
    <s v="1012"/>
    <s v="0L"/>
    <x v="4"/>
    <d v="2017-09-06T00:00:00"/>
    <x v="0"/>
    <x v="0"/>
    <s v="ZJ"/>
    <s v="9200084919"/>
    <s v="50"/>
    <n v="-9.9"/>
    <s v=""/>
    <x v="1"/>
    <x v="4"/>
    <x v="1"/>
  </r>
  <r>
    <s v="1012"/>
    <s v="0L"/>
    <x v="4"/>
    <d v="2017-09-07T00:00:00"/>
    <x v="0"/>
    <x v="0"/>
    <s v="ZJ"/>
    <s v="9200084920"/>
    <s v="50"/>
    <n v="-203.24"/>
    <s v=""/>
    <x v="1"/>
    <x v="4"/>
    <x v="1"/>
  </r>
  <r>
    <s v="1012"/>
    <s v="0L"/>
    <x v="4"/>
    <d v="2017-09-07T00:00:00"/>
    <x v="0"/>
    <x v="0"/>
    <s v="ZJ"/>
    <s v="9200084920"/>
    <s v="50"/>
    <n v="-6.29"/>
    <s v=""/>
    <x v="3"/>
    <x v="4"/>
    <x v="3"/>
  </r>
  <r>
    <s v="1012"/>
    <s v="0L"/>
    <x v="4"/>
    <d v="2017-09-01T00:00:00"/>
    <x v="0"/>
    <x v="0"/>
    <s v="ZJ"/>
    <s v="9200084948"/>
    <s v="40"/>
    <n v="161.94"/>
    <s v=""/>
    <x v="1"/>
    <x v="4"/>
    <x v="1"/>
  </r>
  <r>
    <s v="1012"/>
    <s v="0L"/>
    <x v="4"/>
    <d v="2017-09-05T00:00:00"/>
    <x v="0"/>
    <x v="0"/>
    <s v="ZJ"/>
    <s v="9200084949"/>
    <s v="40"/>
    <n v="12.96"/>
    <s v=""/>
    <x v="1"/>
    <x v="4"/>
    <x v="1"/>
  </r>
  <r>
    <s v="1012"/>
    <s v="0L"/>
    <x v="4"/>
    <d v="2017-09-06T00:00:00"/>
    <x v="0"/>
    <x v="0"/>
    <s v="ZJ"/>
    <s v="9200084950"/>
    <s v="40"/>
    <n v="1.67"/>
    <s v=""/>
    <x v="1"/>
    <x v="4"/>
    <x v="1"/>
  </r>
  <r>
    <s v="1012"/>
    <s v="0L"/>
    <x v="4"/>
    <d v="2017-09-07T00:00:00"/>
    <x v="0"/>
    <x v="0"/>
    <s v="ZJ"/>
    <s v="9200084951"/>
    <s v="40"/>
    <n v="35.840000000000003"/>
    <s v=""/>
    <x v="1"/>
    <x v="4"/>
    <x v="1"/>
  </r>
  <r>
    <s v="1012"/>
    <s v="0L"/>
    <x v="4"/>
    <d v="2017-09-07T00:00:00"/>
    <x v="0"/>
    <x v="0"/>
    <s v="ZJ"/>
    <s v="9200084952"/>
    <s v="40"/>
    <n v="142.83000000000001"/>
    <s v=""/>
    <x v="1"/>
    <x v="4"/>
    <x v="1"/>
  </r>
  <r>
    <s v="1012"/>
    <s v="0L"/>
    <x v="4"/>
    <d v="2017-09-08T00:00:00"/>
    <x v="0"/>
    <x v="0"/>
    <s v="ZJ"/>
    <s v="9200084955"/>
    <s v="50"/>
    <n v="-3000.45"/>
    <s v=""/>
    <x v="1"/>
    <x v="4"/>
    <x v="1"/>
  </r>
  <r>
    <s v="1012"/>
    <s v="0L"/>
    <x v="4"/>
    <d v="2017-09-08T00:00:00"/>
    <x v="0"/>
    <x v="0"/>
    <s v="ZJ"/>
    <s v="9200084955"/>
    <s v="50"/>
    <n v="-8.16"/>
    <s v=""/>
    <x v="2"/>
    <x v="4"/>
    <x v="2"/>
  </r>
  <r>
    <s v="1012"/>
    <s v="0L"/>
    <x v="4"/>
    <d v="2017-09-08T00:00:00"/>
    <x v="0"/>
    <x v="0"/>
    <s v="ZJ"/>
    <s v="9200084955"/>
    <s v="50"/>
    <n v="-16.98"/>
    <s v=""/>
    <x v="0"/>
    <x v="4"/>
    <x v="0"/>
  </r>
  <r>
    <s v="1012"/>
    <s v="0L"/>
    <x v="4"/>
    <d v="2017-09-08T00:00:00"/>
    <x v="0"/>
    <x v="0"/>
    <s v="ZJ"/>
    <s v="9200084955"/>
    <s v="50"/>
    <n v="-34.06"/>
    <s v=""/>
    <x v="3"/>
    <x v="4"/>
    <x v="3"/>
  </r>
  <r>
    <s v="1012"/>
    <s v="0L"/>
    <x v="4"/>
    <d v="2017-09-07T00:00:00"/>
    <x v="0"/>
    <x v="0"/>
    <s v="ZJ"/>
    <s v="9200084963"/>
    <s v="40"/>
    <n v="56.81"/>
    <s v=""/>
    <x v="1"/>
    <x v="4"/>
    <x v="1"/>
  </r>
  <r>
    <s v="1012"/>
    <s v="0L"/>
    <x v="4"/>
    <d v="2017-09-08T00:00:00"/>
    <x v="0"/>
    <x v="0"/>
    <s v="ZJ"/>
    <s v="9200084964"/>
    <s v="40"/>
    <n v="2.1800000000000002"/>
    <s v=""/>
    <x v="1"/>
    <x v="4"/>
    <x v="1"/>
  </r>
  <r>
    <s v="1012"/>
    <s v="0L"/>
    <x v="4"/>
    <d v="2017-09-07T00:00:00"/>
    <x v="0"/>
    <x v="0"/>
    <s v="ZJ"/>
    <s v="9200084972"/>
    <s v="50"/>
    <n v="-287.45"/>
    <s v=""/>
    <x v="1"/>
    <x v="4"/>
    <x v="1"/>
  </r>
  <r>
    <s v="1012"/>
    <s v="0L"/>
    <x v="4"/>
    <d v="2017-09-08T00:00:00"/>
    <x v="0"/>
    <x v="0"/>
    <s v="ZJ"/>
    <s v="9200084973"/>
    <s v="50"/>
    <n v="-43.12"/>
    <s v=""/>
    <x v="1"/>
    <x v="4"/>
    <x v="1"/>
  </r>
  <r>
    <s v="1012"/>
    <s v="0L"/>
    <x v="4"/>
    <d v="2017-09-08T00:00:00"/>
    <x v="0"/>
    <x v="0"/>
    <s v="ZJ"/>
    <s v="9200084973"/>
    <s v="50"/>
    <n v="-2.48"/>
    <s v=""/>
    <x v="3"/>
    <x v="4"/>
    <x v="3"/>
  </r>
  <r>
    <s v="1012"/>
    <s v="0L"/>
    <x v="4"/>
    <d v="2017-09-01T00:00:00"/>
    <x v="0"/>
    <x v="0"/>
    <s v="ZJ"/>
    <s v="9200084984"/>
    <s v="40"/>
    <n v="1.64"/>
    <s v=""/>
    <x v="1"/>
    <x v="4"/>
    <x v="1"/>
  </r>
  <r>
    <s v="1012"/>
    <s v="0L"/>
    <x v="4"/>
    <d v="2017-09-08T00:00:00"/>
    <x v="0"/>
    <x v="0"/>
    <s v="ZJ"/>
    <s v="9200084985"/>
    <s v="40"/>
    <n v="8.1999999999999993"/>
    <s v=""/>
    <x v="1"/>
    <x v="4"/>
    <x v="1"/>
  </r>
  <r>
    <s v="1012"/>
    <s v="0L"/>
    <x v="4"/>
    <d v="2017-09-11T00:00:00"/>
    <x v="0"/>
    <x v="0"/>
    <s v="ZJ"/>
    <s v="9200084990"/>
    <s v="50"/>
    <n v="-4065.68"/>
    <s v=""/>
    <x v="1"/>
    <x v="4"/>
    <x v="1"/>
  </r>
  <r>
    <s v="1012"/>
    <s v="0L"/>
    <x v="4"/>
    <d v="2017-09-11T00:00:00"/>
    <x v="0"/>
    <x v="0"/>
    <s v="ZJ"/>
    <s v="9200084990"/>
    <s v="50"/>
    <n v="-1.34"/>
    <s v=""/>
    <x v="0"/>
    <x v="4"/>
    <x v="0"/>
  </r>
  <r>
    <s v="1012"/>
    <s v="0L"/>
    <x v="4"/>
    <d v="2017-09-11T00:00:00"/>
    <x v="0"/>
    <x v="0"/>
    <s v="ZJ"/>
    <s v="9200084990"/>
    <s v="50"/>
    <n v="-16.100000000000001"/>
    <s v=""/>
    <x v="3"/>
    <x v="4"/>
    <x v="3"/>
  </r>
  <r>
    <s v="1012"/>
    <s v="0L"/>
    <x v="4"/>
    <d v="2017-09-11T00:00:00"/>
    <x v="0"/>
    <x v="0"/>
    <s v="ZJ"/>
    <s v="9200084990"/>
    <s v="50"/>
    <n v="-3.12"/>
    <s v=""/>
    <x v="2"/>
    <x v="4"/>
    <x v="2"/>
  </r>
  <r>
    <s v="1012"/>
    <s v="0L"/>
    <x v="4"/>
    <d v="2017-09-09T00:00:00"/>
    <x v="0"/>
    <x v="0"/>
    <s v="ZJ"/>
    <s v="9200085003"/>
    <s v="40"/>
    <n v="1.48"/>
    <s v=""/>
    <x v="1"/>
    <x v="4"/>
    <x v="1"/>
  </r>
  <r>
    <s v="1012"/>
    <s v="0L"/>
    <x v="4"/>
    <d v="2017-09-11T00:00:00"/>
    <x v="0"/>
    <x v="0"/>
    <s v="ZJ"/>
    <s v="9200085004"/>
    <s v="40"/>
    <n v="16.73"/>
    <s v=""/>
    <x v="1"/>
    <x v="4"/>
    <x v="1"/>
  </r>
  <r>
    <s v="1012"/>
    <s v="0L"/>
    <x v="4"/>
    <d v="2017-09-08T00:00:00"/>
    <x v="0"/>
    <x v="0"/>
    <s v="ZJ"/>
    <s v="9200085015"/>
    <s v="50"/>
    <n v="-765.54"/>
    <s v=""/>
    <x v="1"/>
    <x v="4"/>
    <x v="1"/>
  </r>
  <r>
    <s v="1012"/>
    <s v="0L"/>
    <x v="4"/>
    <d v="2017-09-09T00:00:00"/>
    <x v="0"/>
    <x v="0"/>
    <s v="ZJ"/>
    <s v="9200085016"/>
    <s v="50"/>
    <n v="-3.14"/>
    <s v=""/>
    <x v="1"/>
    <x v="4"/>
    <x v="1"/>
  </r>
  <r>
    <s v="1012"/>
    <s v="0L"/>
    <x v="4"/>
    <d v="2017-09-11T00:00:00"/>
    <x v="0"/>
    <x v="0"/>
    <s v="ZJ"/>
    <s v="9200085017"/>
    <s v="50"/>
    <n v="-4.59"/>
    <s v=""/>
    <x v="1"/>
    <x v="4"/>
    <x v="1"/>
  </r>
  <r>
    <s v="1012"/>
    <s v="0L"/>
    <x v="4"/>
    <d v="2017-09-12T00:00:00"/>
    <x v="0"/>
    <x v="0"/>
    <s v="ZJ"/>
    <s v="9200085033"/>
    <s v="50"/>
    <n v="-162.03"/>
    <s v=""/>
    <x v="3"/>
    <x v="4"/>
    <x v="3"/>
  </r>
  <r>
    <s v="1012"/>
    <s v="0L"/>
    <x v="4"/>
    <d v="2017-09-12T00:00:00"/>
    <x v="0"/>
    <x v="0"/>
    <s v="ZJ"/>
    <s v="9200085033"/>
    <s v="50"/>
    <n v="-9.0299999999999994"/>
    <s v=""/>
    <x v="0"/>
    <x v="4"/>
    <x v="0"/>
  </r>
  <r>
    <s v="1012"/>
    <s v="0L"/>
    <x v="4"/>
    <d v="2017-09-12T00:00:00"/>
    <x v="0"/>
    <x v="0"/>
    <s v="ZJ"/>
    <s v="9200085033"/>
    <s v="50"/>
    <n v="-5.95"/>
    <s v=""/>
    <x v="2"/>
    <x v="4"/>
    <x v="2"/>
  </r>
  <r>
    <s v="1012"/>
    <s v="0L"/>
    <x v="4"/>
    <d v="2017-09-12T00:00:00"/>
    <x v="0"/>
    <x v="0"/>
    <s v="ZJ"/>
    <s v="9200085033"/>
    <s v="50"/>
    <n v="-4996.68"/>
    <s v=""/>
    <x v="1"/>
    <x v="4"/>
    <x v="1"/>
  </r>
  <r>
    <s v="1012"/>
    <s v="0L"/>
    <x v="4"/>
    <d v="2017-09-12T00:00:00"/>
    <x v="0"/>
    <x v="0"/>
    <s v="ZJ"/>
    <s v="9200085065"/>
    <s v="40"/>
    <n v="6.88"/>
    <s v=""/>
    <x v="1"/>
    <x v="4"/>
    <x v="1"/>
  </r>
  <r>
    <s v="1012"/>
    <s v="0L"/>
    <x v="4"/>
    <d v="2017-09-13T00:00:00"/>
    <x v="0"/>
    <x v="0"/>
    <s v="ZJ"/>
    <s v="9200085067"/>
    <s v="50"/>
    <n v="-4442.9799999999996"/>
    <s v=""/>
    <x v="1"/>
    <x v="4"/>
    <x v="1"/>
  </r>
  <r>
    <s v="1012"/>
    <s v="0L"/>
    <x v="4"/>
    <d v="2017-09-13T00:00:00"/>
    <x v="0"/>
    <x v="0"/>
    <s v="ZJ"/>
    <s v="9200085067"/>
    <s v="50"/>
    <n v="-3.57"/>
    <s v=""/>
    <x v="0"/>
    <x v="4"/>
    <x v="0"/>
  </r>
  <r>
    <s v="1012"/>
    <s v="0L"/>
    <x v="4"/>
    <d v="2017-09-01T00:00:00"/>
    <x v="0"/>
    <x v="0"/>
    <s v="ZJ"/>
    <s v="9200085069"/>
    <s v="40"/>
    <n v="1.71"/>
    <s v=""/>
    <x v="1"/>
    <x v="4"/>
    <x v="1"/>
  </r>
  <r>
    <s v="1012"/>
    <s v="0L"/>
    <x v="4"/>
    <d v="2017-09-07T00:00:00"/>
    <x v="0"/>
    <x v="0"/>
    <s v="ZJ"/>
    <s v="9200085070"/>
    <s v="40"/>
    <n v="0.46"/>
    <s v=""/>
    <x v="1"/>
    <x v="4"/>
    <x v="1"/>
  </r>
  <r>
    <s v="1012"/>
    <s v="0L"/>
    <x v="4"/>
    <d v="2017-09-08T00:00:00"/>
    <x v="0"/>
    <x v="0"/>
    <s v="ZJ"/>
    <s v="9200085071"/>
    <s v="40"/>
    <n v="0.7"/>
    <s v=""/>
    <x v="1"/>
    <x v="4"/>
    <x v="1"/>
  </r>
  <r>
    <s v="1012"/>
    <s v="0L"/>
    <x v="4"/>
    <d v="2017-09-11T00:00:00"/>
    <x v="0"/>
    <x v="0"/>
    <s v="ZJ"/>
    <s v="9200085072"/>
    <s v="40"/>
    <n v="32.630000000000003"/>
    <s v=""/>
    <x v="1"/>
    <x v="4"/>
    <x v="1"/>
  </r>
  <r>
    <s v="1012"/>
    <s v="0L"/>
    <x v="4"/>
    <d v="2017-09-11T00:00:00"/>
    <x v="0"/>
    <x v="0"/>
    <s v="ZJ"/>
    <s v="9200085077"/>
    <s v="40"/>
    <n v="3.91"/>
    <s v=""/>
    <x v="1"/>
    <x v="4"/>
    <x v="1"/>
  </r>
  <r>
    <s v="1012"/>
    <s v="0L"/>
    <x v="4"/>
    <d v="2017-09-12T00:00:00"/>
    <x v="0"/>
    <x v="0"/>
    <s v="ZJ"/>
    <s v="9200085078"/>
    <s v="40"/>
    <n v="1.99"/>
    <s v=""/>
    <x v="1"/>
    <x v="4"/>
    <x v="1"/>
  </r>
  <r>
    <s v="1012"/>
    <s v="0L"/>
    <x v="4"/>
    <d v="2017-09-13T00:00:00"/>
    <x v="0"/>
    <x v="0"/>
    <s v="ZJ"/>
    <s v="9200085079"/>
    <s v="40"/>
    <n v="115.17"/>
    <s v=""/>
    <x v="1"/>
    <x v="4"/>
    <x v="1"/>
  </r>
  <r>
    <s v="1012"/>
    <s v="0L"/>
    <x v="4"/>
    <d v="2017-09-12T00:00:00"/>
    <x v="0"/>
    <x v="0"/>
    <s v="ZJ"/>
    <s v="9200085085"/>
    <s v="50"/>
    <n v="-930.91"/>
    <s v=""/>
    <x v="1"/>
    <x v="4"/>
    <x v="1"/>
  </r>
  <r>
    <s v="1012"/>
    <s v="0L"/>
    <x v="4"/>
    <d v="2017-09-13T00:00:00"/>
    <x v="0"/>
    <x v="0"/>
    <s v="ZJ"/>
    <s v="9200085086"/>
    <s v="50"/>
    <n v="-608.36"/>
    <s v=""/>
    <x v="1"/>
    <x v="4"/>
    <x v="1"/>
  </r>
  <r>
    <s v="1012"/>
    <s v="0L"/>
    <x v="4"/>
    <d v="2017-09-11T00:00:00"/>
    <x v="0"/>
    <x v="0"/>
    <s v="ZJ"/>
    <s v="9200085100"/>
    <s v="50"/>
    <n v="-2"/>
    <s v=""/>
    <x v="1"/>
    <x v="4"/>
    <x v="1"/>
  </r>
  <r>
    <s v="1012"/>
    <s v="0L"/>
    <x v="4"/>
    <d v="2017-09-14T00:00:00"/>
    <x v="0"/>
    <x v="0"/>
    <s v="ZJ"/>
    <s v="9200085109"/>
    <s v="50"/>
    <n v="-3947.33"/>
    <s v=""/>
    <x v="1"/>
    <x v="4"/>
    <x v="1"/>
  </r>
  <r>
    <s v="1012"/>
    <s v="0L"/>
    <x v="4"/>
    <d v="2017-09-13T00:00:00"/>
    <x v="0"/>
    <x v="0"/>
    <s v="ZJ"/>
    <s v="9200085112"/>
    <s v="40"/>
    <n v="4.2699999999999996"/>
    <s v=""/>
    <x v="1"/>
    <x v="4"/>
    <x v="1"/>
  </r>
  <r>
    <s v="1012"/>
    <s v="0L"/>
    <x v="4"/>
    <d v="2017-09-14T00:00:00"/>
    <x v="0"/>
    <x v="0"/>
    <s v="ZJ"/>
    <s v="9200085122"/>
    <s v="40"/>
    <n v="14.3"/>
    <s v=""/>
    <x v="1"/>
    <x v="4"/>
    <x v="1"/>
  </r>
  <r>
    <s v="1012"/>
    <s v="0L"/>
    <x v="4"/>
    <d v="2017-09-14T00:00:00"/>
    <x v="0"/>
    <x v="0"/>
    <s v="ZJ"/>
    <s v="9200085122"/>
    <s v="40"/>
    <n v="6.27"/>
    <s v=""/>
    <x v="0"/>
    <x v="4"/>
    <x v="0"/>
  </r>
  <r>
    <s v="1012"/>
    <s v="0L"/>
    <x v="4"/>
    <d v="2017-09-14T00:00:00"/>
    <x v="0"/>
    <x v="0"/>
    <s v="ZJ"/>
    <s v="9200085122"/>
    <s v="40"/>
    <n v="1.6"/>
    <s v=""/>
    <x v="2"/>
    <x v="4"/>
    <x v="2"/>
  </r>
  <r>
    <s v="1012"/>
    <s v="0L"/>
    <x v="4"/>
    <d v="2017-09-13T00:00:00"/>
    <x v="0"/>
    <x v="0"/>
    <s v="ZJ"/>
    <s v="9200085139"/>
    <s v="50"/>
    <n v="-34.61"/>
    <s v=""/>
    <x v="1"/>
    <x v="4"/>
    <x v="1"/>
  </r>
  <r>
    <s v="1012"/>
    <s v="0L"/>
    <x v="4"/>
    <d v="2017-09-14T00:00:00"/>
    <x v="0"/>
    <x v="0"/>
    <s v="ZJ"/>
    <s v="9200085140"/>
    <s v="50"/>
    <n v="-266.25"/>
    <s v=""/>
    <x v="1"/>
    <x v="4"/>
    <x v="1"/>
  </r>
  <r>
    <s v="1012"/>
    <s v="0L"/>
    <x v="4"/>
    <d v="2017-09-14T00:00:00"/>
    <x v="0"/>
    <x v="0"/>
    <s v="ZJ"/>
    <s v="9200085140"/>
    <s v="50"/>
    <n v="-1.6"/>
    <s v=""/>
    <x v="2"/>
    <x v="4"/>
    <x v="2"/>
  </r>
  <r>
    <s v="1012"/>
    <s v="0L"/>
    <x v="4"/>
    <d v="2017-09-14T00:00:00"/>
    <x v="0"/>
    <x v="0"/>
    <s v="ZJ"/>
    <s v="9200085140"/>
    <s v="50"/>
    <n v="-6.27"/>
    <s v=""/>
    <x v="0"/>
    <x v="4"/>
    <x v="0"/>
  </r>
  <r>
    <s v="1012"/>
    <s v="0L"/>
    <x v="4"/>
    <d v="2017-09-15T00:00:00"/>
    <x v="0"/>
    <x v="0"/>
    <s v="ZJ"/>
    <s v="9200085155"/>
    <s v="50"/>
    <n v="-4.76"/>
    <s v=""/>
    <x v="2"/>
    <x v="4"/>
    <x v="2"/>
  </r>
  <r>
    <s v="1012"/>
    <s v="0L"/>
    <x v="4"/>
    <d v="2017-09-15T00:00:00"/>
    <x v="0"/>
    <x v="0"/>
    <s v="ZJ"/>
    <s v="9200085155"/>
    <s v="50"/>
    <n v="-5678.03"/>
    <s v=""/>
    <x v="1"/>
    <x v="4"/>
    <x v="1"/>
  </r>
  <r>
    <s v="1012"/>
    <s v="0L"/>
    <x v="4"/>
    <d v="2017-09-11T00:00:00"/>
    <x v="0"/>
    <x v="0"/>
    <s v="ZJ"/>
    <s v="9200085163"/>
    <s v="40"/>
    <n v="1.5"/>
    <s v=""/>
    <x v="1"/>
    <x v="4"/>
    <x v="1"/>
  </r>
  <r>
    <s v="1012"/>
    <s v="0L"/>
    <x v="4"/>
    <d v="2017-09-14T00:00:00"/>
    <x v="0"/>
    <x v="0"/>
    <s v="ZJ"/>
    <s v="9200085165"/>
    <s v="40"/>
    <n v="3.77"/>
    <s v=""/>
    <x v="1"/>
    <x v="4"/>
    <x v="1"/>
  </r>
  <r>
    <s v="1012"/>
    <s v="0L"/>
    <x v="4"/>
    <d v="2017-09-14T00:00:00"/>
    <x v="0"/>
    <x v="0"/>
    <s v="ZJ"/>
    <s v="9200085169"/>
    <s v="40"/>
    <n v="2.87"/>
    <s v=""/>
    <x v="1"/>
    <x v="4"/>
    <x v="1"/>
  </r>
  <r>
    <s v="1012"/>
    <s v="0L"/>
    <x v="4"/>
    <d v="2017-09-15T00:00:00"/>
    <x v="0"/>
    <x v="0"/>
    <s v="ZJ"/>
    <s v="9200085171"/>
    <s v="40"/>
    <n v="31.94"/>
    <s v=""/>
    <x v="1"/>
    <x v="4"/>
    <x v="1"/>
  </r>
  <r>
    <s v="1012"/>
    <s v="0L"/>
    <x v="4"/>
    <d v="2017-09-14T00:00:00"/>
    <x v="0"/>
    <x v="0"/>
    <s v="ZJ"/>
    <s v="9200085183"/>
    <s v="50"/>
    <n v="-3.81"/>
    <s v=""/>
    <x v="1"/>
    <x v="4"/>
    <x v="1"/>
  </r>
  <r>
    <s v="1012"/>
    <s v="0L"/>
    <x v="4"/>
    <d v="2017-09-15T00:00:00"/>
    <x v="0"/>
    <x v="0"/>
    <s v="ZJ"/>
    <s v="9200085184"/>
    <s v="50"/>
    <n v="-420.37"/>
    <s v=""/>
    <x v="1"/>
    <x v="4"/>
    <x v="1"/>
  </r>
  <r>
    <s v="1012"/>
    <s v="0L"/>
    <x v="4"/>
    <d v="2017-09-01T00:00:00"/>
    <x v="0"/>
    <x v="0"/>
    <s v="ZJ"/>
    <s v="9200085203"/>
    <s v="40"/>
    <n v="1.64"/>
    <s v=""/>
    <x v="1"/>
    <x v="4"/>
    <x v="1"/>
  </r>
  <r>
    <s v="1012"/>
    <s v="0L"/>
    <x v="4"/>
    <d v="2017-09-07T00:00:00"/>
    <x v="0"/>
    <x v="0"/>
    <s v="ZJ"/>
    <s v="9200085204"/>
    <s v="40"/>
    <n v="7.57"/>
    <s v=""/>
    <x v="1"/>
    <x v="4"/>
    <x v="1"/>
  </r>
  <r>
    <s v="1012"/>
    <s v="0L"/>
    <x v="4"/>
    <d v="2017-09-15T00:00:00"/>
    <x v="0"/>
    <x v="0"/>
    <s v="ZJ"/>
    <s v="9200085206"/>
    <s v="40"/>
    <n v="3.26"/>
    <s v=""/>
    <x v="1"/>
    <x v="4"/>
    <x v="1"/>
  </r>
  <r>
    <s v="1012"/>
    <s v="0L"/>
    <x v="4"/>
    <d v="2017-09-18T00:00:00"/>
    <x v="0"/>
    <x v="0"/>
    <s v="ZJ"/>
    <s v="9200085213"/>
    <s v="50"/>
    <n v="-2797.37"/>
    <s v=""/>
    <x v="1"/>
    <x v="4"/>
    <x v="1"/>
  </r>
  <r>
    <s v="1012"/>
    <s v="0L"/>
    <x v="4"/>
    <d v="2017-09-18T00:00:00"/>
    <x v="0"/>
    <x v="0"/>
    <s v="ZJ"/>
    <s v="9200085213"/>
    <s v="50"/>
    <n v="-6.61"/>
    <s v=""/>
    <x v="0"/>
    <x v="4"/>
    <x v="0"/>
  </r>
  <r>
    <s v="1012"/>
    <s v="0L"/>
    <x v="4"/>
    <d v="2017-09-15T00:00:00"/>
    <x v="0"/>
    <x v="0"/>
    <s v="ZJ"/>
    <s v="9200085225"/>
    <s v="50"/>
    <n v="-312.54000000000002"/>
    <s v=""/>
    <x v="1"/>
    <x v="4"/>
    <x v="1"/>
  </r>
  <r>
    <s v="1012"/>
    <s v="0L"/>
    <x v="4"/>
    <d v="2017-09-16T00:00:00"/>
    <x v="0"/>
    <x v="0"/>
    <s v="ZJ"/>
    <s v="9200085226"/>
    <s v="50"/>
    <n v="-4.34"/>
    <s v=""/>
    <x v="1"/>
    <x v="4"/>
    <x v="1"/>
  </r>
  <r>
    <s v="1012"/>
    <s v="0L"/>
    <x v="4"/>
    <d v="2017-09-18T00:00:00"/>
    <x v="0"/>
    <x v="0"/>
    <s v="ZJ"/>
    <s v="9200085227"/>
    <s v="50"/>
    <n v="-25.85"/>
    <s v=""/>
    <x v="1"/>
    <x v="4"/>
    <x v="1"/>
  </r>
  <r>
    <s v="1012"/>
    <s v="0L"/>
    <x v="4"/>
    <d v="2017-09-18T00:00:00"/>
    <x v="0"/>
    <x v="0"/>
    <s v="ZJ"/>
    <s v="9200085230"/>
    <s v="40"/>
    <n v="28.83"/>
    <s v=""/>
    <x v="1"/>
    <x v="4"/>
    <x v="1"/>
  </r>
  <r>
    <s v="1012"/>
    <s v="0L"/>
    <x v="4"/>
    <d v="2017-09-19T00:00:00"/>
    <x v="0"/>
    <x v="0"/>
    <s v="ZJ"/>
    <s v="9200085251"/>
    <s v="50"/>
    <n v="-69.099999999999994"/>
    <s v=""/>
    <x v="4"/>
    <x v="4"/>
    <x v="4"/>
  </r>
  <r>
    <s v="1012"/>
    <s v="0L"/>
    <x v="4"/>
    <d v="2017-09-19T00:00:00"/>
    <x v="0"/>
    <x v="0"/>
    <s v="ZJ"/>
    <s v="9200085251"/>
    <s v="50"/>
    <n v="-290.08"/>
    <s v=""/>
    <x v="2"/>
    <x v="4"/>
    <x v="2"/>
  </r>
  <r>
    <s v="1012"/>
    <s v="0L"/>
    <x v="4"/>
    <d v="2017-09-19T00:00:00"/>
    <x v="0"/>
    <x v="0"/>
    <s v="ZJ"/>
    <s v="9200085251"/>
    <s v="50"/>
    <n v="-298.41000000000003"/>
    <s v=""/>
    <x v="0"/>
    <x v="4"/>
    <x v="0"/>
  </r>
  <r>
    <s v="1012"/>
    <s v="0L"/>
    <x v="4"/>
    <d v="2017-09-19T00:00:00"/>
    <x v="0"/>
    <x v="0"/>
    <s v="ZJ"/>
    <s v="9200085251"/>
    <s v="50"/>
    <n v="-2980.96"/>
    <s v=""/>
    <x v="1"/>
    <x v="4"/>
    <x v="1"/>
  </r>
  <r>
    <s v="1012"/>
    <s v="0L"/>
    <x v="4"/>
    <d v="2017-09-18T00:00:00"/>
    <x v="0"/>
    <x v="0"/>
    <s v="ZJ"/>
    <s v="9200085278"/>
    <s v="50"/>
    <n v="-2.61"/>
    <s v=""/>
    <x v="1"/>
    <x v="4"/>
    <x v="1"/>
  </r>
  <r>
    <s v="1012"/>
    <s v="0L"/>
    <x v="4"/>
    <d v="2017-09-20T00:00:00"/>
    <x v="0"/>
    <x v="0"/>
    <s v="ZJ"/>
    <s v="9200085300"/>
    <s v="50"/>
    <n v="-3653.44"/>
    <s v=""/>
    <x v="1"/>
    <x v="4"/>
    <x v="1"/>
  </r>
  <r>
    <s v="1012"/>
    <s v="0L"/>
    <x v="4"/>
    <d v="2017-09-20T00:00:00"/>
    <x v="0"/>
    <x v="0"/>
    <s v="ZJ"/>
    <s v="9200085300"/>
    <s v="50"/>
    <n v="-0.08"/>
    <s v=""/>
    <x v="3"/>
    <x v="4"/>
    <x v="3"/>
  </r>
  <r>
    <s v="1012"/>
    <s v="0L"/>
    <x v="4"/>
    <d v="2017-09-20T00:00:00"/>
    <x v="0"/>
    <x v="0"/>
    <s v="ZJ"/>
    <s v="9200085300"/>
    <s v="50"/>
    <n v="-228.54"/>
    <s v=""/>
    <x v="0"/>
    <x v="4"/>
    <x v="0"/>
  </r>
  <r>
    <s v="1012"/>
    <s v="0L"/>
    <x v="4"/>
    <d v="2017-09-20T00:00:00"/>
    <x v="0"/>
    <x v="0"/>
    <s v="ZJ"/>
    <s v="9200085300"/>
    <s v="50"/>
    <n v="-358.93"/>
    <s v=""/>
    <x v="2"/>
    <x v="4"/>
    <x v="2"/>
  </r>
  <r>
    <s v="1012"/>
    <s v="0L"/>
    <x v="4"/>
    <d v="2017-09-06T00:00:00"/>
    <x v="0"/>
    <x v="0"/>
    <s v="ZJ"/>
    <s v="9200085304"/>
    <s v="40"/>
    <n v="3.03"/>
    <s v=""/>
    <x v="1"/>
    <x v="4"/>
    <x v="1"/>
  </r>
  <r>
    <s v="1012"/>
    <s v="0L"/>
    <x v="4"/>
    <d v="2017-09-07T00:00:00"/>
    <x v="0"/>
    <x v="0"/>
    <s v="ZJ"/>
    <s v="9200085305"/>
    <s v="40"/>
    <n v="4.9000000000000004"/>
    <s v=""/>
    <x v="1"/>
    <x v="4"/>
    <x v="1"/>
  </r>
  <r>
    <s v="1012"/>
    <s v="0L"/>
    <x v="4"/>
    <d v="2017-09-13T00:00:00"/>
    <x v="0"/>
    <x v="0"/>
    <s v="ZJ"/>
    <s v="9200085307"/>
    <s v="40"/>
    <n v="2.4900000000000002"/>
    <s v=""/>
    <x v="1"/>
    <x v="4"/>
    <x v="1"/>
  </r>
  <r>
    <s v="1012"/>
    <s v="0L"/>
    <x v="4"/>
    <d v="2017-09-15T00:00:00"/>
    <x v="0"/>
    <x v="0"/>
    <s v="ZJ"/>
    <s v="9200085309"/>
    <s v="40"/>
    <n v="1.23"/>
    <s v=""/>
    <x v="1"/>
    <x v="4"/>
    <x v="1"/>
  </r>
  <r>
    <s v="1012"/>
    <s v="0L"/>
    <x v="4"/>
    <d v="2017-09-19T00:00:00"/>
    <x v="0"/>
    <x v="0"/>
    <s v="ZJ"/>
    <s v="9200085310"/>
    <s v="40"/>
    <n v="6.24"/>
    <s v=""/>
    <x v="1"/>
    <x v="4"/>
    <x v="1"/>
  </r>
  <r>
    <s v="1012"/>
    <s v="0L"/>
    <x v="4"/>
    <d v="2017-09-20T00:00:00"/>
    <x v="0"/>
    <x v="0"/>
    <s v="ZJ"/>
    <s v="9200085317"/>
    <s v="40"/>
    <n v="53.32"/>
    <s v=""/>
    <x v="1"/>
    <x v="4"/>
    <x v="1"/>
  </r>
  <r>
    <s v="1012"/>
    <s v="0L"/>
    <x v="4"/>
    <d v="2017-09-14T00:00:00"/>
    <x v="0"/>
    <x v="0"/>
    <s v="ZJ"/>
    <s v="9200085329"/>
    <s v="40"/>
    <n v="9.2200000000000006"/>
    <s v=""/>
    <x v="1"/>
    <x v="4"/>
    <x v="1"/>
  </r>
  <r>
    <s v="1012"/>
    <s v="0L"/>
    <x v="4"/>
    <d v="2017-09-15T00:00:00"/>
    <x v="0"/>
    <x v="0"/>
    <s v="ZJ"/>
    <s v="9200085330"/>
    <s v="40"/>
    <n v="1.64"/>
    <s v=""/>
    <x v="1"/>
    <x v="4"/>
    <x v="1"/>
  </r>
  <r>
    <s v="1012"/>
    <s v="0L"/>
    <x v="4"/>
    <d v="2017-09-19T00:00:00"/>
    <x v="0"/>
    <x v="0"/>
    <s v="ZJ"/>
    <s v="9200085338"/>
    <s v="50"/>
    <n v="-5.24"/>
    <s v=""/>
    <x v="1"/>
    <x v="4"/>
    <x v="1"/>
  </r>
  <r>
    <s v="1012"/>
    <s v="0L"/>
    <x v="4"/>
    <d v="2017-09-20T00:00:00"/>
    <x v="0"/>
    <x v="0"/>
    <s v="ZJ"/>
    <s v="9200085340"/>
    <s v="50"/>
    <n v="-1623.9"/>
    <s v=""/>
    <x v="1"/>
    <x v="4"/>
    <x v="1"/>
  </r>
  <r>
    <s v="1012"/>
    <s v="0L"/>
    <x v="4"/>
    <d v="2017-09-21T00:00:00"/>
    <x v="0"/>
    <x v="0"/>
    <s v="ZJ"/>
    <s v="9200085368"/>
    <s v="50"/>
    <n v="-1748.2"/>
    <s v=""/>
    <x v="1"/>
    <x v="4"/>
    <x v="1"/>
  </r>
  <r>
    <s v="1012"/>
    <s v="0L"/>
    <x v="4"/>
    <d v="2017-09-21T00:00:00"/>
    <x v="0"/>
    <x v="0"/>
    <s v="ZJ"/>
    <s v="9200085368"/>
    <s v="50"/>
    <n v="-10.16"/>
    <s v=""/>
    <x v="2"/>
    <x v="4"/>
    <x v="2"/>
  </r>
  <r>
    <s v="1012"/>
    <s v="0L"/>
    <x v="4"/>
    <d v="2017-09-21T00:00:00"/>
    <x v="0"/>
    <x v="0"/>
    <s v="ZJ"/>
    <s v="9200085368"/>
    <s v="50"/>
    <n v="-3.53"/>
    <s v=""/>
    <x v="0"/>
    <x v="4"/>
    <x v="0"/>
  </r>
  <r>
    <s v="1012"/>
    <s v="0L"/>
    <x v="4"/>
    <d v="2017-09-20T00:00:00"/>
    <x v="0"/>
    <x v="0"/>
    <s v="ZJ"/>
    <s v="9200085375"/>
    <s v="40"/>
    <n v="1.85"/>
    <s v=""/>
    <x v="2"/>
    <x v="4"/>
    <x v="2"/>
  </r>
  <r>
    <s v="1012"/>
    <s v="0L"/>
    <x v="4"/>
    <d v="2017-09-20T00:00:00"/>
    <x v="0"/>
    <x v="0"/>
    <s v="ZJ"/>
    <s v="9200085387"/>
    <s v="40"/>
    <n v="11.77"/>
    <s v=""/>
    <x v="1"/>
    <x v="4"/>
    <x v="1"/>
  </r>
  <r>
    <s v="1012"/>
    <s v="0L"/>
    <x v="4"/>
    <d v="2017-09-21T00:00:00"/>
    <x v="0"/>
    <x v="0"/>
    <s v="ZJ"/>
    <s v="9200085388"/>
    <s v="40"/>
    <n v="12.85"/>
    <s v=""/>
    <x v="1"/>
    <x v="4"/>
    <x v="1"/>
  </r>
  <r>
    <s v="1012"/>
    <s v="0L"/>
    <x v="4"/>
    <d v="2017-09-21T00:00:00"/>
    <x v="0"/>
    <x v="0"/>
    <s v="ZJ"/>
    <s v="9200085389"/>
    <s v="40"/>
    <n v="46.91"/>
    <s v=""/>
    <x v="1"/>
    <x v="4"/>
    <x v="1"/>
  </r>
  <r>
    <s v="1012"/>
    <s v="0L"/>
    <x v="4"/>
    <d v="2017-09-20T00:00:00"/>
    <x v="0"/>
    <x v="0"/>
    <s v="ZJ"/>
    <s v="9200085398"/>
    <s v="50"/>
    <n v="-303.42"/>
    <s v=""/>
    <x v="1"/>
    <x v="4"/>
    <x v="1"/>
  </r>
  <r>
    <s v="1012"/>
    <s v="0L"/>
    <x v="4"/>
    <d v="2017-09-21T00:00:00"/>
    <x v="0"/>
    <x v="0"/>
    <s v="ZJ"/>
    <s v="9200085399"/>
    <s v="50"/>
    <n v="-6.88"/>
    <s v=""/>
    <x v="0"/>
    <x v="4"/>
    <x v="0"/>
  </r>
  <r>
    <s v="1012"/>
    <s v="0L"/>
    <x v="4"/>
    <d v="2017-09-21T00:00:00"/>
    <x v="0"/>
    <x v="0"/>
    <s v="ZJ"/>
    <s v="9200085400"/>
    <s v="50"/>
    <n v="-149.58000000000001"/>
    <s v=""/>
    <x v="1"/>
    <x v="4"/>
    <x v="1"/>
  </r>
  <r>
    <s v="1012"/>
    <s v="0L"/>
    <x v="4"/>
    <d v="2017-09-22T00:00:00"/>
    <x v="0"/>
    <x v="0"/>
    <s v="ZJ"/>
    <s v="9200085423"/>
    <s v="50"/>
    <n v="-4.1399999999999997"/>
    <s v=""/>
    <x v="2"/>
    <x v="4"/>
    <x v="2"/>
  </r>
  <r>
    <s v="1012"/>
    <s v="0L"/>
    <x v="4"/>
    <d v="2017-09-22T00:00:00"/>
    <x v="0"/>
    <x v="0"/>
    <s v="ZJ"/>
    <s v="9200085423"/>
    <s v="50"/>
    <n v="-3.83"/>
    <s v=""/>
    <x v="0"/>
    <x v="4"/>
    <x v="0"/>
  </r>
  <r>
    <s v="1012"/>
    <s v="0L"/>
    <x v="4"/>
    <d v="2017-09-22T00:00:00"/>
    <x v="0"/>
    <x v="0"/>
    <s v="ZJ"/>
    <s v="9200085423"/>
    <s v="50"/>
    <n v="-3974.66"/>
    <s v=""/>
    <x v="1"/>
    <x v="4"/>
    <x v="1"/>
  </r>
  <r>
    <s v="1012"/>
    <s v="0L"/>
    <x v="4"/>
    <d v="2017-09-12T00:00:00"/>
    <x v="0"/>
    <x v="0"/>
    <s v="ZJ"/>
    <s v="9200085426"/>
    <s v="40"/>
    <n v="3.9"/>
    <s v=""/>
    <x v="1"/>
    <x v="4"/>
    <x v="1"/>
  </r>
  <r>
    <s v="1012"/>
    <s v="0L"/>
    <x v="4"/>
    <d v="2017-09-19T00:00:00"/>
    <x v="0"/>
    <x v="0"/>
    <s v="ZJ"/>
    <s v="9200085429"/>
    <s v="40"/>
    <n v="1.36"/>
    <s v=""/>
    <x v="2"/>
    <x v="4"/>
    <x v="2"/>
  </r>
  <r>
    <s v="1012"/>
    <s v="0L"/>
    <x v="4"/>
    <d v="2017-09-21T00:00:00"/>
    <x v="0"/>
    <x v="0"/>
    <s v="ZJ"/>
    <s v="9200085432"/>
    <s v="40"/>
    <n v="1.47"/>
    <s v=""/>
    <x v="1"/>
    <x v="4"/>
    <x v="1"/>
  </r>
  <r>
    <s v="1012"/>
    <s v="0L"/>
    <x v="4"/>
    <d v="2017-09-21T00:00:00"/>
    <x v="0"/>
    <x v="0"/>
    <s v="ZJ"/>
    <s v="9200085442"/>
    <s v="40"/>
    <n v="2.17"/>
    <s v=""/>
    <x v="3"/>
    <x v="4"/>
    <x v="3"/>
  </r>
  <r>
    <s v="1012"/>
    <s v="0L"/>
    <x v="4"/>
    <d v="2017-09-22T00:00:00"/>
    <x v="0"/>
    <x v="0"/>
    <s v="ZJ"/>
    <s v="9200085444"/>
    <s v="40"/>
    <n v="31.92"/>
    <s v=""/>
    <x v="1"/>
    <x v="4"/>
    <x v="1"/>
  </r>
  <r>
    <s v="1012"/>
    <s v="0L"/>
    <x v="4"/>
    <d v="2017-09-22T00:00:00"/>
    <x v="0"/>
    <x v="0"/>
    <s v="ZJ"/>
    <s v="9200085444"/>
    <s v="40"/>
    <n v="3.52"/>
    <s v=""/>
    <x v="0"/>
    <x v="4"/>
    <x v="0"/>
  </r>
  <r>
    <s v="1012"/>
    <s v="0L"/>
    <x v="4"/>
    <d v="2017-09-21T00:00:00"/>
    <x v="0"/>
    <x v="0"/>
    <s v="ZJ"/>
    <s v="9200085456"/>
    <s v="50"/>
    <n v="-1.1200000000000001"/>
    <s v=""/>
    <x v="2"/>
    <x v="4"/>
    <x v="2"/>
  </r>
  <r>
    <s v="1012"/>
    <s v="0L"/>
    <x v="4"/>
    <d v="2017-09-21T00:00:00"/>
    <x v="0"/>
    <x v="0"/>
    <s v="ZJ"/>
    <s v="9200085456"/>
    <s v="50"/>
    <n v="-480.58"/>
    <s v=""/>
    <x v="1"/>
    <x v="4"/>
    <x v="1"/>
  </r>
  <r>
    <s v="1012"/>
    <s v="0L"/>
    <x v="4"/>
    <d v="2017-09-22T00:00:00"/>
    <x v="0"/>
    <x v="0"/>
    <s v="ZJ"/>
    <s v="9200085457"/>
    <s v="50"/>
    <n v="-3.52"/>
    <s v=""/>
    <x v="0"/>
    <x v="4"/>
    <x v="0"/>
  </r>
  <r>
    <s v="1012"/>
    <s v="0L"/>
    <x v="4"/>
    <d v="2017-09-22T00:00:00"/>
    <x v="0"/>
    <x v="0"/>
    <s v="ZJ"/>
    <s v="9200085457"/>
    <s v="50"/>
    <n v="-134.13"/>
    <s v=""/>
    <x v="1"/>
    <x v="4"/>
    <x v="1"/>
  </r>
  <r>
    <s v="1012"/>
    <s v="0L"/>
    <x v="4"/>
    <d v="2017-09-22T00:00:00"/>
    <x v="0"/>
    <x v="0"/>
    <s v="ZJ"/>
    <s v="9200085458"/>
    <s v="50"/>
    <n v="-0.64"/>
    <s v=""/>
    <x v="2"/>
    <x v="4"/>
    <x v="2"/>
  </r>
  <r>
    <s v="1012"/>
    <s v="0L"/>
    <x v="4"/>
    <d v="2017-09-25T00:00:00"/>
    <x v="0"/>
    <x v="0"/>
    <s v="ZJ"/>
    <s v="9200085486"/>
    <s v="50"/>
    <n v="-5772.8"/>
    <s v=""/>
    <x v="1"/>
    <x v="4"/>
    <x v="1"/>
  </r>
  <r>
    <s v="1012"/>
    <s v="0L"/>
    <x v="4"/>
    <d v="2017-09-25T00:00:00"/>
    <x v="0"/>
    <x v="0"/>
    <s v="ZJ"/>
    <s v="9200085486"/>
    <s v="50"/>
    <n v="-4.1500000000000004"/>
    <s v=""/>
    <x v="0"/>
    <x v="4"/>
    <x v="0"/>
  </r>
  <r>
    <s v="1012"/>
    <s v="0L"/>
    <x v="4"/>
    <d v="2017-09-25T00:00:00"/>
    <x v="0"/>
    <x v="0"/>
    <s v="ZJ"/>
    <s v="9200085486"/>
    <s v="50"/>
    <n v="-353.32"/>
    <s v=""/>
    <x v="2"/>
    <x v="4"/>
    <x v="2"/>
  </r>
  <r>
    <s v="1012"/>
    <s v="0L"/>
    <x v="4"/>
    <d v="2017-09-12T00:00:00"/>
    <x v="0"/>
    <x v="0"/>
    <s v="ZJ"/>
    <s v="9200085491"/>
    <s v="40"/>
    <n v="1.88"/>
    <s v=""/>
    <x v="1"/>
    <x v="4"/>
    <x v="1"/>
  </r>
  <r>
    <s v="1012"/>
    <s v="0L"/>
    <x v="4"/>
    <d v="2017-09-22T00:00:00"/>
    <x v="0"/>
    <x v="0"/>
    <s v="ZJ"/>
    <s v="9200085492"/>
    <s v="40"/>
    <n v="11.83"/>
    <s v=""/>
    <x v="1"/>
    <x v="4"/>
    <x v="1"/>
  </r>
  <r>
    <s v="1012"/>
    <s v="0L"/>
    <x v="4"/>
    <d v="2017-09-25T00:00:00"/>
    <x v="0"/>
    <x v="0"/>
    <s v="ZJ"/>
    <s v="9200085500"/>
    <s v="40"/>
    <n v="6.13"/>
    <s v=""/>
    <x v="1"/>
    <x v="4"/>
    <x v="1"/>
  </r>
  <r>
    <s v="1012"/>
    <s v="0L"/>
    <x v="4"/>
    <d v="2017-09-22T00:00:00"/>
    <x v="0"/>
    <x v="0"/>
    <s v="ZJ"/>
    <s v="9200085509"/>
    <s v="50"/>
    <n v="-19.399999999999999"/>
    <s v=""/>
    <x v="1"/>
    <x v="4"/>
    <x v="1"/>
  </r>
  <r>
    <s v="1012"/>
    <s v="0L"/>
    <x v="4"/>
    <d v="2017-09-23T00:00:00"/>
    <x v="0"/>
    <x v="0"/>
    <s v="ZJ"/>
    <s v="9200085510"/>
    <s v="50"/>
    <n v="-11.43"/>
    <s v=""/>
    <x v="1"/>
    <x v="4"/>
    <x v="1"/>
  </r>
  <r>
    <s v="1012"/>
    <s v="0L"/>
    <x v="4"/>
    <d v="2017-09-25T00:00:00"/>
    <x v="0"/>
    <x v="0"/>
    <s v="ZJ"/>
    <s v="9200085511"/>
    <s v="50"/>
    <n v="-5.47"/>
    <s v=""/>
    <x v="1"/>
    <x v="4"/>
    <x v="1"/>
  </r>
  <r>
    <s v="1012"/>
    <s v="0L"/>
    <x v="4"/>
    <d v="2017-09-23T00:00:00"/>
    <x v="0"/>
    <x v="0"/>
    <s v="ZJ"/>
    <s v="9200085526"/>
    <s v="40"/>
    <n v="0.95"/>
    <s v=""/>
    <x v="1"/>
    <x v="4"/>
    <x v="1"/>
  </r>
  <r>
    <s v="1012"/>
    <s v="0L"/>
    <x v="4"/>
    <d v="2017-09-25T00:00:00"/>
    <x v="0"/>
    <x v="0"/>
    <s v="ZJ"/>
    <s v="9200085527"/>
    <s v="40"/>
    <n v="2.13"/>
    <s v=""/>
    <x v="1"/>
    <x v="4"/>
    <x v="1"/>
  </r>
  <r>
    <s v="1012"/>
    <s v="0L"/>
    <x v="4"/>
    <d v="2017-09-24T00:00:00"/>
    <x v="0"/>
    <x v="0"/>
    <s v="ZJ"/>
    <s v="9200085540"/>
    <s v="40"/>
    <n v="19.41"/>
    <s v=""/>
    <x v="1"/>
    <x v="4"/>
    <x v="1"/>
  </r>
  <r>
    <s v="1012"/>
    <s v="0L"/>
    <x v="4"/>
    <d v="2017-09-25T00:00:00"/>
    <x v="0"/>
    <x v="0"/>
    <s v="ZJ"/>
    <s v="9200085541"/>
    <s v="40"/>
    <n v="19.46"/>
    <s v=""/>
    <x v="1"/>
    <x v="4"/>
    <x v="1"/>
  </r>
  <r>
    <s v="1012"/>
    <s v="0L"/>
    <x v="4"/>
    <d v="2017-09-26T00:00:00"/>
    <x v="0"/>
    <x v="0"/>
    <s v="ZJ"/>
    <s v="9200085550"/>
    <s v="50"/>
    <n v="-14.75"/>
    <s v=""/>
    <x v="2"/>
    <x v="4"/>
    <x v="2"/>
  </r>
  <r>
    <s v="1012"/>
    <s v="0L"/>
    <x v="4"/>
    <d v="2017-09-26T00:00:00"/>
    <x v="0"/>
    <x v="0"/>
    <s v="ZJ"/>
    <s v="9200085550"/>
    <s v="50"/>
    <n v="-4692.45"/>
    <s v=""/>
    <x v="1"/>
    <x v="4"/>
    <x v="1"/>
  </r>
  <r>
    <s v="1012"/>
    <s v="0L"/>
    <x v="4"/>
    <d v="2017-09-27T00:00:00"/>
    <x v="0"/>
    <x v="0"/>
    <s v="ZJ"/>
    <s v="9200085587"/>
    <s v="50"/>
    <n v="-2447.4"/>
    <s v=""/>
    <x v="1"/>
    <x v="4"/>
    <x v="1"/>
  </r>
  <r>
    <s v="1012"/>
    <s v="0L"/>
    <x v="4"/>
    <d v="2017-09-27T00:00:00"/>
    <x v="0"/>
    <x v="0"/>
    <s v="ZJ"/>
    <s v="9200085587"/>
    <s v="50"/>
    <n v="-2.5099999999999998"/>
    <s v=""/>
    <x v="3"/>
    <x v="4"/>
    <x v="3"/>
  </r>
  <r>
    <s v="1012"/>
    <s v="0L"/>
    <x v="4"/>
    <d v="2017-09-27T00:00:00"/>
    <x v="0"/>
    <x v="0"/>
    <s v="ZJ"/>
    <s v="9200085587"/>
    <s v="50"/>
    <n v="-3.63"/>
    <s v=""/>
    <x v="2"/>
    <x v="4"/>
    <x v="2"/>
  </r>
  <r>
    <s v="1012"/>
    <s v="0L"/>
    <x v="4"/>
    <d v="2017-09-12T00:00:00"/>
    <x v="0"/>
    <x v="0"/>
    <s v="ZJ"/>
    <s v="9200085589"/>
    <s v="40"/>
    <n v="6.8"/>
    <s v=""/>
    <x v="1"/>
    <x v="4"/>
    <x v="1"/>
  </r>
  <r>
    <s v="1012"/>
    <s v="0L"/>
    <x v="4"/>
    <d v="2017-09-06T00:00:00"/>
    <x v="0"/>
    <x v="0"/>
    <s v="ZJ"/>
    <s v="9200085597"/>
    <s v="40"/>
    <n v="3.17"/>
    <s v=""/>
    <x v="1"/>
    <x v="4"/>
    <x v="1"/>
  </r>
  <r>
    <s v="1012"/>
    <s v="0L"/>
    <x v="4"/>
    <d v="2017-09-13T00:00:00"/>
    <x v="0"/>
    <x v="0"/>
    <s v="ZJ"/>
    <s v="9200085598"/>
    <s v="40"/>
    <n v="0.7"/>
    <s v=""/>
    <x v="1"/>
    <x v="4"/>
    <x v="1"/>
  </r>
  <r>
    <s v="1012"/>
    <s v="0L"/>
    <x v="4"/>
    <d v="2017-09-25T00:00:00"/>
    <x v="0"/>
    <x v="0"/>
    <s v="ZJ"/>
    <s v="9200085599"/>
    <s v="40"/>
    <n v="9.91"/>
    <s v=""/>
    <x v="1"/>
    <x v="4"/>
    <x v="1"/>
  </r>
  <r>
    <s v="1012"/>
    <s v="0L"/>
    <x v="4"/>
    <d v="2017-09-26T00:00:00"/>
    <x v="0"/>
    <x v="0"/>
    <s v="ZJ"/>
    <s v="9200085600"/>
    <s v="40"/>
    <n v="10.15"/>
    <s v=""/>
    <x v="1"/>
    <x v="4"/>
    <x v="1"/>
  </r>
  <r>
    <s v="1012"/>
    <s v="0L"/>
    <x v="4"/>
    <d v="2017-09-26T00:00:00"/>
    <x v="0"/>
    <x v="0"/>
    <s v="ZJ"/>
    <s v="9200085604"/>
    <s v="50"/>
    <n v="-13.67"/>
    <s v=""/>
    <x v="1"/>
    <x v="4"/>
    <x v="1"/>
  </r>
  <r>
    <s v="1012"/>
    <s v="0L"/>
    <x v="4"/>
    <d v="2017-09-27T00:00:00"/>
    <x v="0"/>
    <x v="0"/>
    <s v="ZJ"/>
    <s v="9200085605"/>
    <s v="50"/>
    <n v="-0.5"/>
    <s v=""/>
    <x v="2"/>
    <x v="4"/>
    <x v="2"/>
  </r>
  <r>
    <s v="1012"/>
    <s v="0L"/>
    <x v="4"/>
    <d v="2017-09-27T00:00:00"/>
    <x v="0"/>
    <x v="0"/>
    <s v="ZJ"/>
    <s v="9200085605"/>
    <s v="50"/>
    <n v="-6.06"/>
    <s v=""/>
    <x v="0"/>
    <x v="4"/>
    <x v="0"/>
  </r>
  <r>
    <s v="1012"/>
    <s v="0L"/>
    <x v="4"/>
    <d v="2017-09-27T00:00:00"/>
    <x v="0"/>
    <x v="0"/>
    <s v="ZJ"/>
    <s v="9200085605"/>
    <s v="50"/>
    <n v="-54.73"/>
    <s v=""/>
    <x v="1"/>
    <x v="4"/>
    <x v="1"/>
  </r>
  <r>
    <s v="1012"/>
    <s v="0L"/>
    <x v="4"/>
    <d v="2017-09-27T00:00:00"/>
    <x v="0"/>
    <x v="0"/>
    <s v="ZJ"/>
    <s v="9200085608"/>
    <s v="40"/>
    <n v="44.03"/>
    <s v=""/>
    <x v="1"/>
    <x v="4"/>
    <x v="1"/>
  </r>
  <r>
    <s v="1012"/>
    <s v="0L"/>
    <x v="4"/>
    <d v="2017-09-26T00:00:00"/>
    <x v="0"/>
    <x v="0"/>
    <s v="ZJ"/>
    <s v="9200085609"/>
    <s v="40"/>
    <n v="3.73"/>
    <s v=""/>
    <x v="1"/>
    <x v="4"/>
    <x v="1"/>
  </r>
  <r>
    <s v="1012"/>
    <s v="0L"/>
    <x v="4"/>
    <d v="2017-09-25T00:00:00"/>
    <x v="0"/>
    <x v="0"/>
    <s v="ZJ"/>
    <s v="9200085620"/>
    <s v="50"/>
    <n v="-0.79"/>
    <s v=""/>
    <x v="1"/>
    <x v="4"/>
    <x v="1"/>
  </r>
  <r>
    <s v="1012"/>
    <s v="0L"/>
    <x v="4"/>
    <d v="2017-09-26T00:00:00"/>
    <x v="0"/>
    <x v="0"/>
    <s v="ZJ"/>
    <s v="9200085621"/>
    <s v="50"/>
    <n v="-53.5"/>
    <s v=""/>
    <x v="1"/>
    <x v="4"/>
    <x v="1"/>
  </r>
  <r>
    <s v="1012"/>
    <s v="0L"/>
    <x v="4"/>
    <d v="2017-09-28T00:00:00"/>
    <x v="0"/>
    <x v="0"/>
    <s v="ZJ"/>
    <s v="9200085649"/>
    <s v="50"/>
    <n v="-2201.69"/>
    <s v=""/>
    <x v="1"/>
    <x v="4"/>
    <x v="1"/>
  </r>
  <r>
    <s v="1012"/>
    <s v="0L"/>
    <x v="4"/>
    <d v="2017-09-28T00:00:00"/>
    <x v="0"/>
    <x v="0"/>
    <s v="ZJ"/>
    <s v="9200085649"/>
    <s v="50"/>
    <n v="-6.4"/>
    <s v=""/>
    <x v="2"/>
    <x v="4"/>
    <x v="2"/>
  </r>
  <r>
    <s v="1012"/>
    <s v="0L"/>
    <x v="4"/>
    <d v="2017-09-15T00:00:00"/>
    <x v="0"/>
    <x v="0"/>
    <s v="ZJ"/>
    <s v="9200085655"/>
    <s v="40"/>
    <n v="3.36"/>
    <s v=""/>
    <x v="1"/>
    <x v="4"/>
    <x v="1"/>
  </r>
  <r>
    <s v="1012"/>
    <s v="0L"/>
    <x v="4"/>
    <d v="2017-09-21T00:00:00"/>
    <x v="0"/>
    <x v="0"/>
    <s v="ZJ"/>
    <s v="9200085656"/>
    <s v="40"/>
    <n v="79.989999999999995"/>
    <s v=""/>
    <x v="1"/>
    <x v="4"/>
    <x v="1"/>
  </r>
  <r>
    <s v="1012"/>
    <s v="0L"/>
    <x v="4"/>
    <d v="2017-09-26T00:00:00"/>
    <x v="0"/>
    <x v="0"/>
    <s v="ZJ"/>
    <s v="9200085657"/>
    <s v="40"/>
    <n v="2.52"/>
    <s v=""/>
    <x v="1"/>
    <x v="4"/>
    <x v="1"/>
  </r>
  <r>
    <s v="1012"/>
    <s v="0L"/>
    <x v="4"/>
    <d v="2017-09-27T00:00:00"/>
    <x v="0"/>
    <x v="0"/>
    <s v="ZJ"/>
    <s v="9200085658"/>
    <s v="40"/>
    <n v="0.7"/>
    <s v=""/>
    <x v="1"/>
    <x v="4"/>
    <x v="1"/>
  </r>
  <r>
    <s v="1012"/>
    <s v="0L"/>
    <x v="4"/>
    <d v="2017-09-28T00:00:00"/>
    <x v="0"/>
    <x v="0"/>
    <s v="ZJ"/>
    <s v="9200085667"/>
    <s v="40"/>
    <n v="19.84"/>
    <s v=""/>
    <x v="1"/>
    <x v="4"/>
    <x v="1"/>
  </r>
  <r>
    <s v="1012"/>
    <s v="0L"/>
    <x v="4"/>
    <d v="2017-09-27T00:00:00"/>
    <x v="0"/>
    <x v="0"/>
    <s v="ZJ"/>
    <s v="9200085681"/>
    <s v="50"/>
    <n v="-12.96"/>
    <s v=""/>
    <x v="1"/>
    <x v="4"/>
    <x v="1"/>
  </r>
  <r>
    <s v="1012"/>
    <s v="0L"/>
    <x v="4"/>
    <d v="2017-09-28T00:00:00"/>
    <x v="0"/>
    <x v="0"/>
    <s v="ZJ"/>
    <s v="9200085682"/>
    <s v="50"/>
    <n v="-59"/>
    <s v=""/>
    <x v="1"/>
    <x v="4"/>
    <x v="1"/>
  </r>
  <r>
    <s v="1012"/>
    <s v="0L"/>
    <x v="4"/>
    <d v="2017-09-25T00:00:00"/>
    <x v="0"/>
    <x v="0"/>
    <s v="ZJ"/>
    <s v="9200085703"/>
    <s v="40"/>
    <n v="41.84"/>
    <s v=""/>
    <x v="1"/>
    <x v="4"/>
    <x v="1"/>
  </r>
  <r>
    <s v="1012"/>
    <s v="0L"/>
    <x v="4"/>
    <d v="2017-09-29T00:00:00"/>
    <x v="0"/>
    <x v="0"/>
    <s v="ZJ"/>
    <s v="9200085706"/>
    <s v="50"/>
    <n v="-1907.81"/>
    <s v=""/>
    <x v="1"/>
    <x v="4"/>
    <x v="1"/>
  </r>
  <r>
    <s v="1012"/>
    <s v="0L"/>
    <x v="4"/>
    <d v="2017-09-28T00:00:00"/>
    <x v="0"/>
    <x v="0"/>
    <s v="ZJ"/>
    <s v="9200085715"/>
    <s v="40"/>
    <n v="7.68"/>
    <s v=""/>
    <x v="1"/>
    <x v="4"/>
    <x v="1"/>
  </r>
  <r>
    <s v="1012"/>
    <s v="0L"/>
    <x v="4"/>
    <d v="2017-09-29T00:00:00"/>
    <x v="0"/>
    <x v="0"/>
    <s v="ZJ"/>
    <s v="9200085717"/>
    <s v="40"/>
    <n v="86.85"/>
    <s v=""/>
    <x v="1"/>
    <x v="4"/>
    <x v="1"/>
  </r>
  <r>
    <s v="1012"/>
    <s v="0L"/>
    <x v="4"/>
    <d v="2017-09-29T00:00:00"/>
    <x v="0"/>
    <x v="0"/>
    <s v="ZJ"/>
    <s v="9200085718"/>
    <s v="40"/>
    <n v="11.43"/>
    <s v=""/>
    <x v="2"/>
    <x v="4"/>
    <x v="2"/>
  </r>
  <r>
    <s v="1012"/>
    <s v="0L"/>
    <x v="4"/>
    <d v="2017-09-28T00:00:00"/>
    <x v="0"/>
    <x v="0"/>
    <s v="ZJ"/>
    <s v="9200085730"/>
    <s v="50"/>
    <n v="-181.56"/>
    <s v=""/>
    <x v="1"/>
    <x v="4"/>
    <x v="1"/>
  </r>
  <r>
    <s v="1012"/>
    <s v="0L"/>
    <x v="4"/>
    <d v="2017-09-29T00:00:00"/>
    <x v="0"/>
    <x v="0"/>
    <s v="ZJ"/>
    <s v="9200085731"/>
    <s v="50"/>
    <n v="-32.82"/>
    <s v=""/>
    <x v="1"/>
    <x v="4"/>
    <x v="1"/>
  </r>
  <r>
    <s v="1012"/>
    <s v="0L"/>
    <x v="4"/>
    <d v="2017-09-29T00:00:00"/>
    <x v="0"/>
    <x v="0"/>
    <s v="ZJ"/>
    <s v="9200085732"/>
    <s v="50"/>
    <n v="-3.29"/>
    <s v=""/>
    <x v="2"/>
    <x v="4"/>
    <x v="2"/>
  </r>
  <r>
    <s v="1012"/>
    <s v="0L"/>
    <x v="4"/>
    <d v="2017-10-02T00:00:00"/>
    <x v="0"/>
    <x v="1"/>
    <s v="ZJ"/>
    <s v="9200085760"/>
    <s v="50"/>
    <n v="-2773.49"/>
    <s v=""/>
    <x v="1"/>
    <x v="4"/>
    <x v="1"/>
  </r>
  <r>
    <s v="1012"/>
    <s v="0L"/>
    <x v="4"/>
    <d v="2017-09-13T00:00:00"/>
    <x v="0"/>
    <x v="0"/>
    <s v="ZJ"/>
    <s v="9200085764"/>
    <s v="40"/>
    <n v="0.34"/>
    <s v=""/>
    <x v="1"/>
    <x v="4"/>
    <x v="1"/>
  </r>
  <r>
    <s v="1012"/>
    <s v="0L"/>
    <x v="4"/>
    <d v="2017-10-02T00:00:00"/>
    <x v="0"/>
    <x v="1"/>
    <s v="ZJ"/>
    <s v="9200085779"/>
    <s v="40"/>
    <n v="463.4"/>
    <s v=""/>
    <x v="1"/>
    <x v="4"/>
    <x v="1"/>
  </r>
  <r>
    <s v="1012"/>
    <s v="0L"/>
    <x v="4"/>
    <d v="2017-09-29T00:00:00"/>
    <x v="0"/>
    <x v="0"/>
    <s v="ZJ"/>
    <s v="9200085795"/>
    <s v="50"/>
    <n v="-5.76"/>
    <s v=""/>
    <x v="1"/>
    <x v="4"/>
    <x v="1"/>
  </r>
  <r>
    <s v="1012"/>
    <s v="0L"/>
    <x v="4"/>
    <d v="2017-10-02T00:00:00"/>
    <x v="0"/>
    <x v="1"/>
    <s v="ZJ"/>
    <s v="9200085797"/>
    <s v="50"/>
    <n v="-28.7"/>
    <s v=""/>
    <x v="1"/>
    <x v="4"/>
    <x v="1"/>
  </r>
  <r>
    <s v="1012"/>
    <s v="0L"/>
    <x v="4"/>
    <d v="2017-10-03T00:00:00"/>
    <x v="0"/>
    <x v="1"/>
    <s v="ZJ"/>
    <s v="9200085822"/>
    <s v="50"/>
    <n v="-3314.73"/>
    <s v=""/>
    <x v="1"/>
    <x v="4"/>
    <x v="1"/>
  </r>
  <r>
    <s v="1012"/>
    <s v="0L"/>
    <x v="4"/>
    <d v="2017-10-03T00:00:00"/>
    <x v="0"/>
    <x v="1"/>
    <s v="ZJ"/>
    <s v="9200085822"/>
    <s v="50"/>
    <n v="-283.08999999999997"/>
    <s v=""/>
    <x v="2"/>
    <x v="4"/>
    <x v="2"/>
  </r>
  <r>
    <s v="1012"/>
    <s v="0L"/>
    <x v="4"/>
    <d v="2017-10-03T00:00:00"/>
    <x v="0"/>
    <x v="1"/>
    <s v="ZJ"/>
    <s v="9200085822"/>
    <s v="50"/>
    <n v="-106.87"/>
    <s v=""/>
    <x v="0"/>
    <x v="4"/>
    <x v="0"/>
  </r>
  <r>
    <s v="1012"/>
    <s v="0L"/>
    <x v="4"/>
    <d v="2017-10-04T00:00:00"/>
    <x v="0"/>
    <x v="1"/>
    <s v="ZJ"/>
    <s v="9200085860"/>
    <s v="50"/>
    <n v="-4146.93"/>
    <s v=""/>
    <x v="1"/>
    <x v="4"/>
    <x v="1"/>
  </r>
  <r>
    <s v="1012"/>
    <s v="0L"/>
    <x v="4"/>
    <d v="2017-10-04T00:00:00"/>
    <x v="0"/>
    <x v="1"/>
    <s v="ZJ"/>
    <s v="9200085860"/>
    <s v="50"/>
    <n v="-116.31"/>
    <s v=""/>
    <x v="2"/>
    <x v="4"/>
    <x v="2"/>
  </r>
  <r>
    <s v="1012"/>
    <s v="0L"/>
    <x v="4"/>
    <d v="2017-10-04T00:00:00"/>
    <x v="0"/>
    <x v="1"/>
    <s v="ZJ"/>
    <s v="9200085860"/>
    <s v="50"/>
    <n v="-557.16999999999996"/>
    <s v=""/>
    <x v="3"/>
    <x v="4"/>
    <x v="3"/>
  </r>
  <r>
    <s v="1012"/>
    <s v="0L"/>
    <x v="4"/>
    <d v="2017-10-04T00:00:00"/>
    <x v="0"/>
    <x v="1"/>
    <s v="ZJ"/>
    <s v="9200085860"/>
    <s v="50"/>
    <n v="-8.0399999999999991"/>
    <s v=""/>
    <x v="0"/>
    <x v="4"/>
    <x v="0"/>
  </r>
  <r>
    <s v="1012"/>
    <s v="0L"/>
    <x v="4"/>
    <d v="2017-10-02T00:00:00"/>
    <x v="0"/>
    <x v="1"/>
    <s v="ZJ"/>
    <s v="9200085862"/>
    <s v="40"/>
    <n v="3.84"/>
    <s v=""/>
    <x v="1"/>
    <x v="4"/>
    <x v="1"/>
  </r>
  <r>
    <s v="1012"/>
    <s v="0L"/>
    <x v="4"/>
    <d v="2017-10-03T00:00:00"/>
    <x v="0"/>
    <x v="1"/>
    <s v="ZJ"/>
    <s v="9200085864"/>
    <s v="40"/>
    <n v="10.7"/>
    <s v=""/>
    <x v="1"/>
    <x v="4"/>
    <x v="1"/>
  </r>
  <r>
    <s v="1012"/>
    <s v="0L"/>
    <x v="4"/>
    <d v="2017-10-03T00:00:00"/>
    <x v="0"/>
    <x v="1"/>
    <s v="ZJ"/>
    <s v="9200085870"/>
    <s v="50"/>
    <n v="-5.3"/>
    <s v=""/>
    <x v="1"/>
    <x v="4"/>
    <x v="1"/>
  </r>
  <r>
    <s v="1012"/>
    <s v="0L"/>
    <x v="4"/>
    <d v="2017-10-02T00:00:00"/>
    <x v="0"/>
    <x v="1"/>
    <s v="ZJ"/>
    <s v="9200085874"/>
    <s v="40"/>
    <n v="8.57"/>
    <s v=""/>
    <x v="1"/>
    <x v="4"/>
    <x v="1"/>
  </r>
  <r>
    <s v="1012"/>
    <s v="0L"/>
    <x v="4"/>
    <d v="2017-10-03T00:00:00"/>
    <x v="0"/>
    <x v="1"/>
    <s v="ZJ"/>
    <s v="9200085878"/>
    <s v="50"/>
    <n v="-6.25"/>
    <s v=""/>
    <x v="1"/>
    <x v="4"/>
    <x v="1"/>
  </r>
  <r>
    <s v="1012"/>
    <s v="0L"/>
    <x v="4"/>
    <d v="2017-10-04T00:00:00"/>
    <x v="0"/>
    <x v="1"/>
    <s v="ZJ"/>
    <s v="9200085879"/>
    <s v="50"/>
    <n v="-55.21"/>
    <s v=""/>
    <x v="1"/>
    <x v="4"/>
    <x v="1"/>
  </r>
  <r>
    <s v="1012"/>
    <s v="0L"/>
    <x v="4"/>
    <d v="2017-10-03T00:00:00"/>
    <x v="0"/>
    <x v="1"/>
    <s v="ZJ"/>
    <s v="9200085882"/>
    <s v="40"/>
    <n v="4.91"/>
    <s v=""/>
    <x v="1"/>
    <x v="4"/>
    <x v="1"/>
  </r>
  <r>
    <s v="1012"/>
    <s v="0L"/>
    <x v="4"/>
    <d v="2017-10-04T00:00:00"/>
    <x v="0"/>
    <x v="1"/>
    <s v="ZJ"/>
    <s v="9200085884"/>
    <s v="40"/>
    <n v="24.21"/>
    <s v=""/>
    <x v="1"/>
    <x v="4"/>
    <x v="1"/>
  </r>
  <r>
    <s v="1012"/>
    <s v="0L"/>
    <x v="4"/>
    <d v="2017-10-05T00:00:00"/>
    <x v="0"/>
    <x v="1"/>
    <s v="ZJ"/>
    <s v="9200085930"/>
    <s v="50"/>
    <n v="-30.58"/>
    <s v=""/>
    <x v="3"/>
    <x v="4"/>
    <x v="3"/>
  </r>
  <r>
    <s v="1012"/>
    <s v="0L"/>
    <x v="4"/>
    <d v="2017-10-05T00:00:00"/>
    <x v="0"/>
    <x v="1"/>
    <s v="ZJ"/>
    <s v="9200085930"/>
    <s v="50"/>
    <n v="-13.74"/>
    <s v=""/>
    <x v="2"/>
    <x v="4"/>
    <x v="2"/>
  </r>
  <r>
    <s v="1012"/>
    <s v="0L"/>
    <x v="4"/>
    <d v="2017-10-05T00:00:00"/>
    <x v="0"/>
    <x v="1"/>
    <s v="ZJ"/>
    <s v="9200085930"/>
    <s v="50"/>
    <n v="-7.04"/>
    <s v=""/>
    <x v="0"/>
    <x v="4"/>
    <x v="0"/>
  </r>
  <r>
    <s v="1012"/>
    <s v="0L"/>
    <x v="4"/>
    <d v="2017-10-05T00:00:00"/>
    <x v="0"/>
    <x v="1"/>
    <s v="ZJ"/>
    <s v="9200085930"/>
    <s v="50"/>
    <n v="-2944.51"/>
    <s v=""/>
    <x v="1"/>
    <x v="4"/>
    <x v="1"/>
  </r>
  <r>
    <s v="1012"/>
    <s v="0L"/>
    <x v="4"/>
    <d v="2017-10-02T00:00:00"/>
    <x v="0"/>
    <x v="1"/>
    <s v="ZJ"/>
    <s v="9200085932"/>
    <s v="40"/>
    <n v="7.98"/>
    <s v=""/>
    <x v="1"/>
    <x v="4"/>
    <x v="1"/>
  </r>
  <r>
    <s v="1012"/>
    <s v="0L"/>
    <x v="4"/>
    <d v="2017-10-04T00:00:00"/>
    <x v="0"/>
    <x v="1"/>
    <s v="ZJ"/>
    <s v="9200085933"/>
    <s v="40"/>
    <n v="0.77"/>
    <s v=""/>
    <x v="1"/>
    <x v="4"/>
    <x v="1"/>
  </r>
  <r>
    <s v="1012"/>
    <s v="0L"/>
    <x v="4"/>
    <d v="2017-10-04T00:00:00"/>
    <x v="0"/>
    <x v="1"/>
    <s v="ZJ"/>
    <s v="9200085943"/>
    <s v="40"/>
    <n v="11.75"/>
    <s v=""/>
    <x v="1"/>
    <x v="4"/>
    <x v="1"/>
  </r>
  <r>
    <s v="1012"/>
    <s v="0L"/>
    <x v="4"/>
    <d v="2017-10-05T00:00:00"/>
    <x v="0"/>
    <x v="1"/>
    <s v="ZJ"/>
    <s v="9200085945"/>
    <s v="40"/>
    <n v="8.09"/>
    <s v=""/>
    <x v="1"/>
    <x v="4"/>
    <x v="1"/>
  </r>
  <r>
    <s v="1012"/>
    <s v="0L"/>
    <x v="4"/>
    <d v="2017-10-04T00:00:00"/>
    <x v="0"/>
    <x v="1"/>
    <s v="ZJ"/>
    <s v="9200085954"/>
    <s v="50"/>
    <n v="-5.77"/>
    <s v=""/>
    <x v="1"/>
    <x v="4"/>
    <x v="1"/>
  </r>
  <r>
    <s v="1012"/>
    <s v="0L"/>
    <x v="4"/>
    <d v="2017-10-05T00:00:00"/>
    <x v="0"/>
    <x v="1"/>
    <s v="ZJ"/>
    <s v="9200085955"/>
    <s v="50"/>
    <n v="-2.88"/>
    <s v=""/>
    <x v="3"/>
    <x v="4"/>
    <x v="3"/>
  </r>
  <r>
    <s v="1012"/>
    <s v="0L"/>
    <x v="4"/>
    <d v="2017-10-05T00:00:00"/>
    <x v="0"/>
    <x v="1"/>
    <s v="ZJ"/>
    <s v="9200085955"/>
    <s v="50"/>
    <n v="-52.49"/>
    <s v=""/>
    <x v="1"/>
    <x v="4"/>
    <x v="1"/>
  </r>
  <r>
    <s v="1012"/>
    <s v="0L"/>
    <x v="4"/>
    <d v="2017-10-05T00:00:00"/>
    <x v="0"/>
    <x v="1"/>
    <s v="ZJ"/>
    <s v="9200085982"/>
    <s v="40"/>
    <n v="11.18"/>
    <s v=""/>
    <x v="1"/>
    <x v="4"/>
    <x v="1"/>
  </r>
  <r>
    <s v="1012"/>
    <s v="0L"/>
    <x v="4"/>
    <d v="2017-10-06T00:00:00"/>
    <x v="0"/>
    <x v="1"/>
    <s v="ZJ"/>
    <s v="9200085983"/>
    <s v="50"/>
    <n v="-3931.82"/>
    <s v=""/>
    <x v="1"/>
    <x v="4"/>
    <x v="1"/>
  </r>
  <r>
    <s v="1012"/>
    <s v="0L"/>
    <x v="4"/>
    <d v="2017-10-06T00:00:00"/>
    <x v="0"/>
    <x v="1"/>
    <s v="ZJ"/>
    <s v="9200085983"/>
    <s v="50"/>
    <n v="-5.33"/>
    <s v=""/>
    <x v="2"/>
    <x v="4"/>
    <x v="2"/>
  </r>
  <r>
    <s v="1012"/>
    <s v="0L"/>
    <x v="4"/>
    <d v="2017-10-06T00:00:00"/>
    <x v="0"/>
    <x v="1"/>
    <s v="ZJ"/>
    <s v="9200085983"/>
    <s v="50"/>
    <n v="-55.05"/>
    <s v=""/>
    <x v="3"/>
    <x v="4"/>
    <x v="3"/>
  </r>
  <r>
    <s v="1012"/>
    <s v="0L"/>
    <x v="4"/>
    <d v="2017-10-06T00:00:00"/>
    <x v="0"/>
    <x v="1"/>
    <s v="ZJ"/>
    <s v="9200085995"/>
    <s v="40"/>
    <n v="0.95"/>
    <s v=""/>
    <x v="2"/>
    <x v="4"/>
    <x v="2"/>
  </r>
  <r>
    <s v="1012"/>
    <s v="0L"/>
    <x v="4"/>
    <d v="2017-10-06T00:00:00"/>
    <x v="0"/>
    <x v="1"/>
    <s v="ZJ"/>
    <s v="9200085995"/>
    <s v="40"/>
    <n v="8.5500000000000007"/>
    <s v=""/>
    <x v="1"/>
    <x v="4"/>
    <x v="1"/>
  </r>
  <r>
    <s v="1012"/>
    <s v="0L"/>
    <x v="4"/>
    <d v="2017-10-05T00:00:00"/>
    <x v="0"/>
    <x v="1"/>
    <s v="ZJ"/>
    <s v="9200086000"/>
    <s v="50"/>
    <n v="-119.8"/>
    <s v=""/>
    <x v="1"/>
    <x v="4"/>
    <x v="1"/>
  </r>
  <r>
    <s v="1012"/>
    <s v="0L"/>
    <x v="4"/>
    <d v="2017-10-06T00:00:00"/>
    <x v="0"/>
    <x v="1"/>
    <s v="ZJ"/>
    <s v="9200086001"/>
    <s v="50"/>
    <n v="-3.06"/>
    <s v=""/>
    <x v="2"/>
    <x v="4"/>
    <x v="2"/>
  </r>
  <r>
    <s v="1012"/>
    <s v="0L"/>
    <x v="4"/>
    <d v="2017-10-06T00:00:00"/>
    <x v="0"/>
    <x v="1"/>
    <s v="ZJ"/>
    <s v="9200086001"/>
    <s v="50"/>
    <n v="-13.99"/>
    <s v=""/>
    <x v="1"/>
    <x v="4"/>
    <x v="1"/>
  </r>
  <r>
    <s v="1012"/>
    <s v="0L"/>
    <x v="4"/>
    <d v="2017-10-06T00:00:00"/>
    <x v="0"/>
    <x v="1"/>
    <s v="ZJ"/>
    <s v="9200086025"/>
    <s v="40"/>
    <n v="4.8600000000000003"/>
    <s v=""/>
    <x v="1"/>
    <x v="4"/>
    <x v="1"/>
  </r>
  <r>
    <s v="1012"/>
    <s v="0L"/>
    <x v="4"/>
    <d v="2017-10-09T00:00:00"/>
    <x v="0"/>
    <x v="1"/>
    <s v="ZJ"/>
    <s v="9200086027"/>
    <s v="50"/>
    <n v="-2914.22"/>
    <s v=""/>
    <x v="1"/>
    <x v="4"/>
    <x v="1"/>
  </r>
  <r>
    <s v="1012"/>
    <s v="0L"/>
    <x v="4"/>
    <d v="2017-10-09T00:00:00"/>
    <x v="0"/>
    <x v="1"/>
    <s v="ZJ"/>
    <s v="9200086027"/>
    <s v="50"/>
    <n v="-12.88"/>
    <s v=""/>
    <x v="3"/>
    <x v="4"/>
    <x v="3"/>
  </r>
  <r>
    <s v="1012"/>
    <s v="0L"/>
    <x v="4"/>
    <d v="2017-10-09T00:00:00"/>
    <x v="0"/>
    <x v="1"/>
    <s v="ZJ"/>
    <s v="9200086027"/>
    <s v="50"/>
    <n v="-5.51"/>
    <s v=""/>
    <x v="2"/>
    <x v="4"/>
    <x v="2"/>
  </r>
  <r>
    <s v="1012"/>
    <s v="0L"/>
    <x v="4"/>
    <d v="2017-10-10T00:00:00"/>
    <x v="0"/>
    <x v="1"/>
    <s v="ZJ"/>
    <s v="9200086033"/>
    <s v="40"/>
    <n v="30.94"/>
    <s v=""/>
    <x v="1"/>
    <x v="4"/>
    <x v="1"/>
  </r>
  <r>
    <s v="1012"/>
    <s v="0L"/>
    <x v="4"/>
    <d v="2017-10-06T00:00:00"/>
    <x v="0"/>
    <x v="1"/>
    <s v="ZJ"/>
    <s v="9200086057"/>
    <s v="50"/>
    <n v="-865.4"/>
    <s v=""/>
    <x v="1"/>
    <x v="4"/>
    <x v="1"/>
  </r>
  <r>
    <s v="1012"/>
    <s v="0L"/>
    <x v="4"/>
    <d v="2017-10-10T00:00:00"/>
    <x v="0"/>
    <x v="1"/>
    <s v="ZJ"/>
    <s v="9200086059"/>
    <s v="50"/>
    <n v="-2747.83"/>
    <s v=""/>
    <x v="1"/>
    <x v="4"/>
    <x v="1"/>
  </r>
  <r>
    <s v="1012"/>
    <s v="0L"/>
    <x v="4"/>
    <d v="2017-10-10T00:00:00"/>
    <x v="0"/>
    <x v="1"/>
    <s v="ZJ"/>
    <s v="9200086075"/>
    <s v="50"/>
    <n v="-2421.33"/>
    <s v=""/>
    <x v="1"/>
    <x v="4"/>
    <x v="1"/>
  </r>
  <r>
    <s v="1012"/>
    <s v="0L"/>
    <x v="4"/>
    <d v="2017-10-10T00:00:00"/>
    <x v="0"/>
    <x v="1"/>
    <s v="ZJ"/>
    <s v="9200086075"/>
    <s v="50"/>
    <n v="-1.78"/>
    <s v=""/>
    <x v="2"/>
    <x v="4"/>
    <x v="2"/>
  </r>
  <r>
    <s v="1012"/>
    <s v="0L"/>
    <x v="4"/>
    <d v="2017-10-10T00:00:00"/>
    <x v="0"/>
    <x v="1"/>
    <s v="ZJ"/>
    <s v="9200086075"/>
    <s v="50"/>
    <n v="-10.9"/>
    <s v=""/>
    <x v="0"/>
    <x v="4"/>
    <x v="0"/>
  </r>
  <r>
    <s v="1012"/>
    <s v="0L"/>
    <x v="4"/>
    <d v="2017-10-11T00:00:00"/>
    <x v="0"/>
    <x v="1"/>
    <s v="ZJ"/>
    <s v="9200086104"/>
    <s v="50"/>
    <n v="-3155.7"/>
    <s v=""/>
    <x v="1"/>
    <x v="4"/>
    <x v="1"/>
  </r>
  <r>
    <s v="1012"/>
    <s v="0L"/>
    <x v="4"/>
    <d v="2017-10-11T00:00:00"/>
    <x v="0"/>
    <x v="1"/>
    <s v="ZJ"/>
    <s v="9200086104"/>
    <s v="50"/>
    <n v="-1.91"/>
    <s v=""/>
    <x v="0"/>
    <x v="4"/>
    <x v="0"/>
  </r>
  <r>
    <s v="1012"/>
    <s v="0L"/>
    <x v="4"/>
    <d v="2017-10-11T00:00:00"/>
    <x v="0"/>
    <x v="1"/>
    <s v="ZJ"/>
    <s v="9200086104"/>
    <s v="50"/>
    <n v="-8.8699999999999992"/>
    <s v=""/>
    <x v="2"/>
    <x v="4"/>
    <x v="2"/>
  </r>
  <r>
    <s v="1012"/>
    <s v="0L"/>
    <x v="4"/>
    <d v="2017-10-10T00:00:00"/>
    <x v="0"/>
    <x v="1"/>
    <s v="ZJ"/>
    <s v="9200086113"/>
    <s v="50"/>
    <n v="-32.26"/>
    <s v=""/>
    <x v="1"/>
    <x v="4"/>
    <x v="1"/>
  </r>
  <r>
    <s v="1012"/>
    <s v="0L"/>
    <x v="4"/>
    <d v="2017-10-11T00:00:00"/>
    <x v="0"/>
    <x v="1"/>
    <s v="ZJ"/>
    <s v="9200086114"/>
    <s v="50"/>
    <n v="-1.48"/>
    <s v=""/>
    <x v="1"/>
    <x v="4"/>
    <x v="1"/>
  </r>
  <r>
    <s v="1012"/>
    <s v="0L"/>
    <x v="4"/>
    <d v="2017-10-10T00:00:00"/>
    <x v="0"/>
    <x v="1"/>
    <s v="ZJ"/>
    <s v="9200086117"/>
    <s v="40"/>
    <n v="3.39"/>
    <s v=""/>
    <x v="1"/>
    <x v="4"/>
    <x v="1"/>
  </r>
  <r>
    <s v="1012"/>
    <s v="0L"/>
    <x v="4"/>
    <d v="2017-10-02T00:00:00"/>
    <x v="0"/>
    <x v="1"/>
    <s v="ZJ"/>
    <s v="9200086118"/>
    <s v="40"/>
    <n v="4.51"/>
    <s v=""/>
    <x v="1"/>
    <x v="4"/>
    <x v="1"/>
  </r>
  <r>
    <s v="1012"/>
    <s v="0L"/>
    <x v="4"/>
    <d v="2017-10-06T00:00:00"/>
    <x v="0"/>
    <x v="1"/>
    <s v="ZJ"/>
    <s v="9200086121"/>
    <s v="40"/>
    <n v="2.62"/>
    <s v=""/>
    <x v="1"/>
    <x v="4"/>
    <x v="1"/>
  </r>
  <r>
    <s v="1012"/>
    <s v="0L"/>
    <x v="4"/>
    <d v="2017-10-10T00:00:00"/>
    <x v="0"/>
    <x v="1"/>
    <s v="ZJ"/>
    <s v="9200086123"/>
    <s v="40"/>
    <n v="75.38"/>
    <s v=""/>
    <x v="1"/>
    <x v="4"/>
    <x v="1"/>
  </r>
  <r>
    <s v="1012"/>
    <s v="0L"/>
    <x v="4"/>
    <d v="2017-10-06T00:00:00"/>
    <x v="0"/>
    <x v="1"/>
    <s v="ZJ"/>
    <s v="9200086126"/>
    <s v="50"/>
    <n v="-0.66"/>
    <s v=""/>
    <x v="1"/>
    <x v="4"/>
    <x v="1"/>
  </r>
  <r>
    <s v="1012"/>
    <s v="0L"/>
    <x v="4"/>
    <d v="2017-10-11T00:00:00"/>
    <x v="0"/>
    <x v="1"/>
    <s v="ZJ"/>
    <s v="9200086171"/>
    <s v="40"/>
    <n v="0.95"/>
    <s v=""/>
    <x v="1"/>
    <x v="4"/>
    <x v="1"/>
  </r>
  <r>
    <s v="1012"/>
    <s v="0L"/>
    <x v="4"/>
    <d v="2017-10-12T00:00:00"/>
    <x v="0"/>
    <x v="1"/>
    <s v="ZJ"/>
    <s v="9200086173"/>
    <s v="50"/>
    <n v="-2284.81"/>
    <s v=""/>
    <x v="1"/>
    <x v="4"/>
    <x v="1"/>
  </r>
  <r>
    <s v="1012"/>
    <s v="0L"/>
    <x v="4"/>
    <d v="2017-10-12T00:00:00"/>
    <x v="0"/>
    <x v="1"/>
    <s v="ZJ"/>
    <s v="9200086173"/>
    <s v="50"/>
    <n v="-1.28"/>
    <s v=""/>
    <x v="3"/>
    <x v="4"/>
    <x v="3"/>
  </r>
  <r>
    <s v="1012"/>
    <s v="0L"/>
    <x v="4"/>
    <d v="2017-10-12T00:00:00"/>
    <x v="0"/>
    <x v="1"/>
    <s v="ZJ"/>
    <s v="9200086173"/>
    <s v="50"/>
    <n v="-2.1800000000000002"/>
    <s v=""/>
    <x v="2"/>
    <x v="4"/>
    <x v="2"/>
  </r>
  <r>
    <s v="1012"/>
    <s v="0L"/>
    <x v="4"/>
    <d v="2017-10-09T00:00:00"/>
    <x v="0"/>
    <x v="1"/>
    <s v="ZJ"/>
    <s v="9200086175"/>
    <s v="40"/>
    <n v="2.74"/>
    <s v=""/>
    <x v="1"/>
    <x v="4"/>
    <x v="1"/>
  </r>
  <r>
    <s v="1012"/>
    <s v="0L"/>
    <x v="4"/>
    <d v="2017-10-10T00:00:00"/>
    <x v="0"/>
    <x v="1"/>
    <s v="ZJ"/>
    <s v="9200086182"/>
    <s v="40"/>
    <n v="2.31"/>
    <s v=""/>
    <x v="2"/>
    <x v="4"/>
    <x v="2"/>
  </r>
  <r>
    <s v="1012"/>
    <s v="0L"/>
    <x v="4"/>
    <d v="2017-10-11T00:00:00"/>
    <x v="0"/>
    <x v="1"/>
    <s v="ZJ"/>
    <s v="9200086183"/>
    <s v="40"/>
    <n v="4.04"/>
    <s v=""/>
    <x v="1"/>
    <x v="4"/>
    <x v="1"/>
  </r>
  <r>
    <s v="1012"/>
    <s v="0L"/>
    <x v="4"/>
    <d v="2017-10-11T00:00:00"/>
    <x v="0"/>
    <x v="1"/>
    <s v="ZJ"/>
    <s v="9200086193"/>
    <s v="40"/>
    <n v="1.89"/>
    <s v=""/>
    <x v="1"/>
    <x v="4"/>
    <x v="1"/>
  </r>
  <r>
    <s v="1012"/>
    <s v="0L"/>
    <x v="4"/>
    <d v="2017-10-11T00:00:00"/>
    <x v="0"/>
    <x v="1"/>
    <s v="ZJ"/>
    <s v="9200086208"/>
    <s v="50"/>
    <n v="-7.45"/>
    <s v=""/>
    <x v="1"/>
    <x v="4"/>
    <x v="1"/>
  </r>
  <r>
    <s v="1012"/>
    <s v="0L"/>
    <x v="4"/>
    <d v="2017-10-12T00:00:00"/>
    <x v="0"/>
    <x v="1"/>
    <s v="ZJ"/>
    <s v="9200086209"/>
    <s v="50"/>
    <n v="-1.68"/>
    <s v=""/>
    <x v="2"/>
    <x v="4"/>
    <x v="2"/>
  </r>
  <r>
    <s v="1012"/>
    <s v="0L"/>
    <x v="4"/>
    <d v="2017-10-12T00:00:00"/>
    <x v="0"/>
    <x v="1"/>
    <s v="ZJ"/>
    <s v="9200086209"/>
    <s v="50"/>
    <n v="-286.29000000000002"/>
    <s v=""/>
    <x v="1"/>
    <x v="4"/>
    <x v="1"/>
  </r>
  <r>
    <s v="1012"/>
    <s v="0L"/>
    <x v="4"/>
    <d v="2017-10-13T00:00:00"/>
    <x v="0"/>
    <x v="1"/>
    <s v="ZJ"/>
    <s v="9200086248"/>
    <s v="50"/>
    <n v="-1809.12"/>
    <s v=""/>
    <x v="1"/>
    <x v="4"/>
    <x v="1"/>
  </r>
  <r>
    <s v="1012"/>
    <s v="0L"/>
    <x v="4"/>
    <d v="2017-10-13T00:00:00"/>
    <x v="0"/>
    <x v="1"/>
    <s v="ZJ"/>
    <s v="9200086248"/>
    <s v="50"/>
    <n v="-0.92"/>
    <s v=""/>
    <x v="2"/>
    <x v="4"/>
    <x v="2"/>
  </r>
  <r>
    <s v="1012"/>
    <s v="0L"/>
    <x v="4"/>
    <d v="2017-10-13T00:00:00"/>
    <x v="0"/>
    <x v="1"/>
    <s v="ZJ"/>
    <s v="9200086248"/>
    <s v="50"/>
    <n v="-1.92"/>
    <s v=""/>
    <x v="4"/>
    <x v="4"/>
    <x v="4"/>
  </r>
  <r>
    <s v="1012"/>
    <s v="0L"/>
    <x v="4"/>
    <d v="2017-10-02T00:00:00"/>
    <x v="0"/>
    <x v="1"/>
    <s v="ZJ"/>
    <s v="9200086257"/>
    <s v="40"/>
    <n v="4.0199999999999996"/>
    <s v=""/>
    <x v="1"/>
    <x v="4"/>
    <x v="1"/>
  </r>
  <r>
    <s v="1012"/>
    <s v="0L"/>
    <x v="4"/>
    <d v="2017-10-10T00:00:00"/>
    <x v="0"/>
    <x v="1"/>
    <s v="ZJ"/>
    <s v="9200086259"/>
    <s v="40"/>
    <n v="1.1499999999999999"/>
    <s v=""/>
    <x v="1"/>
    <x v="4"/>
    <x v="1"/>
  </r>
  <r>
    <s v="1012"/>
    <s v="0L"/>
    <x v="4"/>
    <d v="2017-10-12T00:00:00"/>
    <x v="0"/>
    <x v="1"/>
    <s v="ZJ"/>
    <s v="9200086260"/>
    <s v="40"/>
    <n v="8.86"/>
    <s v=""/>
    <x v="1"/>
    <x v="4"/>
    <x v="1"/>
  </r>
  <r>
    <s v="1012"/>
    <s v="0L"/>
    <x v="4"/>
    <d v="2017-10-12T00:00:00"/>
    <x v="0"/>
    <x v="1"/>
    <s v="ZJ"/>
    <s v="9200086263"/>
    <s v="40"/>
    <n v="1.64"/>
    <s v=""/>
    <x v="1"/>
    <x v="4"/>
    <x v="1"/>
  </r>
  <r>
    <s v="1012"/>
    <s v="0L"/>
    <x v="4"/>
    <d v="2017-10-05T00:00:00"/>
    <x v="0"/>
    <x v="1"/>
    <s v="ZJ"/>
    <s v="9200086271"/>
    <s v="40"/>
    <n v="2.62"/>
    <s v=""/>
    <x v="1"/>
    <x v="4"/>
    <x v="1"/>
  </r>
  <r>
    <s v="1012"/>
    <s v="0L"/>
    <x v="4"/>
    <d v="2017-10-12T00:00:00"/>
    <x v="0"/>
    <x v="1"/>
    <s v="ZJ"/>
    <s v="9200086272"/>
    <s v="40"/>
    <n v="4.0199999999999996"/>
    <s v=""/>
    <x v="1"/>
    <x v="4"/>
    <x v="1"/>
  </r>
  <r>
    <s v="1012"/>
    <s v="0L"/>
    <x v="4"/>
    <d v="2017-10-13T00:00:00"/>
    <x v="0"/>
    <x v="1"/>
    <s v="ZJ"/>
    <s v="9200086273"/>
    <s v="40"/>
    <n v="4.0199999999999996"/>
    <s v=""/>
    <x v="1"/>
    <x v="4"/>
    <x v="1"/>
  </r>
  <r>
    <s v="1012"/>
    <s v="0L"/>
    <x v="4"/>
    <d v="2017-10-13T00:00:00"/>
    <x v="0"/>
    <x v="1"/>
    <s v="ZJ"/>
    <s v="9200086274"/>
    <s v="40"/>
    <n v="21.55"/>
    <s v=""/>
    <x v="1"/>
    <x v="4"/>
    <x v="1"/>
  </r>
  <r>
    <s v="1012"/>
    <s v="0L"/>
    <x v="4"/>
    <d v="2017-10-13T00:00:00"/>
    <x v="0"/>
    <x v="1"/>
    <s v="ZJ"/>
    <s v="9200086274"/>
    <s v="40"/>
    <n v="2.67"/>
    <s v=""/>
    <x v="2"/>
    <x v="4"/>
    <x v="2"/>
  </r>
  <r>
    <s v="1012"/>
    <s v="0L"/>
    <x v="4"/>
    <d v="2017-10-12T00:00:00"/>
    <x v="0"/>
    <x v="1"/>
    <s v="ZJ"/>
    <s v="9200086279"/>
    <s v="50"/>
    <n v="-844.9"/>
    <s v=""/>
    <x v="1"/>
    <x v="4"/>
    <x v="1"/>
  </r>
  <r>
    <s v="1012"/>
    <s v="0L"/>
    <x v="4"/>
    <d v="2017-10-13T00:00:00"/>
    <x v="0"/>
    <x v="1"/>
    <s v="ZJ"/>
    <s v="9200086281"/>
    <s v="50"/>
    <n v="-89.54"/>
    <s v=""/>
    <x v="1"/>
    <x v="4"/>
    <x v="1"/>
  </r>
  <r>
    <s v="1012"/>
    <s v="0L"/>
    <x v="4"/>
    <d v="2017-10-13T00:00:00"/>
    <x v="0"/>
    <x v="1"/>
    <s v="ZJ"/>
    <s v="9200086281"/>
    <s v="50"/>
    <n v="-2.67"/>
    <s v=""/>
    <x v="2"/>
    <x v="4"/>
    <x v="2"/>
  </r>
  <r>
    <s v="1012"/>
    <s v="0L"/>
    <x v="4"/>
    <d v="2017-11-06T00:00:00"/>
    <x v="0"/>
    <x v="2"/>
    <s v="ZJ"/>
    <s v="9200087258"/>
    <s v="40"/>
    <n v="3.96"/>
    <s v=""/>
    <x v="1"/>
    <x v="4"/>
    <x v="1"/>
  </r>
  <r>
    <s v="1012"/>
    <s v="0L"/>
    <x v="4"/>
    <d v="2017-11-04T00:00:00"/>
    <x v="0"/>
    <x v="2"/>
    <s v="ZJ"/>
    <s v="9200087259"/>
    <s v="40"/>
    <n v="51.31"/>
    <s v=""/>
    <x v="1"/>
    <x v="4"/>
    <x v="1"/>
  </r>
  <r>
    <s v="1012"/>
    <s v="0L"/>
    <x v="4"/>
    <d v="2017-11-06T00:00:00"/>
    <x v="0"/>
    <x v="2"/>
    <s v="ZJ"/>
    <s v="9200087260"/>
    <s v="40"/>
    <n v="51.31"/>
    <s v=""/>
    <x v="1"/>
    <x v="4"/>
    <x v="1"/>
  </r>
  <r>
    <s v="1012"/>
    <s v="0L"/>
    <x v="4"/>
    <d v="2017-11-06T00:00:00"/>
    <x v="0"/>
    <x v="2"/>
    <s v="ZJ"/>
    <s v="9200087268"/>
    <s v="50"/>
    <n v="-191.07"/>
    <s v=""/>
    <x v="1"/>
    <x v="4"/>
    <x v="1"/>
  </r>
  <r>
    <s v="1012"/>
    <s v="0L"/>
    <x v="4"/>
    <d v="2017-10-09T00:00:00"/>
    <x v="0"/>
    <x v="1"/>
    <s v="ZJ"/>
    <s v="9200086306"/>
    <s v="40"/>
    <n v="5.3"/>
    <s v=""/>
    <x v="1"/>
    <x v="4"/>
    <x v="1"/>
  </r>
  <r>
    <s v="1012"/>
    <s v="0L"/>
    <x v="4"/>
    <d v="2017-10-13T00:00:00"/>
    <x v="0"/>
    <x v="1"/>
    <s v="ZJ"/>
    <s v="9200086307"/>
    <s v="40"/>
    <n v="1.43"/>
    <s v=""/>
    <x v="1"/>
    <x v="4"/>
    <x v="1"/>
  </r>
  <r>
    <s v="1012"/>
    <s v="0L"/>
    <x v="4"/>
    <d v="2017-10-16T00:00:00"/>
    <x v="0"/>
    <x v="1"/>
    <s v="ZJ"/>
    <s v="9200086310"/>
    <s v="50"/>
    <n v="-5412.63"/>
    <s v=""/>
    <x v="1"/>
    <x v="4"/>
    <x v="1"/>
  </r>
  <r>
    <s v="1012"/>
    <s v="0L"/>
    <x v="4"/>
    <d v="2017-10-16T00:00:00"/>
    <x v="0"/>
    <x v="1"/>
    <s v="ZJ"/>
    <s v="9200086310"/>
    <s v="50"/>
    <n v="-5.9"/>
    <s v=""/>
    <x v="2"/>
    <x v="4"/>
    <x v="2"/>
  </r>
  <r>
    <s v="1012"/>
    <s v="0L"/>
    <x v="4"/>
    <d v="2017-10-16T00:00:00"/>
    <x v="0"/>
    <x v="1"/>
    <s v="ZJ"/>
    <s v="9200086325"/>
    <s v="40"/>
    <n v="95.87"/>
    <s v=""/>
    <x v="1"/>
    <x v="4"/>
    <x v="1"/>
  </r>
  <r>
    <s v="1012"/>
    <s v="0L"/>
    <x v="4"/>
    <d v="2017-10-13T00:00:00"/>
    <x v="0"/>
    <x v="1"/>
    <s v="ZJ"/>
    <s v="9200086331"/>
    <s v="50"/>
    <n v="-1366.06"/>
    <s v=""/>
    <x v="1"/>
    <x v="4"/>
    <x v="1"/>
  </r>
  <r>
    <s v="1012"/>
    <s v="0L"/>
    <x v="4"/>
    <d v="2017-10-14T00:00:00"/>
    <x v="0"/>
    <x v="1"/>
    <s v="ZJ"/>
    <s v="9200086332"/>
    <s v="50"/>
    <n v="-6.94"/>
    <s v=""/>
    <x v="1"/>
    <x v="4"/>
    <x v="1"/>
  </r>
  <r>
    <s v="1012"/>
    <s v="0L"/>
    <x v="4"/>
    <d v="2017-10-16T00:00:00"/>
    <x v="0"/>
    <x v="1"/>
    <s v="ZJ"/>
    <s v="9200086333"/>
    <s v="50"/>
    <n v="-115.82"/>
    <s v=""/>
    <x v="1"/>
    <x v="4"/>
    <x v="1"/>
  </r>
  <r>
    <s v="1012"/>
    <s v="0L"/>
    <x v="4"/>
    <d v="2017-10-17T00:00:00"/>
    <x v="0"/>
    <x v="1"/>
    <s v="ZJ"/>
    <s v="9200086354"/>
    <s v="50"/>
    <n v="-3513.54"/>
    <s v=""/>
    <x v="1"/>
    <x v="4"/>
    <x v="1"/>
  </r>
  <r>
    <s v="1012"/>
    <s v="0L"/>
    <x v="4"/>
    <d v="2017-10-17T00:00:00"/>
    <x v="0"/>
    <x v="1"/>
    <s v="ZJ"/>
    <s v="9200086354"/>
    <s v="50"/>
    <n v="-61.6"/>
    <s v=""/>
    <x v="4"/>
    <x v="4"/>
    <x v="4"/>
  </r>
  <r>
    <s v="1012"/>
    <s v="0L"/>
    <x v="4"/>
    <d v="2017-10-18T00:00:00"/>
    <x v="0"/>
    <x v="1"/>
    <s v="ZJ"/>
    <s v="9200086396"/>
    <s v="50"/>
    <n v="-3118.1"/>
    <s v=""/>
    <x v="1"/>
    <x v="4"/>
    <x v="1"/>
  </r>
  <r>
    <s v="1012"/>
    <s v="0L"/>
    <x v="4"/>
    <d v="2017-10-18T00:00:00"/>
    <x v="0"/>
    <x v="1"/>
    <s v="ZJ"/>
    <s v="9200086396"/>
    <s v="50"/>
    <n v="-449.72"/>
    <s v=""/>
    <x v="0"/>
    <x v="4"/>
    <x v="0"/>
  </r>
  <r>
    <s v="1012"/>
    <s v="0L"/>
    <x v="4"/>
    <d v="2017-10-18T00:00:00"/>
    <x v="0"/>
    <x v="1"/>
    <s v="ZJ"/>
    <s v="9200086396"/>
    <s v="50"/>
    <n v="-581.29"/>
    <s v=""/>
    <x v="2"/>
    <x v="4"/>
    <x v="2"/>
  </r>
  <r>
    <s v="1012"/>
    <s v="0L"/>
    <x v="4"/>
    <d v="2017-10-02T00:00:00"/>
    <x v="0"/>
    <x v="1"/>
    <s v="ZJ"/>
    <s v="9200086399"/>
    <s v="40"/>
    <n v="1.01"/>
    <s v=""/>
    <x v="1"/>
    <x v="4"/>
    <x v="1"/>
  </r>
  <r>
    <s v="1012"/>
    <s v="0L"/>
    <x v="4"/>
    <d v="2017-10-11T00:00:00"/>
    <x v="0"/>
    <x v="1"/>
    <s v="ZJ"/>
    <s v="9200086402"/>
    <s v="40"/>
    <n v="1"/>
    <s v=""/>
    <x v="1"/>
    <x v="4"/>
    <x v="1"/>
  </r>
  <r>
    <s v="1012"/>
    <s v="0L"/>
    <x v="4"/>
    <d v="2017-10-17T00:00:00"/>
    <x v="0"/>
    <x v="1"/>
    <s v="ZJ"/>
    <s v="9200086405"/>
    <s v="40"/>
    <n v="54.39"/>
    <s v=""/>
    <x v="1"/>
    <x v="4"/>
    <x v="1"/>
  </r>
  <r>
    <s v="1012"/>
    <s v="0L"/>
    <x v="4"/>
    <d v="2017-10-06T00:00:00"/>
    <x v="0"/>
    <x v="1"/>
    <s v="ZJ"/>
    <s v="9200086410"/>
    <s v="40"/>
    <n v="4.76"/>
    <s v=""/>
    <x v="1"/>
    <x v="4"/>
    <x v="1"/>
  </r>
  <r>
    <s v="1012"/>
    <s v="0L"/>
    <x v="4"/>
    <d v="2017-10-12T00:00:00"/>
    <x v="0"/>
    <x v="1"/>
    <s v="ZJ"/>
    <s v="9200086412"/>
    <s v="40"/>
    <n v="2.79"/>
    <s v=""/>
    <x v="1"/>
    <x v="4"/>
    <x v="1"/>
  </r>
  <r>
    <s v="1012"/>
    <s v="0L"/>
    <x v="4"/>
    <d v="2017-10-16T00:00:00"/>
    <x v="0"/>
    <x v="1"/>
    <s v="ZJ"/>
    <s v="9200086413"/>
    <s v="40"/>
    <n v="72.180000000000007"/>
    <s v=""/>
    <x v="1"/>
    <x v="4"/>
    <x v="1"/>
  </r>
  <r>
    <s v="1012"/>
    <s v="0L"/>
    <x v="4"/>
    <d v="2017-10-17T00:00:00"/>
    <x v="0"/>
    <x v="1"/>
    <s v="ZJ"/>
    <s v="9200086421"/>
    <s v="50"/>
    <n v="-10.06"/>
    <s v=""/>
    <x v="1"/>
    <x v="4"/>
    <x v="1"/>
  </r>
  <r>
    <s v="1012"/>
    <s v="0L"/>
    <x v="4"/>
    <d v="2017-10-18T00:00:00"/>
    <x v="0"/>
    <x v="1"/>
    <s v="ZJ"/>
    <s v="9200086423"/>
    <s v="50"/>
    <n v="-210.71"/>
    <s v=""/>
    <x v="1"/>
    <x v="4"/>
    <x v="1"/>
  </r>
  <r>
    <s v="1012"/>
    <s v="0L"/>
    <x v="4"/>
    <d v="2017-10-17T00:00:00"/>
    <x v="0"/>
    <x v="1"/>
    <s v="ZJ"/>
    <s v="9200086431"/>
    <s v="40"/>
    <n v="2.1"/>
    <s v=""/>
    <x v="1"/>
    <x v="4"/>
    <x v="1"/>
  </r>
  <r>
    <s v="1012"/>
    <s v="0L"/>
    <x v="4"/>
    <d v="2017-10-18T00:00:00"/>
    <x v="0"/>
    <x v="1"/>
    <s v="ZJ"/>
    <s v="9200086433"/>
    <s v="40"/>
    <n v="7.98"/>
    <s v=""/>
    <x v="1"/>
    <x v="4"/>
    <x v="1"/>
  </r>
  <r>
    <s v="1012"/>
    <s v="0L"/>
    <x v="4"/>
    <d v="2017-10-16T00:00:00"/>
    <x v="0"/>
    <x v="1"/>
    <s v="ZJ"/>
    <s v="9200086436"/>
    <s v="50"/>
    <n v="-1.31"/>
    <s v=""/>
    <x v="1"/>
    <x v="4"/>
    <x v="1"/>
  </r>
  <r>
    <s v="1012"/>
    <s v="0L"/>
    <x v="4"/>
    <d v="2017-10-17T00:00:00"/>
    <x v="0"/>
    <x v="1"/>
    <s v="ZJ"/>
    <s v="9200086437"/>
    <s v="50"/>
    <n v="-92.88"/>
    <s v=""/>
    <x v="1"/>
    <x v="4"/>
    <x v="1"/>
  </r>
  <r>
    <s v="1012"/>
    <s v="0L"/>
    <x v="4"/>
    <d v="2017-10-19T00:00:00"/>
    <x v="0"/>
    <x v="1"/>
    <s v="ZJ"/>
    <s v="9200086475"/>
    <s v="50"/>
    <n v="-1.74"/>
    <s v=""/>
    <x v="4"/>
    <x v="4"/>
    <x v="4"/>
  </r>
  <r>
    <s v="1012"/>
    <s v="0L"/>
    <x v="4"/>
    <d v="2017-10-19T00:00:00"/>
    <x v="0"/>
    <x v="1"/>
    <s v="ZJ"/>
    <s v="9200086475"/>
    <s v="50"/>
    <n v="-110.82"/>
    <s v=""/>
    <x v="0"/>
    <x v="4"/>
    <x v="0"/>
  </r>
  <r>
    <s v="1012"/>
    <s v="0L"/>
    <x v="4"/>
    <d v="2017-10-19T00:00:00"/>
    <x v="0"/>
    <x v="1"/>
    <s v="ZJ"/>
    <s v="9200086475"/>
    <s v="50"/>
    <n v="-1941.48"/>
    <s v=""/>
    <x v="1"/>
    <x v="4"/>
    <x v="1"/>
  </r>
  <r>
    <s v="1012"/>
    <s v="0L"/>
    <x v="4"/>
    <d v="2017-10-19T00:00:00"/>
    <x v="0"/>
    <x v="1"/>
    <s v="ZJ"/>
    <s v="9200086475"/>
    <s v="50"/>
    <n v="-30.54"/>
    <s v=""/>
    <x v="2"/>
    <x v="4"/>
    <x v="2"/>
  </r>
  <r>
    <s v="1012"/>
    <s v="0L"/>
    <x v="4"/>
    <d v="2017-10-02T00:00:00"/>
    <x v="0"/>
    <x v="1"/>
    <s v="ZJ"/>
    <s v="9200086476"/>
    <s v="40"/>
    <n v="0.89"/>
    <s v=""/>
    <x v="1"/>
    <x v="4"/>
    <x v="1"/>
  </r>
  <r>
    <s v="1012"/>
    <s v="0L"/>
    <x v="4"/>
    <d v="2017-10-17T00:00:00"/>
    <x v="0"/>
    <x v="1"/>
    <s v="ZJ"/>
    <s v="9200086477"/>
    <s v="40"/>
    <n v="1.74"/>
    <s v=""/>
    <x v="4"/>
    <x v="4"/>
    <x v="4"/>
  </r>
  <r>
    <s v="1012"/>
    <s v="0L"/>
    <x v="4"/>
    <d v="2017-10-18T00:00:00"/>
    <x v="0"/>
    <x v="1"/>
    <s v="ZJ"/>
    <s v="9200086478"/>
    <s v="40"/>
    <n v="8.4"/>
    <s v=""/>
    <x v="1"/>
    <x v="4"/>
    <x v="1"/>
  </r>
  <r>
    <s v="1012"/>
    <s v="0L"/>
    <x v="4"/>
    <d v="2017-10-19T00:00:00"/>
    <x v="0"/>
    <x v="1"/>
    <s v="ZJ"/>
    <s v="9200086488"/>
    <s v="40"/>
    <n v="6.72"/>
    <s v=""/>
    <x v="1"/>
    <x v="4"/>
    <x v="1"/>
  </r>
  <r>
    <s v="1012"/>
    <s v="0L"/>
    <x v="4"/>
    <d v="2017-10-19T00:00:00"/>
    <x v="0"/>
    <x v="1"/>
    <s v="ZJ"/>
    <s v="9200086489"/>
    <s v="40"/>
    <n v="24.38"/>
    <s v=""/>
    <x v="1"/>
    <x v="4"/>
    <x v="1"/>
  </r>
  <r>
    <s v="1012"/>
    <s v="0L"/>
    <x v="4"/>
    <d v="2017-10-18T00:00:00"/>
    <x v="0"/>
    <x v="1"/>
    <s v="ZJ"/>
    <s v="9200086505"/>
    <s v="50"/>
    <n v="-336.95"/>
    <s v=""/>
    <x v="1"/>
    <x v="4"/>
    <x v="1"/>
  </r>
  <r>
    <s v="1012"/>
    <s v="0L"/>
    <x v="4"/>
    <d v="2017-10-19T00:00:00"/>
    <x v="0"/>
    <x v="1"/>
    <s v="ZJ"/>
    <s v="9200086507"/>
    <s v="50"/>
    <n v="-85.79"/>
    <s v=""/>
    <x v="1"/>
    <x v="4"/>
    <x v="1"/>
  </r>
  <r>
    <s v="1012"/>
    <s v="0L"/>
    <x v="4"/>
    <d v="2017-10-19T00:00:00"/>
    <x v="0"/>
    <x v="1"/>
    <s v="ZJ"/>
    <s v="9200086507"/>
    <s v="50"/>
    <n v="-0.95"/>
    <s v=""/>
    <x v="2"/>
    <x v="4"/>
    <x v="2"/>
  </r>
  <r>
    <s v="1012"/>
    <s v="0L"/>
    <x v="4"/>
    <d v="2017-10-20T00:00:00"/>
    <x v="0"/>
    <x v="1"/>
    <s v="ZJ"/>
    <s v="9200086531"/>
    <s v="50"/>
    <n v="-5.36"/>
    <s v=""/>
    <x v="0"/>
    <x v="4"/>
    <x v="0"/>
  </r>
  <r>
    <s v="1012"/>
    <s v="0L"/>
    <x v="4"/>
    <d v="2017-10-20T00:00:00"/>
    <x v="0"/>
    <x v="1"/>
    <s v="ZJ"/>
    <s v="9200086531"/>
    <s v="50"/>
    <n v="-2580.27"/>
    <s v=""/>
    <x v="1"/>
    <x v="4"/>
    <x v="1"/>
  </r>
  <r>
    <s v="1012"/>
    <s v="0L"/>
    <x v="4"/>
    <d v="2017-10-20T00:00:00"/>
    <x v="0"/>
    <x v="1"/>
    <s v="ZJ"/>
    <s v="9200086531"/>
    <s v="50"/>
    <n v="-16.2"/>
    <s v=""/>
    <x v="2"/>
    <x v="4"/>
    <x v="2"/>
  </r>
  <r>
    <s v="1012"/>
    <s v="0L"/>
    <x v="4"/>
    <d v="2017-10-19T00:00:00"/>
    <x v="0"/>
    <x v="1"/>
    <s v="ZJ"/>
    <s v="9200086540"/>
    <s v="40"/>
    <n v="1.36"/>
    <s v=""/>
    <x v="1"/>
    <x v="4"/>
    <x v="1"/>
  </r>
  <r>
    <s v="1012"/>
    <s v="0L"/>
    <x v="4"/>
    <d v="2017-10-20T00:00:00"/>
    <x v="0"/>
    <x v="1"/>
    <s v="ZJ"/>
    <s v="9200086541"/>
    <s v="40"/>
    <n v="4.55"/>
    <s v=""/>
    <x v="3"/>
    <x v="4"/>
    <x v="3"/>
  </r>
  <r>
    <s v="1012"/>
    <s v="0L"/>
    <x v="4"/>
    <d v="2017-10-20T00:00:00"/>
    <x v="0"/>
    <x v="1"/>
    <s v="ZJ"/>
    <s v="9200086541"/>
    <s v="40"/>
    <n v="53.67"/>
    <s v=""/>
    <x v="1"/>
    <x v="4"/>
    <x v="1"/>
  </r>
  <r>
    <s v="1012"/>
    <s v="0L"/>
    <x v="4"/>
    <d v="2017-10-04T00:00:00"/>
    <x v="0"/>
    <x v="1"/>
    <s v="ZJ"/>
    <s v="9200086547"/>
    <s v="40"/>
    <n v="230.45"/>
    <s v=""/>
    <x v="1"/>
    <x v="4"/>
    <x v="1"/>
  </r>
  <r>
    <s v="1012"/>
    <s v="0L"/>
    <x v="4"/>
    <d v="2017-10-18T00:00:00"/>
    <x v="0"/>
    <x v="1"/>
    <s v="ZJ"/>
    <s v="9200086553"/>
    <s v="40"/>
    <n v="6.16"/>
    <s v=""/>
    <x v="1"/>
    <x v="4"/>
    <x v="1"/>
  </r>
  <r>
    <s v="1012"/>
    <s v="0L"/>
    <x v="4"/>
    <d v="2017-10-19T00:00:00"/>
    <x v="0"/>
    <x v="1"/>
    <s v="ZJ"/>
    <s v="9200086554"/>
    <s v="40"/>
    <n v="71.989999999999995"/>
    <s v=""/>
    <x v="1"/>
    <x v="4"/>
    <x v="1"/>
  </r>
  <r>
    <s v="1012"/>
    <s v="0L"/>
    <x v="4"/>
    <d v="2017-10-19T00:00:00"/>
    <x v="0"/>
    <x v="1"/>
    <s v="ZJ"/>
    <s v="9200086565"/>
    <s v="50"/>
    <n v="-0.7"/>
    <s v=""/>
    <x v="1"/>
    <x v="4"/>
    <x v="1"/>
  </r>
  <r>
    <s v="1012"/>
    <s v="0L"/>
    <x v="4"/>
    <d v="2017-10-20T00:00:00"/>
    <x v="0"/>
    <x v="1"/>
    <s v="ZJ"/>
    <s v="9200086566"/>
    <s v="50"/>
    <n v="-85"/>
    <s v=""/>
    <x v="1"/>
    <x v="4"/>
    <x v="1"/>
  </r>
  <r>
    <s v="1012"/>
    <s v="0L"/>
    <x v="4"/>
    <d v="2017-10-10T00:00:00"/>
    <x v="0"/>
    <x v="1"/>
    <s v="ZJ"/>
    <s v="9200086593"/>
    <s v="40"/>
    <n v="3.11"/>
    <s v=""/>
    <x v="1"/>
    <x v="4"/>
    <x v="1"/>
  </r>
  <r>
    <s v="1012"/>
    <s v="0L"/>
    <x v="4"/>
    <d v="2017-10-20T00:00:00"/>
    <x v="0"/>
    <x v="1"/>
    <s v="ZJ"/>
    <s v="9200086595"/>
    <s v="40"/>
    <n v="1.49"/>
    <s v=""/>
    <x v="1"/>
    <x v="4"/>
    <x v="1"/>
  </r>
  <r>
    <s v="1012"/>
    <s v="0L"/>
    <x v="4"/>
    <d v="2017-10-23T00:00:00"/>
    <x v="0"/>
    <x v="1"/>
    <s v="ZJ"/>
    <s v="9200086599"/>
    <s v="50"/>
    <n v="-271.51"/>
    <s v=""/>
    <x v="2"/>
    <x v="4"/>
    <x v="2"/>
  </r>
  <r>
    <s v="1012"/>
    <s v="0L"/>
    <x v="4"/>
    <d v="2017-10-23T00:00:00"/>
    <x v="0"/>
    <x v="1"/>
    <s v="ZJ"/>
    <s v="9200086599"/>
    <s v="50"/>
    <n v="-6.82"/>
    <s v=""/>
    <x v="0"/>
    <x v="4"/>
    <x v="0"/>
  </r>
  <r>
    <s v="1012"/>
    <s v="0L"/>
    <x v="4"/>
    <d v="2017-10-23T00:00:00"/>
    <x v="0"/>
    <x v="1"/>
    <s v="ZJ"/>
    <s v="9200086599"/>
    <s v="50"/>
    <n v="-4540.0600000000004"/>
    <s v=""/>
    <x v="1"/>
    <x v="4"/>
    <x v="1"/>
  </r>
  <r>
    <s v="1012"/>
    <s v="0L"/>
    <x v="4"/>
    <d v="2017-10-20T00:00:00"/>
    <x v="0"/>
    <x v="1"/>
    <s v="ZJ"/>
    <s v="9200086603"/>
    <s v="40"/>
    <n v="11.4"/>
    <s v=""/>
    <x v="1"/>
    <x v="4"/>
    <x v="1"/>
  </r>
  <r>
    <s v="1012"/>
    <s v="0L"/>
    <x v="4"/>
    <d v="2017-10-23T00:00:00"/>
    <x v="0"/>
    <x v="1"/>
    <s v="ZJ"/>
    <s v="9200086604"/>
    <s v="40"/>
    <n v="14.36"/>
    <s v=""/>
    <x v="1"/>
    <x v="4"/>
    <x v="1"/>
  </r>
  <r>
    <s v="1012"/>
    <s v="0L"/>
    <x v="4"/>
    <d v="2017-10-20T00:00:00"/>
    <x v="0"/>
    <x v="1"/>
    <s v="ZJ"/>
    <s v="9200086622"/>
    <s v="50"/>
    <n v="-608.59"/>
    <s v=""/>
    <x v="1"/>
    <x v="4"/>
    <x v="1"/>
  </r>
  <r>
    <s v="1012"/>
    <s v="0L"/>
    <x v="4"/>
    <d v="2017-10-21T00:00:00"/>
    <x v="0"/>
    <x v="1"/>
    <s v="ZJ"/>
    <s v="9200086623"/>
    <s v="50"/>
    <n v="-24.71"/>
    <s v=""/>
    <x v="1"/>
    <x v="4"/>
    <x v="1"/>
  </r>
  <r>
    <s v="1012"/>
    <s v="0L"/>
    <x v="4"/>
    <d v="2017-10-23T00:00:00"/>
    <x v="0"/>
    <x v="1"/>
    <s v="ZJ"/>
    <s v="9200086624"/>
    <s v="50"/>
    <n v="-7.02"/>
    <s v=""/>
    <x v="1"/>
    <x v="4"/>
    <x v="1"/>
  </r>
  <r>
    <s v="1012"/>
    <s v="0L"/>
    <x v="4"/>
    <d v="2017-10-24T00:00:00"/>
    <x v="0"/>
    <x v="1"/>
    <s v="ZJ"/>
    <s v="9200086651"/>
    <s v="50"/>
    <n v="-1.86"/>
    <s v=""/>
    <x v="3"/>
    <x v="4"/>
    <x v="3"/>
  </r>
  <r>
    <s v="1012"/>
    <s v="0L"/>
    <x v="4"/>
    <d v="2017-10-24T00:00:00"/>
    <x v="0"/>
    <x v="1"/>
    <s v="ZJ"/>
    <s v="9200086651"/>
    <s v="50"/>
    <n v="-19.97"/>
    <s v=""/>
    <x v="2"/>
    <x v="4"/>
    <x v="2"/>
  </r>
  <r>
    <s v="1012"/>
    <s v="0L"/>
    <x v="4"/>
    <d v="2017-10-24T00:00:00"/>
    <x v="0"/>
    <x v="1"/>
    <s v="ZJ"/>
    <s v="9200086651"/>
    <s v="50"/>
    <n v="-6292.88"/>
    <s v=""/>
    <x v="1"/>
    <x v="4"/>
    <x v="1"/>
  </r>
  <r>
    <s v="1012"/>
    <s v="0L"/>
    <x v="4"/>
    <d v="2017-10-25T00:00:00"/>
    <x v="0"/>
    <x v="1"/>
    <s v="ZJ"/>
    <s v="9200086704"/>
    <s v="50"/>
    <n v="-4008.67"/>
    <s v=""/>
    <x v="1"/>
    <x v="4"/>
    <x v="1"/>
  </r>
  <r>
    <s v="1012"/>
    <s v="0L"/>
    <x v="4"/>
    <d v="2017-10-25T00:00:00"/>
    <x v="0"/>
    <x v="1"/>
    <s v="ZJ"/>
    <s v="9200086704"/>
    <s v="50"/>
    <n v="-17.29"/>
    <s v=""/>
    <x v="2"/>
    <x v="4"/>
    <x v="2"/>
  </r>
  <r>
    <s v="1012"/>
    <s v="0L"/>
    <x v="4"/>
    <d v="2017-10-25T00:00:00"/>
    <x v="0"/>
    <x v="1"/>
    <s v="ZJ"/>
    <s v="9200086704"/>
    <s v="50"/>
    <n v="-19.350000000000001"/>
    <s v=""/>
    <x v="0"/>
    <x v="4"/>
    <x v="0"/>
  </r>
  <r>
    <s v="1012"/>
    <s v="0L"/>
    <x v="4"/>
    <d v="2017-10-16T00:00:00"/>
    <x v="0"/>
    <x v="1"/>
    <s v="ZJ"/>
    <s v="9200086697"/>
    <s v="40"/>
    <n v="2.4900000000000002"/>
    <s v=""/>
    <x v="1"/>
    <x v="4"/>
    <x v="1"/>
  </r>
  <r>
    <s v="1012"/>
    <s v="0L"/>
    <x v="4"/>
    <d v="2017-10-18T00:00:00"/>
    <x v="0"/>
    <x v="1"/>
    <s v="ZJ"/>
    <s v="9200086699"/>
    <s v="40"/>
    <n v="0.66"/>
    <s v=""/>
    <x v="1"/>
    <x v="4"/>
    <x v="1"/>
  </r>
  <r>
    <s v="1012"/>
    <s v="0L"/>
    <x v="4"/>
    <d v="2017-10-24T00:00:00"/>
    <x v="0"/>
    <x v="1"/>
    <s v="ZJ"/>
    <s v="9200086703"/>
    <s v="40"/>
    <n v="0.42"/>
    <s v=""/>
    <x v="1"/>
    <x v="4"/>
    <x v="1"/>
  </r>
  <r>
    <s v="1012"/>
    <s v="0L"/>
    <x v="4"/>
    <d v="2017-10-03T00:00:00"/>
    <x v="0"/>
    <x v="1"/>
    <s v="ZJ"/>
    <s v="9200086710"/>
    <s v="40"/>
    <n v="1.96"/>
    <s v=""/>
    <x v="1"/>
    <x v="4"/>
    <x v="1"/>
  </r>
  <r>
    <s v="1012"/>
    <s v="0L"/>
    <x v="4"/>
    <d v="2017-10-18T00:00:00"/>
    <x v="0"/>
    <x v="1"/>
    <s v="ZJ"/>
    <s v="9200086714"/>
    <s v="40"/>
    <n v="5.07"/>
    <s v=""/>
    <x v="1"/>
    <x v="4"/>
    <x v="1"/>
  </r>
  <r>
    <s v="1012"/>
    <s v="0L"/>
    <x v="4"/>
    <d v="2017-10-23T00:00:00"/>
    <x v="0"/>
    <x v="1"/>
    <s v="ZJ"/>
    <s v="9200086716"/>
    <s v="40"/>
    <n v="0.85"/>
    <s v=""/>
    <x v="1"/>
    <x v="4"/>
    <x v="1"/>
  </r>
  <r>
    <s v="1012"/>
    <s v="0L"/>
    <x v="4"/>
    <d v="2017-10-24T00:00:00"/>
    <x v="0"/>
    <x v="1"/>
    <s v="ZJ"/>
    <s v="9200086719"/>
    <s v="40"/>
    <n v="6.03"/>
    <s v=""/>
    <x v="1"/>
    <x v="4"/>
    <x v="1"/>
  </r>
  <r>
    <s v="1012"/>
    <s v="0L"/>
    <x v="4"/>
    <d v="2017-10-25T00:00:00"/>
    <x v="0"/>
    <x v="1"/>
    <s v="ZJ"/>
    <s v="9200086721"/>
    <s v="40"/>
    <n v="22.98"/>
    <s v=""/>
    <x v="1"/>
    <x v="4"/>
    <x v="1"/>
  </r>
  <r>
    <s v="1012"/>
    <s v="0L"/>
    <x v="4"/>
    <d v="2017-10-24T00:00:00"/>
    <x v="0"/>
    <x v="1"/>
    <s v="ZJ"/>
    <s v="9200086722"/>
    <s v="50"/>
    <n v="-709.6"/>
    <s v=""/>
    <x v="1"/>
    <x v="4"/>
    <x v="1"/>
  </r>
  <r>
    <s v="1012"/>
    <s v="0L"/>
    <x v="4"/>
    <d v="2017-10-25T00:00:00"/>
    <x v="0"/>
    <x v="1"/>
    <s v="ZJ"/>
    <s v="9200086723"/>
    <s v="50"/>
    <n v="-34.36"/>
    <s v=""/>
    <x v="1"/>
    <x v="4"/>
    <x v="1"/>
  </r>
  <r>
    <s v="1012"/>
    <s v="0L"/>
    <x v="4"/>
    <d v="2017-10-25T00:00:00"/>
    <x v="0"/>
    <x v="1"/>
    <s v="ZJ"/>
    <s v="9200086725"/>
    <s v="50"/>
    <n v="-1.98"/>
    <s v=""/>
    <x v="1"/>
    <x v="4"/>
    <x v="1"/>
  </r>
  <r>
    <s v="1012"/>
    <s v="0L"/>
    <x v="4"/>
    <d v="2017-10-23T00:00:00"/>
    <x v="0"/>
    <x v="1"/>
    <s v="ZJ"/>
    <s v="9200086728"/>
    <s v="40"/>
    <n v="104.26"/>
    <s v=""/>
    <x v="1"/>
    <x v="4"/>
    <x v="1"/>
  </r>
  <r>
    <s v="1012"/>
    <s v="0L"/>
    <x v="4"/>
    <d v="2017-10-23T00:00:00"/>
    <x v="0"/>
    <x v="1"/>
    <s v="ZJ"/>
    <s v="9200086747"/>
    <s v="50"/>
    <n v="-2.65"/>
    <s v=""/>
    <x v="1"/>
    <x v="4"/>
    <x v="1"/>
  </r>
  <r>
    <s v="1012"/>
    <s v="0L"/>
    <x v="4"/>
    <d v="2017-10-23T00:00:00"/>
    <x v="0"/>
    <x v="1"/>
    <s v="ZJ"/>
    <s v="9200086747"/>
    <s v="50"/>
    <n v="-2.4500000000000002"/>
    <s v=""/>
    <x v="2"/>
    <x v="4"/>
    <x v="2"/>
  </r>
  <r>
    <s v="1012"/>
    <s v="0L"/>
    <x v="4"/>
    <d v="2017-10-24T00:00:00"/>
    <x v="0"/>
    <x v="1"/>
    <s v="ZJ"/>
    <s v="9200086755"/>
    <s v="40"/>
    <n v="17.18"/>
    <s v=""/>
    <x v="1"/>
    <x v="4"/>
    <x v="1"/>
  </r>
  <r>
    <s v="1012"/>
    <s v="0L"/>
    <x v="4"/>
    <d v="2017-10-25T00:00:00"/>
    <x v="0"/>
    <x v="1"/>
    <s v="ZJ"/>
    <s v="9200086756"/>
    <s v="40"/>
    <n v="2.38"/>
    <s v=""/>
    <x v="1"/>
    <x v="4"/>
    <x v="1"/>
  </r>
  <r>
    <s v="1012"/>
    <s v="0L"/>
    <x v="4"/>
    <d v="2017-10-26T00:00:00"/>
    <x v="0"/>
    <x v="1"/>
    <s v="ZJ"/>
    <s v="9200086777"/>
    <s v="50"/>
    <n v="-709.48"/>
    <s v=""/>
    <x v="1"/>
    <x v="4"/>
    <x v="1"/>
  </r>
  <r>
    <s v="1012"/>
    <s v="0L"/>
    <x v="4"/>
    <d v="2017-10-26T00:00:00"/>
    <x v="0"/>
    <x v="1"/>
    <s v="ZJ"/>
    <s v="9200086777"/>
    <s v="50"/>
    <n v="-4.75"/>
    <s v=""/>
    <x v="3"/>
    <x v="4"/>
    <x v="3"/>
  </r>
  <r>
    <s v="1012"/>
    <s v="0L"/>
    <x v="4"/>
    <d v="2017-10-10T00:00:00"/>
    <x v="0"/>
    <x v="1"/>
    <s v="ZJ"/>
    <s v="9200086790"/>
    <s v="40"/>
    <n v="5.37"/>
    <s v=""/>
    <x v="1"/>
    <x v="4"/>
    <x v="1"/>
  </r>
  <r>
    <s v="1012"/>
    <s v="0L"/>
    <x v="4"/>
    <d v="2017-10-25T00:00:00"/>
    <x v="0"/>
    <x v="1"/>
    <s v="ZJ"/>
    <s v="9200086795"/>
    <s v="40"/>
    <n v="18.97"/>
    <s v=""/>
    <x v="1"/>
    <x v="4"/>
    <x v="1"/>
  </r>
  <r>
    <s v="1012"/>
    <s v="0L"/>
    <x v="4"/>
    <d v="2017-10-25T00:00:00"/>
    <x v="0"/>
    <x v="1"/>
    <s v="ZJ"/>
    <s v="9200086805"/>
    <s v="40"/>
    <n v="46.15"/>
    <s v=""/>
    <x v="1"/>
    <x v="4"/>
    <x v="1"/>
  </r>
  <r>
    <s v="1012"/>
    <s v="0L"/>
    <x v="4"/>
    <d v="2017-10-26T00:00:00"/>
    <x v="0"/>
    <x v="1"/>
    <s v="ZJ"/>
    <s v="9200086806"/>
    <s v="40"/>
    <n v="1.89"/>
    <s v=""/>
    <x v="1"/>
    <x v="4"/>
    <x v="1"/>
  </r>
  <r>
    <s v="1012"/>
    <s v="0L"/>
    <x v="4"/>
    <d v="2017-10-26T00:00:00"/>
    <x v="0"/>
    <x v="1"/>
    <s v="ZJ"/>
    <s v="9200086807"/>
    <s v="40"/>
    <n v="11.38"/>
    <s v=""/>
    <x v="1"/>
    <x v="4"/>
    <x v="1"/>
  </r>
  <r>
    <s v="1012"/>
    <s v="0L"/>
    <x v="4"/>
    <d v="2017-10-25T00:00:00"/>
    <x v="0"/>
    <x v="1"/>
    <s v="ZJ"/>
    <s v="9200086813"/>
    <s v="50"/>
    <n v="-14.05"/>
    <s v=""/>
    <x v="1"/>
    <x v="4"/>
    <x v="1"/>
  </r>
  <r>
    <s v="1012"/>
    <s v="0L"/>
    <x v="4"/>
    <d v="2017-10-26T00:00:00"/>
    <x v="0"/>
    <x v="1"/>
    <s v="ZJ"/>
    <s v="9200086814"/>
    <s v="50"/>
    <n v="-1.92"/>
    <s v=""/>
    <x v="0"/>
    <x v="4"/>
    <x v="0"/>
  </r>
  <r>
    <s v="1012"/>
    <s v="0L"/>
    <x v="4"/>
    <d v="2017-10-26T00:00:00"/>
    <x v="0"/>
    <x v="1"/>
    <s v="ZJ"/>
    <s v="9200086814"/>
    <s v="50"/>
    <n v="-286.22000000000003"/>
    <s v=""/>
    <x v="1"/>
    <x v="4"/>
    <x v="1"/>
  </r>
  <r>
    <s v="1012"/>
    <s v="0L"/>
    <x v="4"/>
    <d v="2017-10-27T00:00:00"/>
    <x v="0"/>
    <x v="1"/>
    <s v="ZJ"/>
    <s v="9200086841"/>
    <s v="50"/>
    <n v="-2179.77"/>
    <s v=""/>
    <x v="1"/>
    <x v="4"/>
    <x v="1"/>
  </r>
  <r>
    <s v="1012"/>
    <s v="0L"/>
    <x v="4"/>
    <d v="2017-10-27T00:00:00"/>
    <x v="0"/>
    <x v="1"/>
    <s v="ZJ"/>
    <s v="9200086841"/>
    <s v="50"/>
    <n v="-2.11"/>
    <s v=""/>
    <x v="3"/>
    <x v="4"/>
    <x v="3"/>
  </r>
  <r>
    <s v="1012"/>
    <s v="0L"/>
    <x v="4"/>
    <d v="2017-10-16T00:00:00"/>
    <x v="0"/>
    <x v="1"/>
    <s v="ZJ"/>
    <s v="9200086849"/>
    <s v="40"/>
    <n v="1.44"/>
    <s v=""/>
    <x v="1"/>
    <x v="4"/>
    <x v="1"/>
  </r>
  <r>
    <s v="1012"/>
    <s v="0L"/>
    <x v="4"/>
    <d v="2017-10-23T00:00:00"/>
    <x v="0"/>
    <x v="1"/>
    <s v="ZJ"/>
    <s v="9200086851"/>
    <s v="40"/>
    <n v="0.94"/>
    <s v=""/>
    <x v="1"/>
    <x v="4"/>
    <x v="1"/>
  </r>
  <r>
    <s v="1012"/>
    <s v="0L"/>
    <x v="4"/>
    <d v="2017-10-26T00:00:00"/>
    <x v="0"/>
    <x v="1"/>
    <s v="ZJ"/>
    <s v="9200086853"/>
    <s v="40"/>
    <n v="6.63"/>
    <s v=""/>
    <x v="1"/>
    <x v="4"/>
    <x v="1"/>
  </r>
  <r>
    <s v="1012"/>
    <s v="0L"/>
    <x v="4"/>
    <d v="2017-10-25T00:00:00"/>
    <x v="0"/>
    <x v="1"/>
    <s v="ZJ"/>
    <s v="9200086856"/>
    <s v="40"/>
    <n v="1.4"/>
    <s v=""/>
    <x v="1"/>
    <x v="4"/>
    <x v="1"/>
  </r>
  <r>
    <s v="1012"/>
    <s v="0L"/>
    <x v="4"/>
    <d v="2017-10-26T00:00:00"/>
    <x v="0"/>
    <x v="1"/>
    <s v="ZJ"/>
    <s v="9200086857"/>
    <s v="40"/>
    <n v="19.309999999999999"/>
    <s v=""/>
    <x v="1"/>
    <x v="4"/>
    <x v="1"/>
  </r>
  <r>
    <s v="1012"/>
    <s v="0L"/>
    <x v="4"/>
    <d v="2017-10-27T00:00:00"/>
    <x v="0"/>
    <x v="1"/>
    <s v="ZJ"/>
    <s v="9200086858"/>
    <s v="40"/>
    <n v="4.8499999999999996"/>
    <s v=""/>
    <x v="1"/>
    <x v="4"/>
    <x v="1"/>
  </r>
  <r>
    <s v="1012"/>
    <s v="0L"/>
    <x v="4"/>
    <d v="2017-10-27T00:00:00"/>
    <x v="0"/>
    <x v="1"/>
    <s v="ZJ"/>
    <s v="9200086859"/>
    <s v="40"/>
    <n v="10.07"/>
    <s v=""/>
    <x v="1"/>
    <x v="4"/>
    <x v="1"/>
  </r>
  <r>
    <s v="1012"/>
    <s v="0L"/>
    <x v="4"/>
    <d v="2017-10-26T00:00:00"/>
    <x v="0"/>
    <x v="1"/>
    <s v="ZJ"/>
    <s v="9200086865"/>
    <s v="40"/>
    <n v="5.37"/>
    <s v=""/>
    <x v="1"/>
    <x v="4"/>
    <x v="1"/>
  </r>
  <r>
    <s v="1012"/>
    <s v="0L"/>
    <x v="4"/>
    <d v="2017-10-26T00:00:00"/>
    <x v="0"/>
    <x v="1"/>
    <s v="ZJ"/>
    <s v="9200086867"/>
    <s v="50"/>
    <n v="-1.89"/>
    <s v=""/>
    <x v="1"/>
    <x v="4"/>
    <x v="1"/>
  </r>
  <r>
    <s v="1012"/>
    <s v="0L"/>
    <x v="4"/>
    <d v="2017-10-27T00:00:00"/>
    <x v="0"/>
    <x v="1"/>
    <s v="ZJ"/>
    <s v="9200086868"/>
    <s v="50"/>
    <n v="-73.72"/>
    <s v=""/>
    <x v="1"/>
    <x v="4"/>
    <x v="1"/>
  </r>
  <r>
    <s v="1012"/>
    <s v="0L"/>
    <x v="4"/>
    <d v="2017-10-27T00:00:00"/>
    <x v="0"/>
    <x v="1"/>
    <s v="ZJ"/>
    <s v="9200086868"/>
    <s v="50"/>
    <n v="-0.64"/>
    <s v=""/>
    <x v="2"/>
    <x v="4"/>
    <x v="2"/>
  </r>
  <r>
    <s v="1012"/>
    <s v="0L"/>
    <x v="4"/>
    <d v="2017-10-30T00:00:00"/>
    <x v="0"/>
    <x v="1"/>
    <s v="ZJ"/>
    <s v="9200086890"/>
    <s v="50"/>
    <n v="-2033.1"/>
    <s v=""/>
    <x v="1"/>
    <x v="4"/>
    <x v="1"/>
  </r>
  <r>
    <s v="1012"/>
    <s v="0L"/>
    <x v="4"/>
    <d v="2017-10-11T00:00:00"/>
    <x v="0"/>
    <x v="1"/>
    <s v="ZJ"/>
    <s v="9200086892"/>
    <s v="40"/>
    <n v="1.92"/>
    <s v=""/>
    <x v="1"/>
    <x v="4"/>
    <x v="1"/>
  </r>
  <r>
    <s v="1012"/>
    <s v="0L"/>
    <x v="4"/>
    <d v="2017-10-16T00:00:00"/>
    <x v="0"/>
    <x v="1"/>
    <s v="ZJ"/>
    <s v="9200086893"/>
    <s v="40"/>
    <n v="2.29"/>
    <s v=""/>
    <x v="1"/>
    <x v="4"/>
    <x v="1"/>
  </r>
  <r>
    <s v="1012"/>
    <s v="0L"/>
    <x v="4"/>
    <d v="2017-10-27T00:00:00"/>
    <x v="0"/>
    <x v="1"/>
    <s v="ZJ"/>
    <s v="9200086908"/>
    <s v="40"/>
    <n v="5.24"/>
    <s v=""/>
    <x v="2"/>
    <x v="4"/>
    <x v="2"/>
  </r>
  <r>
    <s v="1012"/>
    <s v="0L"/>
    <x v="4"/>
    <d v="2017-10-27T00:00:00"/>
    <x v="0"/>
    <x v="1"/>
    <s v="ZJ"/>
    <s v="9200086908"/>
    <s v="40"/>
    <n v="19.11"/>
    <s v=""/>
    <x v="1"/>
    <x v="4"/>
    <x v="1"/>
  </r>
  <r>
    <s v="1012"/>
    <s v="0L"/>
    <x v="4"/>
    <d v="2017-10-30T00:00:00"/>
    <x v="0"/>
    <x v="1"/>
    <s v="ZJ"/>
    <s v="9200086910"/>
    <s v="40"/>
    <n v="2.31"/>
    <s v=""/>
    <x v="1"/>
    <x v="4"/>
    <x v="1"/>
  </r>
  <r>
    <s v="1012"/>
    <s v="0L"/>
    <x v="4"/>
    <d v="2017-10-23T00:00:00"/>
    <x v="0"/>
    <x v="1"/>
    <s v="ZJ"/>
    <s v="9200086913"/>
    <s v="50"/>
    <n v="-1.61"/>
    <s v=""/>
    <x v="1"/>
    <x v="4"/>
    <x v="1"/>
  </r>
  <r>
    <s v="1012"/>
    <s v="0L"/>
    <x v="4"/>
    <d v="2017-10-27T00:00:00"/>
    <x v="0"/>
    <x v="1"/>
    <s v="ZJ"/>
    <s v="9200086914"/>
    <s v="50"/>
    <n v="-4.9800000000000004"/>
    <s v=""/>
    <x v="1"/>
    <x v="4"/>
    <x v="1"/>
  </r>
  <r>
    <s v="1012"/>
    <s v="0L"/>
    <x v="4"/>
    <d v="2017-10-30T00:00:00"/>
    <x v="0"/>
    <x v="1"/>
    <s v="ZJ"/>
    <s v="9200086915"/>
    <s v="50"/>
    <n v="-512.15"/>
    <s v=""/>
    <x v="1"/>
    <x v="4"/>
    <x v="1"/>
  </r>
  <r>
    <s v="1012"/>
    <s v="0L"/>
    <x v="4"/>
    <d v="2017-10-30T00:00:00"/>
    <x v="0"/>
    <x v="1"/>
    <s v="ZJ"/>
    <s v="9200086915"/>
    <s v="50"/>
    <n v="-2.79"/>
    <s v=""/>
    <x v="2"/>
    <x v="4"/>
    <x v="2"/>
  </r>
  <r>
    <s v="1012"/>
    <s v="0L"/>
    <x v="4"/>
    <d v="2017-10-27T00:00:00"/>
    <x v="0"/>
    <x v="1"/>
    <s v="ZJ"/>
    <s v="9200086920"/>
    <s v="40"/>
    <n v="0.94"/>
    <s v=""/>
    <x v="1"/>
    <x v="4"/>
    <x v="1"/>
  </r>
  <r>
    <s v="1012"/>
    <s v="0L"/>
    <x v="4"/>
    <d v="2017-10-27T00:00:00"/>
    <x v="0"/>
    <x v="1"/>
    <s v="ZJ"/>
    <s v="9200086922"/>
    <s v="40"/>
    <n v="1.77"/>
    <s v=""/>
    <x v="1"/>
    <x v="4"/>
    <x v="1"/>
  </r>
  <r>
    <s v="1012"/>
    <s v="0L"/>
    <x v="4"/>
    <d v="2017-10-31T00:00:00"/>
    <x v="0"/>
    <x v="1"/>
    <s v="ZJ"/>
    <s v="9200086957"/>
    <s v="50"/>
    <n v="-5.93"/>
    <s v=""/>
    <x v="3"/>
    <x v="4"/>
    <x v="3"/>
  </r>
  <r>
    <s v="1012"/>
    <s v="0L"/>
    <x v="4"/>
    <d v="2017-10-31T00:00:00"/>
    <x v="0"/>
    <x v="1"/>
    <s v="ZJ"/>
    <s v="9200086957"/>
    <s v="50"/>
    <n v="-1696.39"/>
    <s v=""/>
    <x v="1"/>
    <x v="4"/>
    <x v="1"/>
  </r>
  <r>
    <s v="1012"/>
    <s v="0L"/>
    <x v="4"/>
    <d v="2017-10-02T00:00:00"/>
    <x v="0"/>
    <x v="1"/>
    <s v="ZJ"/>
    <s v="9200086991"/>
    <s v="40"/>
    <n v="13.78"/>
    <s v=""/>
    <x v="1"/>
    <x v="4"/>
    <x v="1"/>
  </r>
  <r>
    <s v="1012"/>
    <s v="0L"/>
    <x v="4"/>
    <d v="2017-10-25T00:00:00"/>
    <x v="0"/>
    <x v="1"/>
    <s v="ZJ"/>
    <s v="9200086994"/>
    <s v="40"/>
    <n v="17.18"/>
    <s v=""/>
    <x v="1"/>
    <x v="4"/>
    <x v="1"/>
  </r>
  <r>
    <s v="1012"/>
    <s v="0L"/>
    <x v="4"/>
    <d v="2017-10-26T00:00:00"/>
    <x v="0"/>
    <x v="1"/>
    <s v="ZJ"/>
    <s v="9200086995"/>
    <s v="40"/>
    <n v="1.87"/>
    <s v=""/>
    <x v="1"/>
    <x v="4"/>
    <x v="1"/>
  </r>
  <r>
    <s v="1012"/>
    <s v="0L"/>
    <x v="4"/>
    <d v="2017-10-30T00:00:00"/>
    <x v="0"/>
    <x v="1"/>
    <s v="ZJ"/>
    <s v="9200086997"/>
    <s v="40"/>
    <n v="0.32"/>
    <s v=""/>
    <x v="2"/>
    <x v="4"/>
    <x v="2"/>
  </r>
  <r>
    <s v="1012"/>
    <s v="0L"/>
    <x v="4"/>
    <d v="2017-10-30T00:00:00"/>
    <x v="0"/>
    <x v="1"/>
    <s v="ZJ"/>
    <s v="9200086997"/>
    <s v="40"/>
    <n v="39.590000000000003"/>
    <s v=""/>
    <x v="1"/>
    <x v="4"/>
    <x v="1"/>
  </r>
  <r>
    <s v="1012"/>
    <s v="0L"/>
    <x v="4"/>
    <d v="2017-10-30T00:00:00"/>
    <x v="0"/>
    <x v="1"/>
    <s v="ZJ"/>
    <s v="9200087003"/>
    <s v="50"/>
    <n v="-521.02"/>
    <s v=""/>
    <x v="1"/>
    <x v="4"/>
    <x v="1"/>
  </r>
  <r>
    <s v="1012"/>
    <s v="0L"/>
    <x v="4"/>
    <d v="2017-10-31T00:00:00"/>
    <x v="0"/>
    <x v="1"/>
    <s v="ZJ"/>
    <s v="9200087005"/>
    <s v="50"/>
    <n v="-72.19"/>
    <s v=""/>
    <x v="1"/>
    <x v="4"/>
    <x v="1"/>
  </r>
  <r>
    <s v="1012"/>
    <s v="0L"/>
    <x v="4"/>
    <d v="2017-10-30T00:00:00"/>
    <x v="0"/>
    <x v="1"/>
    <s v="ZJ"/>
    <s v="9200087006"/>
    <s v="40"/>
    <n v="4.28"/>
    <s v=""/>
    <x v="1"/>
    <x v="4"/>
    <x v="1"/>
  </r>
  <r>
    <s v="1012"/>
    <s v="0L"/>
    <x v="4"/>
    <d v="2017-10-31T00:00:00"/>
    <x v="0"/>
    <x v="1"/>
    <s v="ZJ"/>
    <s v="9200087007"/>
    <s v="40"/>
    <n v="1.18"/>
    <s v=""/>
    <x v="1"/>
    <x v="4"/>
    <x v="1"/>
  </r>
  <r>
    <s v="1012"/>
    <s v="0L"/>
    <x v="4"/>
    <d v="2017-10-31T00:00:00"/>
    <x v="0"/>
    <x v="1"/>
    <s v="ZJ"/>
    <s v="9200087008"/>
    <s v="40"/>
    <n v="15.59"/>
    <s v=""/>
    <x v="1"/>
    <x v="4"/>
    <x v="1"/>
  </r>
  <r>
    <s v="1012"/>
    <s v="0L"/>
    <x v="4"/>
    <d v="2017-11-01T00:00:00"/>
    <x v="0"/>
    <x v="2"/>
    <s v="ZJ"/>
    <s v="9200087026"/>
    <s v="50"/>
    <n v="-2829.13"/>
    <s v=""/>
    <x v="1"/>
    <x v="4"/>
    <x v="1"/>
  </r>
  <r>
    <s v="1012"/>
    <s v="0L"/>
    <x v="4"/>
    <d v="2017-11-01T00:00:00"/>
    <x v="0"/>
    <x v="2"/>
    <s v="ZJ"/>
    <s v="9200087026"/>
    <s v="50"/>
    <n v="-9.19"/>
    <s v=""/>
    <x v="3"/>
    <x v="4"/>
    <x v="3"/>
  </r>
  <r>
    <s v="1012"/>
    <s v="0L"/>
    <x v="4"/>
    <d v="2017-10-06T00:00:00"/>
    <x v="0"/>
    <x v="1"/>
    <s v="ZJ"/>
    <s v="9200087035"/>
    <s v="40"/>
    <n v="1.73"/>
    <s v=""/>
    <x v="1"/>
    <x v="4"/>
    <x v="1"/>
  </r>
  <r>
    <s v="1012"/>
    <s v="0L"/>
    <x v="4"/>
    <d v="2017-10-31T00:00:00"/>
    <x v="0"/>
    <x v="1"/>
    <s v="ZJ"/>
    <s v="9200087041"/>
    <s v="40"/>
    <n v="1.18"/>
    <s v=""/>
    <x v="1"/>
    <x v="4"/>
    <x v="1"/>
  </r>
  <r>
    <s v="1012"/>
    <s v="0L"/>
    <x v="4"/>
    <d v="2017-10-31T00:00:00"/>
    <x v="0"/>
    <x v="1"/>
    <s v="ZJ"/>
    <s v="9200087057"/>
    <s v="40"/>
    <n v="22.85"/>
    <s v=""/>
    <x v="1"/>
    <x v="4"/>
    <x v="1"/>
  </r>
  <r>
    <s v="1012"/>
    <s v="0L"/>
    <x v="4"/>
    <d v="2017-11-01T00:00:00"/>
    <x v="0"/>
    <x v="2"/>
    <s v="ZJ"/>
    <s v="9200087059"/>
    <s v="40"/>
    <n v="1.1499999999999999"/>
    <s v=""/>
    <x v="1"/>
    <x v="4"/>
    <x v="1"/>
  </r>
  <r>
    <s v="1012"/>
    <s v="0L"/>
    <x v="4"/>
    <d v="2017-10-31T00:00:00"/>
    <x v="0"/>
    <x v="1"/>
    <s v="ZJ"/>
    <s v="9200087074"/>
    <s v="50"/>
    <n v="-2.69"/>
    <s v=""/>
    <x v="1"/>
    <x v="4"/>
    <x v="1"/>
  </r>
  <r>
    <s v="1012"/>
    <s v="0L"/>
    <x v="4"/>
    <d v="2017-11-01T00:00:00"/>
    <x v="0"/>
    <x v="2"/>
    <s v="ZJ"/>
    <s v="9200087075"/>
    <s v="50"/>
    <n v="-36.06"/>
    <s v=""/>
    <x v="1"/>
    <x v="4"/>
    <x v="1"/>
  </r>
  <r>
    <s v="1012"/>
    <s v="0L"/>
    <x v="4"/>
    <d v="2017-11-02T00:00:00"/>
    <x v="0"/>
    <x v="2"/>
    <s v="ZJ"/>
    <s v="9200087099"/>
    <s v="50"/>
    <n v="-1.22"/>
    <s v=""/>
    <x v="3"/>
    <x v="4"/>
    <x v="3"/>
  </r>
  <r>
    <s v="1012"/>
    <s v="0L"/>
    <x v="4"/>
    <d v="2017-11-02T00:00:00"/>
    <x v="0"/>
    <x v="2"/>
    <s v="ZJ"/>
    <s v="9200087099"/>
    <s v="50"/>
    <n v="-2826.46"/>
    <s v=""/>
    <x v="1"/>
    <x v="4"/>
    <x v="1"/>
  </r>
  <r>
    <s v="1012"/>
    <s v="0L"/>
    <x v="4"/>
    <d v="2017-11-01T00:00:00"/>
    <x v="0"/>
    <x v="2"/>
    <s v="ZJ"/>
    <s v="9200087104"/>
    <s v="40"/>
    <n v="5.09"/>
    <s v=""/>
    <x v="3"/>
    <x v="4"/>
    <x v="3"/>
  </r>
  <r>
    <s v="1012"/>
    <s v="0L"/>
    <x v="4"/>
    <d v="2017-11-01T00:00:00"/>
    <x v="0"/>
    <x v="2"/>
    <s v="ZJ"/>
    <s v="9200087104"/>
    <s v="40"/>
    <n v="29.94"/>
    <s v=""/>
    <x v="1"/>
    <x v="4"/>
    <x v="1"/>
  </r>
  <r>
    <s v="1012"/>
    <s v="0L"/>
    <x v="4"/>
    <d v="2017-11-02T00:00:00"/>
    <x v="0"/>
    <x v="2"/>
    <s v="ZJ"/>
    <s v="9200087108"/>
    <s v="40"/>
    <n v="4.7"/>
    <s v=""/>
    <x v="1"/>
    <x v="4"/>
    <x v="1"/>
  </r>
  <r>
    <s v="1012"/>
    <s v="0L"/>
    <x v="4"/>
    <d v="2017-11-01T00:00:00"/>
    <x v="0"/>
    <x v="2"/>
    <s v="ZJ"/>
    <s v="9200087125"/>
    <s v="50"/>
    <n v="-25.95"/>
    <s v=""/>
    <x v="1"/>
    <x v="4"/>
    <x v="1"/>
  </r>
  <r>
    <s v="1012"/>
    <s v="0L"/>
    <x v="4"/>
    <d v="2017-11-02T00:00:00"/>
    <x v="0"/>
    <x v="2"/>
    <s v="ZJ"/>
    <s v="9200087126"/>
    <s v="50"/>
    <n v="-8.5"/>
    <s v=""/>
    <x v="1"/>
    <x v="4"/>
    <x v="1"/>
  </r>
  <r>
    <s v="1012"/>
    <s v="0L"/>
    <x v="4"/>
    <d v="2017-11-03T00:00:00"/>
    <x v="0"/>
    <x v="2"/>
    <s v="ZJ"/>
    <s v="9200087158"/>
    <s v="50"/>
    <n v="-368.4"/>
    <s v=""/>
    <x v="2"/>
    <x v="4"/>
    <x v="2"/>
  </r>
  <r>
    <s v="1012"/>
    <s v="0L"/>
    <x v="4"/>
    <d v="2017-11-03T00:00:00"/>
    <x v="0"/>
    <x v="2"/>
    <s v="ZJ"/>
    <s v="9200087158"/>
    <s v="50"/>
    <n v="-4334.72"/>
    <s v=""/>
    <x v="1"/>
    <x v="4"/>
    <x v="1"/>
  </r>
  <r>
    <s v="1012"/>
    <s v="0L"/>
    <x v="4"/>
    <d v="2017-11-03T00:00:00"/>
    <x v="0"/>
    <x v="2"/>
    <s v="ZJ"/>
    <s v="9200087158"/>
    <s v="50"/>
    <n v="-666.12"/>
    <s v=""/>
    <x v="3"/>
    <x v="4"/>
    <x v="3"/>
  </r>
  <r>
    <s v="1012"/>
    <s v="0L"/>
    <x v="4"/>
    <d v="2017-11-03T00:00:00"/>
    <x v="0"/>
    <x v="2"/>
    <s v="ZJ"/>
    <s v="9200087158"/>
    <s v="50"/>
    <n v="-87.48"/>
    <s v=""/>
    <x v="0"/>
    <x v="4"/>
    <x v="0"/>
  </r>
  <r>
    <s v="1012"/>
    <s v="0L"/>
    <x v="4"/>
    <d v="2017-11-02T00:00:00"/>
    <x v="0"/>
    <x v="2"/>
    <s v="ZJ"/>
    <s v="9200087170"/>
    <s v="40"/>
    <n v="5.86"/>
    <s v=""/>
    <x v="1"/>
    <x v="4"/>
    <x v="1"/>
  </r>
  <r>
    <s v="1012"/>
    <s v="0L"/>
    <x v="4"/>
    <d v="2017-11-02T00:00:00"/>
    <x v="0"/>
    <x v="2"/>
    <s v="ZJ"/>
    <s v="9200087174"/>
    <s v="40"/>
    <n v="2.5499999999999998"/>
    <s v=""/>
    <x v="2"/>
    <x v="4"/>
    <x v="2"/>
  </r>
  <r>
    <s v="1012"/>
    <s v="0L"/>
    <x v="4"/>
    <d v="2017-11-02T00:00:00"/>
    <x v="0"/>
    <x v="2"/>
    <s v="ZJ"/>
    <s v="9200087174"/>
    <s v="40"/>
    <n v="50.02"/>
    <s v=""/>
    <x v="1"/>
    <x v="4"/>
    <x v="1"/>
  </r>
  <r>
    <s v="1012"/>
    <s v="0L"/>
    <x v="4"/>
    <d v="2017-11-03T00:00:00"/>
    <x v="0"/>
    <x v="2"/>
    <s v="ZJ"/>
    <s v="9200087177"/>
    <s v="40"/>
    <n v="10.38"/>
    <s v=""/>
    <x v="1"/>
    <x v="4"/>
    <x v="1"/>
  </r>
  <r>
    <s v="1012"/>
    <s v="0L"/>
    <x v="4"/>
    <d v="2017-11-02T00:00:00"/>
    <x v="0"/>
    <x v="2"/>
    <s v="ZJ"/>
    <s v="9200087191"/>
    <s v="50"/>
    <n v="-5.08"/>
    <s v=""/>
    <x v="1"/>
    <x v="4"/>
    <x v="1"/>
  </r>
  <r>
    <s v="1012"/>
    <s v="0L"/>
    <x v="4"/>
    <d v="2017-11-03T00:00:00"/>
    <x v="0"/>
    <x v="2"/>
    <s v="ZJ"/>
    <s v="9200087192"/>
    <s v="50"/>
    <n v="-2.5499999999999998"/>
    <s v=""/>
    <x v="2"/>
    <x v="4"/>
    <x v="2"/>
  </r>
  <r>
    <s v="1012"/>
    <s v="0L"/>
    <x v="4"/>
    <d v="2017-11-03T00:00:00"/>
    <x v="0"/>
    <x v="2"/>
    <s v="ZJ"/>
    <s v="9200087192"/>
    <s v="50"/>
    <n v="-11.62"/>
    <s v=""/>
    <x v="1"/>
    <x v="4"/>
    <x v="1"/>
  </r>
  <r>
    <s v="1012"/>
    <s v="0L"/>
    <x v="4"/>
    <d v="2017-11-06T00:00:00"/>
    <x v="0"/>
    <x v="2"/>
    <s v="ZJ"/>
    <s v="9200087212"/>
    <s v="50"/>
    <n v="-97.45"/>
    <s v=""/>
    <x v="2"/>
    <x v="4"/>
    <x v="2"/>
  </r>
  <r>
    <s v="1012"/>
    <s v="0L"/>
    <x v="4"/>
    <d v="2017-11-06T00:00:00"/>
    <x v="0"/>
    <x v="2"/>
    <s v="ZJ"/>
    <s v="9200087212"/>
    <s v="50"/>
    <n v="-23.94"/>
    <s v=""/>
    <x v="0"/>
    <x v="4"/>
    <x v="0"/>
  </r>
  <r>
    <s v="1012"/>
    <s v="0L"/>
    <x v="4"/>
    <d v="2017-11-06T00:00:00"/>
    <x v="0"/>
    <x v="2"/>
    <s v="ZJ"/>
    <s v="9200087212"/>
    <s v="50"/>
    <n v="-2008.41"/>
    <s v=""/>
    <x v="1"/>
    <x v="4"/>
    <x v="1"/>
  </r>
  <r>
    <s v="1012"/>
    <s v="0L"/>
    <x v="4"/>
    <d v="2017-11-06T00:00:00"/>
    <x v="0"/>
    <x v="2"/>
    <s v="ZJ"/>
    <s v="9200087212"/>
    <s v="50"/>
    <n v="-71.78"/>
    <s v=""/>
    <x v="3"/>
    <x v="4"/>
    <x v="3"/>
  </r>
  <r>
    <s v="1012"/>
    <s v="0L"/>
    <x v="4"/>
    <d v="2017-11-06T00:00:00"/>
    <x v="0"/>
    <x v="2"/>
    <s v="ZJ"/>
    <s v="9200087220"/>
    <s v="40"/>
    <n v="6.09"/>
    <s v=""/>
    <x v="1"/>
    <x v="4"/>
    <x v="1"/>
  </r>
  <r>
    <s v="1012"/>
    <s v="0L"/>
    <x v="4"/>
    <d v="2017-11-03T00:00:00"/>
    <x v="0"/>
    <x v="2"/>
    <s v="ZJ"/>
    <s v="9200087229"/>
    <s v="40"/>
    <n v="8.83"/>
    <s v=""/>
    <x v="1"/>
    <x v="4"/>
    <x v="1"/>
  </r>
  <r>
    <s v="1012"/>
    <s v="0L"/>
    <x v="4"/>
    <d v="2017-11-03T00:00:00"/>
    <x v="0"/>
    <x v="2"/>
    <s v="ZJ"/>
    <s v="9200087229"/>
    <s v="40"/>
    <n v="2.13"/>
    <s v=""/>
    <x v="3"/>
    <x v="4"/>
    <x v="3"/>
  </r>
  <r>
    <s v="1012"/>
    <s v="0L"/>
    <x v="4"/>
    <d v="2017-11-03T00:00:00"/>
    <x v="0"/>
    <x v="2"/>
    <s v="ZJ"/>
    <s v="9200087229"/>
    <s v="40"/>
    <n v="2.0699999999999998"/>
    <s v=""/>
    <x v="0"/>
    <x v="4"/>
    <x v="0"/>
  </r>
  <r>
    <s v="1012"/>
    <s v="0L"/>
    <x v="4"/>
    <d v="2017-11-03T00:00:00"/>
    <x v="0"/>
    <x v="2"/>
    <s v="ZJ"/>
    <s v="9200087239"/>
    <s v="50"/>
    <n v="-20.39"/>
    <s v=""/>
    <x v="1"/>
    <x v="4"/>
    <x v="1"/>
  </r>
  <r>
    <s v="1012"/>
    <s v="0L"/>
    <x v="4"/>
    <d v="2017-11-06T00:00:00"/>
    <x v="0"/>
    <x v="2"/>
    <s v="ZJ"/>
    <s v="9200087241"/>
    <s v="50"/>
    <n v="-24.97"/>
    <s v=""/>
    <x v="1"/>
    <x v="4"/>
    <x v="1"/>
  </r>
  <r>
    <s v="1012"/>
    <s v="0L"/>
    <x v="4"/>
    <d v="2017-11-07T00:00:00"/>
    <x v="0"/>
    <x v="2"/>
    <s v="ZJ"/>
    <s v="9200087282"/>
    <s v="50"/>
    <n v="-6.5"/>
    <s v=""/>
    <x v="3"/>
    <x v="4"/>
    <x v="3"/>
  </r>
  <r>
    <s v="1012"/>
    <s v="0L"/>
    <x v="4"/>
    <d v="2017-11-07T00:00:00"/>
    <x v="0"/>
    <x v="2"/>
    <s v="ZJ"/>
    <s v="9200087282"/>
    <s v="50"/>
    <n v="-5.81"/>
    <s v=""/>
    <x v="0"/>
    <x v="4"/>
    <x v="0"/>
  </r>
  <r>
    <s v="1012"/>
    <s v="0L"/>
    <x v="4"/>
    <d v="2017-11-07T00:00:00"/>
    <x v="0"/>
    <x v="2"/>
    <s v="ZJ"/>
    <s v="9200087282"/>
    <s v="50"/>
    <n v="-3818.16"/>
    <s v=""/>
    <x v="1"/>
    <x v="4"/>
    <x v="1"/>
  </r>
  <r>
    <s v="1012"/>
    <s v="0L"/>
    <x v="4"/>
    <d v="2017-11-07T00:00:00"/>
    <x v="0"/>
    <x v="2"/>
    <s v="ZJ"/>
    <s v="9200087282"/>
    <s v="50"/>
    <n v="-14.46"/>
    <s v=""/>
    <x v="2"/>
    <x v="4"/>
    <x v="2"/>
  </r>
  <r>
    <s v="1012"/>
    <s v="0L"/>
    <x v="4"/>
    <d v="2017-11-06T00:00:00"/>
    <x v="0"/>
    <x v="2"/>
    <s v="ZJ"/>
    <s v="9200087283"/>
    <s v="40"/>
    <n v="3.3"/>
    <s v=""/>
    <x v="1"/>
    <x v="4"/>
    <x v="1"/>
  </r>
  <r>
    <s v="1012"/>
    <s v="0L"/>
    <x v="4"/>
    <d v="2017-11-08T00:00:00"/>
    <x v="0"/>
    <x v="2"/>
    <s v="ZJ"/>
    <s v="9200087332"/>
    <s v="50"/>
    <n v="-5348.53"/>
    <s v=""/>
    <x v="1"/>
    <x v="4"/>
    <x v="1"/>
  </r>
  <r>
    <s v="1012"/>
    <s v="0L"/>
    <x v="4"/>
    <d v="2017-11-08T00:00:00"/>
    <x v="0"/>
    <x v="2"/>
    <s v="ZJ"/>
    <s v="9200087332"/>
    <s v="50"/>
    <n v="-1.45"/>
    <s v=""/>
    <x v="2"/>
    <x v="4"/>
    <x v="2"/>
  </r>
  <r>
    <s v="1012"/>
    <s v="0L"/>
    <x v="4"/>
    <d v="2017-11-08T00:00:00"/>
    <x v="0"/>
    <x v="2"/>
    <s v="ZJ"/>
    <s v="9200087332"/>
    <s v="50"/>
    <n v="-21.65"/>
    <s v=""/>
    <x v="3"/>
    <x v="4"/>
    <x v="3"/>
  </r>
  <r>
    <s v="1012"/>
    <s v="0L"/>
    <x v="4"/>
    <d v="2017-11-07T00:00:00"/>
    <x v="0"/>
    <x v="2"/>
    <s v="ZJ"/>
    <s v="9200087335"/>
    <s v="40"/>
    <n v="7.98"/>
    <s v=""/>
    <x v="1"/>
    <x v="4"/>
    <x v="1"/>
  </r>
  <r>
    <s v="1012"/>
    <s v="0L"/>
    <x v="4"/>
    <d v="2017-11-07T00:00:00"/>
    <x v="0"/>
    <x v="2"/>
    <s v="ZJ"/>
    <s v="9200087335"/>
    <s v="40"/>
    <n v="1.42"/>
    <s v=""/>
    <x v="2"/>
    <x v="4"/>
    <x v="2"/>
  </r>
  <r>
    <s v="1012"/>
    <s v="0L"/>
    <x v="4"/>
    <d v="2017-11-06T00:00:00"/>
    <x v="0"/>
    <x v="2"/>
    <s v="ZJ"/>
    <s v="9200087341"/>
    <s v="40"/>
    <n v="8.26"/>
    <s v=""/>
    <x v="1"/>
    <x v="4"/>
    <x v="1"/>
  </r>
  <r>
    <s v="1012"/>
    <s v="0L"/>
    <x v="4"/>
    <d v="2017-11-07T00:00:00"/>
    <x v="0"/>
    <x v="2"/>
    <s v="ZJ"/>
    <s v="9200087346"/>
    <s v="40"/>
    <n v="1.63"/>
    <s v=""/>
    <x v="1"/>
    <x v="4"/>
    <x v="1"/>
  </r>
  <r>
    <s v="1012"/>
    <s v="0L"/>
    <x v="4"/>
    <d v="2017-11-07T00:00:00"/>
    <x v="0"/>
    <x v="2"/>
    <s v="ZJ"/>
    <s v="9200087347"/>
    <s v="40"/>
    <n v="10.34"/>
    <s v=""/>
    <x v="1"/>
    <x v="4"/>
    <x v="1"/>
  </r>
  <r>
    <s v="1012"/>
    <s v="0L"/>
    <x v="4"/>
    <d v="2017-11-07T00:00:00"/>
    <x v="0"/>
    <x v="2"/>
    <s v="ZJ"/>
    <s v="9200087347"/>
    <s v="40"/>
    <n v="1.73"/>
    <s v=""/>
    <x v="2"/>
    <x v="4"/>
    <x v="2"/>
  </r>
  <r>
    <s v="1012"/>
    <s v="0L"/>
    <x v="4"/>
    <d v="2017-11-07T00:00:00"/>
    <x v="0"/>
    <x v="2"/>
    <s v="ZJ"/>
    <s v="9200087351"/>
    <s v="50"/>
    <n v="-4.75"/>
    <s v=""/>
    <x v="1"/>
    <x v="4"/>
    <x v="1"/>
  </r>
  <r>
    <s v="1012"/>
    <s v="0L"/>
    <x v="4"/>
    <d v="2017-11-08T00:00:00"/>
    <x v="0"/>
    <x v="2"/>
    <s v="ZJ"/>
    <s v="9200087352"/>
    <s v="50"/>
    <n v="-0.69"/>
    <s v=""/>
    <x v="0"/>
    <x v="4"/>
    <x v="0"/>
  </r>
  <r>
    <s v="1012"/>
    <s v="0L"/>
    <x v="4"/>
    <d v="2017-11-08T00:00:00"/>
    <x v="0"/>
    <x v="2"/>
    <s v="ZJ"/>
    <s v="9200087352"/>
    <s v="50"/>
    <n v="-1424.31"/>
    <s v=""/>
    <x v="1"/>
    <x v="4"/>
    <x v="1"/>
  </r>
  <r>
    <s v="1012"/>
    <s v="0L"/>
    <x v="4"/>
    <d v="2017-11-08T00:00:00"/>
    <x v="0"/>
    <x v="2"/>
    <s v="ZJ"/>
    <s v="9200087352"/>
    <s v="50"/>
    <n v="-2.86"/>
    <s v=""/>
    <x v="3"/>
    <x v="4"/>
    <x v="3"/>
  </r>
  <r>
    <s v="1012"/>
    <s v="0L"/>
    <x v="4"/>
    <d v="2017-11-07T00:00:00"/>
    <x v="0"/>
    <x v="2"/>
    <s v="ZJ"/>
    <s v="9200087356"/>
    <s v="40"/>
    <n v="1.4"/>
    <s v=""/>
    <x v="1"/>
    <x v="4"/>
    <x v="1"/>
  </r>
  <r>
    <s v="1012"/>
    <s v="0L"/>
    <x v="4"/>
    <d v="2017-11-08T00:00:00"/>
    <x v="0"/>
    <x v="2"/>
    <s v="ZJ"/>
    <s v="9200087365"/>
    <s v="40"/>
    <n v="1.89"/>
    <s v=""/>
    <x v="1"/>
    <x v="4"/>
    <x v="1"/>
  </r>
  <r>
    <s v="1012"/>
    <s v="0L"/>
    <x v="4"/>
    <d v="2017-11-08T00:00:00"/>
    <x v="0"/>
    <x v="2"/>
    <s v="ZJ"/>
    <s v="9200087366"/>
    <s v="40"/>
    <n v="29.99"/>
    <s v=""/>
    <x v="1"/>
    <x v="4"/>
    <x v="1"/>
  </r>
  <r>
    <s v="1012"/>
    <s v="0L"/>
    <x v="4"/>
    <d v="2017-11-06T00:00:00"/>
    <x v="0"/>
    <x v="2"/>
    <s v="ZJ"/>
    <s v="9200087369"/>
    <s v="50"/>
    <n v="-2.95"/>
    <s v=""/>
    <x v="1"/>
    <x v="4"/>
    <x v="1"/>
  </r>
  <r>
    <s v="1012"/>
    <s v="0L"/>
    <x v="4"/>
    <d v="2017-11-07T00:00:00"/>
    <x v="0"/>
    <x v="2"/>
    <s v="ZJ"/>
    <s v="9200087370"/>
    <s v="50"/>
    <n v="-7.63"/>
    <s v=""/>
    <x v="1"/>
    <x v="4"/>
    <x v="1"/>
  </r>
  <r>
    <s v="1012"/>
    <s v="0L"/>
    <x v="4"/>
    <d v="2017-11-07T00:00:00"/>
    <x v="0"/>
    <x v="2"/>
    <s v="ZJ"/>
    <s v="9200087370"/>
    <s v="50"/>
    <n v="-2.4"/>
    <s v=""/>
    <x v="2"/>
    <x v="4"/>
    <x v="2"/>
  </r>
  <r>
    <s v="1012"/>
    <s v="0L"/>
    <x v="4"/>
    <d v="2017-11-07T00:00:00"/>
    <x v="0"/>
    <x v="2"/>
    <s v="ZJ"/>
    <s v="9200087370"/>
    <s v="50"/>
    <n v="-2.12"/>
    <s v=""/>
    <x v="3"/>
    <x v="4"/>
    <x v="3"/>
  </r>
  <r>
    <s v="1012"/>
    <s v="0L"/>
    <x v="4"/>
    <d v="2017-11-09T00:00:00"/>
    <x v="0"/>
    <x v="2"/>
    <s v="ZJ"/>
    <s v="9200087408"/>
    <s v="50"/>
    <n v="-2385.31"/>
    <s v=""/>
    <x v="1"/>
    <x v="4"/>
    <x v="1"/>
  </r>
  <r>
    <s v="1012"/>
    <s v="0L"/>
    <x v="4"/>
    <d v="2017-11-08T00:00:00"/>
    <x v="0"/>
    <x v="2"/>
    <s v="ZJ"/>
    <s v="9200087411"/>
    <s v="40"/>
    <n v="30.87"/>
    <s v=""/>
    <x v="1"/>
    <x v="4"/>
    <x v="1"/>
  </r>
  <r>
    <s v="1012"/>
    <s v="0L"/>
    <x v="4"/>
    <d v="2017-11-08T00:00:00"/>
    <x v="0"/>
    <x v="2"/>
    <s v="ZJ"/>
    <s v="9200087418"/>
    <s v="40"/>
    <n v="35.479999999999997"/>
    <s v=""/>
    <x v="1"/>
    <x v="4"/>
    <x v="1"/>
  </r>
  <r>
    <s v="1012"/>
    <s v="0L"/>
    <x v="4"/>
    <d v="2017-11-09T00:00:00"/>
    <x v="0"/>
    <x v="2"/>
    <s v="ZJ"/>
    <s v="9200087420"/>
    <s v="40"/>
    <n v="30.52"/>
    <s v=""/>
    <x v="1"/>
    <x v="4"/>
    <x v="1"/>
  </r>
  <r>
    <s v="1012"/>
    <s v="0L"/>
    <x v="4"/>
    <d v="2017-11-08T00:00:00"/>
    <x v="0"/>
    <x v="2"/>
    <s v="ZJ"/>
    <s v="9200087427"/>
    <s v="50"/>
    <n v="-3.5"/>
    <s v=""/>
    <x v="1"/>
    <x v="4"/>
    <x v="1"/>
  </r>
  <r>
    <s v="1012"/>
    <s v="0L"/>
    <x v="4"/>
    <d v="2017-11-09T00:00:00"/>
    <x v="0"/>
    <x v="2"/>
    <s v="ZJ"/>
    <s v="9200087428"/>
    <s v="50"/>
    <n v="-25.12"/>
    <s v=""/>
    <x v="1"/>
    <x v="4"/>
    <x v="1"/>
  </r>
  <r>
    <s v="1012"/>
    <s v="0L"/>
    <x v="4"/>
    <d v="2017-11-10T00:00:00"/>
    <x v="0"/>
    <x v="2"/>
    <s v="ZJ"/>
    <s v="9200087459"/>
    <s v="50"/>
    <n v="-7.66"/>
    <s v=""/>
    <x v="2"/>
    <x v="4"/>
    <x v="2"/>
  </r>
  <r>
    <s v="1012"/>
    <s v="0L"/>
    <x v="4"/>
    <d v="2017-11-10T00:00:00"/>
    <x v="0"/>
    <x v="2"/>
    <s v="ZJ"/>
    <s v="9200087459"/>
    <s v="50"/>
    <n v="-4844.22"/>
    <s v=""/>
    <x v="1"/>
    <x v="4"/>
    <x v="1"/>
  </r>
  <r>
    <s v="1012"/>
    <s v="0L"/>
    <x v="4"/>
    <d v="2017-11-07T00:00:00"/>
    <x v="0"/>
    <x v="2"/>
    <s v="ZJ"/>
    <s v="9200087460"/>
    <s v="40"/>
    <n v="2.17"/>
    <s v=""/>
    <x v="1"/>
    <x v="4"/>
    <x v="1"/>
  </r>
  <r>
    <s v="1012"/>
    <s v="0L"/>
    <x v="4"/>
    <d v="2017-11-10T00:00:00"/>
    <x v="0"/>
    <x v="2"/>
    <s v="ZJ"/>
    <s v="9200087471"/>
    <s v="40"/>
    <n v="12.86"/>
    <s v=""/>
    <x v="1"/>
    <x v="4"/>
    <x v="1"/>
  </r>
  <r>
    <s v="1012"/>
    <s v="0L"/>
    <x v="4"/>
    <d v="2017-11-09T00:00:00"/>
    <x v="0"/>
    <x v="2"/>
    <s v="ZJ"/>
    <s v="9200087474"/>
    <s v="40"/>
    <n v="0.31"/>
    <s v=""/>
    <x v="1"/>
    <x v="4"/>
    <x v="1"/>
  </r>
  <r>
    <s v="1012"/>
    <s v="0L"/>
    <x v="4"/>
    <d v="2017-11-09T00:00:00"/>
    <x v="0"/>
    <x v="2"/>
    <s v="ZJ"/>
    <s v="9200087489"/>
    <s v="50"/>
    <n v="-293.64999999999998"/>
    <s v=""/>
    <x v="1"/>
    <x v="4"/>
    <x v="1"/>
  </r>
  <r>
    <s v="1012"/>
    <s v="0L"/>
    <x v="4"/>
    <d v="2017-11-10T00:00:00"/>
    <x v="0"/>
    <x v="2"/>
    <s v="ZJ"/>
    <s v="9200087490"/>
    <s v="50"/>
    <n v="-6.07"/>
    <s v=""/>
    <x v="1"/>
    <x v="4"/>
    <x v="1"/>
  </r>
  <r>
    <s v="1012"/>
    <s v="0L"/>
    <x v="4"/>
    <d v="2017-11-06T00:00:00"/>
    <x v="0"/>
    <x v="2"/>
    <s v="ZJ"/>
    <s v="9200087517"/>
    <s v="40"/>
    <n v="3.13"/>
    <s v=""/>
    <x v="2"/>
    <x v="4"/>
    <x v="2"/>
  </r>
  <r>
    <s v="1012"/>
    <s v="0L"/>
    <x v="4"/>
    <d v="2017-11-10T00:00:00"/>
    <x v="0"/>
    <x v="2"/>
    <s v="ZJ"/>
    <s v="9200087518"/>
    <s v="40"/>
    <n v="5.91"/>
    <s v=""/>
    <x v="1"/>
    <x v="4"/>
    <x v="1"/>
  </r>
  <r>
    <s v="1012"/>
    <s v="0L"/>
    <x v="4"/>
    <d v="2017-11-13T00:00:00"/>
    <x v="0"/>
    <x v="2"/>
    <s v="ZJ"/>
    <s v="9200087519"/>
    <s v="50"/>
    <n v="-3.62"/>
    <s v=""/>
    <x v="2"/>
    <x v="4"/>
    <x v="2"/>
  </r>
  <r>
    <s v="1012"/>
    <s v="0L"/>
    <x v="4"/>
    <d v="2017-11-13T00:00:00"/>
    <x v="0"/>
    <x v="2"/>
    <s v="ZJ"/>
    <s v="9200087519"/>
    <s v="50"/>
    <n v="-8.39"/>
    <s v=""/>
    <x v="0"/>
    <x v="4"/>
    <x v="0"/>
  </r>
  <r>
    <s v="1012"/>
    <s v="0L"/>
    <x v="4"/>
    <d v="2017-11-13T00:00:00"/>
    <x v="0"/>
    <x v="2"/>
    <s v="ZJ"/>
    <s v="9200087519"/>
    <s v="50"/>
    <n v="-1242.97"/>
    <s v=""/>
    <x v="1"/>
    <x v="4"/>
    <x v="1"/>
  </r>
  <r>
    <s v="1012"/>
    <s v="0L"/>
    <x v="4"/>
    <d v="2017-11-13T00:00:00"/>
    <x v="0"/>
    <x v="2"/>
    <s v="ZJ"/>
    <s v="9200087531"/>
    <s v="40"/>
    <n v="0.49"/>
    <s v=""/>
    <x v="1"/>
    <x v="4"/>
    <x v="1"/>
  </r>
  <r>
    <s v="1012"/>
    <s v="0L"/>
    <x v="4"/>
    <d v="2017-11-13T00:00:00"/>
    <x v="0"/>
    <x v="2"/>
    <s v="ZJ"/>
    <s v="9200087533"/>
    <s v="40"/>
    <n v="44.24"/>
    <s v=""/>
    <x v="1"/>
    <x v="4"/>
    <x v="1"/>
  </r>
  <r>
    <s v="1012"/>
    <s v="0L"/>
    <x v="4"/>
    <d v="2017-11-10T00:00:00"/>
    <x v="0"/>
    <x v="2"/>
    <s v="ZJ"/>
    <s v="9200087537"/>
    <s v="50"/>
    <n v="-4.6900000000000004"/>
    <s v=""/>
    <x v="1"/>
    <x v="4"/>
    <x v="1"/>
  </r>
  <r>
    <s v="1012"/>
    <s v="0L"/>
    <x v="4"/>
    <d v="2017-11-13T00:00:00"/>
    <x v="0"/>
    <x v="2"/>
    <s v="ZJ"/>
    <s v="9200087538"/>
    <s v="50"/>
    <n v="-7.53"/>
    <s v=""/>
    <x v="1"/>
    <x v="4"/>
    <x v="1"/>
  </r>
  <r>
    <s v="1012"/>
    <s v="0L"/>
    <x v="4"/>
    <d v="2017-11-14T00:00:00"/>
    <x v="0"/>
    <x v="2"/>
    <s v="ZJ"/>
    <s v="9200087583"/>
    <s v="50"/>
    <n v="-4.2699999999999996"/>
    <s v=""/>
    <x v="0"/>
    <x v="4"/>
    <x v="0"/>
  </r>
  <r>
    <s v="1012"/>
    <s v="0L"/>
    <x v="4"/>
    <d v="2017-11-14T00:00:00"/>
    <x v="0"/>
    <x v="2"/>
    <s v="ZJ"/>
    <s v="9200087583"/>
    <s v="50"/>
    <n v="-80.2"/>
    <s v=""/>
    <x v="4"/>
    <x v="4"/>
    <x v="4"/>
  </r>
  <r>
    <s v="1012"/>
    <s v="0L"/>
    <x v="4"/>
    <d v="2017-11-14T00:00:00"/>
    <x v="0"/>
    <x v="2"/>
    <s v="ZJ"/>
    <s v="9200087583"/>
    <s v="50"/>
    <n v="-165.25"/>
    <s v=""/>
    <x v="2"/>
    <x v="4"/>
    <x v="2"/>
  </r>
  <r>
    <s v="1012"/>
    <s v="0L"/>
    <x v="4"/>
    <d v="2017-11-14T00:00:00"/>
    <x v="0"/>
    <x v="2"/>
    <s v="ZJ"/>
    <s v="9200087583"/>
    <s v="50"/>
    <n v="-5682.22"/>
    <s v=""/>
    <x v="1"/>
    <x v="4"/>
    <x v="1"/>
  </r>
  <r>
    <s v="1012"/>
    <s v="0L"/>
    <x v="4"/>
    <d v="2017-11-03T00:00:00"/>
    <x v="0"/>
    <x v="2"/>
    <s v="ZJ"/>
    <s v="9200087602"/>
    <s v="40"/>
    <n v="2.5"/>
    <s v=""/>
    <x v="3"/>
    <x v="4"/>
    <x v="3"/>
  </r>
  <r>
    <s v="1012"/>
    <s v="0L"/>
    <x v="4"/>
    <d v="2017-11-08T00:00:00"/>
    <x v="0"/>
    <x v="2"/>
    <s v="ZJ"/>
    <s v="9200087621"/>
    <s v="40"/>
    <n v="15.31"/>
    <s v=""/>
    <x v="1"/>
    <x v="4"/>
    <x v="1"/>
  </r>
  <r>
    <s v="1012"/>
    <s v="0L"/>
    <x v="4"/>
    <d v="2017-11-13T00:00:00"/>
    <x v="0"/>
    <x v="2"/>
    <s v="ZJ"/>
    <s v="9200087622"/>
    <s v="40"/>
    <n v="2.6"/>
    <s v=""/>
    <x v="1"/>
    <x v="4"/>
    <x v="1"/>
  </r>
  <r>
    <s v="1012"/>
    <s v="0L"/>
    <x v="4"/>
    <d v="2017-11-08T00:00:00"/>
    <x v="0"/>
    <x v="2"/>
    <s v="ZJ"/>
    <s v="9200087625"/>
    <s v="40"/>
    <n v="3.98"/>
    <s v=""/>
    <x v="1"/>
    <x v="4"/>
    <x v="1"/>
  </r>
  <r>
    <s v="1012"/>
    <s v="0L"/>
    <x v="4"/>
    <d v="2017-11-09T00:00:00"/>
    <x v="0"/>
    <x v="2"/>
    <s v="ZJ"/>
    <s v="9200087626"/>
    <s v="40"/>
    <n v="1.5"/>
    <s v=""/>
    <x v="1"/>
    <x v="4"/>
    <x v="1"/>
  </r>
  <r>
    <s v="1012"/>
    <s v="0L"/>
    <x v="4"/>
    <d v="2017-11-15T00:00:00"/>
    <x v="0"/>
    <x v="2"/>
    <s v="ZJ"/>
    <s v="9200087629"/>
    <s v="50"/>
    <n v="-3330.68"/>
    <s v=""/>
    <x v="1"/>
    <x v="4"/>
    <x v="1"/>
  </r>
  <r>
    <s v="1012"/>
    <s v="0L"/>
    <x v="4"/>
    <d v="2017-11-15T00:00:00"/>
    <x v="0"/>
    <x v="2"/>
    <s v="ZJ"/>
    <s v="9200087629"/>
    <s v="50"/>
    <n v="-329.91"/>
    <s v=""/>
    <x v="2"/>
    <x v="4"/>
    <x v="2"/>
  </r>
  <r>
    <s v="1012"/>
    <s v="0L"/>
    <x v="4"/>
    <d v="2017-11-15T00:00:00"/>
    <x v="0"/>
    <x v="2"/>
    <s v="ZJ"/>
    <s v="9200087629"/>
    <s v="50"/>
    <n v="-46.66"/>
    <s v=""/>
    <x v="0"/>
    <x v="4"/>
    <x v="0"/>
  </r>
  <r>
    <s v="1012"/>
    <s v="0L"/>
    <x v="4"/>
    <d v="2017-11-15T00:00:00"/>
    <x v="0"/>
    <x v="2"/>
    <s v="ZJ"/>
    <s v="9200087629"/>
    <s v="50"/>
    <n v="-4.72"/>
    <s v=""/>
    <x v="3"/>
    <x v="4"/>
    <x v="3"/>
  </r>
  <r>
    <s v="1012"/>
    <s v="0L"/>
    <x v="4"/>
    <d v="2017-11-14T00:00:00"/>
    <x v="0"/>
    <x v="2"/>
    <s v="ZJ"/>
    <s v="9200087639"/>
    <s v="50"/>
    <n v="-42.48"/>
    <s v=""/>
    <x v="1"/>
    <x v="4"/>
    <x v="1"/>
  </r>
  <r>
    <s v="1012"/>
    <s v="0L"/>
    <x v="4"/>
    <d v="2017-11-15T00:00:00"/>
    <x v="0"/>
    <x v="2"/>
    <s v="ZJ"/>
    <s v="9200087640"/>
    <s v="50"/>
    <n v="-293.75"/>
    <s v=""/>
    <x v="1"/>
    <x v="4"/>
    <x v="1"/>
  </r>
  <r>
    <s v="1012"/>
    <s v="0L"/>
    <x v="4"/>
    <d v="2017-11-15T00:00:00"/>
    <x v="0"/>
    <x v="2"/>
    <s v="ZJ"/>
    <s v="9200087644"/>
    <s v="40"/>
    <n v="35.29"/>
    <s v=""/>
    <x v="1"/>
    <x v="4"/>
    <x v="1"/>
  </r>
  <r>
    <s v="1012"/>
    <s v="0L"/>
    <x v="4"/>
    <d v="2017-11-14T00:00:00"/>
    <x v="0"/>
    <x v="2"/>
    <s v="ZJ"/>
    <s v="9200087649"/>
    <s v="40"/>
    <n v="7.14"/>
    <s v=""/>
    <x v="1"/>
    <x v="4"/>
    <x v="1"/>
  </r>
  <r>
    <s v="1012"/>
    <s v="0L"/>
    <x v="4"/>
    <d v="2017-11-13T00:00:00"/>
    <x v="0"/>
    <x v="2"/>
    <s v="ZJ"/>
    <s v="9200087655"/>
    <s v="50"/>
    <n v="-2.5"/>
    <s v=""/>
    <x v="3"/>
    <x v="4"/>
    <x v="3"/>
  </r>
  <r>
    <s v="1012"/>
    <s v="0L"/>
    <x v="4"/>
    <d v="2017-11-14T00:00:00"/>
    <x v="0"/>
    <x v="2"/>
    <s v="ZJ"/>
    <s v="9200087657"/>
    <s v="50"/>
    <n v="-113.99"/>
    <s v=""/>
    <x v="1"/>
    <x v="4"/>
    <x v="1"/>
  </r>
  <r>
    <s v="1012"/>
    <s v="0L"/>
    <x v="4"/>
    <d v="2017-11-16T00:00:00"/>
    <x v="0"/>
    <x v="2"/>
    <s v="ZJ"/>
    <s v="9200087691"/>
    <s v="50"/>
    <n v="-291.92"/>
    <s v=""/>
    <x v="0"/>
    <x v="4"/>
    <x v="0"/>
  </r>
  <r>
    <s v="1012"/>
    <s v="0L"/>
    <x v="4"/>
    <d v="2017-11-16T00:00:00"/>
    <x v="0"/>
    <x v="2"/>
    <s v="ZJ"/>
    <s v="9200087691"/>
    <s v="50"/>
    <n v="-45.05"/>
    <s v=""/>
    <x v="2"/>
    <x v="4"/>
    <x v="2"/>
  </r>
  <r>
    <s v="1012"/>
    <s v="0L"/>
    <x v="4"/>
    <d v="2017-11-16T00:00:00"/>
    <x v="0"/>
    <x v="2"/>
    <s v="ZJ"/>
    <s v="9200087691"/>
    <s v="50"/>
    <n v="-2894.34"/>
    <s v=""/>
    <x v="1"/>
    <x v="4"/>
    <x v="1"/>
  </r>
  <r>
    <s v="1012"/>
    <s v="0L"/>
    <x v="4"/>
    <d v="2017-11-15T00:00:00"/>
    <x v="0"/>
    <x v="2"/>
    <s v="ZJ"/>
    <s v="9200087703"/>
    <s v="40"/>
    <n v="5.71"/>
    <s v=""/>
    <x v="1"/>
    <x v="4"/>
    <x v="1"/>
  </r>
  <r>
    <s v="1012"/>
    <s v="0L"/>
    <x v="4"/>
    <d v="2017-11-16T00:00:00"/>
    <x v="0"/>
    <x v="2"/>
    <s v="ZJ"/>
    <s v="9200087704"/>
    <s v="40"/>
    <n v="9.84"/>
    <s v=""/>
    <x v="1"/>
    <x v="4"/>
    <x v="1"/>
  </r>
  <r>
    <s v="1012"/>
    <s v="0L"/>
    <x v="4"/>
    <d v="2017-11-13T00:00:00"/>
    <x v="0"/>
    <x v="2"/>
    <s v="ZJ"/>
    <s v="9200087714"/>
    <s v="50"/>
    <n v="-1.58"/>
    <s v=""/>
    <x v="1"/>
    <x v="4"/>
    <x v="1"/>
  </r>
  <r>
    <s v="1012"/>
    <s v="0L"/>
    <x v="4"/>
    <d v="2017-11-15T00:00:00"/>
    <x v="0"/>
    <x v="2"/>
    <s v="ZJ"/>
    <s v="9200087715"/>
    <s v="50"/>
    <n v="-283.89"/>
    <s v=""/>
    <x v="1"/>
    <x v="4"/>
    <x v="1"/>
  </r>
  <r>
    <s v="1012"/>
    <s v="0L"/>
    <x v="4"/>
    <d v="2017-11-16T00:00:00"/>
    <x v="0"/>
    <x v="2"/>
    <s v="ZJ"/>
    <s v="9200087716"/>
    <s v="50"/>
    <n v="-44.91"/>
    <s v=""/>
    <x v="1"/>
    <x v="4"/>
    <x v="1"/>
  </r>
  <r>
    <s v="1012"/>
    <s v="0L"/>
    <x v="4"/>
    <d v="2017-11-16T00:00:00"/>
    <x v="0"/>
    <x v="2"/>
    <s v="ZJ"/>
    <s v="9200087747"/>
    <s v="40"/>
    <n v="7.52"/>
    <s v=""/>
    <x v="1"/>
    <x v="4"/>
    <x v="1"/>
  </r>
  <r>
    <s v="1012"/>
    <s v="0L"/>
    <x v="4"/>
    <d v="2017-11-17T00:00:00"/>
    <x v="0"/>
    <x v="2"/>
    <s v="ZJ"/>
    <s v="9200087749"/>
    <s v="50"/>
    <n v="-162.88999999999999"/>
    <s v=""/>
    <x v="0"/>
    <x v="4"/>
    <x v="0"/>
  </r>
  <r>
    <s v="1012"/>
    <s v="0L"/>
    <x v="4"/>
    <d v="2017-11-17T00:00:00"/>
    <x v="0"/>
    <x v="2"/>
    <s v="ZJ"/>
    <s v="9200087749"/>
    <s v="50"/>
    <n v="-2851.86"/>
    <s v=""/>
    <x v="1"/>
    <x v="4"/>
    <x v="1"/>
  </r>
  <r>
    <s v="1012"/>
    <s v="0L"/>
    <x v="4"/>
    <d v="2017-11-17T00:00:00"/>
    <x v="0"/>
    <x v="2"/>
    <s v="ZJ"/>
    <s v="9200087749"/>
    <s v="50"/>
    <n v="-6.98"/>
    <s v=""/>
    <x v="2"/>
    <x v="4"/>
    <x v="2"/>
  </r>
  <r>
    <s v="1012"/>
    <s v="0L"/>
    <x v="4"/>
    <d v="2017-11-17T00:00:00"/>
    <x v="0"/>
    <x v="2"/>
    <s v="ZJ"/>
    <s v="9200087753"/>
    <s v="40"/>
    <n v="0.66"/>
    <s v=""/>
    <x v="1"/>
    <x v="4"/>
    <x v="1"/>
  </r>
  <r>
    <s v="1012"/>
    <s v="0L"/>
    <x v="4"/>
    <d v="2017-11-17T00:00:00"/>
    <x v="0"/>
    <x v="2"/>
    <s v="ZJ"/>
    <s v="9200087754"/>
    <s v="40"/>
    <n v="252.65"/>
    <s v=""/>
    <x v="1"/>
    <x v="4"/>
    <x v="1"/>
  </r>
  <r>
    <s v="1012"/>
    <s v="0L"/>
    <x v="4"/>
    <d v="2017-11-16T00:00:00"/>
    <x v="0"/>
    <x v="2"/>
    <s v="ZJ"/>
    <s v="9200087772"/>
    <s v="50"/>
    <n v="-217.58"/>
    <s v=""/>
    <x v="1"/>
    <x v="4"/>
    <x v="1"/>
  </r>
  <r>
    <s v="1012"/>
    <s v="0L"/>
    <x v="4"/>
    <d v="2017-11-17T00:00:00"/>
    <x v="0"/>
    <x v="2"/>
    <s v="ZJ"/>
    <s v="9200087773"/>
    <s v="50"/>
    <n v="-320.49"/>
    <s v=""/>
    <x v="1"/>
    <x v="4"/>
    <x v="1"/>
  </r>
  <r>
    <s v="1012"/>
    <s v="0L"/>
    <x v="4"/>
    <d v="2017-11-17T00:00:00"/>
    <x v="0"/>
    <x v="2"/>
    <s v="ZJ"/>
    <s v="9200087774"/>
    <s v="50"/>
    <n v="-1.42"/>
    <s v=""/>
    <x v="2"/>
    <x v="4"/>
    <x v="2"/>
  </r>
  <r>
    <s v="1012"/>
    <s v="0L"/>
    <x v="4"/>
    <d v="2017-11-20T00:00:00"/>
    <x v="0"/>
    <x v="2"/>
    <s v="ZJ"/>
    <s v="9200087789"/>
    <s v="50"/>
    <n v="-7.12"/>
    <s v=""/>
    <x v="0"/>
    <x v="4"/>
    <x v="0"/>
  </r>
  <r>
    <s v="1012"/>
    <s v="0L"/>
    <x v="4"/>
    <d v="2017-11-20T00:00:00"/>
    <x v="0"/>
    <x v="2"/>
    <s v="ZJ"/>
    <s v="9200087789"/>
    <s v="50"/>
    <n v="-3258.09"/>
    <s v=""/>
    <x v="1"/>
    <x v="4"/>
    <x v="1"/>
  </r>
  <r>
    <s v="1012"/>
    <s v="0L"/>
    <x v="4"/>
    <d v="2017-11-20T00:00:00"/>
    <x v="0"/>
    <x v="2"/>
    <s v="ZJ"/>
    <s v="9200087789"/>
    <s v="50"/>
    <n v="-16.04"/>
    <s v=""/>
    <x v="2"/>
    <x v="4"/>
    <x v="2"/>
  </r>
  <r>
    <s v="1012"/>
    <s v="0L"/>
    <x v="4"/>
    <d v="2017-11-01T00:00:00"/>
    <x v="0"/>
    <x v="2"/>
    <s v="ZJ"/>
    <s v="9200087795"/>
    <s v="40"/>
    <n v="4.5599999999999996"/>
    <s v=""/>
    <x v="1"/>
    <x v="4"/>
    <x v="1"/>
  </r>
  <r>
    <s v="1012"/>
    <s v="0L"/>
    <x v="4"/>
    <d v="2017-11-06T00:00:00"/>
    <x v="0"/>
    <x v="2"/>
    <s v="ZJ"/>
    <s v="9200087797"/>
    <s v="40"/>
    <n v="1.74"/>
    <s v=""/>
    <x v="1"/>
    <x v="4"/>
    <x v="1"/>
  </r>
  <r>
    <s v="1012"/>
    <s v="0L"/>
    <x v="4"/>
    <d v="2017-11-08T00:00:00"/>
    <x v="0"/>
    <x v="2"/>
    <s v="ZJ"/>
    <s v="9200087798"/>
    <s v="40"/>
    <n v="1.92"/>
    <s v=""/>
    <x v="1"/>
    <x v="4"/>
    <x v="1"/>
  </r>
  <r>
    <s v="1012"/>
    <s v="0L"/>
    <x v="4"/>
    <d v="2017-11-14T00:00:00"/>
    <x v="0"/>
    <x v="2"/>
    <s v="ZJ"/>
    <s v="9200087799"/>
    <s v="40"/>
    <n v="5.0199999999999996"/>
    <s v=""/>
    <x v="1"/>
    <x v="4"/>
    <x v="1"/>
  </r>
  <r>
    <s v="1012"/>
    <s v="0L"/>
    <x v="4"/>
    <d v="2017-11-15T00:00:00"/>
    <x v="0"/>
    <x v="2"/>
    <s v="ZJ"/>
    <s v="9200087800"/>
    <s v="40"/>
    <n v="1.89"/>
    <s v=""/>
    <x v="1"/>
    <x v="4"/>
    <x v="1"/>
  </r>
  <r>
    <s v="1012"/>
    <s v="0L"/>
    <x v="4"/>
    <d v="2017-11-17T00:00:00"/>
    <x v="0"/>
    <x v="2"/>
    <s v="ZJ"/>
    <s v="9200087801"/>
    <s v="40"/>
    <n v="1.59"/>
    <s v=""/>
    <x v="1"/>
    <x v="4"/>
    <x v="1"/>
  </r>
  <r>
    <s v="1012"/>
    <s v="0L"/>
    <x v="4"/>
    <d v="2017-11-20T00:00:00"/>
    <x v="0"/>
    <x v="2"/>
    <s v="ZJ"/>
    <s v="9200087809"/>
    <s v="40"/>
    <n v="15.43"/>
    <s v=""/>
    <x v="1"/>
    <x v="4"/>
    <x v="1"/>
  </r>
  <r>
    <s v="1012"/>
    <s v="0L"/>
    <x v="4"/>
    <d v="2017-11-17T00:00:00"/>
    <x v="0"/>
    <x v="2"/>
    <s v="ZJ"/>
    <s v="9200087824"/>
    <s v="50"/>
    <n v="-2.2200000000000002"/>
    <s v=""/>
    <x v="1"/>
    <x v="4"/>
    <x v="1"/>
  </r>
  <r>
    <s v="1012"/>
    <s v="0L"/>
    <x v="4"/>
    <d v="2017-11-20T00:00:00"/>
    <x v="0"/>
    <x v="2"/>
    <s v="ZJ"/>
    <s v="9200087825"/>
    <s v="50"/>
    <n v="-1208.71"/>
    <s v=""/>
    <x v="1"/>
    <x v="4"/>
    <x v="1"/>
  </r>
  <r>
    <s v="1012"/>
    <s v="0L"/>
    <x v="4"/>
    <d v="2017-11-21T00:00:00"/>
    <x v="0"/>
    <x v="2"/>
    <s v="ZJ"/>
    <s v="9200087857"/>
    <s v="50"/>
    <n v="-4583.47"/>
    <s v=""/>
    <x v="1"/>
    <x v="4"/>
    <x v="1"/>
  </r>
  <r>
    <s v="1012"/>
    <s v="0L"/>
    <x v="4"/>
    <d v="2017-11-21T00:00:00"/>
    <x v="0"/>
    <x v="2"/>
    <s v="ZJ"/>
    <s v="9200087857"/>
    <s v="50"/>
    <n v="-6.45"/>
    <s v=""/>
    <x v="2"/>
    <x v="4"/>
    <x v="2"/>
  </r>
  <r>
    <s v="1012"/>
    <s v="0L"/>
    <x v="4"/>
    <d v="2017-11-21T00:00:00"/>
    <x v="0"/>
    <x v="2"/>
    <s v="ZJ"/>
    <s v="9200087857"/>
    <s v="50"/>
    <n v="-11.4"/>
    <s v=""/>
    <x v="0"/>
    <x v="4"/>
    <x v="0"/>
  </r>
  <r>
    <s v="1012"/>
    <s v="0L"/>
    <x v="4"/>
    <d v="2017-11-10T00:00:00"/>
    <x v="0"/>
    <x v="2"/>
    <s v="ZJ"/>
    <s v="9200087879"/>
    <s v="40"/>
    <n v="1.72"/>
    <s v=""/>
    <x v="1"/>
    <x v="4"/>
    <x v="1"/>
  </r>
  <r>
    <s v="1012"/>
    <s v="0L"/>
    <x v="4"/>
    <d v="2017-11-14T00:00:00"/>
    <x v="0"/>
    <x v="2"/>
    <s v="ZJ"/>
    <s v="9200087880"/>
    <s v="40"/>
    <n v="1.83"/>
    <s v=""/>
    <x v="1"/>
    <x v="4"/>
    <x v="1"/>
  </r>
  <r>
    <s v="1012"/>
    <s v="0L"/>
    <x v="4"/>
    <d v="2017-11-20T00:00:00"/>
    <x v="0"/>
    <x v="2"/>
    <s v="ZJ"/>
    <s v="9200087882"/>
    <s v="40"/>
    <n v="2.1800000000000002"/>
    <s v=""/>
    <x v="2"/>
    <x v="4"/>
    <x v="2"/>
  </r>
  <r>
    <s v="1012"/>
    <s v="0L"/>
    <x v="4"/>
    <d v="2017-11-20T00:00:00"/>
    <x v="0"/>
    <x v="2"/>
    <s v="ZJ"/>
    <s v="9200087882"/>
    <s v="40"/>
    <n v="11.05"/>
    <s v=""/>
    <x v="1"/>
    <x v="4"/>
    <x v="1"/>
  </r>
  <r>
    <s v="1012"/>
    <s v="0L"/>
    <x v="4"/>
    <d v="2017-11-20T00:00:00"/>
    <x v="0"/>
    <x v="2"/>
    <s v="ZJ"/>
    <s v="9200087883"/>
    <s v="50"/>
    <n v="-3.07"/>
    <s v=""/>
    <x v="1"/>
    <x v="4"/>
    <x v="1"/>
  </r>
  <r>
    <s v="1012"/>
    <s v="0L"/>
    <x v="4"/>
    <d v="2017-11-21T00:00:00"/>
    <x v="0"/>
    <x v="2"/>
    <s v="ZJ"/>
    <s v="9200087884"/>
    <s v="50"/>
    <n v="-1.22"/>
    <s v=""/>
    <x v="1"/>
    <x v="4"/>
    <x v="1"/>
  </r>
  <r>
    <s v="1012"/>
    <s v="0L"/>
    <x v="4"/>
    <d v="2017-11-14T00:00:00"/>
    <x v="0"/>
    <x v="2"/>
    <s v="ZJ"/>
    <s v="9200087905"/>
    <s v="40"/>
    <n v="3.13"/>
    <s v=""/>
    <x v="1"/>
    <x v="4"/>
    <x v="1"/>
  </r>
  <r>
    <s v="1012"/>
    <s v="0L"/>
    <x v="4"/>
    <d v="2017-11-21T00:00:00"/>
    <x v="0"/>
    <x v="2"/>
    <s v="ZJ"/>
    <s v="9200087908"/>
    <s v="40"/>
    <n v="32.43"/>
    <s v=""/>
    <x v="1"/>
    <x v="4"/>
    <x v="1"/>
  </r>
  <r>
    <s v="1012"/>
    <s v="0L"/>
    <x v="4"/>
    <d v="2017-11-22T00:00:00"/>
    <x v="0"/>
    <x v="2"/>
    <s v="ZJ"/>
    <s v="9200087913"/>
    <s v="50"/>
    <n v="-3.1"/>
    <s v=""/>
    <x v="0"/>
    <x v="4"/>
    <x v="0"/>
  </r>
  <r>
    <s v="1012"/>
    <s v="0L"/>
    <x v="4"/>
    <d v="2017-11-22T00:00:00"/>
    <x v="0"/>
    <x v="2"/>
    <s v="ZJ"/>
    <s v="9200087913"/>
    <s v="50"/>
    <n v="-3685.5"/>
    <s v=""/>
    <x v="1"/>
    <x v="4"/>
    <x v="1"/>
  </r>
  <r>
    <s v="1012"/>
    <s v="0L"/>
    <x v="4"/>
    <d v="2017-11-22T00:00:00"/>
    <x v="0"/>
    <x v="2"/>
    <s v="ZJ"/>
    <s v="9200087913"/>
    <s v="50"/>
    <n v="-18"/>
    <s v=""/>
    <x v="3"/>
    <x v="4"/>
    <x v="3"/>
  </r>
  <r>
    <s v="1012"/>
    <s v="0L"/>
    <x v="4"/>
    <d v="2017-11-22T00:00:00"/>
    <x v="0"/>
    <x v="2"/>
    <s v="ZJ"/>
    <s v="9200087919"/>
    <s v="40"/>
    <n v="14.41"/>
    <s v=""/>
    <x v="1"/>
    <x v="4"/>
    <x v="1"/>
  </r>
  <r>
    <s v="1012"/>
    <s v="0L"/>
    <x v="4"/>
    <d v="2017-11-21T00:00:00"/>
    <x v="0"/>
    <x v="2"/>
    <s v="ZJ"/>
    <s v="9200087929"/>
    <s v="50"/>
    <n v="-370.28"/>
    <s v=""/>
    <x v="1"/>
    <x v="4"/>
    <x v="1"/>
  </r>
  <r>
    <s v="1012"/>
    <s v="0L"/>
    <x v="4"/>
    <d v="2017-11-22T00:00:00"/>
    <x v="0"/>
    <x v="2"/>
    <s v="ZJ"/>
    <s v="9200087930"/>
    <s v="50"/>
    <n v="-1.86"/>
    <s v=""/>
    <x v="0"/>
    <x v="4"/>
    <x v="0"/>
  </r>
  <r>
    <s v="1012"/>
    <s v="0L"/>
    <x v="4"/>
    <d v="2017-11-22T00:00:00"/>
    <x v="0"/>
    <x v="2"/>
    <s v="ZJ"/>
    <s v="9200087930"/>
    <s v="50"/>
    <n v="-2.04"/>
    <s v=""/>
    <x v="2"/>
    <x v="4"/>
    <x v="2"/>
  </r>
  <r>
    <s v="1012"/>
    <s v="0L"/>
    <x v="4"/>
    <d v="2017-11-22T00:00:00"/>
    <x v="0"/>
    <x v="2"/>
    <s v="ZJ"/>
    <s v="9200087930"/>
    <s v="50"/>
    <n v="-106.14"/>
    <s v=""/>
    <x v="1"/>
    <x v="4"/>
    <x v="1"/>
  </r>
  <r>
    <s v="1012"/>
    <s v="0L"/>
    <x v="4"/>
    <d v="2017-11-27T00:00:00"/>
    <x v="0"/>
    <x v="2"/>
    <s v="ZJ"/>
    <s v="9200087962"/>
    <s v="50"/>
    <n v="-257.37"/>
    <s v=""/>
    <x v="2"/>
    <x v="4"/>
    <x v="2"/>
  </r>
  <r>
    <s v="1012"/>
    <s v="0L"/>
    <x v="4"/>
    <d v="2017-11-27T00:00:00"/>
    <x v="0"/>
    <x v="2"/>
    <s v="ZJ"/>
    <s v="9200087962"/>
    <s v="50"/>
    <n v="-3174.47"/>
    <s v=""/>
    <x v="1"/>
    <x v="4"/>
    <x v="1"/>
  </r>
  <r>
    <s v="1012"/>
    <s v="0L"/>
    <x v="4"/>
    <d v="2017-11-06T00:00:00"/>
    <x v="0"/>
    <x v="2"/>
    <s v="ZJ"/>
    <s v="9200087964"/>
    <s v="40"/>
    <n v="4.1100000000000003"/>
    <s v=""/>
    <x v="1"/>
    <x v="4"/>
    <x v="1"/>
  </r>
  <r>
    <s v="1012"/>
    <s v="0L"/>
    <x v="4"/>
    <d v="2017-11-17T00:00:00"/>
    <x v="0"/>
    <x v="2"/>
    <s v="ZJ"/>
    <s v="9200087969"/>
    <s v="40"/>
    <n v="4.6500000000000004"/>
    <s v=""/>
    <x v="1"/>
    <x v="4"/>
    <x v="1"/>
  </r>
  <r>
    <s v="1012"/>
    <s v="0L"/>
    <x v="4"/>
    <d v="2017-11-22T00:00:00"/>
    <x v="0"/>
    <x v="2"/>
    <s v="ZJ"/>
    <s v="9200087971"/>
    <s v="40"/>
    <n v="26.45"/>
    <s v=""/>
    <x v="1"/>
    <x v="4"/>
    <x v="1"/>
  </r>
  <r>
    <s v="1012"/>
    <s v="0L"/>
    <x v="4"/>
    <d v="2017-11-22T00:00:00"/>
    <x v="0"/>
    <x v="2"/>
    <s v="ZJ"/>
    <s v="9200087977"/>
    <s v="40"/>
    <n v="11.22"/>
    <s v=""/>
    <x v="1"/>
    <x v="4"/>
    <x v="1"/>
  </r>
  <r>
    <s v="1012"/>
    <s v="0L"/>
    <x v="4"/>
    <d v="2017-11-24T00:00:00"/>
    <x v="0"/>
    <x v="2"/>
    <s v="ZJ"/>
    <s v="9200087979"/>
    <s v="40"/>
    <n v="335.79"/>
    <s v=""/>
    <x v="1"/>
    <x v="4"/>
    <x v="1"/>
  </r>
  <r>
    <s v="1012"/>
    <s v="0L"/>
    <x v="4"/>
    <d v="2017-11-27T00:00:00"/>
    <x v="0"/>
    <x v="2"/>
    <s v="ZJ"/>
    <s v="9200087980"/>
    <s v="40"/>
    <n v="5.45"/>
    <s v=""/>
    <x v="1"/>
    <x v="4"/>
    <x v="1"/>
  </r>
  <r>
    <s v="1012"/>
    <s v="0L"/>
    <x v="4"/>
    <d v="2017-11-22T00:00:00"/>
    <x v="0"/>
    <x v="2"/>
    <s v="ZJ"/>
    <s v="9200087998"/>
    <s v="40"/>
    <n v="2.46"/>
    <s v=""/>
    <x v="1"/>
    <x v="4"/>
    <x v="1"/>
  </r>
  <r>
    <s v="1012"/>
    <s v="0L"/>
    <x v="4"/>
    <d v="2017-11-22T00:00:00"/>
    <x v="0"/>
    <x v="2"/>
    <s v="ZJ"/>
    <s v="9200088004"/>
    <s v="50"/>
    <n v="-0.68"/>
    <s v=""/>
    <x v="0"/>
    <x v="4"/>
    <x v="0"/>
  </r>
  <r>
    <s v="1012"/>
    <s v="0L"/>
    <x v="4"/>
    <d v="2017-11-22T00:00:00"/>
    <x v="0"/>
    <x v="2"/>
    <s v="ZJ"/>
    <s v="9200088004"/>
    <s v="50"/>
    <n v="-57.78"/>
    <s v=""/>
    <x v="1"/>
    <x v="4"/>
    <x v="1"/>
  </r>
  <r>
    <s v="1012"/>
    <s v="0L"/>
    <x v="4"/>
    <d v="2017-11-24T00:00:00"/>
    <x v="0"/>
    <x v="2"/>
    <s v="ZJ"/>
    <s v="9200088006"/>
    <s v="50"/>
    <n v="-361.93"/>
    <s v=""/>
    <x v="1"/>
    <x v="4"/>
    <x v="1"/>
  </r>
  <r>
    <s v="1012"/>
    <s v="0L"/>
    <x v="4"/>
    <d v="2017-11-27T00:00:00"/>
    <x v="0"/>
    <x v="2"/>
    <s v="ZJ"/>
    <s v="9200088009"/>
    <s v="50"/>
    <n v="-0.38"/>
    <s v=""/>
    <x v="1"/>
    <x v="4"/>
    <x v="1"/>
  </r>
  <r>
    <s v="1012"/>
    <s v="0L"/>
    <x v="4"/>
    <d v="2017-11-27T00:00:00"/>
    <x v="0"/>
    <x v="2"/>
    <s v="ZJ"/>
    <s v="9200088010"/>
    <s v="50"/>
    <n v="-1.21"/>
    <s v=""/>
    <x v="1"/>
    <x v="4"/>
    <x v="1"/>
  </r>
  <r>
    <s v="1012"/>
    <s v="0L"/>
    <x v="4"/>
    <d v="2017-11-28T00:00:00"/>
    <x v="0"/>
    <x v="2"/>
    <s v="ZJ"/>
    <s v="9200088030"/>
    <s v="50"/>
    <n v="-0.91"/>
    <s v=""/>
    <x v="1"/>
    <x v="4"/>
    <x v="1"/>
  </r>
  <r>
    <s v="1012"/>
    <s v="0L"/>
    <x v="4"/>
    <d v="2017-11-28T00:00:00"/>
    <x v="0"/>
    <x v="2"/>
    <s v="ZJ"/>
    <s v="9200088054"/>
    <s v="50"/>
    <n v="-1947.21"/>
    <s v=""/>
    <x v="1"/>
    <x v="4"/>
    <x v="1"/>
  </r>
  <r>
    <s v="1012"/>
    <s v="0L"/>
    <x v="4"/>
    <d v="2017-11-28T00:00:00"/>
    <x v="0"/>
    <x v="2"/>
    <s v="ZJ"/>
    <s v="9200088054"/>
    <s v="50"/>
    <n v="-21.67"/>
    <s v=""/>
    <x v="2"/>
    <x v="4"/>
    <x v="2"/>
  </r>
  <r>
    <s v="1012"/>
    <s v="0L"/>
    <x v="4"/>
    <d v="2017-11-28T00:00:00"/>
    <x v="0"/>
    <x v="2"/>
    <s v="ZJ"/>
    <s v="9200088117"/>
    <s v="40"/>
    <n v="5.77"/>
    <s v=""/>
    <x v="1"/>
    <x v="4"/>
    <x v="1"/>
  </r>
  <r>
    <s v="1012"/>
    <s v="0L"/>
    <x v="4"/>
    <d v="2017-11-29T00:00:00"/>
    <x v="0"/>
    <x v="2"/>
    <s v="ZJ"/>
    <s v="9200088126"/>
    <s v="50"/>
    <n v="-2.11"/>
    <s v=""/>
    <x v="3"/>
    <x v="4"/>
    <x v="3"/>
  </r>
  <r>
    <s v="1012"/>
    <s v="0L"/>
    <x v="4"/>
    <d v="2017-11-29T00:00:00"/>
    <x v="0"/>
    <x v="2"/>
    <s v="ZJ"/>
    <s v="9200088126"/>
    <s v="50"/>
    <n v="-972.51"/>
    <s v=""/>
    <x v="1"/>
    <x v="4"/>
    <x v="1"/>
  </r>
  <r>
    <s v="1012"/>
    <s v="0L"/>
    <x v="4"/>
    <d v="2017-11-21T00:00:00"/>
    <x v="0"/>
    <x v="2"/>
    <s v="ZJ"/>
    <s v="9200088132"/>
    <s v="40"/>
    <n v="0.54"/>
    <s v=""/>
    <x v="1"/>
    <x v="4"/>
    <x v="1"/>
  </r>
  <r>
    <s v="1012"/>
    <s v="0L"/>
    <x v="4"/>
    <d v="2017-11-27T00:00:00"/>
    <x v="0"/>
    <x v="2"/>
    <s v="ZJ"/>
    <s v="9200088134"/>
    <s v="40"/>
    <n v="7.43"/>
    <s v=""/>
    <x v="0"/>
    <x v="4"/>
    <x v="0"/>
  </r>
  <r>
    <s v="1012"/>
    <s v="0L"/>
    <x v="4"/>
    <d v="2017-11-07T00:00:00"/>
    <x v="0"/>
    <x v="2"/>
    <s v="ZJ"/>
    <s v="9200088136"/>
    <s v="40"/>
    <n v="1.64"/>
    <s v=""/>
    <x v="1"/>
    <x v="4"/>
    <x v="1"/>
  </r>
  <r>
    <s v="1012"/>
    <s v="0L"/>
    <x v="4"/>
    <d v="2017-11-08T00:00:00"/>
    <x v="0"/>
    <x v="2"/>
    <s v="ZJ"/>
    <s v="9200088137"/>
    <s v="40"/>
    <n v="4.3600000000000003"/>
    <s v=""/>
    <x v="1"/>
    <x v="4"/>
    <x v="1"/>
  </r>
  <r>
    <s v="1012"/>
    <s v="0L"/>
    <x v="4"/>
    <d v="2017-11-10T00:00:00"/>
    <x v="0"/>
    <x v="2"/>
    <s v="ZJ"/>
    <s v="9200088138"/>
    <s v="40"/>
    <n v="2.0699999999999998"/>
    <s v=""/>
    <x v="1"/>
    <x v="4"/>
    <x v="1"/>
  </r>
  <r>
    <s v="1012"/>
    <s v="0L"/>
    <x v="4"/>
    <d v="2017-11-13T00:00:00"/>
    <x v="0"/>
    <x v="2"/>
    <s v="ZJ"/>
    <s v="9200088139"/>
    <s v="40"/>
    <n v="0.02"/>
    <s v=""/>
    <x v="1"/>
    <x v="4"/>
    <x v="1"/>
  </r>
  <r>
    <s v="1012"/>
    <s v="0L"/>
    <x v="4"/>
    <d v="2017-11-15T00:00:00"/>
    <x v="0"/>
    <x v="2"/>
    <s v="ZJ"/>
    <s v="9200088141"/>
    <s v="40"/>
    <n v="2.13"/>
    <s v=""/>
    <x v="1"/>
    <x v="4"/>
    <x v="1"/>
  </r>
  <r>
    <s v="1012"/>
    <s v="0L"/>
    <x v="4"/>
    <d v="2017-11-28T00:00:00"/>
    <x v="0"/>
    <x v="2"/>
    <s v="ZJ"/>
    <s v="9200088143"/>
    <s v="40"/>
    <n v="2.1800000000000002"/>
    <s v=""/>
    <x v="1"/>
    <x v="4"/>
    <x v="1"/>
  </r>
  <r>
    <s v="1012"/>
    <s v="0L"/>
    <x v="4"/>
    <d v="2017-11-27T00:00:00"/>
    <x v="0"/>
    <x v="2"/>
    <s v="ZJ"/>
    <s v="9200088147"/>
    <s v="40"/>
    <n v="114.55"/>
    <s v=""/>
    <x v="1"/>
    <x v="4"/>
    <x v="1"/>
  </r>
  <r>
    <s v="1012"/>
    <s v="0L"/>
    <x v="4"/>
    <d v="2017-11-28T00:00:00"/>
    <x v="0"/>
    <x v="2"/>
    <s v="ZJ"/>
    <s v="9200088148"/>
    <s v="40"/>
    <n v="2.02"/>
    <s v=""/>
    <x v="1"/>
    <x v="4"/>
    <x v="1"/>
  </r>
  <r>
    <s v="1012"/>
    <s v="0L"/>
    <x v="4"/>
    <d v="2017-11-29T00:00:00"/>
    <x v="0"/>
    <x v="2"/>
    <s v="ZJ"/>
    <s v="9200088151"/>
    <s v="40"/>
    <n v="0.8"/>
    <s v=""/>
    <x v="1"/>
    <x v="4"/>
    <x v="1"/>
  </r>
  <r>
    <s v="1012"/>
    <s v="0L"/>
    <x v="4"/>
    <d v="2017-11-29T00:00:00"/>
    <x v="0"/>
    <x v="2"/>
    <s v="ZJ"/>
    <s v="9200088152"/>
    <s v="40"/>
    <n v="6.6"/>
    <s v=""/>
    <x v="1"/>
    <x v="4"/>
    <x v="1"/>
  </r>
  <r>
    <s v="1012"/>
    <s v="0L"/>
    <x v="4"/>
    <d v="2017-11-28T00:00:00"/>
    <x v="0"/>
    <x v="2"/>
    <s v="ZJ"/>
    <s v="9200088153"/>
    <s v="50"/>
    <n v="-6.69"/>
    <s v=""/>
    <x v="1"/>
    <x v="4"/>
    <x v="1"/>
  </r>
  <r>
    <s v="1012"/>
    <s v="0L"/>
    <x v="4"/>
    <d v="2017-11-29T00:00:00"/>
    <x v="0"/>
    <x v="2"/>
    <s v="ZJ"/>
    <s v="9200088154"/>
    <s v="50"/>
    <n v="-0.46"/>
    <s v=""/>
    <x v="2"/>
    <x v="4"/>
    <x v="2"/>
  </r>
  <r>
    <s v="1012"/>
    <s v="0L"/>
    <x v="4"/>
    <d v="2017-11-29T00:00:00"/>
    <x v="0"/>
    <x v="2"/>
    <s v="ZJ"/>
    <s v="9200088154"/>
    <s v="50"/>
    <n v="-82.29"/>
    <s v=""/>
    <x v="1"/>
    <x v="4"/>
    <x v="1"/>
  </r>
  <r>
    <s v="1012"/>
    <s v="0L"/>
    <x v="4"/>
    <d v="2017-11-27T00:00:00"/>
    <x v="0"/>
    <x v="2"/>
    <s v="ZJ"/>
    <s v="9200088165"/>
    <s v="50"/>
    <n v="-1.47"/>
    <s v=""/>
    <x v="1"/>
    <x v="4"/>
    <x v="1"/>
  </r>
  <r>
    <s v="1012"/>
    <s v="0L"/>
    <x v="4"/>
    <d v="2017-11-28T00:00:00"/>
    <x v="0"/>
    <x v="2"/>
    <s v="ZJ"/>
    <s v="9200088166"/>
    <s v="50"/>
    <n v="-116.57"/>
    <s v=""/>
    <x v="1"/>
    <x v="4"/>
    <x v="1"/>
  </r>
  <r>
    <s v="1012"/>
    <s v="0L"/>
    <x v="4"/>
    <d v="2017-11-30T00:00:00"/>
    <x v="0"/>
    <x v="2"/>
    <s v="ZJ"/>
    <s v="9200088192"/>
    <s v="50"/>
    <n v="-2913.43"/>
    <s v=""/>
    <x v="1"/>
    <x v="4"/>
    <x v="1"/>
  </r>
  <r>
    <s v="1012"/>
    <s v="0L"/>
    <x v="4"/>
    <d v="2017-11-30T00:00:00"/>
    <x v="0"/>
    <x v="2"/>
    <s v="ZJ"/>
    <s v="9200088192"/>
    <s v="50"/>
    <n v="-13.44"/>
    <s v=""/>
    <x v="2"/>
    <x v="4"/>
    <x v="2"/>
  </r>
  <r>
    <s v="1012"/>
    <s v="0L"/>
    <x v="4"/>
    <d v="2017-11-29T00:00:00"/>
    <x v="0"/>
    <x v="2"/>
    <s v="ZJ"/>
    <s v="9200088195"/>
    <s v="40"/>
    <n v="14.94"/>
    <s v=""/>
    <x v="1"/>
    <x v="4"/>
    <x v="1"/>
  </r>
  <r>
    <s v="1012"/>
    <s v="0L"/>
    <x v="4"/>
    <d v="2017-11-29T00:00:00"/>
    <x v="0"/>
    <x v="2"/>
    <s v="ZJ"/>
    <s v="9200088208"/>
    <s v="40"/>
    <n v="4.1399999999999997"/>
    <s v=""/>
    <x v="1"/>
    <x v="4"/>
    <x v="1"/>
  </r>
  <r>
    <s v="1012"/>
    <s v="0L"/>
    <x v="4"/>
    <d v="2017-11-30T00:00:00"/>
    <x v="0"/>
    <x v="2"/>
    <s v="ZJ"/>
    <s v="9200088210"/>
    <s v="40"/>
    <n v="2.0699999999999998"/>
    <s v=""/>
    <x v="0"/>
    <x v="4"/>
    <x v="0"/>
  </r>
  <r>
    <s v="1012"/>
    <s v="0L"/>
    <x v="4"/>
    <d v="2017-11-30T00:00:00"/>
    <x v="0"/>
    <x v="2"/>
    <s v="ZJ"/>
    <s v="9200088210"/>
    <s v="40"/>
    <n v="9.6300000000000008"/>
    <s v=""/>
    <x v="1"/>
    <x v="4"/>
    <x v="1"/>
  </r>
  <r>
    <s v="1012"/>
    <s v="0L"/>
    <x v="4"/>
    <d v="2017-11-29T00:00:00"/>
    <x v="0"/>
    <x v="2"/>
    <s v="ZJ"/>
    <s v="9200088225"/>
    <s v="50"/>
    <n v="-530.76"/>
    <s v=""/>
    <x v="1"/>
    <x v="4"/>
    <x v="1"/>
  </r>
  <r>
    <s v="1012"/>
    <s v="0L"/>
    <x v="4"/>
    <d v="2017-11-30T00:00:00"/>
    <x v="0"/>
    <x v="2"/>
    <s v="ZJ"/>
    <s v="9200088228"/>
    <s v="50"/>
    <n v="-43.4"/>
    <s v=""/>
    <x v="1"/>
    <x v="4"/>
    <x v="1"/>
  </r>
  <r>
    <s v="1012"/>
    <s v="0L"/>
    <x v="4"/>
    <d v="2017-11-30T00:00:00"/>
    <x v="0"/>
    <x v="2"/>
    <s v="ZJ"/>
    <s v="9200088229"/>
    <s v="50"/>
    <n v="-2.31"/>
    <s v=""/>
    <x v="0"/>
    <x v="4"/>
    <x v="0"/>
  </r>
  <r>
    <s v="1012"/>
    <s v="0L"/>
    <x v="4"/>
    <d v="2017-12-01T00:00:00"/>
    <x v="0"/>
    <x v="3"/>
    <s v="ZJ"/>
    <s v="9200088256"/>
    <s v="50"/>
    <n v="-5.6"/>
    <s v=""/>
    <x v="2"/>
    <x v="4"/>
    <x v="2"/>
  </r>
  <r>
    <s v="1012"/>
    <s v="0L"/>
    <x v="4"/>
    <d v="2017-12-01T00:00:00"/>
    <x v="0"/>
    <x v="3"/>
    <s v="ZJ"/>
    <s v="9200088256"/>
    <s v="50"/>
    <n v="-2093.13"/>
    <s v=""/>
    <x v="1"/>
    <x v="4"/>
    <x v="1"/>
  </r>
  <r>
    <s v="1012"/>
    <s v="0L"/>
    <x v="4"/>
    <d v="2017-12-01T00:00:00"/>
    <x v="0"/>
    <x v="3"/>
    <s v="ZJ"/>
    <s v="9200088256"/>
    <s v="50"/>
    <n v="-2.2999999999999998"/>
    <s v=""/>
    <x v="3"/>
    <x v="4"/>
    <x v="3"/>
  </r>
  <r>
    <s v="1012"/>
    <s v="0L"/>
    <x v="4"/>
    <d v="2017-11-03T00:00:00"/>
    <x v="0"/>
    <x v="2"/>
    <s v="ZJ"/>
    <s v="9200088257"/>
    <s v="40"/>
    <n v="0.97"/>
    <s v=""/>
    <x v="1"/>
    <x v="4"/>
    <x v="1"/>
  </r>
  <r>
    <s v="1012"/>
    <s v="0L"/>
    <x v="4"/>
    <d v="2017-11-07T00:00:00"/>
    <x v="0"/>
    <x v="2"/>
    <s v="ZJ"/>
    <s v="9200088259"/>
    <s v="40"/>
    <n v="1"/>
    <s v=""/>
    <x v="1"/>
    <x v="4"/>
    <x v="1"/>
  </r>
  <r>
    <s v="1012"/>
    <s v="0L"/>
    <x v="4"/>
    <d v="2017-11-22T00:00:00"/>
    <x v="0"/>
    <x v="2"/>
    <s v="ZJ"/>
    <s v="9200088263"/>
    <s v="40"/>
    <n v="0.99"/>
    <s v=""/>
    <x v="1"/>
    <x v="4"/>
    <x v="1"/>
  </r>
  <r>
    <s v="1012"/>
    <s v="0L"/>
    <x v="4"/>
    <d v="2017-11-30T00:00:00"/>
    <x v="0"/>
    <x v="2"/>
    <s v="ZJ"/>
    <s v="9200088265"/>
    <s v="40"/>
    <n v="1.93"/>
    <s v=""/>
    <x v="1"/>
    <x v="4"/>
    <x v="1"/>
  </r>
  <r>
    <s v="1012"/>
    <s v="0L"/>
    <x v="4"/>
    <d v="2017-12-01T00:00:00"/>
    <x v="0"/>
    <x v="3"/>
    <s v="ZJ"/>
    <s v="9200088279"/>
    <s v="40"/>
    <n v="58.74"/>
    <s v=""/>
    <x v="1"/>
    <x v="4"/>
    <x v="1"/>
  </r>
  <r>
    <s v="1012"/>
    <s v="0L"/>
    <x v="4"/>
    <d v="2017-12-01T00:00:00"/>
    <x v="0"/>
    <x v="3"/>
    <s v="ZJ"/>
    <s v="9200088279"/>
    <s v="40"/>
    <n v="1.1200000000000001"/>
    <s v=""/>
    <x v="0"/>
    <x v="4"/>
    <x v="0"/>
  </r>
  <r>
    <s v="1012"/>
    <s v="0L"/>
    <x v="4"/>
    <d v="2017-11-30T00:00:00"/>
    <x v="0"/>
    <x v="2"/>
    <s v="ZJ"/>
    <s v="9200088289"/>
    <s v="50"/>
    <n v="-31"/>
    <s v=""/>
    <x v="1"/>
    <x v="4"/>
    <x v="1"/>
  </r>
  <r>
    <s v="1012"/>
    <s v="0L"/>
    <x v="4"/>
    <d v="2017-12-01T00:00:00"/>
    <x v="0"/>
    <x v="3"/>
    <s v="ZJ"/>
    <s v="9200088291"/>
    <s v="50"/>
    <n v="-31.56"/>
    <s v=""/>
    <x v="1"/>
    <x v="4"/>
    <x v="1"/>
  </r>
  <r>
    <s v="1012"/>
    <s v="0L"/>
    <x v="4"/>
    <d v="2017-12-01T00:00:00"/>
    <x v="0"/>
    <x v="3"/>
    <s v="ZJ"/>
    <s v="9200088297"/>
    <s v="50"/>
    <n v="-3.07"/>
    <s v=""/>
    <x v="1"/>
    <x v="4"/>
    <x v="1"/>
  </r>
  <r>
    <s v="1012"/>
    <s v="0L"/>
    <x v="4"/>
    <d v="2017-12-04T00:00:00"/>
    <x v="0"/>
    <x v="3"/>
    <s v="ZJ"/>
    <s v="9200088323"/>
    <s v="50"/>
    <n v="-2749.82"/>
    <s v=""/>
    <x v="1"/>
    <x v="4"/>
    <x v="1"/>
  </r>
  <r>
    <s v="1012"/>
    <s v="0L"/>
    <x v="4"/>
    <d v="2017-12-02T00:00:00"/>
    <x v="0"/>
    <x v="3"/>
    <s v="ZJ"/>
    <s v="9200088328"/>
    <s v="40"/>
    <n v="4.37"/>
    <s v=""/>
    <x v="1"/>
    <x v="4"/>
    <x v="1"/>
  </r>
  <r>
    <s v="1012"/>
    <s v="0L"/>
    <x v="4"/>
    <d v="2017-12-04T00:00:00"/>
    <x v="0"/>
    <x v="3"/>
    <s v="ZJ"/>
    <s v="9200088329"/>
    <s v="40"/>
    <n v="7.96"/>
    <s v=""/>
    <x v="1"/>
    <x v="4"/>
    <x v="1"/>
  </r>
  <r>
    <s v="1012"/>
    <s v="0L"/>
    <x v="4"/>
    <d v="2017-12-01T00:00:00"/>
    <x v="0"/>
    <x v="3"/>
    <s v="ZJ"/>
    <s v="9200088337"/>
    <s v="40"/>
    <n v="9.15"/>
    <s v=""/>
    <x v="1"/>
    <x v="4"/>
    <x v="1"/>
  </r>
  <r>
    <s v="1012"/>
    <s v="0L"/>
    <x v="4"/>
    <d v="2017-12-01T00:00:00"/>
    <x v="0"/>
    <x v="3"/>
    <s v="ZJ"/>
    <s v="9200088345"/>
    <s v="40"/>
    <n v="25.24"/>
    <s v=""/>
    <x v="1"/>
    <x v="4"/>
    <x v="1"/>
  </r>
  <r>
    <s v="1012"/>
    <s v="0L"/>
    <x v="4"/>
    <d v="2017-12-01T00:00:00"/>
    <x v="0"/>
    <x v="3"/>
    <s v="ZJ"/>
    <s v="9200088346"/>
    <s v="50"/>
    <n v="-1.1499999999999999"/>
    <s v=""/>
    <x v="1"/>
    <x v="4"/>
    <x v="1"/>
  </r>
  <r>
    <s v="1012"/>
    <s v="0L"/>
    <x v="4"/>
    <d v="2017-12-02T00:00:00"/>
    <x v="0"/>
    <x v="3"/>
    <s v="ZJ"/>
    <s v="9200088347"/>
    <s v="50"/>
    <n v="-223.57"/>
    <s v=""/>
    <x v="1"/>
    <x v="4"/>
    <x v="1"/>
  </r>
  <r>
    <s v="1012"/>
    <s v="0L"/>
    <x v="4"/>
    <d v="2017-12-04T00:00:00"/>
    <x v="0"/>
    <x v="3"/>
    <s v="ZJ"/>
    <s v="9200088348"/>
    <s v="50"/>
    <n v="-3.65"/>
    <s v=""/>
    <x v="1"/>
    <x v="4"/>
    <x v="1"/>
  </r>
  <r>
    <s v="1012"/>
    <s v="0L"/>
    <x v="4"/>
    <d v="2017-12-05T00:00:00"/>
    <x v="0"/>
    <x v="3"/>
    <s v="ZJ"/>
    <s v="9200088384"/>
    <s v="50"/>
    <n v="-5511.02"/>
    <s v=""/>
    <x v="1"/>
    <x v="4"/>
    <x v="1"/>
  </r>
  <r>
    <s v="1012"/>
    <s v="0L"/>
    <x v="4"/>
    <d v="2017-12-06T00:00:00"/>
    <x v="0"/>
    <x v="3"/>
    <s v="ZJ"/>
    <s v="9200088433"/>
    <s v="50"/>
    <n v="-121.47"/>
    <s v=""/>
    <x v="0"/>
    <x v="4"/>
    <x v="0"/>
  </r>
  <r>
    <s v="1012"/>
    <s v="0L"/>
    <x v="4"/>
    <d v="2017-12-06T00:00:00"/>
    <x v="0"/>
    <x v="3"/>
    <s v="ZJ"/>
    <s v="9200088433"/>
    <s v="50"/>
    <n v="-897.27"/>
    <s v=""/>
    <x v="3"/>
    <x v="4"/>
    <x v="3"/>
  </r>
  <r>
    <s v="1012"/>
    <s v="0L"/>
    <x v="4"/>
    <d v="2017-12-06T00:00:00"/>
    <x v="0"/>
    <x v="3"/>
    <s v="ZJ"/>
    <s v="9200088433"/>
    <s v="50"/>
    <n v="-4230.1499999999996"/>
    <s v=""/>
    <x v="1"/>
    <x v="4"/>
    <x v="1"/>
  </r>
  <r>
    <s v="1012"/>
    <s v="0L"/>
    <x v="4"/>
    <d v="2017-12-06T00:00:00"/>
    <x v="0"/>
    <x v="3"/>
    <s v="ZJ"/>
    <s v="9200088433"/>
    <s v="50"/>
    <n v="-434.96"/>
    <s v=""/>
    <x v="2"/>
    <x v="4"/>
    <x v="2"/>
  </r>
  <r>
    <s v="1012"/>
    <s v="0L"/>
    <x v="4"/>
    <d v="2017-12-04T00:00:00"/>
    <x v="0"/>
    <x v="3"/>
    <s v="ZJ"/>
    <s v="9200088436"/>
    <s v="40"/>
    <n v="1.89"/>
    <s v=""/>
    <x v="1"/>
    <x v="4"/>
    <x v="1"/>
  </r>
  <r>
    <s v="1012"/>
    <s v="0L"/>
    <x v="4"/>
    <d v="2017-12-04T00:00:00"/>
    <x v="0"/>
    <x v="3"/>
    <s v="ZJ"/>
    <s v="9200088441"/>
    <s v="40"/>
    <n v="1.24"/>
    <s v=""/>
    <x v="1"/>
    <x v="4"/>
    <x v="1"/>
  </r>
  <r>
    <s v="1012"/>
    <s v="0L"/>
    <x v="4"/>
    <d v="2017-12-05T00:00:00"/>
    <x v="0"/>
    <x v="3"/>
    <s v="ZJ"/>
    <s v="9200088444"/>
    <s v="40"/>
    <n v="39.85"/>
    <s v=""/>
    <x v="1"/>
    <x v="4"/>
    <x v="1"/>
  </r>
  <r>
    <s v="1012"/>
    <s v="0L"/>
    <x v="4"/>
    <d v="2017-12-05T00:00:00"/>
    <x v="0"/>
    <x v="3"/>
    <s v="ZJ"/>
    <s v="9200088446"/>
    <s v="50"/>
    <n v="-17.88"/>
    <s v=""/>
    <x v="1"/>
    <x v="4"/>
    <x v="1"/>
  </r>
  <r>
    <s v="1012"/>
    <s v="0L"/>
    <x v="4"/>
    <d v="2017-12-06T00:00:00"/>
    <x v="0"/>
    <x v="3"/>
    <s v="ZJ"/>
    <s v="9200088447"/>
    <s v="50"/>
    <n v="-0.64"/>
    <s v=""/>
    <x v="2"/>
    <x v="4"/>
    <x v="2"/>
  </r>
  <r>
    <s v="1012"/>
    <s v="0L"/>
    <x v="4"/>
    <d v="2017-12-06T00:00:00"/>
    <x v="0"/>
    <x v="3"/>
    <s v="ZJ"/>
    <s v="9200088447"/>
    <s v="50"/>
    <n v="-19.63"/>
    <s v=""/>
    <x v="1"/>
    <x v="4"/>
    <x v="1"/>
  </r>
  <r>
    <s v="1012"/>
    <s v="0L"/>
    <x v="4"/>
    <d v="2017-12-05T00:00:00"/>
    <x v="0"/>
    <x v="3"/>
    <s v="ZJ"/>
    <s v="9200088450"/>
    <s v="40"/>
    <n v="2.59"/>
    <s v=""/>
    <x v="1"/>
    <x v="4"/>
    <x v="1"/>
  </r>
  <r>
    <s v="1012"/>
    <s v="0L"/>
    <x v="4"/>
    <d v="2017-12-06T00:00:00"/>
    <x v="0"/>
    <x v="3"/>
    <s v="ZJ"/>
    <s v="9200088453"/>
    <s v="40"/>
    <n v="1.1299999999999999"/>
    <s v=""/>
    <x v="2"/>
    <x v="4"/>
    <x v="2"/>
  </r>
  <r>
    <s v="1012"/>
    <s v="0L"/>
    <x v="4"/>
    <d v="2017-12-06T00:00:00"/>
    <x v="0"/>
    <x v="3"/>
    <s v="ZJ"/>
    <s v="9200088453"/>
    <s v="40"/>
    <n v="68.91"/>
    <s v=""/>
    <x v="1"/>
    <x v="4"/>
    <x v="1"/>
  </r>
  <r>
    <s v="1012"/>
    <s v="0L"/>
    <x v="4"/>
    <d v="2017-12-05T00:00:00"/>
    <x v="0"/>
    <x v="3"/>
    <s v="ZJ"/>
    <s v="9200088473"/>
    <s v="50"/>
    <n v="-28.86"/>
    <s v=""/>
    <x v="1"/>
    <x v="4"/>
    <x v="1"/>
  </r>
  <r>
    <s v="1012"/>
    <s v="0L"/>
    <x v="4"/>
    <d v="2017-12-07T00:00:00"/>
    <x v="0"/>
    <x v="3"/>
    <s v="ZJ"/>
    <s v="9200088523"/>
    <s v="50"/>
    <n v="-2389.15"/>
    <s v=""/>
    <x v="1"/>
    <x v="4"/>
    <x v="1"/>
  </r>
  <r>
    <s v="1012"/>
    <s v="0L"/>
    <x v="4"/>
    <d v="2017-12-07T00:00:00"/>
    <x v="0"/>
    <x v="3"/>
    <s v="ZJ"/>
    <s v="9200088523"/>
    <s v="50"/>
    <n v="-7.6"/>
    <s v=""/>
    <x v="0"/>
    <x v="4"/>
    <x v="0"/>
  </r>
  <r>
    <s v="1012"/>
    <s v="0L"/>
    <x v="4"/>
    <d v="2017-12-07T00:00:00"/>
    <x v="0"/>
    <x v="3"/>
    <s v="ZJ"/>
    <s v="9200088523"/>
    <s v="50"/>
    <n v="-12.2"/>
    <s v=""/>
    <x v="3"/>
    <x v="4"/>
    <x v="3"/>
  </r>
  <r>
    <s v="1012"/>
    <s v="0L"/>
    <x v="4"/>
    <d v="2017-12-07T00:00:00"/>
    <x v="0"/>
    <x v="3"/>
    <s v="ZJ"/>
    <s v="9200088523"/>
    <s v="50"/>
    <n v="-11.97"/>
    <s v=""/>
    <x v="2"/>
    <x v="4"/>
    <x v="2"/>
  </r>
  <r>
    <s v="1012"/>
    <s v="0L"/>
    <x v="4"/>
    <d v="2017-12-06T00:00:00"/>
    <x v="0"/>
    <x v="3"/>
    <s v="ZJ"/>
    <s v="9200088527"/>
    <s v="40"/>
    <n v="4.5199999999999996"/>
    <s v=""/>
    <x v="1"/>
    <x v="4"/>
    <x v="1"/>
  </r>
  <r>
    <s v="1012"/>
    <s v="0L"/>
    <x v="4"/>
    <d v="2017-12-07T00:00:00"/>
    <x v="0"/>
    <x v="3"/>
    <s v="ZJ"/>
    <s v="9200088536"/>
    <s v="40"/>
    <n v="2.84"/>
    <s v=""/>
    <x v="2"/>
    <x v="4"/>
    <x v="2"/>
  </r>
  <r>
    <s v="1012"/>
    <s v="0L"/>
    <x v="4"/>
    <d v="2017-12-07T00:00:00"/>
    <x v="0"/>
    <x v="3"/>
    <s v="ZJ"/>
    <s v="9200088536"/>
    <s v="40"/>
    <n v="5.17"/>
    <s v=""/>
    <x v="1"/>
    <x v="4"/>
    <x v="1"/>
  </r>
  <r>
    <s v="1012"/>
    <s v="0L"/>
    <x v="4"/>
    <d v="2017-12-07T00:00:00"/>
    <x v="0"/>
    <x v="3"/>
    <s v="ZJ"/>
    <s v="9200088536"/>
    <s v="40"/>
    <n v="7.23"/>
    <s v=""/>
    <x v="0"/>
    <x v="4"/>
    <x v="0"/>
  </r>
  <r>
    <s v="1012"/>
    <s v="0L"/>
    <x v="4"/>
    <d v="2017-12-06T00:00:00"/>
    <x v="0"/>
    <x v="3"/>
    <s v="ZJ"/>
    <s v="9200088556"/>
    <s v="50"/>
    <n v="-28.3"/>
    <s v=""/>
    <x v="1"/>
    <x v="4"/>
    <x v="1"/>
  </r>
  <r>
    <s v="1012"/>
    <s v="0L"/>
    <x v="4"/>
    <d v="2017-12-07T00:00:00"/>
    <x v="0"/>
    <x v="3"/>
    <s v="ZJ"/>
    <s v="9200088558"/>
    <s v="50"/>
    <n v="-2.75"/>
    <s v=""/>
    <x v="3"/>
    <x v="4"/>
    <x v="3"/>
  </r>
  <r>
    <s v="1012"/>
    <s v="0L"/>
    <x v="4"/>
    <d v="2017-12-07T00:00:00"/>
    <x v="0"/>
    <x v="3"/>
    <s v="ZJ"/>
    <s v="9200088559"/>
    <s v="50"/>
    <n v="-181.92"/>
    <s v=""/>
    <x v="1"/>
    <x v="4"/>
    <x v="1"/>
  </r>
  <r>
    <s v="1012"/>
    <s v="0L"/>
    <x v="4"/>
    <d v="2017-12-07T00:00:00"/>
    <x v="0"/>
    <x v="3"/>
    <s v="ZJ"/>
    <s v="9200088559"/>
    <s v="50"/>
    <n v="-2.83"/>
    <s v=""/>
    <x v="0"/>
    <x v="4"/>
    <x v="0"/>
  </r>
  <r>
    <s v="1012"/>
    <s v="0L"/>
    <x v="4"/>
    <d v="2017-12-05T00:00:00"/>
    <x v="0"/>
    <x v="3"/>
    <s v="ZJ"/>
    <s v="9200088576"/>
    <s v="40"/>
    <n v="0.83"/>
    <s v=""/>
    <x v="1"/>
    <x v="4"/>
    <x v="1"/>
  </r>
  <r>
    <s v="1012"/>
    <s v="0L"/>
    <x v="4"/>
    <d v="2017-12-07T00:00:00"/>
    <x v="0"/>
    <x v="3"/>
    <s v="ZJ"/>
    <s v="9200088578"/>
    <s v="40"/>
    <n v="1.61"/>
    <s v=""/>
    <x v="1"/>
    <x v="4"/>
    <x v="1"/>
  </r>
  <r>
    <s v="1012"/>
    <s v="0L"/>
    <x v="4"/>
    <d v="2017-12-08T00:00:00"/>
    <x v="0"/>
    <x v="3"/>
    <s v="ZJ"/>
    <s v="9200088580"/>
    <s v="50"/>
    <n v="-30.8"/>
    <s v=""/>
    <x v="0"/>
    <x v="4"/>
    <x v="0"/>
  </r>
  <r>
    <s v="1012"/>
    <s v="0L"/>
    <x v="4"/>
    <d v="2017-12-08T00:00:00"/>
    <x v="0"/>
    <x v="3"/>
    <s v="ZJ"/>
    <s v="9200088580"/>
    <s v="50"/>
    <n v="-11.84"/>
    <s v=""/>
    <x v="3"/>
    <x v="4"/>
    <x v="3"/>
  </r>
  <r>
    <s v="1012"/>
    <s v="0L"/>
    <x v="4"/>
    <d v="2017-12-08T00:00:00"/>
    <x v="0"/>
    <x v="3"/>
    <s v="ZJ"/>
    <s v="9200088580"/>
    <s v="50"/>
    <n v="-29.51"/>
    <s v=""/>
    <x v="2"/>
    <x v="4"/>
    <x v="2"/>
  </r>
  <r>
    <s v="1012"/>
    <s v="0L"/>
    <x v="4"/>
    <d v="2017-12-08T00:00:00"/>
    <x v="0"/>
    <x v="3"/>
    <s v="ZJ"/>
    <s v="9200088580"/>
    <s v="50"/>
    <n v="-3215.65"/>
    <s v=""/>
    <x v="1"/>
    <x v="4"/>
    <x v="1"/>
  </r>
  <r>
    <s v="1012"/>
    <s v="0L"/>
    <x v="4"/>
    <d v="2017-12-08T00:00:00"/>
    <x v="0"/>
    <x v="3"/>
    <s v="ZJ"/>
    <s v="9200088590"/>
    <s v="40"/>
    <n v="4.79"/>
    <s v=""/>
    <x v="1"/>
    <x v="4"/>
    <x v="1"/>
  </r>
  <r>
    <s v="1012"/>
    <s v="0L"/>
    <x v="4"/>
    <d v="2017-12-07T00:00:00"/>
    <x v="0"/>
    <x v="3"/>
    <s v="ZJ"/>
    <s v="9200088595"/>
    <s v="50"/>
    <n v="-9.43"/>
    <s v=""/>
    <x v="1"/>
    <x v="4"/>
    <x v="1"/>
  </r>
  <r>
    <s v="1012"/>
    <s v="0L"/>
    <x v="4"/>
    <d v="2017-12-08T00:00:00"/>
    <x v="0"/>
    <x v="3"/>
    <s v="ZJ"/>
    <s v="9200088596"/>
    <s v="50"/>
    <n v="-7.41"/>
    <s v=""/>
    <x v="1"/>
    <x v="4"/>
    <x v="1"/>
  </r>
  <r>
    <s v="1012"/>
    <s v="0L"/>
    <x v="4"/>
    <d v="2017-12-11T00:00:00"/>
    <x v="0"/>
    <x v="3"/>
    <s v="ZJ"/>
    <s v="9200088625"/>
    <s v="50"/>
    <n v="-3607.28"/>
    <s v=""/>
    <x v="1"/>
    <x v="4"/>
    <x v="1"/>
  </r>
  <r>
    <s v="1012"/>
    <s v="0L"/>
    <x v="4"/>
    <d v="2017-12-11T00:00:00"/>
    <x v="0"/>
    <x v="3"/>
    <s v="ZJ"/>
    <s v="9200088625"/>
    <s v="50"/>
    <n v="-20.39"/>
    <s v=""/>
    <x v="3"/>
    <x v="4"/>
    <x v="3"/>
  </r>
  <r>
    <s v="1012"/>
    <s v="0L"/>
    <x v="4"/>
    <d v="2017-12-11T00:00:00"/>
    <x v="0"/>
    <x v="3"/>
    <s v="ZJ"/>
    <s v="9200088631"/>
    <s v="40"/>
    <n v="13.83"/>
    <s v=""/>
    <x v="1"/>
    <x v="4"/>
    <x v="1"/>
  </r>
  <r>
    <s v="1012"/>
    <s v="0L"/>
    <x v="4"/>
    <d v="2017-12-07T00:00:00"/>
    <x v="0"/>
    <x v="3"/>
    <s v="ZJ"/>
    <s v="9200088637"/>
    <s v="40"/>
    <n v="0.95"/>
    <s v=""/>
    <x v="1"/>
    <x v="4"/>
    <x v="1"/>
  </r>
  <r>
    <s v="1012"/>
    <s v="0L"/>
    <x v="4"/>
    <d v="2017-12-08T00:00:00"/>
    <x v="0"/>
    <x v="3"/>
    <s v="ZJ"/>
    <s v="9200088638"/>
    <s v="40"/>
    <n v="9.2200000000000006"/>
    <s v=""/>
    <x v="1"/>
    <x v="4"/>
    <x v="1"/>
  </r>
  <r>
    <s v="1012"/>
    <s v="0L"/>
    <x v="4"/>
    <d v="2017-12-11T00:00:00"/>
    <x v="0"/>
    <x v="3"/>
    <s v="ZJ"/>
    <s v="9200088649"/>
    <s v="50"/>
    <n v="-10.14"/>
    <s v=""/>
    <x v="1"/>
    <x v="4"/>
    <x v="1"/>
  </r>
  <r>
    <s v="1012"/>
    <s v="0L"/>
    <x v="4"/>
    <d v="2017-12-11T00:00:00"/>
    <x v="0"/>
    <x v="3"/>
    <s v="ZJ"/>
    <s v="9200088649"/>
    <s v="50"/>
    <n v="-7.56"/>
    <s v=""/>
    <x v="3"/>
    <x v="4"/>
    <x v="3"/>
  </r>
  <r>
    <s v="1012"/>
    <s v="0L"/>
    <x v="4"/>
    <d v="2017-12-12T00:00:00"/>
    <x v="0"/>
    <x v="3"/>
    <s v="ZJ"/>
    <s v="9200088686"/>
    <s v="50"/>
    <n v="-4216.99"/>
    <s v=""/>
    <x v="1"/>
    <x v="4"/>
    <x v="1"/>
  </r>
  <r>
    <s v="1012"/>
    <s v="0L"/>
    <x v="4"/>
    <d v="2017-12-12T00:00:00"/>
    <x v="0"/>
    <x v="3"/>
    <s v="ZJ"/>
    <s v="9200088686"/>
    <s v="50"/>
    <n v="-96.86"/>
    <s v=""/>
    <x v="2"/>
    <x v="4"/>
    <x v="2"/>
  </r>
  <r>
    <s v="1012"/>
    <s v="0L"/>
    <x v="4"/>
    <d v="2017-12-12T00:00:00"/>
    <x v="0"/>
    <x v="3"/>
    <s v="ZJ"/>
    <s v="9200088686"/>
    <s v="50"/>
    <n v="-4.53"/>
    <s v=""/>
    <x v="3"/>
    <x v="4"/>
    <x v="3"/>
  </r>
  <r>
    <s v="1012"/>
    <s v="0L"/>
    <x v="4"/>
    <d v="2017-12-12T00:00:00"/>
    <x v="0"/>
    <x v="3"/>
    <s v="ZJ"/>
    <s v="9200088686"/>
    <s v="50"/>
    <n v="-3.6"/>
    <s v=""/>
    <x v="0"/>
    <x v="4"/>
    <x v="0"/>
  </r>
  <r>
    <s v="1012"/>
    <s v="0L"/>
    <x v="4"/>
    <d v="2017-12-12T00:00:00"/>
    <x v="0"/>
    <x v="3"/>
    <s v="ZJ"/>
    <s v="9200088687"/>
    <s v="50"/>
    <n v="-73.84"/>
    <s v=""/>
    <x v="4"/>
    <x v="4"/>
    <x v="4"/>
  </r>
  <r>
    <s v="1012"/>
    <s v="0L"/>
    <x v="4"/>
    <d v="2017-12-13T00:00:00"/>
    <x v="0"/>
    <x v="3"/>
    <s v="ZJ"/>
    <s v="9200088730"/>
    <s v="50"/>
    <n v="-78.790000000000006"/>
    <s v=""/>
    <x v="0"/>
    <x v="4"/>
    <x v="0"/>
  </r>
  <r>
    <s v="1012"/>
    <s v="0L"/>
    <x v="4"/>
    <d v="2017-12-13T00:00:00"/>
    <x v="0"/>
    <x v="3"/>
    <s v="ZJ"/>
    <s v="9200088730"/>
    <s v="50"/>
    <n v="-440.66"/>
    <s v=""/>
    <x v="2"/>
    <x v="4"/>
    <x v="2"/>
  </r>
  <r>
    <s v="1012"/>
    <s v="0L"/>
    <x v="4"/>
    <d v="2017-12-13T00:00:00"/>
    <x v="0"/>
    <x v="3"/>
    <s v="ZJ"/>
    <s v="9200088730"/>
    <s v="50"/>
    <n v="-4308.93"/>
    <s v=""/>
    <x v="1"/>
    <x v="4"/>
    <x v="1"/>
  </r>
  <r>
    <s v="1012"/>
    <s v="0L"/>
    <x v="4"/>
    <d v="2017-12-12T00:00:00"/>
    <x v="0"/>
    <x v="3"/>
    <s v="ZJ"/>
    <s v="9200088735"/>
    <s v="40"/>
    <n v="0.8"/>
    <s v=""/>
    <x v="1"/>
    <x v="4"/>
    <x v="1"/>
  </r>
  <r>
    <s v="1012"/>
    <s v="0L"/>
    <x v="4"/>
    <d v="2017-12-11T00:00:00"/>
    <x v="0"/>
    <x v="3"/>
    <s v="ZJ"/>
    <s v="9200088740"/>
    <s v="40"/>
    <n v="2.62"/>
    <s v=""/>
    <x v="1"/>
    <x v="4"/>
    <x v="1"/>
  </r>
  <r>
    <s v="1012"/>
    <s v="0L"/>
    <x v="4"/>
    <d v="2017-12-13T00:00:00"/>
    <x v="0"/>
    <x v="3"/>
    <s v="ZJ"/>
    <s v="9200088746"/>
    <s v="40"/>
    <n v="33.56"/>
    <s v=""/>
    <x v="1"/>
    <x v="4"/>
    <x v="1"/>
  </r>
  <r>
    <s v="1012"/>
    <s v="0L"/>
    <x v="4"/>
    <d v="2017-12-12T00:00:00"/>
    <x v="0"/>
    <x v="3"/>
    <s v="ZJ"/>
    <s v="9200088756"/>
    <s v="50"/>
    <n v="-424.79"/>
    <s v=""/>
    <x v="1"/>
    <x v="4"/>
    <x v="1"/>
  </r>
  <r>
    <s v="1012"/>
    <s v="0L"/>
    <x v="4"/>
    <d v="2017-12-13T00:00:00"/>
    <x v="0"/>
    <x v="3"/>
    <s v="ZJ"/>
    <s v="9200088757"/>
    <s v="50"/>
    <n v="-2.48"/>
    <s v=""/>
    <x v="3"/>
    <x v="4"/>
    <x v="3"/>
  </r>
  <r>
    <s v="1012"/>
    <s v="0L"/>
    <x v="4"/>
    <d v="2017-12-13T00:00:00"/>
    <x v="0"/>
    <x v="3"/>
    <s v="ZJ"/>
    <s v="9200088757"/>
    <s v="50"/>
    <n v="-0.87"/>
    <s v=""/>
    <x v="0"/>
    <x v="4"/>
    <x v="0"/>
  </r>
  <r>
    <s v="1012"/>
    <s v="0L"/>
    <x v="4"/>
    <d v="2017-12-13T00:00:00"/>
    <x v="0"/>
    <x v="3"/>
    <s v="ZJ"/>
    <s v="9200088757"/>
    <s v="50"/>
    <n v="-1.42"/>
    <s v=""/>
    <x v="2"/>
    <x v="4"/>
    <x v="2"/>
  </r>
  <r>
    <s v="1012"/>
    <s v="0L"/>
    <x v="4"/>
    <d v="2017-12-13T00:00:00"/>
    <x v="0"/>
    <x v="3"/>
    <s v="ZJ"/>
    <s v="9200088758"/>
    <s v="50"/>
    <n v="-27.73"/>
    <s v=""/>
    <x v="1"/>
    <x v="4"/>
    <x v="1"/>
  </r>
  <r>
    <s v="1012"/>
    <s v="0L"/>
    <x v="4"/>
    <d v="2017-12-01T00:00:00"/>
    <x v="0"/>
    <x v="3"/>
    <s v="ZJ"/>
    <s v="9200088812"/>
    <s v="40"/>
    <n v="6.37"/>
    <s v=""/>
    <x v="1"/>
    <x v="4"/>
    <x v="1"/>
  </r>
  <r>
    <s v="1012"/>
    <s v="0L"/>
    <x v="4"/>
    <d v="2017-12-07T00:00:00"/>
    <x v="0"/>
    <x v="3"/>
    <s v="ZJ"/>
    <s v="9200088813"/>
    <s v="40"/>
    <n v="1.71"/>
    <s v=""/>
    <x v="1"/>
    <x v="4"/>
    <x v="1"/>
  </r>
  <r>
    <s v="1012"/>
    <s v="0L"/>
    <x v="4"/>
    <d v="2017-12-13T00:00:00"/>
    <x v="0"/>
    <x v="3"/>
    <s v="ZJ"/>
    <s v="9200088814"/>
    <s v="40"/>
    <n v="38.020000000000003"/>
    <s v=""/>
    <x v="1"/>
    <x v="4"/>
    <x v="1"/>
  </r>
  <r>
    <s v="1012"/>
    <s v="0L"/>
    <x v="4"/>
    <d v="2017-12-14T00:00:00"/>
    <x v="0"/>
    <x v="3"/>
    <s v="ZJ"/>
    <s v="9200088817"/>
    <s v="40"/>
    <n v="4.5999999999999996"/>
    <s v=""/>
    <x v="3"/>
    <x v="4"/>
    <x v="3"/>
  </r>
  <r>
    <s v="1012"/>
    <s v="0L"/>
    <x v="4"/>
    <d v="2017-12-14T00:00:00"/>
    <x v="0"/>
    <x v="3"/>
    <s v="ZJ"/>
    <s v="9200088817"/>
    <s v="40"/>
    <n v="8.1999999999999993"/>
    <s v=""/>
    <x v="1"/>
    <x v="4"/>
    <x v="1"/>
  </r>
  <r>
    <s v="1012"/>
    <s v="0L"/>
    <x v="4"/>
    <d v="2017-12-13T00:00:00"/>
    <x v="0"/>
    <x v="3"/>
    <s v="ZJ"/>
    <s v="9200088828"/>
    <s v="50"/>
    <n v="-669.74"/>
    <s v=""/>
    <x v="1"/>
    <x v="4"/>
    <x v="1"/>
  </r>
  <r>
    <s v="1012"/>
    <s v="0L"/>
    <x v="4"/>
    <d v="2017-12-14T00:00:00"/>
    <x v="0"/>
    <x v="3"/>
    <s v="ZJ"/>
    <s v="9200088829"/>
    <s v="50"/>
    <n v="-1066.55"/>
    <s v=""/>
    <x v="1"/>
    <x v="4"/>
    <x v="1"/>
  </r>
  <r>
    <s v="1012"/>
    <s v="0L"/>
    <x v="4"/>
    <d v="2017-12-14T00:00:00"/>
    <x v="0"/>
    <x v="3"/>
    <s v="ZJ"/>
    <s v="9200088829"/>
    <s v="50"/>
    <n v="-2.4700000000000002"/>
    <s v=""/>
    <x v="3"/>
    <x v="4"/>
    <x v="3"/>
  </r>
  <r>
    <s v="1012"/>
    <s v="0L"/>
    <x v="4"/>
    <d v="2017-12-16T00:00:00"/>
    <x v="0"/>
    <x v="3"/>
    <s v="ZJ"/>
    <s v="9200088957"/>
    <s v="50"/>
    <n v="-665.09"/>
    <s v=""/>
    <x v="1"/>
    <x v="4"/>
    <x v="1"/>
  </r>
  <r>
    <s v="1012"/>
    <s v="0L"/>
    <x v="4"/>
    <d v="2017-12-17T00:00:00"/>
    <x v="0"/>
    <x v="3"/>
    <s v="ZJ"/>
    <s v="9200088958"/>
    <s v="50"/>
    <n v="-6.76"/>
    <s v=""/>
    <x v="1"/>
    <x v="4"/>
    <x v="1"/>
  </r>
  <r>
    <s v="1012"/>
    <s v="0L"/>
    <x v="4"/>
    <d v="2017-12-15T00:00:00"/>
    <x v="0"/>
    <x v="3"/>
    <s v="ZJ"/>
    <s v="9200088857"/>
    <s v="50"/>
    <n v="-736.49"/>
    <s v=""/>
    <x v="1"/>
    <x v="4"/>
    <x v="1"/>
  </r>
  <r>
    <s v="1012"/>
    <s v="0L"/>
    <x v="4"/>
    <d v="2017-12-15T00:00:00"/>
    <x v="0"/>
    <x v="3"/>
    <s v="ZJ"/>
    <s v="9200088857"/>
    <s v="50"/>
    <n v="-2.75"/>
    <s v=""/>
    <x v="2"/>
    <x v="4"/>
    <x v="2"/>
  </r>
  <r>
    <s v="1012"/>
    <s v="0L"/>
    <x v="4"/>
    <d v="2017-12-15T00:00:00"/>
    <x v="0"/>
    <x v="3"/>
    <s v="ZJ"/>
    <s v="9200088857"/>
    <s v="50"/>
    <n v="-4.09"/>
    <s v=""/>
    <x v="0"/>
    <x v="4"/>
    <x v="0"/>
  </r>
  <r>
    <s v="1012"/>
    <s v="0L"/>
    <x v="4"/>
    <d v="2017-12-14T00:00:00"/>
    <x v="0"/>
    <x v="3"/>
    <s v="ZJ"/>
    <s v="9200088869"/>
    <s v="40"/>
    <n v="7.7"/>
    <s v=""/>
    <x v="1"/>
    <x v="4"/>
    <x v="1"/>
  </r>
  <r>
    <s v="1012"/>
    <s v="0L"/>
    <x v="4"/>
    <d v="2017-12-15T00:00:00"/>
    <x v="0"/>
    <x v="3"/>
    <s v="ZJ"/>
    <s v="9200088870"/>
    <s v="40"/>
    <n v="0.71"/>
    <s v=""/>
    <x v="1"/>
    <x v="4"/>
    <x v="1"/>
  </r>
  <r>
    <s v="1012"/>
    <s v="0L"/>
    <x v="4"/>
    <d v="2017-12-15T00:00:00"/>
    <x v="0"/>
    <x v="3"/>
    <s v="ZJ"/>
    <s v="9200088871"/>
    <s v="40"/>
    <n v="25.95"/>
    <s v=""/>
    <x v="1"/>
    <x v="4"/>
    <x v="1"/>
  </r>
  <r>
    <s v="1012"/>
    <s v="0L"/>
    <x v="4"/>
    <d v="2017-12-14T00:00:00"/>
    <x v="0"/>
    <x v="3"/>
    <s v="ZJ"/>
    <s v="9200088880"/>
    <s v="50"/>
    <n v="-13.39"/>
    <s v=""/>
    <x v="1"/>
    <x v="4"/>
    <x v="1"/>
  </r>
  <r>
    <s v="1012"/>
    <s v="0L"/>
    <x v="4"/>
    <d v="2017-12-15T00:00:00"/>
    <x v="0"/>
    <x v="3"/>
    <s v="ZJ"/>
    <s v="9200088882"/>
    <s v="50"/>
    <n v="-11.29"/>
    <s v=""/>
    <x v="1"/>
    <x v="4"/>
    <x v="1"/>
  </r>
  <r>
    <s v="1012"/>
    <s v="0L"/>
    <x v="4"/>
    <d v="2017-12-14T00:00:00"/>
    <x v="0"/>
    <x v="3"/>
    <s v="ZJ"/>
    <s v="9200088891"/>
    <s v="50"/>
    <n v="-6842.91"/>
    <s v=""/>
    <x v="1"/>
    <x v="4"/>
    <x v="1"/>
  </r>
  <r>
    <s v="1012"/>
    <s v="0L"/>
    <x v="4"/>
    <d v="2017-12-14T00:00:00"/>
    <x v="0"/>
    <x v="3"/>
    <s v="ZJ"/>
    <s v="9200088891"/>
    <s v="50"/>
    <n v="-33.18"/>
    <s v=""/>
    <x v="2"/>
    <x v="4"/>
    <x v="2"/>
  </r>
  <r>
    <s v="1012"/>
    <s v="0L"/>
    <x v="4"/>
    <d v="2017-12-14T00:00:00"/>
    <x v="0"/>
    <x v="3"/>
    <s v="ZJ"/>
    <s v="9200088891"/>
    <s v="50"/>
    <n v="-3.36"/>
    <s v=""/>
    <x v="0"/>
    <x v="4"/>
    <x v="0"/>
  </r>
  <r>
    <s v="1012"/>
    <s v="0L"/>
    <x v="4"/>
    <d v="2017-12-16T00:00:00"/>
    <x v="0"/>
    <x v="3"/>
    <s v="ZJ"/>
    <s v="9200088959"/>
    <s v="40"/>
    <n v="10.210000000000001"/>
    <s v=""/>
    <x v="1"/>
    <x v="4"/>
    <x v="1"/>
  </r>
  <r>
    <s v="1012"/>
    <s v="0L"/>
    <x v="4"/>
    <d v="2017-12-18T00:00:00"/>
    <x v="0"/>
    <x v="3"/>
    <s v="ZJ"/>
    <s v="9200088910"/>
    <s v="50"/>
    <n v="-2475.9499999999998"/>
    <s v=""/>
    <x v="1"/>
    <x v="4"/>
    <x v="1"/>
  </r>
  <r>
    <s v="1012"/>
    <s v="0L"/>
    <x v="4"/>
    <d v="2017-12-18T00:00:00"/>
    <x v="0"/>
    <x v="3"/>
    <s v="ZJ"/>
    <s v="9200088910"/>
    <s v="50"/>
    <n v="-300.23"/>
    <s v=""/>
    <x v="0"/>
    <x v="4"/>
    <x v="0"/>
  </r>
  <r>
    <s v="1012"/>
    <s v="0L"/>
    <x v="4"/>
    <d v="2017-12-18T00:00:00"/>
    <x v="0"/>
    <x v="3"/>
    <s v="ZJ"/>
    <s v="9200088910"/>
    <s v="50"/>
    <n v="-16.62"/>
    <s v=""/>
    <x v="2"/>
    <x v="4"/>
    <x v="2"/>
  </r>
  <r>
    <s v="1012"/>
    <s v="0L"/>
    <x v="4"/>
    <d v="2017-12-15T00:00:00"/>
    <x v="0"/>
    <x v="3"/>
    <s v="ZJ"/>
    <s v="9200088915"/>
    <s v="40"/>
    <n v="2.5099999999999998"/>
    <s v=""/>
    <x v="3"/>
    <x v="4"/>
    <x v="3"/>
  </r>
  <r>
    <s v="1012"/>
    <s v="0L"/>
    <x v="4"/>
    <d v="2017-12-16T00:00:00"/>
    <x v="0"/>
    <x v="3"/>
    <s v="ZJ"/>
    <s v="9200088916"/>
    <s v="40"/>
    <n v="0.98"/>
    <s v=""/>
    <x v="1"/>
    <x v="4"/>
    <x v="1"/>
  </r>
  <r>
    <s v="1012"/>
    <s v="0L"/>
    <x v="4"/>
    <d v="2017-12-16T00:00:00"/>
    <x v="0"/>
    <x v="3"/>
    <s v="ZJ"/>
    <s v="9200088917"/>
    <s v="40"/>
    <n v="8.17"/>
    <s v=""/>
    <x v="1"/>
    <x v="4"/>
    <x v="1"/>
  </r>
  <r>
    <s v="1012"/>
    <s v="0L"/>
    <x v="4"/>
    <d v="2017-12-15T00:00:00"/>
    <x v="0"/>
    <x v="3"/>
    <s v="ZJ"/>
    <s v="9200088937"/>
    <s v="50"/>
    <n v="-4.1100000000000003"/>
    <s v=""/>
    <x v="1"/>
    <x v="4"/>
    <x v="1"/>
  </r>
  <r>
    <s v="1012"/>
    <s v="0L"/>
    <x v="4"/>
    <d v="2017-12-16T00:00:00"/>
    <x v="0"/>
    <x v="3"/>
    <s v="ZJ"/>
    <s v="9200088938"/>
    <s v="50"/>
    <n v="-9.4"/>
    <s v=""/>
    <x v="1"/>
    <x v="4"/>
    <x v="1"/>
  </r>
  <r>
    <s v="1012"/>
    <s v="0L"/>
    <x v="4"/>
    <d v="2017-12-19T00:00:00"/>
    <x v="0"/>
    <x v="3"/>
    <s v="ZJ"/>
    <s v="9200088965"/>
    <s v="50"/>
    <n v="-9.39"/>
    <s v=""/>
    <x v="0"/>
    <x v="4"/>
    <x v="0"/>
  </r>
  <r>
    <s v="1012"/>
    <s v="0L"/>
    <x v="4"/>
    <d v="2017-12-19T00:00:00"/>
    <x v="0"/>
    <x v="3"/>
    <s v="ZJ"/>
    <s v="9200088965"/>
    <s v="50"/>
    <n v="-3.06"/>
    <s v=""/>
    <x v="2"/>
    <x v="4"/>
    <x v="2"/>
  </r>
  <r>
    <s v="1012"/>
    <s v="0L"/>
    <x v="4"/>
    <d v="2017-12-19T00:00:00"/>
    <x v="0"/>
    <x v="3"/>
    <s v="ZJ"/>
    <s v="9200088965"/>
    <s v="50"/>
    <n v="-837.63"/>
    <s v=""/>
    <x v="1"/>
    <x v="4"/>
    <x v="1"/>
  </r>
  <r>
    <s v="1012"/>
    <s v="0L"/>
    <x v="4"/>
    <d v="2017-12-18T00:00:00"/>
    <x v="0"/>
    <x v="3"/>
    <s v="ZJ"/>
    <s v="9200088970"/>
    <s v="40"/>
    <n v="48.76"/>
    <s v=""/>
    <x v="1"/>
    <x v="4"/>
    <x v="1"/>
  </r>
  <r>
    <s v="1012"/>
    <s v="0L"/>
    <x v="4"/>
    <d v="2017-12-18T00:00:00"/>
    <x v="0"/>
    <x v="3"/>
    <s v="ZJ"/>
    <s v="9200088973"/>
    <s v="40"/>
    <n v="19.309999999999999"/>
    <s v=""/>
    <x v="1"/>
    <x v="4"/>
    <x v="1"/>
  </r>
  <r>
    <s v="1012"/>
    <s v="0L"/>
    <x v="4"/>
    <d v="2017-12-18T00:00:00"/>
    <x v="0"/>
    <x v="3"/>
    <s v="ZJ"/>
    <s v="9200088987"/>
    <s v="40"/>
    <n v="58.83"/>
    <s v=""/>
    <x v="1"/>
    <x v="4"/>
    <x v="1"/>
  </r>
  <r>
    <s v="1012"/>
    <s v="0L"/>
    <x v="4"/>
    <d v="2017-12-18T00:00:00"/>
    <x v="0"/>
    <x v="3"/>
    <s v="ZJ"/>
    <s v="9200089023"/>
    <s v="40"/>
    <n v="1.48"/>
    <s v=""/>
    <x v="1"/>
    <x v="4"/>
    <x v="1"/>
  </r>
  <r>
    <s v="1012"/>
    <s v="0L"/>
    <x v="4"/>
    <d v="2017-12-04T00:00:00"/>
    <x v="0"/>
    <x v="3"/>
    <s v="ZJ"/>
    <s v="9200089025"/>
    <s v="40"/>
    <n v="1.69"/>
    <s v=""/>
    <x v="1"/>
    <x v="4"/>
    <x v="1"/>
  </r>
  <r>
    <s v="1012"/>
    <s v="0L"/>
    <x v="4"/>
    <d v="2017-12-14T00:00:00"/>
    <x v="0"/>
    <x v="3"/>
    <s v="ZJ"/>
    <s v="9200089027"/>
    <s v="40"/>
    <n v="0.71"/>
    <s v=""/>
    <x v="1"/>
    <x v="4"/>
    <x v="1"/>
  </r>
  <r>
    <s v="1012"/>
    <s v="0L"/>
    <x v="4"/>
    <d v="2017-12-19T00:00:00"/>
    <x v="0"/>
    <x v="3"/>
    <s v="ZJ"/>
    <s v="9200089028"/>
    <s v="40"/>
    <n v="1.29"/>
    <s v=""/>
    <x v="1"/>
    <x v="4"/>
    <x v="1"/>
  </r>
  <r>
    <s v="1012"/>
    <s v="0L"/>
    <x v="4"/>
    <d v="2017-12-20T00:00:00"/>
    <x v="0"/>
    <x v="3"/>
    <s v="ZJ"/>
    <s v="9200089029"/>
    <s v="50"/>
    <n v="-5244.99"/>
    <s v=""/>
    <x v="1"/>
    <x v="4"/>
    <x v="1"/>
  </r>
  <r>
    <s v="1012"/>
    <s v="0L"/>
    <x v="4"/>
    <d v="2017-12-20T00:00:00"/>
    <x v="0"/>
    <x v="3"/>
    <s v="ZJ"/>
    <s v="9200089029"/>
    <s v="50"/>
    <n v="-169.83"/>
    <s v=""/>
    <x v="0"/>
    <x v="4"/>
    <x v="0"/>
  </r>
  <r>
    <s v="1012"/>
    <s v="0L"/>
    <x v="4"/>
    <d v="2017-12-20T00:00:00"/>
    <x v="0"/>
    <x v="3"/>
    <s v="ZJ"/>
    <s v="9200089029"/>
    <s v="50"/>
    <n v="-17.739999999999998"/>
    <s v=""/>
    <x v="2"/>
    <x v="4"/>
    <x v="2"/>
  </r>
  <r>
    <s v="1012"/>
    <s v="0L"/>
    <x v="4"/>
    <d v="2017-12-18T00:00:00"/>
    <x v="0"/>
    <x v="3"/>
    <s v="ZJ"/>
    <s v="9200089033"/>
    <s v="40"/>
    <n v="208.35"/>
    <s v=""/>
    <x v="0"/>
    <x v="4"/>
    <x v="0"/>
  </r>
  <r>
    <s v="1012"/>
    <s v="0L"/>
    <x v="4"/>
    <d v="2017-12-19T00:00:00"/>
    <x v="0"/>
    <x v="3"/>
    <s v="ZJ"/>
    <s v="9200089034"/>
    <s v="40"/>
    <n v="2.19"/>
    <s v=""/>
    <x v="1"/>
    <x v="4"/>
    <x v="1"/>
  </r>
  <r>
    <s v="1012"/>
    <s v="0L"/>
    <x v="4"/>
    <d v="2017-12-20T00:00:00"/>
    <x v="0"/>
    <x v="3"/>
    <s v="ZJ"/>
    <s v="9200089039"/>
    <s v="40"/>
    <n v="38.450000000000003"/>
    <s v=""/>
    <x v="1"/>
    <x v="4"/>
    <x v="1"/>
  </r>
  <r>
    <s v="1012"/>
    <s v="0L"/>
    <x v="4"/>
    <d v="2017-12-19T00:00:00"/>
    <x v="0"/>
    <x v="3"/>
    <s v="ZJ"/>
    <s v="9200089044"/>
    <s v="50"/>
    <n v="-1.1499999999999999"/>
    <s v=""/>
    <x v="1"/>
    <x v="4"/>
    <x v="1"/>
  </r>
  <r>
    <s v="1012"/>
    <s v="0L"/>
    <x v="4"/>
    <d v="2017-12-20T00:00:00"/>
    <x v="0"/>
    <x v="3"/>
    <s v="ZJ"/>
    <s v="9200089048"/>
    <s v="50"/>
    <n v="-17.399999999999999"/>
    <s v=""/>
    <x v="1"/>
    <x v="4"/>
    <x v="1"/>
  </r>
  <r>
    <s v="1012"/>
    <s v="0L"/>
    <x v="4"/>
    <d v="2017-12-19T00:00:00"/>
    <x v="0"/>
    <x v="3"/>
    <s v="ZJ"/>
    <s v="9200089062"/>
    <s v="40"/>
    <n v="0.95"/>
    <s v=""/>
    <x v="1"/>
    <x v="4"/>
    <x v="1"/>
  </r>
  <r>
    <s v="1012"/>
    <s v="0L"/>
    <x v="4"/>
    <d v="2017-12-19T00:00:00"/>
    <x v="0"/>
    <x v="3"/>
    <s v="ZJ"/>
    <s v="9200089067"/>
    <s v="40"/>
    <n v="4.4800000000000004"/>
    <s v=""/>
    <x v="1"/>
    <x v="4"/>
    <x v="1"/>
  </r>
  <r>
    <s v="1012"/>
    <s v="0L"/>
    <x v="4"/>
    <d v="2017-12-19T00:00:00"/>
    <x v="0"/>
    <x v="3"/>
    <s v="ZJ"/>
    <s v="9200089068"/>
    <s v="40"/>
    <n v="22.17"/>
    <s v=""/>
    <x v="1"/>
    <x v="4"/>
    <x v="1"/>
  </r>
  <r>
    <s v="1012"/>
    <s v="0L"/>
    <x v="4"/>
    <d v="2017-12-18T00:00:00"/>
    <x v="0"/>
    <x v="3"/>
    <s v="ZJ"/>
    <s v="9200089073"/>
    <s v="50"/>
    <n v="-17.309999999999999"/>
    <s v=""/>
    <x v="1"/>
    <x v="4"/>
    <x v="1"/>
  </r>
  <r>
    <s v="1012"/>
    <s v="0L"/>
    <x v="4"/>
    <d v="2017-12-18T00:00:00"/>
    <x v="0"/>
    <x v="3"/>
    <s v="ZJ"/>
    <s v="9200089073"/>
    <s v="50"/>
    <n v="-208.35"/>
    <s v=""/>
    <x v="0"/>
    <x v="4"/>
    <x v="0"/>
  </r>
  <r>
    <s v="1012"/>
    <s v="0L"/>
    <x v="4"/>
    <d v="2017-12-19T00:00:00"/>
    <x v="0"/>
    <x v="3"/>
    <s v="ZJ"/>
    <s v="9200089075"/>
    <s v="50"/>
    <n v="-14.61"/>
    <s v=""/>
    <x v="1"/>
    <x v="4"/>
    <x v="1"/>
  </r>
  <r>
    <s v="1012"/>
    <s v="0L"/>
    <x v="4"/>
    <d v="2017-12-21T00:00:00"/>
    <x v="0"/>
    <x v="3"/>
    <s v="ZJ"/>
    <s v="9200089117"/>
    <s v="50"/>
    <n v="-3731.97"/>
    <s v=""/>
    <x v="1"/>
    <x v="4"/>
    <x v="1"/>
  </r>
  <r>
    <s v="1012"/>
    <s v="0L"/>
    <x v="4"/>
    <d v="2017-12-21T00:00:00"/>
    <x v="0"/>
    <x v="3"/>
    <s v="ZJ"/>
    <s v="9200089123"/>
    <s v="40"/>
    <n v="19.68"/>
    <s v=""/>
    <x v="1"/>
    <x v="4"/>
    <x v="1"/>
  </r>
  <r>
    <s v="1012"/>
    <s v="0L"/>
    <x v="4"/>
    <d v="2017-12-05T00:00:00"/>
    <x v="0"/>
    <x v="3"/>
    <s v="ZJ"/>
    <s v="9200089135"/>
    <s v="40"/>
    <n v="1.89"/>
    <s v=""/>
    <x v="1"/>
    <x v="4"/>
    <x v="1"/>
  </r>
  <r>
    <s v="1012"/>
    <s v="0L"/>
    <x v="4"/>
    <d v="2017-12-06T00:00:00"/>
    <x v="0"/>
    <x v="3"/>
    <s v="ZJ"/>
    <s v="9200089136"/>
    <s v="40"/>
    <n v="1.74"/>
    <s v=""/>
    <x v="1"/>
    <x v="4"/>
    <x v="1"/>
  </r>
  <r>
    <s v="1012"/>
    <s v="0L"/>
    <x v="4"/>
    <d v="2017-12-20T00:00:00"/>
    <x v="0"/>
    <x v="3"/>
    <s v="ZJ"/>
    <s v="9200089137"/>
    <s v="40"/>
    <n v="8.2899999999999991"/>
    <s v=""/>
    <x v="1"/>
    <x v="4"/>
    <x v="1"/>
  </r>
  <r>
    <s v="1012"/>
    <s v="0L"/>
    <x v="4"/>
    <d v="2017-12-20T00:00:00"/>
    <x v="0"/>
    <x v="3"/>
    <s v="ZJ"/>
    <s v="9200089148"/>
    <s v="50"/>
    <n v="-93.37"/>
    <s v=""/>
    <x v="1"/>
    <x v="4"/>
    <x v="1"/>
  </r>
  <r>
    <s v="1012"/>
    <s v="0L"/>
    <x v="4"/>
    <d v="2017-12-21T00:00:00"/>
    <x v="0"/>
    <x v="3"/>
    <s v="ZJ"/>
    <s v="9200089150"/>
    <s v="50"/>
    <n v="-7.43"/>
    <s v=""/>
    <x v="0"/>
    <x v="4"/>
    <x v="0"/>
  </r>
  <r>
    <s v="1012"/>
    <s v="0L"/>
    <x v="4"/>
    <d v="2017-12-21T00:00:00"/>
    <x v="0"/>
    <x v="3"/>
    <s v="ZJ"/>
    <s v="9200089151"/>
    <s v="50"/>
    <n v="-215.89"/>
    <s v=""/>
    <x v="1"/>
    <x v="4"/>
    <x v="1"/>
  </r>
  <r>
    <s v="1012"/>
    <s v="0L"/>
    <x v="4"/>
    <d v="2017-12-22T00:00:00"/>
    <x v="0"/>
    <x v="3"/>
    <s v="ZJ"/>
    <s v="9200089180"/>
    <s v="50"/>
    <n v="-4452.3599999999997"/>
    <s v=""/>
    <x v="1"/>
    <x v="4"/>
    <x v="1"/>
  </r>
  <r>
    <s v="1012"/>
    <s v="0L"/>
    <x v="4"/>
    <d v="2017-12-22T00:00:00"/>
    <x v="0"/>
    <x v="3"/>
    <s v="ZJ"/>
    <s v="9200089180"/>
    <s v="50"/>
    <n v="-259.77999999999997"/>
    <s v=""/>
    <x v="2"/>
    <x v="4"/>
    <x v="2"/>
  </r>
  <r>
    <s v="1012"/>
    <s v="0L"/>
    <x v="4"/>
    <d v="2017-12-22T00:00:00"/>
    <x v="0"/>
    <x v="3"/>
    <s v="ZJ"/>
    <s v="9200089180"/>
    <s v="50"/>
    <n v="-8.6"/>
    <s v=""/>
    <x v="0"/>
    <x v="4"/>
    <x v="0"/>
  </r>
  <r>
    <s v="1012"/>
    <s v="0L"/>
    <x v="4"/>
    <d v="2017-12-06T00:00:00"/>
    <x v="0"/>
    <x v="3"/>
    <s v="ZJ"/>
    <s v="9200089186"/>
    <s v="40"/>
    <n v="3.25"/>
    <s v=""/>
    <x v="1"/>
    <x v="4"/>
    <x v="1"/>
  </r>
  <r>
    <s v="1012"/>
    <s v="0L"/>
    <x v="4"/>
    <d v="2017-12-14T00:00:00"/>
    <x v="0"/>
    <x v="3"/>
    <s v="ZJ"/>
    <s v="9200089188"/>
    <s v="40"/>
    <n v="1.1499999999999999"/>
    <s v=""/>
    <x v="1"/>
    <x v="4"/>
    <x v="1"/>
  </r>
  <r>
    <s v="1012"/>
    <s v="0L"/>
    <x v="4"/>
    <d v="2017-12-21T00:00:00"/>
    <x v="0"/>
    <x v="3"/>
    <s v="ZJ"/>
    <s v="9200089193"/>
    <s v="40"/>
    <n v="0.73"/>
    <s v=""/>
    <x v="1"/>
    <x v="4"/>
    <x v="1"/>
  </r>
  <r>
    <s v="1012"/>
    <s v="0L"/>
    <x v="4"/>
    <d v="2017-12-21T00:00:00"/>
    <x v="0"/>
    <x v="3"/>
    <s v="ZJ"/>
    <s v="9200089197"/>
    <s v="40"/>
    <n v="23.16"/>
    <s v=""/>
    <x v="1"/>
    <x v="4"/>
    <x v="1"/>
  </r>
  <r>
    <s v="1012"/>
    <s v="0L"/>
    <x v="4"/>
    <d v="2017-12-22T00:00:00"/>
    <x v="0"/>
    <x v="3"/>
    <s v="ZJ"/>
    <s v="9200089199"/>
    <s v="40"/>
    <n v="20.11"/>
    <s v=""/>
    <x v="1"/>
    <x v="4"/>
    <x v="1"/>
  </r>
  <r>
    <s v="1012"/>
    <s v="0L"/>
    <x v="4"/>
    <d v="2017-12-22T00:00:00"/>
    <x v="0"/>
    <x v="3"/>
    <s v="ZJ"/>
    <s v="9200089200"/>
    <s v="40"/>
    <n v="20.39"/>
    <s v=""/>
    <x v="1"/>
    <x v="4"/>
    <x v="1"/>
  </r>
  <r>
    <s v="1012"/>
    <s v="0L"/>
    <x v="4"/>
    <d v="2017-12-22T00:00:00"/>
    <x v="0"/>
    <x v="3"/>
    <s v="ZJ"/>
    <s v="9200089201"/>
    <s v="40"/>
    <n v="3.74"/>
    <s v=""/>
    <x v="0"/>
    <x v="4"/>
    <x v="0"/>
  </r>
  <r>
    <s v="1012"/>
    <s v="0L"/>
    <x v="4"/>
    <d v="2017-12-21T00:00:00"/>
    <x v="0"/>
    <x v="3"/>
    <s v="ZJ"/>
    <s v="9200089212"/>
    <s v="50"/>
    <n v="-336.77"/>
    <s v=""/>
    <x v="1"/>
    <x v="4"/>
    <x v="1"/>
  </r>
  <r>
    <s v="1012"/>
    <s v="0L"/>
    <x v="4"/>
    <d v="2017-12-22T00:00:00"/>
    <x v="0"/>
    <x v="3"/>
    <s v="ZJ"/>
    <s v="9200089213"/>
    <s v="50"/>
    <n v="-2.91"/>
    <s v=""/>
    <x v="0"/>
    <x v="4"/>
    <x v="0"/>
  </r>
  <r>
    <s v="1012"/>
    <s v="0L"/>
    <x v="4"/>
    <d v="2017-12-22T00:00:00"/>
    <x v="0"/>
    <x v="3"/>
    <s v="ZJ"/>
    <s v="9200089214"/>
    <s v="50"/>
    <n v="-150.32"/>
    <s v=""/>
    <x v="1"/>
    <x v="4"/>
    <x v="1"/>
  </r>
  <r>
    <s v="1012"/>
    <s v="0L"/>
    <x v="4"/>
    <d v="2017-12-26T00:00:00"/>
    <x v="0"/>
    <x v="3"/>
    <s v="ZJ"/>
    <s v="9200089232"/>
    <s v="50"/>
    <n v="-2913.85"/>
    <s v=""/>
    <x v="1"/>
    <x v="4"/>
    <x v="1"/>
  </r>
  <r>
    <s v="1012"/>
    <s v="0L"/>
    <x v="4"/>
    <d v="2017-12-26T00:00:00"/>
    <x v="0"/>
    <x v="3"/>
    <s v="ZJ"/>
    <s v="9200089232"/>
    <s v="50"/>
    <n v="-22.76"/>
    <s v=""/>
    <x v="2"/>
    <x v="4"/>
    <x v="2"/>
  </r>
  <r>
    <s v="1012"/>
    <s v="0L"/>
    <x v="4"/>
    <d v="2017-12-23T00:00:00"/>
    <x v="0"/>
    <x v="3"/>
    <s v="ZJ"/>
    <s v="9200089247"/>
    <s v="40"/>
    <n v="9"/>
    <s v=""/>
    <x v="1"/>
    <x v="4"/>
    <x v="1"/>
  </r>
  <r>
    <s v="1012"/>
    <s v="0L"/>
    <x v="4"/>
    <d v="2017-12-23T00:00:00"/>
    <x v="0"/>
    <x v="3"/>
    <s v="ZJ"/>
    <s v="9200089247"/>
    <s v="40"/>
    <n v="11.52"/>
    <s v=""/>
    <x v="2"/>
    <x v="4"/>
    <x v="2"/>
  </r>
  <r>
    <s v="1012"/>
    <s v="0L"/>
    <x v="4"/>
    <d v="2017-12-26T00:00:00"/>
    <x v="0"/>
    <x v="3"/>
    <s v="ZJ"/>
    <s v="9200089248"/>
    <s v="40"/>
    <n v="7.87"/>
    <s v=""/>
    <x v="1"/>
    <x v="4"/>
    <x v="1"/>
  </r>
  <r>
    <s v="1012"/>
    <s v="0L"/>
    <x v="4"/>
    <d v="2017-12-22T00:00:00"/>
    <x v="0"/>
    <x v="3"/>
    <s v="ZJ"/>
    <s v="9200089255"/>
    <s v="50"/>
    <n v="-0.18"/>
    <s v=""/>
    <x v="1"/>
    <x v="4"/>
    <x v="1"/>
  </r>
  <r>
    <s v="1012"/>
    <s v="0L"/>
    <x v="4"/>
    <d v="2017-12-23T00:00:00"/>
    <x v="0"/>
    <x v="3"/>
    <s v="ZJ"/>
    <s v="9200089256"/>
    <s v="50"/>
    <n v="-573.55999999999995"/>
    <s v=""/>
    <x v="1"/>
    <x v="4"/>
    <x v="1"/>
  </r>
  <r>
    <s v="1012"/>
    <s v="0L"/>
    <x v="4"/>
    <d v="2017-12-23T00:00:00"/>
    <x v="0"/>
    <x v="3"/>
    <s v="ZJ"/>
    <s v="9200089256"/>
    <s v="50"/>
    <n v="-2.12"/>
    <s v=""/>
    <x v="2"/>
    <x v="4"/>
    <x v="2"/>
  </r>
  <r>
    <s v="1012"/>
    <s v="0L"/>
    <x v="4"/>
    <d v="2017-12-26T00:00:00"/>
    <x v="0"/>
    <x v="3"/>
    <s v="ZJ"/>
    <s v="9200089258"/>
    <s v="50"/>
    <n v="-49.56"/>
    <s v=""/>
    <x v="1"/>
    <x v="4"/>
    <x v="1"/>
  </r>
  <r>
    <s v="1012"/>
    <s v="0L"/>
    <x v="4"/>
    <d v="2017-12-27T00:00:00"/>
    <x v="0"/>
    <x v="3"/>
    <s v="ZJ"/>
    <s v="9200089307"/>
    <s v="50"/>
    <n v="-6.36"/>
    <s v=""/>
    <x v="2"/>
    <x v="4"/>
    <x v="2"/>
  </r>
  <r>
    <s v="1012"/>
    <s v="0L"/>
    <x v="4"/>
    <d v="2017-12-27T00:00:00"/>
    <x v="0"/>
    <x v="3"/>
    <s v="ZJ"/>
    <s v="9200089307"/>
    <s v="50"/>
    <n v="-10.98"/>
    <s v=""/>
    <x v="3"/>
    <x v="4"/>
    <x v="3"/>
  </r>
  <r>
    <s v="1012"/>
    <s v="0L"/>
    <x v="4"/>
    <d v="2017-12-27T00:00:00"/>
    <x v="0"/>
    <x v="3"/>
    <s v="ZJ"/>
    <s v="9200089307"/>
    <s v="50"/>
    <n v="-3211"/>
    <s v=""/>
    <x v="1"/>
    <x v="4"/>
    <x v="1"/>
  </r>
  <r>
    <s v="1012"/>
    <s v="0L"/>
    <x v="4"/>
    <d v="2017-12-28T00:00:00"/>
    <x v="0"/>
    <x v="3"/>
    <s v="ZJ"/>
    <s v="9200089340"/>
    <s v="50"/>
    <n v="-21.92"/>
    <s v=""/>
    <x v="2"/>
    <x v="4"/>
    <x v="2"/>
  </r>
  <r>
    <s v="1012"/>
    <s v="0L"/>
    <x v="4"/>
    <d v="2017-12-28T00:00:00"/>
    <x v="0"/>
    <x v="3"/>
    <s v="ZJ"/>
    <s v="9200089340"/>
    <s v="50"/>
    <n v="-17.22"/>
    <s v=""/>
    <x v="3"/>
    <x v="4"/>
    <x v="3"/>
  </r>
  <r>
    <s v="1012"/>
    <s v="0L"/>
    <x v="4"/>
    <d v="2017-12-28T00:00:00"/>
    <x v="0"/>
    <x v="3"/>
    <s v="ZJ"/>
    <s v="9200089340"/>
    <s v="50"/>
    <n v="-1758.04"/>
    <s v=""/>
    <x v="1"/>
    <x v="4"/>
    <x v="1"/>
  </r>
  <r>
    <s v="1012"/>
    <s v="0L"/>
    <x v="4"/>
    <d v="2017-12-12T00:00:00"/>
    <x v="0"/>
    <x v="3"/>
    <s v="ZJ"/>
    <s v="9200089351"/>
    <s v="40"/>
    <n v="1.92"/>
    <s v=""/>
    <x v="4"/>
    <x v="4"/>
    <x v="4"/>
  </r>
  <r>
    <s v="1012"/>
    <s v="0L"/>
    <x v="4"/>
    <d v="2017-12-26T00:00:00"/>
    <x v="0"/>
    <x v="3"/>
    <s v="ZJ"/>
    <s v="9200089353"/>
    <s v="40"/>
    <n v="1.27"/>
    <s v=""/>
    <x v="1"/>
    <x v="4"/>
    <x v="1"/>
  </r>
  <r>
    <s v="1012"/>
    <s v="0L"/>
    <x v="4"/>
    <d v="2017-12-27T00:00:00"/>
    <x v="0"/>
    <x v="3"/>
    <s v="ZJ"/>
    <s v="9200089354"/>
    <s v="40"/>
    <n v="3.4"/>
    <s v=""/>
    <x v="4"/>
    <x v="4"/>
    <x v="4"/>
  </r>
  <r>
    <s v="1012"/>
    <s v="0L"/>
    <x v="4"/>
    <d v="2017-12-28T00:00:00"/>
    <x v="0"/>
    <x v="3"/>
    <s v="ZJ"/>
    <s v="9200089359"/>
    <s v="40"/>
    <n v="73.430000000000007"/>
    <s v=""/>
    <x v="1"/>
    <x v="4"/>
    <x v="1"/>
  </r>
  <r>
    <s v="1012"/>
    <s v="0L"/>
    <x v="4"/>
    <d v="2017-12-27T00:00:00"/>
    <x v="0"/>
    <x v="3"/>
    <s v="ZJ"/>
    <s v="9200089362"/>
    <s v="40"/>
    <n v="37.200000000000003"/>
    <s v=""/>
    <x v="1"/>
    <x v="4"/>
    <x v="1"/>
  </r>
  <r>
    <s v="1012"/>
    <s v="0L"/>
    <x v="4"/>
    <d v="2017-12-27T00:00:00"/>
    <x v="0"/>
    <x v="3"/>
    <s v="ZJ"/>
    <s v="9200089367"/>
    <s v="50"/>
    <n v="-0.99"/>
    <s v=""/>
    <x v="1"/>
    <x v="4"/>
    <x v="1"/>
  </r>
  <r>
    <s v="1012"/>
    <s v="0L"/>
    <x v="4"/>
    <d v="2017-12-28T00:00:00"/>
    <x v="0"/>
    <x v="3"/>
    <s v="ZJ"/>
    <s v="9200089368"/>
    <s v="50"/>
    <n v="-27.29"/>
    <s v=""/>
    <x v="1"/>
    <x v="4"/>
    <x v="1"/>
  </r>
  <r>
    <s v="1012"/>
    <s v="0L"/>
    <x v="4"/>
    <d v="2017-12-26T00:00:00"/>
    <x v="0"/>
    <x v="3"/>
    <s v="ZJ"/>
    <s v="9200089374"/>
    <s v="40"/>
    <n v="1.4"/>
    <s v=""/>
    <x v="1"/>
    <x v="4"/>
    <x v="1"/>
  </r>
  <r>
    <s v="1012"/>
    <s v="0L"/>
    <x v="4"/>
    <d v="2017-12-26T00:00:00"/>
    <x v="0"/>
    <x v="3"/>
    <s v="ZJ"/>
    <s v="9200089381"/>
    <s v="50"/>
    <n v="-2.33"/>
    <s v=""/>
    <x v="1"/>
    <x v="4"/>
    <x v="1"/>
  </r>
  <r>
    <s v="1012"/>
    <s v="0L"/>
    <x v="4"/>
    <d v="2017-12-27T00:00:00"/>
    <x v="0"/>
    <x v="3"/>
    <s v="ZJ"/>
    <s v="9200089383"/>
    <s v="50"/>
    <n v="-321.47000000000003"/>
    <s v=""/>
    <x v="1"/>
    <x v="4"/>
    <x v="1"/>
  </r>
  <r>
    <s v="1012"/>
    <s v="0L"/>
    <x v="4"/>
    <d v="2017-12-29T00:00:00"/>
    <x v="0"/>
    <x v="3"/>
    <s v="ZJ"/>
    <s v="9200089411"/>
    <s v="50"/>
    <n v="-847.29"/>
    <s v=""/>
    <x v="1"/>
    <x v="4"/>
    <x v="1"/>
  </r>
  <r>
    <s v="1012"/>
    <s v="0L"/>
    <x v="4"/>
    <d v="2017-12-05T00:00:00"/>
    <x v="0"/>
    <x v="3"/>
    <s v="ZJ"/>
    <s v="9200089413"/>
    <s v="40"/>
    <n v="0.64"/>
    <s v=""/>
    <x v="1"/>
    <x v="4"/>
    <x v="1"/>
  </r>
  <r>
    <s v="1012"/>
    <s v="0L"/>
    <x v="4"/>
    <d v="2017-12-14T00:00:00"/>
    <x v="0"/>
    <x v="3"/>
    <s v="ZJ"/>
    <s v="9200089414"/>
    <s v="40"/>
    <n v="11.67"/>
    <s v=""/>
    <x v="1"/>
    <x v="4"/>
    <x v="1"/>
  </r>
  <r>
    <s v="1012"/>
    <s v="0L"/>
    <x v="4"/>
    <d v="2017-12-19T00:00:00"/>
    <x v="0"/>
    <x v="3"/>
    <s v="ZJ"/>
    <s v="9200089415"/>
    <s v="40"/>
    <n v="4.72"/>
    <s v=""/>
    <x v="1"/>
    <x v="4"/>
    <x v="1"/>
  </r>
  <r>
    <s v="1012"/>
    <s v="0L"/>
    <x v="4"/>
    <d v="2017-12-20T00:00:00"/>
    <x v="0"/>
    <x v="3"/>
    <s v="ZJ"/>
    <s v="9200089416"/>
    <s v="40"/>
    <n v="0.7"/>
    <s v=""/>
    <x v="1"/>
    <x v="4"/>
    <x v="1"/>
  </r>
  <r>
    <s v="1012"/>
    <s v="0L"/>
    <x v="4"/>
    <d v="2017-12-28T00:00:00"/>
    <x v="0"/>
    <x v="3"/>
    <s v="ZJ"/>
    <s v="9200089419"/>
    <s v="40"/>
    <n v="11.88"/>
    <s v=""/>
    <x v="1"/>
    <x v="4"/>
    <x v="1"/>
  </r>
  <r>
    <s v="1012"/>
    <s v="0L"/>
    <x v="4"/>
    <d v="2017-12-28T00:00:00"/>
    <x v="0"/>
    <x v="3"/>
    <s v="ZJ"/>
    <s v="9200089431"/>
    <s v="40"/>
    <n v="2.54"/>
    <s v=""/>
    <x v="1"/>
    <x v="4"/>
    <x v="1"/>
  </r>
  <r>
    <s v="1012"/>
    <s v="0L"/>
    <x v="4"/>
    <d v="2017-12-29T00:00:00"/>
    <x v="0"/>
    <x v="3"/>
    <s v="ZJ"/>
    <s v="9200089432"/>
    <s v="40"/>
    <n v="4.49"/>
    <s v=""/>
    <x v="1"/>
    <x v="4"/>
    <x v="1"/>
  </r>
  <r>
    <s v="1012"/>
    <s v="0L"/>
    <x v="4"/>
    <d v="2017-12-28T00:00:00"/>
    <x v="0"/>
    <x v="3"/>
    <s v="ZJ"/>
    <s v="9200089450"/>
    <s v="50"/>
    <n v="-6.08"/>
    <s v=""/>
    <x v="1"/>
    <x v="4"/>
    <x v="1"/>
  </r>
  <r>
    <s v="1012"/>
    <s v="0L"/>
    <x v="4"/>
    <d v="2017-12-28T00:00:00"/>
    <x v="0"/>
    <x v="3"/>
    <s v="ZJ"/>
    <s v="9200089450"/>
    <s v="50"/>
    <n v="-1.57"/>
    <s v=""/>
    <x v="2"/>
    <x v="4"/>
    <x v="2"/>
  </r>
  <r>
    <s v="1012"/>
    <s v="0L"/>
    <x v="4"/>
    <d v="2017-12-29T00:00:00"/>
    <x v="0"/>
    <x v="3"/>
    <s v="ZJ"/>
    <s v="9200089451"/>
    <s v="50"/>
    <n v="-13.56"/>
    <s v=""/>
    <x v="1"/>
    <x v="4"/>
    <x v="1"/>
  </r>
  <r>
    <s v="1012"/>
    <s v="0L"/>
    <x v="4"/>
    <d v="2017-12-22T00:00:00"/>
    <x v="0"/>
    <x v="3"/>
    <s v="ZJ"/>
    <s v="9200089471"/>
    <s v="40"/>
    <n v="0.66"/>
    <s v=""/>
    <x v="1"/>
    <x v="4"/>
    <x v="1"/>
  </r>
  <r>
    <s v="1012"/>
    <s v="0L"/>
    <x v="4"/>
    <d v="2017-12-29T00:00:00"/>
    <x v="0"/>
    <x v="3"/>
    <s v="ZJ"/>
    <s v="9200089473"/>
    <s v="40"/>
    <n v="0.88"/>
    <s v=""/>
    <x v="1"/>
    <x v="4"/>
    <x v="1"/>
  </r>
  <r>
    <s v="1012"/>
    <s v="0L"/>
    <x v="4"/>
    <d v="2018-01-02T00:00:00"/>
    <x v="1"/>
    <x v="4"/>
    <s v="ZJ"/>
    <s v="9200089474"/>
    <s v="50"/>
    <n v="-1.69"/>
    <s v=""/>
    <x v="2"/>
    <x v="4"/>
    <x v="2"/>
  </r>
  <r>
    <s v="1012"/>
    <s v="0L"/>
    <x v="4"/>
    <d v="2018-01-02T00:00:00"/>
    <x v="1"/>
    <x v="4"/>
    <s v="ZJ"/>
    <s v="9200089474"/>
    <s v="50"/>
    <n v="-1953.8"/>
    <s v=""/>
    <x v="1"/>
    <x v="4"/>
    <x v="1"/>
  </r>
  <r>
    <s v="1012"/>
    <s v="0L"/>
    <x v="4"/>
    <d v="2017-12-30T00:00:00"/>
    <x v="0"/>
    <x v="3"/>
    <s v="ZJ"/>
    <s v="9200089486"/>
    <s v="40"/>
    <n v="24.74"/>
    <s v=""/>
    <x v="1"/>
    <x v="4"/>
    <x v="1"/>
  </r>
  <r>
    <s v="1012"/>
    <s v="0L"/>
    <x v="4"/>
    <d v="2018-01-02T00:00:00"/>
    <x v="1"/>
    <x v="4"/>
    <s v="ZJ"/>
    <s v="9200089488"/>
    <s v="40"/>
    <n v="5.76"/>
    <s v=""/>
    <x v="0"/>
    <x v="4"/>
    <x v="0"/>
  </r>
  <r>
    <s v="1012"/>
    <s v="0L"/>
    <x v="4"/>
    <d v="2018-01-02T00:00:00"/>
    <x v="1"/>
    <x v="4"/>
    <s v="ZJ"/>
    <s v="9200089489"/>
    <s v="40"/>
    <n v="23.91"/>
    <s v=""/>
    <x v="1"/>
    <x v="4"/>
    <x v="1"/>
  </r>
  <r>
    <s v="1012"/>
    <s v="0L"/>
    <x v="4"/>
    <d v="2017-12-30T00:00:00"/>
    <x v="0"/>
    <x v="3"/>
    <s v="ZJ"/>
    <s v="9200089515"/>
    <s v="50"/>
    <n v="-8.3800000000000008"/>
    <s v=""/>
    <x v="1"/>
    <x v="4"/>
    <x v="1"/>
  </r>
  <r>
    <s v="1012"/>
    <s v="0L"/>
    <x v="4"/>
    <d v="2018-01-02T00:00:00"/>
    <x v="1"/>
    <x v="4"/>
    <s v="ZJ"/>
    <s v="9200089517"/>
    <s v="50"/>
    <n v="-13.44"/>
    <s v=""/>
    <x v="1"/>
    <x v="4"/>
    <x v="1"/>
  </r>
  <r>
    <s v="1012"/>
    <s v="0L"/>
    <x v="4"/>
    <d v="2018-01-02T00:00:00"/>
    <x v="1"/>
    <x v="4"/>
    <s v="ZJ"/>
    <s v="9200089518"/>
    <s v="50"/>
    <n v="-0.73"/>
    <s v=""/>
    <x v="0"/>
    <x v="4"/>
    <x v="0"/>
  </r>
  <r>
    <s v="1012"/>
    <s v="0L"/>
    <x v="4"/>
    <d v="2018-01-02T00:00:00"/>
    <x v="1"/>
    <x v="4"/>
    <s v="ZJ"/>
    <s v="9200089520"/>
    <s v="50"/>
    <n v="-7.0000000000000007E-2"/>
    <s v=""/>
    <x v="1"/>
    <x v="4"/>
    <x v="1"/>
  </r>
  <r>
    <s v="1012"/>
    <s v="0L"/>
    <x v="4"/>
    <d v="2018-01-03T00:00:00"/>
    <x v="1"/>
    <x v="4"/>
    <s v="ZJ"/>
    <s v="9200089550"/>
    <s v="50"/>
    <n v="-2597.0300000000002"/>
    <s v=""/>
    <x v="1"/>
    <x v="4"/>
    <x v="1"/>
  </r>
  <r>
    <s v="1012"/>
    <s v="0L"/>
    <x v="4"/>
    <d v="2018-01-03T00:00:00"/>
    <x v="1"/>
    <x v="4"/>
    <s v="ZJ"/>
    <s v="9200089550"/>
    <s v="50"/>
    <n v="-424.73"/>
    <s v=""/>
    <x v="2"/>
    <x v="4"/>
    <x v="2"/>
  </r>
  <r>
    <s v="1012"/>
    <s v="0L"/>
    <x v="4"/>
    <d v="2018-01-03T00:00:00"/>
    <x v="1"/>
    <x v="4"/>
    <s v="ZJ"/>
    <s v="9200089550"/>
    <s v="50"/>
    <n v="-119.31"/>
    <s v=""/>
    <x v="0"/>
    <x v="4"/>
    <x v="0"/>
  </r>
  <r>
    <s v="1012"/>
    <s v="0L"/>
    <x v="4"/>
    <d v="2018-01-03T00:00:00"/>
    <x v="1"/>
    <x v="4"/>
    <s v="ZJ"/>
    <s v="9200089550"/>
    <s v="50"/>
    <n v="-2.35"/>
    <s v=""/>
    <x v="3"/>
    <x v="4"/>
    <x v="3"/>
  </r>
  <r>
    <s v="1012"/>
    <s v="0L"/>
    <x v="4"/>
    <d v="2018-01-04T00:00:00"/>
    <x v="1"/>
    <x v="4"/>
    <s v="ZJ"/>
    <s v="9200089588"/>
    <s v="50"/>
    <n v="-3863.84"/>
    <s v=""/>
    <x v="1"/>
    <x v="4"/>
    <x v="1"/>
  </r>
  <r>
    <s v="1012"/>
    <s v="0L"/>
    <x v="4"/>
    <d v="2018-01-04T00:00:00"/>
    <x v="1"/>
    <x v="4"/>
    <s v="ZJ"/>
    <s v="9200089588"/>
    <s v="50"/>
    <n v="-129.54"/>
    <s v=""/>
    <x v="2"/>
    <x v="4"/>
    <x v="2"/>
  </r>
  <r>
    <s v="1012"/>
    <s v="0L"/>
    <x v="4"/>
    <d v="2018-01-04T00:00:00"/>
    <x v="1"/>
    <x v="4"/>
    <s v="ZJ"/>
    <s v="9200089588"/>
    <s v="50"/>
    <n v="-852.92"/>
    <s v=""/>
    <x v="3"/>
    <x v="4"/>
    <x v="3"/>
  </r>
  <r>
    <s v="1012"/>
    <s v="0L"/>
    <x v="4"/>
    <d v="2018-01-04T00:00:00"/>
    <x v="1"/>
    <x v="4"/>
    <s v="ZJ"/>
    <s v="9200089588"/>
    <s v="50"/>
    <n v="-9.8699999999999992"/>
    <s v=""/>
    <x v="0"/>
    <x v="4"/>
    <x v="0"/>
  </r>
  <r>
    <s v="1012"/>
    <s v="0L"/>
    <x v="4"/>
    <d v="2018-01-03T00:00:00"/>
    <x v="1"/>
    <x v="4"/>
    <s v="ZJ"/>
    <s v="9200089594"/>
    <s v="40"/>
    <n v="4.4000000000000004"/>
    <s v=""/>
    <x v="1"/>
    <x v="4"/>
    <x v="1"/>
  </r>
  <r>
    <s v="1012"/>
    <s v="0L"/>
    <x v="4"/>
    <d v="2018-01-03T00:00:00"/>
    <x v="1"/>
    <x v="4"/>
    <s v="ZJ"/>
    <s v="9200089596"/>
    <s v="40"/>
    <n v="3.17"/>
    <s v=""/>
    <x v="1"/>
    <x v="4"/>
    <x v="1"/>
  </r>
  <r>
    <s v="1012"/>
    <s v="0L"/>
    <x v="4"/>
    <d v="2018-01-04T00:00:00"/>
    <x v="1"/>
    <x v="4"/>
    <s v="ZJ"/>
    <s v="9200089601"/>
    <s v="40"/>
    <n v="2.38"/>
    <s v=""/>
    <x v="1"/>
    <x v="4"/>
    <x v="1"/>
  </r>
  <r>
    <s v="1012"/>
    <s v="0L"/>
    <x v="4"/>
    <d v="2018-01-04T00:00:00"/>
    <x v="1"/>
    <x v="4"/>
    <s v="ZJ"/>
    <s v="9200089602"/>
    <s v="40"/>
    <n v="24.99"/>
    <s v=""/>
    <x v="1"/>
    <x v="4"/>
    <x v="1"/>
  </r>
  <r>
    <s v="1012"/>
    <s v="0L"/>
    <x v="4"/>
    <d v="2018-01-03T00:00:00"/>
    <x v="1"/>
    <x v="4"/>
    <s v="ZJ"/>
    <s v="9200089603"/>
    <s v="50"/>
    <n v="-0.12"/>
    <s v=""/>
    <x v="1"/>
    <x v="4"/>
    <x v="1"/>
  </r>
  <r>
    <s v="1012"/>
    <s v="0L"/>
    <x v="4"/>
    <d v="2018-01-04T00:00:00"/>
    <x v="1"/>
    <x v="4"/>
    <s v="ZJ"/>
    <s v="9200089604"/>
    <s v="50"/>
    <n v="-52.05"/>
    <s v=""/>
    <x v="1"/>
    <x v="4"/>
    <x v="1"/>
  </r>
  <r>
    <s v="1012"/>
    <s v="0L"/>
    <x v="4"/>
    <d v="2018-01-03T00:00:00"/>
    <x v="1"/>
    <x v="4"/>
    <s v="ZJ"/>
    <s v="9200089614"/>
    <s v="50"/>
    <n v="-2.36"/>
    <s v=""/>
    <x v="1"/>
    <x v="4"/>
    <x v="1"/>
  </r>
  <r>
    <s v="1012"/>
    <s v="0L"/>
    <x v="4"/>
    <d v="2018-01-05T00:00:00"/>
    <x v="1"/>
    <x v="4"/>
    <s v="ZJ"/>
    <s v="9200089644"/>
    <s v="50"/>
    <n v="-5.05"/>
    <s v=""/>
    <x v="0"/>
    <x v="4"/>
    <x v="0"/>
  </r>
  <r>
    <s v="1012"/>
    <s v="0L"/>
    <x v="4"/>
    <d v="2018-01-05T00:00:00"/>
    <x v="1"/>
    <x v="4"/>
    <s v="ZJ"/>
    <s v="9200089644"/>
    <s v="50"/>
    <n v="-16.760000000000002"/>
    <s v=""/>
    <x v="3"/>
    <x v="4"/>
    <x v="3"/>
  </r>
  <r>
    <s v="1012"/>
    <s v="0L"/>
    <x v="4"/>
    <d v="2018-01-05T00:00:00"/>
    <x v="1"/>
    <x v="4"/>
    <s v="ZJ"/>
    <s v="9200089644"/>
    <s v="50"/>
    <n v="-3465.98"/>
    <s v=""/>
    <x v="1"/>
    <x v="4"/>
    <x v="1"/>
  </r>
  <r>
    <s v="1012"/>
    <s v="0L"/>
    <x v="4"/>
    <d v="2018-01-05T00:00:00"/>
    <x v="1"/>
    <x v="4"/>
    <s v="ZJ"/>
    <s v="9200089644"/>
    <s v="50"/>
    <n v="-14.98"/>
    <s v=""/>
    <x v="2"/>
    <x v="4"/>
    <x v="2"/>
  </r>
  <r>
    <s v="1012"/>
    <s v="0L"/>
    <x v="4"/>
    <d v="2018-01-04T00:00:00"/>
    <x v="1"/>
    <x v="4"/>
    <s v="ZJ"/>
    <s v="9200089648"/>
    <s v="40"/>
    <n v="3.28"/>
    <s v=""/>
    <x v="1"/>
    <x v="4"/>
    <x v="1"/>
  </r>
  <r>
    <s v="1012"/>
    <s v="0L"/>
    <x v="4"/>
    <d v="2018-01-04T00:00:00"/>
    <x v="1"/>
    <x v="4"/>
    <s v="ZJ"/>
    <s v="9200089659"/>
    <s v="40"/>
    <n v="1.4"/>
    <s v=""/>
    <x v="1"/>
    <x v="4"/>
    <x v="1"/>
  </r>
  <r>
    <s v="1012"/>
    <s v="0L"/>
    <x v="4"/>
    <d v="2018-01-05T00:00:00"/>
    <x v="1"/>
    <x v="4"/>
    <s v="ZJ"/>
    <s v="9200089661"/>
    <s v="40"/>
    <n v="94.63"/>
    <s v=""/>
    <x v="1"/>
    <x v="4"/>
    <x v="1"/>
  </r>
  <r>
    <s v="1012"/>
    <s v="0L"/>
    <x v="4"/>
    <d v="2018-01-05T00:00:00"/>
    <x v="1"/>
    <x v="4"/>
    <s v="ZJ"/>
    <s v="9200089672"/>
    <s v="50"/>
    <n v="-18.34"/>
    <s v=""/>
    <x v="1"/>
    <x v="4"/>
    <x v="1"/>
  </r>
  <r>
    <s v="1012"/>
    <s v="0L"/>
    <x v="4"/>
    <d v="2018-01-05T00:00:00"/>
    <x v="1"/>
    <x v="4"/>
    <s v="ZJ"/>
    <s v="9200089673"/>
    <s v="50"/>
    <n v="-28.52"/>
    <s v=""/>
    <x v="1"/>
    <x v="4"/>
    <x v="1"/>
  </r>
  <r>
    <s v="1012"/>
    <s v="0L"/>
    <x v="4"/>
    <d v="2018-01-04T00:00:00"/>
    <x v="1"/>
    <x v="4"/>
    <s v="ZJ"/>
    <s v="9200089707"/>
    <s v="40"/>
    <n v="0.34"/>
    <s v=""/>
    <x v="1"/>
    <x v="4"/>
    <x v="1"/>
  </r>
  <r>
    <s v="1012"/>
    <s v="0L"/>
    <x v="4"/>
    <d v="2018-01-05T00:00:00"/>
    <x v="1"/>
    <x v="4"/>
    <s v="ZJ"/>
    <s v="9200089708"/>
    <s v="40"/>
    <n v="667.47"/>
    <s v=""/>
    <x v="1"/>
    <x v="4"/>
    <x v="1"/>
  </r>
  <r>
    <s v="1012"/>
    <s v="0L"/>
    <x v="4"/>
    <d v="2018-01-06T00:00:00"/>
    <x v="1"/>
    <x v="4"/>
    <s v="ZJ"/>
    <s v="9200089713"/>
    <s v="40"/>
    <n v="16.079999999999998"/>
    <s v=""/>
    <x v="2"/>
    <x v="4"/>
    <x v="2"/>
  </r>
  <r>
    <s v="1012"/>
    <s v="0L"/>
    <x v="4"/>
    <d v="2018-01-06T00:00:00"/>
    <x v="1"/>
    <x v="4"/>
    <s v="ZJ"/>
    <s v="9200089713"/>
    <s v="40"/>
    <n v="34.14"/>
    <s v=""/>
    <x v="1"/>
    <x v="4"/>
    <x v="1"/>
  </r>
  <r>
    <s v="1012"/>
    <s v="0L"/>
    <x v="4"/>
    <d v="2018-01-08T00:00:00"/>
    <x v="1"/>
    <x v="4"/>
    <s v="ZJ"/>
    <s v="9200089715"/>
    <s v="50"/>
    <n v="-16.68"/>
    <s v=""/>
    <x v="0"/>
    <x v="4"/>
    <x v="0"/>
  </r>
  <r>
    <s v="1012"/>
    <s v="0L"/>
    <x v="4"/>
    <d v="2018-01-08T00:00:00"/>
    <x v="1"/>
    <x v="4"/>
    <s v="ZJ"/>
    <s v="9200089715"/>
    <s v="50"/>
    <n v="-54.36"/>
    <s v=""/>
    <x v="3"/>
    <x v="4"/>
    <x v="3"/>
  </r>
  <r>
    <s v="1012"/>
    <s v="0L"/>
    <x v="4"/>
    <d v="2018-01-08T00:00:00"/>
    <x v="1"/>
    <x v="4"/>
    <s v="ZJ"/>
    <s v="9200089715"/>
    <s v="50"/>
    <n v="-3283.68"/>
    <s v=""/>
    <x v="1"/>
    <x v="4"/>
    <x v="1"/>
  </r>
  <r>
    <s v="1012"/>
    <s v="0L"/>
    <x v="4"/>
    <d v="2018-01-08T00:00:00"/>
    <x v="1"/>
    <x v="4"/>
    <s v="ZJ"/>
    <s v="9200089715"/>
    <s v="50"/>
    <n v="-58.65"/>
    <s v=""/>
    <x v="2"/>
    <x v="4"/>
    <x v="2"/>
  </r>
  <r>
    <s v="1012"/>
    <s v="0L"/>
    <x v="4"/>
    <d v="2018-01-05T00:00:00"/>
    <x v="1"/>
    <x v="4"/>
    <s v="ZJ"/>
    <s v="9200089726"/>
    <s v="50"/>
    <n v="-18.47"/>
    <s v=""/>
    <x v="1"/>
    <x v="4"/>
    <x v="1"/>
  </r>
  <r>
    <s v="1012"/>
    <s v="0L"/>
    <x v="4"/>
    <d v="2018-01-06T00:00:00"/>
    <x v="1"/>
    <x v="4"/>
    <s v="ZJ"/>
    <s v="9200089728"/>
    <s v="50"/>
    <n v="-2.77"/>
    <s v=""/>
    <x v="2"/>
    <x v="4"/>
    <x v="2"/>
  </r>
  <r>
    <s v="1012"/>
    <s v="0L"/>
    <x v="4"/>
    <d v="2018-01-06T00:00:00"/>
    <x v="1"/>
    <x v="4"/>
    <s v="ZJ"/>
    <s v="9200089728"/>
    <s v="50"/>
    <n v="-13.98"/>
    <s v=""/>
    <x v="1"/>
    <x v="4"/>
    <x v="1"/>
  </r>
  <r>
    <s v="1012"/>
    <s v="0L"/>
    <x v="4"/>
    <d v="2018-01-08T00:00:00"/>
    <x v="1"/>
    <x v="4"/>
    <s v="ZJ"/>
    <s v="9200089729"/>
    <s v="50"/>
    <n v="-30.33"/>
    <s v=""/>
    <x v="1"/>
    <x v="4"/>
    <x v="1"/>
  </r>
  <r>
    <s v="1012"/>
    <s v="0L"/>
    <x v="4"/>
    <d v="2018-01-09T00:00:00"/>
    <x v="1"/>
    <x v="4"/>
    <s v="ZJ"/>
    <s v="9200089770"/>
    <s v="50"/>
    <n v="-3746.85"/>
    <s v=""/>
    <x v="1"/>
    <x v="4"/>
    <x v="1"/>
  </r>
  <r>
    <s v="1012"/>
    <s v="0L"/>
    <x v="4"/>
    <d v="2018-01-09T00:00:00"/>
    <x v="1"/>
    <x v="4"/>
    <s v="ZJ"/>
    <s v="9200089770"/>
    <s v="50"/>
    <n v="-126.82"/>
    <s v=""/>
    <x v="2"/>
    <x v="4"/>
    <x v="2"/>
  </r>
  <r>
    <s v="1012"/>
    <s v="0L"/>
    <x v="4"/>
    <d v="2018-01-09T00:00:00"/>
    <x v="1"/>
    <x v="4"/>
    <s v="ZJ"/>
    <s v="9200089770"/>
    <s v="50"/>
    <n v="-11.39"/>
    <s v=""/>
    <x v="0"/>
    <x v="4"/>
    <x v="0"/>
  </r>
  <r>
    <s v="1012"/>
    <s v="0L"/>
    <x v="4"/>
    <d v="2018-01-09T00:00:00"/>
    <x v="1"/>
    <x v="4"/>
    <s v="ZJ"/>
    <s v="9200089770"/>
    <s v="50"/>
    <n v="-90.25"/>
    <s v=""/>
    <x v="4"/>
    <x v="4"/>
    <x v="4"/>
  </r>
  <r>
    <s v="1012"/>
    <s v="0L"/>
    <x v="4"/>
    <d v="2018-01-09T00:00:00"/>
    <x v="1"/>
    <x v="4"/>
    <s v="ZJ"/>
    <s v="9200089770"/>
    <s v="50"/>
    <n v="-37.15"/>
    <s v=""/>
    <x v="3"/>
    <x v="4"/>
    <x v="3"/>
  </r>
  <r>
    <s v="1012"/>
    <s v="0L"/>
    <x v="4"/>
    <d v="2018-01-10T00:00:00"/>
    <x v="1"/>
    <x v="4"/>
    <s v="ZJ"/>
    <s v="9200089807"/>
    <s v="50"/>
    <n v="-3077.49"/>
    <s v=""/>
    <x v="1"/>
    <x v="4"/>
    <x v="1"/>
  </r>
  <r>
    <s v="1012"/>
    <s v="0L"/>
    <x v="4"/>
    <d v="2018-01-10T00:00:00"/>
    <x v="1"/>
    <x v="4"/>
    <s v="ZJ"/>
    <s v="9200089807"/>
    <s v="50"/>
    <n v="-106.61"/>
    <s v=""/>
    <x v="2"/>
    <x v="4"/>
    <x v="2"/>
  </r>
  <r>
    <s v="1012"/>
    <s v="0L"/>
    <x v="4"/>
    <d v="2018-01-09T00:00:00"/>
    <x v="1"/>
    <x v="4"/>
    <s v="ZJ"/>
    <s v="9200089808"/>
    <s v="40"/>
    <n v="1.68"/>
    <s v=""/>
    <x v="1"/>
    <x v="4"/>
    <x v="1"/>
  </r>
  <r>
    <s v="1012"/>
    <s v="0L"/>
    <x v="4"/>
    <d v="2018-01-09T00:00:00"/>
    <x v="1"/>
    <x v="4"/>
    <s v="ZJ"/>
    <s v="9200089819"/>
    <s v="40"/>
    <n v="0.73"/>
    <s v=""/>
    <x v="1"/>
    <x v="4"/>
    <x v="1"/>
  </r>
  <r>
    <s v="1012"/>
    <s v="0L"/>
    <x v="4"/>
    <d v="2018-01-10T00:00:00"/>
    <x v="1"/>
    <x v="4"/>
    <s v="ZJ"/>
    <s v="9200089820"/>
    <s v="40"/>
    <n v="0.98"/>
    <s v=""/>
    <x v="1"/>
    <x v="4"/>
    <x v="1"/>
  </r>
  <r>
    <s v="1012"/>
    <s v="0L"/>
    <x v="4"/>
    <d v="2018-01-10T00:00:00"/>
    <x v="1"/>
    <x v="4"/>
    <s v="ZJ"/>
    <s v="9200089821"/>
    <s v="40"/>
    <n v="100.47"/>
    <s v=""/>
    <x v="1"/>
    <x v="4"/>
    <x v="1"/>
  </r>
  <r>
    <s v="1012"/>
    <s v="0L"/>
    <x v="4"/>
    <d v="2018-01-09T00:00:00"/>
    <x v="1"/>
    <x v="4"/>
    <s v="ZJ"/>
    <s v="9200089825"/>
    <s v="50"/>
    <n v="-4.1500000000000004"/>
    <s v=""/>
    <x v="1"/>
    <x v="4"/>
    <x v="1"/>
  </r>
  <r>
    <s v="1012"/>
    <s v="0L"/>
    <x v="4"/>
    <d v="2018-01-10T00:00:00"/>
    <x v="1"/>
    <x v="4"/>
    <s v="ZJ"/>
    <s v="9200089827"/>
    <s v="50"/>
    <n v="-1.39"/>
    <s v=""/>
    <x v="0"/>
    <x v="4"/>
    <x v="0"/>
  </r>
  <r>
    <s v="1012"/>
    <s v="0L"/>
    <x v="4"/>
    <d v="2018-01-10T00:00:00"/>
    <x v="1"/>
    <x v="4"/>
    <s v="ZJ"/>
    <s v="9200089827"/>
    <s v="50"/>
    <n v="-149.62"/>
    <s v=""/>
    <x v="1"/>
    <x v="4"/>
    <x v="1"/>
  </r>
  <r>
    <s v="1012"/>
    <s v="0L"/>
    <x v="4"/>
    <d v="2018-01-10T00:00:00"/>
    <x v="1"/>
    <x v="4"/>
    <s v="ZJ"/>
    <s v="9200089827"/>
    <s v="50"/>
    <n v="-2.89"/>
    <s v=""/>
    <x v="3"/>
    <x v="4"/>
    <x v="3"/>
  </r>
  <r>
    <s v="1012"/>
    <s v="0L"/>
    <x v="4"/>
    <d v="2018-01-09T00:00:00"/>
    <x v="1"/>
    <x v="4"/>
    <s v="ZJ"/>
    <s v="9200089834"/>
    <s v="40"/>
    <n v="6.07"/>
    <s v=""/>
    <x v="1"/>
    <x v="4"/>
    <x v="1"/>
  </r>
  <r>
    <s v="1012"/>
    <s v="0L"/>
    <x v="4"/>
    <d v="2018-01-08T00:00:00"/>
    <x v="1"/>
    <x v="4"/>
    <s v="ZJ"/>
    <s v="9200089847"/>
    <s v="40"/>
    <n v="0.96"/>
    <s v=""/>
    <x v="1"/>
    <x v="4"/>
    <x v="1"/>
  </r>
  <r>
    <s v="1012"/>
    <s v="0L"/>
    <x v="4"/>
    <d v="2018-01-11T00:00:00"/>
    <x v="1"/>
    <x v="4"/>
    <s v="ZJ"/>
    <s v="9200089871"/>
    <s v="50"/>
    <n v="-4214.07"/>
    <s v=""/>
    <x v="1"/>
    <x v="4"/>
    <x v="1"/>
  </r>
  <r>
    <s v="1012"/>
    <s v="0L"/>
    <x v="4"/>
    <d v="2018-01-11T00:00:00"/>
    <x v="1"/>
    <x v="4"/>
    <s v="ZJ"/>
    <s v="9200089871"/>
    <s v="50"/>
    <n v="-83.41"/>
    <s v=""/>
    <x v="0"/>
    <x v="4"/>
    <x v="0"/>
  </r>
  <r>
    <s v="1012"/>
    <s v="0L"/>
    <x v="4"/>
    <d v="2018-01-11T00:00:00"/>
    <x v="1"/>
    <x v="4"/>
    <s v="ZJ"/>
    <s v="9200089871"/>
    <s v="50"/>
    <n v="-306.5"/>
    <s v=""/>
    <x v="2"/>
    <x v="4"/>
    <x v="2"/>
  </r>
  <r>
    <s v="1012"/>
    <s v="0L"/>
    <x v="4"/>
    <d v="2018-01-04T00:00:00"/>
    <x v="1"/>
    <x v="4"/>
    <s v="ZJ"/>
    <s v="9200089875"/>
    <s v="40"/>
    <n v="0.7"/>
    <s v=""/>
    <x v="1"/>
    <x v="4"/>
    <x v="1"/>
  </r>
  <r>
    <s v="1012"/>
    <s v="0L"/>
    <x v="4"/>
    <d v="2018-01-10T00:00:00"/>
    <x v="1"/>
    <x v="4"/>
    <s v="ZJ"/>
    <s v="9200089876"/>
    <s v="40"/>
    <n v="12.37"/>
    <s v=""/>
    <x v="1"/>
    <x v="4"/>
    <x v="1"/>
  </r>
  <r>
    <s v="1012"/>
    <s v="0L"/>
    <x v="4"/>
    <d v="2018-01-10T00:00:00"/>
    <x v="1"/>
    <x v="4"/>
    <s v="ZJ"/>
    <s v="9200089878"/>
    <s v="40"/>
    <n v="62.51"/>
    <s v=""/>
    <x v="1"/>
    <x v="4"/>
    <x v="1"/>
  </r>
  <r>
    <s v="1012"/>
    <s v="0L"/>
    <x v="4"/>
    <d v="2018-01-11T00:00:00"/>
    <x v="1"/>
    <x v="4"/>
    <s v="ZJ"/>
    <s v="9200089879"/>
    <s v="40"/>
    <n v="2.0699999999999998"/>
    <s v=""/>
    <x v="2"/>
    <x v="4"/>
    <x v="2"/>
  </r>
  <r>
    <s v="1012"/>
    <s v="0L"/>
    <x v="4"/>
    <d v="2018-01-11T00:00:00"/>
    <x v="1"/>
    <x v="4"/>
    <s v="ZJ"/>
    <s v="9200089879"/>
    <s v="40"/>
    <n v="15.27"/>
    <s v=""/>
    <x v="1"/>
    <x v="4"/>
    <x v="1"/>
  </r>
  <r>
    <s v="1012"/>
    <s v="0L"/>
    <x v="4"/>
    <d v="2018-01-10T00:00:00"/>
    <x v="1"/>
    <x v="4"/>
    <s v="ZJ"/>
    <s v="9200089890"/>
    <s v="50"/>
    <n v="-7.73"/>
    <s v=""/>
    <x v="1"/>
    <x v="4"/>
    <x v="1"/>
  </r>
  <r>
    <s v="1012"/>
    <s v="0L"/>
    <x v="4"/>
    <d v="2018-01-10T00:00:00"/>
    <x v="1"/>
    <x v="4"/>
    <s v="ZJ"/>
    <s v="9200089890"/>
    <s v="50"/>
    <n v="-9.5500000000000007"/>
    <s v=""/>
    <x v="2"/>
    <x v="4"/>
    <x v="2"/>
  </r>
  <r>
    <s v="1012"/>
    <s v="0L"/>
    <x v="4"/>
    <d v="2018-01-11T00:00:00"/>
    <x v="1"/>
    <x v="4"/>
    <s v="ZJ"/>
    <s v="9200089891"/>
    <s v="50"/>
    <n v="-3154.66"/>
    <s v=""/>
    <x v="1"/>
    <x v="4"/>
    <x v="1"/>
  </r>
  <r>
    <s v="1012"/>
    <s v="0L"/>
    <x v="4"/>
    <d v="2018-01-11T00:00:00"/>
    <x v="1"/>
    <x v="4"/>
    <s v="ZJ"/>
    <s v="9200089891"/>
    <s v="50"/>
    <n v="-2.0699999999999998"/>
    <s v=""/>
    <x v="2"/>
    <x v="4"/>
    <x v="2"/>
  </r>
  <r>
    <s v="1012"/>
    <s v="0L"/>
    <x v="4"/>
    <d v="2018-01-12T00:00:00"/>
    <x v="1"/>
    <x v="4"/>
    <s v="ZJ"/>
    <s v="9200089930"/>
    <s v="50"/>
    <n v="-3.4"/>
    <s v=""/>
    <x v="3"/>
    <x v="4"/>
    <x v="3"/>
  </r>
  <r>
    <s v="1012"/>
    <s v="0L"/>
    <x v="4"/>
    <d v="2018-01-12T00:00:00"/>
    <x v="1"/>
    <x v="4"/>
    <s v="ZJ"/>
    <s v="9200089930"/>
    <s v="50"/>
    <n v="-3241.85"/>
    <s v=""/>
    <x v="1"/>
    <x v="4"/>
    <x v="1"/>
  </r>
  <r>
    <s v="1012"/>
    <s v="0L"/>
    <x v="4"/>
    <d v="2018-01-12T00:00:00"/>
    <x v="1"/>
    <x v="4"/>
    <s v="ZJ"/>
    <s v="9200089930"/>
    <s v="50"/>
    <n v="-59.97"/>
    <s v=""/>
    <x v="2"/>
    <x v="4"/>
    <x v="2"/>
  </r>
  <r>
    <s v="1012"/>
    <s v="0L"/>
    <x v="4"/>
    <d v="2018-01-12T00:00:00"/>
    <x v="1"/>
    <x v="4"/>
    <s v="ZJ"/>
    <s v="9200089930"/>
    <s v="50"/>
    <n v="-10.95"/>
    <s v=""/>
    <x v="0"/>
    <x v="4"/>
    <x v="0"/>
  </r>
  <r>
    <s v="1012"/>
    <s v="0L"/>
    <x v="4"/>
    <d v="2018-01-08T00:00:00"/>
    <x v="1"/>
    <x v="4"/>
    <s v="ZJ"/>
    <s v="9200089938"/>
    <s v="40"/>
    <n v="2.38"/>
    <s v=""/>
    <x v="1"/>
    <x v="4"/>
    <x v="1"/>
  </r>
  <r>
    <s v="1012"/>
    <s v="0L"/>
    <x v="4"/>
    <d v="2018-01-11T00:00:00"/>
    <x v="1"/>
    <x v="4"/>
    <s v="ZJ"/>
    <s v="9200089939"/>
    <s v="40"/>
    <n v="5.35"/>
    <s v=""/>
    <x v="1"/>
    <x v="4"/>
    <x v="1"/>
  </r>
  <r>
    <s v="1012"/>
    <s v="0L"/>
    <x v="4"/>
    <d v="2018-01-12T00:00:00"/>
    <x v="1"/>
    <x v="4"/>
    <s v="ZJ"/>
    <s v="9200089944"/>
    <s v="40"/>
    <n v="11.55"/>
    <s v=""/>
    <x v="1"/>
    <x v="4"/>
    <x v="1"/>
  </r>
  <r>
    <s v="1012"/>
    <s v="0L"/>
    <x v="4"/>
    <d v="2018-01-11T00:00:00"/>
    <x v="1"/>
    <x v="4"/>
    <s v="ZJ"/>
    <s v="9200089951"/>
    <s v="50"/>
    <n v="-46.03"/>
    <s v=""/>
    <x v="1"/>
    <x v="4"/>
    <x v="1"/>
  </r>
  <r>
    <s v="1012"/>
    <s v="0L"/>
    <x v="4"/>
    <d v="2018-01-12T00:00:00"/>
    <x v="1"/>
    <x v="4"/>
    <s v="ZJ"/>
    <s v="9200089953"/>
    <s v="50"/>
    <n v="-74.33"/>
    <s v=""/>
    <x v="1"/>
    <x v="4"/>
    <x v="1"/>
  </r>
  <r>
    <s v="1012"/>
    <s v="0L"/>
    <x v="4"/>
    <d v="2018-01-15T00:00:00"/>
    <x v="1"/>
    <x v="4"/>
    <s v="ZJ"/>
    <s v="9200089999"/>
    <s v="50"/>
    <n v="-12.38"/>
    <s v=""/>
    <x v="2"/>
    <x v="4"/>
    <x v="2"/>
  </r>
  <r>
    <s v="1012"/>
    <s v="0L"/>
    <x v="4"/>
    <d v="2018-01-15T00:00:00"/>
    <x v="1"/>
    <x v="4"/>
    <s v="ZJ"/>
    <s v="9200089999"/>
    <s v="50"/>
    <n v="-1849.55"/>
    <s v=""/>
    <x v="1"/>
    <x v="4"/>
    <x v="1"/>
  </r>
  <r>
    <s v="1012"/>
    <s v="0L"/>
    <x v="4"/>
    <d v="2018-01-15T00:00:00"/>
    <x v="1"/>
    <x v="4"/>
    <s v="ZJ"/>
    <s v="9200089999"/>
    <s v="50"/>
    <n v="-9.7799999999999994"/>
    <s v=""/>
    <x v="0"/>
    <x v="4"/>
    <x v="0"/>
  </r>
  <r>
    <s v="1012"/>
    <s v="0L"/>
    <x v="4"/>
    <d v="2018-01-03T00:00:00"/>
    <x v="1"/>
    <x v="4"/>
    <s v="ZJ"/>
    <s v="9200090002"/>
    <s v="40"/>
    <n v="5.57"/>
    <s v=""/>
    <x v="2"/>
    <x v="4"/>
    <x v="2"/>
  </r>
  <r>
    <s v="1012"/>
    <s v="0L"/>
    <x v="4"/>
    <d v="2018-01-10T00:00:00"/>
    <x v="1"/>
    <x v="4"/>
    <s v="ZJ"/>
    <s v="9200090003"/>
    <s v="40"/>
    <n v="1.27"/>
    <s v=""/>
    <x v="1"/>
    <x v="4"/>
    <x v="1"/>
  </r>
  <r>
    <s v="1012"/>
    <s v="0L"/>
    <x v="4"/>
    <d v="2018-01-12T00:00:00"/>
    <x v="1"/>
    <x v="4"/>
    <s v="ZJ"/>
    <s v="9200090005"/>
    <s v="40"/>
    <n v="3.71"/>
    <s v=""/>
    <x v="1"/>
    <x v="4"/>
    <x v="1"/>
  </r>
  <r>
    <s v="1012"/>
    <s v="0L"/>
    <x v="4"/>
    <d v="2018-01-15T00:00:00"/>
    <x v="1"/>
    <x v="4"/>
    <s v="ZJ"/>
    <s v="9200090009"/>
    <s v="40"/>
    <n v="61.26"/>
    <s v=""/>
    <x v="1"/>
    <x v="4"/>
    <x v="1"/>
  </r>
  <r>
    <s v="1012"/>
    <s v="0L"/>
    <x v="4"/>
    <d v="2018-01-12T00:00:00"/>
    <x v="1"/>
    <x v="4"/>
    <s v="ZJ"/>
    <s v="9200090024"/>
    <s v="50"/>
    <n v="-75.09"/>
    <s v=""/>
    <x v="1"/>
    <x v="4"/>
    <x v="1"/>
  </r>
  <r>
    <s v="1012"/>
    <s v="0L"/>
    <x v="4"/>
    <d v="2018-01-13T00:00:00"/>
    <x v="1"/>
    <x v="4"/>
    <s v="ZJ"/>
    <s v="9200090025"/>
    <s v="50"/>
    <n v="-2.0099999999999998"/>
    <s v=""/>
    <x v="1"/>
    <x v="4"/>
    <x v="1"/>
  </r>
  <r>
    <s v="1012"/>
    <s v="0L"/>
    <x v="4"/>
    <d v="2018-01-15T00:00:00"/>
    <x v="1"/>
    <x v="4"/>
    <s v="ZJ"/>
    <s v="9200090027"/>
    <s v="50"/>
    <n v="-521.62"/>
    <s v=""/>
    <x v="1"/>
    <x v="4"/>
    <x v="1"/>
  </r>
  <r>
    <s v="1012"/>
    <s v="0L"/>
    <x v="4"/>
    <d v="2018-01-16T00:00:00"/>
    <x v="1"/>
    <x v="4"/>
    <s v="ZJ"/>
    <s v="9200090049"/>
    <s v="50"/>
    <n v="-1.87"/>
    <s v=""/>
    <x v="2"/>
    <x v="4"/>
    <x v="2"/>
  </r>
  <r>
    <s v="1012"/>
    <s v="0L"/>
    <x v="4"/>
    <d v="2018-01-16T00:00:00"/>
    <x v="1"/>
    <x v="4"/>
    <s v="ZJ"/>
    <s v="9200090049"/>
    <s v="50"/>
    <n v="-2.08"/>
    <s v=""/>
    <x v="0"/>
    <x v="4"/>
    <x v="0"/>
  </r>
  <r>
    <s v="1012"/>
    <s v="0L"/>
    <x v="4"/>
    <d v="2018-01-16T00:00:00"/>
    <x v="1"/>
    <x v="4"/>
    <s v="ZJ"/>
    <s v="9200090049"/>
    <s v="50"/>
    <n v="-1.67"/>
    <s v=""/>
    <x v="3"/>
    <x v="4"/>
    <x v="3"/>
  </r>
  <r>
    <s v="1012"/>
    <s v="0L"/>
    <x v="4"/>
    <d v="2018-01-16T00:00:00"/>
    <x v="1"/>
    <x v="4"/>
    <s v="ZJ"/>
    <s v="9200090049"/>
    <s v="50"/>
    <n v="-3408.58"/>
    <s v=""/>
    <x v="1"/>
    <x v="4"/>
    <x v="1"/>
  </r>
  <r>
    <s v="1012"/>
    <s v="0L"/>
    <x v="4"/>
    <d v="2018-01-16T00:00:00"/>
    <x v="1"/>
    <x v="4"/>
    <s v="ZJ"/>
    <s v="9200090082"/>
    <s v="40"/>
    <n v="8.27"/>
    <s v=""/>
    <x v="1"/>
    <x v="4"/>
    <x v="1"/>
  </r>
  <r>
    <s v="1012"/>
    <s v="0L"/>
    <x v="4"/>
    <d v="2018-01-17T00:00:00"/>
    <x v="1"/>
    <x v="4"/>
    <s v="ZJ"/>
    <s v="9200090085"/>
    <s v="50"/>
    <n v="-5611.85"/>
    <s v=""/>
    <x v="1"/>
    <x v="4"/>
    <x v="1"/>
  </r>
  <r>
    <s v="1012"/>
    <s v="0L"/>
    <x v="4"/>
    <d v="2018-01-15T00:00:00"/>
    <x v="1"/>
    <x v="4"/>
    <s v="ZJ"/>
    <s v="9200090087"/>
    <s v="40"/>
    <n v="20.260000000000002"/>
    <s v=""/>
    <x v="1"/>
    <x v="4"/>
    <x v="1"/>
  </r>
  <r>
    <s v="1012"/>
    <s v="0L"/>
    <x v="4"/>
    <d v="2018-01-15T00:00:00"/>
    <x v="1"/>
    <x v="4"/>
    <s v="ZJ"/>
    <s v="9200090098"/>
    <s v="40"/>
    <n v="0.41"/>
    <s v=""/>
    <x v="1"/>
    <x v="4"/>
    <x v="1"/>
  </r>
  <r>
    <s v="1012"/>
    <s v="0L"/>
    <x v="4"/>
    <d v="2018-01-16T00:00:00"/>
    <x v="1"/>
    <x v="4"/>
    <s v="ZJ"/>
    <s v="9200090100"/>
    <s v="40"/>
    <n v="9.39"/>
    <s v=""/>
    <x v="2"/>
    <x v="4"/>
    <x v="2"/>
  </r>
  <r>
    <s v="1012"/>
    <s v="0L"/>
    <x v="4"/>
    <d v="2018-01-16T00:00:00"/>
    <x v="1"/>
    <x v="4"/>
    <s v="ZJ"/>
    <s v="9200090100"/>
    <s v="40"/>
    <n v="3.94"/>
    <s v=""/>
    <x v="0"/>
    <x v="4"/>
    <x v="0"/>
  </r>
  <r>
    <s v="1012"/>
    <s v="0L"/>
    <x v="4"/>
    <d v="2018-01-16T00:00:00"/>
    <x v="1"/>
    <x v="4"/>
    <s v="ZJ"/>
    <s v="9200090100"/>
    <s v="40"/>
    <n v="2.67"/>
    <s v=""/>
    <x v="1"/>
    <x v="4"/>
    <x v="1"/>
  </r>
  <r>
    <s v="1012"/>
    <s v="0L"/>
    <x v="4"/>
    <d v="2018-01-16T00:00:00"/>
    <x v="1"/>
    <x v="4"/>
    <s v="ZJ"/>
    <s v="9200090104"/>
    <s v="40"/>
    <n v="0.48"/>
    <s v=""/>
    <x v="1"/>
    <x v="4"/>
    <x v="1"/>
  </r>
  <r>
    <s v="1012"/>
    <s v="0L"/>
    <x v="4"/>
    <d v="2018-01-16T00:00:00"/>
    <x v="1"/>
    <x v="4"/>
    <s v="ZJ"/>
    <s v="9200090110"/>
    <s v="50"/>
    <n v="-3.99"/>
    <s v=""/>
    <x v="1"/>
    <x v="4"/>
    <x v="1"/>
  </r>
  <r>
    <s v="1012"/>
    <s v="0L"/>
    <x v="4"/>
    <d v="2018-01-16T00:00:00"/>
    <x v="1"/>
    <x v="4"/>
    <s v="ZJ"/>
    <s v="9200090110"/>
    <s v="50"/>
    <n v="-0.64"/>
    <s v=""/>
    <x v="2"/>
    <x v="4"/>
    <x v="2"/>
  </r>
  <r>
    <s v="1012"/>
    <s v="0L"/>
    <x v="4"/>
    <d v="2018-01-17T00:00:00"/>
    <x v="1"/>
    <x v="4"/>
    <s v="ZJ"/>
    <s v="9200090111"/>
    <s v="50"/>
    <n v="-330.65"/>
    <s v=""/>
    <x v="1"/>
    <x v="4"/>
    <x v="1"/>
  </r>
  <r>
    <s v="1012"/>
    <s v="0L"/>
    <x v="4"/>
    <d v="2018-01-17T00:00:00"/>
    <x v="1"/>
    <x v="4"/>
    <s v="ZJ"/>
    <s v="9200090111"/>
    <s v="50"/>
    <n v="-0.93"/>
    <s v=""/>
    <x v="2"/>
    <x v="4"/>
    <x v="2"/>
  </r>
  <r>
    <s v="1012"/>
    <s v="0L"/>
    <x v="4"/>
    <d v="2018-01-15T00:00:00"/>
    <x v="1"/>
    <x v="4"/>
    <s v="ZJ"/>
    <s v="9200090123"/>
    <s v="50"/>
    <n v="-3.55"/>
    <s v=""/>
    <x v="1"/>
    <x v="4"/>
    <x v="1"/>
  </r>
  <r>
    <s v="1012"/>
    <s v="0L"/>
    <x v="4"/>
    <d v="2018-01-16T00:00:00"/>
    <x v="1"/>
    <x v="4"/>
    <s v="ZJ"/>
    <s v="9200090124"/>
    <s v="50"/>
    <n v="-2.23"/>
    <s v=""/>
    <x v="0"/>
    <x v="4"/>
    <x v="0"/>
  </r>
  <r>
    <s v="1012"/>
    <s v="0L"/>
    <x v="4"/>
    <d v="2018-01-16T00:00:00"/>
    <x v="1"/>
    <x v="4"/>
    <s v="ZJ"/>
    <s v="9200090124"/>
    <s v="50"/>
    <n v="-5.09"/>
    <s v=""/>
    <x v="2"/>
    <x v="4"/>
    <x v="2"/>
  </r>
  <r>
    <s v="1012"/>
    <s v="0L"/>
    <x v="4"/>
    <d v="2018-01-16T00:00:00"/>
    <x v="1"/>
    <x v="4"/>
    <s v="ZJ"/>
    <s v="9200090124"/>
    <s v="50"/>
    <n v="-6.02"/>
    <s v=""/>
    <x v="1"/>
    <x v="4"/>
    <x v="1"/>
  </r>
  <r>
    <s v="1012"/>
    <s v="0L"/>
    <x v="4"/>
    <d v="2018-01-18T00:00:00"/>
    <x v="1"/>
    <x v="4"/>
    <s v="ZJ"/>
    <s v="9200090156"/>
    <s v="50"/>
    <n v="-226.57"/>
    <s v=""/>
    <x v="2"/>
    <x v="4"/>
    <x v="2"/>
  </r>
  <r>
    <s v="1012"/>
    <s v="0L"/>
    <x v="4"/>
    <d v="2018-01-18T00:00:00"/>
    <x v="1"/>
    <x v="4"/>
    <s v="ZJ"/>
    <s v="9200090156"/>
    <s v="50"/>
    <n v="-2028.01"/>
    <s v=""/>
    <x v="1"/>
    <x v="4"/>
    <x v="1"/>
  </r>
  <r>
    <s v="1012"/>
    <s v="0L"/>
    <x v="4"/>
    <d v="2018-01-16T00:00:00"/>
    <x v="1"/>
    <x v="4"/>
    <s v="ZJ"/>
    <s v="9200090167"/>
    <s v="40"/>
    <n v="2.84"/>
    <s v=""/>
    <x v="1"/>
    <x v="4"/>
    <x v="1"/>
  </r>
  <r>
    <s v="1012"/>
    <s v="0L"/>
    <x v="4"/>
    <d v="2018-01-17T00:00:00"/>
    <x v="1"/>
    <x v="4"/>
    <s v="ZJ"/>
    <s v="9200090168"/>
    <s v="40"/>
    <n v="138.72"/>
    <s v=""/>
    <x v="1"/>
    <x v="4"/>
    <x v="1"/>
  </r>
  <r>
    <s v="1012"/>
    <s v="0L"/>
    <x v="4"/>
    <d v="2018-01-18T00:00:00"/>
    <x v="1"/>
    <x v="4"/>
    <s v="ZJ"/>
    <s v="9200090169"/>
    <s v="40"/>
    <n v="2.88"/>
    <s v=""/>
    <x v="1"/>
    <x v="4"/>
    <x v="1"/>
  </r>
  <r>
    <s v="1012"/>
    <s v="0L"/>
    <x v="4"/>
    <d v="2018-01-18T00:00:00"/>
    <x v="1"/>
    <x v="4"/>
    <s v="ZJ"/>
    <s v="9200090170"/>
    <s v="40"/>
    <n v="3.58"/>
    <s v=""/>
    <x v="2"/>
    <x v="4"/>
    <x v="2"/>
  </r>
  <r>
    <s v="1012"/>
    <s v="0L"/>
    <x v="4"/>
    <d v="2018-01-18T00:00:00"/>
    <x v="1"/>
    <x v="4"/>
    <s v="ZJ"/>
    <s v="9200090170"/>
    <s v="40"/>
    <n v="15.65"/>
    <s v=""/>
    <x v="1"/>
    <x v="4"/>
    <x v="1"/>
  </r>
  <r>
    <s v="1012"/>
    <s v="0L"/>
    <x v="4"/>
    <d v="2018-01-17T00:00:00"/>
    <x v="1"/>
    <x v="4"/>
    <s v="ZJ"/>
    <s v="9200090172"/>
    <s v="50"/>
    <n v="-0.66"/>
    <s v=""/>
    <x v="1"/>
    <x v="4"/>
    <x v="1"/>
  </r>
  <r>
    <s v="1012"/>
    <s v="0L"/>
    <x v="4"/>
    <d v="2018-01-18T00:00:00"/>
    <x v="1"/>
    <x v="4"/>
    <s v="ZJ"/>
    <s v="9200090173"/>
    <s v="50"/>
    <n v="-752.78"/>
    <s v=""/>
    <x v="1"/>
    <x v="4"/>
    <x v="1"/>
  </r>
  <r>
    <s v="1012"/>
    <s v="0L"/>
    <x v="4"/>
    <d v="2018-01-18T00:00:00"/>
    <x v="1"/>
    <x v="4"/>
    <s v="ZJ"/>
    <s v="9200090173"/>
    <s v="50"/>
    <n v="-1.89"/>
    <s v=""/>
    <x v="3"/>
    <x v="4"/>
    <x v="3"/>
  </r>
  <r>
    <s v="1012"/>
    <s v="0L"/>
    <x v="4"/>
    <d v="2018-01-18T00:00:00"/>
    <x v="1"/>
    <x v="4"/>
    <s v="ZJ"/>
    <s v="9200090173"/>
    <s v="50"/>
    <n v="-3.45"/>
    <s v=""/>
    <x v="2"/>
    <x v="4"/>
    <x v="2"/>
  </r>
  <r>
    <s v="1012"/>
    <s v="0L"/>
    <x v="4"/>
    <d v="2018-01-18T00:00:00"/>
    <x v="1"/>
    <x v="4"/>
    <s v="ZJ"/>
    <s v="9200090174"/>
    <s v="50"/>
    <n v="-0.68"/>
    <s v=""/>
    <x v="0"/>
    <x v="4"/>
    <x v="0"/>
  </r>
  <r>
    <s v="1012"/>
    <s v="0L"/>
    <x v="4"/>
    <d v="2018-01-18T00:00:00"/>
    <x v="1"/>
    <x v="4"/>
    <s v="ZJ"/>
    <s v="9200090180"/>
    <s v="40"/>
    <n v="135.80000000000001"/>
    <s v=""/>
    <x v="1"/>
    <x v="4"/>
    <x v="1"/>
  </r>
  <r>
    <s v="1012"/>
    <s v="0L"/>
    <x v="4"/>
    <d v="2018-01-19T00:00:00"/>
    <x v="1"/>
    <x v="4"/>
    <s v="ZJ"/>
    <s v="9200090210"/>
    <s v="50"/>
    <n v="-248.77"/>
    <s v=""/>
    <x v="0"/>
    <x v="4"/>
    <x v="0"/>
  </r>
  <r>
    <s v="1012"/>
    <s v="0L"/>
    <x v="4"/>
    <d v="2018-01-19T00:00:00"/>
    <x v="1"/>
    <x v="4"/>
    <s v="ZJ"/>
    <s v="9200090210"/>
    <s v="50"/>
    <n v="-37.42"/>
    <s v=""/>
    <x v="2"/>
    <x v="4"/>
    <x v="2"/>
  </r>
  <r>
    <s v="1012"/>
    <s v="0L"/>
    <x v="4"/>
    <d v="2018-01-19T00:00:00"/>
    <x v="1"/>
    <x v="4"/>
    <s v="ZJ"/>
    <s v="9200090210"/>
    <s v="50"/>
    <n v="-3164.37"/>
    <s v=""/>
    <x v="1"/>
    <x v="4"/>
    <x v="1"/>
  </r>
  <r>
    <s v="1012"/>
    <s v="0L"/>
    <x v="4"/>
    <d v="2018-01-10T00:00:00"/>
    <x v="1"/>
    <x v="4"/>
    <s v="ZJ"/>
    <s v="9200090215"/>
    <s v="40"/>
    <n v="3.29"/>
    <s v=""/>
    <x v="1"/>
    <x v="4"/>
    <x v="1"/>
  </r>
  <r>
    <s v="1012"/>
    <s v="0L"/>
    <x v="4"/>
    <d v="2018-01-15T00:00:00"/>
    <x v="1"/>
    <x v="4"/>
    <s v="ZJ"/>
    <s v="9200090217"/>
    <s v="40"/>
    <n v="1.7"/>
    <s v=""/>
    <x v="1"/>
    <x v="4"/>
    <x v="1"/>
  </r>
  <r>
    <s v="1012"/>
    <s v="0L"/>
    <x v="4"/>
    <d v="2018-01-17T00:00:00"/>
    <x v="1"/>
    <x v="4"/>
    <s v="ZJ"/>
    <s v="9200090218"/>
    <s v="40"/>
    <n v="0.7"/>
    <s v=""/>
    <x v="1"/>
    <x v="4"/>
    <x v="1"/>
  </r>
  <r>
    <s v="1012"/>
    <s v="0L"/>
    <x v="4"/>
    <d v="2018-01-18T00:00:00"/>
    <x v="1"/>
    <x v="4"/>
    <s v="ZJ"/>
    <s v="9200090219"/>
    <s v="40"/>
    <n v="2.06"/>
    <s v=""/>
    <x v="1"/>
    <x v="4"/>
    <x v="1"/>
  </r>
  <r>
    <s v="1012"/>
    <s v="0L"/>
    <x v="4"/>
    <d v="2018-01-18T00:00:00"/>
    <x v="1"/>
    <x v="4"/>
    <s v="ZJ"/>
    <s v="9200090223"/>
    <s v="40"/>
    <n v="0.42"/>
    <s v=""/>
    <x v="1"/>
    <x v="4"/>
    <x v="1"/>
  </r>
  <r>
    <s v="1012"/>
    <s v="0L"/>
    <x v="4"/>
    <d v="2018-01-19T00:00:00"/>
    <x v="1"/>
    <x v="4"/>
    <s v="ZJ"/>
    <s v="9200090224"/>
    <s v="40"/>
    <n v="1.6"/>
    <s v=""/>
    <x v="2"/>
    <x v="4"/>
    <x v="2"/>
  </r>
  <r>
    <s v="1012"/>
    <s v="0L"/>
    <x v="4"/>
    <d v="2018-01-19T00:00:00"/>
    <x v="1"/>
    <x v="4"/>
    <s v="ZJ"/>
    <s v="9200090224"/>
    <s v="40"/>
    <n v="12.77"/>
    <s v=""/>
    <x v="1"/>
    <x v="4"/>
    <x v="1"/>
  </r>
  <r>
    <s v="1012"/>
    <s v="0L"/>
    <x v="4"/>
    <d v="2018-01-19T00:00:00"/>
    <x v="1"/>
    <x v="4"/>
    <s v="ZJ"/>
    <s v="9200090233"/>
    <s v="50"/>
    <n v="-13.58"/>
    <s v=""/>
    <x v="1"/>
    <x v="4"/>
    <x v="1"/>
  </r>
  <r>
    <s v="1012"/>
    <s v="0L"/>
    <x v="4"/>
    <d v="2018-01-22T00:00:00"/>
    <x v="1"/>
    <x v="4"/>
    <s v="ZJ"/>
    <s v="9200090234"/>
    <s v="50"/>
    <n v="-282.64"/>
    <s v=""/>
    <x v="1"/>
    <x v="4"/>
    <x v="1"/>
  </r>
  <r>
    <s v="1012"/>
    <s v="0L"/>
    <x v="4"/>
    <d v="2018-01-22T00:00:00"/>
    <x v="1"/>
    <x v="4"/>
    <s v="ZJ"/>
    <s v="9200090269"/>
    <s v="50"/>
    <n v="-138.81"/>
    <s v=""/>
    <x v="0"/>
    <x v="4"/>
    <x v="0"/>
  </r>
  <r>
    <s v="1012"/>
    <s v="0L"/>
    <x v="4"/>
    <d v="2018-01-22T00:00:00"/>
    <x v="1"/>
    <x v="4"/>
    <s v="ZJ"/>
    <s v="9200090269"/>
    <s v="50"/>
    <n v="-3488.84"/>
    <s v=""/>
    <x v="1"/>
    <x v="4"/>
    <x v="1"/>
  </r>
  <r>
    <s v="1012"/>
    <s v="0L"/>
    <x v="4"/>
    <d v="2018-01-22T00:00:00"/>
    <x v="1"/>
    <x v="4"/>
    <s v="ZJ"/>
    <s v="9200090269"/>
    <s v="50"/>
    <n v="-5.84"/>
    <s v=""/>
    <x v="2"/>
    <x v="4"/>
    <x v="2"/>
  </r>
  <r>
    <s v="1012"/>
    <s v="0L"/>
    <x v="4"/>
    <d v="2018-01-03T00:00:00"/>
    <x v="1"/>
    <x v="4"/>
    <s v="ZJ"/>
    <s v="9200090274"/>
    <s v="40"/>
    <n v="2.38"/>
    <s v=""/>
    <x v="1"/>
    <x v="4"/>
    <x v="1"/>
  </r>
  <r>
    <s v="1012"/>
    <s v="0L"/>
    <x v="4"/>
    <d v="2018-01-08T00:00:00"/>
    <x v="1"/>
    <x v="4"/>
    <s v="ZJ"/>
    <s v="9200090275"/>
    <s v="40"/>
    <n v="0.4"/>
    <s v=""/>
    <x v="1"/>
    <x v="4"/>
    <x v="1"/>
  </r>
  <r>
    <s v="1012"/>
    <s v="0L"/>
    <x v="4"/>
    <d v="2018-01-16T00:00:00"/>
    <x v="1"/>
    <x v="4"/>
    <s v="ZJ"/>
    <s v="9200090277"/>
    <s v="40"/>
    <n v="2"/>
    <s v=""/>
    <x v="1"/>
    <x v="4"/>
    <x v="1"/>
  </r>
  <r>
    <s v="1012"/>
    <s v="0L"/>
    <x v="4"/>
    <d v="2018-01-19T00:00:00"/>
    <x v="1"/>
    <x v="4"/>
    <s v="ZJ"/>
    <s v="9200090278"/>
    <s v="40"/>
    <n v="10.37"/>
    <s v=""/>
    <x v="1"/>
    <x v="4"/>
    <x v="1"/>
  </r>
  <r>
    <s v="1012"/>
    <s v="0L"/>
    <x v="4"/>
    <d v="2018-01-19T00:00:00"/>
    <x v="1"/>
    <x v="4"/>
    <s v="ZJ"/>
    <s v="9200090282"/>
    <s v="40"/>
    <n v="3.19"/>
    <s v=""/>
    <x v="1"/>
    <x v="4"/>
    <x v="1"/>
  </r>
  <r>
    <s v="1012"/>
    <s v="0L"/>
    <x v="4"/>
    <d v="2018-01-20T00:00:00"/>
    <x v="1"/>
    <x v="4"/>
    <s v="ZJ"/>
    <s v="9200090283"/>
    <s v="40"/>
    <n v="29.1"/>
    <s v=""/>
    <x v="1"/>
    <x v="4"/>
    <x v="1"/>
  </r>
  <r>
    <s v="1012"/>
    <s v="0L"/>
    <x v="4"/>
    <d v="2018-01-22T00:00:00"/>
    <x v="1"/>
    <x v="4"/>
    <s v="ZJ"/>
    <s v="9200090284"/>
    <s v="40"/>
    <n v="0.66"/>
    <s v=""/>
    <x v="1"/>
    <x v="4"/>
    <x v="1"/>
  </r>
  <r>
    <s v="1012"/>
    <s v="0L"/>
    <x v="4"/>
    <d v="2018-01-19T00:00:00"/>
    <x v="1"/>
    <x v="4"/>
    <s v="ZJ"/>
    <s v="9200090300"/>
    <s v="50"/>
    <n v="-361.62"/>
    <s v=""/>
    <x v="1"/>
    <x v="4"/>
    <x v="1"/>
  </r>
  <r>
    <s v="1012"/>
    <s v="0L"/>
    <x v="4"/>
    <d v="2018-01-20T00:00:00"/>
    <x v="1"/>
    <x v="4"/>
    <s v="ZJ"/>
    <s v="9200090301"/>
    <s v="50"/>
    <n v="-65.13"/>
    <s v=""/>
    <x v="1"/>
    <x v="4"/>
    <x v="1"/>
  </r>
  <r>
    <s v="1012"/>
    <s v="0L"/>
    <x v="4"/>
    <d v="2018-01-22T00:00:00"/>
    <x v="1"/>
    <x v="4"/>
    <s v="ZJ"/>
    <s v="9200090302"/>
    <s v="50"/>
    <n v="-54.78"/>
    <s v=""/>
    <x v="1"/>
    <x v="4"/>
    <x v="1"/>
  </r>
  <r>
    <s v="1012"/>
    <s v="0L"/>
    <x v="4"/>
    <d v="2018-01-23T00:00:00"/>
    <x v="1"/>
    <x v="4"/>
    <s v="ZJ"/>
    <s v="9200090342"/>
    <s v="50"/>
    <n v="-2978"/>
    <s v=""/>
    <x v="1"/>
    <x v="4"/>
    <x v="1"/>
  </r>
  <r>
    <s v="1012"/>
    <s v="0L"/>
    <x v="4"/>
    <d v="2018-01-23T00:00:00"/>
    <x v="1"/>
    <x v="4"/>
    <s v="ZJ"/>
    <s v="9200090342"/>
    <s v="50"/>
    <n v="-10.87"/>
    <s v=""/>
    <x v="0"/>
    <x v="4"/>
    <x v="0"/>
  </r>
  <r>
    <s v="1012"/>
    <s v="0L"/>
    <x v="4"/>
    <d v="2018-01-23T00:00:00"/>
    <x v="1"/>
    <x v="4"/>
    <s v="ZJ"/>
    <s v="9200090342"/>
    <s v="50"/>
    <n v="-19.010000000000002"/>
    <s v=""/>
    <x v="2"/>
    <x v="4"/>
    <x v="2"/>
  </r>
  <r>
    <s v="1012"/>
    <s v="0L"/>
    <x v="4"/>
    <d v="2018-01-24T00:00:00"/>
    <x v="1"/>
    <x v="4"/>
    <s v="ZJ"/>
    <s v="9200090387"/>
    <s v="50"/>
    <n v="-2.25"/>
    <s v=""/>
    <x v="2"/>
    <x v="4"/>
    <x v="2"/>
  </r>
  <r>
    <s v="1012"/>
    <s v="0L"/>
    <x v="4"/>
    <d v="2018-01-24T00:00:00"/>
    <x v="1"/>
    <x v="4"/>
    <s v="ZJ"/>
    <s v="9200090387"/>
    <s v="50"/>
    <n v="-7188.69"/>
    <s v=""/>
    <x v="1"/>
    <x v="4"/>
    <x v="1"/>
  </r>
  <r>
    <s v="1012"/>
    <s v="0L"/>
    <x v="4"/>
    <d v="2018-01-24T00:00:00"/>
    <x v="1"/>
    <x v="4"/>
    <s v="ZJ"/>
    <s v="9200090387"/>
    <s v="50"/>
    <n v="-5.88"/>
    <s v=""/>
    <x v="0"/>
    <x v="4"/>
    <x v="0"/>
  </r>
  <r>
    <s v="1012"/>
    <s v="0L"/>
    <x v="4"/>
    <d v="2018-01-11T00:00:00"/>
    <x v="1"/>
    <x v="4"/>
    <s v="ZJ"/>
    <s v="9200090394"/>
    <s v="40"/>
    <n v="0.95"/>
    <s v=""/>
    <x v="1"/>
    <x v="4"/>
    <x v="1"/>
  </r>
  <r>
    <s v="1012"/>
    <s v="0L"/>
    <x v="4"/>
    <d v="2018-01-17T00:00:00"/>
    <x v="1"/>
    <x v="4"/>
    <s v="ZJ"/>
    <s v="9200090396"/>
    <s v="40"/>
    <n v="1.32"/>
    <s v=""/>
    <x v="1"/>
    <x v="4"/>
    <x v="1"/>
  </r>
  <r>
    <s v="1012"/>
    <s v="0L"/>
    <x v="4"/>
    <d v="2018-01-23T00:00:00"/>
    <x v="1"/>
    <x v="4"/>
    <s v="ZJ"/>
    <s v="9200090398"/>
    <s v="40"/>
    <n v="3.3"/>
    <s v=""/>
    <x v="1"/>
    <x v="4"/>
    <x v="1"/>
  </r>
  <r>
    <s v="1012"/>
    <s v="0L"/>
    <x v="4"/>
    <d v="2018-01-04T00:00:00"/>
    <x v="1"/>
    <x v="4"/>
    <s v="ZJ"/>
    <s v="9200090400"/>
    <s v="40"/>
    <n v="5.13"/>
    <s v=""/>
    <x v="1"/>
    <x v="4"/>
    <x v="1"/>
  </r>
  <r>
    <s v="1012"/>
    <s v="0L"/>
    <x v="4"/>
    <d v="2018-01-11T00:00:00"/>
    <x v="1"/>
    <x v="4"/>
    <s v="ZJ"/>
    <s v="9200090405"/>
    <s v="40"/>
    <n v="4.6500000000000004"/>
    <s v=""/>
    <x v="1"/>
    <x v="4"/>
    <x v="1"/>
  </r>
  <r>
    <s v="1012"/>
    <s v="0L"/>
    <x v="4"/>
    <d v="2018-01-22T00:00:00"/>
    <x v="1"/>
    <x v="4"/>
    <s v="ZJ"/>
    <s v="9200090406"/>
    <s v="40"/>
    <n v="6.85"/>
    <s v=""/>
    <x v="1"/>
    <x v="4"/>
    <x v="1"/>
  </r>
  <r>
    <s v="1012"/>
    <s v="0L"/>
    <x v="4"/>
    <d v="2018-01-24T00:00:00"/>
    <x v="1"/>
    <x v="4"/>
    <s v="ZJ"/>
    <s v="9200090409"/>
    <s v="40"/>
    <n v="28.13"/>
    <s v=""/>
    <x v="1"/>
    <x v="4"/>
    <x v="1"/>
  </r>
  <r>
    <s v="1012"/>
    <s v="0L"/>
    <x v="4"/>
    <d v="2018-01-23T00:00:00"/>
    <x v="1"/>
    <x v="4"/>
    <s v="ZJ"/>
    <s v="9200090414"/>
    <s v="50"/>
    <n v="-649.30999999999995"/>
    <s v=""/>
    <x v="1"/>
    <x v="4"/>
    <x v="1"/>
  </r>
  <r>
    <s v="1012"/>
    <s v="0L"/>
    <x v="4"/>
    <d v="2018-01-24T00:00:00"/>
    <x v="1"/>
    <x v="4"/>
    <s v="ZJ"/>
    <s v="9200090415"/>
    <s v="50"/>
    <n v="-4.21"/>
    <s v=""/>
    <x v="2"/>
    <x v="4"/>
    <x v="2"/>
  </r>
  <r>
    <s v="1012"/>
    <s v="0L"/>
    <x v="4"/>
    <d v="2018-01-24T00:00:00"/>
    <x v="1"/>
    <x v="4"/>
    <s v="ZJ"/>
    <s v="9200090416"/>
    <s v="50"/>
    <n v="-119.96"/>
    <s v=""/>
    <x v="1"/>
    <x v="4"/>
    <x v="1"/>
  </r>
  <r>
    <s v="1012"/>
    <s v="0L"/>
    <x v="4"/>
    <d v="2018-01-23T00:00:00"/>
    <x v="1"/>
    <x v="4"/>
    <s v="ZJ"/>
    <s v="9200090427"/>
    <s v="50"/>
    <n v="-6.85"/>
    <s v=""/>
    <x v="1"/>
    <x v="4"/>
    <x v="1"/>
  </r>
  <r>
    <s v="1012"/>
    <s v="0L"/>
    <x v="4"/>
    <d v="2018-01-25T00:00:00"/>
    <x v="1"/>
    <x v="4"/>
    <s v="ZJ"/>
    <s v="9200090454"/>
    <s v="50"/>
    <n v="-3620.22"/>
    <s v=""/>
    <x v="1"/>
    <x v="4"/>
    <x v="1"/>
  </r>
  <r>
    <s v="1012"/>
    <s v="0L"/>
    <x v="4"/>
    <d v="2018-01-25T00:00:00"/>
    <x v="1"/>
    <x v="4"/>
    <s v="ZJ"/>
    <s v="9200090454"/>
    <s v="50"/>
    <n v="-0.15"/>
    <s v=""/>
    <x v="2"/>
    <x v="4"/>
    <x v="2"/>
  </r>
  <r>
    <s v="1012"/>
    <s v="0L"/>
    <x v="4"/>
    <d v="2018-01-04T00:00:00"/>
    <x v="1"/>
    <x v="4"/>
    <s v="ZJ"/>
    <s v="9200090461"/>
    <s v="40"/>
    <n v="0.71"/>
    <s v=""/>
    <x v="1"/>
    <x v="4"/>
    <x v="1"/>
  </r>
  <r>
    <s v="1012"/>
    <s v="0L"/>
    <x v="4"/>
    <d v="2018-01-15T00:00:00"/>
    <x v="1"/>
    <x v="4"/>
    <s v="ZJ"/>
    <s v="9200090463"/>
    <s v="40"/>
    <n v="511.68"/>
    <s v=""/>
    <x v="1"/>
    <x v="4"/>
    <x v="1"/>
  </r>
  <r>
    <s v="1012"/>
    <s v="0L"/>
    <x v="4"/>
    <d v="2018-01-22T00:00:00"/>
    <x v="1"/>
    <x v="4"/>
    <s v="ZJ"/>
    <s v="9200090466"/>
    <s v="40"/>
    <n v="0.91"/>
    <s v=""/>
    <x v="1"/>
    <x v="4"/>
    <x v="1"/>
  </r>
  <r>
    <s v="1012"/>
    <s v="0L"/>
    <x v="4"/>
    <d v="2018-01-24T00:00:00"/>
    <x v="1"/>
    <x v="4"/>
    <s v="ZJ"/>
    <s v="9200090467"/>
    <s v="40"/>
    <n v="15.05"/>
    <s v=""/>
    <x v="1"/>
    <x v="4"/>
    <x v="1"/>
  </r>
  <r>
    <s v="1012"/>
    <s v="0L"/>
    <x v="4"/>
    <d v="2018-01-24T00:00:00"/>
    <x v="1"/>
    <x v="4"/>
    <s v="ZJ"/>
    <s v="9200090471"/>
    <s v="40"/>
    <n v="0.91"/>
    <s v=""/>
    <x v="1"/>
    <x v="4"/>
    <x v="1"/>
  </r>
  <r>
    <s v="1012"/>
    <s v="0L"/>
    <x v="4"/>
    <d v="2018-01-25T00:00:00"/>
    <x v="1"/>
    <x v="4"/>
    <s v="ZJ"/>
    <s v="9200090473"/>
    <s v="40"/>
    <n v="8.3000000000000007"/>
    <s v=""/>
    <x v="3"/>
    <x v="4"/>
    <x v="3"/>
  </r>
  <r>
    <s v="1012"/>
    <s v="0L"/>
    <x v="4"/>
    <d v="2018-01-25T00:00:00"/>
    <x v="1"/>
    <x v="4"/>
    <s v="ZJ"/>
    <s v="9200090473"/>
    <s v="40"/>
    <n v="15.43"/>
    <s v=""/>
    <x v="1"/>
    <x v="4"/>
    <x v="1"/>
  </r>
  <r>
    <s v="1012"/>
    <s v="0L"/>
    <x v="4"/>
    <d v="2018-01-24T00:00:00"/>
    <x v="1"/>
    <x v="4"/>
    <s v="ZJ"/>
    <s v="9200090483"/>
    <s v="50"/>
    <n v="-5.61"/>
    <s v=""/>
    <x v="1"/>
    <x v="4"/>
    <x v="1"/>
  </r>
  <r>
    <s v="1012"/>
    <s v="0L"/>
    <x v="4"/>
    <d v="2018-01-25T00:00:00"/>
    <x v="1"/>
    <x v="4"/>
    <s v="ZJ"/>
    <s v="9200090484"/>
    <s v="50"/>
    <n v="-3.58"/>
    <s v=""/>
    <x v="3"/>
    <x v="4"/>
    <x v="3"/>
  </r>
  <r>
    <s v="1012"/>
    <s v="0L"/>
    <x v="4"/>
    <d v="2018-01-25T00:00:00"/>
    <x v="1"/>
    <x v="4"/>
    <s v="ZJ"/>
    <s v="9200090485"/>
    <s v="50"/>
    <n v="-247.51"/>
    <s v=""/>
    <x v="1"/>
    <x v="4"/>
    <x v="1"/>
  </r>
  <r>
    <s v="1012"/>
    <s v="0L"/>
    <x v="4"/>
    <d v="2018-01-26T00:00:00"/>
    <x v="1"/>
    <x v="4"/>
    <s v="ZJ"/>
    <s v="9200090512"/>
    <s v="50"/>
    <n v="-2332.3000000000002"/>
    <s v=""/>
    <x v="1"/>
    <x v="4"/>
    <x v="1"/>
  </r>
  <r>
    <s v="1012"/>
    <s v="0L"/>
    <x v="4"/>
    <d v="2018-01-16T00:00:00"/>
    <x v="1"/>
    <x v="4"/>
    <s v="ZJ"/>
    <s v="9200090517"/>
    <s v="40"/>
    <n v="1.48"/>
    <s v=""/>
    <x v="1"/>
    <x v="4"/>
    <x v="1"/>
  </r>
  <r>
    <s v="1012"/>
    <s v="0L"/>
    <x v="4"/>
    <d v="2018-01-25T00:00:00"/>
    <x v="1"/>
    <x v="4"/>
    <s v="ZJ"/>
    <s v="9200090522"/>
    <s v="40"/>
    <n v="2.62"/>
    <s v=""/>
    <x v="1"/>
    <x v="4"/>
    <x v="1"/>
  </r>
  <r>
    <s v="1012"/>
    <s v="0L"/>
    <x v="4"/>
    <d v="2018-01-25T00:00:00"/>
    <x v="1"/>
    <x v="4"/>
    <s v="ZJ"/>
    <s v="9200090529"/>
    <s v="50"/>
    <n v="-4.76"/>
    <s v=""/>
    <x v="1"/>
    <x v="4"/>
    <x v="1"/>
  </r>
  <r>
    <s v="1012"/>
    <s v="0L"/>
    <x v="4"/>
    <d v="2018-01-26T00:00:00"/>
    <x v="1"/>
    <x v="4"/>
    <s v="ZJ"/>
    <s v="9200090530"/>
    <s v="50"/>
    <n v="-342.29"/>
    <s v=""/>
    <x v="1"/>
    <x v="4"/>
    <x v="1"/>
  </r>
  <r>
    <s v="1012"/>
    <s v="0L"/>
    <x v="4"/>
    <d v="2018-01-25T00:00:00"/>
    <x v="1"/>
    <x v="4"/>
    <s v="ZJ"/>
    <s v="9200090533"/>
    <s v="40"/>
    <n v="13.91"/>
    <s v=""/>
    <x v="1"/>
    <x v="4"/>
    <x v="1"/>
  </r>
  <r>
    <s v="1012"/>
    <s v="0L"/>
    <x v="4"/>
    <d v="2018-01-26T00:00:00"/>
    <x v="1"/>
    <x v="4"/>
    <s v="ZJ"/>
    <s v="9200090534"/>
    <s v="40"/>
    <n v="5.63"/>
    <s v=""/>
    <x v="1"/>
    <x v="4"/>
    <x v="1"/>
  </r>
  <r>
    <s v="1012"/>
    <s v="0L"/>
    <x v="4"/>
    <d v="2018-01-26T00:00:00"/>
    <x v="1"/>
    <x v="4"/>
    <s v="ZJ"/>
    <s v="9200090535"/>
    <s v="40"/>
    <n v="13.4"/>
    <s v=""/>
    <x v="1"/>
    <x v="4"/>
    <x v="1"/>
  </r>
  <r>
    <s v="1012"/>
    <s v="0L"/>
    <x v="4"/>
    <d v="2018-01-25T00:00:00"/>
    <x v="1"/>
    <x v="4"/>
    <s v="ZJ"/>
    <s v="9200090544"/>
    <s v="40"/>
    <n v="5.84"/>
    <s v=""/>
    <x v="1"/>
    <x v="4"/>
    <x v="1"/>
  </r>
  <r>
    <s v="1012"/>
    <s v="0L"/>
    <x v="4"/>
    <d v="2018-01-02T00:00:00"/>
    <x v="1"/>
    <x v="4"/>
    <s v="ZJ"/>
    <s v="9200090566"/>
    <s v="40"/>
    <n v="1.4"/>
    <s v=""/>
    <x v="1"/>
    <x v="4"/>
    <x v="1"/>
  </r>
  <r>
    <s v="1012"/>
    <s v="0L"/>
    <x v="4"/>
    <d v="2018-01-24T00:00:00"/>
    <x v="1"/>
    <x v="4"/>
    <s v="ZJ"/>
    <s v="9200090569"/>
    <s v="40"/>
    <n v="1.29"/>
    <s v=""/>
    <x v="1"/>
    <x v="4"/>
    <x v="1"/>
  </r>
  <r>
    <s v="1012"/>
    <s v="0L"/>
    <x v="4"/>
    <d v="2018-01-29T00:00:00"/>
    <x v="1"/>
    <x v="4"/>
    <s v="ZJ"/>
    <s v="9200090574"/>
    <s v="50"/>
    <n v="-1971.57"/>
    <s v=""/>
    <x v="1"/>
    <x v="4"/>
    <x v="1"/>
  </r>
  <r>
    <s v="1012"/>
    <s v="0L"/>
    <x v="4"/>
    <d v="2018-01-29T00:00:00"/>
    <x v="1"/>
    <x v="4"/>
    <s v="ZJ"/>
    <s v="9200090574"/>
    <s v="50"/>
    <n v="-1.1000000000000001"/>
    <s v=""/>
    <x v="2"/>
    <x v="4"/>
    <x v="2"/>
  </r>
  <r>
    <s v="1012"/>
    <s v="0L"/>
    <x v="4"/>
    <d v="2018-01-29T00:00:00"/>
    <x v="1"/>
    <x v="4"/>
    <s v="ZJ"/>
    <s v="9200090574"/>
    <s v="50"/>
    <n v="-0.74"/>
    <s v=""/>
    <x v="0"/>
    <x v="4"/>
    <x v="0"/>
  </r>
  <r>
    <s v="1012"/>
    <s v="0L"/>
    <x v="4"/>
    <d v="2018-01-29T00:00:00"/>
    <x v="1"/>
    <x v="4"/>
    <s v="ZJ"/>
    <s v="9200090574"/>
    <s v="50"/>
    <n v="-9.94"/>
    <s v=""/>
    <x v="3"/>
    <x v="4"/>
    <x v="3"/>
  </r>
  <r>
    <s v="1012"/>
    <s v="0L"/>
    <x v="4"/>
    <d v="2018-01-27T00:00:00"/>
    <x v="1"/>
    <x v="4"/>
    <s v="ZJ"/>
    <s v="9200090583"/>
    <s v="40"/>
    <n v="10.99"/>
    <s v=""/>
    <x v="1"/>
    <x v="4"/>
    <x v="1"/>
  </r>
  <r>
    <s v="1012"/>
    <s v="0L"/>
    <x v="4"/>
    <d v="2018-01-29T00:00:00"/>
    <x v="1"/>
    <x v="4"/>
    <s v="ZJ"/>
    <s v="9200090585"/>
    <s v="40"/>
    <n v="53.14"/>
    <s v=""/>
    <x v="1"/>
    <x v="4"/>
    <x v="1"/>
  </r>
  <r>
    <s v="1012"/>
    <s v="0L"/>
    <x v="4"/>
    <d v="2018-01-27T00:00:00"/>
    <x v="1"/>
    <x v="4"/>
    <s v="ZJ"/>
    <s v="9200090600"/>
    <s v="50"/>
    <n v="-6.19"/>
    <s v=""/>
    <x v="1"/>
    <x v="4"/>
    <x v="1"/>
  </r>
  <r>
    <s v="1012"/>
    <s v="0L"/>
    <x v="4"/>
    <d v="2018-01-29T00:00:00"/>
    <x v="1"/>
    <x v="4"/>
    <s v="ZJ"/>
    <s v="9200090601"/>
    <s v="50"/>
    <n v="-3.86"/>
    <s v=""/>
    <x v="1"/>
    <x v="4"/>
    <x v="1"/>
  </r>
  <r>
    <s v="1012"/>
    <s v="0L"/>
    <x v="4"/>
    <d v="2018-01-16T00:00:00"/>
    <x v="1"/>
    <x v="4"/>
    <s v="ZJ"/>
    <s v="9200090635"/>
    <s v="40"/>
    <n v="1.67"/>
    <s v=""/>
    <x v="3"/>
    <x v="4"/>
    <x v="3"/>
  </r>
  <r>
    <s v="1012"/>
    <s v="0L"/>
    <x v="4"/>
    <d v="2018-01-29T00:00:00"/>
    <x v="1"/>
    <x v="4"/>
    <s v="ZJ"/>
    <s v="9200090637"/>
    <s v="40"/>
    <n v="10.98"/>
    <s v=""/>
    <x v="3"/>
    <x v="4"/>
    <x v="3"/>
  </r>
  <r>
    <s v="1012"/>
    <s v="0L"/>
    <x v="4"/>
    <d v="2018-01-30T00:00:00"/>
    <x v="1"/>
    <x v="4"/>
    <s v="ZJ"/>
    <s v="9200090638"/>
    <s v="50"/>
    <n v="-10.98"/>
    <s v=""/>
    <x v="3"/>
    <x v="4"/>
    <x v="3"/>
  </r>
  <r>
    <s v="1012"/>
    <s v="0L"/>
    <x v="4"/>
    <d v="2018-01-30T00:00:00"/>
    <x v="1"/>
    <x v="4"/>
    <s v="ZJ"/>
    <s v="9200090638"/>
    <s v="50"/>
    <n v="-2277.66"/>
    <s v=""/>
    <x v="1"/>
    <x v="4"/>
    <x v="1"/>
  </r>
  <r>
    <s v="1012"/>
    <s v="0L"/>
    <x v="4"/>
    <d v="2018-01-31T00:00:00"/>
    <x v="1"/>
    <x v="4"/>
    <s v="ZJ"/>
    <s v="9200090667"/>
    <s v="50"/>
    <n v="-1462.82"/>
    <s v=""/>
    <x v="1"/>
    <x v="4"/>
    <x v="1"/>
  </r>
  <r>
    <s v="1012"/>
    <s v="0L"/>
    <x v="4"/>
    <d v="2018-01-12T00:00:00"/>
    <x v="1"/>
    <x v="4"/>
    <s v="ZJ"/>
    <s v="9200090669"/>
    <s v="40"/>
    <n v="1.21"/>
    <s v=""/>
    <x v="1"/>
    <x v="4"/>
    <x v="1"/>
  </r>
  <r>
    <s v="1012"/>
    <s v="0L"/>
    <x v="4"/>
    <d v="2018-01-15T00:00:00"/>
    <x v="1"/>
    <x v="4"/>
    <s v="ZJ"/>
    <s v="9200090670"/>
    <s v="40"/>
    <n v="1.43"/>
    <s v=""/>
    <x v="1"/>
    <x v="4"/>
    <x v="1"/>
  </r>
  <r>
    <s v="1012"/>
    <s v="0L"/>
    <x v="4"/>
    <d v="2018-01-29T00:00:00"/>
    <x v="1"/>
    <x v="4"/>
    <s v="ZJ"/>
    <s v="9200090674"/>
    <s v="40"/>
    <n v="9.0500000000000007"/>
    <s v=""/>
    <x v="1"/>
    <x v="4"/>
    <x v="1"/>
  </r>
  <r>
    <s v="1012"/>
    <s v="0L"/>
    <x v="4"/>
    <d v="2018-01-17T00:00:00"/>
    <x v="1"/>
    <x v="4"/>
    <s v="ZJ"/>
    <s v="9200090681"/>
    <s v="40"/>
    <n v="1.4"/>
    <s v=""/>
    <x v="1"/>
    <x v="4"/>
    <x v="1"/>
  </r>
  <r>
    <s v="1012"/>
    <s v="0L"/>
    <x v="4"/>
    <d v="2018-01-24T00:00:00"/>
    <x v="1"/>
    <x v="4"/>
    <s v="ZJ"/>
    <s v="9200090682"/>
    <s v="40"/>
    <n v="0.68"/>
    <s v=""/>
    <x v="1"/>
    <x v="4"/>
    <x v="1"/>
  </r>
  <r>
    <s v="1012"/>
    <s v="0L"/>
    <x v="4"/>
    <d v="2018-01-30T00:00:00"/>
    <x v="1"/>
    <x v="4"/>
    <s v="ZJ"/>
    <s v="9200090684"/>
    <s v="40"/>
    <n v="0.37"/>
    <s v=""/>
    <x v="1"/>
    <x v="4"/>
    <x v="1"/>
  </r>
  <r>
    <s v="1012"/>
    <s v="0L"/>
    <x v="4"/>
    <d v="2018-01-31T00:00:00"/>
    <x v="1"/>
    <x v="4"/>
    <s v="ZJ"/>
    <s v="9200090690"/>
    <s v="40"/>
    <n v="101.64"/>
    <s v=""/>
    <x v="1"/>
    <x v="4"/>
    <x v="1"/>
  </r>
  <r>
    <s v="1012"/>
    <s v="0L"/>
    <x v="4"/>
    <d v="2018-01-30T00:00:00"/>
    <x v="1"/>
    <x v="4"/>
    <s v="ZJ"/>
    <s v="9200090694"/>
    <s v="50"/>
    <n v="-5.29"/>
    <s v=""/>
    <x v="0"/>
    <x v="4"/>
    <x v="0"/>
  </r>
  <r>
    <s v="1012"/>
    <s v="0L"/>
    <x v="4"/>
    <d v="2018-01-30T00:00:00"/>
    <x v="1"/>
    <x v="4"/>
    <s v="ZJ"/>
    <s v="9200090694"/>
    <s v="50"/>
    <n v="-35.770000000000003"/>
    <s v=""/>
    <x v="1"/>
    <x v="4"/>
    <x v="1"/>
  </r>
  <r>
    <s v="1012"/>
    <s v="0L"/>
    <x v="4"/>
    <d v="2018-01-31T00:00:00"/>
    <x v="1"/>
    <x v="4"/>
    <s v="ZJ"/>
    <s v="9200090696"/>
    <s v="50"/>
    <n v="-409.14"/>
    <s v=""/>
    <x v="1"/>
    <x v="4"/>
    <x v="1"/>
  </r>
  <r>
    <s v="1012"/>
    <s v="0L"/>
    <x v="4"/>
    <d v="2018-02-01T00:00:00"/>
    <x v="1"/>
    <x v="5"/>
    <s v="ZJ"/>
    <s v="9200090740"/>
    <s v="50"/>
    <n v="-1746.16"/>
    <s v=""/>
    <x v="1"/>
    <x v="4"/>
    <x v="1"/>
  </r>
  <r>
    <s v="1012"/>
    <s v="0L"/>
    <x v="4"/>
    <d v="2018-02-01T00:00:00"/>
    <x v="1"/>
    <x v="5"/>
    <s v="ZJ"/>
    <s v="9200090740"/>
    <s v="50"/>
    <n v="-1.35"/>
    <s v=""/>
    <x v="2"/>
    <x v="4"/>
    <x v="2"/>
  </r>
  <r>
    <s v="1012"/>
    <s v="0L"/>
    <x v="4"/>
    <d v="2018-01-12T00:00:00"/>
    <x v="1"/>
    <x v="4"/>
    <s v="ZJ"/>
    <s v="9200090748"/>
    <s v="40"/>
    <n v="1.1200000000000001"/>
    <s v=""/>
    <x v="1"/>
    <x v="4"/>
    <x v="1"/>
  </r>
  <r>
    <s v="1012"/>
    <s v="0L"/>
    <x v="4"/>
    <d v="2018-02-01T00:00:00"/>
    <x v="1"/>
    <x v="5"/>
    <s v="ZJ"/>
    <s v="9200090757"/>
    <s v="40"/>
    <n v="4.46"/>
    <s v=""/>
    <x v="1"/>
    <x v="4"/>
    <x v="1"/>
  </r>
  <r>
    <s v="1012"/>
    <s v="0L"/>
    <x v="4"/>
    <d v="2018-02-01T00:00:00"/>
    <x v="1"/>
    <x v="5"/>
    <s v="ZJ"/>
    <s v="9200090758"/>
    <s v="40"/>
    <n v="24.51"/>
    <s v=""/>
    <x v="1"/>
    <x v="4"/>
    <x v="1"/>
  </r>
  <r>
    <s v="1012"/>
    <s v="0L"/>
    <x v="4"/>
    <d v="2018-02-01T00:00:00"/>
    <x v="1"/>
    <x v="5"/>
    <s v="ZJ"/>
    <s v="9200090758"/>
    <s v="40"/>
    <n v="7.52"/>
    <s v=""/>
    <x v="2"/>
    <x v="4"/>
    <x v="2"/>
  </r>
  <r>
    <s v="1012"/>
    <s v="0L"/>
    <x v="4"/>
    <d v="2018-01-31T00:00:00"/>
    <x v="1"/>
    <x v="4"/>
    <s v="ZJ"/>
    <s v="9200090773"/>
    <s v="50"/>
    <n v="-19.149999999999999"/>
    <s v=""/>
    <x v="1"/>
    <x v="4"/>
    <x v="1"/>
  </r>
  <r>
    <s v="1012"/>
    <s v="0L"/>
    <x v="4"/>
    <d v="2018-02-01T00:00:00"/>
    <x v="1"/>
    <x v="5"/>
    <s v="ZJ"/>
    <s v="9200090774"/>
    <s v="50"/>
    <n v="-10.42"/>
    <s v=""/>
    <x v="1"/>
    <x v="4"/>
    <x v="1"/>
  </r>
  <r>
    <s v="1012"/>
    <s v="0L"/>
    <x v="4"/>
    <d v="2018-02-02T00:00:00"/>
    <x v="1"/>
    <x v="5"/>
    <s v="ZJ"/>
    <s v="9200090795"/>
    <s v="50"/>
    <n v="-3.65"/>
    <s v=""/>
    <x v="2"/>
    <x v="4"/>
    <x v="2"/>
  </r>
  <r>
    <s v="1012"/>
    <s v="0L"/>
    <x v="4"/>
    <d v="2018-02-02T00:00:00"/>
    <x v="1"/>
    <x v="5"/>
    <s v="ZJ"/>
    <s v="9200090795"/>
    <s v="50"/>
    <n v="-3469.99"/>
    <s v=""/>
    <x v="1"/>
    <x v="4"/>
    <x v="1"/>
  </r>
  <r>
    <s v="1012"/>
    <s v="0L"/>
    <x v="4"/>
    <d v="2018-02-02T00:00:00"/>
    <x v="1"/>
    <x v="5"/>
    <s v="ZJ"/>
    <s v="9200090801"/>
    <s v="40"/>
    <n v="7.77"/>
    <s v=""/>
    <x v="3"/>
    <x v="4"/>
    <x v="3"/>
  </r>
  <r>
    <s v="1012"/>
    <s v="0L"/>
    <x v="4"/>
    <d v="2018-02-02T00:00:00"/>
    <x v="1"/>
    <x v="5"/>
    <s v="ZJ"/>
    <s v="9200090801"/>
    <s v="40"/>
    <n v="3.29"/>
    <s v=""/>
    <x v="2"/>
    <x v="4"/>
    <x v="2"/>
  </r>
  <r>
    <s v="1012"/>
    <s v="0L"/>
    <x v="4"/>
    <d v="2018-02-01T00:00:00"/>
    <x v="1"/>
    <x v="5"/>
    <s v="ZJ"/>
    <s v="9200090805"/>
    <s v="40"/>
    <n v="6.59"/>
    <s v=""/>
    <x v="1"/>
    <x v="4"/>
    <x v="1"/>
  </r>
  <r>
    <s v="1012"/>
    <s v="0L"/>
    <x v="4"/>
    <d v="2018-02-02T00:00:00"/>
    <x v="1"/>
    <x v="5"/>
    <s v="ZJ"/>
    <s v="9200090802"/>
    <s v="40"/>
    <n v="161.22"/>
    <s v=""/>
    <x v="1"/>
    <x v="4"/>
    <x v="1"/>
  </r>
  <r>
    <s v="1012"/>
    <s v="0L"/>
    <x v="4"/>
    <d v="2018-02-01T00:00:00"/>
    <x v="1"/>
    <x v="5"/>
    <s v="ZJ"/>
    <s v="9200090827"/>
    <s v="50"/>
    <n v="-1.89"/>
    <s v=""/>
    <x v="3"/>
    <x v="4"/>
    <x v="3"/>
  </r>
  <r>
    <s v="1012"/>
    <s v="0L"/>
    <x v="4"/>
    <d v="2018-02-02T00:00:00"/>
    <x v="1"/>
    <x v="5"/>
    <s v="ZJ"/>
    <s v="9200090828"/>
    <s v="50"/>
    <n v="-32.69"/>
    <s v=""/>
    <x v="1"/>
    <x v="4"/>
    <x v="1"/>
  </r>
  <r>
    <s v="1012"/>
    <s v="0L"/>
    <x v="4"/>
    <d v="2018-02-02T00:00:00"/>
    <x v="1"/>
    <x v="5"/>
    <s v="ZJ"/>
    <s v="9200090828"/>
    <s v="50"/>
    <n v="-1.69"/>
    <s v=""/>
    <x v="2"/>
    <x v="4"/>
    <x v="2"/>
  </r>
  <r>
    <s v="1012"/>
    <s v="0L"/>
    <x v="4"/>
    <d v="2018-02-05T00:00:00"/>
    <x v="1"/>
    <x v="5"/>
    <s v="ZJ"/>
    <s v="9200090847"/>
    <s v="50"/>
    <n v="-184.4"/>
    <s v=""/>
    <x v="2"/>
    <x v="4"/>
    <x v="2"/>
  </r>
  <r>
    <s v="1012"/>
    <s v="0L"/>
    <x v="4"/>
    <d v="2018-02-05T00:00:00"/>
    <x v="1"/>
    <x v="5"/>
    <s v="ZJ"/>
    <s v="9200090847"/>
    <s v="50"/>
    <n v="-110.9"/>
    <s v=""/>
    <x v="0"/>
    <x v="4"/>
    <x v="0"/>
  </r>
  <r>
    <s v="1012"/>
    <s v="0L"/>
    <x v="4"/>
    <d v="2018-02-05T00:00:00"/>
    <x v="1"/>
    <x v="5"/>
    <s v="ZJ"/>
    <s v="9200090847"/>
    <s v="50"/>
    <n v="-3569.93"/>
    <s v=""/>
    <x v="1"/>
    <x v="4"/>
    <x v="1"/>
  </r>
  <r>
    <s v="1012"/>
    <s v="0L"/>
    <x v="4"/>
    <d v="2018-02-05T00:00:00"/>
    <x v="1"/>
    <x v="5"/>
    <s v="ZJ"/>
    <s v="9200090847"/>
    <s v="50"/>
    <n v="-4.2"/>
    <s v=""/>
    <x v="3"/>
    <x v="4"/>
    <x v="3"/>
  </r>
  <r>
    <s v="1012"/>
    <s v="0L"/>
    <x v="4"/>
    <d v="2018-02-01T00:00:00"/>
    <x v="1"/>
    <x v="5"/>
    <s v="ZJ"/>
    <s v="9200090851"/>
    <s v="40"/>
    <n v="2.73"/>
    <s v=""/>
    <x v="1"/>
    <x v="4"/>
    <x v="1"/>
  </r>
  <r>
    <s v="1012"/>
    <s v="0L"/>
    <x v="4"/>
    <d v="2018-02-02T00:00:00"/>
    <x v="1"/>
    <x v="5"/>
    <s v="ZJ"/>
    <s v="9200090852"/>
    <s v="40"/>
    <n v="4.38"/>
    <s v=""/>
    <x v="1"/>
    <x v="4"/>
    <x v="1"/>
  </r>
  <r>
    <s v="1012"/>
    <s v="0L"/>
    <x v="4"/>
    <d v="2018-02-03T00:00:00"/>
    <x v="1"/>
    <x v="5"/>
    <s v="ZJ"/>
    <s v="9200090864"/>
    <s v="40"/>
    <n v="5.38"/>
    <s v=""/>
    <x v="1"/>
    <x v="4"/>
    <x v="1"/>
  </r>
  <r>
    <s v="1012"/>
    <s v="0L"/>
    <x v="4"/>
    <d v="2018-02-05T00:00:00"/>
    <x v="1"/>
    <x v="5"/>
    <s v="ZJ"/>
    <s v="9200090865"/>
    <s v="40"/>
    <n v="2.89"/>
    <s v=""/>
    <x v="1"/>
    <x v="4"/>
    <x v="1"/>
  </r>
  <r>
    <s v="1012"/>
    <s v="0L"/>
    <x v="4"/>
    <d v="2018-02-05T00:00:00"/>
    <x v="1"/>
    <x v="5"/>
    <s v="ZJ"/>
    <s v="9200090865"/>
    <s v="40"/>
    <n v="3.02"/>
    <s v=""/>
    <x v="2"/>
    <x v="4"/>
    <x v="2"/>
  </r>
  <r>
    <s v="1012"/>
    <s v="0L"/>
    <x v="4"/>
    <d v="2018-02-03T00:00:00"/>
    <x v="1"/>
    <x v="5"/>
    <s v="ZJ"/>
    <s v="9200090874"/>
    <s v="50"/>
    <n v="-9.6"/>
    <s v=""/>
    <x v="1"/>
    <x v="4"/>
    <x v="1"/>
  </r>
  <r>
    <s v="1012"/>
    <s v="0L"/>
    <x v="4"/>
    <d v="2018-02-05T00:00:00"/>
    <x v="1"/>
    <x v="5"/>
    <s v="ZJ"/>
    <s v="9200090875"/>
    <s v="50"/>
    <n v="-0.24"/>
    <s v=""/>
    <x v="2"/>
    <x v="4"/>
    <x v="2"/>
  </r>
  <r>
    <s v="1012"/>
    <s v="0L"/>
    <x v="4"/>
    <d v="2018-02-05T00:00:00"/>
    <x v="1"/>
    <x v="5"/>
    <s v="ZJ"/>
    <s v="9200090875"/>
    <s v="50"/>
    <n v="-7.51"/>
    <s v=""/>
    <x v="1"/>
    <x v="4"/>
    <x v="1"/>
  </r>
  <r>
    <s v="1012"/>
    <s v="0L"/>
    <x v="4"/>
    <d v="2018-02-03T00:00:00"/>
    <x v="1"/>
    <x v="5"/>
    <s v="ZJ"/>
    <s v="9200090886"/>
    <s v="40"/>
    <n v="0.66"/>
    <s v=""/>
    <x v="1"/>
    <x v="4"/>
    <x v="1"/>
  </r>
  <r>
    <s v="1012"/>
    <s v="0L"/>
    <x v="4"/>
    <d v="2018-02-04T00:00:00"/>
    <x v="1"/>
    <x v="5"/>
    <s v="ZJ"/>
    <s v="9200090907"/>
    <s v="40"/>
    <n v="1.4"/>
    <s v=""/>
    <x v="1"/>
    <x v="4"/>
    <x v="1"/>
  </r>
  <r>
    <s v="1012"/>
    <s v="0L"/>
    <x v="4"/>
    <d v="2018-02-06T00:00:00"/>
    <x v="1"/>
    <x v="5"/>
    <s v="ZJ"/>
    <s v="9200090914"/>
    <s v="50"/>
    <n v="-112.72"/>
    <s v=""/>
    <x v="2"/>
    <x v="4"/>
    <x v="2"/>
  </r>
  <r>
    <s v="1012"/>
    <s v="0L"/>
    <x v="4"/>
    <d v="2018-02-06T00:00:00"/>
    <x v="1"/>
    <x v="5"/>
    <s v="ZJ"/>
    <s v="9200090914"/>
    <s v="50"/>
    <n v="-12.7"/>
    <s v=""/>
    <x v="0"/>
    <x v="4"/>
    <x v="0"/>
  </r>
  <r>
    <s v="1012"/>
    <s v="0L"/>
    <x v="4"/>
    <d v="2018-02-06T00:00:00"/>
    <x v="1"/>
    <x v="5"/>
    <s v="ZJ"/>
    <s v="9200090914"/>
    <s v="50"/>
    <n v="-530.91999999999996"/>
    <s v=""/>
    <x v="3"/>
    <x v="4"/>
    <x v="3"/>
  </r>
  <r>
    <s v="1012"/>
    <s v="0L"/>
    <x v="4"/>
    <d v="2018-02-06T00:00:00"/>
    <x v="1"/>
    <x v="5"/>
    <s v="ZJ"/>
    <s v="9200090914"/>
    <s v="50"/>
    <n v="-3225.02"/>
    <s v=""/>
    <x v="1"/>
    <x v="4"/>
    <x v="1"/>
  </r>
  <r>
    <s v="1012"/>
    <s v="0L"/>
    <x v="4"/>
    <d v="2018-02-07T00:00:00"/>
    <x v="1"/>
    <x v="5"/>
    <s v="ZJ"/>
    <s v="9200090954"/>
    <s v="50"/>
    <n v="-21.21"/>
    <s v=""/>
    <x v="0"/>
    <x v="4"/>
    <x v="0"/>
  </r>
  <r>
    <s v="1012"/>
    <s v="0L"/>
    <x v="4"/>
    <d v="2018-02-07T00:00:00"/>
    <x v="1"/>
    <x v="5"/>
    <s v="ZJ"/>
    <s v="9200090954"/>
    <s v="50"/>
    <n v="-35.130000000000003"/>
    <s v=""/>
    <x v="3"/>
    <x v="4"/>
    <x v="3"/>
  </r>
  <r>
    <s v="1012"/>
    <s v="0L"/>
    <x v="4"/>
    <d v="2018-02-07T00:00:00"/>
    <x v="1"/>
    <x v="5"/>
    <s v="ZJ"/>
    <s v="9200090954"/>
    <s v="50"/>
    <n v="-3957.7"/>
    <s v=""/>
    <x v="1"/>
    <x v="4"/>
    <x v="1"/>
  </r>
  <r>
    <s v="1012"/>
    <s v="0L"/>
    <x v="4"/>
    <d v="2018-02-07T00:00:00"/>
    <x v="1"/>
    <x v="5"/>
    <s v="ZJ"/>
    <s v="9200090954"/>
    <s v="50"/>
    <n v="-14.02"/>
    <s v=""/>
    <x v="2"/>
    <x v="4"/>
    <x v="2"/>
  </r>
  <r>
    <s v="1012"/>
    <s v="0L"/>
    <x v="4"/>
    <d v="2018-02-06T00:00:00"/>
    <x v="1"/>
    <x v="5"/>
    <s v="ZJ"/>
    <s v="9200090955"/>
    <s v="40"/>
    <n v="1.98"/>
    <s v=""/>
    <x v="1"/>
    <x v="4"/>
    <x v="1"/>
  </r>
  <r>
    <s v="1012"/>
    <s v="0L"/>
    <x v="4"/>
    <d v="2018-02-02T00:00:00"/>
    <x v="1"/>
    <x v="5"/>
    <s v="ZJ"/>
    <s v="9200090960"/>
    <s v="40"/>
    <n v="2.06"/>
    <s v=""/>
    <x v="1"/>
    <x v="4"/>
    <x v="1"/>
  </r>
  <r>
    <s v="1012"/>
    <s v="0L"/>
    <x v="4"/>
    <d v="2018-02-05T00:00:00"/>
    <x v="1"/>
    <x v="5"/>
    <s v="ZJ"/>
    <s v="9200090961"/>
    <s v="40"/>
    <n v="4.7699999999999996"/>
    <s v=""/>
    <x v="1"/>
    <x v="4"/>
    <x v="1"/>
  </r>
  <r>
    <s v="1012"/>
    <s v="0L"/>
    <x v="4"/>
    <d v="2018-02-06T00:00:00"/>
    <x v="1"/>
    <x v="5"/>
    <s v="ZJ"/>
    <s v="9200090966"/>
    <s v="40"/>
    <n v="3.83"/>
    <s v=""/>
    <x v="2"/>
    <x v="4"/>
    <x v="2"/>
  </r>
  <r>
    <s v="1012"/>
    <s v="0L"/>
    <x v="4"/>
    <d v="2018-02-06T00:00:00"/>
    <x v="1"/>
    <x v="5"/>
    <s v="ZJ"/>
    <s v="9200090966"/>
    <s v="40"/>
    <n v="2.5499999999999998"/>
    <s v=""/>
    <x v="1"/>
    <x v="4"/>
    <x v="1"/>
  </r>
  <r>
    <s v="1012"/>
    <s v="0L"/>
    <x v="4"/>
    <d v="2018-02-06T00:00:00"/>
    <x v="1"/>
    <x v="5"/>
    <s v="ZJ"/>
    <s v="9200090971"/>
    <s v="40"/>
    <n v="5.58"/>
    <s v=""/>
    <x v="1"/>
    <x v="4"/>
    <x v="1"/>
  </r>
  <r>
    <s v="1012"/>
    <s v="0L"/>
    <x v="4"/>
    <d v="2018-02-07T00:00:00"/>
    <x v="1"/>
    <x v="5"/>
    <s v="ZJ"/>
    <s v="9200090968"/>
    <s v="40"/>
    <n v="1.53"/>
    <s v=""/>
    <x v="2"/>
    <x v="4"/>
    <x v="2"/>
  </r>
  <r>
    <s v="1012"/>
    <s v="0L"/>
    <x v="4"/>
    <d v="2018-02-07T00:00:00"/>
    <x v="1"/>
    <x v="5"/>
    <s v="ZJ"/>
    <s v="9200090968"/>
    <s v="40"/>
    <n v="37.6"/>
    <s v=""/>
    <x v="1"/>
    <x v="4"/>
    <x v="1"/>
  </r>
  <r>
    <s v="1012"/>
    <s v="0L"/>
    <x v="4"/>
    <d v="2018-02-06T00:00:00"/>
    <x v="1"/>
    <x v="5"/>
    <s v="ZJ"/>
    <s v="9200090975"/>
    <s v="50"/>
    <n v="-1.98"/>
    <s v=""/>
    <x v="1"/>
    <x v="4"/>
    <x v="1"/>
  </r>
  <r>
    <s v="1012"/>
    <s v="0L"/>
    <x v="4"/>
    <d v="2018-02-07T00:00:00"/>
    <x v="1"/>
    <x v="5"/>
    <s v="ZJ"/>
    <s v="9200090977"/>
    <s v="50"/>
    <n v="-14.14"/>
    <s v=""/>
    <x v="2"/>
    <x v="4"/>
    <x v="2"/>
  </r>
  <r>
    <s v="1012"/>
    <s v="0L"/>
    <x v="4"/>
    <d v="2018-02-07T00:00:00"/>
    <x v="1"/>
    <x v="5"/>
    <s v="ZJ"/>
    <s v="9200090978"/>
    <s v="50"/>
    <n v="-39.869999999999997"/>
    <s v=""/>
    <x v="1"/>
    <x v="4"/>
    <x v="1"/>
  </r>
  <r>
    <s v="1012"/>
    <s v="0L"/>
    <x v="4"/>
    <d v="2018-02-06T00:00:00"/>
    <x v="1"/>
    <x v="5"/>
    <s v="ZJ"/>
    <s v="9200090983"/>
    <s v="50"/>
    <n v="-72.489999999999995"/>
    <s v=""/>
    <x v="1"/>
    <x v="4"/>
    <x v="1"/>
  </r>
  <r>
    <s v="1012"/>
    <s v="0L"/>
    <x v="4"/>
    <d v="2018-02-07T00:00:00"/>
    <x v="1"/>
    <x v="5"/>
    <s v="ZJ"/>
    <s v="9200091022"/>
    <s v="40"/>
    <n v="12.7"/>
    <s v=""/>
    <x v="1"/>
    <x v="4"/>
    <x v="1"/>
  </r>
  <r>
    <s v="1012"/>
    <s v="0L"/>
    <x v="4"/>
    <d v="2018-02-08T00:00:00"/>
    <x v="1"/>
    <x v="5"/>
    <s v="ZJ"/>
    <s v="9200091024"/>
    <s v="50"/>
    <n v="-3.61"/>
    <s v=""/>
    <x v="0"/>
    <x v="4"/>
    <x v="0"/>
  </r>
  <r>
    <s v="1012"/>
    <s v="0L"/>
    <x v="4"/>
    <d v="2018-02-08T00:00:00"/>
    <x v="1"/>
    <x v="5"/>
    <s v="ZJ"/>
    <s v="9200091024"/>
    <s v="50"/>
    <n v="-7.77"/>
    <s v=""/>
    <x v="3"/>
    <x v="4"/>
    <x v="3"/>
  </r>
  <r>
    <s v="1012"/>
    <s v="0L"/>
    <x v="4"/>
    <d v="2018-02-08T00:00:00"/>
    <x v="1"/>
    <x v="5"/>
    <s v="ZJ"/>
    <s v="9200091024"/>
    <s v="50"/>
    <n v="-1944.46"/>
    <s v=""/>
    <x v="1"/>
    <x v="4"/>
    <x v="1"/>
  </r>
  <r>
    <s v="1012"/>
    <s v="0L"/>
    <x v="4"/>
    <d v="2018-02-07T00:00:00"/>
    <x v="1"/>
    <x v="5"/>
    <s v="ZJ"/>
    <s v="9200091026"/>
    <s v="40"/>
    <n v="1.54"/>
    <s v=""/>
    <x v="1"/>
    <x v="4"/>
    <x v="1"/>
  </r>
  <r>
    <s v="1012"/>
    <s v="0L"/>
    <x v="4"/>
    <d v="2018-02-07T00:00:00"/>
    <x v="1"/>
    <x v="5"/>
    <s v="ZJ"/>
    <s v="9200091032"/>
    <s v="40"/>
    <n v="43.89"/>
    <s v=""/>
    <x v="1"/>
    <x v="4"/>
    <x v="1"/>
  </r>
  <r>
    <s v="1012"/>
    <s v="0L"/>
    <x v="4"/>
    <d v="2018-02-08T00:00:00"/>
    <x v="1"/>
    <x v="5"/>
    <s v="ZJ"/>
    <s v="9200091033"/>
    <s v="40"/>
    <n v="1.18"/>
    <s v=""/>
    <x v="1"/>
    <x v="4"/>
    <x v="1"/>
  </r>
  <r>
    <s v="1012"/>
    <s v="0L"/>
    <x v="4"/>
    <d v="2018-02-08T00:00:00"/>
    <x v="1"/>
    <x v="5"/>
    <s v="ZJ"/>
    <s v="9200091034"/>
    <s v="40"/>
    <n v="2.0699999999999998"/>
    <s v=""/>
    <x v="2"/>
    <x v="4"/>
    <x v="2"/>
  </r>
  <r>
    <s v="1012"/>
    <s v="0L"/>
    <x v="4"/>
    <d v="2018-02-08T00:00:00"/>
    <x v="1"/>
    <x v="5"/>
    <s v="ZJ"/>
    <s v="9200091034"/>
    <s v="40"/>
    <n v="14.43"/>
    <s v=""/>
    <x v="1"/>
    <x v="4"/>
    <x v="1"/>
  </r>
  <r>
    <s v="1012"/>
    <s v="0L"/>
    <x v="4"/>
    <d v="2018-02-07T00:00:00"/>
    <x v="1"/>
    <x v="5"/>
    <s v="ZJ"/>
    <s v="9200091039"/>
    <s v="50"/>
    <n v="-69.84"/>
    <s v=""/>
    <x v="1"/>
    <x v="4"/>
    <x v="1"/>
  </r>
  <r>
    <s v="1012"/>
    <s v="0L"/>
    <x v="4"/>
    <d v="2018-02-08T00:00:00"/>
    <x v="1"/>
    <x v="5"/>
    <s v="ZJ"/>
    <s v="9200091040"/>
    <s v="50"/>
    <n v="-24.72"/>
    <s v=""/>
    <x v="1"/>
    <x v="4"/>
    <x v="1"/>
  </r>
  <r>
    <s v="1012"/>
    <s v="0L"/>
    <x v="4"/>
    <d v="2018-02-08T00:00:00"/>
    <x v="1"/>
    <x v="5"/>
    <s v="ZJ"/>
    <s v="9200091040"/>
    <s v="50"/>
    <n v="-0.98"/>
    <s v=""/>
    <x v="0"/>
    <x v="4"/>
    <x v="0"/>
  </r>
  <r>
    <s v="1012"/>
    <s v="0L"/>
    <x v="4"/>
    <d v="2018-02-08T00:00:00"/>
    <x v="1"/>
    <x v="5"/>
    <s v="ZJ"/>
    <s v="9200091041"/>
    <s v="50"/>
    <n v="-3.56"/>
    <s v=""/>
    <x v="3"/>
    <x v="4"/>
    <x v="3"/>
  </r>
  <r>
    <s v="1012"/>
    <s v="0L"/>
    <x v="4"/>
    <d v="2018-02-08T00:00:00"/>
    <x v="1"/>
    <x v="5"/>
    <s v="ZJ"/>
    <s v="9200091041"/>
    <s v="50"/>
    <n v="-8.85"/>
    <s v=""/>
    <x v="2"/>
    <x v="4"/>
    <x v="2"/>
  </r>
  <r>
    <s v="1012"/>
    <s v="0L"/>
    <x v="4"/>
    <d v="2018-02-08T00:00:00"/>
    <x v="1"/>
    <x v="5"/>
    <s v="ZJ"/>
    <s v="9200091047"/>
    <s v="40"/>
    <n v="1.47"/>
    <s v=""/>
    <x v="1"/>
    <x v="4"/>
    <x v="1"/>
  </r>
  <r>
    <s v="1012"/>
    <s v="0L"/>
    <x v="4"/>
    <d v="2018-02-09T00:00:00"/>
    <x v="1"/>
    <x v="5"/>
    <s v="ZJ"/>
    <s v="9200091063"/>
    <s v="50"/>
    <n v="-10.96"/>
    <s v=""/>
    <x v="0"/>
    <x v="4"/>
    <x v="0"/>
  </r>
  <r>
    <s v="1012"/>
    <s v="0L"/>
    <x v="4"/>
    <d v="2018-02-09T00:00:00"/>
    <x v="1"/>
    <x v="5"/>
    <s v="ZJ"/>
    <s v="9200091063"/>
    <s v="50"/>
    <n v="-32.51"/>
    <s v=""/>
    <x v="3"/>
    <x v="4"/>
    <x v="3"/>
  </r>
  <r>
    <s v="1012"/>
    <s v="0L"/>
    <x v="4"/>
    <d v="2018-02-09T00:00:00"/>
    <x v="1"/>
    <x v="5"/>
    <s v="ZJ"/>
    <s v="9200091063"/>
    <s v="50"/>
    <n v="-10.199999999999999"/>
    <s v=""/>
    <x v="2"/>
    <x v="4"/>
    <x v="2"/>
  </r>
  <r>
    <s v="1012"/>
    <s v="0L"/>
    <x v="4"/>
    <d v="2018-02-09T00:00:00"/>
    <x v="1"/>
    <x v="5"/>
    <s v="ZJ"/>
    <s v="9200091063"/>
    <s v="50"/>
    <n v="-3847.82"/>
    <s v=""/>
    <x v="1"/>
    <x v="4"/>
    <x v="1"/>
  </r>
  <r>
    <s v="1012"/>
    <s v="0L"/>
    <x v="4"/>
    <d v="2018-02-08T00:00:00"/>
    <x v="1"/>
    <x v="5"/>
    <s v="ZJ"/>
    <s v="9200091070"/>
    <s v="40"/>
    <n v="13.37"/>
    <s v=""/>
    <x v="1"/>
    <x v="4"/>
    <x v="1"/>
  </r>
  <r>
    <s v="1012"/>
    <s v="0L"/>
    <x v="4"/>
    <d v="2018-02-08T00:00:00"/>
    <x v="1"/>
    <x v="5"/>
    <s v="ZJ"/>
    <s v="9200091076"/>
    <s v="40"/>
    <n v="4.42"/>
    <s v=""/>
    <x v="1"/>
    <x v="4"/>
    <x v="1"/>
  </r>
  <r>
    <s v="1012"/>
    <s v="0L"/>
    <x v="4"/>
    <d v="2018-02-09T00:00:00"/>
    <x v="1"/>
    <x v="5"/>
    <s v="ZJ"/>
    <s v="9200091078"/>
    <s v="40"/>
    <n v="18.04"/>
    <s v=""/>
    <x v="1"/>
    <x v="4"/>
    <x v="1"/>
  </r>
  <r>
    <s v="1012"/>
    <s v="0L"/>
    <x v="4"/>
    <d v="2018-02-09T00:00:00"/>
    <x v="1"/>
    <x v="5"/>
    <s v="ZJ"/>
    <s v="9200091084"/>
    <s v="50"/>
    <n v="-247.52"/>
    <s v=""/>
    <x v="1"/>
    <x v="4"/>
    <x v="1"/>
  </r>
  <r>
    <s v="1012"/>
    <s v="0L"/>
    <x v="4"/>
    <d v="2018-02-12T00:00:00"/>
    <x v="1"/>
    <x v="5"/>
    <s v="ZJ"/>
    <s v="9200091111"/>
    <s v="50"/>
    <n v="-3656.46"/>
    <s v=""/>
    <x v="1"/>
    <x v="4"/>
    <x v="1"/>
  </r>
  <r>
    <s v="1012"/>
    <s v="0L"/>
    <x v="4"/>
    <d v="2018-02-06T00:00:00"/>
    <x v="1"/>
    <x v="5"/>
    <s v="ZJ"/>
    <s v="9200091115"/>
    <s v="40"/>
    <n v="0.26"/>
    <s v=""/>
    <x v="1"/>
    <x v="4"/>
    <x v="1"/>
  </r>
  <r>
    <s v="1012"/>
    <s v="0L"/>
    <x v="4"/>
    <d v="2018-02-09T00:00:00"/>
    <x v="1"/>
    <x v="5"/>
    <s v="ZJ"/>
    <s v="9200091118"/>
    <s v="40"/>
    <n v="2.11"/>
    <s v=""/>
    <x v="1"/>
    <x v="4"/>
    <x v="1"/>
  </r>
  <r>
    <s v="1012"/>
    <s v="0L"/>
    <x v="4"/>
    <d v="2018-02-10T00:00:00"/>
    <x v="1"/>
    <x v="5"/>
    <s v="ZJ"/>
    <s v="9200091132"/>
    <s v="40"/>
    <n v="3.6"/>
    <s v=""/>
    <x v="1"/>
    <x v="4"/>
    <x v="1"/>
  </r>
  <r>
    <s v="1012"/>
    <s v="0L"/>
    <x v="4"/>
    <d v="2018-02-12T00:00:00"/>
    <x v="1"/>
    <x v="5"/>
    <s v="ZJ"/>
    <s v="9200091134"/>
    <s v="40"/>
    <n v="24.79"/>
    <s v=""/>
    <x v="1"/>
    <x v="4"/>
    <x v="1"/>
  </r>
  <r>
    <s v="1012"/>
    <s v="0L"/>
    <x v="4"/>
    <d v="2018-02-12T00:00:00"/>
    <x v="1"/>
    <x v="5"/>
    <s v="ZJ"/>
    <s v="9200091134"/>
    <s v="40"/>
    <n v="8.76"/>
    <s v=""/>
    <x v="3"/>
    <x v="4"/>
    <x v="3"/>
  </r>
  <r>
    <s v="1012"/>
    <s v="0L"/>
    <x v="4"/>
    <d v="2018-02-09T00:00:00"/>
    <x v="1"/>
    <x v="5"/>
    <s v="ZJ"/>
    <s v="9200091141"/>
    <s v="50"/>
    <n v="-3.6"/>
    <s v=""/>
    <x v="1"/>
    <x v="4"/>
    <x v="1"/>
  </r>
  <r>
    <s v="1012"/>
    <s v="0L"/>
    <x v="4"/>
    <d v="2018-02-10T00:00:00"/>
    <x v="1"/>
    <x v="5"/>
    <s v="ZJ"/>
    <s v="9200091142"/>
    <s v="50"/>
    <n v="-0.66"/>
    <s v=""/>
    <x v="2"/>
    <x v="4"/>
    <x v="2"/>
  </r>
  <r>
    <s v="1012"/>
    <s v="0L"/>
    <x v="4"/>
    <d v="2018-02-10T00:00:00"/>
    <x v="1"/>
    <x v="5"/>
    <s v="ZJ"/>
    <s v="9200091142"/>
    <s v="50"/>
    <n v="-8.56"/>
    <s v=""/>
    <x v="1"/>
    <x v="4"/>
    <x v="1"/>
  </r>
  <r>
    <s v="1012"/>
    <s v="0L"/>
    <x v="4"/>
    <d v="2018-02-12T00:00:00"/>
    <x v="1"/>
    <x v="5"/>
    <s v="ZJ"/>
    <s v="9200091143"/>
    <s v="50"/>
    <n v="-12.76"/>
    <s v=""/>
    <x v="1"/>
    <x v="4"/>
    <x v="1"/>
  </r>
  <r>
    <s v="1012"/>
    <s v="0L"/>
    <x v="4"/>
    <d v="2018-02-12T00:00:00"/>
    <x v="1"/>
    <x v="5"/>
    <s v="ZJ"/>
    <s v="9200091143"/>
    <s v="50"/>
    <n v="-1.52"/>
    <s v=""/>
    <x v="0"/>
    <x v="4"/>
    <x v="0"/>
  </r>
  <r>
    <s v="1012"/>
    <s v="0L"/>
    <x v="4"/>
    <d v="2018-02-12T00:00:00"/>
    <x v="1"/>
    <x v="5"/>
    <s v="ZJ"/>
    <s v="9200091143"/>
    <s v="50"/>
    <n v="-9.09"/>
    <s v=""/>
    <x v="3"/>
    <x v="4"/>
    <x v="3"/>
  </r>
  <r>
    <s v="1012"/>
    <s v="0L"/>
    <x v="4"/>
    <d v="2018-02-13T00:00:00"/>
    <x v="1"/>
    <x v="5"/>
    <s v="ZJ"/>
    <s v="9200091168"/>
    <s v="50"/>
    <n v="-101.28"/>
    <s v=""/>
    <x v="4"/>
    <x v="4"/>
    <x v="4"/>
  </r>
  <r>
    <s v="1012"/>
    <s v="0L"/>
    <x v="4"/>
    <d v="2018-02-13T00:00:00"/>
    <x v="1"/>
    <x v="5"/>
    <s v="ZJ"/>
    <s v="9200091168"/>
    <s v="50"/>
    <n v="-10.97"/>
    <s v=""/>
    <x v="0"/>
    <x v="4"/>
    <x v="0"/>
  </r>
  <r>
    <s v="1012"/>
    <s v="0L"/>
    <x v="4"/>
    <d v="2018-02-13T00:00:00"/>
    <x v="1"/>
    <x v="5"/>
    <s v="ZJ"/>
    <s v="9200091168"/>
    <s v="50"/>
    <n v="-3713.13"/>
    <s v=""/>
    <x v="1"/>
    <x v="4"/>
    <x v="1"/>
  </r>
  <r>
    <s v="1012"/>
    <s v="0L"/>
    <x v="4"/>
    <d v="2018-02-13T00:00:00"/>
    <x v="1"/>
    <x v="5"/>
    <s v="ZJ"/>
    <s v="9200091168"/>
    <s v="50"/>
    <n v="-249.08"/>
    <s v=""/>
    <x v="2"/>
    <x v="4"/>
    <x v="2"/>
  </r>
  <r>
    <s v="1012"/>
    <s v="0L"/>
    <x v="4"/>
    <d v="2018-02-14T00:00:00"/>
    <x v="1"/>
    <x v="5"/>
    <s v="ZJ"/>
    <s v="9200091299"/>
    <s v="50"/>
    <n v="-4981.83"/>
    <s v=""/>
    <x v="1"/>
    <x v="4"/>
    <x v="1"/>
  </r>
  <r>
    <s v="1012"/>
    <s v="0L"/>
    <x v="4"/>
    <d v="2018-02-14T00:00:00"/>
    <x v="1"/>
    <x v="5"/>
    <s v="ZJ"/>
    <s v="9200091299"/>
    <s v="50"/>
    <n v="-100.18"/>
    <s v=""/>
    <x v="0"/>
    <x v="4"/>
    <x v="0"/>
  </r>
  <r>
    <s v="1012"/>
    <s v="0L"/>
    <x v="4"/>
    <d v="2018-02-14T00:00:00"/>
    <x v="1"/>
    <x v="5"/>
    <s v="ZJ"/>
    <s v="9200091299"/>
    <s v="50"/>
    <n v="-274.23"/>
    <s v=""/>
    <x v="2"/>
    <x v="4"/>
    <x v="2"/>
  </r>
  <r>
    <s v="1012"/>
    <s v="0L"/>
    <x v="4"/>
    <d v="2018-02-02T00:00:00"/>
    <x v="1"/>
    <x v="5"/>
    <s v="ZJ"/>
    <s v="9200091301"/>
    <s v="40"/>
    <n v="3.75"/>
    <s v=""/>
    <x v="1"/>
    <x v="4"/>
    <x v="1"/>
  </r>
  <r>
    <s v="1012"/>
    <s v="0L"/>
    <x v="4"/>
    <d v="2018-02-13T00:00:00"/>
    <x v="1"/>
    <x v="5"/>
    <s v="ZJ"/>
    <s v="9200091304"/>
    <s v="40"/>
    <n v="3"/>
    <s v=""/>
    <x v="1"/>
    <x v="4"/>
    <x v="1"/>
  </r>
  <r>
    <s v="1012"/>
    <s v="0L"/>
    <x v="4"/>
    <d v="2018-02-12T00:00:00"/>
    <x v="1"/>
    <x v="5"/>
    <s v="ZJ"/>
    <s v="9200091309"/>
    <s v="40"/>
    <n v="2.2200000000000002"/>
    <s v=""/>
    <x v="1"/>
    <x v="4"/>
    <x v="1"/>
  </r>
  <r>
    <s v="1012"/>
    <s v="0L"/>
    <x v="4"/>
    <d v="2018-02-12T00:00:00"/>
    <x v="1"/>
    <x v="5"/>
    <s v="ZJ"/>
    <s v="9200091313"/>
    <s v="40"/>
    <n v="3.66"/>
    <s v=""/>
    <x v="1"/>
    <x v="4"/>
    <x v="1"/>
  </r>
  <r>
    <s v="1012"/>
    <s v="0L"/>
    <x v="4"/>
    <d v="2018-02-13T00:00:00"/>
    <x v="1"/>
    <x v="5"/>
    <s v="ZJ"/>
    <s v="9200091317"/>
    <s v="50"/>
    <n v="-0.57999999999999996"/>
    <s v=""/>
    <x v="0"/>
    <x v="4"/>
    <x v="0"/>
  </r>
  <r>
    <s v="1012"/>
    <s v="0L"/>
    <x v="4"/>
    <d v="2018-02-13T00:00:00"/>
    <x v="1"/>
    <x v="5"/>
    <s v="ZJ"/>
    <s v="9200091317"/>
    <s v="50"/>
    <n v="-6.75"/>
    <s v=""/>
    <x v="1"/>
    <x v="4"/>
    <x v="1"/>
  </r>
  <r>
    <s v="1012"/>
    <s v="0L"/>
    <x v="4"/>
    <d v="2018-02-14T00:00:00"/>
    <x v="1"/>
    <x v="5"/>
    <s v="ZJ"/>
    <s v="9200091318"/>
    <s v="50"/>
    <n v="-15.12"/>
    <s v=""/>
    <x v="2"/>
    <x v="4"/>
    <x v="2"/>
  </r>
  <r>
    <s v="1012"/>
    <s v="0L"/>
    <x v="4"/>
    <d v="2018-02-14T00:00:00"/>
    <x v="1"/>
    <x v="5"/>
    <s v="ZJ"/>
    <s v="9200091318"/>
    <s v="50"/>
    <n v="-95.19"/>
    <s v=""/>
    <x v="1"/>
    <x v="4"/>
    <x v="1"/>
  </r>
  <r>
    <s v="1012"/>
    <s v="0L"/>
    <x v="4"/>
    <d v="2018-02-10T00:00:00"/>
    <x v="1"/>
    <x v="5"/>
    <s v="ZJ"/>
    <s v="9200091320"/>
    <s v="40"/>
    <n v="0.84"/>
    <s v=""/>
    <x v="1"/>
    <x v="4"/>
    <x v="1"/>
  </r>
  <r>
    <s v="1012"/>
    <s v="0L"/>
    <x v="4"/>
    <d v="2018-02-14T00:00:00"/>
    <x v="1"/>
    <x v="5"/>
    <s v="ZJ"/>
    <s v="9200091321"/>
    <s v="40"/>
    <n v="107.86"/>
    <s v=""/>
    <x v="1"/>
    <x v="4"/>
    <x v="1"/>
  </r>
  <r>
    <s v="1012"/>
    <s v="0L"/>
    <x v="4"/>
    <d v="2018-02-12T00:00:00"/>
    <x v="1"/>
    <x v="5"/>
    <s v="ZJ"/>
    <s v="9200091387"/>
    <s v="50"/>
    <n v="-0.7"/>
    <s v=""/>
    <x v="1"/>
    <x v="4"/>
    <x v="1"/>
  </r>
  <r>
    <s v="1012"/>
    <s v="0L"/>
    <x v="4"/>
    <d v="2018-02-15T00:00:00"/>
    <x v="1"/>
    <x v="5"/>
    <s v="ZJ"/>
    <s v="9200091414"/>
    <s v="50"/>
    <n v="-3.76"/>
    <s v=""/>
    <x v="0"/>
    <x v="4"/>
    <x v="0"/>
  </r>
  <r>
    <s v="1012"/>
    <s v="0L"/>
    <x v="4"/>
    <d v="2018-02-15T00:00:00"/>
    <x v="1"/>
    <x v="5"/>
    <s v="ZJ"/>
    <s v="9200091414"/>
    <s v="50"/>
    <n v="-2820.55"/>
    <s v=""/>
    <x v="1"/>
    <x v="4"/>
    <x v="1"/>
  </r>
  <r>
    <s v="1012"/>
    <s v="0L"/>
    <x v="4"/>
    <d v="2018-02-15T00:00:00"/>
    <x v="1"/>
    <x v="5"/>
    <s v="ZJ"/>
    <s v="9200091414"/>
    <s v="50"/>
    <n v="-154.88999999999999"/>
    <s v=""/>
    <x v="2"/>
    <x v="4"/>
    <x v="2"/>
  </r>
  <r>
    <s v="1012"/>
    <s v="0L"/>
    <x v="4"/>
    <d v="2018-02-05T00:00:00"/>
    <x v="1"/>
    <x v="5"/>
    <s v="ZJ"/>
    <s v="9200091422"/>
    <s v="40"/>
    <n v="4.72"/>
    <s v=""/>
    <x v="0"/>
    <x v="4"/>
    <x v="0"/>
  </r>
  <r>
    <s v="1012"/>
    <s v="0L"/>
    <x v="4"/>
    <d v="2018-02-12T00:00:00"/>
    <x v="1"/>
    <x v="5"/>
    <s v="ZJ"/>
    <s v="9200091423"/>
    <s v="40"/>
    <n v="2.2000000000000002"/>
    <s v=""/>
    <x v="1"/>
    <x v="4"/>
    <x v="1"/>
  </r>
  <r>
    <s v="1012"/>
    <s v="0L"/>
    <x v="4"/>
    <d v="2018-02-14T00:00:00"/>
    <x v="1"/>
    <x v="5"/>
    <s v="ZJ"/>
    <s v="9200091424"/>
    <s v="40"/>
    <n v="2.5"/>
    <s v=""/>
    <x v="0"/>
    <x v="4"/>
    <x v="0"/>
  </r>
  <r>
    <s v="1012"/>
    <s v="0L"/>
    <x v="4"/>
    <d v="2018-02-15T00:00:00"/>
    <x v="1"/>
    <x v="5"/>
    <s v="ZJ"/>
    <s v="9200091430"/>
    <s v="40"/>
    <n v="6.57"/>
    <s v=""/>
    <x v="2"/>
    <x v="4"/>
    <x v="2"/>
  </r>
  <r>
    <s v="1012"/>
    <s v="0L"/>
    <x v="4"/>
    <d v="2018-02-15T00:00:00"/>
    <x v="1"/>
    <x v="5"/>
    <s v="ZJ"/>
    <s v="9200091430"/>
    <s v="40"/>
    <n v="23.72"/>
    <s v=""/>
    <x v="1"/>
    <x v="4"/>
    <x v="1"/>
  </r>
  <r>
    <s v="1012"/>
    <s v="0L"/>
    <x v="4"/>
    <d v="2018-02-14T00:00:00"/>
    <x v="1"/>
    <x v="5"/>
    <s v="ZJ"/>
    <s v="9200091436"/>
    <s v="50"/>
    <n v="-724.76"/>
    <s v=""/>
    <x v="1"/>
    <x v="4"/>
    <x v="1"/>
  </r>
  <r>
    <s v="1012"/>
    <s v="0L"/>
    <x v="4"/>
    <d v="2018-02-14T00:00:00"/>
    <x v="1"/>
    <x v="5"/>
    <s v="ZJ"/>
    <s v="9200091436"/>
    <s v="50"/>
    <n v="-16.690000000000001"/>
    <s v=""/>
    <x v="2"/>
    <x v="4"/>
    <x v="2"/>
  </r>
  <r>
    <s v="1012"/>
    <s v="0L"/>
    <x v="4"/>
    <d v="2018-02-15T00:00:00"/>
    <x v="1"/>
    <x v="5"/>
    <s v="ZJ"/>
    <s v="9200091437"/>
    <s v="50"/>
    <n v="-1569.29"/>
    <s v=""/>
    <x v="1"/>
    <x v="4"/>
    <x v="1"/>
  </r>
  <r>
    <s v="1012"/>
    <s v="0L"/>
    <x v="4"/>
    <d v="2018-02-15T00:00:00"/>
    <x v="1"/>
    <x v="5"/>
    <s v="ZJ"/>
    <s v="9200091438"/>
    <s v="50"/>
    <n v="-11.42"/>
    <s v=""/>
    <x v="2"/>
    <x v="4"/>
    <x v="2"/>
  </r>
  <r>
    <s v="1012"/>
    <s v="0L"/>
    <x v="4"/>
    <d v="2018-02-12T00:00:00"/>
    <x v="1"/>
    <x v="5"/>
    <s v="ZJ"/>
    <s v="9200091619"/>
    <s v="40"/>
    <n v="1.56"/>
    <s v=""/>
    <x v="1"/>
    <x v="4"/>
    <x v="1"/>
  </r>
  <r>
    <s v="1012"/>
    <s v="0L"/>
    <x v="4"/>
    <d v="2018-02-16T00:00:00"/>
    <x v="1"/>
    <x v="5"/>
    <s v="ZJ"/>
    <s v="9200091623"/>
    <s v="50"/>
    <n v="-246.1"/>
    <s v=""/>
    <x v="0"/>
    <x v="4"/>
    <x v="0"/>
  </r>
  <r>
    <s v="1012"/>
    <s v="0L"/>
    <x v="4"/>
    <d v="2018-02-16T00:00:00"/>
    <x v="1"/>
    <x v="5"/>
    <s v="ZJ"/>
    <s v="9200091623"/>
    <s v="50"/>
    <n v="-3066.3"/>
    <s v=""/>
    <x v="1"/>
    <x v="4"/>
    <x v="1"/>
  </r>
  <r>
    <s v="1012"/>
    <s v="0L"/>
    <x v="4"/>
    <d v="2018-02-16T00:00:00"/>
    <x v="1"/>
    <x v="5"/>
    <s v="ZJ"/>
    <s v="9200091623"/>
    <s v="50"/>
    <n v="-16.25"/>
    <s v=""/>
    <x v="2"/>
    <x v="4"/>
    <x v="2"/>
  </r>
  <r>
    <s v="1012"/>
    <s v="0L"/>
    <x v="4"/>
    <d v="2018-02-16T00:00:00"/>
    <x v="1"/>
    <x v="5"/>
    <s v="ZJ"/>
    <s v="9200091627"/>
    <s v="40"/>
    <n v="0.76"/>
    <s v=""/>
    <x v="1"/>
    <x v="4"/>
    <x v="1"/>
  </r>
  <r>
    <s v="1012"/>
    <s v="0L"/>
    <x v="4"/>
    <d v="2018-02-16T00:00:00"/>
    <x v="1"/>
    <x v="5"/>
    <s v="ZJ"/>
    <s v="9200091628"/>
    <s v="40"/>
    <n v="14.35"/>
    <s v=""/>
    <x v="3"/>
    <x v="4"/>
    <x v="3"/>
  </r>
  <r>
    <s v="1012"/>
    <s v="0L"/>
    <x v="4"/>
    <d v="2018-02-16T00:00:00"/>
    <x v="1"/>
    <x v="5"/>
    <s v="ZJ"/>
    <s v="9200091629"/>
    <s v="40"/>
    <n v="35.11"/>
    <s v=""/>
    <x v="1"/>
    <x v="4"/>
    <x v="1"/>
  </r>
  <r>
    <s v="1012"/>
    <s v="0L"/>
    <x v="4"/>
    <d v="2018-02-15T00:00:00"/>
    <x v="1"/>
    <x v="5"/>
    <s v="ZJ"/>
    <s v="9200091645"/>
    <s v="50"/>
    <n v="-97.9"/>
    <s v=""/>
    <x v="1"/>
    <x v="4"/>
    <x v="1"/>
  </r>
  <r>
    <s v="1012"/>
    <s v="0L"/>
    <x v="4"/>
    <d v="2018-02-15T00:00:00"/>
    <x v="1"/>
    <x v="5"/>
    <s v="ZJ"/>
    <s v="9200091645"/>
    <s v="50"/>
    <n v="-2.93"/>
    <s v=""/>
    <x v="3"/>
    <x v="4"/>
    <x v="3"/>
  </r>
  <r>
    <s v="1012"/>
    <s v="0L"/>
    <x v="4"/>
    <d v="2018-02-16T00:00:00"/>
    <x v="1"/>
    <x v="5"/>
    <s v="ZJ"/>
    <s v="9200091646"/>
    <s v="50"/>
    <n v="-0.64"/>
    <s v=""/>
    <x v="2"/>
    <x v="4"/>
    <x v="2"/>
  </r>
  <r>
    <s v="1012"/>
    <s v="0L"/>
    <x v="4"/>
    <d v="2018-02-16T00:00:00"/>
    <x v="1"/>
    <x v="5"/>
    <s v="ZJ"/>
    <s v="9200091647"/>
    <s v="50"/>
    <n v="-5.66"/>
    <s v=""/>
    <x v="3"/>
    <x v="4"/>
    <x v="3"/>
  </r>
  <r>
    <s v="1012"/>
    <s v="0L"/>
    <x v="4"/>
    <d v="2018-02-16T00:00:00"/>
    <x v="1"/>
    <x v="5"/>
    <s v="ZJ"/>
    <s v="9200091647"/>
    <s v="50"/>
    <n v="-31.59"/>
    <s v=""/>
    <x v="1"/>
    <x v="4"/>
    <x v="1"/>
  </r>
  <r>
    <s v="1012"/>
    <s v="0L"/>
    <x v="4"/>
    <d v="2018-02-19T00:00:00"/>
    <x v="1"/>
    <x v="5"/>
    <s v="ZJ"/>
    <s v="9200091669"/>
    <s v="50"/>
    <n v="-18.36"/>
    <s v=""/>
    <x v="2"/>
    <x v="4"/>
    <x v="2"/>
  </r>
  <r>
    <s v="1012"/>
    <s v="0L"/>
    <x v="4"/>
    <d v="2018-02-19T00:00:00"/>
    <x v="1"/>
    <x v="5"/>
    <s v="ZJ"/>
    <s v="9200091669"/>
    <s v="50"/>
    <n v="-26.71"/>
    <s v=""/>
    <x v="0"/>
    <x v="4"/>
    <x v="0"/>
  </r>
  <r>
    <s v="1012"/>
    <s v="0L"/>
    <x v="4"/>
    <d v="2018-02-19T00:00:00"/>
    <x v="1"/>
    <x v="5"/>
    <s v="ZJ"/>
    <s v="9200091669"/>
    <s v="50"/>
    <n v="-731.93"/>
    <s v=""/>
    <x v="1"/>
    <x v="4"/>
    <x v="1"/>
  </r>
  <r>
    <s v="1012"/>
    <s v="0L"/>
    <x v="4"/>
    <d v="2018-02-05T00:00:00"/>
    <x v="1"/>
    <x v="5"/>
    <s v="ZJ"/>
    <s v="9200091671"/>
    <s v="40"/>
    <n v="3.32"/>
    <s v=""/>
    <x v="1"/>
    <x v="4"/>
    <x v="1"/>
  </r>
  <r>
    <s v="1012"/>
    <s v="0L"/>
    <x v="4"/>
    <d v="2018-02-19T00:00:00"/>
    <x v="1"/>
    <x v="5"/>
    <s v="ZJ"/>
    <s v="9200091679"/>
    <s v="40"/>
    <n v="23.49"/>
    <s v=""/>
    <x v="2"/>
    <x v="4"/>
    <x v="2"/>
  </r>
  <r>
    <s v="1012"/>
    <s v="0L"/>
    <x v="4"/>
    <d v="2018-02-19T00:00:00"/>
    <x v="1"/>
    <x v="5"/>
    <s v="ZJ"/>
    <s v="9200091679"/>
    <s v="40"/>
    <n v="1500.37"/>
    <s v=""/>
    <x v="1"/>
    <x v="4"/>
    <x v="1"/>
  </r>
  <r>
    <s v="1012"/>
    <s v="0L"/>
    <x v="4"/>
    <d v="2018-02-16T00:00:00"/>
    <x v="1"/>
    <x v="5"/>
    <s v="ZJ"/>
    <s v="9200091699"/>
    <s v="50"/>
    <n v="-6.86"/>
    <s v=""/>
    <x v="1"/>
    <x v="4"/>
    <x v="1"/>
  </r>
  <r>
    <s v="1012"/>
    <s v="0L"/>
    <x v="4"/>
    <d v="2018-02-19T00:00:00"/>
    <x v="1"/>
    <x v="5"/>
    <s v="ZJ"/>
    <s v="9200091700"/>
    <s v="50"/>
    <n v="-1.36"/>
    <s v=""/>
    <x v="0"/>
    <x v="4"/>
    <x v="0"/>
  </r>
  <r>
    <s v="1012"/>
    <s v="0L"/>
    <x v="4"/>
    <d v="2018-02-19T00:00:00"/>
    <x v="1"/>
    <x v="5"/>
    <s v="ZJ"/>
    <s v="9200091700"/>
    <s v="50"/>
    <n v="-1491.49"/>
    <s v=""/>
    <x v="1"/>
    <x v="4"/>
    <x v="1"/>
  </r>
  <r>
    <s v="1012"/>
    <s v="0L"/>
    <x v="4"/>
    <d v="2018-02-19T00:00:00"/>
    <x v="1"/>
    <x v="5"/>
    <s v="ZJ"/>
    <s v="9200091700"/>
    <s v="50"/>
    <n v="-48.37"/>
    <s v=""/>
    <x v="2"/>
    <x v="4"/>
    <x v="2"/>
  </r>
  <r>
    <s v="1012"/>
    <s v="0L"/>
    <x v="4"/>
    <d v="2018-02-20T00:00:00"/>
    <x v="1"/>
    <x v="5"/>
    <s v="ZJ"/>
    <s v="9200091720"/>
    <s v="50"/>
    <n v="-248.06"/>
    <s v=""/>
    <x v="2"/>
    <x v="4"/>
    <x v="2"/>
  </r>
  <r>
    <s v="1012"/>
    <s v="0L"/>
    <x v="4"/>
    <d v="2018-02-20T00:00:00"/>
    <x v="1"/>
    <x v="5"/>
    <s v="ZJ"/>
    <s v="9200091720"/>
    <s v="50"/>
    <n v="-104.75"/>
    <s v=""/>
    <x v="0"/>
    <x v="4"/>
    <x v="0"/>
  </r>
  <r>
    <s v="1012"/>
    <s v="0L"/>
    <x v="4"/>
    <d v="2018-02-20T00:00:00"/>
    <x v="1"/>
    <x v="5"/>
    <s v="ZJ"/>
    <s v="9200091720"/>
    <s v="50"/>
    <n v="-4881.72"/>
    <s v=""/>
    <x v="1"/>
    <x v="4"/>
    <x v="1"/>
  </r>
  <r>
    <s v="1012"/>
    <s v="0L"/>
    <x v="4"/>
    <d v="2018-02-21T00:00:00"/>
    <x v="1"/>
    <x v="5"/>
    <s v="ZJ"/>
    <s v="9200091744"/>
    <s v="50"/>
    <n v="-3.26"/>
    <s v=""/>
    <x v="0"/>
    <x v="4"/>
    <x v="0"/>
  </r>
  <r>
    <s v="1012"/>
    <s v="0L"/>
    <x v="4"/>
    <d v="2018-02-21T00:00:00"/>
    <x v="1"/>
    <x v="5"/>
    <s v="ZJ"/>
    <s v="9200091744"/>
    <s v="50"/>
    <n v="-35.61"/>
    <s v=""/>
    <x v="2"/>
    <x v="4"/>
    <x v="2"/>
  </r>
  <r>
    <s v="1012"/>
    <s v="0L"/>
    <x v="4"/>
    <d v="2018-02-21T00:00:00"/>
    <x v="1"/>
    <x v="5"/>
    <s v="ZJ"/>
    <s v="9200091744"/>
    <s v="50"/>
    <n v="-2970.05"/>
    <s v=""/>
    <x v="1"/>
    <x v="4"/>
    <x v="1"/>
  </r>
  <r>
    <s v="1012"/>
    <s v="0L"/>
    <x v="4"/>
    <d v="2018-02-05T00:00:00"/>
    <x v="1"/>
    <x v="5"/>
    <s v="ZJ"/>
    <s v="9200091750"/>
    <s v="40"/>
    <n v="2.2400000000000002"/>
    <s v=""/>
    <x v="1"/>
    <x v="4"/>
    <x v="1"/>
  </r>
  <r>
    <s v="1012"/>
    <s v="0L"/>
    <x v="4"/>
    <d v="2018-02-09T00:00:00"/>
    <x v="1"/>
    <x v="5"/>
    <s v="ZJ"/>
    <s v="9200091753"/>
    <s v="40"/>
    <n v="3.11"/>
    <s v=""/>
    <x v="1"/>
    <x v="4"/>
    <x v="1"/>
  </r>
  <r>
    <s v="1012"/>
    <s v="0L"/>
    <x v="4"/>
    <d v="2018-02-14T00:00:00"/>
    <x v="1"/>
    <x v="5"/>
    <s v="ZJ"/>
    <s v="9200091755"/>
    <s v="40"/>
    <n v="0.41"/>
    <s v=""/>
    <x v="1"/>
    <x v="4"/>
    <x v="1"/>
  </r>
  <r>
    <s v="1012"/>
    <s v="0L"/>
    <x v="4"/>
    <d v="2018-02-16T00:00:00"/>
    <x v="1"/>
    <x v="5"/>
    <s v="ZJ"/>
    <s v="9200091756"/>
    <s v="40"/>
    <n v="1.7"/>
    <s v=""/>
    <x v="1"/>
    <x v="4"/>
    <x v="1"/>
  </r>
  <r>
    <s v="1012"/>
    <s v="0L"/>
    <x v="4"/>
    <d v="2018-02-19T00:00:00"/>
    <x v="1"/>
    <x v="5"/>
    <s v="ZJ"/>
    <s v="9200091757"/>
    <s v="40"/>
    <n v="1.73"/>
    <s v=""/>
    <x v="1"/>
    <x v="4"/>
    <x v="1"/>
  </r>
  <r>
    <s v="1012"/>
    <s v="0L"/>
    <x v="4"/>
    <d v="2018-02-20T00:00:00"/>
    <x v="1"/>
    <x v="5"/>
    <s v="ZJ"/>
    <s v="9200091758"/>
    <s v="40"/>
    <n v="259.14"/>
    <s v=""/>
    <x v="1"/>
    <x v="4"/>
    <x v="1"/>
  </r>
  <r>
    <s v="1012"/>
    <s v="0L"/>
    <x v="4"/>
    <d v="2018-02-20T00:00:00"/>
    <x v="1"/>
    <x v="5"/>
    <s v="ZJ"/>
    <s v="9200091760"/>
    <s v="40"/>
    <n v="7.08"/>
    <s v=""/>
    <x v="1"/>
    <x v="4"/>
    <x v="1"/>
  </r>
  <r>
    <s v="1012"/>
    <s v="0L"/>
    <x v="4"/>
    <d v="2018-02-05T00:00:00"/>
    <x v="1"/>
    <x v="5"/>
    <s v="ZJ"/>
    <s v="9200091767"/>
    <s v="40"/>
    <n v="1.35"/>
    <s v=""/>
    <x v="1"/>
    <x v="4"/>
    <x v="1"/>
  </r>
  <r>
    <s v="1012"/>
    <s v="0L"/>
    <x v="4"/>
    <d v="2018-02-20T00:00:00"/>
    <x v="1"/>
    <x v="5"/>
    <s v="ZJ"/>
    <s v="9200091768"/>
    <s v="50"/>
    <n v="-2.67"/>
    <s v=""/>
    <x v="1"/>
    <x v="4"/>
    <x v="1"/>
  </r>
  <r>
    <s v="1012"/>
    <s v="0L"/>
    <x v="4"/>
    <d v="2018-02-20T00:00:00"/>
    <x v="1"/>
    <x v="5"/>
    <s v="ZJ"/>
    <s v="9200091768"/>
    <s v="50"/>
    <n v="-22.43"/>
    <s v=""/>
    <x v="0"/>
    <x v="4"/>
    <x v="0"/>
  </r>
  <r>
    <s v="1012"/>
    <s v="0L"/>
    <x v="4"/>
    <d v="2018-02-21T00:00:00"/>
    <x v="1"/>
    <x v="5"/>
    <s v="ZJ"/>
    <s v="9200091769"/>
    <s v="50"/>
    <n v="-28.41"/>
    <s v=""/>
    <x v="1"/>
    <x v="4"/>
    <x v="1"/>
  </r>
  <r>
    <s v="1012"/>
    <s v="0L"/>
    <x v="4"/>
    <d v="2018-02-22T00:00:00"/>
    <x v="1"/>
    <x v="5"/>
    <s v="ZJ"/>
    <s v="9200091806"/>
    <s v="50"/>
    <n v="-10.36"/>
    <s v=""/>
    <x v="0"/>
    <x v="4"/>
    <x v="0"/>
  </r>
  <r>
    <s v="1012"/>
    <s v="0L"/>
    <x v="4"/>
    <d v="2018-02-22T00:00:00"/>
    <x v="1"/>
    <x v="5"/>
    <s v="ZJ"/>
    <s v="9200091806"/>
    <s v="50"/>
    <n v="-5256.71"/>
    <s v=""/>
    <x v="1"/>
    <x v="4"/>
    <x v="1"/>
  </r>
  <r>
    <s v="1012"/>
    <s v="0L"/>
    <x v="4"/>
    <d v="2018-02-22T00:00:00"/>
    <x v="1"/>
    <x v="5"/>
    <s v="ZJ"/>
    <s v="9200091806"/>
    <s v="50"/>
    <n v="-15.27"/>
    <s v=""/>
    <x v="2"/>
    <x v="4"/>
    <x v="2"/>
  </r>
  <r>
    <s v="1012"/>
    <s v="0L"/>
    <x v="4"/>
    <d v="2018-02-06T00:00:00"/>
    <x v="1"/>
    <x v="5"/>
    <s v="ZJ"/>
    <s v="9200091811"/>
    <s v="40"/>
    <n v="11.82"/>
    <s v=""/>
    <x v="1"/>
    <x v="4"/>
    <x v="1"/>
  </r>
  <r>
    <s v="1012"/>
    <s v="0L"/>
    <x v="4"/>
    <d v="2018-02-09T00:00:00"/>
    <x v="1"/>
    <x v="5"/>
    <s v="ZJ"/>
    <s v="9200091812"/>
    <s v="40"/>
    <n v="0.82"/>
    <s v=""/>
    <x v="1"/>
    <x v="4"/>
    <x v="1"/>
  </r>
  <r>
    <s v="1012"/>
    <s v="0L"/>
    <x v="4"/>
    <d v="2018-02-13T00:00:00"/>
    <x v="1"/>
    <x v="5"/>
    <s v="ZJ"/>
    <s v="9200091813"/>
    <s v="40"/>
    <n v="1.83"/>
    <s v=""/>
    <x v="4"/>
    <x v="4"/>
    <x v="4"/>
  </r>
  <r>
    <s v="1012"/>
    <s v="0L"/>
    <x v="4"/>
    <d v="2018-02-21T00:00:00"/>
    <x v="1"/>
    <x v="5"/>
    <s v="ZJ"/>
    <s v="9200091816"/>
    <s v="40"/>
    <n v="6.61"/>
    <s v=""/>
    <x v="1"/>
    <x v="4"/>
    <x v="1"/>
  </r>
  <r>
    <s v="1012"/>
    <s v="0L"/>
    <x v="4"/>
    <d v="2018-02-21T00:00:00"/>
    <x v="1"/>
    <x v="5"/>
    <s v="ZJ"/>
    <s v="9200091820"/>
    <s v="40"/>
    <n v="6.79"/>
    <s v=""/>
    <x v="1"/>
    <x v="4"/>
    <x v="1"/>
  </r>
  <r>
    <s v="1012"/>
    <s v="0L"/>
    <x v="4"/>
    <d v="2018-02-22T00:00:00"/>
    <x v="1"/>
    <x v="5"/>
    <s v="ZJ"/>
    <s v="9200091821"/>
    <s v="40"/>
    <n v="0.31"/>
    <s v=""/>
    <x v="1"/>
    <x v="4"/>
    <x v="1"/>
  </r>
  <r>
    <s v="1012"/>
    <s v="0L"/>
    <x v="4"/>
    <d v="2018-02-22T00:00:00"/>
    <x v="1"/>
    <x v="5"/>
    <s v="ZJ"/>
    <s v="9200091822"/>
    <s v="40"/>
    <n v="1.01"/>
    <s v=""/>
    <x v="2"/>
    <x v="4"/>
    <x v="2"/>
  </r>
  <r>
    <s v="1012"/>
    <s v="0L"/>
    <x v="4"/>
    <d v="2018-02-22T00:00:00"/>
    <x v="1"/>
    <x v="5"/>
    <s v="ZJ"/>
    <s v="9200091823"/>
    <s v="40"/>
    <n v="85.09"/>
    <s v=""/>
    <x v="1"/>
    <x v="4"/>
    <x v="1"/>
  </r>
  <r>
    <s v="1012"/>
    <s v="0L"/>
    <x v="4"/>
    <d v="2018-02-21T00:00:00"/>
    <x v="1"/>
    <x v="5"/>
    <s v="ZJ"/>
    <s v="9200091837"/>
    <s v="50"/>
    <n v="-44.03"/>
    <s v=""/>
    <x v="1"/>
    <x v="4"/>
    <x v="1"/>
  </r>
  <r>
    <s v="1012"/>
    <s v="0L"/>
    <x v="4"/>
    <d v="2018-02-22T00:00:00"/>
    <x v="1"/>
    <x v="5"/>
    <s v="ZJ"/>
    <s v="9200091839"/>
    <s v="50"/>
    <n v="-153.81"/>
    <s v=""/>
    <x v="1"/>
    <x v="4"/>
    <x v="1"/>
  </r>
  <r>
    <s v="1012"/>
    <s v="0L"/>
    <x v="4"/>
    <d v="2018-02-22T00:00:00"/>
    <x v="1"/>
    <x v="5"/>
    <s v="ZJ"/>
    <s v="9200091839"/>
    <s v="50"/>
    <n v="-4.1100000000000003"/>
    <s v=""/>
    <x v="2"/>
    <x v="4"/>
    <x v="2"/>
  </r>
  <r>
    <s v="1012"/>
    <s v="0L"/>
    <x v="4"/>
    <d v="2018-02-22T00:00:00"/>
    <x v="1"/>
    <x v="5"/>
    <s v="ZJ"/>
    <s v="9200091839"/>
    <s v="50"/>
    <n v="-1.72"/>
    <s v=""/>
    <x v="0"/>
    <x v="4"/>
    <x v="0"/>
  </r>
  <r>
    <s v="1012"/>
    <s v="0L"/>
    <x v="4"/>
    <d v="2018-02-23T00:00:00"/>
    <x v="1"/>
    <x v="5"/>
    <s v="ZJ"/>
    <s v="9200091870"/>
    <s v="50"/>
    <n v="-20.27"/>
    <s v=""/>
    <x v="2"/>
    <x v="4"/>
    <x v="2"/>
  </r>
  <r>
    <s v="1012"/>
    <s v="0L"/>
    <x v="4"/>
    <d v="2018-02-23T00:00:00"/>
    <x v="1"/>
    <x v="5"/>
    <s v="ZJ"/>
    <s v="9200091870"/>
    <s v="50"/>
    <n v="-4410.01"/>
    <s v=""/>
    <x v="1"/>
    <x v="4"/>
    <x v="1"/>
  </r>
  <r>
    <s v="1012"/>
    <s v="0L"/>
    <x v="4"/>
    <d v="2018-02-01T00:00:00"/>
    <x v="1"/>
    <x v="5"/>
    <s v="ZJ"/>
    <s v="9200091877"/>
    <s v="40"/>
    <n v="2.7"/>
    <s v=""/>
    <x v="1"/>
    <x v="4"/>
    <x v="1"/>
  </r>
  <r>
    <s v="1012"/>
    <s v="0L"/>
    <x v="4"/>
    <d v="2018-02-07T00:00:00"/>
    <x v="1"/>
    <x v="5"/>
    <s v="ZJ"/>
    <s v="9200091880"/>
    <s v="40"/>
    <n v="1.45"/>
    <s v=""/>
    <x v="1"/>
    <x v="4"/>
    <x v="1"/>
  </r>
  <r>
    <s v="1012"/>
    <s v="0L"/>
    <x v="4"/>
    <d v="2018-02-09T00:00:00"/>
    <x v="1"/>
    <x v="5"/>
    <s v="ZJ"/>
    <s v="9200091881"/>
    <s v="40"/>
    <n v="1.68"/>
    <s v=""/>
    <x v="1"/>
    <x v="4"/>
    <x v="1"/>
  </r>
  <r>
    <s v="1012"/>
    <s v="0L"/>
    <x v="4"/>
    <d v="2018-02-19T00:00:00"/>
    <x v="1"/>
    <x v="5"/>
    <s v="ZJ"/>
    <s v="9200091883"/>
    <s v="40"/>
    <n v="1.21"/>
    <s v=""/>
    <x v="1"/>
    <x v="4"/>
    <x v="1"/>
  </r>
  <r>
    <s v="1012"/>
    <s v="0L"/>
    <x v="4"/>
    <d v="2018-02-22T00:00:00"/>
    <x v="1"/>
    <x v="5"/>
    <s v="ZJ"/>
    <s v="9200091885"/>
    <s v="40"/>
    <n v="1.21"/>
    <s v=""/>
    <x v="1"/>
    <x v="4"/>
    <x v="1"/>
  </r>
  <r>
    <s v="1012"/>
    <s v="0L"/>
    <x v="4"/>
    <d v="2018-02-22T00:00:00"/>
    <x v="1"/>
    <x v="5"/>
    <s v="ZJ"/>
    <s v="9200091886"/>
    <s v="40"/>
    <n v="1.5"/>
    <s v=""/>
    <x v="1"/>
    <x v="4"/>
    <x v="1"/>
  </r>
  <r>
    <s v="1012"/>
    <s v="0L"/>
    <x v="4"/>
    <d v="2018-02-23T00:00:00"/>
    <x v="1"/>
    <x v="5"/>
    <s v="ZJ"/>
    <s v="9200091895"/>
    <s v="40"/>
    <n v="8.75"/>
    <s v=""/>
    <x v="1"/>
    <x v="4"/>
    <x v="1"/>
  </r>
  <r>
    <s v="1012"/>
    <s v="0L"/>
    <x v="4"/>
    <d v="2018-02-23T00:00:00"/>
    <x v="1"/>
    <x v="5"/>
    <s v="ZJ"/>
    <s v="9200091897"/>
    <s v="40"/>
    <n v="7.66"/>
    <s v=""/>
    <x v="3"/>
    <x v="4"/>
    <x v="3"/>
  </r>
  <r>
    <s v="1012"/>
    <s v="0L"/>
    <x v="4"/>
    <d v="2018-02-23T00:00:00"/>
    <x v="1"/>
    <x v="5"/>
    <s v="ZJ"/>
    <s v="9200091897"/>
    <s v="40"/>
    <n v="76.040000000000006"/>
    <s v=""/>
    <x v="1"/>
    <x v="4"/>
    <x v="1"/>
  </r>
  <r>
    <s v="1012"/>
    <s v="0L"/>
    <x v="4"/>
    <d v="2018-02-22T00:00:00"/>
    <x v="1"/>
    <x v="5"/>
    <s v="ZJ"/>
    <s v="9200091902"/>
    <s v="50"/>
    <n v="-440.92"/>
    <s v=""/>
    <x v="1"/>
    <x v="4"/>
    <x v="1"/>
  </r>
  <r>
    <s v="1012"/>
    <s v="0L"/>
    <x v="4"/>
    <d v="2018-02-23T00:00:00"/>
    <x v="1"/>
    <x v="5"/>
    <s v="ZJ"/>
    <s v="9200091904"/>
    <s v="50"/>
    <n v="-1026.58"/>
    <s v=""/>
    <x v="1"/>
    <x v="4"/>
    <x v="1"/>
  </r>
  <r>
    <s v="1012"/>
    <s v="0L"/>
    <x v="4"/>
    <d v="2018-02-26T00:00:00"/>
    <x v="1"/>
    <x v="5"/>
    <s v="ZJ"/>
    <s v="9200091928"/>
    <s v="50"/>
    <n v="-1958.65"/>
    <s v=""/>
    <x v="1"/>
    <x v="4"/>
    <x v="1"/>
  </r>
  <r>
    <s v="1012"/>
    <s v="0L"/>
    <x v="4"/>
    <d v="2018-02-26T00:00:00"/>
    <x v="1"/>
    <x v="5"/>
    <s v="ZJ"/>
    <s v="9200091944"/>
    <s v="40"/>
    <n v="49.44"/>
    <s v=""/>
    <x v="1"/>
    <x v="4"/>
    <x v="1"/>
  </r>
  <r>
    <s v="1012"/>
    <s v="0L"/>
    <x v="4"/>
    <d v="2018-02-23T00:00:00"/>
    <x v="1"/>
    <x v="5"/>
    <s v="ZJ"/>
    <s v="9200091956"/>
    <s v="50"/>
    <n v="-196.32"/>
    <s v=""/>
    <x v="1"/>
    <x v="4"/>
    <x v="1"/>
  </r>
  <r>
    <s v="1012"/>
    <s v="0L"/>
    <x v="4"/>
    <d v="2018-02-26T00:00:00"/>
    <x v="1"/>
    <x v="5"/>
    <s v="ZJ"/>
    <s v="9200091957"/>
    <s v="50"/>
    <n v="-34.729999999999997"/>
    <s v=""/>
    <x v="1"/>
    <x v="4"/>
    <x v="1"/>
  </r>
  <r>
    <s v="1012"/>
    <s v="0L"/>
    <x v="4"/>
    <d v="2018-02-27T00:00:00"/>
    <x v="1"/>
    <x v="5"/>
    <s v="ZJ"/>
    <s v="9200091982"/>
    <s v="50"/>
    <n v="-2269.25"/>
    <s v=""/>
    <x v="1"/>
    <x v="4"/>
    <x v="1"/>
  </r>
  <r>
    <s v="1012"/>
    <s v="0L"/>
    <x v="4"/>
    <d v="2018-02-28T00:00:00"/>
    <x v="1"/>
    <x v="5"/>
    <s v="ZJ"/>
    <s v="9200092023"/>
    <s v="50"/>
    <n v="-2383.3200000000002"/>
    <s v=""/>
    <x v="1"/>
    <x v="4"/>
    <x v="1"/>
  </r>
  <r>
    <s v="1012"/>
    <s v="0L"/>
    <x v="4"/>
    <d v="2018-02-28T00:00:00"/>
    <x v="1"/>
    <x v="5"/>
    <s v="ZJ"/>
    <s v="9200092023"/>
    <s v="50"/>
    <n v="-1.92"/>
    <s v=""/>
    <x v="4"/>
    <x v="4"/>
    <x v="4"/>
  </r>
  <r>
    <s v="1012"/>
    <s v="0L"/>
    <x v="4"/>
    <d v="2018-02-09T00:00:00"/>
    <x v="1"/>
    <x v="5"/>
    <s v="ZJ"/>
    <s v="9200092030"/>
    <s v="40"/>
    <n v="3.26"/>
    <s v=""/>
    <x v="1"/>
    <x v="4"/>
    <x v="1"/>
  </r>
  <r>
    <s v="1012"/>
    <s v="0L"/>
    <x v="4"/>
    <d v="2018-02-26T00:00:00"/>
    <x v="1"/>
    <x v="5"/>
    <s v="ZJ"/>
    <s v="9200092033"/>
    <s v="40"/>
    <n v="0.28000000000000003"/>
    <s v=""/>
    <x v="1"/>
    <x v="4"/>
    <x v="1"/>
  </r>
  <r>
    <s v="1012"/>
    <s v="0L"/>
    <x v="4"/>
    <d v="2018-02-12T00:00:00"/>
    <x v="1"/>
    <x v="5"/>
    <s v="ZJ"/>
    <s v="9200092037"/>
    <s v="40"/>
    <n v="1.05"/>
    <s v=""/>
    <x v="1"/>
    <x v="4"/>
    <x v="1"/>
  </r>
  <r>
    <s v="1012"/>
    <s v="0L"/>
    <x v="4"/>
    <d v="2018-02-13T00:00:00"/>
    <x v="1"/>
    <x v="5"/>
    <s v="ZJ"/>
    <s v="9200092038"/>
    <s v="40"/>
    <n v="1.92"/>
    <s v=""/>
    <x v="4"/>
    <x v="4"/>
    <x v="4"/>
  </r>
  <r>
    <s v="1012"/>
    <s v="0L"/>
    <x v="4"/>
    <d v="2018-02-27T00:00:00"/>
    <x v="1"/>
    <x v="5"/>
    <s v="ZJ"/>
    <s v="9200092041"/>
    <s v="40"/>
    <n v="1.93"/>
    <s v=""/>
    <x v="1"/>
    <x v="4"/>
    <x v="1"/>
  </r>
  <r>
    <s v="1012"/>
    <s v="0L"/>
    <x v="4"/>
    <d v="2018-02-26T00:00:00"/>
    <x v="1"/>
    <x v="5"/>
    <s v="ZJ"/>
    <s v="9200092047"/>
    <s v="40"/>
    <n v="1.48"/>
    <s v=""/>
    <x v="1"/>
    <x v="4"/>
    <x v="1"/>
  </r>
  <r>
    <s v="1012"/>
    <s v="0L"/>
    <x v="4"/>
    <d v="2018-02-28T00:00:00"/>
    <x v="1"/>
    <x v="5"/>
    <s v="ZJ"/>
    <s v="9200092054"/>
    <s v="40"/>
    <n v="3.21"/>
    <s v=""/>
    <x v="2"/>
    <x v="4"/>
    <x v="2"/>
  </r>
  <r>
    <s v="1012"/>
    <s v="0L"/>
    <x v="4"/>
    <d v="2018-02-28T00:00:00"/>
    <x v="1"/>
    <x v="5"/>
    <s v="ZJ"/>
    <s v="9200092055"/>
    <s v="40"/>
    <n v="35.549999999999997"/>
    <s v=""/>
    <x v="1"/>
    <x v="4"/>
    <x v="1"/>
  </r>
  <r>
    <s v="1012"/>
    <s v="0L"/>
    <x v="4"/>
    <d v="2018-02-27T00:00:00"/>
    <x v="1"/>
    <x v="5"/>
    <s v="ZJ"/>
    <s v="9200092060"/>
    <s v="50"/>
    <n v="-43.37"/>
    <s v=""/>
    <x v="1"/>
    <x v="4"/>
    <x v="1"/>
  </r>
  <r>
    <s v="1012"/>
    <s v="0L"/>
    <x v="4"/>
    <d v="2018-02-28T00:00:00"/>
    <x v="1"/>
    <x v="5"/>
    <s v="ZJ"/>
    <s v="9200092062"/>
    <s v="50"/>
    <n v="-3.86"/>
    <s v=""/>
    <x v="2"/>
    <x v="4"/>
    <x v="2"/>
  </r>
  <r>
    <s v="1012"/>
    <s v="0L"/>
    <x v="4"/>
    <d v="2018-02-28T00:00:00"/>
    <x v="1"/>
    <x v="5"/>
    <s v="ZJ"/>
    <s v="9200092062"/>
    <s v="50"/>
    <n v="-172.52"/>
    <s v=""/>
    <x v="1"/>
    <x v="4"/>
    <x v="1"/>
  </r>
  <r>
    <s v="1012"/>
    <s v="0L"/>
    <x v="4"/>
    <d v="2018-02-27T00:00:00"/>
    <x v="1"/>
    <x v="5"/>
    <s v="ZJ"/>
    <s v="9200092071"/>
    <s v="50"/>
    <n v="-202.51"/>
    <s v=""/>
    <x v="1"/>
    <x v="4"/>
    <x v="1"/>
  </r>
  <r>
    <s v="1012"/>
    <s v="0L"/>
    <x v="4"/>
    <d v="2018-03-01T00:00:00"/>
    <x v="1"/>
    <x v="6"/>
    <s v="ZJ"/>
    <s v="9200092106"/>
    <s v="50"/>
    <n v="-4.82"/>
    <s v=""/>
    <x v="3"/>
    <x v="4"/>
    <x v="3"/>
  </r>
  <r>
    <s v="1012"/>
    <s v="0L"/>
    <x v="4"/>
    <d v="2018-03-01T00:00:00"/>
    <x v="1"/>
    <x v="6"/>
    <s v="ZJ"/>
    <s v="9200092106"/>
    <s v="50"/>
    <n v="-1674.76"/>
    <s v=""/>
    <x v="1"/>
    <x v="4"/>
    <x v="1"/>
  </r>
  <r>
    <s v="1012"/>
    <s v="0L"/>
    <x v="4"/>
    <d v="2018-02-09T00:00:00"/>
    <x v="1"/>
    <x v="5"/>
    <s v="ZJ"/>
    <s v="9200092111"/>
    <s v="40"/>
    <n v="16.100000000000001"/>
    <s v=""/>
    <x v="1"/>
    <x v="4"/>
    <x v="1"/>
  </r>
  <r>
    <s v="1012"/>
    <s v="0L"/>
    <x v="4"/>
    <d v="2018-02-28T00:00:00"/>
    <x v="1"/>
    <x v="5"/>
    <s v="ZJ"/>
    <s v="9200092116"/>
    <s v="40"/>
    <n v="36.58"/>
    <s v=""/>
    <x v="1"/>
    <x v="4"/>
    <x v="1"/>
  </r>
  <r>
    <s v="1012"/>
    <s v="0L"/>
    <x v="4"/>
    <d v="2018-02-28T00:00:00"/>
    <x v="1"/>
    <x v="5"/>
    <s v="ZJ"/>
    <s v="9200092124"/>
    <s v="40"/>
    <n v="1.88"/>
    <s v=""/>
    <x v="2"/>
    <x v="4"/>
    <x v="2"/>
  </r>
  <r>
    <s v="1012"/>
    <s v="0L"/>
    <x v="4"/>
    <d v="2018-03-01T00:00:00"/>
    <x v="1"/>
    <x v="6"/>
    <s v="ZJ"/>
    <s v="9200092126"/>
    <s v="40"/>
    <n v="75.150000000000006"/>
    <s v=""/>
    <x v="1"/>
    <x v="4"/>
    <x v="1"/>
  </r>
  <r>
    <s v="1012"/>
    <s v="0L"/>
    <x v="4"/>
    <d v="2018-03-01T00:00:00"/>
    <x v="1"/>
    <x v="6"/>
    <s v="ZJ"/>
    <s v="9200092126"/>
    <s v="40"/>
    <n v="9.59"/>
    <s v=""/>
    <x v="0"/>
    <x v="4"/>
    <x v="0"/>
  </r>
  <r>
    <s v="1012"/>
    <s v="0L"/>
    <x v="4"/>
    <d v="2018-03-01T00:00:00"/>
    <x v="1"/>
    <x v="6"/>
    <s v="ZJ"/>
    <s v="9200092126"/>
    <s v="40"/>
    <n v="5.2"/>
    <s v=""/>
    <x v="2"/>
    <x v="4"/>
    <x v="2"/>
  </r>
  <r>
    <s v="1012"/>
    <s v="0L"/>
    <x v="4"/>
    <d v="2018-03-01T00:00:00"/>
    <x v="1"/>
    <x v="6"/>
    <s v="ZJ"/>
    <s v="9200092137"/>
    <s v="50"/>
    <n v="-1.52"/>
    <s v=""/>
    <x v="2"/>
    <x v="4"/>
    <x v="2"/>
  </r>
  <r>
    <s v="1012"/>
    <s v="0L"/>
    <x v="4"/>
    <d v="2018-03-01T00:00:00"/>
    <x v="1"/>
    <x v="6"/>
    <s v="ZJ"/>
    <s v="9200092138"/>
    <s v="50"/>
    <n v="-27.77"/>
    <s v=""/>
    <x v="1"/>
    <x v="4"/>
    <x v="1"/>
  </r>
  <r>
    <s v="1012"/>
    <s v="0L"/>
    <x v="4"/>
    <d v="2018-03-01T00:00:00"/>
    <x v="1"/>
    <x v="6"/>
    <s v="ZJ"/>
    <s v="9200092138"/>
    <s v="50"/>
    <n v="-3.06"/>
    <s v=""/>
    <x v="0"/>
    <x v="4"/>
    <x v="0"/>
  </r>
  <r>
    <s v="1012"/>
    <s v="0L"/>
    <x v="4"/>
    <d v="2018-03-01T00:00:00"/>
    <x v="1"/>
    <x v="6"/>
    <s v="ZJ"/>
    <s v="9200092169"/>
    <s v="40"/>
    <n v="67.94"/>
    <s v=""/>
    <x v="1"/>
    <x v="4"/>
    <x v="1"/>
  </r>
  <r>
    <s v="1012"/>
    <s v="0L"/>
    <x v="4"/>
    <d v="2018-03-02T00:00:00"/>
    <x v="1"/>
    <x v="6"/>
    <s v="ZJ"/>
    <s v="9200092171"/>
    <s v="50"/>
    <n v="-2.08"/>
    <s v=""/>
    <x v="2"/>
    <x v="4"/>
    <x v="2"/>
  </r>
  <r>
    <s v="1012"/>
    <s v="0L"/>
    <x v="4"/>
    <d v="2018-03-02T00:00:00"/>
    <x v="1"/>
    <x v="6"/>
    <s v="ZJ"/>
    <s v="9200092171"/>
    <s v="50"/>
    <n v="-2836.15"/>
    <s v=""/>
    <x v="1"/>
    <x v="4"/>
    <x v="1"/>
  </r>
  <r>
    <s v="1012"/>
    <s v="0L"/>
    <x v="4"/>
    <d v="2018-03-02T00:00:00"/>
    <x v="1"/>
    <x v="6"/>
    <s v="ZJ"/>
    <s v="9200092170"/>
    <s v="40"/>
    <n v="29.93"/>
    <s v=""/>
    <x v="1"/>
    <x v="4"/>
    <x v="1"/>
  </r>
  <r>
    <s v="1012"/>
    <s v="0L"/>
    <x v="4"/>
    <d v="2018-03-02T00:00:00"/>
    <x v="1"/>
    <x v="6"/>
    <s v="ZJ"/>
    <s v="9200092177"/>
    <s v="40"/>
    <n v="2.2799999999999998"/>
    <s v=""/>
    <x v="0"/>
    <x v="4"/>
    <x v="0"/>
  </r>
  <r>
    <s v="1012"/>
    <s v="0L"/>
    <x v="4"/>
    <d v="2018-03-02T00:00:00"/>
    <x v="1"/>
    <x v="6"/>
    <s v="ZJ"/>
    <s v="9200092177"/>
    <s v="40"/>
    <n v="25.09"/>
    <s v=""/>
    <x v="1"/>
    <x v="4"/>
    <x v="1"/>
  </r>
  <r>
    <s v="1012"/>
    <s v="0L"/>
    <x v="4"/>
    <d v="2018-03-01T00:00:00"/>
    <x v="1"/>
    <x v="6"/>
    <s v="ZJ"/>
    <s v="9200092179"/>
    <s v="50"/>
    <n v="-0.68"/>
    <s v=""/>
    <x v="2"/>
    <x v="4"/>
    <x v="2"/>
  </r>
  <r>
    <s v="1012"/>
    <s v="0L"/>
    <x v="4"/>
    <d v="2018-03-02T00:00:00"/>
    <x v="1"/>
    <x v="6"/>
    <s v="ZJ"/>
    <s v="9200092181"/>
    <s v="50"/>
    <n v="-0.46"/>
    <s v=""/>
    <x v="2"/>
    <x v="4"/>
    <x v="2"/>
  </r>
  <r>
    <s v="1012"/>
    <s v="0L"/>
    <x v="4"/>
    <d v="2018-03-02T00:00:00"/>
    <x v="1"/>
    <x v="6"/>
    <s v="ZJ"/>
    <s v="9200092181"/>
    <s v="50"/>
    <n v="-25.21"/>
    <s v=""/>
    <x v="1"/>
    <x v="4"/>
    <x v="1"/>
  </r>
  <r>
    <s v="1012"/>
    <s v="0L"/>
    <x v="4"/>
    <d v="2018-03-01T00:00:00"/>
    <x v="1"/>
    <x v="6"/>
    <s v="ZJ"/>
    <s v="9200092191"/>
    <s v="40"/>
    <n v="0.7"/>
    <s v=""/>
    <x v="1"/>
    <x v="4"/>
    <x v="1"/>
  </r>
  <r>
    <s v="1012"/>
    <s v="0L"/>
    <x v="4"/>
    <d v="2018-03-02T00:00:00"/>
    <x v="1"/>
    <x v="6"/>
    <s v="ZJ"/>
    <s v="9200092218"/>
    <s v="40"/>
    <n v="4.8899999999999997"/>
    <s v=""/>
    <x v="1"/>
    <x v="4"/>
    <x v="1"/>
  </r>
  <r>
    <s v="1012"/>
    <s v="0L"/>
    <x v="4"/>
    <d v="2018-03-05T00:00:00"/>
    <x v="1"/>
    <x v="6"/>
    <s v="ZJ"/>
    <s v="9200092220"/>
    <s v="50"/>
    <n v="-2159.67"/>
    <s v=""/>
    <x v="1"/>
    <x v="4"/>
    <x v="1"/>
  </r>
  <r>
    <s v="1012"/>
    <s v="0L"/>
    <x v="4"/>
    <d v="2018-03-05T00:00:00"/>
    <x v="1"/>
    <x v="6"/>
    <s v="ZJ"/>
    <s v="9200092220"/>
    <s v="50"/>
    <n v="-84.29"/>
    <s v=""/>
    <x v="0"/>
    <x v="4"/>
    <x v="0"/>
  </r>
  <r>
    <s v="1012"/>
    <s v="0L"/>
    <x v="4"/>
    <d v="2018-03-05T00:00:00"/>
    <x v="1"/>
    <x v="6"/>
    <s v="ZJ"/>
    <s v="9200092220"/>
    <s v="50"/>
    <n v="-218.83"/>
    <s v=""/>
    <x v="2"/>
    <x v="4"/>
    <x v="2"/>
  </r>
  <r>
    <s v="1012"/>
    <s v="0L"/>
    <x v="4"/>
    <d v="2018-03-05T00:00:00"/>
    <x v="1"/>
    <x v="6"/>
    <s v="ZJ"/>
    <s v="9200092225"/>
    <s v="40"/>
    <n v="35.67"/>
    <s v=""/>
    <x v="1"/>
    <x v="4"/>
    <x v="1"/>
  </r>
  <r>
    <s v="1012"/>
    <s v="0L"/>
    <x v="4"/>
    <d v="2018-03-05T00:00:00"/>
    <x v="1"/>
    <x v="6"/>
    <s v="ZJ"/>
    <s v="9200092225"/>
    <s v="40"/>
    <n v="5.27"/>
    <s v=""/>
    <x v="0"/>
    <x v="4"/>
    <x v="0"/>
  </r>
  <r>
    <s v="1012"/>
    <s v="0L"/>
    <x v="4"/>
    <d v="2018-03-02T00:00:00"/>
    <x v="1"/>
    <x v="6"/>
    <s v="ZJ"/>
    <s v="9200092236"/>
    <s v="50"/>
    <n v="-7.07"/>
    <s v=""/>
    <x v="1"/>
    <x v="4"/>
    <x v="1"/>
  </r>
  <r>
    <s v="1012"/>
    <s v="0L"/>
    <x v="4"/>
    <d v="2018-03-03T00:00:00"/>
    <x v="1"/>
    <x v="6"/>
    <s v="ZJ"/>
    <s v="9200092237"/>
    <s v="50"/>
    <n v="-3.95"/>
    <s v=""/>
    <x v="1"/>
    <x v="4"/>
    <x v="1"/>
  </r>
  <r>
    <s v="1012"/>
    <s v="0L"/>
    <x v="4"/>
    <d v="2018-03-05T00:00:00"/>
    <x v="1"/>
    <x v="6"/>
    <s v="ZJ"/>
    <s v="9200092238"/>
    <s v="50"/>
    <n v="-1.82"/>
    <s v=""/>
    <x v="1"/>
    <x v="4"/>
    <x v="1"/>
  </r>
  <r>
    <s v="1012"/>
    <s v="0L"/>
    <x v="4"/>
    <d v="2018-03-05T00:00:00"/>
    <x v="1"/>
    <x v="6"/>
    <s v="ZJ"/>
    <s v="9200092238"/>
    <s v="50"/>
    <n v="-0.41"/>
    <s v=""/>
    <x v="0"/>
    <x v="4"/>
    <x v="0"/>
  </r>
  <r>
    <s v="1012"/>
    <s v="0L"/>
    <x v="4"/>
    <d v="2018-03-06T00:00:00"/>
    <x v="1"/>
    <x v="6"/>
    <s v="ZJ"/>
    <s v="9200092271"/>
    <s v="50"/>
    <n v="-25.41"/>
    <s v=""/>
    <x v="0"/>
    <x v="4"/>
    <x v="0"/>
  </r>
  <r>
    <s v="1012"/>
    <s v="0L"/>
    <x v="4"/>
    <d v="2018-03-06T00:00:00"/>
    <x v="1"/>
    <x v="6"/>
    <s v="ZJ"/>
    <s v="9200092271"/>
    <s v="50"/>
    <n v="-130.91999999999999"/>
    <s v=""/>
    <x v="2"/>
    <x v="4"/>
    <x v="2"/>
  </r>
  <r>
    <s v="1012"/>
    <s v="0L"/>
    <x v="4"/>
    <d v="2018-03-06T00:00:00"/>
    <x v="1"/>
    <x v="6"/>
    <s v="ZJ"/>
    <s v="9200092271"/>
    <s v="50"/>
    <n v="-558.01"/>
    <s v=""/>
    <x v="3"/>
    <x v="4"/>
    <x v="3"/>
  </r>
  <r>
    <s v="1012"/>
    <s v="0L"/>
    <x v="4"/>
    <d v="2018-03-06T00:00:00"/>
    <x v="1"/>
    <x v="6"/>
    <s v="ZJ"/>
    <s v="9200092271"/>
    <s v="50"/>
    <n v="-5816.76"/>
    <s v=""/>
    <x v="1"/>
    <x v="4"/>
    <x v="1"/>
  </r>
  <r>
    <s v="1012"/>
    <s v="0L"/>
    <x v="4"/>
    <d v="2018-03-07T00:00:00"/>
    <x v="1"/>
    <x v="6"/>
    <s v="ZJ"/>
    <s v="9200092310"/>
    <s v="50"/>
    <n v="-2269.9899999999998"/>
    <s v=""/>
    <x v="1"/>
    <x v="4"/>
    <x v="1"/>
  </r>
  <r>
    <s v="1012"/>
    <s v="0L"/>
    <x v="4"/>
    <d v="2018-03-07T00:00:00"/>
    <x v="1"/>
    <x v="6"/>
    <s v="ZJ"/>
    <s v="9200092310"/>
    <s v="50"/>
    <n v="-71.67"/>
    <s v=""/>
    <x v="2"/>
    <x v="4"/>
    <x v="2"/>
  </r>
  <r>
    <s v="1012"/>
    <s v="0L"/>
    <x v="4"/>
    <d v="2018-03-07T00:00:00"/>
    <x v="1"/>
    <x v="6"/>
    <s v="ZJ"/>
    <s v="9200092310"/>
    <s v="50"/>
    <n v="-27.61"/>
    <s v=""/>
    <x v="0"/>
    <x v="4"/>
    <x v="0"/>
  </r>
  <r>
    <s v="1012"/>
    <s v="0L"/>
    <x v="4"/>
    <d v="2018-03-07T00:00:00"/>
    <x v="1"/>
    <x v="6"/>
    <s v="ZJ"/>
    <s v="9200092310"/>
    <s v="50"/>
    <n v="-46.36"/>
    <s v=""/>
    <x v="3"/>
    <x v="4"/>
    <x v="3"/>
  </r>
  <r>
    <s v="1012"/>
    <s v="0L"/>
    <x v="4"/>
    <d v="2018-03-05T00:00:00"/>
    <x v="1"/>
    <x v="6"/>
    <s v="ZJ"/>
    <s v="9200092313"/>
    <s v="40"/>
    <n v="4.6900000000000004"/>
    <s v=""/>
    <x v="2"/>
    <x v="4"/>
    <x v="2"/>
  </r>
  <r>
    <s v="1012"/>
    <s v="0L"/>
    <x v="4"/>
    <d v="2018-03-05T00:00:00"/>
    <x v="1"/>
    <x v="6"/>
    <s v="ZJ"/>
    <s v="9200092313"/>
    <s v="40"/>
    <n v="7.69"/>
    <s v=""/>
    <x v="1"/>
    <x v="4"/>
    <x v="1"/>
  </r>
  <r>
    <s v="1012"/>
    <s v="0L"/>
    <x v="4"/>
    <d v="2018-03-01T00:00:00"/>
    <x v="1"/>
    <x v="6"/>
    <s v="ZJ"/>
    <s v="9200092314"/>
    <s v="40"/>
    <n v="2.38"/>
    <s v=""/>
    <x v="1"/>
    <x v="4"/>
    <x v="1"/>
  </r>
  <r>
    <s v="1012"/>
    <s v="0L"/>
    <x v="4"/>
    <d v="2018-03-06T00:00:00"/>
    <x v="1"/>
    <x v="6"/>
    <s v="ZJ"/>
    <s v="9200092316"/>
    <s v="40"/>
    <n v="7.97"/>
    <s v=""/>
    <x v="1"/>
    <x v="4"/>
    <x v="1"/>
  </r>
  <r>
    <s v="1012"/>
    <s v="0L"/>
    <x v="4"/>
    <d v="2018-03-06T00:00:00"/>
    <x v="1"/>
    <x v="6"/>
    <s v="ZJ"/>
    <s v="9200092320"/>
    <s v="40"/>
    <n v="1.97"/>
    <s v=""/>
    <x v="1"/>
    <x v="4"/>
    <x v="1"/>
  </r>
  <r>
    <s v="1012"/>
    <s v="0L"/>
    <x v="4"/>
    <d v="2018-03-06T00:00:00"/>
    <x v="1"/>
    <x v="6"/>
    <s v="ZJ"/>
    <s v="9200092332"/>
    <s v="40"/>
    <n v="6.66"/>
    <s v=""/>
    <x v="2"/>
    <x v="4"/>
    <x v="2"/>
  </r>
  <r>
    <s v="1012"/>
    <s v="0L"/>
    <x v="4"/>
    <d v="2018-03-06T00:00:00"/>
    <x v="1"/>
    <x v="6"/>
    <s v="ZJ"/>
    <s v="9200092332"/>
    <s v="40"/>
    <n v="8.42"/>
    <s v=""/>
    <x v="3"/>
    <x v="4"/>
    <x v="3"/>
  </r>
  <r>
    <s v="1012"/>
    <s v="0L"/>
    <x v="4"/>
    <d v="2018-03-06T00:00:00"/>
    <x v="1"/>
    <x v="6"/>
    <s v="ZJ"/>
    <s v="9200092332"/>
    <s v="40"/>
    <n v="0.02"/>
    <s v=""/>
    <x v="0"/>
    <x v="4"/>
    <x v="0"/>
  </r>
  <r>
    <s v="1012"/>
    <s v="0L"/>
    <x v="4"/>
    <d v="2018-03-06T00:00:00"/>
    <x v="1"/>
    <x v="6"/>
    <s v="ZJ"/>
    <s v="9200092333"/>
    <s v="40"/>
    <n v="12.36"/>
    <s v=""/>
    <x v="1"/>
    <x v="4"/>
    <x v="1"/>
  </r>
  <r>
    <s v="1012"/>
    <s v="0L"/>
    <x v="4"/>
    <d v="2018-03-07T00:00:00"/>
    <x v="1"/>
    <x v="6"/>
    <s v="ZJ"/>
    <s v="9200092335"/>
    <s v="40"/>
    <n v="35.11"/>
    <s v=""/>
    <x v="1"/>
    <x v="4"/>
    <x v="1"/>
  </r>
  <r>
    <s v="1012"/>
    <s v="0L"/>
    <x v="4"/>
    <d v="2018-03-07T00:00:00"/>
    <x v="1"/>
    <x v="6"/>
    <s v="ZJ"/>
    <s v="9200092339"/>
    <s v="50"/>
    <n v="-1.41"/>
    <s v=""/>
    <x v="0"/>
    <x v="4"/>
    <x v="0"/>
  </r>
  <r>
    <s v="1012"/>
    <s v="0L"/>
    <x v="4"/>
    <d v="2018-03-07T00:00:00"/>
    <x v="1"/>
    <x v="6"/>
    <s v="ZJ"/>
    <s v="9200092340"/>
    <s v="50"/>
    <n v="-22.81"/>
    <s v=""/>
    <x v="1"/>
    <x v="4"/>
    <x v="1"/>
  </r>
  <r>
    <s v="1012"/>
    <s v="0L"/>
    <x v="4"/>
    <d v="2018-03-07T00:00:00"/>
    <x v="1"/>
    <x v="6"/>
    <s v="ZJ"/>
    <s v="9200092340"/>
    <s v="50"/>
    <n v="-2.76"/>
    <s v=""/>
    <x v="2"/>
    <x v="4"/>
    <x v="2"/>
  </r>
  <r>
    <s v="1012"/>
    <s v="0L"/>
    <x v="4"/>
    <d v="2018-03-06T00:00:00"/>
    <x v="1"/>
    <x v="6"/>
    <s v="ZJ"/>
    <s v="9200092344"/>
    <s v="50"/>
    <n v="-18.86"/>
    <s v=""/>
    <x v="1"/>
    <x v="4"/>
    <x v="1"/>
  </r>
  <r>
    <s v="1012"/>
    <s v="0L"/>
    <x v="4"/>
    <d v="2018-03-08T00:00:00"/>
    <x v="1"/>
    <x v="6"/>
    <s v="ZJ"/>
    <s v="9200092384"/>
    <s v="50"/>
    <n v="-76.34"/>
    <s v=""/>
    <x v="3"/>
    <x v="4"/>
    <x v="3"/>
  </r>
  <r>
    <s v="1012"/>
    <s v="0L"/>
    <x v="4"/>
    <d v="2018-03-08T00:00:00"/>
    <x v="1"/>
    <x v="6"/>
    <s v="ZJ"/>
    <s v="9200092384"/>
    <s v="50"/>
    <n v="-2433.81"/>
    <s v=""/>
    <x v="1"/>
    <x v="4"/>
    <x v="1"/>
  </r>
  <r>
    <s v="1012"/>
    <s v="0L"/>
    <x v="4"/>
    <d v="2018-03-08T00:00:00"/>
    <x v="1"/>
    <x v="6"/>
    <s v="ZJ"/>
    <s v="9200092384"/>
    <s v="50"/>
    <n v="-10.78"/>
    <s v=""/>
    <x v="2"/>
    <x v="4"/>
    <x v="2"/>
  </r>
  <r>
    <s v="1012"/>
    <s v="0L"/>
    <x v="4"/>
    <d v="2018-03-08T00:00:00"/>
    <x v="1"/>
    <x v="6"/>
    <s v="ZJ"/>
    <s v="9200092395"/>
    <s v="40"/>
    <n v="32.86"/>
    <s v=""/>
    <x v="1"/>
    <x v="4"/>
    <x v="1"/>
  </r>
  <r>
    <s v="1012"/>
    <s v="0L"/>
    <x v="4"/>
    <d v="2018-03-05T00:00:00"/>
    <x v="1"/>
    <x v="6"/>
    <s v="ZJ"/>
    <s v="9200092399"/>
    <s v="40"/>
    <n v="1.64"/>
    <s v=""/>
    <x v="1"/>
    <x v="4"/>
    <x v="1"/>
  </r>
  <r>
    <s v="1012"/>
    <s v="0L"/>
    <x v="4"/>
    <d v="2018-03-07T00:00:00"/>
    <x v="1"/>
    <x v="6"/>
    <s v="ZJ"/>
    <s v="9200092406"/>
    <s v="50"/>
    <n v="-1.63"/>
    <s v=""/>
    <x v="1"/>
    <x v="4"/>
    <x v="1"/>
  </r>
  <r>
    <s v="1012"/>
    <s v="0L"/>
    <x v="4"/>
    <d v="2018-03-07T00:00:00"/>
    <x v="1"/>
    <x v="6"/>
    <s v="ZJ"/>
    <s v="9200092406"/>
    <s v="50"/>
    <n v="-140.07"/>
    <s v=""/>
    <x v="2"/>
    <x v="4"/>
    <x v="2"/>
  </r>
  <r>
    <s v="1012"/>
    <s v="0L"/>
    <x v="4"/>
    <d v="2018-03-08T00:00:00"/>
    <x v="1"/>
    <x v="6"/>
    <s v="ZJ"/>
    <s v="9200092408"/>
    <s v="50"/>
    <n v="-5394.1"/>
    <s v=""/>
    <x v="1"/>
    <x v="4"/>
    <x v="1"/>
  </r>
  <r>
    <s v="1012"/>
    <s v="0L"/>
    <x v="4"/>
    <d v="2018-03-07T00:00:00"/>
    <x v="1"/>
    <x v="6"/>
    <s v="ZJ"/>
    <s v="9200092417"/>
    <s v="40"/>
    <n v="1.01"/>
    <s v=""/>
    <x v="1"/>
    <x v="4"/>
    <x v="1"/>
  </r>
  <r>
    <s v="1012"/>
    <s v="0L"/>
    <x v="4"/>
    <d v="2018-03-09T00:00:00"/>
    <x v="1"/>
    <x v="6"/>
    <s v="ZJ"/>
    <s v="9200092435"/>
    <s v="50"/>
    <n v="-2.87"/>
    <s v=""/>
    <x v="2"/>
    <x v="4"/>
    <x v="2"/>
  </r>
  <r>
    <s v="1012"/>
    <s v="0L"/>
    <x v="4"/>
    <d v="2018-03-09T00:00:00"/>
    <x v="1"/>
    <x v="6"/>
    <s v="ZJ"/>
    <s v="9200092435"/>
    <s v="50"/>
    <n v="-21.25"/>
    <s v=""/>
    <x v="3"/>
    <x v="4"/>
    <x v="3"/>
  </r>
  <r>
    <s v="1012"/>
    <s v="0L"/>
    <x v="4"/>
    <d v="2018-03-09T00:00:00"/>
    <x v="1"/>
    <x v="6"/>
    <s v="ZJ"/>
    <s v="9200092435"/>
    <s v="50"/>
    <n v="-2742.96"/>
    <s v=""/>
    <x v="1"/>
    <x v="4"/>
    <x v="1"/>
  </r>
  <r>
    <s v="1012"/>
    <s v="0L"/>
    <x v="4"/>
    <d v="2018-03-08T00:00:00"/>
    <x v="1"/>
    <x v="6"/>
    <s v="ZJ"/>
    <s v="9200092446"/>
    <s v="40"/>
    <n v="1.04"/>
    <s v=""/>
    <x v="1"/>
    <x v="4"/>
    <x v="1"/>
  </r>
  <r>
    <s v="1012"/>
    <s v="0L"/>
    <x v="4"/>
    <d v="2018-03-09T00:00:00"/>
    <x v="1"/>
    <x v="6"/>
    <s v="ZJ"/>
    <s v="9200092450"/>
    <s v="40"/>
    <n v="18.87"/>
    <s v=""/>
    <x v="1"/>
    <x v="4"/>
    <x v="1"/>
  </r>
  <r>
    <s v="1012"/>
    <s v="0L"/>
    <x v="4"/>
    <d v="2018-03-09T00:00:00"/>
    <x v="1"/>
    <x v="6"/>
    <s v="ZJ"/>
    <s v="9200092453"/>
    <s v="40"/>
    <n v="108.09"/>
    <s v=""/>
    <x v="1"/>
    <x v="4"/>
    <x v="1"/>
  </r>
  <r>
    <s v="1012"/>
    <s v="0L"/>
    <x v="4"/>
    <d v="2018-03-08T00:00:00"/>
    <x v="1"/>
    <x v="6"/>
    <s v="ZJ"/>
    <s v="9200092465"/>
    <s v="50"/>
    <n v="-22.15"/>
    <s v=""/>
    <x v="1"/>
    <x v="4"/>
    <x v="1"/>
  </r>
  <r>
    <s v="1012"/>
    <s v="0L"/>
    <x v="4"/>
    <d v="2018-03-09T00:00:00"/>
    <x v="1"/>
    <x v="6"/>
    <s v="ZJ"/>
    <s v="9200092466"/>
    <s v="50"/>
    <n v="-18.87"/>
    <s v=""/>
    <x v="1"/>
    <x v="4"/>
    <x v="1"/>
  </r>
  <r>
    <s v="1012"/>
    <s v="0L"/>
    <x v="4"/>
    <d v="2018-03-09T00:00:00"/>
    <x v="1"/>
    <x v="6"/>
    <s v="ZJ"/>
    <s v="9200092467"/>
    <s v="50"/>
    <n v="-4.16"/>
    <s v=""/>
    <x v="3"/>
    <x v="4"/>
    <x v="3"/>
  </r>
  <r>
    <s v="1012"/>
    <s v="0L"/>
    <x v="4"/>
    <d v="2018-03-09T00:00:00"/>
    <x v="1"/>
    <x v="6"/>
    <s v="ZJ"/>
    <s v="9200092468"/>
    <s v="50"/>
    <n v="-24.25"/>
    <s v=""/>
    <x v="1"/>
    <x v="4"/>
    <x v="1"/>
  </r>
  <r>
    <s v="1012"/>
    <s v="0L"/>
    <x v="4"/>
    <d v="2018-03-12T00:00:00"/>
    <x v="1"/>
    <x v="6"/>
    <s v="ZJ"/>
    <s v="9200092490"/>
    <s v="50"/>
    <n v="-2612.2199999999998"/>
    <s v=""/>
    <x v="1"/>
    <x v="4"/>
    <x v="1"/>
  </r>
  <r>
    <s v="1012"/>
    <s v="0L"/>
    <x v="4"/>
    <d v="2018-03-12T00:00:00"/>
    <x v="1"/>
    <x v="6"/>
    <s v="ZJ"/>
    <s v="9200092490"/>
    <s v="50"/>
    <n v="-2.65"/>
    <s v=""/>
    <x v="2"/>
    <x v="4"/>
    <x v="2"/>
  </r>
  <r>
    <s v="1012"/>
    <s v="0L"/>
    <x v="4"/>
    <d v="2018-03-01T00:00:00"/>
    <x v="1"/>
    <x v="6"/>
    <s v="ZJ"/>
    <s v="9200092495"/>
    <s v="40"/>
    <n v="29.72"/>
    <s v=""/>
    <x v="1"/>
    <x v="4"/>
    <x v="1"/>
  </r>
  <r>
    <s v="1012"/>
    <s v="0L"/>
    <x v="4"/>
    <d v="2018-03-05T00:00:00"/>
    <x v="1"/>
    <x v="6"/>
    <s v="ZJ"/>
    <s v="9200092496"/>
    <s v="40"/>
    <n v="3.28"/>
    <s v=""/>
    <x v="1"/>
    <x v="4"/>
    <x v="1"/>
  </r>
  <r>
    <s v="1012"/>
    <s v="0L"/>
    <x v="4"/>
    <d v="2018-03-06T00:00:00"/>
    <x v="1"/>
    <x v="6"/>
    <s v="ZJ"/>
    <s v="9200092497"/>
    <s v="40"/>
    <n v="1.83"/>
    <s v=""/>
    <x v="1"/>
    <x v="4"/>
    <x v="1"/>
  </r>
  <r>
    <s v="1012"/>
    <s v="0L"/>
    <x v="4"/>
    <d v="2018-03-09T00:00:00"/>
    <x v="1"/>
    <x v="6"/>
    <s v="ZJ"/>
    <s v="9200092498"/>
    <s v="40"/>
    <n v="2.23"/>
    <s v=""/>
    <x v="1"/>
    <x v="4"/>
    <x v="1"/>
  </r>
  <r>
    <s v="1012"/>
    <s v="0L"/>
    <x v="4"/>
    <d v="2018-03-09T00:00:00"/>
    <x v="1"/>
    <x v="6"/>
    <s v="ZJ"/>
    <s v="9200092503"/>
    <s v="40"/>
    <n v="6.81"/>
    <s v=""/>
    <x v="1"/>
    <x v="4"/>
    <x v="1"/>
  </r>
  <r>
    <s v="1012"/>
    <s v="0L"/>
    <x v="4"/>
    <d v="2018-03-12T00:00:00"/>
    <x v="1"/>
    <x v="6"/>
    <s v="ZJ"/>
    <s v="9200092505"/>
    <s v="40"/>
    <n v="23.34"/>
    <s v=""/>
    <x v="1"/>
    <x v="4"/>
    <x v="1"/>
  </r>
  <r>
    <s v="1012"/>
    <s v="0L"/>
    <x v="4"/>
    <d v="2018-03-09T00:00:00"/>
    <x v="1"/>
    <x v="6"/>
    <s v="ZJ"/>
    <s v="9200092513"/>
    <s v="50"/>
    <n v="-843.87"/>
    <s v=""/>
    <x v="1"/>
    <x v="4"/>
    <x v="1"/>
  </r>
  <r>
    <s v="1012"/>
    <s v="0L"/>
    <x v="4"/>
    <d v="2018-03-12T00:00:00"/>
    <x v="1"/>
    <x v="6"/>
    <s v="ZJ"/>
    <s v="9200092515"/>
    <s v="50"/>
    <n v="-2729.54"/>
    <s v=""/>
    <x v="1"/>
    <x v="4"/>
    <x v="1"/>
  </r>
  <r>
    <s v="1012"/>
    <s v="0L"/>
    <x v="4"/>
    <d v="2018-03-13T00:00:00"/>
    <x v="1"/>
    <x v="6"/>
    <s v="ZJ"/>
    <s v="9200092546"/>
    <s v="50"/>
    <n v="-3.5"/>
    <s v=""/>
    <x v="2"/>
    <x v="4"/>
    <x v="2"/>
  </r>
  <r>
    <s v="1012"/>
    <s v="0L"/>
    <x v="4"/>
    <d v="2018-03-13T00:00:00"/>
    <x v="1"/>
    <x v="6"/>
    <s v="ZJ"/>
    <s v="9200092546"/>
    <s v="50"/>
    <n v="-1868.37"/>
    <s v=""/>
    <x v="1"/>
    <x v="4"/>
    <x v="1"/>
  </r>
  <r>
    <s v="1012"/>
    <s v="0L"/>
    <x v="4"/>
    <d v="2018-03-14T00:00:00"/>
    <x v="1"/>
    <x v="6"/>
    <s v="ZJ"/>
    <s v="9200092580"/>
    <s v="50"/>
    <n v="-69.489999999999995"/>
    <s v=""/>
    <x v="4"/>
    <x v="4"/>
    <x v="4"/>
  </r>
  <r>
    <s v="1012"/>
    <s v="0L"/>
    <x v="4"/>
    <d v="2018-03-14T00:00:00"/>
    <x v="1"/>
    <x v="6"/>
    <s v="ZJ"/>
    <s v="9200092580"/>
    <s v="50"/>
    <n v="-3313.28"/>
    <s v=""/>
    <x v="1"/>
    <x v="4"/>
    <x v="1"/>
  </r>
  <r>
    <s v="1012"/>
    <s v="0L"/>
    <x v="4"/>
    <d v="2018-03-14T00:00:00"/>
    <x v="1"/>
    <x v="6"/>
    <s v="ZJ"/>
    <s v="9200092580"/>
    <s v="50"/>
    <n v="-272.51"/>
    <s v=""/>
    <x v="2"/>
    <x v="4"/>
    <x v="2"/>
  </r>
  <r>
    <s v="1012"/>
    <s v="0L"/>
    <x v="4"/>
    <d v="2018-03-14T00:00:00"/>
    <x v="1"/>
    <x v="6"/>
    <s v="ZJ"/>
    <s v="9200092580"/>
    <s v="50"/>
    <n v="-22.13"/>
    <s v=""/>
    <x v="0"/>
    <x v="4"/>
    <x v="0"/>
  </r>
  <r>
    <s v="1012"/>
    <s v="0L"/>
    <x v="4"/>
    <d v="2018-03-07T00:00:00"/>
    <x v="1"/>
    <x v="6"/>
    <s v="ZJ"/>
    <s v="9200092583"/>
    <s v="40"/>
    <n v="1.24"/>
    <s v=""/>
    <x v="1"/>
    <x v="4"/>
    <x v="1"/>
  </r>
  <r>
    <s v="1012"/>
    <s v="0L"/>
    <x v="4"/>
    <d v="2018-03-12T00:00:00"/>
    <x v="1"/>
    <x v="6"/>
    <s v="ZJ"/>
    <s v="9200092585"/>
    <s v="40"/>
    <n v="6.67"/>
    <s v=""/>
    <x v="1"/>
    <x v="4"/>
    <x v="1"/>
  </r>
  <r>
    <s v="1012"/>
    <s v="0L"/>
    <x v="4"/>
    <d v="2018-03-05T00:00:00"/>
    <x v="1"/>
    <x v="6"/>
    <s v="ZJ"/>
    <s v="9200092588"/>
    <s v="40"/>
    <n v="0.95"/>
    <s v=""/>
    <x v="1"/>
    <x v="4"/>
    <x v="1"/>
  </r>
  <r>
    <s v="1012"/>
    <s v="0L"/>
    <x v="4"/>
    <d v="2018-03-13T00:00:00"/>
    <x v="1"/>
    <x v="6"/>
    <s v="ZJ"/>
    <s v="9200092590"/>
    <s v="40"/>
    <n v="1.47"/>
    <s v=""/>
    <x v="1"/>
    <x v="4"/>
    <x v="1"/>
  </r>
  <r>
    <s v="1012"/>
    <s v="0L"/>
    <x v="4"/>
    <d v="2018-03-12T00:00:00"/>
    <x v="1"/>
    <x v="6"/>
    <s v="ZJ"/>
    <s v="9200092593"/>
    <s v="40"/>
    <n v="4.3899999999999997"/>
    <s v=""/>
    <x v="1"/>
    <x v="4"/>
    <x v="1"/>
  </r>
  <r>
    <s v="1012"/>
    <s v="0L"/>
    <x v="4"/>
    <d v="2018-03-12T00:00:00"/>
    <x v="1"/>
    <x v="6"/>
    <s v="ZJ"/>
    <s v="9200092594"/>
    <s v="40"/>
    <n v="12.16"/>
    <s v=""/>
    <x v="1"/>
    <x v="4"/>
    <x v="1"/>
  </r>
  <r>
    <s v="1012"/>
    <s v="0L"/>
    <x v="4"/>
    <d v="2018-03-13T00:00:00"/>
    <x v="1"/>
    <x v="6"/>
    <s v="ZJ"/>
    <s v="9200092597"/>
    <s v="40"/>
    <n v="1.72"/>
    <s v=""/>
    <x v="1"/>
    <x v="4"/>
    <x v="1"/>
  </r>
  <r>
    <s v="1012"/>
    <s v="0L"/>
    <x v="4"/>
    <d v="2018-03-14T00:00:00"/>
    <x v="1"/>
    <x v="6"/>
    <s v="ZJ"/>
    <s v="9200092599"/>
    <s v="40"/>
    <n v="10.97"/>
    <s v=""/>
    <x v="1"/>
    <x v="4"/>
    <x v="1"/>
  </r>
  <r>
    <s v="1012"/>
    <s v="0L"/>
    <x v="4"/>
    <d v="2018-03-14T00:00:00"/>
    <x v="1"/>
    <x v="6"/>
    <s v="ZJ"/>
    <s v="9200092599"/>
    <s v="40"/>
    <n v="14.05"/>
    <s v=""/>
    <x v="3"/>
    <x v="4"/>
    <x v="3"/>
  </r>
  <r>
    <s v="1012"/>
    <s v="0L"/>
    <x v="4"/>
    <d v="2018-03-13T00:00:00"/>
    <x v="1"/>
    <x v="6"/>
    <s v="ZJ"/>
    <s v="9200092601"/>
    <s v="50"/>
    <n v="-32.020000000000003"/>
    <s v=""/>
    <x v="2"/>
    <x v="4"/>
    <x v="2"/>
  </r>
  <r>
    <s v="1012"/>
    <s v="0L"/>
    <x v="4"/>
    <d v="2018-03-13T00:00:00"/>
    <x v="1"/>
    <x v="6"/>
    <s v="ZJ"/>
    <s v="9200092601"/>
    <s v="50"/>
    <n v="-3.95"/>
    <s v=""/>
    <x v="1"/>
    <x v="4"/>
    <x v="1"/>
  </r>
  <r>
    <s v="1012"/>
    <s v="0L"/>
    <x v="4"/>
    <d v="2018-03-14T00:00:00"/>
    <x v="1"/>
    <x v="6"/>
    <s v="ZJ"/>
    <s v="9200092602"/>
    <s v="50"/>
    <n v="-14.68"/>
    <s v=""/>
    <x v="1"/>
    <x v="4"/>
    <x v="1"/>
  </r>
  <r>
    <s v="1012"/>
    <s v="0L"/>
    <x v="4"/>
    <d v="2018-03-14T00:00:00"/>
    <x v="1"/>
    <x v="6"/>
    <s v="ZJ"/>
    <s v="9200092603"/>
    <s v="50"/>
    <n v="-5.26"/>
    <s v=""/>
    <x v="3"/>
    <x v="4"/>
    <x v="3"/>
  </r>
  <r>
    <s v="1012"/>
    <s v="0L"/>
    <x v="4"/>
    <d v="2018-03-13T00:00:00"/>
    <x v="1"/>
    <x v="6"/>
    <s v="ZJ"/>
    <s v="9200092617"/>
    <s v="50"/>
    <n v="-2.62"/>
    <s v=""/>
    <x v="1"/>
    <x v="4"/>
    <x v="1"/>
  </r>
  <r>
    <s v="1012"/>
    <s v="0L"/>
    <x v="4"/>
    <d v="2018-03-06T00:00:00"/>
    <x v="1"/>
    <x v="6"/>
    <s v="ZJ"/>
    <s v="9200092654"/>
    <s v="40"/>
    <n v="1.2"/>
    <s v=""/>
    <x v="1"/>
    <x v="4"/>
    <x v="1"/>
  </r>
  <r>
    <s v="1012"/>
    <s v="0L"/>
    <x v="4"/>
    <d v="2018-03-14T00:00:00"/>
    <x v="1"/>
    <x v="6"/>
    <s v="ZJ"/>
    <s v="9200092657"/>
    <s v="40"/>
    <n v="19.690000000000001"/>
    <s v=""/>
    <x v="1"/>
    <x v="4"/>
    <x v="1"/>
  </r>
  <r>
    <s v="1012"/>
    <s v="0L"/>
    <x v="4"/>
    <d v="2018-03-15T00:00:00"/>
    <x v="1"/>
    <x v="6"/>
    <s v="ZJ"/>
    <s v="9200092673"/>
    <s v="50"/>
    <n v="-3946.32"/>
    <s v=""/>
    <x v="1"/>
    <x v="4"/>
    <x v="1"/>
  </r>
  <r>
    <s v="1012"/>
    <s v="0L"/>
    <x v="4"/>
    <d v="2018-03-15T00:00:00"/>
    <x v="1"/>
    <x v="6"/>
    <s v="ZJ"/>
    <s v="9200092673"/>
    <s v="50"/>
    <n v="-8.98"/>
    <s v=""/>
    <x v="2"/>
    <x v="4"/>
    <x v="2"/>
  </r>
  <r>
    <s v="1012"/>
    <s v="0L"/>
    <x v="4"/>
    <d v="2018-03-05T00:00:00"/>
    <x v="1"/>
    <x v="6"/>
    <s v="ZJ"/>
    <s v="9200092674"/>
    <s v="40"/>
    <n v="1.1499999999999999"/>
    <s v=""/>
    <x v="1"/>
    <x v="4"/>
    <x v="1"/>
  </r>
  <r>
    <s v="1012"/>
    <s v="0L"/>
    <x v="4"/>
    <d v="2018-03-14T00:00:00"/>
    <x v="1"/>
    <x v="6"/>
    <s v="ZJ"/>
    <s v="9200092675"/>
    <s v="40"/>
    <n v="2.42"/>
    <s v=""/>
    <x v="1"/>
    <x v="4"/>
    <x v="1"/>
  </r>
  <r>
    <s v="1012"/>
    <s v="0L"/>
    <x v="4"/>
    <d v="2018-03-15T00:00:00"/>
    <x v="1"/>
    <x v="6"/>
    <s v="ZJ"/>
    <s v="9200092677"/>
    <s v="40"/>
    <n v="40.799999999999997"/>
    <s v=""/>
    <x v="1"/>
    <x v="4"/>
    <x v="1"/>
  </r>
  <r>
    <s v="1012"/>
    <s v="0L"/>
    <x v="4"/>
    <d v="2018-03-15T00:00:00"/>
    <x v="1"/>
    <x v="6"/>
    <s v="ZJ"/>
    <s v="9200092677"/>
    <s v="40"/>
    <n v="13.76"/>
    <s v=""/>
    <x v="3"/>
    <x v="4"/>
    <x v="3"/>
  </r>
  <r>
    <s v="1012"/>
    <s v="0L"/>
    <x v="4"/>
    <d v="2018-03-14T00:00:00"/>
    <x v="1"/>
    <x v="6"/>
    <s v="ZJ"/>
    <s v="9200092681"/>
    <s v="50"/>
    <n v="-1.97"/>
    <s v=""/>
    <x v="1"/>
    <x v="4"/>
    <x v="1"/>
  </r>
  <r>
    <s v="1012"/>
    <s v="0L"/>
    <x v="4"/>
    <d v="2018-03-15T00:00:00"/>
    <x v="1"/>
    <x v="6"/>
    <s v="ZJ"/>
    <s v="9200092682"/>
    <s v="50"/>
    <n v="-57.26"/>
    <s v=""/>
    <x v="1"/>
    <x v="4"/>
    <x v="1"/>
  </r>
  <r>
    <s v="1012"/>
    <s v="0L"/>
    <x v="4"/>
    <d v="2018-03-15T00:00:00"/>
    <x v="1"/>
    <x v="6"/>
    <s v="ZJ"/>
    <s v="9200092682"/>
    <s v="50"/>
    <n v="-7.02"/>
    <s v=""/>
    <x v="3"/>
    <x v="4"/>
    <x v="3"/>
  </r>
  <r>
    <s v="1012"/>
    <s v="0L"/>
    <x v="4"/>
    <d v="2018-03-16T00:00:00"/>
    <x v="1"/>
    <x v="6"/>
    <s v="ZJ"/>
    <s v="9200092702"/>
    <s v="50"/>
    <n v="-10.72"/>
    <s v=""/>
    <x v="3"/>
    <x v="4"/>
    <x v="3"/>
  </r>
  <r>
    <s v="1012"/>
    <s v="0L"/>
    <x v="4"/>
    <d v="2018-03-16T00:00:00"/>
    <x v="1"/>
    <x v="6"/>
    <s v="ZJ"/>
    <s v="9200092702"/>
    <s v="50"/>
    <n v="-63.66"/>
    <s v=""/>
    <x v="0"/>
    <x v="4"/>
    <x v="0"/>
  </r>
  <r>
    <s v="1012"/>
    <s v="0L"/>
    <x v="4"/>
    <d v="2018-03-16T00:00:00"/>
    <x v="1"/>
    <x v="6"/>
    <s v="ZJ"/>
    <s v="9200092702"/>
    <s v="50"/>
    <n v="-288.35000000000002"/>
    <s v=""/>
    <x v="2"/>
    <x v="4"/>
    <x v="2"/>
  </r>
  <r>
    <s v="1012"/>
    <s v="0L"/>
    <x v="4"/>
    <d v="2018-03-16T00:00:00"/>
    <x v="1"/>
    <x v="6"/>
    <s v="ZJ"/>
    <s v="9200092702"/>
    <s v="50"/>
    <n v="-3057.46"/>
    <s v=""/>
    <x v="1"/>
    <x v="4"/>
    <x v="1"/>
  </r>
  <r>
    <s v="1012"/>
    <s v="0L"/>
    <x v="4"/>
    <d v="2018-03-02T00:00:00"/>
    <x v="1"/>
    <x v="6"/>
    <s v="ZJ"/>
    <s v="9200092703"/>
    <s v="40"/>
    <n v="5.55"/>
    <s v=""/>
    <x v="1"/>
    <x v="4"/>
    <x v="1"/>
  </r>
  <r>
    <s v="1012"/>
    <s v="0L"/>
    <x v="4"/>
    <d v="2018-03-06T00:00:00"/>
    <x v="1"/>
    <x v="6"/>
    <s v="ZJ"/>
    <s v="9200092704"/>
    <s v="40"/>
    <n v="0.66"/>
    <s v=""/>
    <x v="1"/>
    <x v="4"/>
    <x v="1"/>
  </r>
  <r>
    <s v="1012"/>
    <s v="0L"/>
    <x v="4"/>
    <d v="2018-03-13T00:00:00"/>
    <x v="1"/>
    <x v="6"/>
    <s v="ZJ"/>
    <s v="9200092705"/>
    <s v="40"/>
    <n v="0.91"/>
    <s v=""/>
    <x v="1"/>
    <x v="4"/>
    <x v="1"/>
  </r>
  <r>
    <s v="1012"/>
    <s v="0L"/>
    <x v="4"/>
    <d v="2018-03-15T00:00:00"/>
    <x v="1"/>
    <x v="6"/>
    <s v="ZJ"/>
    <s v="9200092716"/>
    <s v="40"/>
    <n v="19.22"/>
    <s v=""/>
    <x v="1"/>
    <x v="4"/>
    <x v="1"/>
  </r>
  <r>
    <s v="1012"/>
    <s v="0L"/>
    <x v="4"/>
    <d v="2018-03-16T00:00:00"/>
    <x v="1"/>
    <x v="6"/>
    <s v="ZJ"/>
    <s v="9200092717"/>
    <s v="40"/>
    <n v="0.74"/>
    <s v=""/>
    <x v="1"/>
    <x v="4"/>
    <x v="1"/>
  </r>
  <r>
    <s v="1012"/>
    <s v="0L"/>
    <x v="4"/>
    <d v="2018-03-16T00:00:00"/>
    <x v="1"/>
    <x v="6"/>
    <s v="ZJ"/>
    <s v="9200092718"/>
    <s v="40"/>
    <n v="4.6900000000000004"/>
    <s v=""/>
    <x v="2"/>
    <x v="4"/>
    <x v="2"/>
  </r>
  <r>
    <s v="1012"/>
    <s v="0L"/>
    <x v="4"/>
    <d v="2018-03-16T00:00:00"/>
    <x v="1"/>
    <x v="6"/>
    <s v="ZJ"/>
    <s v="9200092718"/>
    <s v="40"/>
    <n v="64.05"/>
    <s v=""/>
    <x v="1"/>
    <x v="4"/>
    <x v="1"/>
  </r>
  <r>
    <s v="1012"/>
    <s v="0L"/>
    <x v="4"/>
    <d v="2018-03-16T00:00:00"/>
    <x v="1"/>
    <x v="6"/>
    <s v="ZJ"/>
    <s v="9200092729"/>
    <s v="50"/>
    <n v="-4.9400000000000004"/>
    <s v=""/>
    <x v="1"/>
    <x v="4"/>
    <x v="1"/>
  </r>
  <r>
    <s v="1012"/>
    <s v="0L"/>
    <x v="4"/>
    <d v="2018-03-19T00:00:00"/>
    <x v="1"/>
    <x v="6"/>
    <s v="ZJ"/>
    <s v="9200092756"/>
    <s v="50"/>
    <n v="-2294.25"/>
    <s v=""/>
    <x v="1"/>
    <x v="4"/>
    <x v="1"/>
  </r>
  <r>
    <s v="1012"/>
    <s v="0L"/>
    <x v="4"/>
    <d v="2018-03-19T00:00:00"/>
    <x v="1"/>
    <x v="6"/>
    <s v="ZJ"/>
    <s v="9200092756"/>
    <s v="50"/>
    <n v="-240.6"/>
    <s v=""/>
    <x v="0"/>
    <x v="4"/>
    <x v="0"/>
  </r>
  <r>
    <s v="1012"/>
    <s v="0L"/>
    <x v="4"/>
    <d v="2018-03-19T00:00:00"/>
    <x v="1"/>
    <x v="6"/>
    <s v="ZJ"/>
    <s v="9200092756"/>
    <s v="50"/>
    <n v="-44.3"/>
    <s v=""/>
    <x v="2"/>
    <x v="4"/>
    <x v="2"/>
  </r>
  <r>
    <s v="1012"/>
    <s v="0L"/>
    <x v="4"/>
    <d v="2018-03-05T00:00:00"/>
    <x v="1"/>
    <x v="6"/>
    <s v="ZJ"/>
    <s v="9200092758"/>
    <s v="40"/>
    <n v="1.48"/>
    <s v=""/>
    <x v="1"/>
    <x v="4"/>
    <x v="1"/>
  </r>
  <r>
    <s v="1012"/>
    <s v="0L"/>
    <x v="4"/>
    <d v="2018-03-06T00:00:00"/>
    <x v="1"/>
    <x v="6"/>
    <s v="ZJ"/>
    <s v="9200092759"/>
    <s v="40"/>
    <n v="12.23"/>
    <s v=""/>
    <x v="1"/>
    <x v="4"/>
    <x v="1"/>
  </r>
  <r>
    <s v="1012"/>
    <s v="0L"/>
    <x v="4"/>
    <d v="2018-03-12T00:00:00"/>
    <x v="1"/>
    <x v="6"/>
    <s v="ZJ"/>
    <s v="9200092761"/>
    <s v="40"/>
    <n v="0.66"/>
    <s v=""/>
    <x v="1"/>
    <x v="4"/>
    <x v="1"/>
  </r>
  <r>
    <s v="1012"/>
    <s v="0L"/>
    <x v="4"/>
    <d v="2018-03-13T00:00:00"/>
    <x v="1"/>
    <x v="6"/>
    <s v="ZJ"/>
    <s v="9200092762"/>
    <s v="40"/>
    <n v="5.32"/>
    <s v=""/>
    <x v="1"/>
    <x v="4"/>
    <x v="1"/>
  </r>
  <r>
    <s v="1012"/>
    <s v="0L"/>
    <x v="4"/>
    <d v="2018-03-15T00:00:00"/>
    <x v="1"/>
    <x v="6"/>
    <s v="ZJ"/>
    <s v="9200092763"/>
    <s v="40"/>
    <n v="0.77"/>
    <s v=""/>
    <x v="1"/>
    <x v="4"/>
    <x v="1"/>
  </r>
  <r>
    <s v="1012"/>
    <s v="0L"/>
    <x v="4"/>
    <d v="2018-03-16T00:00:00"/>
    <x v="1"/>
    <x v="6"/>
    <s v="ZJ"/>
    <s v="9200092764"/>
    <s v="40"/>
    <n v="1.78"/>
    <s v=""/>
    <x v="1"/>
    <x v="4"/>
    <x v="1"/>
  </r>
  <r>
    <s v="1012"/>
    <s v="0L"/>
    <x v="4"/>
    <d v="2018-03-16T00:00:00"/>
    <x v="1"/>
    <x v="6"/>
    <s v="ZJ"/>
    <s v="9200092773"/>
    <s v="40"/>
    <n v="1.41"/>
    <s v=""/>
    <x v="0"/>
    <x v="4"/>
    <x v="0"/>
  </r>
  <r>
    <s v="1012"/>
    <s v="0L"/>
    <x v="4"/>
    <d v="2018-03-16T00:00:00"/>
    <x v="1"/>
    <x v="6"/>
    <s v="ZJ"/>
    <s v="9200092773"/>
    <s v="40"/>
    <n v="31.85"/>
    <s v=""/>
    <x v="1"/>
    <x v="4"/>
    <x v="1"/>
  </r>
  <r>
    <s v="1012"/>
    <s v="0L"/>
    <x v="4"/>
    <d v="2018-03-17T00:00:00"/>
    <x v="1"/>
    <x v="6"/>
    <s v="ZJ"/>
    <s v="9200092774"/>
    <s v="40"/>
    <n v="2.52"/>
    <s v=""/>
    <x v="1"/>
    <x v="4"/>
    <x v="1"/>
  </r>
  <r>
    <s v="1012"/>
    <s v="0L"/>
    <x v="4"/>
    <d v="2018-03-17T00:00:00"/>
    <x v="1"/>
    <x v="6"/>
    <s v="ZJ"/>
    <s v="9200092775"/>
    <s v="40"/>
    <n v="5.73"/>
    <s v=""/>
    <x v="2"/>
    <x v="4"/>
    <x v="2"/>
  </r>
  <r>
    <s v="1012"/>
    <s v="0L"/>
    <x v="4"/>
    <d v="2018-03-17T00:00:00"/>
    <x v="1"/>
    <x v="6"/>
    <s v="ZJ"/>
    <s v="9200092775"/>
    <s v="40"/>
    <n v="42.18"/>
    <s v=""/>
    <x v="1"/>
    <x v="4"/>
    <x v="1"/>
  </r>
  <r>
    <s v="1012"/>
    <s v="0L"/>
    <x v="4"/>
    <d v="2018-03-17T00:00:00"/>
    <x v="1"/>
    <x v="6"/>
    <s v="ZJ"/>
    <s v="9200092784"/>
    <s v="50"/>
    <n v="-2.61"/>
    <s v=""/>
    <x v="2"/>
    <x v="4"/>
    <x v="2"/>
  </r>
  <r>
    <s v="1012"/>
    <s v="0L"/>
    <x v="4"/>
    <d v="2018-03-17T00:00:00"/>
    <x v="1"/>
    <x v="6"/>
    <s v="ZJ"/>
    <s v="9200092785"/>
    <s v="50"/>
    <n v="-177.87"/>
    <s v=""/>
    <x v="1"/>
    <x v="4"/>
    <x v="1"/>
  </r>
  <r>
    <s v="1012"/>
    <s v="0L"/>
    <x v="4"/>
    <d v="2018-03-19T00:00:00"/>
    <x v="1"/>
    <x v="6"/>
    <s v="ZJ"/>
    <s v="9200092786"/>
    <s v="50"/>
    <n v="-7.54"/>
    <s v=""/>
    <x v="1"/>
    <x v="4"/>
    <x v="1"/>
  </r>
  <r>
    <s v="1012"/>
    <s v="0L"/>
    <x v="4"/>
    <d v="2018-03-20T00:00:00"/>
    <x v="1"/>
    <x v="6"/>
    <s v="ZJ"/>
    <s v="9200092813"/>
    <s v="50"/>
    <n v="-1.92"/>
    <s v=""/>
    <x v="4"/>
    <x v="4"/>
    <x v="4"/>
  </r>
  <r>
    <s v="1012"/>
    <s v="0L"/>
    <x v="4"/>
    <d v="2018-03-20T00:00:00"/>
    <x v="1"/>
    <x v="6"/>
    <s v="ZJ"/>
    <s v="9200092813"/>
    <s v="50"/>
    <n v="-2986.15"/>
    <s v=""/>
    <x v="1"/>
    <x v="4"/>
    <x v="1"/>
  </r>
  <r>
    <s v="1012"/>
    <s v="0L"/>
    <x v="4"/>
    <d v="2018-03-20T00:00:00"/>
    <x v="1"/>
    <x v="6"/>
    <s v="ZJ"/>
    <s v="9200092813"/>
    <s v="50"/>
    <n v="-52.21"/>
    <s v=""/>
    <x v="2"/>
    <x v="4"/>
    <x v="2"/>
  </r>
  <r>
    <s v="1012"/>
    <s v="0L"/>
    <x v="4"/>
    <d v="2018-03-20T00:00:00"/>
    <x v="1"/>
    <x v="6"/>
    <s v="ZJ"/>
    <s v="9200092813"/>
    <s v="50"/>
    <n v="-122.7"/>
    <s v=""/>
    <x v="0"/>
    <x v="4"/>
    <x v="0"/>
  </r>
  <r>
    <s v="1012"/>
    <s v="0L"/>
    <x v="4"/>
    <d v="2018-03-14T00:00:00"/>
    <x v="1"/>
    <x v="6"/>
    <s v="ZJ"/>
    <s v="9200092819"/>
    <s v="40"/>
    <n v="1.83"/>
    <s v=""/>
    <x v="4"/>
    <x v="4"/>
    <x v="4"/>
  </r>
  <r>
    <s v="1012"/>
    <s v="0L"/>
    <x v="4"/>
    <d v="2018-03-19T00:00:00"/>
    <x v="1"/>
    <x v="6"/>
    <s v="ZJ"/>
    <s v="9200092821"/>
    <s v="40"/>
    <n v="5.76"/>
    <s v=""/>
    <x v="4"/>
    <x v="4"/>
    <x v="4"/>
  </r>
  <r>
    <s v="1012"/>
    <s v="0L"/>
    <x v="4"/>
    <d v="2018-03-21T00:00:00"/>
    <x v="1"/>
    <x v="6"/>
    <s v="ZJ"/>
    <s v="9200092848"/>
    <s v="50"/>
    <n v="-2.62"/>
    <s v=""/>
    <x v="0"/>
    <x v="4"/>
    <x v="0"/>
  </r>
  <r>
    <s v="1012"/>
    <s v="0L"/>
    <x v="4"/>
    <d v="2018-03-21T00:00:00"/>
    <x v="1"/>
    <x v="6"/>
    <s v="ZJ"/>
    <s v="9200092848"/>
    <s v="50"/>
    <n v="-2777.72"/>
    <s v=""/>
    <x v="1"/>
    <x v="4"/>
    <x v="1"/>
  </r>
  <r>
    <s v="1012"/>
    <s v="0L"/>
    <x v="4"/>
    <d v="2018-03-05T00:00:00"/>
    <x v="1"/>
    <x v="6"/>
    <s v="ZJ"/>
    <s v="9200092851"/>
    <s v="40"/>
    <n v="4.71"/>
    <s v=""/>
    <x v="1"/>
    <x v="4"/>
    <x v="1"/>
  </r>
  <r>
    <s v="1012"/>
    <s v="0L"/>
    <x v="4"/>
    <d v="2018-03-20T00:00:00"/>
    <x v="1"/>
    <x v="6"/>
    <s v="ZJ"/>
    <s v="9200092865"/>
    <s v="40"/>
    <n v="5.88"/>
    <s v=""/>
    <x v="1"/>
    <x v="4"/>
    <x v="1"/>
  </r>
  <r>
    <s v="1012"/>
    <s v="0L"/>
    <x v="4"/>
    <d v="2018-03-21T00:00:00"/>
    <x v="1"/>
    <x v="6"/>
    <s v="ZJ"/>
    <s v="9200092867"/>
    <s v="40"/>
    <n v="14.26"/>
    <s v=""/>
    <x v="1"/>
    <x v="4"/>
    <x v="1"/>
  </r>
  <r>
    <s v="1012"/>
    <s v="0L"/>
    <x v="4"/>
    <d v="2018-03-21T00:00:00"/>
    <x v="1"/>
    <x v="6"/>
    <s v="ZJ"/>
    <s v="9200092867"/>
    <s v="40"/>
    <n v="2.4700000000000002"/>
    <s v=""/>
    <x v="2"/>
    <x v="4"/>
    <x v="2"/>
  </r>
  <r>
    <s v="1012"/>
    <s v="0L"/>
    <x v="4"/>
    <d v="2018-03-20T00:00:00"/>
    <x v="1"/>
    <x v="6"/>
    <s v="ZJ"/>
    <s v="9200092872"/>
    <s v="50"/>
    <n v="-51.57"/>
    <s v=""/>
    <x v="1"/>
    <x v="4"/>
    <x v="1"/>
  </r>
  <r>
    <s v="1012"/>
    <s v="0L"/>
    <x v="4"/>
    <d v="2018-03-21T00:00:00"/>
    <x v="1"/>
    <x v="6"/>
    <s v="ZJ"/>
    <s v="9200092873"/>
    <s v="50"/>
    <n v="-47.96"/>
    <s v=""/>
    <x v="1"/>
    <x v="4"/>
    <x v="1"/>
  </r>
  <r>
    <s v="1012"/>
    <s v="0L"/>
    <x v="4"/>
    <d v="2018-03-21T00:00:00"/>
    <x v="1"/>
    <x v="6"/>
    <s v="ZJ"/>
    <s v="9200092875"/>
    <s v="50"/>
    <n v="-66.02"/>
    <s v=""/>
    <x v="1"/>
    <x v="4"/>
    <x v="1"/>
  </r>
  <r>
    <s v="1012"/>
    <s v="0L"/>
    <x v="4"/>
    <d v="2018-03-21T00:00:00"/>
    <x v="1"/>
    <x v="6"/>
    <s v="ZJ"/>
    <s v="9200092875"/>
    <s v="50"/>
    <n v="-1.41"/>
    <s v=""/>
    <x v="0"/>
    <x v="4"/>
    <x v="0"/>
  </r>
  <r>
    <s v="1012"/>
    <s v="0L"/>
    <x v="4"/>
    <d v="2018-03-19T00:00:00"/>
    <x v="1"/>
    <x v="6"/>
    <s v="ZJ"/>
    <s v="9200092880"/>
    <s v="50"/>
    <n v="-1.61"/>
    <s v=""/>
    <x v="1"/>
    <x v="4"/>
    <x v="1"/>
  </r>
  <r>
    <s v="1012"/>
    <s v="0L"/>
    <x v="4"/>
    <d v="2018-03-22T00:00:00"/>
    <x v="1"/>
    <x v="6"/>
    <s v="ZJ"/>
    <s v="9200092916"/>
    <s v="50"/>
    <n v="-1.92"/>
    <s v=""/>
    <x v="4"/>
    <x v="4"/>
    <x v="4"/>
  </r>
  <r>
    <s v="1012"/>
    <s v="0L"/>
    <x v="4"/>
    <d v="2018-03-22T00:00:00"/>
    <x v="1"/>
    <x v="6"/>
    <s v="ZJ"/>
    <s v="9200092916"/>
    <s v="50"/>
    <n v="-334.68"/>
    <s v=""/>
    <x v="2"/>
    <x v="4"/>
    <x v="2"/>
  </r>
  <r>
    <s v="1012"/>
    <s v="0L"/>
    <x v="4"/>
    <d v="2018-03-22T00:00:00"/>
    <x v="1"/>
    <x v="6"/>
    <s v="ZJ"/>
    <s v="9200092916"/>
    <s v="50"/>
    <n v="-3167.12"/>
    <s v=""/>
    <x v="1"/>
    <x v="4"/>
    <x v="1"/>
  </r>
  <r>
    <s v="1012"/>
    <s v="0L"/>
    <x v="4"/>
    <d v="2018-03-02T00:00:00"/>
    <x v="1"/>
    <x v="6"/>
    <s v="ZJ"/>
    <s v="9200092919"/>
    <s v="40"/>
    <n v="6.66"/>
    <s v=""/>
    <x v="1"/>
    <x v="4"/>
    <x v="1"/>
  </r>
  <r>
    <s v="1012"/>
    <s v="0L"/>
    <x v="4"/>
    <d v="2018-03-06T00:00:00"/>
    <x v="1"/>
    <x v="6"/>
    <s v="ZJ"/>
    <s v="9200092920"/>
    <s v="40"/>
    <n v="2.38"/>
    <s v=""/>
    <x v="1"/>
    <x v="4"/>
    <x v="1"/>
  </r>
  <r>
    <s v="1012"/>
    <s v="0L"/>
    <x v="4"/>
    <d v="2018-03-14T00:00:00"/>
    <x v="1"/>
    <x v="6"/>
    <s v="ZJ"/>
    <s v="9200092922"/>
    <s v="40"/>
    <n v="1.92"/>
    <s v=""/>
    <x v="4"/>
    <x v="4"/>
    <x v="4"/>
  </r>
  <r>
    <s v="1012"/>
    <s v="0L"/>
    <x v="4"/>
    <d v="2018-03-21T00:00:00"/>
    <x v="1"/>
    <x v="6"/>
    <s v="ZJ"/>
    <s v="9200092925"/>
    <s v="40"/>
    <n v="14.01"/>
    <s v=""/>
    <x v="1"/>
    <x v="4"/>
    <x v="1"/>
  </r>
  <r>
    <s v="1012"/>
    <s v="0L"/>
    <x v="4"/>
    <d v="2018-03-21T00:00:00"/>
    <x v="1"/>
    <x v="6"/>
    <s v="ZJ"/>
    <s v="9200092925"/>
    <s v="40"/>
    <n v="5.76"/>
    <s v=""/>
    <x v="4"/>
    <x v="4"/>
    <x v="4"/>
  </r>
  <r>
    <s v="1012"/>
    <s v="0L"/>
    <x v="4"/>
    <d v="2018-03-22T00:00:00"/>
    <x v="1"/>
    <x v="6"/>
    <s v="ZJ"/>
    <s v="9200092937"/>
    <s v="50"/>
    <n v="-30.6"/>
    <s v=""/>
    <x v="1"/>
    <x v="4"/>
    <x v="1"/>
  </r>
  <r>
    <s v="1012"/>
    <s v="0L"/>
    <x v="4"/>
    <d v="2018-03-22T00:00:00"/>
    <x v="1"/>
    <x v="6"/>
    <s v="ZJ"/>
    <s v="9200092937"/>
    <s v="50"/>
    <n v="-1.1200000000000001"/>
    <s v=""/>
    <x v="2"/>
    <x v="4"/>
    <x v="2"/>
  </r>
  <r>
    <s v="1012"/>
    <s v="0L"/>
    <x v="4"/>
    <d v="2018-03-22T00:00:00"/>
    <x v="1"/>
    <x v="6"/>
    <s v="ZJ"/>
    <s v="9200092946"/>
    <s v="40"/>
    <n v="38.020000000000003"/>
    <s v=""/>
    <x v="1"/>
    <x v="4"/>
    <x v="1"/>
  </r>
  <r>
    <s v="1012"/>
    <s v="0L"/>
    <x v="4"/>
    <d v="2018-03-23T00:00:00"/>
    <x v="1"/>
    <x v="6"/>
    <s v="ZJ"/>
    <s v="9200092959"/>
    <s v="50"/>
    <n v="-5.14"/>
    <s v=""/>
    <x v="0"/>
    <x v="4"/>
    <x v="0"/>
  </r>
  <r>
    <s v="1012"/>
    <s v="0L"/>
    <x v="4"/>
    <d v="2018-03-23T00:00:00"/>
    <x v="1"/>
    <x v="6"/>
    <s v="ZJ"/>
    <s v="9200092959"/>
    <s v="50"/>
    <n v="-3322.14"/>
    <s v=""/>
    <x v="1"/>
    <x v="4"/>
    <x v="1"/>
  </r>
  <r>
    <s v="1012"/>
    <s v="0L"/>
    <x v="4"/>
    <d v="2018-03-23T00:00:00"/>
    <x v="1"/>
    <x v="6"/>
    <s v="ZJ"/>
    <s v="9200092959"/>
    <s v="50"/>
    <n v="-23.16"/>
    <s v=""/>
    <x v="2"/>
    <x v="4"/>
    <x v="2"/>
  </r>
  <r>
    <s v="1012"/>
    <s v="0L"/>
    <x v="4"/>
    <d v="2018-03-16T00:00:00"/>
    <x v="1"/>
    <x v="6"/>
    <s v="ZJ"/>
    <s v="9200092963"/>
    <s v="40"/>
    <n v="0.66"/>
    <s v=""/>
    <x v="1"/>
    <x v="4"/>
    <x v="1"/>
  </r>
  <r>
    <s v="1012"/>
    <s v="0L"/>
    <x v="4"/>
    <d v="2018-03-20T00:00:00"/>
    <x v="1"/>
    <x v="6"/>
    <s v="ZJ"/>
    <s v="9200092964"/>
    <s v="40"/>
    <n v="3.01"/>
    <s v=""/>
    <x v="0"/>
    <x v="4"/>
    <x v="0"/>
  </r>
  <r>
    <s v="1012"/>
    <s v="0L"/>
    <x v="4"/>
    <d v="2018-03-22T00:00:00"/>
    <x v="1"/>
    <x v="6"/>
    <s v="ZJ"/>
    <s v="9200092970"/>
    <s v="40"/>
    <n v="285.61"/>
    <s v=""/>
    <x v="1"/>
    <x v="4"/>
    <x v="1"/>
  </r>
  <r>
    <s v="1012"/>
    <s v="0L"/>
    <x v="4"/>
    <d v="2018-03-23T00:00:00"/>
    <x v="1"/>
    <x v="6"/>
    <s v="ZJ"/>
    <s v="9200092971"/>
    <s v="40"/>
    <n v="2.34"/>
    <s v=""/>
    <x v="1"/>
    <x v="4"/>
    <x v="1"/>
  </r>
  <r>
    <s v="1012"/>
    <s v="0L"/>
    <x v="4"/>
    <d v="2018-03-23T00:00:00"/>
    <x v="1"/>
    <x v="6"/>
    <s v="ZJ"/>
    <s v="9200092971"/>
    <s v="40"/>
    <n v="9.1300000000000008"/>
    <s v=""/>
    <x v="2"/>
    <x v="4"/>
    <x v="2"/>
  </r>
  <r>
    <s v="1012"/>
    <s v="0L"/>
    <x v="4"/>
    <d v="2018-03-23T00:00:00"/>
    <x v="1"/>
    <x v="6"/>
    <s v="ZJ"/>
    <s v="9200092971"/>
    <s v="40"/>
    <n v="0.95"/>
    <s v=""/>
    <x v="0"/>
    <x v="4"/>
    <x v="0"/>
  </r>
  <r>
    <s v="1012"/>
    <s v="0L"/>
    <x v="4"/>
    <d v="2018-03-22T00:00:00"/>
    <x v="1"/>
    <x v="6"/>
    <s v="ZJ"/>
    <s v="9200092987"/>
    <s v="50"/>
    <n v="-379.03"/>
    <s v=""/>
    <x v="1"/>
    <x v="4"/>
    <x v="1"/>
  </r>
  <r>
    <s v="1012"/>
    <s v="0L"/>
    <x v="4"/>
    <d v="2018-03-23T00:00:00"/>
    <x v="1"/>
    <x v="6"/>
    <s v="ZJ"/>
    <s v="9200092988"/>
    <s v="50"/>
    <n v="-4.2"/>
    <s v=""/>
    <x v="2"/>
    <x v="4"/>
    <x v="2"/>
  </r>
  <r>
    <s v="1012"/>
    <s v="0L"/>
    <x v="4"/>
    <d v="2018-03-23T00:00:00"/>
    <x v="1"/>
    <x v="6"/>
    <s v="ZJ"/>
    <s v="9200092988"/>
    <s v="50"/>
    <n v="-5.47"/>
    <s v=""/>
    <x v="1"/>
    <x v="4"/>
    <x v="1"/>
  </r>
  <r>
    <s v="1012"/>
    <s v="0L"/>
    <x v="4"/>
    <d v="2018-03-12T00:00:00"/>
    <x v="1"/>
    <x v="6"/>
    <s v="ZJ"/>
    <s v="9200093018"/>
    <s v="40"/>
    <n v="0.9"/>
    <s v=""/>
    <x v="1"/>
    <x v="4"/>
    <x v="1"/>
  </r>
  <r>
    <s v="1012"/>
    <s v="0L"/>
    <x v="4"/>
    <d v="2018-03-19T00:00:00"/>
    <x v="1"/>
    <x v="6"/>
    <s v="ZJ"/>
    <s v="9200093019"/>
    <s v="40"/>
    <n v="45.15"/>
    <s v=""/>
    <x v="1"/>
    <x v="4"/>
    <x v="1"/>
  </r>
  <r>
    <s v="1012"/>
    <s v="0L"/>
    <x v="4"/>
    <d v="2018-03-26T00:00:00"/>
    <x v="1"/>
    <x v="6"/>
    <s v="ZJ"/>
    <s v="9200093024"/>
    <s v="50"/>
    <n v="-5.85"/>
    <s v=""/>
    <x v="0"/>
    <x v="4"/>
    <x v="0"/>
  </r>
  <r>
    <s v="1012"/>
    <s v="0L"/>
    <x v="4"/>
    <d v="2018-03-26T00:00:00"/>
    <x v="1"/>
    <x v="6"/>
    <s v="ZJ"/>
    <s v="9200093024"/>
    <s v="50"/>
    <n v="-2854.15"/>
    <s v=""/>
    <x v="1"/>
    <x v="4"/>
    <x v="1"/>
  </r>
  <r>
    <s v="1012"/>
    <s v="0L"/>
    <x v="4"/>
    <d v="2018-03-26T00:00:00"/>
    <x v="1"/>
    <x v="6"/>
    <s v="ZJ"/>
    <s v="9200093024"/>
    <s v="50"/>
    <n v="-10.58"/>
    <s v=""/>
    <x v="2"/>
    <x v="4"/>
    <x v="2"/>
  </r>
  <r>
    <s v="1012"/>
    <s v="0L"/>
    <x v="4"/>
    <d v="2018-03-22T00:00:00"/>
    <x v="1"/>
    <x v="6"/>
    <s v="ZJ"/>
    <s v="9200093021"/>
    <s v="40"/>
    <n v="2.77"/>
    <s v=""/>
    <x v="1"/>
    <x v="4"/>
    <x v="1"/>
  </r>
  <r>
    <s v="1012"/>
    <s v="0L"/>
    <x v="4"/>
    <d v="2018-03-23T00:00:00"/>
    <x v="1"/>
    <x v="6"/>
    <s v="ZJ"/>
    <s v="9200093022"/>
    <s v="40"/>
    <n v="2.12"/>
    <s v=""/>
    <x v="1"/>
    <x v="4"/>
    <x v="1"/>
  </r>
  <r>
    <s v="1012"/>
    <s v="0L"/>
    <x v="4"/>
    <d v="2018-03-23T00:00:00"/>
    <x v="1"/>
    <x v="6"/>
    <s v="ZJ"/>
    <s v="9200093027"/>
    <s v="40"/>
    <n v="10.09"/>
    <s v=""/>
    <x v="1"/>
    <x v="4"/>
    <x v="1"/>
  </r>
  <r>
    <s v="1012"/>
    <s v="0L"/>
    <x v="4"/>
    <d v="2018-03-23T00:00:00"/>
    <x v="1"/>
    <x v="6"/>
    <s v="ZJ"/>
    <s v="9200093032"/>
    <s v="40"/>
    <n v="1.1499999999999999"/>
    <s v=""/>
    <x v="1"/>
    <x v="4"/>
    <x v="1"/>
  </r>
  <r>
    <s v="1012"/>
    <s v="0L"/>
    <x v="4"/>
    <d v="2018-03-26T00:00:00"/>
    <x v="1"/>
    <x v="6"/>
    <s v="ZJ"/>
    <s v="9200093029"/>
    <s v="40"/>
    <n v="14.8"/>
    <s v=""/>
    <x v="2"/>
    <x v="4"/>
    <x v="2"/>
  </r>
  <r>
    <s v="1012"/>
    <s v="0L"/>
    <x v="4"/>
    <d v="2018-03-26T00:00:00"/>
    <x v="1"/>
    <x v="6"/>
    <s v="ZJ"/>
    <s v="9200093029"/>
    <s v="40"/>
    <n v="14.84"/>
    <s v=""/>
    <x v="1"/>
    <x v="4"/>
    <x v="1"/>
  </r>
  <r>
    <s v="1012"/>
    <s v="0L"/>
    <x v="4"/>
    <d v="2018-03-23T00:00:00"/>
    <x v="1"/>
    <x v="6"/>
    <s v="ZJ"/>
    <s v="9200093041"/>
    <s v="50"/>
    <n v="-3.01"/>
    <s v=""/>
    <x v="0"/>
    <x v="4"/>
    <x v="0"/>
  </r>
  <r>
    <s v="1012"/>
    <s v="0L"/>
    <x v="4"/>
    <d v="2018-03-23T00:00:00"/>
    <x v="1"/>
    <x v="6"/>
    <s v="ZJ"/>
    <s v="9200093041"/>
    <s v="50"/>
    <n v="-48.73"/>
    <s v=""/>
    <x v="1"/>
    <x v="4"/>
    <x v="1"/>
  </r>
  <r>
    <s v="1012"/>
    <s v="0L"/>
    <x v="4"/>
    <d v="2018-03-24T00:00:00"/>
    <x v="1"/>
    <x v="6"/>
    <s v="ZJ"/>
    <s v="9200093042"/>
    <s v="50"/>
    <n v="-10.09"/>
    <s v=""/>
    <x v="1"/>
    <x v="4"/>
    <x v="1"/>
  </r>
  <r>
    <s v="1012"/>
    <s v="0L"/>
    <x v="4"/>
    <d v="2018-03-26T00:00:00"/>
    <x v="1"/>
    <x v="6"/>
    <s v="ZJ"/>
    <s v="9200093044"/>
    <s v="50"/>
    <n v="-8.16"/>
    <s v=""/>
    <x v="1"/>
    <x v="4"/>
    <x v="1"/>
  </r>
  <r>
    <s v="1012"/>
    <s v="0L"/>
    <x v="4"/>
    <d v="2018-03-26T00:00:00"/>
    <x v="1"/>
    <x v="6"/>
    <s v="ZJ"/>
    <s v="9200093045"/>
    <s v="50"/>
    <n v="-6.07"/>
    <s v=""/>
    <x v="2"/>
    <x v="4"/>
    <x v="2"/>
  </r>
  <r>
    <s v="1012"/>
    <s v="0L"/>
    <x v="4"/>
    <d v="2018-03-27T00:00:00"/>
    <x v="1"/>
    <x v="6"/>
    <s v="ZJ"/>
    <s v="9200093079"/>
    <s v="50"/>
    <n v="-1702.89"/>
    <s v=""/>
    <x v="1"/>
    <x v="4"/>
    <x v="1"/>
  </r>
  <r>
    <s v="1012"/>
    <s v="0L"/>
    <x v="4"/>
    <d v="2018-03-27T00:00:00"/>
    <x v="1"/>
    <x v="6"/>
    <s v="ZJ"/>
    <s v="9200093079"/>
    <s v="50"/>
    <n v="-12.5"/>
    <s v=""/>
    <x v="2"/>
    <x v="4"/>
    <x v="2"/>
  </r>
  <r>
    <s v="1012"/>
    <s v="0L"/>
    <x v="4"/>
    <d v="2018-03-26T00:00:00"/>
    <x v="1"/>
    <x v="6"/>
    <s v="ZJ"/>
    <s v="9200093087"/>
    <s v="40"/>
    <n v="8.18"/>
    <s v=""/>
    <x v="1"/>
    <x v="4"/>
    <x v="1"/>
  </r>
  <r>
    <s v="1012"/>
    <s v="0L"/>
    <x v="4"/>
    <d v="2018-03-28T00:00:00"/>
    <x v="1"/>
    <x v="6"/>
    <s v="ZJ"/>
    <s v="9200093103"/>
    <s v="50"/>
    <n v="-2.34"/>
    <s v=""/>
    <x v="3"/>
    <x v="4"/>
    <x v="3"/>
  </r>
  <r>
    <s v="1012"/>
    <s v="0L"/>
    <x v="4"/>
    <d v="2018-03-28T00:00:00"/>
    <x v="1"/>
    <x v="6"/>
    <s v="ZJ"/>
    <s v="9200093103"/>
    <s v="50"/>
    <n v="-876.49"/>
    <s v=""/>
    <x v="1"/>
    <x v="4"/>
    <x v="1"/>
  </r>
  <r>
    <s v="1012"/>
    <s v="0L"/>
    <x v="4"/>
    <d v="2018-03-19T00:00:00"/>
    <x v="1"/>
    <x v="6"/>
    <s v="ZJ"/>
    <s v="9200093105"/>
    <s v="40"/>
    <n v="1.1100000000000001"/>
    <s v=""/>
    <x v="1"/>
    <x v="4"/>
    <x v="1"/>
  </r>
  <r>
    <s v="1012"/>
    <s v="0L"/>
    <x v="4"/>
    <d v="2018-03-26T00:00:00"/>
    <x v="1"/>
    <x v="6"/>
    <s v="ZJ"/>
    <s v="9200093108"/>
    <s v="40"/>
    <n v="12.53"/>
    <s v=""/>
    <x v="1"/>
    <x v="4"/>
    <x v="1"/>
  </r>
  <r>
    <s v="1012"/>
    <s v="0L"/>
    <x v="4"/>
    <d v="2018-03-27T00:00:00"/>
    <x v="1"/>
    <x v="6"/>
    <s v="ZJ"/>
    <s v="9200093111"/>
    <s v="40"/>
    <n v="34.299999999999997"/>
    <s v=""/>
    <x v="1"/>
    <x v="4"/>
    <x v="1"/>
  </r>
  <r>
    <s v="1012"/>
    <s v="0L"/>
    <x v="4"/>
    <d v="2018-03-09T00:00:00"/>
    <x v="1"/>
    <x v="6"/>
    <s v="ZJ"/>
    <s v="9200093114"/>
    <s v="40"/>
    <n v="0.72"/>
    <s v=""/>
    <x v="1"/>
    <x v="4"/>
    <x v="1"/>
  </r>
  <r>
    <s v="1012"/>
    <s v="0L"/>
    <x v="4"/>
    <d v="2018-03-19T00:00:00"/>
    <x v="1"/>
    <x v="6"/>
    <s v="ZJ"/>
    <s v="9200093116"/>
    <s v="40"/>
    <n v="3.41"/>
    <s v=""/>
    <x v="1"/>
    <x v="4"/>
    <x v="1"/>
  </r>
  <r>
    <s v="1012"/>
    <s v="0L"/>
    <x v="4"/>
    <d v="2018-03-20T00:00:00"/>
    <x v="1"/>
    <x v="6"/>
    <s v="ZJ"/>
    <s v="9200093117"/>
    <s v="40"/>
    <n v="15.67"/>
    <s v=""/>
    <x v="1"/>
    <x v="4"/>
    <x v="1"/>
  </r>
  <r>
    <s v="1012"/>
    <s v="0L"/>
    <x v="4"/>
    <d v="2018-03-27T00:00:00"/>
    <x v="1"/>
    <x v="6"/>
    <s v="ZJ"/>
    <s v="9200093118"/>
    <s v="40"/>
    <n v="5.07"/>
    <s v=""/>
    <x v="1"/>
    <x v="4"/>
    <x v="1"/>
  </r>
  <r>
    <s v="1012"/>
    <s v="0L"/>
    <x v="4"/>
    <d v="2018-03-28T00:00:00"/>
    <x v="1"/>
    <x v="6"/>
    <s v="ZJ"/>
    <s v="9200093126"/>
    <s v="40"/>
    <n v="16.82"/>
    <s v=""/>
    <x v="1"/>
    <x v="4"/>
    <x v="1"/>
  </r>
  <r>
    <s v="1012"/>
    <s v="0L"/>
    <x v="4"/>
    <d v="2018-03-27T00:00:00"/>
    <x v="1"/>
    <x v="6"/>
    <s v="ZJ"/>
    <s v="9200093133"/>
    <s v="50"/>
    <n v="-754.6"/>
    <s v=""/>
    <x v="1"/>
    <x v="4"/>
    <x v="1"/>
  </r>
  <r>
    <s v="1012"/>
    <s v="0L"/>
    <x v="4"/>
    <d v="2018-03-28T00:00:00"/>
    <x v="1"/>
    <x v="6"/>
    <s v="ZJ"/>
    <s v="9200093136"/>
    <s v="50"/>
    <n v="-35.979999999999997"/>
    <s v=""/>
    <x v="1"/>
    <x v="4"/>
    <x v="1"/>
  </r>
  <r>
    <s v="1012"/>
    <s v="0L"/>
    <x v="4"/>
    <d v="2018-03-28T00:00:00"/>
    <x v="1"/>
    <x v="6"/>
    <s v="ZJ"/>
    <s v="9200093136"/>
    <s v="50"/>
    <n v="-0.64"/>
    <s v=""/>
    <x v="0"/>
    <x v="4"/>
    <x v="0"/>
  </r>
  <r>
    <s v="1012"/>
    <s v="0L"/>
    <x v="4"/>
    <d v="2018-03-27T00:00:00"/>
    <x v="1"/>
    <x v="6"/>
    <s v="ZJ"/>
    <s v="9200093144"/>
    <s v="40"/>
    <n v="11.89"/>
    <s v=""/>
    <x v="1"/>
    <x v="4"/>
    <x v="1"/>
  </r>
  <r>
    <s v="1012"/>
    <s v="0L"/>
    <x v="4"/>
    <d v="2018-03-29T00:00:00"/>
    <x v="1"/>
    <x v="6"/>
    <s v="ZJ"/>
    <s v="9200093185"/>
    <s v="50"/>
    <n v="-606.13"/>
    <s v=""/>
    <x v="1"/>
    <x v="4"/>
    <x v="1"/>
  </r>
  <r>
    <s v="1012"/>
    <s v="0L"/>
    <x v="4"/>
    <d v="2018-03-16T00:00:00"/>
    <x v="1"/>
    <x v="6"/>
    <s v="ZJ"/>
    <s v="9200093194"/>
    <s v="40"/>
    <n v="2.67"/>
    <s v=""/>
    <x v="1"/>
    <x v="4"/>
    <x v="1"/>
  </r>
  <r>
    <s v="1012"/>
    <s v="0L"/>
    <x v="4"/>
    <d v="2018-03-19T00:00:00"/>
    <x v="1"/>
    <x v="6"/>
    <s v="ZJ"/>
    <s v="9200093195"/>
    <s v="40"/>
    <n v="1.48"/>
    <s v=""/>
    <x v="1"/>
    <x v="4"/>
    <x v="1"/>
  </r>
  <r>
    <s v="1012"/>
    <s v="0L"/>
    <x v="4"/>
    <d v="2018-03-28T00:00:00"/>
    <x v="1"/>
    <x v="6"/>
    <s v="ZJ"/>
    <s v="9200093198"/>
    <s v="40"/>
    <n v="3.29"/>
    <s v=""/>
    <x v="1"/>
    <x v="4"/>
    <x v="1"/>
  </r>
  <r>
    <s v="1012"/>
    <s v="0L"/>
    <x v="4"/>
    <d v="2018-03-29T00:00:00"/>
    <x v="1"/>
    <x v="6"/>
    <s v="ZJ"/>
    <s v="9200093199"/>
    <s v="40"/>
    <n v="1.48"/>
    <s v=""/>
    <x v="1"/>
    <x v="4"/>
    <x v="1"/>
  </r>
  <r>
    <s v="1012"/>
    <s v="0L"/>
    <x v="4"/>
    <d v="2018-03-29T00:00:00"/>
    <x v="1"/>
    <x v="6"/>
    <s v="ZJ"/>
    <s v="9200093203"/>
    <s v="40"/>
    <n v="10.85"/>
    <s v=""/>
    <x v="1"/>
    <x v="4"/>
    <x v="1"/>
  </r>
  <r>
    <s v="1012"/>
    <s v="0L"/>
    <x v="4"/>
    <d v="2018-03-29T00:00:00"/>
    <x v="1"/>
    <x v="6"/>
    <s v="ZJ"/>
    <s v="9200093205"/>
    <s v="40"/>
    <n v="384.92"/>
    <s v=""/>
    <x v="1"/>
    <x v="4"/>
    <x v="1"/>
  </r>
  <r>
    <s v="1012"/>
    <s v="0L"/>
    <x v="4"/>
    <d v="2018-03-28T00:00:00"/>
    <x v="1"/>
    <x v="6"/>
    <s v="ZJ"/>
    <s v="9200093218"/>
    <s v="50"/>
    <n v="-87.04"/>
    <s v=""/>
    <x v="1"/>
    <x v="4"/>
    <x v="1"/>
  </r>
  <r>
    <s v="1012"/>
    <s v="0L"/>
    <x v="4"/>
    <d v="2018-03-29T00:00:00"/>
    <x v="1"/>
    <x v="6"/>
    <s v="ZJ"/>
    <s v="9200093219"/>
    <s v="50"/>
    <n v="-2.04"/>
    <s v=""/>
    <x v="2"/>
    <x v="4"/>
    <x v="2"/>
  </r>
  <r>
    <s v="1012"/>
    <s v="0L"/>
    <x v="4"/>
    <d v="2018-03-29T00:00:00"/>
    <x v="1"/>
    <x v="6"/>
    <s v="ZJ"/>
    <s v="9200093219"/>
    <s v="50"/>
    <n v="-68.22"/>
    <s v=""/>
    <x v="1"/>
    <x v="4"/>
    <x v="1"/>
  </r>
  <r>
    <s v="1012"/>
    <s v="0L"/>
    <x v="4"/>
    <d v="2018-03-30T00:00:00"/>
    <x v="1"/>
    <x v="6"/>
    <s v="ZJ"/>
    <s v="9200093251"/>
    <s v="50"/>
    <n v="-3.04"/>
    <s v=""/>
    <x v="2"/>
    <x v="4"/>
    <x v="2"/>
  </r>
  <r>
    <s v="1012"/>
    <s v="0L"/>
    <x v="4"/>
    <d v="2018-03-30T00:00:00"/>
    <x v="1"/>
    <x v="6"/>
    <s v="ZJ"/>
    <s v="9200093251"/>
    <s v="50"/>
    <n v="-1922.97"/>
    <s v=""/>
    <x v="1"/>
    <x v="4"/>
    <x v="1"/>
  </r>
  <r>
    <s v="1012"/>
    <s v="0L"/>
    <x v="4"/>
    <d v="2018-03-29T00:00:00"/>
    <x v="1"/>
    <x v="6"/>
    <s v="ZJ"/>
    <s v="9200093253"/>
    <s v="40"/>
    <n v="8.5"/>
    <s v=""/>
    <x v="1"/>
    <x v="4"/>
    <x v="1"/>
  </r>
  <r>
    <s v="1012"/>
    <s v="0L"/>
    <x v="4"/>
    <d v="2018-03-29T00:00:00"/>
    <x v="1"/>
    <x v="6"/>
    <s v="ZJ"/>
    <s v="9200093258"/>
    <s v="40"/>
    <n v="4.71"/>
    <s v=""/>
    <x v="1"/>
    <x v="4"/>
    <x v="1"/>
  </r>
  <r>
    <s v="1012"/>
    <s v="0L"/>
    <x v="4"/>
    <d v="2018-03-29T00:00:00"/>
    <x v="1"/>
    <x v="6"/>
    <s v="ZJ"/>
    <s v="9200093265"/>
    <s v="40"/>
    <n v="5.96"/>
    <s v=""/>
    <x v="2"/>
    <x v="4"/>
    <x v="2"/>
  </r>
  <r>
    <s v="1012"/>
    <s v="0L"/>
    <x v="4"/>
    <d v="2018-03-30T00:00:00"/>
    <x v="1"/>
    <x v="6"/>
    <s v="ZJ"/>
    <s v="9200093268"/>
    <s v="40"/>
    <n v="132.63999999999999"/>
    <s v=""/>
    <x v="1"/>
    <x v="4"/>
    <x v="1"/>
  </r>
  <r>
    <s v="1012"/>
    <s v="0L"/>
    <x v="4"/>
    <d v="2018-03-30T00:00:00"/>
    <x v="1"/>
    <x v="6"/>
    <s v="ZJ"/>
    <s v="9200093268"/>
    <s v="40"/>
    <n v="10.73"/>
    <s v=""/>
    <x v="2"/>
    <x v="4"/>
    <x v="2"/>
  </r>
  <r>
    <s v="1012"/>
    <s v="0L"/>
    <x v="4"/>
    <d v="2018-03-29T00:00:00"/>
    <x v="1"/>
    <x v="6"/>
    <s v="ZJ"/>
    <s v="9200093276"/>
    <s v="50"/>
    <n v="-354.66"/>
    <s v=""/>
    <x v="1"/>
    <x v="4"/>
    <x v="1"/>
  </r>
  <r>
    <s v="1012"/>
    <s v="0L"/>
    <x v="4"/>
    <d v="2018-03-30T00:00:00"/>
    <x v="1"/>
    <x v="6"/>
    <s v="ZJ"/>
    <s v="9200093279"/>
    <s v="50"/>
    <n v="-5.3"/>
    <s v=""/>
    <x v="2"/>
    <x v="4"/>
    <x v="2"/>
  </r>
  <r>
    <s v="1012"/>
    <s v="0L"/>
    <x v="4"/>
    <d v="2018-03-30T00:00:00"/>
    <x v="1"/>
    <x v="6"/>
    <s v="ZJ"/>
    <s v="9200093280"/>
    <s v="50"/>
    <n v="-286.25"/>
    <s v=""/>
    <x v="1"/>
    <x v="4"/>
    <x v="1"/>
  </r>
  <r>
    <s v="1012"/>
    <s v="0L"/>
    <x v="4"/>
    <d v="2018-03-30T00:00:00"/>
    <x v="1"/>
    <x v="6"/>
    <s v="ZJ"/>
    <s v="9200093281"/>
    <s v="50"/>
    <n v="-4.88"/>
    <s v=""/>
    <x v="0"/>
    <x v="4"/>
    <x v="0"/>
  </r>
  <r>
    <s v="1012"/>
    <s v="0L"/>
    <x v="4"/>
    <d v="2018-04-02T00:00:00"/>
    <x v="1"/>
    <x v="7"/>
    <s v="ZJ"/>
    <s v="9200093308"/>
    <s v="50"/>
    <n v="-156.57"/>
    <s v=""/>
    <x v="1"/>
    <x v="4"/>
    <x v="1"/>
  </r>
  <r>
    <s v="1012"/>
    <s v="0L"/>
    <x v="4"/>
    <d v="2018-04-02T00:00:00"/>
    <x v="1"/>
    <x v="7"/>
    <s v="ZJ"/>
    <s v="9200093314"/>
    <s v="40"/>
    <n v="1.6"/>
    <s v=""/>
    <x v="2"/>
    <x v="4"/>
    <x v="2"/>
  </r>
  <r>
    <s v="1012"/>
    <s v="0L"/>
    <x v="4"/>
    <d v="2018-04-02T00:00:00"/>
    <x v="1"/>
    <x v="7"/>
    <s v="ZJ"/>
    <s v="9200093314"/>
    <s v="40"/>
    <n v="35.5"/>
    <s v=""/>
    <x v="1"/>
    <x v="4"/>
    <x v="1"/>
  </r>
  <r>
    <s v="1012"/>
    <s v="0L"/>
    <x v="4"/>
    <d v="2018-03-30T00:00:00"/>
    <x v="1"/>
    <x v="6"/>
    <s v="ZJ"/>
    <s v="9200093332"/>
    <s v="40"/>
    <n v="51.64"/>
    <s v=""/>
    <x v="1"/>
    <x v="4"/>
    <x v="1"/>
  </r>
  <r>
    <s v="1012"/>
    <s v="0L"/>
    <x v="4"/>
    <d v="2018-03-30T00:00:00"/>
    <x v="1"/>
    <x v="6"/>
    <s v="ZJ"/>
    <s v="9200093337"/>
    <s v="50"/>
    <n v="-4"/>
    <s v=""/>
    <x v="1"/>
    <x v="4"/>
    <x v="1"/>
  </r>
  <r>
    <s v="1012"/>
    <s v="0L"/>
    <x v="4"/>
    <d v="2018-03-31T00:00:00"/>
    <x v="1"/>
    <x v="6"/>
    <s v="ZJ"/>
    <s v="9200093338"/>
    <s v="50"/>
    <n v="-2.38"/>
    <s v=""/>
    <x v="1"/>
    <x v="4"/>
    <x v="1"/>
  </r>
  <r>
    <s v="1012"/>
    <s v="0L"/>
    <x v="4"/>
    <d v="2018-04-02T00:00:00"/>
    <x v="1"/>
    <x v="7"/>
    <s v="ZJ"/>
    <s v="9200093339"/>
    <s v="50"/>
    <n v="-1.59"/>
    <s v=""/>
    <x v="1"/>
    <x v="4"/>
    <x v="1"/>
  </r>
  <r>
    <s v="1012"/>
    <s v="0L"/>
    <x v="4"/>
    <d v="2018-04-02T00:00:00"/>
    <x v="1"/>
    <x v="7"/>
    <s v="ZJ"/>
    <s v="9200093341"/>
    <s v="50"/>
    <n v="-1.6"/>
    <s v=""/>
    <x v="2"/>
    <x v="4"/>
    <x v="2"/>
  </r>
  <r>
    <s v="1012"/>
    <s v="0L"/>
    <x v="4"/>
    <d v="2018-04-02T00:00:00"/>
    <x v="1"/>
    <x v="7"/>
    <s v="ZJ"/>
    <s v="9200093410"/>
    <s v="40"/>
    <n v="3.04"/>
    <s v=""/>
    <x v="1"/>
    <x v="4"/>
    <x v="1"/>
  </r>
  <r>
    <s v="1012"/>
    <s v="0L"/>
    <x v="4"/>
    <d v="2018-04-03T00:00:00"/>
    <x v="1"/>
    <x v="7"/>
    <s v="ZJ"/>
    <s v="9200093412"/>
    <s v="40"/>
    <n v="58.19"/>
    <s v=""/>
    <x v="1"/>
    <x v="4"/>
    <x v="1"/>
  </r>
  <r>
    <s v="1012"/>
    <s v="0L"/>
    <x v="4"/>
    <d v="2018-04-04T00:00:00"/>
    <x v="1"/>
    <x v="7"/>
    <s v="ZJ"/>
    <s v="9200093418"/>
    <s v="50"/>
    <n v="-212.05"/>
    <s v=""/>
    <x v="2"/>
    <x v="4"/>
    <x v="2"/>
  </r>
  <r>
    <s v="1012"/>
    <s v="0L"/>
    <x v="4"/>
    <d v="2018-04-04T00:00:00"/>
    <x v="1"/>
    <x v="7"/>
    <s v="ZJ"/>
    <s v="9200093418"/>
    <s v="50"/>
    <n v="-7072.33"/>
    <s v=""/>
    <x v="1"/>
    <x v="4"/>
    <x v="1"/>
  </r>
  <r>
    <s v="1012"/>
    <s v="0L"/>
    <x v="4"/>
    <d v="2018-04-04T00:00:00"/>
    <x v="1"/>
    <x v="7"/>
    <s v="ZJ"/>
    <s v="9200093419"/>
    <s v="50"/>
    <n v="-79.64"/>
    <s v=""/>
    <x v="0"/>
    <x v="4"/>
    <x v="0"/>
  </r>
  <r>
    <s v="1012"/>
    <s v="0L"/>
    <x v="4"/>
    <d v="2018-04-04T00:00:00"/>
    <x v="1"/>
    <x v="7"/>
    <s v="ZJ"/>
    <s v="9200093425"/>
    <s v="40"/>
    <n v="35.700000000000003"/>
    <s v=""/>
    <x v="1"/>
    <x v="4"/>
    <x v="1"/>
  </r>
  <r>
    <s v="1012"/>
    <s v="0L"/>
    <x v="4"/>
    <d v="2018-04-02T00:00:00"/>
    <x v="1"/>
    <x v="7"/>
    <s v="ZJ"/>
    <s v="9200093434"/>
    <s v="40"/>
    <n v="11.16"/>
    <s v=""/>
    <x v="1"/>
    <x v="4"/>
    <x v="1"/>
  </r>
  <r>
    <s v="1012"/>
    <s v="0L"/>
    <x v="4"/>
    <d v="2018-04-04T00:00:00"/>
    <x v="1"/>
    <x v="7"/>
    <s v="ZJ"/>
    <s v="9200093430"/>
    <s v="50"/>
    <n v="-3.64"/>
    <s v=""/>
    <x v="1"/>
    <x v="4"/>
    <x v="1"/>
  </r>
  <r>
    <s v="1012"/>
    <s v="0L"/>
    <x v="4"/>
    <d v="2018-04-02T00:00:00"/>
    <x v="1"/>
    <x v="7"/>
    <s v="ZJ"/>
    <s v="9200093435"/>
    <s v="50"/>
    <n v="-4.0199999999999996"/>
    <s v=""/>
    <x v="1"/>
    <x v="4"/>
    <x v="1"/>
  </r>
  <r>
    <s v="1012"/>
    <s v="0L"/>
    <x v="4"/>
    <d v="2018-04-03T00:00:00"/>
    <x v="1"/>
    <x v="7"/>
    <s v="ZJ"/>
    <s v="9200093436"/>
    <s v="50"/>
    <n v="-47.57"/>
    <s v=""/>
    <x v="1"/>
    <x v="4"/>
    <x v="1"/>
  </r>
  <r>
    <s v="1012"/>
    <s v="0L"/>
    <x v="4"/>
    <d v="2018-04-05T00:00:00"/>
    <x v="1"/>
    <x v="7"/>
    <s v="ZJ"/>
    <s v="9200093464"/>
    <s v="50"/>
    <n v="-2.62"/>
    <s v=""/>
    <x v="0"/>
    <x v="4"/>
    <x v="0"/>
  </r>
  <r>
    <s v="1012"/>
    <s v="0L"/>
    <x v="4"/>
    <d v="2018-04-05T00:00:00"/>
    <x v="1"/>
    <x v="7"/>
    <s v="ZJ"/>
    <s v="9200093464"/>
    <s v="50"/>
    <n v="-1825.8"/>
    <s v=""/>
    <x v="1"/>
    <x v="4"/>
    <x v="1"/>
  </r>
  <r>
    <s v="1012"/>
    <s v="0L"/>
    <x v="4"/>
    <d v="2018-04-05T00:00:00"/>
    <x v="1"/>
    <x v="7"/>
    <s v="ZJ"/>
    <s v="9200093464"/>
    <s v="50"/>
    <n v="-635.58000000000004"/>
    <s v=""/>
    <x v="3"/>
    <x v="4"/>
    <x v="3"/>
  </r>
  <r>
    <s v="1012"/>
    <s v="0L"/>
    <x v="4"/>
    <d v="2018-04-05T00:00:00"/>
    <x v="1"/>
    <x v="7"/>
    <s v="ZJ"/>
    <s v="9200093464"/>
    <s v="50"/>
    <n v="-83.15"/>
    <s v=""/>
    <x v="2"/>
    <x v="4"/>
    <x v="2"/>
  </r>
  <r>
    <s v="1012"/>
    <s v="0L"/>
    <x v="4"/>
    <d v="2018-04-05T00:00:00"/>
    <x v="1"/>
    <x v="7"/>
    <s v="ZJ"/>
    <s v="9200093473"/>
    <s v="40"/>
    <n v="110.84"/>
    <s v=""/>
    <x v="1"/>
    <x v="4"/>
    <x v="1"/>
  </r>
  <r>
    <s v="1012"/>
    <s v="0L"/>
    <x v="4"/>
    <d v="2018-04-04T00:00:00"/>
    <x v="1"/>
    <x v="7"/>
    <s v="ZJ"/>
    <s v="9200093478"/>
    <s v="40"/>
    <n v="2.95"/>
    <s v=""/>
    <x v="1"/>
    <x v="4"/>
    <x v="1"/>
  </r>
  <r>
    <s v="1012"/>
    <s v="0L"/>
    <x v="4"/>
    <d v="2018-04-04T00:00:00"/>
    <x v="1"/>
    <x v="7"/>
    <s v="ZJ"/>
    <s v="9200093482"/>
    <s v="50"/>
    <n v="-42.89"/>
    <s v=""/>
    <x v="1"/>
    <x v="4"/>
    <x v="1"/>
  </r>
  <r>
    <s v="1012"/>
    <s v="0L"/>
    <x v="4"/>
    <d v="2018-04-05T00:00:00"/>
    <x v="1"/>
    <x v="7"/>
    <s v="ZJ"/>
    <s v="9200093483"/>
    <s v="50"/>
    <n v="-6.08"/>
    <s v=""/>
    <x v="0"/>
    <x v="4"/>
    <x v="0"/>
  </r>
  <r>
    <s v="1012"/>
    <s v="0L"/>
    <x v="4"/>
    <d v="2018-04-05T00:00:00"/>
    <x v="1"/>
    <x v="7"/>
    <s v="ZJ"/>
    <s v="9200093484"/>
    <s v="50"/>
    <n v="-46.26"/>
    <s v=""/>
    <x v="1"/>
    <x v="4"/>
    <x v="1"/>
  </r>
  <r>
    <s v="1012"/>
    <s v="0L"/>
    <x v="4"/>
    <d v="2018-04-06T00:00:00"/>
    <x v="1"/>
    <x v="7"/>
    <s v="ZJ"/>
    <s v="9200093521"/>
    <s v="50"/>
    <n v="-28.13"/>
    <s v=""/>
    <x v="2"/>
    <x v="4"/>
    <x v="2"/>
  </r>
  <r>
    <s v="1012"/>
    <s v="0L"/>
    <x v="4"/>
    <d v="2018-04-06T00:00:00"/>
    <x v="1"/>
    <x v="7"/>
    <s v="ZJ"/>
    <s v="9200093521"/>
    <s v="50"/>
    <n v="-3699.36"/>
    <s v=""/>
    <x v="1"/>
    <x v="4"/>
    <x v="1"/>
  </r>
  <r>
    <s v="1012"/>
    <s v="0L"/>
    <x v="4"/>
    <d v="2018-04-06T00:00:00"/>
    <x v="1"/>
    <x v="7"/>
    <s v="ZJ"/>
    <s v="9200093521"/>
    <s v="50"/>
    <n v="-12.66"/>
    <s v=""/>
    <x v="0"/>
    <x v="4"/>
    <x v="0"/>
  </r>
  <r>
    <s v="1012"/>
    <s v="0L"/>
    <x v="4"/>
    <d v="2018-04-06T00:00:00"/>
    <x v="1"/>
    <x v="7"/>
    <s v="ZJ"/>
    <s v="9200093521"/>
    <s v="50"/>
    <n v="-37.65"/>
    <s v=""/>
    <x v="3"/>
    <x v="4"/>
    <x v="3"/>
  </r>
  <r>
    <s v="1012"/>
    <s v="0L"/>
    <x v="4"/>
    <d v="2018-04-05T00:00:00"/>
    <x v="1"/>
    <x v="7"/>
    <s v="ZJ"/>
    <s v="9200093524"/>
    <s v="40"/>
    <n v="2.38"/>
    <s v=""/>
    <x v="1"/>
    <x v="4"/>
    <x v="1"/>
  </r>
  <r>
    <s v="1012"/>
    <s v="0L"/>
    <x v="4"/>
    <d v="2018-04-06T00:00:00"/>
    <x v="1"/>
    <x v="7"/>
    <s v="ZJ"/>
    <s v="9200093527"/>
    <s v="40"/>
    <n v="3.8"/>
    <s v=""/>
    <x v="2"/>
    <x v="4"/>
    <x v="2"/>
  </r>
  <r>
    <s v="1012"/>
    <s v="0L"/>
    <x v="4"/>
    <d v="2018-04-06T00:00:00"/>
    <x v="1"/>
    <x v="7"/>
    <s v="ZJ"/>
    <s v="9200093528"/>
    <s v="40"/>
    <n v="138.13"/>
    <s v=""/>
    <x v="1"/>
    <x v="4"/>
    <x v="1"/>
  </r>
  <r>
    <s v="1012"/>
    <s v="0L"/>
    <x v="4"/>
    <d v="2018-04-05T00:00:00"/>
    <x v="1"/>
    <x v="7"/>
    <s v="ZJ"/>
    <s v="9200093537"/>
    <s v="50"/>
    <n v="-0.17"/>
    <s v=""/>
    <x v="1"/>
    <x v="4"/>
    <x v="1"/>
  </r>
  <r>
    <s v="1012"/>
    <s v="0L"/>
    <x v="4"/>
    <d v="2018-04-05T00:00:00"/>
    <x v="1"/>
    <x v="7"/>
    <s v="ZJ"/>
    <s v="9200093537"/>
    <s v="50"/>
    <n v="-92.62"/>
    <s v=""/>
    <x v="2"/>
    <x v="4"/>
    <x v="2"/>
  </r>
  <r>
    <s v="1012"/>
    <s v="0L"/>
    <x v="4"/>
    <d v="2018-04-06T00:00:00"/>
    <x v="1"/>
    <x v="7"/>
    <s v="ZJ"/>
    <s v="9200093538"/>
    <s v="50"/>
    <n v="-1.29"/>
    <s v=""/>
    <x v="2"/>
    <x v="4"/>
    <x v="2"/>
  </r>
  <r>
    <s v="1012"/>
    <s v="0L"/>
    <x v="4"/>
    <d v="2018-04-06T00:00:00"/>
    <x v="1"/>
    <x v="7"/>
    <s v="ZJ"/>
    <s v="9200093538"/>
    <s v="50"/>
    <n v="-2.95"/>
    <s v=""/>
    <x v="3"/>
    <x v="4"/>
    <x v="3"/>
  </r>
  <r>
    <s v="1012"/>
    <s v="0L"/>
    <x v="4"/>
    <d v="2018-04-06T00:00:00"/>
    <x v="1"/>
    <x v="7"/>
    <s v="ZJ"/>
    <s v="9200093539"/>
    <s v="50"/>
    <n v="-17.28"/>
    <s v=""/>
    <x v="1"/>
    <x v="4"/>
    <x v="1"/>
  </r>
  <r>
    <s v="1012"/>
    <s v="0L"/>
    <x v="4"/>
    <d v="2018-04-09T00:00:00"/>
    <x v="1"/>
    <x v="7"/>
    <s v="ZJ"/>
    <s v="9200093566"/>
    <s v="50"/>
    <n v="-9.98"/>
    <s v=""/>
    <x v="2"/>
    <x v="4"/>
    <x v="2"/>
  </r>
  <r>
    <s v="1012"/>
    <s v="0L"/>
    <x v="4"/>
    <d v="2018-04-09T00:00:00"/>
    <x v="1"/>
    <x v="7"/>
    <s v="ZJ"/>
    <s v="9200093566"/>
    <s v="50"/>
    <n v="-30.52"/>
    <s v=""/>
    <x v="3"/>
    <x v="4"/>
    <x v="3"/>
  </r>
  <r>
    <s v="1012"/>
    <s v="0L"/>
    <x v="4"/>
    <d v="2018-04-09T00:00:00"/>
    <x v="1"/>
    <x v="7"/>
    <s v="ZJ"/>
    <s v="9200093566"/>
    <s v="50"/>
    <n v="-3372.6"/>
    <s v=""/>
    <x v="1"/>
    <x v="4"/>
    <x v="1"/>
  </r>
  <r>
    <s v="1012"/>
    <s v="0L"/>
    <x v="4"/>
    <d v="2018-04-09T00:00:00"/>
    <x v="1"/>
    <x v="7"/>
    <s v="ZJ"/>
    <s v="9200093566"/>
    <s v="50"/>
    <n v="-3.27"/>
    <s v=""/>
    <x v="0"/>
    <x v="4"/>
    <x v="0"/>
  </r>
  <r>
    <s v="1012"/>
    <s v="0L"/>
    <x v="4"/>
    <d v="2018-04-06T00:00:00"/>
    <x v="1"/>
    <x v="7"/>
    <s v="ZJ"/>
    <s v="9200093569"/>
    <s v="40"/>
    <n v="4.17"/>
    <s v=""/>
    <x v="1"/>
    <x v="4"/>
    <x v="1"/>
  </r>
  <r>
    <s v="1012"/>
    <s v="0L"/>
    <x v="4"/>
    <d v="2018-04-09T00:00:00"/>
    <x v="1"/>
    <x v="7"/>
    <s v="ZJ"/>
    <s v="9200093575"/>
    <s v="40"/>
    <n v="5.97"/>
    <s v=""/>
    <x v="0"/>
    <x v="4"/>
    <x v="0"/>
  </r>
  <r>
    <s v="1012"/>
    <s v="0L"/>
    <x v="4"/>
    <d v="2018-04-09T00:00:00"/>
    <x v="1"/>
    <x v="7"/>
    <s v="ZJ"/>
    <s v="9200093575"/>
    <s v="40"/>
    <n v="1.44"/>
    <s v=""/>
    <x v="2"/>
    <x v="4"/>
    <x v="2"/>
  </r>
  <r>
    <s v="1012"/>
    <s v="0L"/>
    <x v="4"/>
    <d v="2018-04-09T00:00:00"/>
    <x v="1"/>
    <x v="7"/>
    <s v="ZJ"/>
    <s v="9200093576"/>
    <s v="40"/>
    <n v="225.95"/>
    <s v=""/>
    <x v="1"/>
    <x v="4"/>
    <x v="1"/>
  </r>
  <r>
    <s v="1012"/>
    <s v="0L"/>
    <x v="4"/>
    <d v="2018-04-06T00:00:00"/>
    <x v="1"/>
    <x v="7"/>
    <s v="ZJ"/>
    <s v="9200093592"/>
    <s v="50"/>
    <n v="-508.79"/>
    <s v=""/>
    <x v="1"/>
    <x v="4"/>
    <x v="1"/>
  </r>
  <r>
    <s v="1012"/>
    <s v="0L"/>
    <x v="4"/>
    <d v="2018-04-09T00:00:00"/>
    <x v="1"/>
    <x v="7"/>
    <s v="ZJ"/>
    <s v="9200093593"/>
    <s v="50"/>
    <n v="-0.68"/>
    <s v=""/>
    <x v="0"/>
    <x v="4"/>
    <x v="0"/>
  </r>
  <r>
    <s v="1012"/>
    <s v="0L"/>
    <x v="4"/>
    <d v="2018-04-09T00:00:00"/>
    <x v="1"/>
    <x v="7"/>
    <s v="ZJ"/>
    <s v="9200093594"/>
    <s v="50"/>
    <n v="-1652.36"/>
    <s v=""/>
    <x v="1"/>
    <x v="4"/>
    <x v="1"/>
  </r>
  <r>
    <s v="1012"/>
    <s v="0L"/>
    <x v="4"/>
    <d v="2018-04-10T00:00:00"/>
    <x v="1"/>
    <x v="7"/>
    <s v="ZJ"/>
    <s v="9200093621"/>
    <s v="50"/>
    <n v="-6.58"/>
    <s v=""/>
    <x v="2"/>
    <x v="4"/>
    <x v="2"/>
  </r>
  <r>
    <s v="1012"/>
    <s v="0L"/>
    <x v="4"/>
    <d v="2018-04-10T00:00:00"/>
    <x v="1"/>
    <x v="7"/>
    <s v="ZJ"/>
    <s v="9200093621"/>
    <s v="50"/>
    <n v="-2.88"/>
    <s v=""/>
    <x v="0"/>
    <x v="4"/>
    <x v="0"/>
  </r>
  <r>
    <s v="1012"/>
    <s v="0L"/>
    <x v="4"/>
    <d v="2018-04-10T00:00:00"/>
    <x v="1"/>
    <x v="7"/>
    <s v="ZJ"/>
    <s v="9200093621"/>
    <s v="50"/>
    <n v="-2732.82"/>
    <s v=""/>
    <x v="1"/>
    <x v="4"/>
    <x v="1"/>
  </r>
  <r>
    <s v="1012"/>
    <s v="0L"/>
    <x v="4"/>
    <d v="2018-04-09T00:00:00"/>
    <x v="1"/>
    <x v="7"/>
    <s v="ZJ"/>
    <s v="9200093629"/>
    <s v="40"/>
    <n v="18.87"/>
    <s v=""/>
    <x v="1"/>
    <x v="4"/>
    <x v="1"/>
  </r>
  <r>
    <s v="1012"/>
    <s v="0L"/>
    <x v="4"/>
    <d v="2018-04-11T00:00:00"/>
    <x v="1"/>
    <x v="7"/>
    <s v="ZJ"/>
    <s v="9200093655"/>
    <s v="50"/>
    <n v="-3.22"/>
    <s v=""/>
    <x v="2"/>
    <x v="4"/>
    <x v="2"/>
  </r>
  <r>
    <s v="1012"/>
    <s v="0L"/>
    <x v="4"/>
    <d v="2018-04-11T00:00:00"/>
    <x v="1"/>
    <x v="7"/>
    <s v="ZJ"/>
    <s v="9200093655"/>
    <s v="50"/>
    <n v="-3243.9"/>
    <s v=""/>
    <x v="1"/>
    <x v="4"/>
    <x v="1"/>
  </r>
  <r>
    <s v="1012"/>
    <s v="0L"/>
    <x v="4"/>
    <d v="2018-04-04T00:00:00"/>
    <x v="1"/>
    <x v="7"/>
    <s v="ZJ"/>
    <s v="9200093659"/>
    <s v="40"/>
    <n v="1.27"/>
    <s v=""/>
    <x v="2"/>
    <x v="4"/>
    <x v="2"/>
  </r>
  <r>
    <s v="1012"/>
    <s v="0L"/>
    <x v="4"/>
    <d v="2018-04-04T00:00:00"/>
    <x v="1"/>
    <x v="7"/>
    <s v="ZJ"/>
    <s v="9200093659"/>
    <s v="40"/>
    <n v="22.49"/>
    <s v=""/>
    <x v="1"/>
    <x v="4"/>
    <x v="1"/>
  </r>
  <r>
    <s v="1012"/>
    <s v="0L"/>
    <x v="4"/>
    <d v="2018-04-10T00:00:00"/>
    <x v="1"/>
    <x v="7"/>
    <s v="ZJ"/>
    <s v="9200093660"/>
    <s v="40"/>
    <n v="3.22"/>
    <s v=""/>
    <x v="2"/>
    <x v="4"/>
    <x v="2"/>
  </r>
  <r>
    <s v="1012"/>
    <s v="0L"/>
    <x v="4"/>
    <d v="2018-04-09T00:00:00"/>
    <x v="1"/>
    <x v="7"/>
    <s v="ZJ"/>
    <s v="9200093664"/>
    <s v="40"/>
    <n v="3.87"/>
    <s v=""/>
    <x v="1"/>
    <x v="4"/>
    <x v="1"/>
  </r>
  <r>
    <s v="1012"/>
    <s v="0L"/>
    <x v="4"/>
    <d v="2018-04-10T00:00:00"/>
    <x v="1"/>
    <x v="7"/>
    <s v="ZJ"/>
    <s v="9200093665"/>
    <s v="40"/>
    <n v="18.25"/>
    <s v=""/>
    <x v="1"/>
    <x v="4"/>
    <x v="1"/>
  </r>
  <r>
    <s v="1012"/>
    <s v="0L"/>
    <x v="4"/>
    <d v="2018-04-10T00:00:00"/>
    <x v="1"/>
    <x v="7"/>
    <s v="ZJ"/>
    <s v="9200093666"/>
    <s v="40"/>
    <n v="7.17"/>
    <s v=""/>
    <x v="2"/>
    <x v="4"/>
    <x v="2"/>
  </r>
  <r>
    <s v="1012"/>
    <s v="0L"/>
    <x v="4"/>
    <d v="2018-04-10T00:00:00"/>
    <x v="1"/>
    <x v="7"/>
    <s v="ZJ"/>
    <s v="9200093666"/>
    <s v="40"/>
    <n v="5.12"/>
    <s v=""/>
    <x v="3"/>
    <x v="4"/>
    <x v="3"/>
  </r>
  <r>
    <s v="1012"/>
    <s v="0L"/>
    <x v="4"/>
    <d v="2018-04-10T00:00:00"/>
    <x v="1"/>
    <x v="7"/>
    <s v="ZJ"/>
    <s v="9200093667"/>
    <s v="40"/>
    <n v="312.36"/>
    <s v=""/>
    <x v="1"/>
    <x v="4"/>
    <x v="1"/>
  </r>
  <r>
    <s v="1012"/>
    <s v="0L"/>
    <x v="4"/>
    <d v="2018-04-09T00:00:00"/>
    <x v="1"/>
    <x v="7"/>
    <s v="ZJ"/>
    <s v="9200093668"/>
    <s v="40"/>
    <n v="2.13"/>
    <s v=""/>
    <x v="1"/>
    <x v="4"/>
    <x v="1"/>
  </r>
  <r>
    <s v="1012"/>
    <s v="0L"/>
    <x v="4"/>
    <d v="2018-04-11T00:00:00"/>
    <x v="1"/>
    <x v="7"/>
    <s v="ZJ"/>
    <s v="9200093671"/>
    <s v="40"/>
    <n v="8.93"/>
    <s v=""/>
    <x v="2"/>
    <x v="4"/>
    <x v="2"/>
  </r>
  <r>
    <s v="1012"/>
    <s v="0L"/>
    <x v="4"/>
    <d v="2018-04-11T00:00:00"/>
    <x v="1"/>
    <x v="7"/>
    <s v="ZJ"/>
    <s v="9200093672"/>
    <s v="40"/>
    <n v="65.36"/>
    <s v=""/>
    <x v="1"/>
    <x v="4"/>
    <x v="1"/>
  </r>
  <r>
    <s v="1012"/>
    <s v="0L"/>
    <x v="4"/>
    <d v="2018-04-11T00:00:00"/>
    <x v="1"/>
    <x v="7"/>
    <s v="ZJ"/>
    <s v="9200093673"/>
    <s v="40"/>
    <n v="1.83"/>
    <s v=""/>
    <x v="0"/>
    <x v="4"/>
    <x v="0"/>
  </r>
  <r>
    <s v="1012"/>
    <s v="0L"/>
    <x v="4"/>
    <d v="2018-04-10T00:00:00"/>
    <x v="1"/>
    <x v="7"/>
    <s v="ZJ"/>
    <s v="9200093680"/>
    <s v="50"/>
    <n v="-13.35"/>
    <s v=""/>
    <x v="1"/>
    <x v="4"/>
    <x v="1"/>
  </r>
  <r>
    <s v="1012"/>
    <s v="0L"/>
    <x v="4"/>
    <d v="2018-04-10T00:00:00"/>
    <x v="1"/>
    <x v="7"/>
    <s v="ZJ"/>
    <s v="9200093689"/>
    <s v="40"/>
    <n v="1.89"/>
    <s v=""/>
    <x v="1"/>
    <x v="4"/>
    <x v="1"/>
  </r>
  <r>
    <s v="1012"/>
    <s v="0L"/>
    <x v="4"/>
    <d v="2018-04-09T00:00:00"/>
    <x v="1"/>
    <x v="7"/>
    <s v="ZJ"/>
    <s v="9200093687"/>
    <s v="40"/>
    <n v="2.21"/>
    <s v=""/>
    <x v="1"/>
    <x v="4"/>
    <x v="1"/>
  </r>
  <r>
    <s v="1012"/>
    <s v="0L"/>
    <x v="4"/>
    <d v="2018-04-10T00:00:00"/>
    <x v="1"/>
    <x v="7"/>
    <s v="ZJ"/>
    <s v="9200093693"/>
    <s v="40"/>
    <n v="0.7"/>
    <s v=""/>
    <x v="1"/>
    <x v="4"/>
    <x v="1"/>
  </r>
  <r>
    <s v="1012"/>
    <s v="0L"/>
    <x v="4"/>
    <d v="2018-04-11T00:00:00"/>
    <x v="1"/>
    <x v="7"/>
    <s v="ZJ"/>
    <s v="9200093681"/>
    <s v="50"/>
    <n v="-1.95"/>
    <s v=""/>
    <x v="2"/>
    <x v="4"/>
    <x v="2"/>
  </r>
  <r>
    <s v="1012"/>
    <s v="0L"/>
    <x v="4"/>
    <d v="2018-04-11T00:00:00"/>
    <x v="1"/>
    <x v="7"/>
    <s v="ZJ"/>
    <s v="9200093682"/>
    <s v="50"/>
    <n v="-237.53"/>
    <s v=""/>
    <x v="1"/>
    <x v="4"/>
    <x v="1"/>
  </r>
  <r>
    <s v="1012"/>
    <s v="0L"/>
    <x v="4"/>
    <d v="2018-04-09T00:00:00"/>
    <x v="1"/>
    <x v="7"/>
    <s v="ZJ"/>
    <s v="9200093699"/>
    <s v="50"/>
    <n v="-20.190000000000001"/>
    <s v=""/>
    <x v="1"/>
    <x v="4"/>
    <x v="1"/>
  </r>
  <r>
    <s v="1012"/>
    <s v="0L"/>
    <x v="4"/>
    <d v="2018-04-09T00:00:00"/>
    <x v="1"/>
    <x v="7"/>
    <s v="ZJ"/>
    <s v="9200093699"/>
    <s v="50"/>
    <n v="-4.63"/>
    <s v=""/>
    <x v="3"/>
    <x v="4"/>
    <x v="3"/>
  </r>
  <r>
    <s v="1012"/>
    <s v="0L"/>
    <x v="4"/>
    <d v="2018-04-09T00:00:00"/>
    <x v="1"/>
    <x v="7"/>
    <s v="ZJ"/>
    <s v="9200093700"/>
    <s v="50"/>
    <n v="-18.87"/>
    <s v=""/>
    <x v="1"/>
    <x v="4"/>
    <x v="1"/>
  </r>
  <r>
    <s v="1012"/>
    <s v="0L"/>
    <x v="4"/>
    <d v="2018-04-10T00:00:00"/>
    <x v="1"/>
    <x v="7"/>
    <s v="ZJ"/>
    <s v="9200093701"/>
    <s v="50"/>
    <n v="-2.75"/>
    <s v=""/>
    <x v="3"/>
    <x v="4"/>
    <x v="3"/>
  </r>
  <r>
    <s v="1012"/>
    <s v="0L"/>
    <x v="4"/>
    <d v="2018-04-10T00:00:00"/>
    <x v="1"/>
    <x v="7"/>
    <s v="ZJ"/>
    <s v="9200093701"/>
    <s v="50"/>
    <n v="-62.55"/>
    <s v=""/>
    <x v="1"/>
    <x v="4"/>
    <x v="1"/>
  </r>
  <r>
    <s v="1012"/>
    <s v="0L"/>
    <x v="4"/>
    <d v="2018-04-12T00:00:00"/>
    <x v="1"/>
    <x v="7"/>
    <s v="ZJ"/>
    <s v="9200093743"/>
    <s v="50"/>
    <n v="-57.14"/>
    <s v=""/>
    <x v="4"/>
    <x v="4"/>
    <x v="4"/>
  </r>
  <r>
    <s v="1012"/>
    <s v="0L"/>
    <x v="4"/>
    <d v="2018-04-12T00:00:00"/>
    <x v="1"/>
    <x v="7"/>
    <s v="ZJ"/>
    <s v="9200093743"/>
    <s v="50"/>
    <n v="-5.93"/>
    <s v=""/>
    <x v="3"/>
    <x v="4"/>
    <x v="3"/>
  </r>
  <r>
    <s v="1012"/>
    <s v="0L"/>
    <x v="4"/>
    <d v="2018-04-12T00:00:00"/>
    <x v="1"/>
    <x v="7"/>
    <s v="ZJ"/>
    <s v="9200093743"/>
    <s v="50"/>
    <n v="-97.69"/>
    <s v=""/>
    <x v="0"/>
    <x v="4"/>
    <x v="0"/>
  </r>
  <r>
    <s v="1012"/>
    <s v="0L"/>
    <x v="4"/>
    <d v="2018-04-12T00:00:00"/>
    <x v="1"/>
    <x v="7"/>
    <s v="ZJ"/>
    <s v="9200093743"/>
    <s v="50"/>
    <n v="-3284.41"/>
    <s v=""/>
    <x v="1"/>
    <x v="4"/>
    <x v="1"/>
  </r>
  <r>
    <s v="1012"/>
    <s v="0L"/>
    <x v="4"/>
    <d v="2018-04-12T00:00:00"/>
    <x v="1"/>
    <x v="7"/>
    <s v="ZJ"/>
    <s v="9200093743"/>
    <s v="50"/>
    <n v="-406.09"/>
    <s v=""/>
    <x v="2"/>
    <x v="4"/>
    <x v="2"/>
  </r>
  <r>
    <s v="1012"/>
    <s v="0L"/>
    <x v="4"/>
    <d v="2018-04-11T00:00:00"/>
    <x v="1"/>
    <x v="7"/>
    <s v="ZJ"/>
    <s v="9200093751"/>
    <s v="40"/>
    <n v="12.35"/>
    <s v=""/>
    <x v="1"/>
    <x v="4"/>
    <x v="1"/>
  </r>
  <r>
    <s v="1012"/>
    <s v="0L"/>
    <x v="4"/>
    <d v="2018-04-11T00:00:00"/>
    <x v="1"/>
    <x v="7"/>
    <s v="ZJ"/>
    <s v="9200093751"/>
    <s v="40"/>
    <n v="15.03"/>
    <s v=""/>
    <x v="2"/>
    <x v="4"/>
    <x v="2"/>
  </r>
  <r>
    <s v="1012"/>
    <s v="0L"/>
    <x v="4"/>
    <d v="2018-04-12T00:00:00"/>
    <x v="1"/>
    <x v="7"/>
    <s v="ZJ"/>
    <s v="9200093752"/>
    <s v="40"/>
    <n v="24.71"/>
    <s v=""/>
    <x v="1"/>
    <x v="4"/>
    <x v="1"/>
  </r>
  <r>
    <s v="1012"/>
    <s v="0L"/>
    <x v="4"/>
    <d v="2018-04-10T00:00:00"/>
    <x v="1"/>
    <x v="7"/>
    <s v="ZJ"/>
    <s v="9200093755"/>
    <s v="40"/>
    <n v="1.6"/>
    <s v=""/>
    <x v="1"/>
    <x v="4"/>
    <x v="1"/>
  </r>
  <r>
    <s v="1012"/>
    <s v="0L"/>
    <x v="4"/>
    <d v="2018-04-11T00:00:00"/>
    <x v="1"/>
    <x v="7"/>
    <s v="ZJ"/>
    <s v="9200093756"/>
    <s v="40"/>
    <n v="16.21"/>
    <s v=""/>
    <x v="1"/>
    <x v="4"/>
    <x v="1"/>
  </r>
  <r>
    <s v="1012"/>
    <s v="0L"/>
    <x v="4"/>
    <d v="2018-04-11T00:00:00"/>
    <x v="1"/>
    <x v="7"/>
    <s v="ZJ"/>
    <s v="9200093768"/>
    <s v="50"/>
    <n v="-5.92"/>
    <s v=""/>
    <x v="2"/>
    <x v="4"/>
    <x v="2"/>
  </r>
  <r>
    <s v="1012"/>
    <s v="0L"/>
    <x v="4"/>
    <d v="2018-04-11T00:00:00"/>
    <x v="1"/>
    <x v="7"/>
    <s v="ZJ"/>
    <s v="9200093768"/>
    <s v="50"/>
    <n v="-3.54"/>
    <s v=""/>
    <x v="1"/>
    <x v="4"/>
    <x v="1"/>
  </r>
  <r>
    <s v="1012"/>
    <s v="0L"/>
    <x v="4"/>
    <d v="2018-04-12T00:00:00"/>
    <x v="1"/>
    <x v="7"/>
    <s v="ZJ"/>
    <s v="9200093769"/>
    <s v="50"/>
    <n v="-139.96"/>
    <s v=""/>
    <x v="1"/>
    <x v="4"/>
    <x v="1"/>
  </r>
  <r>
    <s v="1012"/>
    <s v="0L"/>
    <x v="4"/>
    <d v="2018-04-13T00:00:00"/>
    <x v="1"/>
    <x v="7"/>
    <s v="ZJ"/>
    <s v="9200093795"/>
    <s v="50"/>
    <n v="-3.1"/>
    <s v=""/>
    <x v="0"/>
    <x v="4"/>
    <x v="0"/>
  </r>
  <r>
    <s v="1012"/>
    <s v="0L"/>
    <x v="4"/>
    <d v="2018-04-13T00:00:00"/>
    <x v="1"/>
    <x v="7"/>
    <s v="ZJ"/>
    <s v="9200093795"/>
    <s v="50"/>
    <n v="-4087.42"/>
    <s v=""/>
    <x v="1"/>
    <x v="4"/>
    <x v="1"/>
  </r>
  <r>
    <s v="1012"/>
    <s v="0L"/>
    <x v="4"/>
    <d v="2018-04-13T00:00:00"/>
    <x v="1"/>
    <x v="7"/>
    <s v="ZJ"/>
    <s v="9200093795"/>
    <s v="50"/>
    <n v="-32.380000000000003"/>
    <s v=""/>
    <x v="2"/>
    <x v="4"/>
    <x v="2"/>
  </r>
  <r>
    <s v="1012"/>
    <s v="0L"/>
    <x v="4"/>
    <d v="2018-04-12T00:00:00"/>
    <x v="1"/>
    <x v="7"/>
    <s v="ZJ"/>
    <s v="9200093803"/>
    <s v="40"/>
    <n v="127.41"/>
    <s v=""/>
    <x v="1"/>
    <x v="4"/>
    <x v="1"/>
  </r>
  <r>
    <s v="1012"/>
    <s v="0L"/>
    <x v="4"/>
    <d v="2018-04-13T00:00:00"/>
    <x v="1"/>
    <x v="7"/>
    <s v="ZJ"/>
    <s v="9200093805"/>
    <s v="40"/>
    <n v="1.39"/>
    <s v=""/>
    <x v="0"/>
    <x v="4"/>
    <x v="0"/>
  </r>
  <r>
    <s v="1012"/>
    <s v="0L"/>
    <x v="4"/>
    <d v="2018-04-13T00:00:00"/>
    <x v="1"/>
    <x v="7"/>
    <s v="ZJ"/>
    <s v="9200093805"/>
    <s v="40"/>
    <n v="0.64"/>
    <s v=""/>
    <x v="2"/>
    <x v="4"/>
    <x v="2"/>
  </r>
  <r>
    <s v="1012"/>
    <s v="0L"/>
    <x v="4"/>
    <d v="2018-04-13T00:00:00"/>
    <x v="1"/>
    <x v="7"/>
    <s v="ZJ"/>
    <s v="9200093806"/>
    <s v="40"/>
    <n v="42.41"/>
    <s v=""/>
    <x v="1"/>
    <x v="4"/>
    <x v="1"/>
  </r>
  <r>
    <s v="1012"/>
    <s v="0L"/>
    <x v="4"/>
    <d v="2018-04-12T00:00:00"/>
    <x v="1"/>
    <x v="7"/>
    <s v="ZJ"/>
    <s v="9200093812"/>
    <s v="40"/>
    <n v="0.91"/>
    <s v=""/>
    <x v="1"/>
    <x v="4"/>
    <x v="1"/>
  </r>
  <r>
    <s v="1012"/>
    <s v="0L"/>
    <x v="4"/>
    <d v="2018-04-12T00:00:00"/>
    <x v="1"/>
    <x v="7"/>
    <s v="ZJ"/>
    <s v="9200093820"/>
    <s v="50"/>
    <n v="-79.290000000000006"/>
    <s v=""/>
    <x v="1"/>
    <x v="4"/>
    <x v="1"/>
  </r>
  <r>
    <s v="1012"/>
    <s v="0L"/>
    <x v="4"/>
    <d v="2018-04-13T00:00:00"/>
    <x v="1"/>
    <x v="7"/>
    <s v="ZJ"/>
    <s v="9200093821"/>
    <s v="50"/>
    <n v="-2.0299999999999998"/>
    <s v=""/>
    <x v="0"/>
    <x v="4"/>
    <x v="0"/>
  </r>
  <r>
    <s v="1012"/>
    <s v="0L"/>
    <x v="4"/>
    <d v="2018-04-13T00:00:00"/>
    <x v="1"/>
    <x v="7"/>
    <s v="ZJ"/>
    <s v="9200093821"/>
    <s v="50"/>
    <n v="-1.08"/>
    <s v=""/>
    <x v="2"/>
    <x v="4"/>
    <x v="2"/>
  </r>
  <r>
    <s v="1012"/>
    <s v="0L"/>
    <x v="4"/>
    <d v="2018-04-13T00:00:00"/>
    <x v="1"/>
    <x v="7"/>
    <s v="ZJ"/>
    <s v="9200093822"/>
    <s v="50"/>
    <n v="-41.2"/>
    <s v=""/>
    <x v="1"/>
    <x v="4"/>
    <x v="1"/>
  </r>
  <r>
    <s v="1012"/>
    <s v="0L"/>
    <x v="4"/>
    <d v="2018-04-16T00:00:00"/>
    <x v="1"/>
    <x v="7"/>
    <s v="ZJ"/>
    <s v="9200093855"/>
    <s v="50"/>
    <n v="-2626.61"/>
    <s v=""/>
    <x v="1"/>
    <x v="4"/>
    <x v="1"/>
  </r>
  <r>
    <s v="1012"/>
    <s v="0L"/>
    <x v="4"/>
    <d v="2018-04-16T00:00:00"/>
    <x v="1"/>
    <x v="7"/>
    <s v="ZJ"/>
    <s v="9200093855"/>
    <s v="50"/>
    <n v="-15.28"/>
    <s v=""/>
    <x v="2"/>
    <x v="4"/>
    <x v="2"/>
  </r>
  <r>
    <s v="1012"/>
    <s v="0L"/>
    <x v="4"/>
    <d v="2018-04-16T00:00:00"/>
    <x v="1"/>
    <x v="7"/>
    <s v="ZJ"/>
    <s v="9200093855"/>
    <s v="50"/>
    <n v="-5.33"/>
    <s v=""/>
    <x v="0"/>
    <x v="4"/>
    <x v="0"/>
  </r>
  <r>
    <s v="1012"/>
    <s v="0L"/>
    <x v="4"/>
    <d v="2018-04-13T00:00:00"/>
    <x v="1"/>
    <x v="7"/>
    <s v="ZJ"/>
    <s v="9200093857"/>
    <s v="40"/>
    <n v="2.56"/>
    <s v=""/>
    <x v="1"/>
    <x v="4"/>
    <x v="1"/>
  </r>
  <r>
    <s v="1012"/>
    <s v="0L"/>
    <x v="4"/>
    <d v="2018-04-16T00:00:00"/>
    <x v="1"/>
    <x v="7"/>
    <s v="ZJ"/>
    <s v="9200093858"/>
    <s v="40"/>
    <n v="1.2"/>
    <s v=""/>
    <x v="1"/>
    <x v="4"/>
    <x v="1"/>
  </r>
  <r>
    <s v="1012"/>
    <s v="0L"/>
    <x v="4"/>
    <d v="2018-04-16T00:00:00"/>
    <x v="1"/>
    <x v="7"/>
    <s v="ZJ"/>
    <s v="9200093859"/>
    <s v="40"/>
    <n v="82.36"/>
    <s v=""/>
    <x v="1"/>
    <x v="4"/>
    <x v="1"/>
  </r>
  <r>
    <s v="1012"/>
    <s v="0L"/>
    <x v="4"/>
    <d v="2018-04-04T00:00:00"/>
    <x v="1"/>
    <x v="7"/>
    <s v="ZJ"/>
    <s v="9200093865"/>
    <s v="40"/>
    <n v="4.6500000000000004"/>
    <s v=""/>
    <x v="1"/>
    <x v="4"/>
    <x v="1"/>
  </r>
  <r>
    <s v="1012"/>
    <s v="0L"/>
    <x v="4"/>
    <d v="2018-04-13T00:00:00"/>
    <x v="1"/>
    <x v="7"/>
    <s v="ZJ"/>
    <s v="9200093878"/>
    <s v="50"/>
    <n v="-5.84"/>
    <s v=""/>
    <x v="1"/>
    <x v="4"/>
    <x v="1"/>
  </r>
  <r>
    <s v="1012"/>
    <s v="0L"/>
    <x v="4"/>
    <d v="2018-04-13T00:00:00"/>
    <x v="1"/>
    <x v="7"/>
    <s v="ZJ"/>
    <s v="9200093878"/>
    <s v="50"/>
    <n v="-2.0699999999999998"/>
    <s v=""/>
    <x v="0"/>
    <x v="4"/>
    <x v="0"/>
  </r>
  <r>
    <s v="1012"/>
    <s v="0L"/>
    <x v="4"/>
    <d v="2018-04-13T00:00:00"/>
    <x v="1"/>
    <x v="7"/>
    <s v="ZJ"/>
    <s v="9200093878"/>
    <s v="50"/>
    <n v="-2.3199999999999998"/>
    <s v=""/>
    <x v="2"/>
    <x v="4"/>
    <x v="2"/>
  </r>
  <r>
    <s v="1012"/>
    <s v="0L"/>
    <x v="4"/>
    <d v="2018-04-16T00:00:00"/>
    <x v="1"/>
    <x v="7"/>
    <s v="ZJ"/>
    <s v="9200093880"/>
    <s v="50"/>
    <n v="-92.58"/>
    <s v=""/>
    <x v="1"/>
    <x v="4"/>
    <x v="1"/>
  </r>
  <r>
    <s v="1012"/>
    <s v="0L"/>
    <x v="4"/>
    <d v="2018-04-16T00:00:00"/>
    <x v="1"/>
    <x v="7"/>
    <s v="ZJ"/>
    <s v="9200093912"/>
    <s v="40"/>
    <n v="3.01"/>
    <s v=""/>
    <x v="1"/>
    <x v="4"/>
    <x v="1"/>
  </r>
  <r>
    <s v="1012"/>
    <s v="0L"/>
    <x v="4"/>
    <d v="2018-04-17T00:00:00"/>
    <x v="1"/>
    <x v="7"/>
    <s v="ZJ"/>
    <s v="9200093921"/>
    <s v="50"/>
    <n v="-245.03"/>
    <s v=""/>
    <x v="0"/>
    <x v="4"/>
    <x v="0"/>
  </r>
  <r>
    <s v="1012"/>
    <s v="0L"/>
    <x v="4"/>
    <d v="2018-04-17T00:00:00"/>
    <x v="1"/>
    <x v="7"/>
    <s v="ZJ"/>
    <s v="9200093921"/>
    <s v="50"/>
    <n v="-21.92"/>
    <s v=""/>
    <x v="2"/>
    <x v="4"/>
    <x v="2"/>
  </r>
  <r>
    <s v="1012"/>
    <s v="0L"/>
    <x v="4"/>
    <d v="2018-04-17T00:00:00"/>
    <x v="1"/>
    <x v="7"/>
    <s v="ZJ"/>
    <s v="9200093921"/>
    <s v="50"/>
    <n v="-1599.52"/>
    <s v=""/>
    <x v="1"/>
    <x v="4"/>
    <x v="1"/>
  </r>
  <r>
    <s v="1012"/>
    <s v="0L"/>
    <x v="4"/>
    <d v="2018-04-18T00:00:00"/>
    <x v="1"/>
    <x v="7"/>
    <s v="ZJ"/>
    <s v="9200093959"/>
    <s v="50"/>
    <n v="-0.93"/>
    <s v=""/>
    <x v="2"/>
    <x v="4"/>
    <x v="2"/>
  </r>
  <r>
    <s v="1012"/>
    <s v="0L"/>
    <x v="4"/>
    <d v="2018-04-18T00:00:00"/>
    <x v="1"/>
    <x v="7"/>
    <s v="ZJ"/>
    <s v="9200093959"/>
    <s v="50"/>
    <n v="-101.19"/>
    <s v=""/>
    <x v="0"/>
    <x v="4"/>
    <x v="0"/>
  </r>
  <r>
    <s v="1012"/>
    <s v="0L"/>
    <x v="4"/>
    <d v="2018-04-18T00:00:00"/>
    <x v="1"/>
    <x v="7"/>
    <s v="ZJ"/>
    <s v="9200093959"/>
    <s v="50"/>
    <n v="-2652.5"/>
    <s v=""/>
    <x v="1"/>
    <x v="4"/>
    <x v="1"/>
  </r>
  <r>
    <s v="1012"/>
    <s v="0L"/>
    <x v="4"/>
    <d v="2018-04-04T00:00:00"/>
    <x v="1"/>
    <x v="7"/>
    <s v="ZJ"/>
    <s v="9200093963"/>
    <s v="40"/>
    <n v="1.99"/>
    <s v=""/>
    <x v="1"/>
    <x v="4"/>
    <x v="1"/>
  </r>
  <r>
    <s v="1012"/>
    <s v="0L"/>
    <x v="4"/>
    <d v="2018-04-16T00:00:00"/>
    <x v="1"/>
    <x v="7"/>
    <s v="ZJ"/>
    <s v="9200093968"/>
    <s v="40"/>
    <n v="3.53"/>
    <s v=""/>
    <x v="1"/>
    <x v="4"/>
    <x v="1"/>
  </r>
  <r>
    <s v="1012"/>
    <s v="0L"/>
    <x v="4"/>
    <d v="2018-04-17T00:00:00"/>
    <x v="1"/>
    <x v="7"/>
    <s v="ZJ"/>
    <s v="9200093969"/>
    <s v="40"/>
    <n v="1.21"/>
    <s v=""/>
    <x v="1"/>
    <x v="4"/>
    <x v="1"/>
  </r>
  <r>
    <s v="1012"/>
    <s v="0L"/>
    <x v="4"/>
    <d v="2018-04-18T00:00:00"/>
    <x v="1"/>
    <x v="7"/>
    <s v="ZJ"/>
    <s v="9200093974"/>
    <s v="40"/>
    <n v="18.87"/>
    <s v=""/>
    <x v="1"/>
    <x v="4"/>
    <x v="1"/>
  </r>
  <r>
    <s v="1012"/>
    <s v="0L"/>
    <x v="4"/>
    <d v="2018-04-18T00:00:00"/>
    <x v="1"/>
    <x v="7"/>
    <s v="ZJ"/>
    <s v="9200093975"/>
    <s v="40"/>
    <n v="94.1"/>
    <s v=""/>
    <x v="1"/>
    <x v="4"/>
    <x v="1"/>
  </r>
  <r>
    <s v="1012"/>
    <s v="0L"/>
    <x v="4"/>
    <d v="2018-04-17T00:00:00"/>
    <x v="1"/>
    <x v="7"/>
    <s v="ZJ"/>
    <s v="9200093980"/>
    <s v="40"/>
    <n v="27.59"/>
    <s v=""/>
    <x v="1"/>
    <x v="4"/>
    <x v="1"/>
  </r>
  <r>
    <s v="1012"/>
    <s v="0L"/>
    <x v="4"/>
    <d v="2018-04-17T00:00:00"/>
    <x v="1"/>
    <x v="7"/>
    <s v="ZJ"/>
    <s v="9200093982"/>
    <s v="50"/>
    <n v="-39.21"/>
    <s v=""/>
    <x v="1"/>
    <x v="4"/>
    <x v="1"/>
  </r>
  <r>
    <s v="1012"/>
    <s v="0L"/>
    <x v="4"/>
    <d v="2018-04-18T00:00:00"/>
    <x v="1"/>
    <x v="7"/>
    <s v="ZJ"/>
    <s v="9200093983"/>
    <s v="50"/>
    <n v="-34.86"/>
    <s v=""/>
    <x v="1"/>
    <x v="4"/>
    <x v="1"/>
  </r>
  <r>
    <s v="1012"/>
    <s v="0L"/>
    <x v="4"/>
    <d v="2018-04-11T00:00:00"/>
    <x v="1"/>
    <x v="7"/>
    <s v="ZJ"/>
    <s v="9200093986"/>
    <s v="40"/>
    <n v="2.74"/>
    <s v=""/>
    <x v="1"/>
    <x v="4"/>
    <x v="1"/>
  </r>
  <r>
    <s v="1012"/>
    <s v="0L"/>
    <x v="4"/>
    <d v="2018-04-16T00:00:00"/>
    <x v="1"/>
    <x v="7"/>
    <s v="ZJ"/>
    <s v="9200093987"/>
    <s v="40"/>
    <n v="3.33"/>
    <s v=""/>
    <x v="1"/>
    <x v="4"/>
    <x v="1"/>
  </r>
  <r>
    <s v="1012"/>
    <s v="0L"/>
    <x v="4"/>
    <d v="2018-04-17T00:00:00"/>
    <x v="1"/>
    <x v="7"/>
    <s v="ZJ"/>
    <s v="9200093990"/>
    <s v="50"/>
    <n v="-63.43"/>
    <s v=""/>
    <x v="1"/>
    <x v="4"/>
    <x v="1"/>
  </r>
  <r>
    <s v="1012"/>
    <s v="0L"/>
    <x v="4"/>
    <d v="2018-04-19T00:00:00"/>
    <x v="1"/>
    <x v="7"/>
    <s v="ZJ"/>
    <s v="9200094023"/>
    <s v="50"/>
    <n v="-6.49"/>
    <s v=""/>
    <x v="2"/>
    <x v="4"/>
    <x v="2"/>
  </r>
  <r>
    <s v="1012"/>
    <s v="0L"/>
    <x v="4"/>
    <d v="2018-04-19T00:00:00"/>
    <x v="1"/>
    <x v="7"/>
    <s v="ZJ"/>
    <s v="9200094023"/>
    <s v="50"/>
    <n v="-2612.5300000000002"/>
    <s v=""/>
    <x v="1"/>
    <x v="4"/>
    <x v="1"/>
  </r>
  <r>
    <s v="1012"/>
    <s v="0L"/>
    <x v="4"/>
    <d v="2018-04-12T00:00:00"/>
    <x v="1"/>
    <x v="7"/>
    <s v="ZJ"/>
    <s v="9200094031"/>
    <s v="40"/>
    <n v="1.45"/>
    <s v=""/>
    <x v="1"/>
    <x v="4"/>
    <x v="1"/>
  </r>
  <r>
    <s v="1012"/>
    <s v="0L"/>
    <x v="4"/>
    <d v="2018-04-18T00:00:00"/>
    <x v="1"/>
    <x v="7"/>
    <s v="ZJ"/>
    <s v="9200094033"/>
    <s v="40"/>
    <n v="2.96"/>
    <s v=""/>
    <x v="1"/>
    <x v="4"/>
    <x v="1"/>
  </r>
  <r>
    <s v="1012"/>
    <s v="0L"/>
    <x v="4"/>
    <d v="2018-04-19T00:00:00"/>
    <x v="1"/>
    <x v="7"/>
    <s v="ZJ"/>
    <s v="9200094038"/>
    <s v="40"/>
    <n v="21.55"/>
    <s v=""/>
    <x v="1"/>
    <x v="4"/>
    <x v="1"/>
  </r>
  <r>
    <s v="1012"/>
    <s v="0L"/>
    <x v="4"/>
    <d v="2018-04-18T00:00:00"/>
    <x v="1"/>
    <x v="7"/>
    <s v="ZJ"/>
    <s v="9200094046"/>
    <s v="50"/>
    <n v="-2.13"/>
    <s v=""/>
    <x v="1"/>
    <x v="4"/>
    <x v="1"/>
  </r>
  <r>
    <s v="1012"/>
    <s v="0L"/>
    <x v="4"/>
    <d v="2018-04-19T00:00:00"/>
    <x v="1"/>
    <x v="7"/>
    <s v="ZJ"/>
    <s v="9200094047"/>
    <s v="50"/>
    <n v="-250.41"/>
    <s v=""/>
    <x v="1"/>
    <x v="4"/>
    <x v="1"/>
  </r>
  <r>
    <s v="1012"/>
    <s v="0L"/>
    <x v="4"/>
    <d v="2018-04-19T00:00:00"/>
    <x v="1"/>
    <x v="7"/>
    <s v="ZJ"/>
    <s v="9200094047"/>
    <s v="50"/>
    <n v="-3.31"/>
    <s v=""/>
    <x v="0"/>
    <x v="4"/>
    <x v="0"/>
  </r>
  <r>
    <s v="1012"/>
    <s v="0L"/>
    <x v="4"/>
    <d v="2018-04-20T00:00:00"/>
    <x v="1"/>
    <x v="7"/>
    <s v="ZJ"/>
    <s v="9200094078"/>
    <s v="50"/>
    <n v="-2.14"/>
    <s v=""/>
    <x v="0"/>
    <x v="4"/>
    <x v="0"/>
  </r>
  <r>
    <s v="1012"/>
    <s v="0L"/>
    <x v="4"/>
    <d v="2018-04-20T00:00:00"/>
    <x v="1"/>
    <x v="7"/>
    <s v="ZJ"/>
    <s v="9200094078"/>
    <s v="50"/>
    <n v="-226.61"/>
    <s v=""/>
    <x v="2"/>
    <x v="4"/>
    <x v="2"/>
  </r>
  <r>
    <s v="1012"/>
    <s v="0L"/>
    <x v="4"/>
    <d v="2018-04-20T00:00:00"/>
    <x v="1"/>
    <x v="7"/>
    <s v="ZJ"/>
    <s v="9200094078"/>
    <s v="50"/>
    <n v="-4459.09"/>
    <s v=""/>
    <x v="1"/>
    <x v="4"/>
    <x v="1"/>
  </r>
  <r>
    <s v="1012"/>
    <s v="0L"/>
    <x v="4"/>
    <d v="2018-04-04T00:00:00"/>
    <x v="1"/>
    <x v="7"/>
    <s v="ZJ"/>
    <s v="9200094087"/>
    <s v="40"/>
    <n v="1.81"/>
    <s v=""/>
    <x v="1"/>
    <x v="4"/>
    <x v="1"/>
  </r>
  <r>
    <s v="1012"/>
    <s v="0L"/>
    <x v="4"/>
    <d v="2018-04-10T00:00:00"/>
    <x v="1"/>
    <x v="7"/>
    <s v="ZJ"/>
    <s v="9200094089"/>
    <s v="40"/>
    <n v="4.66"/>
    <s v=""/>
    <x v="1"/>
    <x v="4"/>
    <x v="1"/>
  </r>
  <r>
    <s v="1012"/>
    <s v="0L"/>
    <x v="4"/>
    <d v="2018-04-19T00:00:00"/>
    <x v="1"/>
    <x v="7"/>
    <s v="ZJ"/>
    <s v="9200094091"/>
    <s v="40"/>
    <n v="5.28"/>
    <s v=""/>
    <x v="1"/>
    <x v="4"/>
    <x v="1"/>
  </r>
  <r>
    <s v="1012"/>
    <s v="0L"/>
    <x v="4"/>
    <d v="2018-04-20T00:00:00"/>
    <x v="1"/>
    <x v="7"/>
    <s v="ZJ"/>
    <s v="9200094096"/>
    <s v="40"/>
    <n v="6.73"/>
    <s v=""/>
    <x v="3"/>
    <x v="4"/>
    <x v="3"/>
  </r>
  <r>
    <s v="1012"/>
    <s v="0L"/>
    <x v="4"/>
    <d v="2018-04-19T00:00:00"/>
    <x v="1"/>
    <x v="7"/>
    <s v="ZJ"/>
    <s v="9200094103"/>
    <s v="40"/>
    <n v="2.27"/>
    <s v=""/>
    <x v="1"/>
    <x v="4"/>
    <x v="1"/>
  </r>
  <r>
    <s v="1012"/>
    <s v="0L"/>
    <x v="4"/>
    <d v="2018-04-20T00:00:00"/>
    <x v="1"/>
    <x v="7"/>
    <s v="ZJ"/>
    <s v="9200094097"/>
    <s v="40"/>
    <n v="41.96"/>
    <s v=""/>
    <x v="1"/>
    <x v="4"/>
    <x v="1"/>
  </r>
  <r>
    <s v="1012"/>
    <s v="0L"/>
    <x v="4"/>
    <d v="2018-04-19T00:00:00"/>
    <x v="1"/>
    <x v="7"/>
    <s v="ZJ"/>
    <s v="9200094109"/>
    <s v="50"/>
    <n v="-80.37"/>
    <s v=""/>
    <x v="1"/>
    <x v="4"/>
    <x v="1"/>
  </r>
  <r>
    <s v="1012"/>
    <s v="0L"/>
    <x v="4"/>
    <d v="2018-04-20T00:00:00"/>
    <x v="1"/>
    <x v="7"/>
    <s v="ZJ"/>
    <s v="9200094110"/>
    <s v="50"/>
    <n v="-2.13"/>
    <s v=""/>
    <x v="3"/>
    <x v="4"/>
    <x v="3"/>
  </r>
  <r>
    <s v="1012"/>
    <s v="0L"/>
    <x v="4"/>
    <d v="2018-04-20T00:00:00"/>
    <x v="1"/>
    <x v="7"/>
    <s v="ZJ"/>
    <s v="9200094111"/>
    <s v="50"/>
    <n v="-35.81"/>
    <s v=""/>
    <x v="1"/>
    <x v="4"/>
    <x v="1"/>
  </r>
  <r>
    <s v="1012"/>
    <s v="0L"/>
    <x v="4"/>
    <d v="2018-04-05T00:00:00"/>
    <x v="1"/>
    <x v="7"/>
    <s v="ZJ"/>
    <s v="9200094136"/>
    <s v="40"/>
    <n v="2.8"/>
    <s v=""/>
    <x v="1"/>
    <x v="4"/>
    <x v="1"/>
  </r>
  <r>
    <s v="1012"/>
    <s v="0L"/>
    <x v="4"/>
    <d v="2018-04-20T00:00:00"/>
    <x v="1"/>
    <x v="7"/>
    <s v="ZJ"/>
    <s v="9200094139"/>
    <s v="40"/>
    <n v="1.68"/>
    <s v=""/>
    <x v="1"/>
    <x v="4"/>
    <x v="1"/>
  </r>
  <r>
    <s v="1012"/>
    <s v="0L"/>
    <x v="4"/>
    <d v="2018-04-19T00:00:00"/>
    <x v="1"/>
    <x v="7"/>
    <s v="ZJ"/>
    <s v="9200094156"/>
    <s v="40"/>
    <n v="3.7"/>
    <s v=""/>
    <x v="1"/>
    <x v="4"/>
    <x v="1"/>
  </r>
  <r>
    <s v="1012"/>
    <s v="0L"/>
    <x v="4"/>
    <d v="2018-04-20T00:00:00"/>
    <x v="1"/>
    <x v="7"/>
    <s v="ZJ"/>
    <s v="9200094157"/>
    <s v="40"/>
    <n v="7.63"/>
    <s v=""/>
    <x v="1"/>
    <x v="4"/>
    <x v="1"/>
  </r>
  <r>
    <s v="1012"/>
    <s v="0L"/>
    <x v="4"/>
    <d v="2018-04-23T00:00:00"/>
    <x v="1"/>
    <x v="7"/>
    <s v="ZJ"/>
    <s v="9200094161"/>
    <s v="50"/>
    <n v="-5.0199999999999996"/>
    <s v=""/>
    <x v="0"/>
    <x v="4"/>
    <x v="0"/>
  </r>
  <r>
    <s v="1012"/>
    <s v="0L"/>
    <x v="4"/>
    <d v="2018-04-23T00:00:00"/>
    <x v="1"/>
    <x v="7"/>
    <s v="ZJ"/>
    <s v="9200094161"/>
    <s v="50"/>
    <n v="-2831.59"/>
    <s v=""/>
    <x v="1"/>
    <x v="4"/>
    <x v="1"/>
  </r>
  <r>
    <s v="1012"/>
    <s v="0L"/>
    <x v="4"/>
    <d v="2018-04-23T00:00:00"/>
    <x v="1"/>
    <x v="7"/>
    <s v="ZJ"/>
    <s v="9200094158"/>
    <s v="40"/>
    <n v="4.46"/>
    <s v=""/>
    <x v="1"/>
    <x v="4"/>
    <x v="1"/>
  </r>
  <r>
    <s v="1012"/>
    <s v="0L"/>
    <x v="4"/>
    <d v="2018-04-23T00:00:00"/>
    <x v="1"/>
    <x v="7"/>
    <s v="ZJ"/>
    <s v="9200094159"/>
    <s v="40"/>
    <n v="28.56"/>
    <s v=""/>
    <x v="1"/>
    <x v="4"/>
    <x v="1"/>
  </r>
  <r>
    <s v="1012"/>
    <s v="0L"/>
    <x v="4"/>
    <d v="2018-04-23T00:00:00"/>
    <x v="1"/>
    <x v="7"/>
    <s v="ZJ"/>
    <s v="9200094169"/>
    <s v="50"/>
    <n v="-26.53"/>
    <s v=""/>
    <x v="1"/>
    <x v="4"/>
    <x v="1"/>
  </r>
  <r>
    <s v="1012"/>
    <s v="0L"/>
    <x v="4"/>
    <d v="2018-04-24T00:00:00"/>
    <x v="1"/>
    <x v="7"/>
    <s v="ZJ"/>
    <s v="9200094197"/>
    <s v="50"/>
    <n v="-2.19"/>
    <s v=""/>
    <x v="2"/>
    <x v="4"/>
    <x v="2"/>
  </r>
  <r>
    <s v="1012"/>
    <s v="0L"/>
    <x v="4"/>
    <d v="2018-04-24T00:00:00"/>
    <x v="1"/>
    <x v="7"/>
    <s v="ZJ"/>
    <s v="9200094197"/>
    <s v="50"/>
    <n v="-3418.9"/>
    <s v=""/>
    <x v="1"/>
    <x v="4"/>
    <x v="1"/>
  </r>
  <r>
    <s v="1012"/>
    <s v="0L"/>
    <x v="4"/>
    <d v="2018-04-25T00:00:00"/>
    <x v="1"/>
    <x v="7"/>
    <s v="ZJ"/>
    <s v="9200094232"/>
    <s v="50"/>
    <n v="-2592.91"/>
    <s v=""/>
    <x v="1"/>
    <x v="4"/>
    <x v="1"/>
  </r>
  <r>
    <s v="1012"/>
    <s v="0L"/>
    <x v="4"/>
    <d v="2018-04-25T00:00:00"/>
    <x v="1"/>
    <x v="7"/>
    <s v="ZJ"/>
    <s v="9200094232"/>
    <s v="50"/>
    <n v="-32.26"/>
    <s v=""/>
    <x v="2"/>
    <x v="4"/>
    <x v="2"/>
  </r>
  <r>
    <s v="1012"/>
    <s v="0L"/>
    <x v="4"/>
    <d v="2018-04-25T00:00:00"/>
    <x v="1"/>
    <x v="7"/>
    <s v="ZJ"/>
    <s v="9200094232"/>
    <s v="50"/>
    <n v="-11.4"/>
    <s v=""/>
    <x v="3"/>
    <x v="4"/>
    <x v="3"/>
  </r>
  <r>
    <s v="1012"/>
    <s v="0L"/>
    <x v="4"/>
    <d v="2018-04-09T00:00:00"/>
    <x v="1"/>
    <x v="7"/>
    <s v="ZJ"/>
    <s v="9200094237"/>
    <s v="40"/>
    <n v="3.07"/>
    <s v=""/>
    <x v="1"/>
    <x v="4"/>
    <x v="1"/>
  </r>
  <r>
    <s v="1012"/>
    <s v="0L"/>
    <x v="4"/>
    <d v="2018-04-12T00:00:00"/>
    <x v="1"/>
    <x v="7"/>
    <s v="ZJ"/>
    <s v="9200094238"/>
    <s v="40"/>
    <n v="4.55"/>
    <s v=""/>
    <x v="2"/>
    <x v="4"/>
    <x v="2"/>
  </r>
  <r>
    <s v="1012"/>
    <s v="0L"/>
    <x v="4"/>
    <d v="2018-04-24T00:00:00"/>
    <x v="1"/>
    <x v="7"/>
    <s v="ZJ"/>
    <s v="9200094245"/>
    <s v="40"/>
    <n v="92.41"/>
    <s v=""/>
    <x v="1"/>
    <x v="4"/>
    <x v="1"/>
  </r>
  <r>
    <s v="1012"/>
    <s v="0L"/>
    <x v="4"/>
    <d v="2018-04-24T00:00:00"/>
    <x v="1"/>
    <x v="7"/>
    <s v="ZJ"/>
    <s v="9200094245"/>
    <s v="40"/>
    <n v="1.27"/>
    <s v=""/>
    <x v="2"/>
    <x v="4"/>
    <x v="2"/>
  </r>
  <r>
    <s v="1012"/>
    <s v="0L"/>
    <x v="4"/>
    <d v="2018-04-25T00:00:00"/>
    <x v="1"/>
    <x v="7"/>
    <s v="ZJ"/>
    <s v="9200094249"/>
    <s v="40"/>
    <n v="16.86"/>
    <s v=""/>
    <x v="1"/>
    <x v="4"/>
    <x v="1"/>
  </r>
  <r>
    <s v="1012"/>
    <s v="0L"/>
    <x v="4"/>
    <d v="2018-04-25T00:00:00"/>
    <x v="1"/>
    <x v="7"/>
    <s v="ZJ"/>
    <s v="9200094249"/>
    <s v="40"/>
    <n v="2.04"/>
    <s v=""/>
    <x v="2"/>
    <x v="4"/>
    <x v="2"/>
  </r>
  <r>
    <s v="1012"/>
    <s v="0L"/>
    <x v="4"/>
    <d v="2018-04-23T00:00:00"/>
    <x v="1"/>
    <x v="7"/>
    <s v="ZJ"/>
    <s v="9200094250"/>
    <s v="50"/>
    <n v="-374.12"/>
    <s v=""/>
    <x v="1"/>
    <x v="4"/>
    <x v="1"/>
  </r>
  <r>
    <s v="1012"/>
    <s v="0L"/>
    <x v="4"/>
    <d v="2018-04-24T00:00:00"/>
    <x v="1"/>
    <x v="7"/>
    <s v="ZJ"/>
    <s v="9200094252"/>
    <s v="50"/>
    <n v="-2.39"/>
    <s v=""/>
    <x v="2"/>
    <x v="4"/>
    <x v="2"/>
  </r>
  <r>
    <s v="1012"/>
    <s v="0L"/>
    <x v="4"/>
    <d v="2018-04-24T00:00:00"/>
    <x v="1"/>
    <x v="7"/>
    <s v="ZJ"/>
    <s v="9200094253"/>
    <s v="50"/>
    <n v="-295.92"/>
    <s v=""/>
    <x v="1"/>
    <x v="4"/>
    <x v="1"/>
  </r>
  <r>
    <s v="1012"/>
    <s v="0L"/>
    <x v="4"/>
    <d v="2018-04-24T00:00:00"/>
    <x v="1"/>
    <x v="7"/>
    <s v="ZJ"/>
    <s v="9200094253"/>
    <s v="50"/>
    <n v="-1.99"/>
    <s v=""/>
    <x v="3"/>
    <x v="4"/>
    <x v="3"/>
  </r>
  <r>
    <s v="1012"/>
    <s v="0L"/>
    <x v="4"/>
    <d v="2018-04-09T00:00:00"/>
    <x v="1"/>
    <x v="7"/>
    <s v="ZJ"/>
    <s v="9200094256"/>
    <s v="40"/>
    <n v="9.74"/>
    <s v=""/>
    <x v="1"/>
    <x v="4"/>
    <x v="1"/>
  </r>
  <r>
    <s v="1012"/>
    <s v="0L"/>
    <x v="4"/>
    <d v="2018-04-12T00:00:00"/>
    <x v="1"/>
    <x v="7"/>
    <s v="ZJ"/>
    <s v="9200094257"/>
    <s v="40"/>
    <n v="1.47"/>
    <s v=""/>
    <x v="1"/>
    <x v="4"/>
    <x v="1"/>
  </r>
  <r>
    <s v="1012"/>
    <s v="0L"/>
    <x v="4"/>
    <d v="2018-04-23T00:00:00"/>
    <x v="1"/>
    <x v="7"/>
    <s v="ZJ"/>
    <s v="9200094260"/>
    <s v="40"/>
    <n v="1.47"/>
    <s v=""/>
    <x v="1"/>
    <x v="4"/>
    <x v="1"/>
  </r>
  <r>
    <s v="1012"/>
    <s v="0L"/>
    <x v="4"/>
    <d v="2018-04-23T00:00:00"/>
    <x v="1"/>
    <x v="7"/>
    <s v="ZJ"/>
    <s v="9200094266"/>
    <s v="50"/>
    <n v="-1.45"/>
    <s v=""/>
    <x v="1"/>
    <x v="4"/>
    <x v="1"/>
  </r>
  <r>
    <s v="1012"/>
    <s v="0L"/>
    <x v="4"/>
    <d v="2018-04-25T00:00:00"/>
    <x v="1"/>
    <x v="7"/>
    <s v="ZJ"/>
    <s v="9200094269"/>
    <s v="50"/>
    <n v="-13.11"/>
    <s v=""/>
    <x v="1"/>
    <x v="4"/>
    <x v="1"/>
  </r>
  <r>
    <s v="1012"/>
    <s v="0L"/>
    <x v="4"/>
    <d v="2018-04-26T00:00:00"/>
    <x v="1"/>
    <x v="7"/>
    <s v="ZJ"/>
    <s v="9200094311"/>
    <s v="50"/>
    <n v="-4.16"/>
    <s v=""/>
    <x v="3"/>
    <x v="4"/>
    <x v="3"/>
  </r>
  <r>
    <s v="1012"/>
    <s v="0L"/>
    <x v="4"/>
    <d v="2018-04-26T00:00:00"/>
    <x v="1"/>
    <x v="7"/>
    <s v="ZJ"/>
    <s v="9200094311"/>
    <s v="50"/>
    <n v="-1915.31"/>
    <s v=""/>
    <x v="1"/>
    <x v="4"/>
    <x v="1"/>
  </r>
  <r>
    <s v="1012"/>
    <s v="0L"/>
    <x v="4"/>
    <d v="2018-04-10T00:00:00"/>
    <x v="1"/>
    <x v="7"/>
    <s v="ZJ"/>
    <s v="9200094313"/>
    <s v="40"/>
    <n v="1.99"/>
    <s v=""/>
    <x v="1"/>
    <x v="4"/>
    <x v="1"/>
  </r>
  <r>
    <s v="1012"/>
    <s v="0L"/>
    <x v="4"/>
    <d v="2018-04-11T00:00:00"/>
    <x v="1"/>
    <x v="7"/>
    <s v="ZJ"/>
    <s v="9200094314"/>
    <s v="40"/>
    <n v="1.99"/>
    <s v=""/>
    <x v="1"/>
    <x v="4"/>
    <x v="1"/>
  </r>
  <r>
    <s v="1012"/>
    <s v="0L"/>
    <x v="4"/>
    <d v="2018-04-20T00:00:00"/>
    <x v="1"/>
    <x v="7"/>
    <s v="ZJ"/>
    <s v="9200094318"/>
    <s v="40"/>
    <n v="1.73"/>
    <s v=""/>
    <x v="1"/>
    <x v="4"/>
    <x v="1"/>
  </r>
  <r>
    <s v="1012"/>
    <s v="0L"/>
    <x v="4"/>
    <d v="2018-04-23T00:00:00"/>
    <x v="1"/>
    <x v="7"/>
    <s v="ZJ"/>
    <s v="9200094319"/>
    <s v="40"/>
    <n v="4.6500000000000004"/>
    <s v=""/>
    <x v="1"/>
    <x v="4"/>
    <x v="1"/>
  </r>
  <r>
    <s v="1012"/>
    <s v="0L"/>
    <x v="4"/>
    <d v="2018-04-25T00:00:00"/>
    <x v="1"/>
    <x v="7"/>
    <s v="ZJ"/>
    <s v="9200094320"/>
    <s v="40"/>
    <n v="9.9600000000000009"/>
    <s v=""/>
    <x v="1"/>
    <x v="4"/>
    <x v="1"/>
  </r>
  <r>
    <s v="1012"/>
    <s v="0L"/>
    <x v="4"/>
    <d v="2018-04-26T00:00:00"/>
    <x v="1"/>
    <x v="7"/>
    <s v="ZJ"/>
    <s v="9200094330"/>
    <s v="40"/>
    <n v="2.99"/>
    <s v=""/>
    <x v="1"/>
    <x v="4"/>
    <x v="1"/>
  </r>
  <r>
    <s v="1012"/>
    <s v="0L"/>
    <x v="4"/>
    <d v="2018-04-26T00:00:00"/>
    <x v="1"/>
    <x v="7"/>
    <s v="ZJ"/>
    <s v="9200094331"/>
    <s v="40"/>
    <n v="162.97"/>
    <s v=""/>
    <x v="1"/>
    <x v="4"/>
    <x v="1"/>
  </r>
  <r>
    <s v="1012"/>
    <s v="0L"/>
    <x v="4"/>
    <d v="2018-04-25T00:00:00"/>
    <x v="1"/>
    <x v="7"/>
    <s v="ZJ"/>
    <s v="9200094337"/>
    <s v="50"/>
    <n v="-6.82"/>
    <s v=""/>
    <x v="1"/>
    <x v="4"/>
    <x v="1"/>
  </r>
  <r>
    <s v="1012"/>
    <s v="0L"/>
    <x v="4"/>
    <d v="2018-04-26T00:00:00"/>
    <x v="1"/>
    <x v="7"/>
    <s v="ZJ"/>
    <s v="9200094340"/>
    <s v="50"/>
    <n v="-16.11"/>
    <s v=""/>
    <x v="1"/>
    <x v="4"/>
    <x v="1"/>
  </r>
  <r>
    <s v="1012"/>
    <s v="0L"/>
    <x v="4"/>
    <d v="2018-04-25T00:00:00"/>
    <x v="1"/>
    <x v="7"/>
    <s v="ZJ"/>
    <s v="9200094348"/>
    <s v="40"/>
    <n v="7.99"/>
    <s v=""/>
    <x v="1"/>
    <x v="4"/>
    <x v="1"/>
  </r>
  <r>
    <s v="1012"/>
    <s v="0L"/>
    <x v="4"/>
    <d v="2018-04-25T00:00:00"/>
    <x v="1"/>
    <x v="7"/>
    <s v="ZJ"/>
    <s v="9200094350"/>
    <s v="40"/>
    <n v="3.83"/>
    <s v=""/>
    <x v="1"/>
    <x v="4"/>
    <x v="1"/>
  </r>
  <r>
    <s v="1012"/>
    <s v="0L"/>
    <x v="4"/>
    <d v="2018-04-27T00:00:00"/>
    <x v="1"/>
    <x v="7"/>
    <s v="ZJ"/>
    <s v="9200094373"/>
    <s v="50"/>
    <n v="-235.67"/>
    <s v=""/>
    <x v="1"/>
    <x v="4"/>
    <x v="1"/>
  </r>
  <r>
    <s v="1012"/>
    <s v="0L"/>
    <x v="4"/>
    <d v="2018-04-25T00:00:00"/>
    <x v="1"/>
    <x v="7"/>
    <s v="ZJ"/>
    <s v="9200094375"/>
    <s v="40"/>
    <n v="1.89"/>
    <s v=""/>
    <x v="1"/>
    <x v="4"/>
    <x v="1"/>
  </r>
  <r>
    <s v="1012"/>
    <s v="0L"/>
    <x v="4"/>
    <d v="2018-04-26T00:00:00"/>
    <x v="1"/>
    <x v="7"/>
    <s v="ZJ"/>
    <s v="9200094377"/>
    <s v="40"/>
    <n v="1.89"/>
    <s v=""/>
    <x v="1"/>
    <x v="4"/>
    <x v="1"/>
  </r>
  <r>
    <s v="1012"/>
    <s v="0L"/>
    <x v="4"/>
    <d v="2018-04-26T00:00:00"/>
    <x v="1"/>
    <x v="7"/>
    <s v="ZJ"/>
    <s v="9200094379"/>
    <s v="40"/>
    <n v="1.89"/>
    <s v=""/>
    <x v="1"/>
    <x v="4"/>
    <x v="1"/>
  </r>
  <r>
    <s v="1012"/>
    <s v="0L"/>
    <x v="4"/>
    <d v="2018-04-26T00:00:00"/>
    <x v="1"/>
    <x v="7"/>
    <s v="ZJ"/>
    <s v="9200094380"/>
    <s v="40"/>
    <n v="0.66"/>
    <s v=""/>
    <x v="1"/>
    <x v="4"/>
    <x v="1"/>
  </r>
  <r>
    <s v="1012"/>
    <s v="0L"/>
    <x v="4"/>
    <d v="2018-04-13T00:00:00"/>
    <x v="1"/>
    <x v="7"/>
    <s v="ZJ"/>
    <s v="9200094392"/>
    <s v="40"/>
    <n v="1.32"/>
    <s v=""/>
    <x v="1"/>
    <x v="4"/>
    <x v="1"/>
  </r>
  <r>
    <s v="1012"/>
    <s v="0L"/>
    <x v="4"/>
    <d v="2018-04-26T00:00:00"/>
    <x v="1"/>
    <x v="7"/>
    <s v="ZJ"/>
    <s v="9200094395"/>
    <s v="40"/>
    <n v="6.35"/>
    <s v=""/>
    <x v="1"/>
    <x v="4"/>
    <x v="1"/>
  </r>
  <r>
    <s v="1012"/>
    <s v="0L"/>
    <x v="4"/>
    <d v="2018-04-26T00:00:00"/>
    <x v="1"/>
    <x v="7"/>
    <s v="ZJ"/>
    <s v="9200094397"/>
    <s v="40"/>
    <n v="6.01"/>
    <s v=""/>
    <x v="1"/>
    <x v="4"/>
    <x v="1"/>
  </r>
  <r>
    <s v="1012"/>
    <s v="0L"/>
    <x v="4"/>
    <d v="2018-04-27T00:00:00"/>
    <x v="1"/>
    <x v="7"/>
    <s v="ZJ"/>
    <s v="9200094400"/>
    <s v="40"/>
    <n v="96.93"/>
    <s v=""/>
    <x v="1"/>
    <x v="4"/>
    <x v="1"/>
  </r>
  <r>
    <s v="1012"/>
    <s v="0L"/>
    <x v="4"/>
    <d v="2018-04-26T00:00:00"/>
    <x v="1"/>
    <x v="7"/>
    <s v="ZJ"/>
    <s v="9200094407"/>
    <s v="50"/>
    <n v="-21.73"/>
    <s v=""/>
    <x v="1"/>
    <x v="4"/>
    <x v="1"/>
  </r>
  <r>
    <s v="1012"/>
    <s v="0L"/>
    <x v="4"/>
    <d v="2018-04-27T00:00:00"/>
    <x v="1"/>
    <x v="7"/>
    <s v="ZJ"/>
    <s v="9200094409"/>
    <s v="50"/>
    <n v="-21.34"/>
    <s v=""/>
    <x v="1"/>
    <x v="4"/>
    <x v="1"/>
  </r>
  <r>
    <s v="1012"/>
    <s v="0L"/>
    <x v="4"/>
    <d v="2018-04-30T00:00:00"/>
    <x v="1"/>
    <x v="7"/>
    <s v="ZJ"/>
    <s v="9200094437"/>
    <s v="50"/>
    <n v="-1592.81"/>
    <s v=""/>
    <x v="1"/>
    <x v="4"/>
    <x v="1"/>
  </r>
  <r>
    <s v="1012"/>
    <s v="0L"/>
    <x v="4"/>
    <d v="2018-04-20T00:00:00"/>
    <x v="1"/>
    <x v="7"/>
    <s v="ZJ"/>
    <s v="9200094442"/>
    <s v="40"/>
    <n v="0.98"/>
    <s v=""/>
    <x v="1"/>
    <x v="4"/>
    <x v="1"/>
  </r>
  <r>
    <s v="1012"/>
    <s v="0L"/>
    <x v="4"/>
    <d v="2018-04-26T00:00:00"/>
    <x v="1"/>
    <x v="7"/>
    <s v="ZJ"/>
    <s v="9200094446"/>
    <s v="40"/>
    <n v="5.93"/>
    <s v=""/>
    <x v="1"/>
    <x v="4"/>
    <x v="1"/>
  </r>
  <r>
    <s v="1012"/>
    <s v="0L"/>
    <x v="4"/>
    <d v="2018-04-27T00:00:00"/>
    <x v="1"/>
    <x v="7"/>
    <s v="ZJ"/>
    <s v="9200094447"/>
    <s v="40"/>
    <n v="1.9"/>
    <s v=""/>
    <x v="1"/>
    <x v="4"/>
    <x v="1"/>
  </r>
  <r>
    <s v="1012"/>
    <s v="0L"/>
    <x v="4"/>
    <d v="2018-04-30T00:00:00"/>
    <x v="1"/>
    <x v="7"/>
    <s v="ZJ"/>
    <s v="9200094452"/>
    <s v="40"/>
    <n v="20.78"/>
    <s v=""/>
    <x v="1"/>
    <x v="4"/>
    <x v="1"/>
  </r>
  <r>
    <s v="1012"/>
    <s v="0L"/>
    <x v="4"/>
    <d v="2018-04-30T00:00:00"/>
    <x v="1"/>
    <x v="7"/>
    <s v="ZJ"/>
    <s v="9200094453"/>
    <s v="40"/>
    <n v="15.65"/>
    <s v=""/>
    <x v="3"/>
    <x v="4"/>
    <x v="3"/>
  </r>
  <r>
    <s v="1012"/>
    <s v="0L"/>
    <x v="4"/>
    <d v="2018-04-27T00:00:00"/>
    <x v="1"/>
    <x v="7"/>
    <s v="ZJ"/>
    <s v="9200094466"/>
    <s v="50"/>
    <n v="-12.96"/>
    <s v=""/>
    <x v="3"/>
    <x v="4"/>
    <x v="3"/>
  </r>
  <r>
    <s v="1012"/>
    <s v="0L"/>
    <x v="4"/>
    <d v="2018-04-27T00:00:00"/>
    <x v="1"/>
    <x v="7"/>
    <s v="ZJ"/>
    <s v="9200094466"/>
    <s v="50"/>
    <n v="-317.26"/>
    <s v=""/>
    <x v="1"/>
    <x v="4"/>
    <x v="1"/>
  </r>
  <r>
    <s v="1012"/>
    <s v="0L"/>
    <x v="4"/>
    <d v="2018-04-30T00:00:00"/>
    <x v="1"/>
    <x v="7"/>
    <s v="ZJ"/>
    <s v="9200094468"/>
    <s v="50"/>
    <n v="-254.75"/>
    <s v=""/>
    <x v="1"/>
    <x v="4"/>
    <x v="1"/>
  </r>
  <r>
    <s v="1012"/>
    <s v="0L"/>
    <x v="4"/>
    <d v="2018-04-30T00:00:00"/>
    <x v="1"/>
    <x v="7"/>
    <s v="ZJ"/>
    <s v="9200094470"/>
    <s v="50"/>
    <n v="-11.22"/>
    <s v=""/>
    <x v="1"/>
    <x v="4"/>
    <x v="1"/>
  </r>
  <r>
    <s v="1012"/>
    <s v="0L"/>
    <x v="4"/>
    <d v="2018-05-01T00:00:00"/>
    <x v="1"/>
    <x v="8"/>
    <s v="ZJ"/>
    <s v="9200094492"/>
    <s v="50"/>
    <n v="-940.43"/>
    <s v=""/>
    <x v="1"/>
    <x v="4"/>
    <x v="1"/>
  </r>
  <r>
    <s v="1012"/>
    <s v="0L"/>
    <x v="4"/>
    <d v="2018-05-01T00:00:00"/>
    <x v="1"/>
    <x v="8"/>
    <s v="ZJ"/>
    <s v="9200094525"/>
    <s v="50"/>
    <n v="-125.7"/>
    <s v=""/>
    <x v="1"/>
    <x v="4"/>
    <x v="1"/>
  </r>
  <r>
    <s v="1012"/>
    <s v="0L"/>
    <x v="4"/>
    <d v="2018-05-01T00:00:00"/>
    <x v="1"/>
    <x v="8"/>
    <s v="ZJ"/>
    <s v="9200094527"/>
    <s v="50"/>
    <n v="-49.86"/>
    <s v=""/>
    <x v="1"/>
    <x v="4"/>
    <x v="1"/>
  </r>
  <r>
    <s v="1012"/>
    <s v="0L"/>
    <x v="4"/>
    <d v="2018-05-01T00:00:00"/>
    <x v="1"/>
    <x v="8"/>
    <s v="ZJ"/>
    <s v="9200094528"/>
    <s v="40"/>
    <n v="1.89"/>
    <s v=""/>
    <x v="1"/>
    <x v="4"/>
    <x v="1"/>
  </r>
  <r>
    <s v="1012"/>
    <s v="0L"/>
    <x v="4"/>
    <d v="2018-05-01T00:00:00"/>
    <x v="1"/>
    <x v="8"/>
    <s v="ZJ"/>
    <s v="9200094530"/>
    <s v="40"/>
    <n v="58.56"/>
    <s v=""/>
    <x v="1"/>
    <x v="4"/>
    <x v="1"/>
  </r>
  <r>
    <s v="1012"/>
    <s v="0L"/>
    <x v="4"/>
    <d v="2018-05-02T00:00:00"/>
    <x v="1"/>
    <x v="8"/>
    <s v="ZJ"/>
    <s v="9200094544"/>
    <s v="40"/>
    <n v="1.64"/>
    <s v=""/>
    <x v="1"/>
    <x v="4"/>
    <x v="1"/>
  </r>
  <r>
    <s v="1012"/>
    <s v="0L"/>
    <x v="4"/>
    <d v="2018-05-02T00:00:00"/>
    <x v="1"/>
    <x v="8"/>
    <s v="ZJ"/>
    <s v="9200094550"/>
    <s v="50"/>
    <n v="-3939.12"/>
    <s v=""/>
    <x v="1"/>
    <x v="4"/>
    <x v="1"/>
  </r>
  <r>
    <s v="1012"/>
    <s v="0L"/>
    <x v="4"/>
    <d v="2018-05-02T00:00:00"/>
    <x v="1"/>
    <x v="8"/>
    <s v="ZJ"/>
    <s v="9200094550"/>
    <s v="50"/>
    <n v="-0.68"/>
    <s v=""/>
    <x v="2"/>
    <x v="4"/>
    <x v="2"/>
  </r>
  <r>
    <s v="1012"/>
    <s v="0L"/>
    <x v="4"/>
    <d v="2018-05-01T00:00:00"/>
    <x v="1"/>
    <x v="8"/>
    <s v="ZJ"/>
    <s v="9200094560"/>
    <s v="40"/>
    <n v="6.29"/>
    <s v=""/>
    <x v="1"/>
    <x v="4"/>
    <x v="1"/>
  </r>
  <r>
    <s v="1012"/>
    <s v="0L"/>
    <x v="4"/>
    <d v="2018-05-01T00:00:00"/>
    <x v="1"/>
    <x v="8"/>
    <s v="ZJ"/>
    <s v="9200094564"/>
    <s v="40"/>
    <n v="9.49"/>
    <s v=""/>
    <x v="1"/>
    <x v="4"/>
    <x v="1"/>
  </r>
  <r>
    <s v="1012"/>
    <s v="0L"/>
    <x v="4"/>
    <d v="2018-05-02T00:00:00"/>
    <x v="1"/>
    <x v="8"/>
    <s v="ZJ"/>
    <s v="9200094561"/>
    <s v="40"/>
    <n v="1.46"/>
    <s v=""/>
    <x v="1"/>
    <x v="4"/>
    <x v="1"/>
  </r>
  <r>
    <s v="1012"/>
    <s v="0L"/>
    <x v="4"/>
    <d v="2018-05-02T00:00:00"/>
    <x v="1"/>
    <x v="8"/>
    <s v="ZJ"/>
    <s v="9200094563"/>
    <s v="40"/>
    <n v="91.23"/>
    <s v=""/>
    <x v="1"/>
    <x v="4"/>
    <x v="1"/>
  </r>
  <r>
    <s v="1012"/>
    <s v="0L"/>
    <x v="4"/>
    <d v="2018-05-01T00:00:00"/>
    <x v="1"/>
    <x v="8"/>
    <s v="ZJ"/>
    <s v="9200094567"/>
    <s v="40"/>
    <n v="23.47"/>
    <s v=""/>
    <x v="1"/>
    <x v="4"/>
    <x v="1"/>
  </r>
  <r>
    <s v="1012"/>
    <s v="0L"/>
    <x v="4"/>
    <d v="2018-05-01T00:00:00"/>
    <x v="1"/>
    <x v="8"/>
    <s v="ZJ"/>
    <s v="9200094573"/>
    <s v="50"/>
    <n v="-1.72"/>
    <s v=""/>
    <x v="1"/>
    <x v="4"/>
    <x v="1"/>
  </r>
  <r>
    <s v="1012"/>
    <s v="0L"/>
    <x v="4"/>
    <d v="2018-05-02T00:00:00"/>
    <x v="1"/>
    <x v="8"/>
    <s v="ZJ"/>
    <s v="9200094575"/>
    <s v="50"/>
    <n v="-20.010000000000002"/>
    <s v=""/>
    <x v="1"/>
    <x v="4"/>
    <x v="1"/>
  </r>
  <r>
    <s v="1012"/>
    <s v="0L"/>
    <x v="4"/>
    <d v="2018-05-03T00:00:00"/>
    <x v="1"/>
    <x v="8"/>
    <s v="ZJ"/>
    <s v="9200094614"/>
    <s v="50"/>
    <n v="-140.94999999999999"/>
    <s v=""/>
    <x v="0"/>
    <x v="4"/>
    <x v="0"/>
  </r>
  <r>
    <s v="1012"/>
    <s v="0L"/>
    <x v="4"/>
    <d v="2018-05-03T00:00:00"/>
    <x v="1"/>
    <x v="8"/>
    <s v="ZJ"/>
    <s v="9200094614"/>
    <s v="50"/>
    <n v="-2898.29"/>
    <s v=""/>
    <x v="1"/>
    <x v="4"/>
    <x v="1"/>
  </r>
  <r>
    <s v="1012"/>
    <s v="0L"/>
    <x v="4"/>
    <d v="2018-05-03T00:00:00"/>
    <x v="1"/>
    <x v="8"/>
    <s v="ZJ"/>
    <s v="9200094614"/>
    <s v="50"/>
    <n v="-325.2"/>
    <s v=""/>
    <x v="2"/>
    <x v="4"/>
    <x v="2"/>
  </r>
  <r>
    <s v="1012"/>
    <s v="0L"/>
    <x v="4"/>
    <d v="2018-05-02T00:00:00"/>
    <x v="1"/>
    <x v="8"/>
    <s v="ZJ"/>
    <s v="9200094619"/>
    <s v="40"/>
    <n v="0.91"/>
    <s v=""/>
    <x v="1"/>
    <x v="4"/>
    <x v="1"/>
  </r>
  <r>
    <s v="1012"/>
    <s v="0L"/>
    <x v="4"/>
    <d v="2018-05-03T00:00:00"/>
    <x v="1"/>
    <x v="8"/>
    <s v="ZJ"/>
    <s v="9200094621"/>
    <s v="40"/>
    <n v="24.57"/>
    <s v=""/>
    <x v="1"/>
    <x v="4"/>
    <x v="1"/>
  </r>
  <r>
    <s v="1012"/>
    <s v="0L"/>
    <x v="4"/>
    <d v="2018-05-02T00:00:00"/>
    <x v="1"/>
    <x v="8"/>
    <s v="ZJ"/>
    <s v="9200094630"/>
    <s v="40"/>
    <n v="5.46"/>
    <s v=""/>
    <x v="1"/>
    <x v="4"/>
    <x v="1"/>
  </r>
  <r>
    <s v="1012"/>
    <s v="0L"/>
    <x v="4"/>
    <d v="2018-05-03T00:00:00"/>
    <x v="1"/>
    <x v="8"/>
    <s v="ZJ"/>
    <s v="9200094632"/>
    <s v="50"/>
    <n v="-6.39"/>
    <s v=""/>
    <x v="1"/>
    <x v="4"/>
    <x v="1"/>
  </r>
  <r>
    <s v="1012"/>
    <s v="0L"/>
    <x v="4"/>
    <d v="2018-05-04T00:00:00"/>
    <x v="1"/>
    <x v="8"/>
    <s v="ZJ"/>
    <s v="9200094658"/>
    <s v="50"/>
    <n v="-7.14"/>
    <s v=""/>
    <x v="0"/>
    <x v="4"/>
    <x v="0"/>
  </r>
  <r>
    <s v="1012"/>
    <s v="0L"/>
    <x v="4"/>
    <d v="2018-05-04T00:00:00"/>
    <x v="1"/>
    <x v="8"/>
    <s v="ZJ"/>
    <s v="9200094658"/>
    <s v="50"/>
    <n v="-2803.4"/>
    <s v=""/>
    <x v="1"/>
    <x v="4"/>
    <x v="1"/>
  </r>
  <r>
    <s v="1012"/>
    <s v="0L"/>
    <x v="4"/>
    <d v="2018-05-04T00:00:00"/>
    <x v="1"/>
    <x v="8"/>
    <s v="ZJ"/>
    <s v="9200094658"/>
    <s v="50"/>
    <n v="-70.12"/>
    <s v=""/>
    <x v="2"/>
    <x v="4"/>
    <x v="2"/>
  </r>
  <r>
    <s v="1012"/>
    <s v="0L"/>
    <x v="4"/>
    <d v="2018-05-04T00:00:00"/>
    <x v="1"/>
    <x v="8"/>
    <s v="ZJ"/>
    <s v="9200094658"/>
    <s v="50"/>
    <n v="-490.8"/>
    <s v=""/>
    <x v="3"/>
    <x v="4"/>
    <x v="3"/>
  </r>
  <r>
    <s v="1012"/>
    <s v="0L"/>
    <x v="4"/>
    <d v="2018-05-03T00:00:00"/>
    <x v="1"/>
    <x v="8"/>
    <s v="ZJ"/>
    <s v="9200094664"/>
    <s v="40"/>
    <n v="1.89"/>
    <s v=""/>
    <x v="1"/>
    <x v="4"/>
    <x v="1"/>
  </r>
  <r>
    <s v="1012"/>
    <s v="0L"/>
    <x v="4"/>
    <d v="2018-05-03T00:00:00"/>
    <x v="1"/>
    <x v="8"/>
    <s v="ZJ"/>
    <s v="9200094666"/>
    <s v="40"/>
    <n v="1.32"/>
    <s v=""/>
    <x v="1"/>
    <x v="4"/>
    <x v="1"/>
  </r>
  <r>
    <s v="1012"/>
    <s v="0L"/>
    <x v="4"/>
    <d v="2018-05-04T00:00:00"/>
    <x v="1"/>
    <x v="8"/>
    <s v="ZJ"/>
    <s v="9200094668"/>
    <s v="40"/>
    <n v="15.91"/>
    <s v=""/>
    <x v="1"/>
    <x v="4"/>
    <x v="1"/>
  </r>
  <r>
    <s v="1012"/>
    <s v="0L"/>
    <x v="4"/>
    <d v="2018-05-04T00:00:00"/>
    <x v="1"/>
    <x v="8"/>
    <s v="ZJ"/>
    <s v="9200094674"/>
    <s v="50"/>
    <n v="-31.43"/>
    <s v=""/>
    <x v="1"/>
    <x v="4"/>
    <x v="1"/>
  </r>
  <r>
    <s v="1012"/>
    <s v="0L"/>
    <x v="4"/>
    <d v="2018-05-07T00:00:00"/>
    <x v="1"/>
    <x v="8"/>
    <s v="ZJ"/>
    <s v="9200094695"/>
    <s v="50"/>
    <n v="-0.68"/>
    <s v=""/>
    <x v="0"/>
    <x v="4"/>
    <x v="0"/>
  </r>
  <r>
    <s v="1012"/>
    <s v="0L"/>
    <x v="4"/>
    <d v="2018-05-07T00:00:00"/>
    <x v="1"/>
    <x v="8"/>
    <s v="ZJ"/>
    <s v="9200094695"/>
    <s v="50"/>
    <n v="-13.93"/>
    <s v=""/>
    <x v="3"/>
    <x v="4"/>
    <x v="3"/>
  </r>
  <r>
    <s v="1012"/>
    <s v="0L"/>
    <x v="4"/>
    <d v="2018-05-07T00:00:00"/>
    <x v="1"/>
    <x v="8"/>
    <s v="ZJ"/>
    <s v="9200094695"/>
    <s v="50"/>
    <n v="-2267.5500000000002"/>
    <s v=""/>
    <x v="1"/>
    <x v="4"/>
    <x v="1"/>
  </r>
  <r>
    <s v="1012"/>
    <s v="0L"/>
    <x v="4"/>
    <d v="2018-05-07T00:00:00"/>
    <x v="1"/>
    <x v="8"/>
    <s v="ZJ"/>
    <s v="9200094695"/>
    <s v="50"/>
    <n v="-30.4"/>
    <s v=""/>
    <x v="2"/>
    <x v="4"/>
    <x v="2"/>
  </r>
  <r>
    <s v="1012"/>
    <s v="0L"/>
    <x v="4"/>
    <d v="2018-05-03T00:00:00"/>
    <x v="1"/>
    <x v="8"/>
    <s v="ZJ"/>
    <s v="9200094706"/>
    <s v="40"/>
    <n v="2.09"/>
    <s v=""/>
    <x v="1"/>
    <x v="4"/>
    <x v="1"/>
  </r>
  <r>
    <s v="1012"/>
    <s v="0L"/>
    <x v="4"/>
    <d v="2018-05-07T00:00:00"/>
    <x v="1"/>
    <x v="8"/>
    <s v="ZJ"/>
    <s v="9200094709"/>
    <s v="40"/>
    <n v="46.1"/>
    <s v=""/>
    <x v="1"/>
    <x v="4"/>
    <x v="1"/>
  </r>
  <r>
    <s v="1012"/>
    <s v="0L"/>
    <x v="4"/>
    <d v="2018-05-04T00:00:00"/>
    <x v="1"/>
    <x v="8"/>
    <s v="ZJ"/>
    <s v="9200094712"/>
    <s v="50"/>
    <n v="-0.26"/>
    <s v=""/>
    <x v="1"/>
    <x v="4"/>
    <x v="1"/>
  </r>
  <r>
    <s v="1012"/>
    <s v="0L"/>
    <x v="4"/>
    <d v="2018-05-05T00:00:00"/>
    <x v="1"/>
    <x v="8"/>
    <s v="ZJ"/>
    <s v="9200094713"/>
    <s v="50"/>
    <n v="-4.03"/>
    <s v=""/>
    <x v="1"/>
    <x v="4"/>
    <x v="1"/>
  </r>
  <r>
    <s v="1012"/>
    <s v="0L"/>
    <x v="4"/>
    <d v="2018-05-07T00:00:00"/>
    <x v="1"/>
    <x v="8"/>
    <s v="ZJ"/>
    <s v="9200094715"/>
    <s v="50"/>
    <n v="-1.89"/>
    <s v=""/>
    <x v="1"/>
    <x v="4"/>
    <x v="1"/>
  </r>
  <r>
    <s v="1012"/>
    <s v="0L"/>
    <x v="4"/>
    <d v="2018-05-04T00:00:00"/>
    <x v="1"/>
    <x v="8"/>
    <s v="ZJ"/>
    <s v="9200094721"/>
    <s v="40"/>
    <n v="5.3"/>
    <s v=""/>
    <x v="1"/>
    <x v="4"/>
    <x v="1"/>
  </r>
  <r>
    <s v="1012"/>
    <s v="0L"/>
    <x v="4"/>
    <d v="2018-05-07T00:00:00"/>
    <x v="1"/>
    <x v="8"/>
    <s v="ZJ"/>
    <s v="9200094751"/>
    <s v="40"/>
    <n v="1.99"/>
    <s v=""/>
    <x v="1"/>
    <x v="4"/>
    <x v="1"/>
  </r>
  <r>
    <s v="1012"/>
    <s v="0L"/>
    <x v="4"/>
    <d v="2018-05-08T00:00:00"/>
    <x v="1"/>
    <x v="8"/>
    <s v="ZJ"/>
    <s v="9200094752"/>
    <s v="50"/>
    <n v="-34.369999999999997"/>
    <s v=""/>
    <x v="3"/>
    <x v="4"/>
    <x v="3"/>
  </r>
  <r>
    <s v="1012"/>
    <s v="0L"/>
    <x v="4"/>
    <d v="2018-05-08T00:00:00"/>
    <x v="1"/>
    <x v="8"/>
    <s v="ZJ"/>
    <s v="9200094752"/>
    <s v="50"/>
    <n v="-4307.9799999999996"/>
    <s v=""/>
    <x v="1"/>
    <x v="4"/>
    <x v="1"/>
  </r>
  <r>
    <s v="1012"/>
    <s v="0L"/>
    <x v="4"/>
    <d v="2018-05-08T00:00:00"/>
    <x v="1"/>
    <x v="8"/>
    <s v="ZJ"/>
    <s v="9200094752"/>
    <s v="50"/>
    <n v="-22.29"/>
    <s v=""/>
    <x v="2"/>
    <x v="4"/>
    <x v="2"/>
  </r>
  <r>
    <s v="1012"/>
    <s v="0L"/>
    <x v="4"/>
    <d v="2018-05-09T00:00:00"/>
    <x v="1"/>
    <x v="8"/>
    <s v="ZJ"/>
    <s v="9200094792"/>
    <s v="50"/>
    <n v="-2893.66"/>
    <s v=""/>
    <x v="1"/>
    <x v="4"/>
    <x v="1"/>
  </r>
  <r>
    <s v="1012"/>
    <s v="0L"/>
    <x v="4"/>
    <d v="2018-05-09T00:00:00"/>
    <x v="1"/>
    <x v="8"/>
    <s v="ZJ"/>
    <s v="9200094793"/>
    <s v="50"/>
    <n v="-16.100000000000001"/>
    <s v=""/>
    <x v="0"/>
    <x v="4"/>
    <x v="0"/>
  </r>
  <r>
    <s v="1012"/>
    <s v="0L"/>
    <x v="4"/>
    <d v="2018-05-09T00:00:00"/>
    <x v="1"/>
    <x v="8"/>
    <s v="ZJ"/>
    <s v="9200094793"/>
    <s v="50"/>
    <n v="-0.98"/>
    <s v=""/>
    <x v="2"/>
    <x v="4"/>
    <x v="2"/>
  </r>
  <r>
    <s v="1012"/>
    <s v="0L"/>
    <x v="4"/>
    <d v="2018-05-03T00:00:00"/>
    <x v="1"/>
    <x v="8"/>
    <s v="ZJ"/>
    <s v="9200094795"/>
    <s v="40"/>
    <n v="1.62"/>
    <s v=""/>
    <x v="1"/>
    <x v="4"/>
    <x v="1"/>
  </r>
  <r>
    <s v="1012"/>
    <s v="0L"/>
    <x v="4"/>
    <d v="2018-05-03T00:00:00"/>
    <x v="1"/>
    <x v="8"/>
    <s v="ZJ"/>
    <s v="9200094795"/>
    <s v="40"/>
    <n v="1.73"/>
    <s v=""/>
    <x v="2"/>
    <x v="4"/>
    <x v="2"/>
  </r>
  <r>
    <s v="1012"/>
    <s v="0L"/>
    <x v="4"/>
    <d v="2018-05-07T00:00:00"/>
    <x v="1"/>
    <x v="8"/>
    <s v="ZJ"/>
    <s v="9200094796"/>
    <s v="40"/>
    <n v="1.75"/>
    <s v=""/>
    <x v="1"/>
    <x v="4"/>
    <x v="1"/>
  </r>
  <r>
    <s v="1012"/>
    <s v="0L"/>
    <x v="4"/>
    <d v="2018-05-07T00:00:00"/>
    <x v="1"/>
    <x v="8"/>
    <s v="ZJ"/>
    <s v="9200094796"/>
    <s v="40"/>
    <n v="3.04"/>
    <s v=""/>
    <x v="2"/>
    <x v="4"/>
    <x v="2"/>
  </r>
  <r>
    <s v="1012"/>
    <s v="0L"/>
    <x v="4"/>
    <d v="2018-05-02T00:00:00"/>
    <x v="1"/>
    <x v="8"/>
    <s v="ZJ"/>
    <s v="9200094801"/>
    <s v="40"/>
    <n v="0.8"/>
    <s v=""/>
    <x v="1"/>
    <x v="4"/>
    <x v="1"/>
  </r>
  <r>
    <s v="1012"/>
    <s v="0L"/>
    <x v="4"/>
    <d v="2018-05-04T00:00:00"/>
    <x v="1"/>
    <x v="8"/>
    <s v="ZJ"/>
    <s v="9200094803"/>
    <s v="40"/>
    <n v="1.77"/>
    <s v=""/>
    <x v="1"/>
    <x v="4"/>
    <x v="1"/>
  </r>
  <r>
    <s v="1012"/>
    <s v="0L"/>
    <x v="4"/>
    <d v="2018-05-08T00:00:00"/>
    <x v="1"/>
    <x v="8"/>
    <s v="ZJ"/>
    <s v="9200094804"/>
    <s v="40"/>
    <n v="25.03"/>
    <s v=""/>
    <x v="1"/>
    <x v="4"/>
    <x v="1"/>
  </r>
  <r>
    <s v="1012"/>
    <s v="0L"/>
    <x v="4"/>
    <d v="2018-05-08T00:00:00"/>
    <x v="1"/>
    <x v="8"/>
    <s v="ZJ"/>
    <s v="9200094804"/>
    <s v="40"/>
    <n v="5.33"/>
    <s v=""/>
    <x v="2"/>
    <x v="4"/>
    <x v="2"/>
  </r>
  <r>
    <s v="1012"/>
    <s v="0L"/>
    <x v="4"/>
    <d v="2018-05-04T00:00:00"/>
    <x v="1"/>
    <x v="8"/>
    <s v="ZJ"/>
    <s v="9200094810"/>
    <s v="40"/>
    <n v="1.01"/>
    <s v=""/>
    <x v="2"/>
    <x v="4"/>
    <x v="2"/>
  </r>
  <r>
    <s v="1012"/>
    <s v="0L"/>
    <x v="4"/>
    <d v="2018-05-08T00:00:00"/>
    <x v="1"/>
    <x v="8"/>
    <s v="ZJ"/>
    <s v="9200094812"/>
    <s v="40"/>
    <n v="9.9600000000000009"/>
    <s v=""/>
    <x v="1"/>
    <x v="4"/>
    <x v="1"/>
  </r>
  <r>
    <s v="1012"/>
    <s v="0L"/>
    <x v="4"/>
    <d v="2018-05-08T00:00:00"/>
    <x v="1"/>
    <x v="8"/>
    <s v="ZJ"/>
    <s v="9200094814"/>
    <s v="40"/>
    <n v="92.46"/>
    <s v=""/>
    <x v="1"/>
    <x v="4"/>
    <x v="1"/>
  </r>
  <r>
    <s v="1012"/>
    <s v="0L"/>
    <x v="4"/>
    <d v="2018-05-01T00:00:00"/>
    <x v="1"/>
    <x v="8"/>
    <s v="ZJ"/>
    <s v="9200094820"/>
    <s v="40"/>
    <n v="21.98"/>
    <s v=""/>
    <x v="1"/>
    <x v="4"/>
    <x v="1"/>
  </r>
  <r>
    <s v="1012"/>
    <s v="0L"/>
    <x v="4"/>
    <d v="2018-05-09T00:00:00"/>
    <x v="1"/>
    <x v="8"/>
    <s v="ZJ"/>
    <s v="9200094822"/>
    <s v="40"/>
    <n v="0.48"/>
    <s v=""/>
    <x v="1"/>
    <x v="4"/>
    <x v="1"/>
  </r>
  <r>
    <s v="1012"/>
    <s v="0L"/>
    <x v="4"/>
    <d v="2018-05-09T00:00:00"/>
    <x v="1"/>
    <x v="8"/>
    <s v="ZJ"/>
    <s v="9200094824"/>
    <s v="40"/>
    <n v="157.18"/>
    <s v=""/>
    <x v="1"/>
    <x v="4"/>
    <x v="1"/>
  </r>
  <r>
    <s v="1012"/>
    <s v="0L"/>
    <x v="4"/>
    <d v="2018-05-08T00:00:00"/>
    <x v="1"/>
    <x v="8"/>
    <s v="ZJ"/>
    <s v="9200094830"/>
    <s v="50"/>
    <n v="-1.99"/>
    <s v=""/>
    <x v="1"/>
    <x v="4"/>
    <x v="1"/>
  </r>
  <r>
    <s v="1012"/>
    <s v="0L"/>
    <x v="4"/>
    <d v="2018-05-09T00:00:00"/>
    <x v="1"/>
    <x v="8"/>
    <s v="ZJ"/>
    <s v="9200094832"/>
    <s v="50"/>
    <n v="-2.89"/>
    <s v=""/>
    <x v="3"/>
    <x v="4"/>
    <x v="3"/>
  </r>
  <r>
    <s v="1012"/>
    <s v="0L"/>
    <x v="4"/>
    <d v="2018-05-09T00:00:00"/>
    <x v="1"/>
    <x v="8"/>
    <s v="ZJ"/>
    <s v="9200094833"/>
    <s v="50"/>
    <n v="-65.44"/>
    <s v=""/>
    <x v="1"/>
    <x v="4"/>
    <x v="1"/>
  </r>
  <r>
    <s v="1012"/>
    <s v="0L"/>
    <x v="4"/>
    <d v="2018-05-08T00:00:00"/>
    <x v="1"/>
    <x v="8"/>
    <s v="ZJ"/>
    <s v="9200094842"/>
    <s v="50"/>
    <n v="-4.63"/>
    <s v=""/>
    <x v="0"/>
    <x v="4"/>
    <x v="0"/>
  </r>
  <r>
    <s v="1012"/>
    <s v="0L"/>
    <x v="4"/>
    <d v="2018-05-08T00:00:00"/>
    <x v="1"/>
    <x v="8"/>
    <s v="ZJ"/>
    <s v="9200094842"/>
    <s v="50"/>
    <n v="-1.01"/>
    <s v=""/>
    <x v="2"/>
    <x v="4"/>
    <x v="2"/>
  </r>
  <r>
    <s v="1012"/>
    <s v="0L"/>
    <x v="4"/>
    <d v="2018-05-08T00:00:00"/>
    <x v="1"/>
    <x v="8"/>
    <s v="ZJ"/>
    <s v="9200094843"/>
    <s v="50"/>
    <n v="-29.58"/>
    <s v=""/>
    <x v="1"/>
    <x v="4"/>
    <x v="1"/>
  </r>
  <r>
    <s v="1012"/>
    <s v="0L"/>
    <x v="4"/>
    <d v="2018-05-09T00:00:00"/>
    <x v="1"/>
    <x v="8"/>
    <s v="ZJ"/>
    <s v="9200094876"/>
    <s v="40"/>
    <n v="3.66"/>
    <s v=""/>
    <x v="1"/>
    <x v="4"/>
    <x v="1"/>
  </r>
  <r>
    <s v="1012"/>
    <s v="0L"/>
    <x v="4"/>
    <d v="2018-05-09T00:00:00"/>
    <x v="1"/>
    <x v="8"/>
    <s v="ZJ"/>
    <s v="9200094877"/>
    <s v="40"/>
    <n v="5.85"/>
    <s v=""/>
    <x v="1"/>
    <x v="4"/>
    <x v="1"/>
  </r>
  <r>
    <s v="1012"/>
    <s v="0L"/>
    <x v="4"/>
    <d v="2018-05-10T00:00:00"/>
    <x v="1"/>
    <x v="8"/>
    <s v="ZJ"/>
    <s v="9200094883"/>
    <s v="50"/>
    <n v="-2.96"/>
    <s v=""/>
    <x v="5"/>
    <x v="4"/>
    <x v="5"/>
  </r>
  <r>
    <s v="1012"/>
    <s v="0L"/>
    <x v="4"/>
    <d v="2018-05-10T00:00:00"/>
    <x v="1"/>
    <x v="8"/>
    <s v="ZJ"/>
    <s v="9200094883"/>
    <s v="50"/>
    <n v="-1962.2"/>
    <s v=""/>
    <x v="1"/>
    <x v="4"/>
    <x v="1"/>
  </r>
  <r>
    <s v="1012"/>
    <s v="0L"/>
    <x v="4"/>
    <d v="2018-05-09T00:00:00"/>
    <x v="1"/>
    <x v="8"/>
    <s v="ZJ"/>
    <s v="9200094888"/>
    <s v="40"/>
    <n v="16.25"/>
    <s v=""/>
    <x v="1"/>
    <x v="4"/>
    <x v="1"/>
  </r>
  <r>
    <s v="1012"/>
    <s v="0L"/>
    <x v="4"/>
    <d v="2018-05-09T00:00:00"/>
    <x v="1"/>
    <x v="8"/>
    <s v="ZJ"/>
    <s v="9200094891"/>
    <s v="40"/>
    <n v="394.45"/>
    <s v=""/>
    <x v="1"/>
    <x v="4"/>
    <x v="1"/>
  </r>
  <r>
    <s v="1012"/>
    <s v="0L"/>
    <x v="4"/>
    <d v="2018-05-10T00:00:00"/>
    <x v="1"/>
    <x v="8"/>
    <s v="ZJ"/>
    <s v="9200094892"/>
    <s v="40"/>
    <n v="1.72"/>
    <s v=""/>
    <x v="1"/>
    <x v="4"/>
    <x v="1"/>
  </r>
  <r>
    <s v="1012"/>
    <s v="0L"/>
    <x v="4"/>
    <d v="2018-05-10T00:00:00"/>
    <x v="1"/>
    <x v="8"/>
    <s v="ZJ"/>
    <s v="9200094893"/>
    <s v="40"/>
    <n v="169.4"/>
    <s v=""/>
    <x v="1"/>
    <x v="4"/>
    <x v="1"/>
  </r>
  <r>
    <s v="1012"/>
    <s v="0L"/>
    <x v="4"/>
    <d v="2018-05-09T00:00:00"/>
    <x v="1"/>
    <x v="8"/>
    <s v="ZJ"/>
    <s v="9200094903"/>
    <s v="50"/>
    <n v="-36.479999999999997"/>
    <s v=""/>
    <x v="1"/>
    <x v="4"/>
    <x v="1"/>
  </r>
  <r>
    <s v="1012"/>
    <s v="0L"/>
    <x v="4"/>
    <d v="2018-05-10T00:00:00"/>
    <x v="1"/>
    <x v="8"/>
    <s v="ZJ"/>
    <s v="9200094905"/>
    <s v="50"/>
    <n v="-1485.8"/>
    <s v=""/>
    <x v="1"/>
    <x v="4"/>
    <x v="1"/>
  </r>
  <r>
    <s v="1012"/>
    <s v="0L"/>
    <x v="4"/>
    <d v="2018-05-15T00:00:00"/>
    <x v="1"/>
    <x v="8"/>
    <s v="ZJ"/>
    <s v="9200095074"/>
    <s v="50"/>
    <n v="-2956.88"/>
    <s v=""/>
    <x v="1"/>
    <x v="4"/>
    <x v="1"/>
  </r>
  <r>
    <s v="1012"/>
    <s v="0L"/>
    <x v="4"/>
    <d v="2018-05-15T00:00:00"/>
    <x v="1"/>
    <x v="8"/>
    <s v="ZJ"/>
    <s v="9200095074"/>
    <s v="50"/>
    <n v="-52.81"/>
    <s v=""/>
    <x v="4"/>
    <x v="4"/>
    <x v="4"/>
  </r>
  <r>
    <s v="1012"/>
    <s v="0L"/>
    <x v="4"/>
    <d v="2018-05-03T00:00:00"/>
    <x v="1"/>
    <x v="8"/>
    <s v="ZJ"/>
    <s v="9200094933"/>
    <s v="40"/>
    <n v="4.72"/>
    <s v=""/>
    <x v="1"/>
    <x v="4"/>
    <x v="1"/>
  </r>
  <r>
    <s v="1012"/>
    <s v="0L"/>
    <x v="4"/>
    <d v="2018-05-04T00:00:00"/>
    <x v="1"/>
    <x v="8"/>
    <s v="ZJ"/>
    <s v="9200094934"/>
    <s v="40"/>
    <n v="1.71"/>
    <s v=""/>
    <x v="1"/>
    <x v="4"/>
    <x v="1"/>
  </r>
  <r>
    <s v="1012"/>
    <s v="0L"/>
    <x v="4"/>
    <d v="2018-05-10T00:00:00"/>
    <x v="1"/>
    <x v="8"/>
    <s v="ZJ"/>
    <s v="9200094936"/>
    <s v="40"/>
    <n v="198.97"/>
    <s v=""/>
    <x v="1"/>
    <x v="4"/>
    <x v="1"/>
  </r>
  <r>
    <s v="1012"/>
    <s v="0L"/>
    <x v="4"/>
    <d v="2018-05-11T00:00:00"/>
    <x v="1"/>
    <x v="8"/>
    <s v="ZJ"/>
    <s v="9200094938"/>
    <s v="50"/>
    <n v="-2202.89"/>
    <s v=""/>
    <x v="1"/>
    <x v="4"/>
    <x v="1"/>
  </r>
  <r>
    <s v="1012"/>
    <s v="0L"/>
    <x v="4"/>
    <d v="2018-05-10T00:00:00"/>
    <x v="1"/>
    <x v="8"/>
    <s v="ZJ"/>
    <s v="9200094944"/>
    <s v="40"/>
    <n v="1.36"/>
    <s v=""/>
    <x v="2"/>
    <x v="4"/>
    <x v="2"/>
  </r>
  <r>
    <s v="1012"/>
    <s v="0L"/>
    <x v="4"/>
    <d v="2018-05-10T00:00:00"/>
    <x v="1"/>
    <x v="8"/>
    <s v="ZJ"/>
    <s v="9200094945"/>
    <s v="40"/>
    <n v="104.73"/>
    <s v=""/>
    <x v="1"/>
    <x v="4"/>
    <x v="1"/>
  </r>
  <r>
    <s v="1012"/>
    <s v="0L"/>
    <x v="4"/>
    <d v="2018-05-11T00:00:00"/>
    <x v="1"/>
    <x v="8"/>
    <s v="ZJ"/>
    <s v="9200094947"/>
    <s v="40"/>
    <n v="5.55"/>
    <s v=""/>
    <x v="1"/>
    <x v="4"/>
    <x v="1"/>
  </r>
  <r>
    <s v="1012"/>
    <s v="0L"/>
    <x v="4"/>
    <d v="2018-05-10T00:00:00"/>
    <x v="1"/>
    <x v="8"/>
    <s v="ZJ"/>
    <s v="9200094953"/>
    <s v="40"/>
    <n v="7.08"/>
    <s v=""/>
    <x v="1"/>
    <x v="4"/>
    <x v="1"/>
  </r>
  <r>
    <s v="1012"/>
    <s v="0L"/>
    <x v="4"/>
    <d v="2018-05-10T00:00:00"/>
    <x v="1"/>
    <x v="8"/>
    <s v="ZJ"/>
    <s v="9200094955"/>
    <s v="40"/>
    <n v="7.0000000000000007E-2"/>
    <s v=""/>
    <x v="1"/>
    <x v="4"/>
    <x v="1"/>
  </r>
  <r>
    <s v="1012"/>
    <s v="0L"/>
    <x v="4"/>
    <d v="2018-05-11T00:00:00"/>
    <x v="1"/>
    <x v="8"/>
    <s v="ZJ"/>
    <s v="9200094960"/>
    <s v="40"/>
    <n v="0.91"/>
    <s v=""/>
    <x v="1"/>
    <x v="4"/>
    <x v="1"/>
  </r>
  <r>
    <s v="1012"/>
    <s v="0L"/>
    <x v="4"/>
    <d v="2018-05-11T00:00:00"/>
    <x v="1"/>
    <x v="8"/>
    <s v="ZJ"/>
    <s v="9200094961"/>
    <s v="40"/>
    <n v="1.87"/>
    <s v=""/>
    <x v="1"/>
    <x v="4"/>
    <x v="1"/>
  </r>
  <r>
    <s v="1012"/>
    <s v="0L"/>
    <x v="4"/>
    <d v="2018-05-11T00:00:00"/>
    <x v="1"/>
    <x v="8"/>
    <s v="ZJ"/>
    <s v="9200094962"/>
    <s v="40"/>
    <n v="2.4"/>
    <s v=""/>
    <x v="0"/>
    <x v="4"/>
    <x v="0"/>
  </r>
  <r>
    <s v="1012"/>
    <s v="0L"/>
    <x v="4"/>
    <d v="2018-05-11T00:00:00"/>
    <x v="1"/>
    <x v="8"/>
    <s v="ZJ"/>
    <s v="9200094963"/>
    <s v="40"/>
    <n v="0.87"/>
    <s v=""/>
    <x v="1"/>
    <x v="4"/>
    <x v="1"/>
  </r>
  <r>
    <s v="1012"/>
    <s v="0L"/>
    <x v="4"/>
    <d v="2018-05-11T00:00:00"/>
    <x v="1"/>
    <x v="8"/>
    <s v="ZJ"/>
    <s v="9200094964"/>
    <s v="40"/>
    <n v="0.11"/>
    <s v=""/>
    <x v="1"/>
    <x v="4"/>
    <x v="1"/>
  </r>
  <r>
    <s v="1012"/>
    <s v="0L"/>
    <x v="4"/>
    <d v="2018-05-10T00:00:00"/>
    <x v="1"/>
    <x v="8"/>
    <s v="ZJ"/>
    <s v="9200094968"/>
    <s v="50"/>
    <n v="-543.91999999999996"/>
    <s v=""/>
    <x v="1"/>
    <x v="4"/>
    <x v="1"/>
  </r>
  <r>
    <s v="1012"/>
    <s v="0L"/>
    <x v="4"/>
    <d v="2018-05-10T00:00:00"/>
    <x v="1"/>
    <x v="8"/>
    <s v="ZJ"/>
    <s v="9200094968"/>
    <s v="50"/>
    <n v="-0.53"/>
    <s v=""/>
    <x v="0"/>
    <x v="4"/>
    <x v="0"/>
  </r>
  <r>
    <s v="1012"/>
    <s v="0L"/>
    <x v="4"/>
    <d v="2018-05-11T00:00:00"/>
    <x v="1"/>
    <x v="8"/>
    <s v="ZJ"/>
    <s v="9200094971"/>
    <s v="50"/>
    <n v="-5.9"/>
    <s v=""/>
    <x v="1"/>
    <x v="4"/>
    <x v="1"/>
  </r>
  <r>
    <s v="1012"/>
    <s v="0L"/>
    <x v="4"/>
    <d v="2018-05-11T00:00:00"/>
    <x v="1"/>
    <x v="8"/>
    <s v="ZJ"/>
    <s v="9200094971"/>
    <s v="50"/>
    <n v="-1.36"/>
    <s v=""/>
    <x v="2"/>
    <x v="4"/>
    <x v="2"/>
  </r>
  <r>
    <s v="1012"/>
    <s v="0L"/>
    <x v="4"/>
    <d v="2018-05-14T00:00:00"/>
    <x v="1"/>
    <x v="8"/>
    <s v="ZJ"/>
    <s v="9200094998"/>
    <s v="50"/>
    <n v="-2.87"/>
    <s v=""/>
    <x v="2"/>
    <x v="4"/>
    <x v="2"/>
  </r>
  <r>
    <s v="1012"/>
    <s v="0L"/>
    <x v="4"/>
    <d v="2018-05-14T00:00:00"/>
    <x v="1"/>
    <x v="8"/>
    <s v="ZJ"/>
    <s v="9200094998"/>
    <s v="50"/>
    <n v="-3446.16"/>
    <s v=""/>
    <x v="1"/>
    <x v="4"/>
    <x v="1"/>
  </r>
  <r>
    <s v="1012"/>
    <s v="0L"/>
    <x v="4"/>
    <d v="2018-05-11T00:00:00"/>
    <x v="1"/>
    <x v="8"/>
    <s v="ZJ"/>
    <s v="9200094999"/>
    <s v="40"/>
    <n v="7.5"/>
    <s v=""/>
    <x v="1"/>
    <x v="4"/>
    <x v="1"/>
  </r>
  <r>
    <s v="1012"/>
    <s v="0L"/>
    <x v="4"/>
    <d v="2018-05-11T00:00:00"/>
    <x v="1"/>
    <x v="8"/>
    <s v="ZJ"/>
    <s v="9200095002"/>
    <s v="40"/>
    <n v="4.4400000000000004"/>
    <s v=""/>
    <x v="1"/>
    <x v="4"/>
    <x v="1"/>
  </r>
  <r>
    <s v="1012"/>
    <s v="0L"/>
    <x v="4"/>
    <d v="2018-05-11T00:00:00"/>
    <x v="1"/>
    <x v="8"/>
    <s v="ZJ"/>
    <s v="9200095005"/>
    <s v="40"/>
    <n v="0.96"/>
    <s v=""/>
    <x v="1"/>
    <x v="4"/>
    <x v="1"/>
  </r>
  <r>
    <s v="1012"/>
    <s v="0L"/>
    <x v="4"/>
    <d v="2018-05-11T00:00:00"/>
    <x v="1"/>
    <x v="8"/>
    <s v="ZJ"/>
    <s v="9200095007"/>
    <s v="40"/>
    <n v="0.47"/>
    <s v=""/>
    <x v="1"/>
    <x v="4"/>
    <x v="1"/>
  </r>
  <r>
    <s v="1012"/>
    <s v="0L"/>
    <x v="4"/>
    <d v="2018-05-01T00:00:00"/>
    <x v="1"/>
    <x v="8"/>
    <s v="ZJ"/>
    <s v="9200095013"/>
    <s v="40"/>
    <n v="1.18"/>
    <s v=""/>
    <x v="1"/>
    <x v="4"/>
    <x v="1"/>
  </r>
  <r>
    <s v="1012"/>
    <s v="0L"/>
    <x v="4"/>
    <d v="2018-05-01T00:00:00"/>
    <x v="1"/>
    <x v="8"/>
    <s v="ZJ"/>
    <s v="9200095016"/>
    <s v="40"/>
    <n v="1.84"/>
    <s v=""/>
    <x v="1"/>
    <x v="4"/>
    <x v="1"/>
  </r>
  <r>
    <s v="1012"/>
    <s v="0L"/>
    <x v="4"/>
    <d v="2018-05-01T00:00:00"/>
    <x v="1"/>
    <x v="8"/>
    <s v="ZJ"/>
    <s v="9200095017"/>
    <s v="40"/>
    <n v="1.1000000000000001"/>
    <s v=""/>
    <x v="1"/>
    <x v="4"/>
    <x v="1"/>
  </r>
  <r>
    <s v="1012"/>
    <s v="0L"/>
    <x v="4"/>
    <d v="2018-05-14T00:00:00"/>
    <x v="1"/>
    <x v="8"/>
    <s v="ZJ"/>
    <s v="9200095025"/>
    <s v="40"/>
    <n v="1.68"/>
    <s v=""/>
    <x v="2"/>
    <x v="4"/>
    <x v="2"/>
  </r>
  <r>
    <s v="1012"/>
    <s v="0L"/>
    <x v="4"/>
    <d v="2018-05-11T00:00:00"/>
    <x v="1"/>
    <x v="8"/>
    <s v="ZJ"/>
    <s v="9200095028"/>
    <s v="40"/>
    <n v="52.57"/>
    <s v=""/>
    <x v="1"/>
    <x v="4"/>
    <x v="1"/>
  </r>
  <r>
    <s v="1012"/>
    <s v="0L"/>
    <x v="4"/>
    <d v="2018-05-14T00:00:00"/>
    <x v="1"/>
    <x v="8"/>
    <s v="ZJ"/>
    <s v="9200095027"/>
    <s v="40"/>
    <n v="56.78"/>
    <s v=""/>
    <x v="1"/>
    <x v="4"/>
    <x v="1"/>
  </r>
  <r>
    <s v="1012"/>
    <s v="0L"/>
    <x v="4"/>
    <d v="2018-05-14T00:00:00"/>
    <x v="1"/>
    <x v="8"/>
    <s v="ZJ"/>
    <s v="9200095027"/>
    <s v="40"/>
    <n v="7.58"/>
    <s v=""/>
    <x v="2"/>
    <x v="4"/>
    <x v="2"/>
  </r>
  <r>
    <s v="1012"/>
    <s v="0L"/>
    <x v="4"/>
    <d v="2018-05-09T00:00:00"/>
    <x v="1"/>
    <x v="8"/>
    <s v="ZJ"/>
    <s v="9200095032"/>
    <s v="40"/>
    <n v="4.34"/>
    <s v=""/>
    <x v="1"/>
    <x v="4"/>
    <x v="1"/>
  </r>
  <r>
    <s v="1012"/>
    <s v="0L"/>
    <x v="4"/>
    <d v="2018-05-11T00:00:00"/>
    <x v="1"/>
    <x v="8"/>
    <s v="ZJ"/>
    <s v="9200095033"/>
    <s v="40"/>
    <n v="1.42"/>
    <s v=""/>
    <x v="1"/>
    <x v="4"/>
    <x v="1"/>
  </r>
  <r>
    <s v="1012"/>
    <s v="0L"/>
    <x v="4"/>
    <d v="2018-05-11T00:00:00"/>
    <x v="1"/>
    <x v="8"/>
    <s v="ZJ"/>
    <s v="9200095034"/>
    <s v="40"/>
    <n v="3.07"/>
    <s v=""/>
    <x v="1"/>
    <x v="4"/>
    <x v="1"/>
  </r>
  <r>
    <s v="1012"/>
    <s v="0L"/>
    <x v="4"/>
    <d v="2018-05-11T00:00:00"/>
    <x v="1"/>
    <x v="8"/>
    <s v="ZJ"/>
    <s v="9200095035"/>
    <s v="40"/>
    <n v="0.76"/>
    <s v=""/>
    <x v="1"/>
    <x v="4"/>
    <x v="1"/>
  </r>
  <r>
    <s v="1012"/>
    <s v="0L"/>
    <x v="4"/>
    <d v="2018-05-11T00:00:00"/>
    <x v="1"/>
    <x v="8"/>
    <s v="ZJ"/>
    <s v="9200095041"/>
    <s v="40"/>
    <n v="2.31"/>
    <s v=""/>
    <x v="2"/>
    <x v="4"/>
    <x v="2"/>
  </r>
  <r>
    <s v="1012"/>
    <s v="0L"/>
    <x v="4"/>
    <d v="2018-05-11T00:00:00"/>
    <x v="1"/>
    <x v="8"/>
    <s v="ZJ"/>
    <s v="9200095044"/>
    <s v="40"/>
    <n v="107.51"/>
    <s v=""/>
    <x v="2"/>
    <x v="4"/>
    <x v="2"/>
  </r>
  <r>
    <s v="1012"/>
    <s v="0L"/>
    <x v="4"/>
    <d v="2018-05-11T00:00:00"/>
    <x v="1"/>
    <x v="8"/>
    <s v="ZJ"/>
    <s v="9200095047"/>
    <s v="50"/>
    <n v="-7.72"/>
    <s v=""/>
    <x v="2"/>
    <x v="4"/>
    <x v="2"/>
  </r>
  <r>
    <s v="1012"/>
    <s v="0L"/>
    <x v="4"/>
    <d v="2018-05-11T00:00:00"/>
    <x v="1"/>
    <x v="8"/>
    <s v="ZJ"/>
    <s v="9200095047"/>
    <s v="50"/>
    <n v="-15.3"/>
    <s v=""/>
    <x v="1"/>
    <x v="4"/>
    <x v="1"/>
  </r>
  <r>
    <s v="1012"/>
    <s v="0L"/>
    <x v="4"/>
    <d v="2018-05-14T00:00:00"/>
    <x v="1"/>
    <x v="8"/>
    <s v="ZJ"/>
    <s v="9200095049"/>
    <s v="50"/>
    <n v="-3.36"/>
    <s v=""/>
    <x v="2"/>
    <x v="4"/>
    <x v="2"/>
  </r>
  <r>
    <s v="1012"/>
    <s v="0L"/>
    <x v="4"/>
    <d v="2018-05-14T00:00:00"/>
    <x v="1"/>
    <x v="8"/>
    <s v="ZJ"/>
    <s v="9200095049"/>
    <s v="50"/>
    <n v="-21.27"/>
    <s v=""/>
    <x v="1"/>
    <x v="4"/>
    <x v="1"/>
  </r>
  <r>
    <s v="1012"/>
    <s v="0L"/>
    <x v="4"/>
    <d v="2018-05-16T00:00:00"/>
    <x v="1"/>
    <x v="8"/>
    <s v="ZJ"/>
    <s v="9200095113"/>
    <s v="50"/>
    <n v="-245.93"/>
    <s v=""/>
    <x v="2"/>
    <x v="4"/>
    <x v="2"/>
  </r>
  <r>
    <s v="1012"/>
    <s v="0L"/>
    <x v="4"/>
    <d v="2018-05-16T00:00:00"/>
    <x v="1"/>
    <x v="8"/>
    <s v="ZJ"/>
    <s v="9200095113"/>
    <s v="50"/>
    <n v="-1957.69"/>
    <s v=""/>
    <x v="1"/>
    <x v="4"/>
    <x v="1"/>
  </r>
  <r>
    <s v="1012"/>
    <s v="0L"/>
    <x v="4"/>
    <d v="2018-05-16T00:00:00"/>
    <x v="1"/>
    <x v="8"/>
    <s v="ZJ"/>
    <s v="9200095113"/>
    <s v="50"/>
    <n v="-21.96"/>
    <s v=""/>
    <x v="0"/>
    <x v="4"/>
    <x v="0"/>
  </r>
  <r>
    <s v="1012"/>
    <s v="0L"/>
    <x v="4"/>
    <d v="2018-05-16T00:00:00"/>
    <x v="1"/>
    <x v="8"/>
    <s v="ZJ"/>
    <s v="9200095113"/>
    <s v="50"/>
    <n v="-1.92"/>
    <s v=""/>
    <x v="4"/>
    <x v="4"/>
    <x v="4"/>
  </r>
  <r>
    <s v="1012"/>
    <s v="0L"/>
    <x v="4"/>
    <d v="2018-05-15T00:00:00"/>
    <x v="1"/>
    <x v="8"/>
    <s v="ZJ"/>
    <s v="9200095122"/>
    <s v="40"/>
    <n v="6.67"/>
    <s v=""/>
    <x v="1"/>
    <x v="4"/>
    <x v="1"/>
  </r>
  <r>
    <s v="1012"/>
    <s v="0L"/>
    <x v="4"/>
    <d v="2018-05-16T00:00:00"/>
    <x v="1"/>
    <x v="8"/>
    <s v="ZJ"/>
    <s v="9200095126"/>
    <s v="40"/>
    <n v="5.9"/>
    <s v=""/>
    <x v="2"/>
    <x v="4"/>
    <x v="2"/>
  </r>
  <r>
    <s v="1012"/>
    <s v="0L"/>
    <x v="4"/>
    <d v="2018-05-16T00:00:00"/>
    <x v="1"/>
    <x v="8"/>
    <s v="ZJ"/>
    <s v="9200095128"/>
    <s v="40"/>
    <n v="24.45"/>
    <s v=""/>
    <x v="2"/>
    <x v="4"/>
    <x v="2"/>
  </r>
  <r>
    <s v="1012"/>
    <s v="0L"/>
    <x v="4"/>
    <d v="2018-05-16T00:00:00"/>
    <x v="1"/>
    <x v="8"/>
    <s v="ZJ"/>
    <s v="9200095128"/>
    <s v="40"/>
    <n v="49.11"/>
    <s v=""/>
    <x v="1"/>
    <x v="4"/>
    <x v="1"/>
  </r>
  <r>
    <s v="1012"/>
    <s v="0L"/>
    <x v="4"/>
    <d v="2018-05-14T00:00:00"/>
    <x v="1"/>
    <x v="8"/>
    <s v="ZJ"/>
    <s v="9200095132"/>
    <s v="40"/>
    <n v="60.12"/>
    <s v=""/>
    <x v="1"/>
    <x v="4"/>
    <x v="1"/>
  </r>
  <r>
    <s v="1012"/>
    <s v="0L"/>
    <x v="4"/>
    <d v="2018-05-15T00:00:00"/>
    <x v="1"/>
    <x v="8"/>
    <s v="ZJ"/>
    <s v="9200095134"/>
    <s v="40"/>
    <n v="66.319999999999993"/>
    <s v=""/>
    <x v="1"/>
    <x v="4"/>
    <x v="1"/>
  </r>
  <r>
    <s v="1012"/>
    <s v="0L"/>
    <x v="4"/>
    <d v="2018-05-16T00:00:00"/>
    <x v="1"/>
    <x v="8"/>
    <s v="ZJ"/>
    <s v="9200095144"/>
    <s v="50"/>
    <n v="-13.28"/>
    <s v=""/>
    <x v="1"/>
    <x v="4"/>
    <x v="1"/>
  </r>
  <r>
    <s v="1012"/>
    <s v="0L"/>
    <x v="4"/>
    <d v="2018-05-16T00:00:00"/>
    <x v="1"/>
    <x v="8"/>
    <s v="ZJ"/>
    <s v="9200095144"/>
    <s v="50"/>
    <n v="-14.77"/>
    <s v=""/>
    <x v="2"/>
    <x v="4"/>
    <x v="2"/>
  </r>
  <r>
    <s v="1012"/>
    <s v="0L"/>
    <x v="4"/>
    <d v="2018-05-14T00:00:00"/>
    <x v="1"/>
    <x v="8"/>
    <s v="ZJ"/>
    <s v="9200095157"/>
    <s v="50"/>
    <n v="-1.2"/>
    <s v=""/>
    <x v="1"/>
    <x v="4"/>
    <x v="1"/>
  </r>
  <r>
    <s v="1012"/>
    <s v="0L"/>
    <x v="4"/>
    <d v="2018-05-15T00:00:00"/>
    <x v="1"/>
    <x v="8"/>
    <s v="ZJ"/>
    <s v="9200095158"/>
    <s v="50"/>
    <n v="-0.68"/>
    <s v=""/>
    <x v="0"/>
    <x v="4"/>
    <x v="0"/>
  </r>
  <r>
    <s v="1012"/>
    <s v="0L"/>
    <x v="4"/>
    <d v="2018-05-15T00:00:00"/>
    <x v="1"/>
    <x v="8"/>
    <s v="ZJ"/>
    <s v="9200095159"/>
    <s v="50"/>
    <n v="-30.86"/>
    <s v=""/>
    <x v="1"/>
    <x v="4"/>
    <x v="1"/>
  </r>
  <r>
    <s v="1012"/>
    <s v="0L"/>
    <x v="4"/>
    <d v="2018-05-17T00:00:00"/>
    <x v="1"/>
    <x v="8"/>
    <s v="ZJ"/>
    <s v="9200095188"/>
    <s v="50"/>
    <n v="-202.43"/>
    <s v=""/>
    <x v="2"/>
    <x v="4"/>
    <x v="2"/>
  </r>
  <r>
    <s v="1012"/>
    <s v="0L"/>
    <x v="4"/>
    <d v="2018-05-17T00:00:00"/>
    <x v="1"/>
    <x v="8"/>
    <s v="ZJ"/>
    <s v="9200095188"/>
    <s v="50"/>
    <n v="-2528.62"/>
    <s v=""/>
    <x v="1"/>
    <x v="4"/>
    <x v="1"/>
  </r>
  <r>
    <s v="1012"/>
    <s v="0L"/>
    <x v="4"/>
    <d v="2018-05-17T00:00:00"/>
    <x v="1"/>
    <x v="8"/>
    <s v="ZJ"/>
    <s v="9200095188"/>
    <s v="50"/>
    <n v="-337.95"/>
    <s v=""/>
    <x v="0"/>
    <x v="4"/>
    <x v="0"/>
  </r>
  <r>
    <s v="1012"/>
    <s v="0L"/>
    <x v="4"/>
    <d v="2018-05-17T00:00:00"/>
    <x v="1"/>
    <x v="8"/>
    <s v="ZJ"/>
    <s v="9200095206"/>
    <s v="40"/>
    <n v="231.79"/>
    <s v=""/>
    <x v="1"/>
    <x v="4"/>
    <x v="1"/>
  </r>
  <r>
    <s v="1012"/>
    <s v="0L"/>
    <x v="4"/>
    <d v="2018-05-16T00:00:00"/>
    <x v="1"/>
    <x v="8"/>
    <s v="ZJ"/>
    <s v="9200095219"/>
    <s v="40"/>
    <n v="54.5"/>
    <s v=""/>
    <x v="1"/>
    <x v="4"/>
    <x v="1"/>
  </r>
  <r>
    <s v="1012"/>
    <s v="0L"/>
    <x v="4"/>
    <d v="2018-05-16T00:00:00"/>
    <x v="1"/>
    <x v="8"/>
    <s v="ZJ"/>
    <s v="9200095222"/>
    <s v="50"/>
    <n v="-2.68"/>
    <s v=""/>
    <x v="1"/>
    <x v="4"/>
    <x v="1"/>
  </r>
  <r>
    <s v="1012"/>
    <s v="0L"/>
    <x v="4"/>
    <d v="2018-05-17T00:00:00"/>
    <x v="1"/>
    <x v="8"/>
    <s v="ZJ"/>
    <s v="9200095225"/>
    <s v="50"/>
    <n v="-94.06"/>
    <s v=""/>
    <x v="1"/>
    <x v="4"/>
    <x v="1"/>
  </r>
  <r>
    <s v="1012"/>
    <s v="0L"/>
    <x v="4"/>
    <d v="2018-05-18T00:00:00"/>
    <x v="1"/>
    <x v="8"/>
    <s v="ZJ"/>
    <s v="9200095254"/>
    <s v="50"/>
    <n v="-11.14"/>
    <s v=""/>
    <x v="0"/>
    <x v="4"/>
    <x v="0"/>
  </r>
  <r>
    <s v="1012"/>
    <s v="0L"/>
    <x v="4"/>
    <d v="2018-05-18T00:00:00"/>
    <x v="1"/>
    <x v="8"/>
    <s v="ZJ"/>
    <s v="9200095254"/>
    <s v="50"/>
    <n v="-1207.43"/>
    <s v=""/>
    <x v="1"/>
    <x v="4"/>
    <x v="1"/>
  </r>
  <r>
    <s v="1012"/>
    <s v="0L"/>
    <x v="4"/>
    <d v="2018-05-18T00:00:00"/>
    <x v="1"/>
    <x v="8"/>
    <s v="ZJ"/>
    <s v="9200095254"/>
    <s v="50"/>
    <n v="-17.29"/>
    <s v=""/>
    <x v="2"/>
    <x v="4"/>
    <x v="2"/>
  </r>
  <r>
    <s v="1012"/>
    <s v="0L"/>
    <x v="4"/>
    <d v="2018-05-10T00:00:00"/>
    <x v="1"/>
    <x v="8"/>
    <s v="ZJ"/>
    <s v="9200095255"/>
    <s v="40"/>
    <n v="1.64"/>
    <s v=""/>
    <x v="1"/>
    <x v="4"/>
    <x v="1"/>
  </r>
  <r>
    <s v="1012"/>
    <s v="0L"/>
    <x v="4"/>
    <d v="2018-05-17T00:00:00"/>
    <x v="1"/>
    <x v="8"/>
    <s v="ZJ"/>
    <s v="9200095257"/>
    <s v="40"/>
    <n v="6.44"/>
    <s v=""/>
    <x v="1"/>
    <x v="4"/>
    <x v="1"/>
  </r>
  <r>
    <s v="1012"/>
    <s v="0L"/>
    <x v="4"/>
    <d v="2018-05-17T00:00:00"/>
    <x v="1"/>
    <x v="8"/>
    <s v="ZJ"/>
    <s v="9200095263"/>
    <s v="40"/>
    <n v="6.3"/>
    <s v=""/>
    <x v="1"/>
    <x v="4"/>
    <x v="1"/>
  </r>
  <r>
    <s v="1012"/>
    <s v="0L"/>
    <x v="4"/>
    <d v="2018-05-18T00:00:00"/>
    <x v="1"/>
    <x v="8"/>
    <s v="ZJ"/>
    <s v="9200095265"/>
    <s v="40"/>
    <n v="8.86"/>
    <s v=""/>
    <x v="2"/>
    <x v="4"/>
    <x v="2"/>
  </r>
  <r>
    <s v="1012"/>
    <s v="0L"/>
    <x v="4"/>
    <d v="2018-05-18T00:00:00"/>
    <x v="1"/>
    <x v="8"/>
    <s v="ZJ"/>
    <s v="9200095266"/>
    <s v="40"/>
    <n v="261.64"/>
    <s v=""/>
    <x v="1"/>
    <x v="4"/>
    <x v="1"/>
  </r>
  <r>
    <s v="1012"/>
    <s v="0L"/>
    <x v="4"/>
    <d v="2018-05-18T00:00:00"/>
    <x v="1"/>
    <x v="8"/>
    <s v="ZJ"/>
    <s v="9200095267"/>
    <s v="40"/>
    <n v="0.41"/>
    <s v=""/>
    <x v="0"/>
    <x v="4"/>
    <x v="0"/>
  </r>
  <r>
    <s v="1012"/>
    <s v="0L"/>
    <x v="4"/>
    <d v="2018-05-18T00:00:00"/>
    <x v="1"/>
    <x v="8"/>
    <s v="ZJ"/>
    <s v="9200095283"/>
    <s v="50"/>
    <n v="-0.76"/>
    <s v=""/>
    <x v="2"/>
    <x v="4"/>
    <x v="2"/>
  </r>
  <r>
    <s v="1012"/>
    <s v="0L"/>
    <x v="4"/>
    <d v="2018-05-18T00:00:00"/>
    <x v="1"/>
    <x v="8"/>
    <s v="ZJ"/>
    <s v="9200095285"/>
    <s v="50"/>
    <n v="-81.319999999999993"/>
    <s v=""/>
    <x v="1"/>
    <x v="4"/>
    <x v="1"/>
  </r>
  <r>
    <s v="1012"/>
    <s v="0L"/>
    <x v="4"/>
    <d v="2018-05-18T00:00:00"/>
    <x v="1"/>
    <x v="8"/>
    <s v="ZJ"/>
    <s v="9200095285"/>
    <s v="50"/>
    <n v="-0.41"/>
    <s v=""/>
    <x v="0"/>
    <x v="4"/>
    <x v="0"/>
  </r>
  <r>
    <s v="1012"/>
    <s v="0L"/>
    <x v="4"/>
    <d v="2018-05-02T00:00:00"/>
    <x v="1"/>
    <x v="8"/>
    <s v="ZJ"/>
    <s v="9200095304"/>
    <s v="40"/>
    <n v="1.4"/>
    <s v=""/>
    <x v="1"/>
    <x v="4"/>
    <x v="1"/>
  </r>
  <r>
    <s v="1012"/>
    <s v="0L"/>
    <x v="4"/>
    <d v="2018-05-07T00:00:00"/>
    <x v="1"/>
    <x v="8"/>
    <s v="ZJ"/>
    <s v="9200095305"/>
    <s v="40"/>
    <n v="0.96"/>
    <s v=""/>
    <x v="1"/>
    <x v="4"/>
    <x v="1"/>
  </r>
  <r>
    <s v="1012"/>
    <s v="0L"/>
    <x v="4"/>
    <d v="2018-05-11T00:00:00"/>
    <x v="1"/>
    <x v="8"/>
    <s v="ZJ"/>
    <s v="9200095306"/>
    <s v="40"/>
    <n v="1.42"/>
    <s v=""/>
    <x v="1"/>
    <x v="4"/>
    <x v="1"/>
  </r>
  <r>
    <s v="1012"/>
    <s v="0L"/>
    <x v="4"/>
    <d v="2018-05-18T00:00:00"/>
    <x v="1"/>
    <x v="8"/>
    <s v="ZJ"/>
    <s v="9200095309"/>
    <s v="40"/>
    <n v="2.96"/>
    <s v=""/>
    <x v="1"/>
    <x v="4"/>
    <x v="1"/>
  </r>
  <r>
    <s v="1012"/>
    <s v="0L"/>
    <x v="4"/>
    <d v="2018-05-21T00:00:00"/>
    <x v="1"/>
    <x v="8"/>
    <s v="ZJ"/>
    <s v="9200095316"/>
    <s v="50"/>
    <n v="-112.23"/>
    <s v=""/>
    <x v="0"/>
    <x v="4"/>
    <x v="0"/>
  </r>
  <r>
    <s v="1012"/>
    <s v="0L"/>
    <x v="4"/>
    <d v="2018-05-21T00:00:00"/>
    <x v="1"/>
    <x v="8"/>
    <s v="ZJ"/>
    <s v="9200095316"/>
    <s v="50"/>
    <n v="-4034.8"/>
    <s v=""/>
    <x v="1"/>
    <x v="4"/>
    <x v="1"/>
  </r>
  <r>
    <s v="1012"/>
    <s v="0L"/>
    <x v="4"/>
    <d v="2018-05-21T00:00:00"/>
    <x v="1"/>
    <x v="8"/>
    <s v="ZJ"/>
    <s v="9200095316"/>
    <s v="50"/>
    <n v="-25.97"/>
    <s v=""/>
    <x v="2"/>
    <x v="4"/>
    <x v="2"/>
  </r>
  <r>
    <s v="1012"/>
    <s v="0L"/>
    <x v="4"/>
    <d v="2018-05-18T00:00:00"/>
    <x v="1"/>
    <x v="8"/>
    <s v="ZJ"/>
    <s v="9200095321"/>
    <s v="40"/>
    <n v="4.58"/>
    <s v=""/>
    <x v="1"/>
    <x v="4"/>
    <x v="1"/>
  </r>
  <r>
    <s v="1012"/>
    <s v="0L"/>
    <x v="4"/>
    <d v="2018-05-21T00:00:00"/>
    <x v="1"/>
    <x v="8"/>
    <s v="ZJ"/>
    <s v="9200095322"/>
    <s v="40"/>
    <n v="2.8"/>
    <s v=""/>
    <x v="1"/>
    <x v="4"/>
    <x v="1"/>
  </r>
  <r>
    <s v="1012"/>
    <s v="0L"/>
    <x v="4"/>
    <d v="2018-05-21T00:00:00"/>
    <x v="1"/>
    <x v="8"/>
    <s v="ZJ"/>
    <s v="9200095323"/>
    <s v="40"/>
    <n v="18.579999999999998"/>
    <s v=""/>
    <x v="1"/>
    <x v="4"/>
    <x v="1"/>
  </r>
  <r>
    <s v="1012"/>
    <s v="0L"/>
    <x v="4"/>
    <d v="2018-05-18T00:00:00"/>
    <x v="1"/>
    <x v="8"/>
    <s v="ZJ"/>
    <s v="9200095337"/>
    <s v="50"/>
    <n v="-1.47"/>
    <s v=""/>
    <x v="1"/>
    <x v="4"/>
    <x v="1"/>
  </r>
  <r>
    <s v="1012"/>
    <s v="0L"/>
    <x v="4"/>
    <d v="2018-05-21T00:00:00"/>
    <x v="1"/>
    <x v="8"/>
    <s v="ZJ"/>
    <s v="9200095338"/>
    <s v="50"/>
    <n v="-84.75"/>
    <s v=""/>
    <x v="1"/>
    <x v="4"/>
    <x v="1"/>
  </r>
  <r>
    <s v="1012"/>
    <s v="0L"/>
    <x v="4"/>
    <d v="2018-05-21T00:00:00"/>
    <x v="1"/>
    <x v="8"/>
    <s v="ZJ"/>
    <s v="9200095364"/>
    <s v="40"/>
    <n v="14.04"/>
    <s v=""/>
    <x v="1"/>
    <x v="4"/>
    <x v="1"/>
  </r>
  <r>
    <s v="1012"/>
    <s v="0L"/>
    <x v="4"/>
    <d v="2018-05-21T00:00:00"/>
    <x v="1"/>
    <x v="8"/>
    <s v="ZJ"/>
    <s v="9200095366"/>
    <s v="40"/>
    <n v="2.13"/>
    <s v=""/>
    <x v="1"/>
    <x v="4"/>
    <x v="1"/>
  </r>
  <r>
    <s v="1012"/>
    <s v="0L"/>
    <x v="4"/>
    <d v="2018-05-22T00:00:00"/>
    <x v="1"/>
    <x v="8"/>
    <s v="ZJ"/>
    <s v="9200095367"/>
    <s v="50"/>
    <n v="-196.11"/>
    <s v=""/>
    <x v="2"/>
    <x v="4"/>
    <x v="2"/>
  </r>
  <r>
    <s v="1012"/>
    <s v="0L"/>
    <x v="4"/>
    <d v="2018-05-22T00:00:00"/>
    <x v="1"/>
    <x v="8"/>
    <s v="ZJ"/>
    <s v="9200095367"/>
    <s v="50"/>
    <n v="-4301.87"/>
    <s v=""/>
    <x v="1"/>
    <x v="4"/>
    <x v="1"/>
  </r>
  <r>
    <s v="1012"/>
    <s v="0L"/>
    <x v="4"/>
    <d v="2018-05-10T00:00:00"/>
    <x v="1"/>
    <x v="8"/>
    <s v="ZJ"/>
    <s v="9200095369"/>
    <s v="40"/>
    <n v="0.87"/>
    <s v=""/>
    <x v="1"/>
    <x v="4"/>
    <x v="1"/>
  </r>
  <r>
    <s v="1012"/>
    <s v="0L"/>
    <x v="4"/>
    <d v="2018-05-21T00:00:00"/>
    <x v="1"/>
    <x v="8"/>
    <s v="ZJ"/>
    <s v="9200095375"/>
    <s v="40"/>
    <n v="4.2"/>
    <s v=""/>
    <x v="1"/>
    <x v="4"/>
    <x v="1"/>
  </r>
  <r>
    <s v="1012"/>
    <s v="0L"/>
    <x v="4"/>
    <d v="2018-05-21T00:00:00"/>
    <x v="1"/>
    <x v="8"/>
    <s v="ZJ"/>
    <s v="9200095376"/>
    <s v="40"/>
    <n v="0.7"/>
    <s v=""/>
    <x v="1"/>
    <x v="4"/>
    <x v="1"/>
  </r>
  <r>
    <s v="1012"/>
    <s v="0L"/>
    <x v="4"/>
    <d v="2018-05-21T00:00:00"/>
    <x v="1"/>
    <x v="8"/>
    <s v="ZJ"/>
    <s v="9200095381"/>
    <s v="40"/>
    <n v="0.66"/>
    <s v=""/>
    <x v="1"/>
    <x v="4"/>
    <x v="1"/>
  </r>
  <r>
    <s v="1012"/>
    <s v="0L"/>
    <x v="4"/>
    <d v="2018-05-21T00:00:00"/>
    <x v="1"/>
    <x v="8"/>
    <s v="ZJ"/>
    <s v="9200095382"/>
    <s v="40"/>
    <n v="1.46"/>
    <s v=""/>
    <x v="1"/>
    <x v="4"/>
    <x v="1"/>
  </r>
  <r>
    <s v="1012"/>
    <s v="0L"/>
    <x v="4"/>
    <d v="2018-05-17T00:00:00"/>
    <x v="1"/>
    <x v="8"/>
    <s v="ZJ"/>
    <s v="9200095390"/>
    <s v="40"/>
    <n v="1.86"/>
    <s v=""/>
    <x v="0"/>
    <x v="4"/>
    <x v="0"/>
  </r>
  <r>
    <s v="1012"/>
    <s v="0L"/>
    <x v="4"/>
    <d v="2018-05-21T00:00:00"/>
    <x v="1"/>
    <x v="8"/>
    <s v="ZJ"/>
    <s v="9200095391"/>
    <s v="40"/>
    <n v="1.02"/>
    <s v=""/>
    <x v="0"/>
    <x v="4"/>
    <x v="0"/>
  </r>
  <r>
    <s v="1012"/>
    <s v="0L"/>
    <x v="4"/>
    <d v="2018-05-08T00:00:00"/>
    <x v="1"/>
    <x v="8"/>
    <s v="ZJ"/>
    <s v="9200095411"/>
    <s v="40"/>
    <n v="1.18"/>
    <s v=""/>
    <x v="1"/>
    <x v="4"/>
    <x v="1"/>
  </r>
  <r>
    <s v="1012"/>
    <s v="0L"/>
    <x v="4"/>
    <d v="2018-05-14T00:00:00"/>
    <x v="1"/>
    <x v="8"/>
    <s v="ZJ"/>
    <s v="9200095413"/>
    <s v="40"/>
    <n v="5.21"/>
    <s v=""/>
    <x v="1"/>
    <x v="4"/>
    <x v="1"/>
  </r>
  <r>
    <s v="1012"/>
    <s v="0L"/>
    <x v="4"/>
    <d v="2018-05-21T00:00:00"/>
    <x v="1"/>
    <x v="8"/>
    <s v="ZJ"/>
    <s v="9200095414"/>
    <s v="40"/>
    <n v="18.239999999999998"/>
    <s v=""/>
    <x v="1"/>
    <x v="4"/>
    <x v="1"/>
  </r>
  <r>
    <s v="1012"/>
    <s v="0L"/>
    <x v="4"/>
    <d v="2018-05-23T00:00:00"/>
    <x v="1"/>
    <x v="8"/>
    <s v="ZJ"/>
    <s v="9200095415"/>
    <s v="50"/>
    <n v="-106.79"/>
    <s v=""/>
    <x v="2"/>
    <x v="4"/>
    <x v="2"/>
  </r>
  <r>
    <s v="1012"/>
    <s v="0L"/>
    <x v="4"/>
    <d v="2018-05-23T00:00:00"/>
    <x v="1"/>
    <x v="8"/>
    <s v="ZJ"/>
    <s v="9200095415"/>
    <s v="50"/>
    <n v="-4550.34"/>
    <s v=""/>
    <x v="1"/>
    <x v="4"/>
    <x v="1"/>
  </r>
  <r>
    <s v="1012"/>
    <s v="0L"/>
    <x v="4"/>
    <d v="2018-05-23T00:00:00"/>
    <x v="1"/>
    <x v="8"/>
    <s v="ZJ"/>
    <s v="9200095415"/>
    <s v="50"/>
    <n v="-5.4"/>
    <s v=""/>
    <x v="3"/>
    <x v="4"/>
    <x v="3"/>
  </r>
  <r>
    <s v="1012"/>
    <s v="0L"/>
    <x v="4"/>
    <d v="2018-05-23T00:00:00"/>
    <x v="1"/>
    <x v="8"/>
    <s v="ZJ"/>
    <s v="9200095415"/>
    <s v="50"/>
    <n v="-5.5"/>
    <s v=""/>
    <x v="0"/>
    <x v="4"/>
    <x v="0"/>
  </r>
  <r>
    <s v="1012"/>
    <s v="0L"/>
    <x v="4"/>
    <d v="2018-05-22T00:00:00"/>
    <x v="1"/>
    <x v="8"/>
    <s v="ZJ"/>
    <s v="9200095419"/>
    <s v="40"/>
    <n v="5.3"/>
    <s v=""/>
    <x v="1"/>
    <x v="4"/>
    <x v="1"/>
  </r>
  <r>
    <s v="1012"/>
    <s v="0L"/>
    <x v="4"/>
    <d v="2018-05-14T00:00:00"/>
    <x v="1"/>
    <x v="8"/>
    <s v="ZJ"/>
    <s v="9200095427"/>
    <s v="40"/>
    <n v="1.86"/>
    <s v=""/>
    <x v="1"/>
    <x v="4"/>
    <x v="1"/>
  </r>
  <r>
    <s v="1012"/>
    <s v="0L"/>
    <x v="4"/>
    <d v="2018-05-23T00:00:00"/>
    <x v="1"/>
    <x v="8"/>
    <s v="ZJ"/>
    <s v="9200095422"/>
    <s v="40"/>
    <n v="28.65"/>
    <s v=""/>
    <x v="1"/>
    <x v="4"/>
    <x v="1"/>
  </r>
  <r>
    <s v="1012"/>
    <s v="0L"/>
    <x v="4"/>
    <d v="2018-05-22T00:00:00"/>
    <x v="1"/>
    <x v="8"/>
    <s v="ZJ"/>
    <s v="9200095433"/>
    <s v="40"/>
    <n v="89"/>
    <s v=""/>
    <x v="1"/>
    <x v="4"/>
    <x v="1"/>
  </r>
  <r>
    <s v="1012"/>
    <s v="0L"/>
    <x v="4"/>
    <d v="2018-05-22T00:00:00"/>
    <x v="1"/>
    <x v="8"/>
    <s v="ZJ"/>
    <s v="9200095435"/>
    <s v="50"/>
    <n v="-608.12"/>
    <s v=""/>
    <x v="1"/>
    <x v="4"/>
    <x v="1"/>
  </r>
  <r>
    <s v="1012"/>
    <s v="0L"/>
    <x v="4"/>
    <d v="2018-05-22T00:00:00"/>
    <x v="1"/>
    <x v="8"/>
    <s v="ZJ"/>
    <s v="9200095435"/>
    <s v="50"/>
    <n v="-4.1399999999999997"/>
    <s v=""/>
    <x v="0"/>
    <x v="4"/>
    <x v="0"/>
  </r>
  <r>
    <s v="1012"/>
    <s v="0L"/>
    <x v="4"/>
    <d v="2018-05-23T00:00:00"/>
    <x v="1"/>
    <x v="8"/>
    <s v="ZJ"/>
    <s v="9200095437"/>
    <s v="50"/>
    <n v="-207.94"/>
    <s v=""/>
    <x v="1"/>
    <x v="4"/>
    <x v="1"/>
  </r>
  <r>
    <s v="1012"/>
    <s v="0L"/>
    <x v="4"/>
    <d v="2018-05-21T00:00:00"/>
    <x v="1"/>
    <x v="8"/>
    <s v="ZJ"/>
    <s v="9200095451"/>
    <s v="50"/>
    <n v="-2.54"/>
    <s v=""/>
    <x v="1"/>
    <x v="4"/>
    <x v="1"/>
  </r>
  <r>
    <s v="1012"/>
    <s v="0L"/>
    <x v="4"/>
    <d v="2018-05-21T00:00:00"/>
    <x v="1"/>
    <x v="8"/>
    <s v="ZJ"/>
    <s v="9200095451"/>
    <s v="50"/>
    <n v="-1.02"/>
    <s v=""/>
    <x v="0"/>
    <x v="4"/>
    <x v="0"/>
  </r>
  <r>
    <s v="1012"/>
    <s v="0L"/>
    <x v="4"/>
    <d v="2018-05-22T00:00:00"/>
    <x v="1"/>
    <x v="8"/>
    <s v="ZJ"/>
    <s v="9200095454"/>
    <s v="50"/>
    <n v="-36.630000000000003"/>
    <s v=""/>
    <x v="1"/>
    <x v="4"/>
    <x v="1"/>
  </r>
  <r>
    <s v="1012"/>
    <s v="0L"/>
    <x v="4"/>
    <d v="2018-05-24T00:00:00"/>
    <x v="1"/>
    <x v="8"/>
    <s v="ZJ"/>
    <s v="9200095503"/>
    <s v="50"/>
    <n v="-21.31"/>
    <s v=""/>
    <x v="0"/>
    <x v="4"/>
    <x v="0"/>
  </r>
  <r>
    <s v="1012"/>
    <s v="0L"/>
    <x v="4"/>
    <d v="2018-05-24T00:00:00"/>
    <x v="1"/>
    <x v="8"/>
    <s v="ZJ"/>
    <s v="9200095503"/>
    <s v="50"/>
    <n v="-2118.56"/>
    <s v=""/>
    <x v="1"/>
    <x v="4"/>
    <x v="1"/>
  </r>
  <r>
    <s v="1012"/>
    <s v="0L"/>
    <x v="4"/>
    <d v="2018-05-24T00:00:00"/>
    <x v="1"/>
    <x v="8"/>
    <s v="ZJ"/>
    <s v="9200095503"/>
    <s v="50"/>
    <n v="-16.899999999999999"/>
    <s v=""/>
    <x v="2"/>
    <x v="4"/>
    <x v="2"/>
  </r>
  <r>
    <s v="1012"/>
    <s v="0L"/>
    <x v="4"/>
    <d v="2018-05-21T00:00:00"/>
    <x v="1"/>
    <x v="8"/>
    <s v="ZJ"/>
    <s v="9200095504"/>
    <s v="40"/>
    <n v="1.62"/>
    <s v=""/>
    <x v="1"/>
    <x v="4"/>
    <x v="1"/>
  </r>
  <r>
    <s v="1012"/>
    <s v="0L"/>
    <x v="4"/>
    <d v="2018-05-24T00:00:00"/>
    <x v="1"/>
    <x v="8"/>
    <s v="ZJ"/>
    <s v="9200095506"/>
    <s v="40"/>
    <n v="46.48"/>
    <s v=""/>
    <x v="1"/>
    <x v="4"/>
    <x v="1"/>
  </r>
  <r>
    <s v="1012"/>
    <s v="0L"/>
    <x v="4"/>
    <d v="2018-05-01T00:00:00"/>
    <x v="1"/>
    <x v="8"/>
    <s v="ZJ"/>
    <s v="9200095508"/>
    <s v="40"/>
    <n v="1.23"/>
    <s v=""/>
    <x v="1"/>
    <x v="4"/>
    <x v="1"/>
  </r>
  <r>
    <s v="1012"/>
    <s v="0L"/>
    <x v="4"/>
    <d v="2018-05-09T00:00:00"/>
    <x v="1"/>
    <x v="8"/>
    <s v="ZJ"/>
    <s v="9200095509"/>
    <s v="40"/>
    <n v="2.93"/>
    <s v=""/>
    <x v="1"/>
    <x v="4"/>
    <x v="1"/>
  </r>
  <r>
    <s v="1012"/>
    <s v="0L"/>
    <x v="4"/>
    <d v="2018-05-23T00:00:00"/>
    <x v="1"/>
    <x v="8"/>
    <s v="ZJ"/>
    <s v="9200095513"/>
    <s v="40"/>
    <n v="0.02"/>
    <s v=""/>
    <x v="1"/>
    <x v="4"/>
    <x v="1"/>
  </r>
  <r>
    <s v="1012"/>
    <s v="0L"/>
    <x v="4"/>
    <d v="2018-05-23T00:00:00"/>
    <x v="1"/>
    <x v="8"/>
    <s v="ZJ"/>
    <s v="9200095527"/>
    <s v="50"/>
    <n v="-15.41"/>
    <s v=""/>
    <x v="1"/>
    <x v="4"/>
    <x v="1"/>
  </r>
  <r>
    <s v="1012"/>
    <s v="0L"/>
    <x v="4"/>
    <d v="2018-05-24T00:00:00"/>
    <x v="1"/>
    <x v="8"/>
    <s v="ZJ"/>
    <s v="9200095529"/>
    <s v="50"/>
    <n v="-22.58"/>
    <s v=""/>
    <x v="1"/>
    <x v="4"/>
    <x v="1"/>
  </r>
  <r>
    <s v="1012"/>
    <s v="0L"/>
    <x v="4"/>
    <d v="2018-05-25T00:00:00"/>
    <x v="1"/>
    <x v="8"/>
    <s v="ZJ"/>
    <s v="9200095551"/>
    <s v="50"/>
    <n v="-22.23"/>
    <s v=""/>
    <x v="2"/>
    <x v="4"/>
    <x v="2"/>
  </r>
  <r>
    <s v="1012"/>
    <s v="0L"/>
    <x v="4"/>
    <d v="2018-05-25T00:00:00"/>
    <x v="1"/>
    <x v="8"/>
    <s v="ZJ"/>
    <s v="9200095551"/>
    <s v="50"/>
    <n v="-1.69"/>
    <s v=""/>
    <x v="0"/>
    <x v="4"/>
    <x v="0"/>
  </r>
  <r>
    <s v="1012"/>
    <s v="0L"/>
    <x v="4"/>
    <d v="2018-05-25T00:00:00"/>
    <x v="1"/>
    <x v="8"/>
    <s v="ZJ"/>
    <s v="9200095551"/>
    <s v="50"/>
    <n v="-2153.0700000000002"/>
    <s v=""/>
    <x v="1"/>
    <x v="4"/>
    <x v="1"/>
  </r>
  <r>
    <s v="1012"/>
    <s v="0L"/>
    <x v="4"/>
    <d v="2018-05-14T00:00:00"/>
    <x v="1"/>
    <x v="8"/>
    <s v="ZJ"/>
    <s v="9200095555"/>
    <s v="40"/>
    <n v="4.1900000000000004"/>
    <s v=""/>
    <x v="1"/>
    <x v="4"/>
    <x v="1"/>
  </r>
  <r>
    <s v="1012"/>
    <s v="0L"/>
    <x v="4"/>
    <d v="2018-05-22T00:00:00"/>
    <x v="1"/>
    <x v="8"/>
    <s v="ZJ"/>
    <s v="9200095556"/>
    <s v="40"/>
    <n v="0.7"/>
    <s v=""/>
    <x v="1"/>
    <x v="4"/>
    <x v="1"/>
  </r>
  <r>
    <s v="1012"/>
    <s v="0L"/>
    <x v="4"/>
    <d v="2018-05-24T00:00:00"/>
    <x v="1"/>
    <x v="8"/>
    <s v="ZJ"/>
    <s v="9200095558"/>
    <s v="40"/>
    <n v="100.21"/>
    <s v=""/>
    <x v="1"/>
    <x v="4"/>
    <x v="1"/>
  </r>
  <r>
    <s v="1012"/>
    <s v="0L"/>
    <x v="4"/>
    <d v="2018-05-25T00:00:00"/>
    <x v="1"/>
    <x v="8"/>
    <s v="ZJ"/>
    <s v="9200095599"/>
    <s v="40"/>
    <n v="1.96"/>
    <s v=""/>
    <x v="1"/>
    <x v="4"/>
    <x v="1"/>
  </r>
  <r>
    <s v="1012"/>
    <s v="0L"/>
    <x v="4"/>
    <d v="2018-05-16T00:00:00"/>
    <x v="1"/>
    <x v="8"/>
    <s v="ZJ"/>
    <s v="9200095605"/>
    <s v="40"/>
    <n v="1.47"/>
    <s v=""/>
    <x v="1"/>
    <x v="4"/>
    <x v="1"/>
  </r>
  <r>
    <s v="1012"/>
    <s v="0L"/>
    <x v="4"/>
    <d v="2018-05-22T00:00:00"/>
    <x v="1"/>
    <x v="8"/>
    <s v="ZJ"/>
    <s v="9200095606"/>
    <s v="40"/>
    <n v="2.4"/>
    <s v=""/>
    <x v="1"/>
    <x v="4"/>
    <x v="1"/>
  </r>
  <r>
    <s v="1012"/>
    <s v="0L"/>
    <x v="4"/>
    <d v="2018-05-25T00:00:00"/>
    <x v="1"/>
    <x v="8"/>
    <s v="ZJ"/>
    <s v="9200095608"/>
    <s v="40"/>
    <n v="1.84"/>
    <s v=""/>
    <x v="1"/>
    <x v="4"/>
    <x v="1"/>
  </r>
  <r>
    <s v="1012"/>
    <s v="0L"/>
    <x v="4"/>
    <d v="2018-05-29T00:00:00"/>
    <x v="1"/>
    <x v="8"/>
    <s v="ZJ"/>
    <s v="9200095613"/>
    <s v="50"/>
    <n v="-1635.04"/>
    <s v=""/>
    <x v="1"/>
    <x v="4"/>
    <x v="1"/>
  </r>
  <r>
    <s v="1012"/>
    <s v="0L"/>
    <x v="4"/>
    <d v="2018-05-25T00:00:00"/>
    <x v="1"/>
    <x v="8"/>
    <s v="ZJ"/>
    <s v="9200095625"/>
    <s v="40"/>
    <n v="29.93"/>
    <s v=""/>
    <x v="1"/>
    <x v="4"/>
    <x v="1"/>
  </r>
  <r>
    <s v="1012"/>
    <s v="0L"/>
    <x v="4"/>
    <d v="2018-05-26T00:00:00"/>
    <x v="1"/>
    <x v="8"/>
    <s v="ZJ"/>
    <s v="9200095626"/>
    <s v="40"/>
    <n v="7.24"/>
    <s v=""/>
    <x v="1"/>
    <x v="4"/>
    <x v="1"/>
  </r>
  <r>
    <s v="1012"/>
    <s v="0L"/>
    <x v="4"/>
    <d v="2018-05-29T00:00:00"/>
    <x v="1"/>
    <x v="8"/>
    <s v="ZJ"/>
    <s v="9200095627"/>
    <s v="40"/>
    <n v="1.18"/>
    <s v=""/>
    <x v="1"/>
    <x v="4"/>
    <x v="1"/>
  </r>
  <r>
    <s v="1012"/>
    <s v="0L"/>
    <x v="4"/>
    <d v="2018-05-29T00:00:00"/>
    <x v="1"/>
    <x v="8"/>
    <s v="ZJ"/>
    <s v="9200095628"/>
    <s v="40"/>
    <n v="99.76"/>
    <s v=""/>
    <x v="1"/>
    <x v="4"/>
    <x v="1"/>
  </r>
  <r>
    <s v="1012"/>
    <s v="0L"/>
    <x v="4"/>
    <d v="2018-05-25T00:00:00"/>
    <x v="1"/>
    <x v="8"/>
    <s v="ZJ"/>
    <s v="9200095633"/>
    <s v="50"/>
    <n v="-342.07"/>
    <s v=""/>
    <x v="1"/>
    <x v="4"/>
    <x v="1"/>
  </r>
  <r>
    <s v="1012"/>
    <s v="0L"/>
    <x v="4"/>
    <d v="2018-05-29T00:00:00"/>
    <x v="1"/>
    <x v="8"/>
    <s v="ZJ"/>
    <s v="9200095635"/>
    <s v="50"/>
    <n v="-2803.03"/>
    <s v=""/>
    <x v="1"/>
    <x v="4"/>
    <x v="1"/>
  </r>
  <r>
    <s v="1012"/>
    <s v="0L"/>
    <x v="4"/>
    <d v="2018-05-29T00:00:00"/>
    <x v="1"/>
    <x v="8"/>
    <s v="ZJ"/>
    <s v="9200095637"/>
    <s v="50"/>
    <n v="-24.39"/>
    <s v=""/>
    <x v="1"/>
    <x v="4"/>
    <x v="1"/>
  </r>
  <r>
    <s v="1012"/>
    <s v="0L"/>
    <x v="4"/>
    <d v="2018-05-30T00:00:00"/>
    <x v="1"/>
    <x v="8"/>
    <s v="ZJ"/>
    <s v="9200095675"/>
    <s v="50"/>
    <n v="-154.6"/>
    <s v=""/>
    <x v="1"/>
    <x v="4"/>
    <x v="1"/>
  </r>
  <r>
    <s v="1012"/>
    <s v="0L"/>
    <x v="4"/>
    <d v="2018-05-30T00:00:00"/>
    <x v="1"/>
    <x v="8"/>
    <s v="ZJ"/>
    <s v="9200095707"/>
    <s v="40"/>
    <n v="3.11"/>
    <s v=""/>
    <x v="1"/>
    <x v="4"/>
    <x v="1"/>
  </r>
  <r>
    <s v="1012"/>
    <s v="0L"/>
    <x v="4"/>
    <d v="2018-05-31T00:00:00"/>
    <x v="1"/>
    <x v="8"/>
    <s v="ZJ"/>
    <s v="9200095708"/>
    <s v="50"/>
    <n v="-2.84"/>
    <s v=""/>
    <x v="2"/>
    <x v="4"/>
    <x v="2"/>
  </r>
  <r>
    <s v="1012"/>
    <s v="0L"/>
    <x v="4"/>
    <d v="2018-05-31T00:00:00"/>
    <x v="1"/>
    <x v="8"/>
    <s v="ZJ"/>
    <s v="9200095709"/>
    <s v="50"/>
    <n v="-1919.06"/>
    <s v=""/>
    <x v="1"/>
    <x v="4"/>
    <x v="1"/>
  </r>
  <r>
    <s v="1012"/>
    <s v="0L"/>
    <x v="4"/>
    <d v="2018-05-09T00:00:00"/>
    <x v="1"/>
    <x v="8"/>
    <s v="ZJ"/>
    <s v="9200095710"/>
    <s v="40"/>
    <n v="1.76"/>
    <s v=""/>
    <x v="1"/>
    <x v="4"/>
    <x v="1"/>
  </r>
  <r>
    <s v="1012"/>
    <s v="0L"/>
    <x v="4"/>
    <d v="2018-05-16T00:00:00"/>
    <x v="1"/>
    <x v="8"/>
    <s v="ZJ"/>
    <s v="9200095712"/>
    <s v="40"/>
    <n v="2.74"/>
    <s v=""/>
    <x v="1"/>
    <x v="4"/>
    <x v="1"/>
  </r>
  <r>
    <s v="1012"/>
    <s v="0L"/>
    <x v="4"/>
    <d v="2018-05-30T00:00:00"/>
    <x v="1"/>
    <x v="8"/>
    <s v="ZJ"/>
    <s v="9200095714"/>
    <s v="40"/>
    <n v="29.35"/>
    <s v=""/>
    <x v="1"/>
    <x v="4"/>
    <x v="1"/>
  </r>
  <r>
    <s v="1012"/>
    <s v="0L"/>
    <x v="4"/>
    <d v="2018-05-23T00:00:00"/>
    <x v="1"/>
    <x v="8"/>
    <s v="ZJ"/>
    <s v="9200095719"/>
    <s v="40"/>
    <n v="0.76"/>
    <s v=""/>
    <x v="1"/>
    <x v="4"/>
    <x v="1"/>
  </r>
  <r>
    <s v="1012"/>
    <s v="0L"/>
    <x v="4"/>
    <d v="2018-05-30T00:00:00"/>
    <x v="1"/>
    <x v="8"/>
    <s v="ZJ"/>
    <s v="9200095728"/>
    <s v="40"/>
    <n v="33.26"/>
    <s v=""/>
    <x v="1"/>
    <x v="4"/>
    <x v="1"/>
  </r>
  <r>
    <s v="1012"/>
    <s v="0L"/>
    <x v="4"/>
    <d v="2018-05-30T00:00:00"/>
    <x v="1"/>
    <x v="8"/>
    <s v="ZJ"/>
    <s v="9200095735"/>
    <s v="50"/>
    <n v="-35.28"/>
    <s v=""/>
    <x v="1"/>
    <x v="4"/>
    <x v="1"/>
  </r>
  <r>
    <s v="1012"/>
    <s v="0L"/>
    <x v="4"/>
    <d v="2018-05-31T00:00:00"/>
    <x v="1"/>
    <x v="8"/>
    <s v="ZJ"/>
    <s v="9200095737"/>
    <s v="50"/>
    <n v="-70.28"/>
    <s v=""/>
    <x v="1"/>
    <x v="4"/>
    <x v="1"/>
  </r>
  <r>
    <s v="1012"/>
    <s v="0L"/>
    <x v="4"/>
    <d v="2018-05-01T00:00:00"/>
    <x v="1"/>
    <x v="8"/>
    <s v="ZJ"/>
    <s v="9200095740"/>
    <s v="40"/>
    <n v="1.97"/>
    <s v=""/>
    <x v="1"/>
    <x v="4"/>
    <x v="1"/>
  </r>
  <r>
    <s v="1012"/>
    <s v="0L"/>
    <x v="4"/>
    <d v="2018-05-23T00:00:00"/>
    <x v="1"/>
    <x v="8"/>
    <s v="ZJ"/>
    <s v="9200095743"/>
    <s v="40"/>
    <n v="2.0699999999999998"/>
    <s v=""/>
    <x v="1"/>
    <x v="4"/>
    <x v="1"/>
  </r>
  <r>
    <s v="1012"/>
    <s v="0L"/>
    <x v="4"/>
    <d v="2018-05-30T00:00:00"/>
    <x v="1"/>
    <x v="8"/>
    <s v="ZJ"/>
    <s v="9200095746"/>
    <s v="40"/>
    <n v="17.149999999999999"/>
    <s v=""/>
    <x v="1"/>
    <x v="4"/>
    <x v="1"/>
  </r>
  <r>
    <s v="1012"/>
    <s v="0L"/>
    <x v="4"/>
    <d v="2018-05-31T00:00:00"/>
    <x v="1"/>
    <x v="8"/>
    <s v="ZJ"/>
    <s v="9200095747"/>
    <s v="40"/>
    <n v="3.02"/>
    <s v=""/>
    <x v="1"/>
    <x v="4"/>
    <x v="1"/>
  </r>
  <r>
    <s v="1012"/>
    <s v="0L"/>
    <x v="4"/>
    <d v="2018-05-31T00:00:00"/>
    <x v="1"/>
    <x v="8"/>
    <s v="ZJ"/>
    <s v="9200095748"/>
    <s v="40"/>
    <n v="61.83"/>
    <s v=""/>
    <x v="1"/>
    <x v="4"/>
    <x v="1"/>
  </r>
  <r>
    <s v="1012"/>
    <s v="0L"/>
    <x v="4"/>
    <d v="2018-05-30T00:00:00"/>
    <x v="1"/>
    <x v="8"/>
    <s v="ZJ"/>
    <s v="9200095763"/>
    <s v="40"/>
    <n v="35.28"/>
    <s v=""/>
    <x v="1"/>
    <x v="4"/>
    <x v="1"/>
  </r>
  <r>
    <s v="1012"/>
    <s v="0L"/>
    <x v="4"/>
    <d v="2018-05-30T00:00:00"/>
    <x v="1"/>
    <x v="8"/>
    <s v="ZJ"/>
    <s v="9200095766"/>
    <s v="50"/>
    <n v="-0.64"/>
    <s v=""/>
    <x v="0"/>
    <x v="4"/>
    <x v="0"/>
  </r>
  <r>
    <s v="1012"/>
    <s v="0L"/>
    <x v="4"/>
    <d v="2018-05-30T00:00:00"/>
    <x v="1"/>
    <x v="8"/>
    <s v="ZJ"/>
    <s v="9200095767"/>
    <s v="50"/>
    <n v="-5.52"/>
    <s v=""/>
    <x v="1"/>
    <x v="4"/>
    <x v="1"/>
  </r>
  <r>
    <s v="1012"/>
    <s v="0L"/>
    <x v="4"/>
    <d v="2018-05-31T00:00:00"/>
    <x v="1"/>
    <x v="8"/>
    <s v="ZJ"/>
    <s v="9200095774"/>
    <s v="40"/>
    <n v="9.26"/>
    <s v=""/>
    <x v="1"/>
    <x v="4"/>
    <x v="1"/>
  </r>
  <r>
    <s v="1012"/>
    <s v="0L"/>
    <x v="4"/>
    <d v="2018-06-01T00:00:00"/>
    <x v="1"/>
    <x v="9"/>
    <s v="ZJ"/>
    <s v="9200095796"/>
    <s v="50"/>
    <n v="-1372.34"/>
    <s v=""/>
    <x v="1"/>
    <x v="4"/>
    <x v="1"/>
  </r>
  <r>
    <s v="1012"/>
    <s v="0L"/>
    <x v="4"/>
    <d v="2018-05-17T00:00:00"/>
    <x v="1"/>
    <x v="8"/>
    <s v="ZJ"/>
    <s v="9200095801"/>
    <s v="40"/>
    <n v="1.82"/>
    <s v=""/>
    <x v="1"/>
    <x v="4"/>
    <x v="1"/>
  </r>
  <r>
    <s v="1012"/>
    <s v="0L"/>
    <x v="4"/>
    <d v="2018-06-01T00:00:00"/>
    <x v="1"/>
    <x v="9"/>
    <s v="ZJ"/>
    <s v="9200095811"/>
    <s v="40"/>
    <n v="49.17"/>
    <s v=""/>
    <x v="1"/>
    <x v="4"/>
    <x v="1"/>
  </r>
  <r>
    <s v="1012"/>
    <s v="0L"/>
    <x v="4"/>
    <d v="2018-05-31T00:00:00"/>
    <x v="1"/>
    <x v="8"/>
    <s v="ZJ"/>
    <s v="9200095820"/>
    <s v="40"/>
    <n v="1.76"/>
    <s v=""/>
    <x v="1"/>
    <x v="4"/>
    <x v="1"/>
  </r>
  <r>
    <s v="1012"/>
    <s v="0L"/>
    <x v="4"/>
    <d v="2018-05-31T00:00:00"/>
    <x v="1"/>
    <x v="8"/>
    <s v="ZJ"/>
    <s v="9200095822"/>
    <s v="40"/>
    <n v="2.33"/>
    <s v=""/>
    <x v="1"/>
    <x v="4"/>
    <x v="1"/>
  </r>
  <r>
    <s v="1012"/>
    <s v="0L"/>
    <x v="4"/>
    <d v="2018-05-31T00:00:00"/>
    <x v="1"/>
    <x v="8"/>
    <s v="ZJ"/>
    <s v="9200095823"/>
    <s v="50"/>
    <n v="-24.14"/>
    <s v=""/>
    <x v="1"/>
    <x v="4"/>
    <x v="1"/>
  </r>
  <r>
    <s v="1012"/>
    <s v="0L"/>
    <x v="4"/>
    <d v="2018-06-01T00:00:00"/>
    <x v="1"/>
    <x v="9"/>
    <s v="ZJ"/>
    <s v="9200095825"/>
    <s v="50"/>
    <n v="-63.94"/>
    <s v=""/>
    <x v="1"/>
    <x v="4"/>
    <x v="1"/>
  </r>
  <r>
    <s v="1012"/>
    <s v="0L"/>
    <x v="4"/>
    <d v="2018-06-04T00:00:00"/>
    <x v="1"/>
    <x v="9"/>
    <s v="ZJ"/>
    <s v="9200095847"/>
    <s v="50"/>
    <n v="-0.68"/>
    <s v=""/>
    <x v="2"/>
    <x v="4"/>
    <x v="2"/>
  </r>
  <r>
    <s v="1012"/>
    <s v="0L"/>
    <x v="4"/>
    <d v="2018-06-04T00:00:00"/>
    <x v="1"/>
    <x v="9"/>
    <s v="ZJ"/>
    <s v="9200095847"/>
    <s v="50"/>
    <n v="-177.11"/>
    <s v=""/>
    <x v="5"/>
    <x v="4"/>
    <x v="5"/>
  </r>
  <r>
    <s v="1012"/>
    <s v="0L"/>
    <x v="4"/>
    <d v="2018-06-04T00:00:00"/>
    <x v="1"/>
    <x v="9"/>
    <s v="ZJ"/>
    <s v="9200095847"/>
    <s v="50"/>
    <n v="-2803.72"/>
    <s v=""/>
    <x v="1"/>
    <x v="4"/>
    <x v="1"/>
  </r>
  <r>
    <s v="1012"/>
    <s v="0L"/>
    <x v="4"/>
    <d v="2018-06-01T00:00:00"/>
    <x v="1"/>
    <x v="9"/>
    <s v="ZJ"/>
    <s v="9200095860"/>
    <s v="40"/>
    <n v="4.37"/>
    <s v=""/>
    <x v="1"/>
    <x v="4"/>
    <x v="1"/>
  </r>
  <r>
    <s v="1012"/>
    <s v="0L"/>
    <x v="4"/>
    <d v="2018-06-01T00:00:00"/>
    <x v="1"/>
    <x v="9"/>
    <s v="ZJ"/>
    <s v="9200095871"/>
    <s v="50"/>
    <n v="-35.14"/>
    <s v=""/>
    <x v="1"/>
    <x v="4"/>
    <x v="1"/>
  </r>
  <r>
    <s v="1012"/>
    <s v="0L"/>
    <x v="4"/>
    <d v="2018-06-02T00:00:00"/>
    <x v="1"/>
    <x v="9"/>
    <s v="ZJ"/>
    <s v="9200095872"/>
    <s v="50"/>
    <n v="-14.62"/>
    <s v=""/>
    <x v="1"/>
    <x v="4"/>
    <x v="1"/>
  </r>
  <r>
    <s v="1012"/>
    <s v="0L"/>
    <x v="4"/>
    <d v="2018-06-04T00:00:00"/>
    <x v="1"/>
    <x v="9"/>
    <s v="ZJ"/>
    <s v="9200095875"/>
    <s v="50"/>
    <n v="-8.9700000000000006"/>
    <s v=""/>
    <x v="1"/>
    <x v="4"/>
    <x v="1"/>
  </r>
  <r>
    <s v="1012"/>
    <s v="0L"/>
    <x v="4"/>
    <d v="2018-06-01T00:00:00"/>
    <x v="1"/>
    <x v="9"/>
    <s v="ZJ"/>
    <s v="9200095879"/>
    <s v="40"/>
    <n v="33.92"/>
    <s v=""/>
    <x v="1"/>
    <x v="4"/>
    <x v="1"/>
  </r>
  <r>
    <s v="1012"/>
    <s v="0L"/>
    <x v="4"/>
    <d v="2018-06-02T00:00:00"/>
    <x v="1"/>
    <x v="9"/>
    <s v="ZJ"/>
    <s v="9200095880"/>
    <s v="40"/>
    <n v="41.82"/>
    <s v=""/>
    <x v="1"/>
    <x v="4"/>
    <x v="1"/>
  </r>
  <r>
    <s v="1012"/>
    <s v="0L"/>
    <x v="4"/>
    <d v="2018-06-04T00:00:00"/>
    <x v="1"/>
    <x v="9"/>
    <s v="ZJ"/>
    <s v="9200095884"/>
    <s v="40"/>
    <n v="38.72"/>
    <s v=""/>
    <x v="1"/>
    <x v="4"/>
    <x v="1"/>
  </r>
  <r>
    <s v="1012"/>
    <s v="0L"/>
    <x v="4"/>
    <d v="2018-06-05T00:00:00"/>
    <x v="1"/>
    <x v="9"/>
    <s v="ZJ"/>
    <s v="9200095928"/>
    <s v="50"/>
    <n v="-130.6"/>
    <s v=""/>
    <x v="0"/>
    <x v="4"/>
    <x v="0"/>
  </r>
  <r>
    <s v="1012"/>
    <s v="0L"/>
    <x v="4"/>
    <d v="2018-06-05T00:00:00"/>
    <x v="1"/>
    <x v="9"/>
    <s v="ZJ"/>
    <s v="9200095928"/>
    <s v="50"/>
    <n v="-235.76"/>
    <s v=""/>
    <x v="2"/>
    <x v="4"/>
    <x v="2"/>
  </r>
  <r>
    <s v="1012"/>
    <s v="0L"/>
    <x v="4"/>
    <d v="2018-06-05T00:00:00"/>
    <x v="1"/>
    <x v="9"/>
    <s v="ZJ"/>
    <s v="9200095928"/>
    <s v="50"/>
    <n v="-2915.53"/>
    <s v=""/>
    <x v="1"/>
    <x v="4"/>
    <x v="1"/>
  </r>
  <r>
    <s v="1012"/>
    <s v="0L"/>
    <x v="4"/>
    <d v="2018-06-05T00:00:00"/>
    <x v="1"/>
    <x v="9"/>
    <s v="ZJ"/>
    <s v="9200095959"/>
    <s v="40"/>
    <n v="14.18"/>
    <s v=""/>
    <x v="1"/>
    <x v="4"/>
    <x v="1"/>
  </r>
  <r>
    <s v="1012"/>
    <s v="0L"/>
    <x v="4"/>
    <d v="2018-06-06T00:00:00"/>
    <x v="1"/>
    <x v="9"/>
    <s v="ZJ"/>
    <s v="9200095963"/>
    <s v="50"/>
    <n v="-8.51"/>
    <s v=""/>
    <x v="0"/>
    <x v="4"/>
    <x v="0"/>
  </r>
  <r>
    <s v="1012"/>
    <s v="0L"/>
    <x v="4"/>
    <d v="2018-06-06T00:00:00"/>
    <x v="1"/>
    <x v="9"/>
    <s v="ZJ"/>
    <s v="9200095963"/>
    <s v="50"/>
    <n v="-440.87"/>
    <s v=""/>
    <x v="3"/>
    <x v="4"/>
    <x v="3"/>
  </r>
  <r>
    <s v="1012"/>
    <s v="0L"/>
    <x v="4"/>
    <d v="2018-06-06T00:00:00"/>
    <x v="1"/>
    <x v="9"/>
    <s v="ZJ"/>
    <s v="9200095963"/>
    <s v="50"/>
    <n v="-1255.1099999999999"/>
    <s v=""/>
    <x v="1"/>
    <x v="4"/>
    <x v="1"/>
  </r>
  <r>
    <s v="1012"/>
    <s v="0L"/>
    <x v="4"/>
    <d v="2018-06-06T00:00:00"/>
    <x v="1"/>
    <x v="9"/>
    <s v="ZJ"/>
    <s v="9200095963"/>
    <s v="50"/>
    <n v="-71.19"/>
    <s v=""/>
    <x v="2"/>
    <x v="4"/>
    <x v="2"/>
  </r>
  <r>
    <s v="1012"/>
    <s v="0L"/>
    <x v="4"/>
    <d v="2018-06-04T00:00:00"/>
    <x v="1"/>
    <x v="9"/>
    <s v="ZJ"/>
    <s v="9200095966"/>
    <s v="40"/>
    <n v="2.61"/>
    <s v=""/>
    <x v="1"/>
    <x v="4"/>
    <x v="1"/>
  </r>
  <r>
    <s v="1012"/>
    <s v="0L"/>
    <x v="4"/>
    <d v="2018-06-05T00:00:00"/>
    <x v="1"/>
    <x v="9"/>
    <s v="ZJ"/>
    <s v="9200095967"/>
    <s v="40"/>
    <n v="2.8"/>
    <s v=""/>
    <x v="1"/>
    <x v="4"/>
    <x v="1"/>
  </r>
  <r>
    <s v="1012"/>
    <s v="0L"/>
    <x v="4"/>
    <d v="2018-06-05T00:00:00"/>
    <x v="1"/>
    <x v="9"/>
    <s v="ZJ"/>
    <s v="9200095968"/>
    <s v="40"/>
    <n v="24.39"/>
    <s v=""/>
    <x v="1"/>
    <x v="4"/>
    <x v="1"/>
  </r>
  <r>
    <s v="1012"/>
    <s v="0L"/>
    <x v="4"/>
    <d v="2018-06-05T00:00:00"/>
    <x v="1"/>
    <x v="9"/>
    <s v="ZJ"/>
    <s v="9200095975"/>
    <s v="40"/>
    <n v="56.08"/>
    <s v=""/>
    <x v="1"/>
    <x v="4"/>
    <x v="1"/>
  </r>
  <r>
    <s v="1012"/>
    <s v="0L"/>
    <x v="4"/>
    <d v="2018-06-06T00:00:00"/>
    <x v="1"/>
    <x v="9"/>
    <s v="ZJ"/>
    <s v="9200095978"/>
    <s v="40"/>
    <n v="53.1"/>
    <s v=""/>
    <x v="1"/>
    <x v="4"/>
    <x v="1"/>
  </r>
  <r>
    <s v="1012"/>
    <s v="0L"/>
    <x v="4"/>
    <d v="2018-06-06T00:00:00"/>
    <x v="1"/>
    <x v="9"/>
    <s v="ZJ"/>
    <s v="9200095979"/>
    <s v="40"/>
    <n v="2.0699999999999998"/>
    <s v=""/>
    <x v="2"/>
    <x v="4"/>
    <x v="2"/>
  </r>
  <r>
    <s v="1012"/>
    <s v="0L"/>
    <x v="4"/>
    <d v="2018-06-05T00:00:00"/>
    <x v="1"/>
    <x v="9"/>
    <s v="ZJ"/>
    <s v="9200095980"/>
    <s v="50"/>
    <n v="-0.7"/>
    <s v=""/>
    <x v="1"/>
    <x v="4"/>
    <x v="1"/>
  </r>
  <r>
    <s v="1012"/>
    <s v="0L"/>
    <x v="4"/>
    <d v="2018-06-06T00:00:00"/>
    <x v="1"/>
    <x v="9"/>
    <s v="ZJ"/>
    <s v="9200095981"/>
    <s v="50"/>
    <n v="-8.16"/>
    <s v=""/>
    <x v="5"/>
    <x v="4"/>
    <x v="5"/>
  </r>
  <r>
    <s v="1012"/>
    <s v="0L"/>
    <x v="4"/>
    <d v="2018-06-06T00:00:00"/>
    <x v="1"/>
    <x v="9"/>
    <s v="ZJ"/>
    <s v="9200095982"/>
    <s v="50"/>
    <n v="-337.22"/>
    <s v=""/>
    <x v="1"/>
    <x v="4"/>
    <x v="1"/>
  </r>
  <r>
    <s v="1012"/>
    <s v="0L"/>
    <x v="4"/>
    <d v="2018-06-04T00:00:00"/>
    <x v="1"/>
    <x v="9"/>
    <s v="ZJ"/>
    <s v="9200095995"/>
    <s v="50"/>
    <n v="-1.46"/>
    <s v=""/>
    <x v="5"/>
    <x v="4"/>
    <x v="5"/>
  </r>
  <r>
    <s v="1012"/>
    <s v="0L"/>
    <x v="4"/>
    <d v="2018-06-04T00:00:00"/>
    <x v="1"/>
    <x v="9"/>
    <s v="ZJ"/>
    <s v="9200095995"/>
    <s v="50"/>
    <n v="-3.04"/>
    <s v=""/>
    <x v="1"/>
    <x v="4"/>
    <x v="1"/>
  </r>
  <r>
    <s v="1012"/>
    <s v="0L"/>
    <x v="4"/>
    <d v="2018-06-05T00:00:00"/>
    <x v="1"/>
    <x v="9"/>
    <s v="ZJ"/>
    <s v="9200095996"/>
    <s v="50"/>
    <n v="-14.86"/>
    <s v=""/>
    <x v="1"/>
    <x v="4"/>
    <x v="1"/>
  </r>
  <r>
    <s v="1012"/>
    <s v="0L"/>
    <x v="4"/>
    <d v="2018-06-07T00:00:00"/>
    <x v="1"/>
    <x v="9"/>
    <s v="ZJ"/>
    <s v="9200096031"/>
    <s v="50"/>
    <n v="-52.05"/>
    <s v=""/>
    <x v="3"/>
    <x v="4"/>
    <x v="3"/>
  </r>
  <r>
    <s v="1012"/>
    <s v="0L"/>
    <x v="4"/>
    <d v="2018-06-07T00:00:00"/>
    <x v="1"/>
    <x v="9"/>
    <s v="ZJ"/>
    <s v="9200096031"/>
    <s v="50"/>
    <n v="-28.26"/>
    <s v=""/>
    <x v="2"/>
    <x v="4"/>
    <x v="2"/>
  </r>
  <r>
    <s v="1012"/>
    <s v="0L"/>
    <x v="4"/>
    <d v="2018-06-07T00:00:00"/>
    <x v="1"/>
    <x v="9"/>
    <s v="ZJ"/>
    <s v="9200096031"/>
    <s v="50"/>
    <n v="-4882.75"/>
    <s v=""/>
    <x v="1"/>
    <x v="4"/>
    <x v="1"/>
  </r>
  <r>
    <s v="1012"/>
    <s v="0L"/>
    <x v="4"/>
    <d v="2018-06-07T00:00:00"/>
    <x v="1"/>
    <x v="9"/>
    <s v="ZJ"/>
    <s v="9200096031"/>
    <s v="50"/>
    <n v="-4.34"/>
    <s v=""/>
    <x v="0"/>
    <x v="4"/>
    <x v="0"/>
  </r>
  <r>
    <s v="1012"/>
    <s v="0L"/>
    <x v="4"/>
    <d v="2018-06-04T00:00:00"/>
    <x v="1"/>
    <x v="9"/>
    <s v="ZJ"/>
    <s v="9200096036"/>
    <s v="40"/>
    <n v="7.98"/>
    <s v=""/>
    <x v="1"/>
    <x v="4"/>
    <x v="1"/>
  </r>
  <r>
    <s v="1012"/>
    <s v="0L"/>
    <x v="4"/>
    <d v="2018-06-06T00:00:00"/>
    <x v="1"/>
    <x v="9"/>
    <s v="ZJ"/>
    <s v="9200096041"/>
    <s v="40"/>
    <n v="2.95"/>
    <s v=""/>
    <x v="1"/>
    <x v="4"/>
    <x v="1"/>
  </r>
  <r>
    <s v="1012"/>
    <s v="0L"/>
    <x v="4"/>
    <d v="2018-06-07T00:00:00"/>
    <x v="1"/>
    <x v="9"/>
    <s v="ZJ"/>
    <s v="9200096044"/>
    <s v="40"/>
    <n v="160.1"/>
    <s v=""/>
    <x v="1"/>
    <x v="4"/>
    <x v="1"/>
  </r>
  <r>
    <s v="1012"/>
    <s v="0L"/>
    <x v="4"/>
    <d v="2018-06-07T00:00:00"/>
    <x v="1"/>
    <x v="9"/>
    <s v="ZJ"/>
    <s v="9200096044"/>
    <s v="40"/>
    <n v="4.6900000000000004"/>
    <s v=""/>
    <x v="2"/>
    <x v="4"/>
    <x v="2"/>
  </r>
  <r>
    <s v="1012"/>
    <s v="0L"/>
    <x v="4"/>
    <d v="2018-06-06T00:00:00"/>
    <x v="1"/>
    <x v="9"/>
    <s v="ZJ"/>
    <s v="9200096048"/>
    <s v="50"/>
    <n v="-121.76"/>
    <s v=""/>
    <x v="1"/>
    <x v="4"/>
    <x v="1"/>
  </r>
  <r>
    <s v="1012"/>
    <s v="0L"/>
    <x v="4"/>
    <d v="2018-06-07T00:00:00"/>
    <x v="1"/>
    <x v="9"/>
    <s v="ZJ"/>
    <s v="9200096049"/>
    <s v="50"/>
    <n v="-5.26"/>
    <s v=""/>
    <x v="1"/>
    <x v="4"/>
    <x v="1"/>
  </r>
  <r>
    <s v="1012"/>
    <s v="0L"/>
    <x v="4"/>
    <d v="2018-06-07T00:00:00"/>
    <x v="1"/>
    <x v="9"/>
    <s v="ZJ"/>
    <s v="9200096081"/>
    <s v="40"/>
    <n v="1.98"/>
    <s v=""/>
    <x v="1"/>
    <x v="4"/>
    <x v="1"/>
  </r>
  <r>
    <s v="1012"/>
    <s v="0L"/>
    <x v="4"/>
    <d v="2018-06-04T00:00:00"/>
    <x v="1"/>
    <x v="9"/>
    <s v="ZJ"/>
    <s v="9200096083"/>
    <s v="40"/>
    <n v="116.65"/>
    <s v=""/>
    <x v="5"/>
    <x v="4"/>
    <x v="5"/>
  </r>
  <r>
    <s v="1012"/>
    <s v="0L"/>
    <x v="4"/>
    <d v="2018-06-07T00:00:00"/>
    <x v="1"/>
    <x v="9"/>
    <s v="ZJ"/>
    <s v="9200096084"/>
    <s v="40"/>
    <n v="6.29"/>
    <s v=""/>
    <x v="1"/>
    <x v="4"/>
    <x v="1"/>
  </r>
  <r>
    <s v="1012"/>
    <s v="0L"/>
    <x v="4"/>
    <d v="2018-06-08T00:00:00"/>
    <x v="1"/>
    <x v="9"/>
    <s v="ZJ"/>
    <s v="9200096090"/>
    <s v="50"/>
    <n v="-67.59"/>
    <s v=""/>
    <x v="3"/>
    <x v="4"/>
    <x v="3"/>
  </r>
  <r>
    <s v="1012"/>
    <s v="0L"/>
    <x v="4"/>
    <d v="2018-06-08T00:00:00"/>
    <x v="1"/>
    <x v="9"/>
    <s v="ZJ"/>
    <s v="9200096090"/>
    <s v="50"/>
    <n v="-21.01"/>
    <s v=""/>
    <x v="2"/>
    <x v="4"/>
    <x v="2"/>
  </r>
  <r>
    <s v="1012"/>
    <s v="0L"/>
    <x v="4"/>
    <d v="2018-06-08T00:00:00"/>
    <x v="1"/>
    <x v="9"/>
    <s v="ZJ"/>
    <s v="9200096090"/>
    <s v="50"/>
    <n v="-4624.87"/>
    <s v=""/>
    <x v="1"/>
    <x v="4"/>
    <x v="1"/>
  </r>
  <r>
    <s v="1012"/>
    <s v="0L"/>
    <x v="4"/>
    <d v="2018-06-08T00:00:00"/>
    <x v="1"/>
    <x v="9"/>
    <s v="ZJ"/>
    <s v="9200096090"/>
    <s v="50"/>
    <n v="-10.84"/>
    <s v=""/>
    <x v="0"/>
    <x v="4"/>
    <x v="0"/>
  </r>
  <r>
    <s v="1012"/>
    <s v="0L"/>
    <x v="4"/>
    <d v="2018-06-07T00:00:00"/>
    <x v="1"/>
    <x v="9"/>
    <s v="ZJ"/>
    <s v="9200096101"/>
    <s v="40"/>
    <n v="28.73"/>
    <s v=""/>
    <x v="1"/>
    <x v="4"/>
    <x v="1"/>
  </r>
  <r>
    <s v="1012"/>
    <s v="0L"/>
    <x v="4"/>
    <d v="2018-06-08T00:00:00"/>
    <x v="1"/>
    <x v="9"/>
    <s v="ZJ"/>
    <s v="9200096102"/>
    <s v="40"/>
    <n v="63.73"/>
    <s v=""/>
    <x v="1"/>
    <x v="4"/>
    <x v="1"/>
  </r>
  <r>
    <s v="1012"/>
    <s v="0L"/>
    <x v="4"/>
    <d v="2018-06-07T00:00:00"/>
    <x v="1"/>
    <x v="9"/>
    <s v="ZJ"/>
    <s v="9200096114"/>
    <s v="50"/>
    <n v="-15.54"/>
    <s v=""/>
    <x v="1"/>
    <x v="4"/>
    <x v="1"/>
  </r>
  <r>
    <s v="1012"/>
    <s v="0L"/>
    <x v="4"/>
    <d v="2018-06-08T00:00:00"/>
    <x v="1"/>
    <x v="9"/>
    <s v="ZJ"/>
    <s v="9200096116"/>
    <s v="50"/>
    <n v="-10.42"/>
    <s v=""/>
    <x v="1"/>
    <x v="4"/>
    <x v="1"/>
  </r>
  <r>
    <s v="1012"/>
    <s v="0L"/>
    <x v="4"/>
    <d v="2018-06-08T00:00:00"/>
    <x v="1"/>
    <x v="9"/>
    <s v="ZJ"/>
    <s v="9200096135"/>
    <s v="40"/>
    <n v="1.59"/>
    <s v=""/>
    <x v="1"/>
    <x v="4"/>
    <x v="1"/>
  </r>
  <r>
    <s v="1012"/>
    <s v="0L"/>
    <x v="4"/>
    <d v="2018-06-08T00:00:00"/>
    <x v="1"/>
    <x v="9"/>
    <s v="ZJ"/>
    <s v="9200096141"/>
    <s v="40"/>
    <n v="0.35"/>
    <s v=""/>
    <x v="1"/>
    <x v="4"/>
    <x v="1"/>
  </r>
  <r>
    <s v="1012"/>
    <s v="0L"/>
    <x v="4"/>
    <d v="2018-06-07T00:00:00"/>
    <x v="1"/>
    <x v="9"/>
    <s v="ZJ"/>
    <s v="9200096139"/>
    <s v="40"/>
    <n v="4.1900000000000004"/>
    <s v=""/>
    <x v="3"/>
    <x v="4"/>
    <x v="3"/>
  </r>
  <r>
    <s v="1012"/>
    <s v="0L"/>
    <x v="4"/>
    <d v="2018-06-08T00:00:00"/>
    <x v="1"/>
    <x v="9"/>
    <s v="ZJ"/>
    <s v="9200096148"/>
    <s v="40"/>
    <n v="1.98"/>
    <s v=""/>
    <x v="1"/>
    <x v="4"/>
    <x v="1"/>
  </r>
  <r>
    <s v="1012"/>
    <s v="0L"/>
    <x v="4"/>
    <d v="2018-06-09T00:00:00"/>
    <x v="1"/>
    <x v="9"/>
    <s v="ZJ"/>
    <s v="9200096150"/>
    <s v="40"/>
    <n v="34.11"/>
    <s v=""/>
    <x v="3"/>
    <x v="4"/>
    <x v="3"/>
  </r>
  <r>
    <s v="1012"/>
    <s v="0L"/>
    <x v="4"/>
    <d v="2018-06-11T00:00:00"/>
    <x v="1"/>
    <x v="9"/>
    <s v="ZJ"/>
    <s v="9200096154"/>
    <s v="50"/>
    <n v="-61.84"/>
    <s v=""/>
    <x v="3"/>
    <x v="4"/>
    <x v="3"/>
  </r>
  <r>
    <s v="1012"/>
    <s v="0L"/>
    <x v="4"/>
    <d v="2018-06-11T00:00:00"/>
    <x v="1"/>
    <x v="9"/>
    <s v="ZJ"/>
    <s v="9200096154"/>
    <s v="50"/>
    <n v="-2131.7399999999998"/>
    <s v=""/>
    <x v="1"/>
    <x v="4"/>
    <x v="1"/>
  </r>
  <r>
    <s v="1012"/>
    <s v="0L"/>
    <x v="4"/>
    <d v="2018-06-11T00:00:00"/>
    <x v="1"/>
    <x v="9"/>
    <s v="ZJ"/>
    <s v="9200096154"/>
    <s v="50"/>
    <n v="-11.01"/>
    <s v=""/>
    <x v="2"/>
    <x v="4"/>
    <x v="2"/>
  </r>
  <r>
    <s v="1012"/>
    <s v="0L"/>
    <x v="4"/>
    <d v="2018-06-11T00:00:00"/>
    <x v="1"/>
    <x v="9"/>
    <s v="ZJ"/>
    <s v="9200096154"/>
    <s v="50"/>
    <n v="-2.78"/>
    <s v=""/>
    <x v="0"/>
    <x v="4"/>
    <x v="0"/>
  </r>
  <r>
    <s v="1012"/>
    <s v="0L"/>
    <x v="4"/>
    <d v="2018-06-11T00:00:00"/>
    <x v="1"/>
    <x v="9"/>
    <s v="ZJ"/>
    <s v="9200096152"/>
    <s v="40"/>
    <n v="30.36"/>
    <s v=""/>
    <x v="1"/>
    <x v="4"/>
    <x v="1"/>
  </r>
  <r>
    <s v="1012"/>
    <s v="0L"/>
    <x v="4"/>
    <d v="2018-06-08T00:00:00"/>
    <x v="1"/>
    <x v="9"/>
    <s v="ZJ"/>
    <s v="9200096178"/>
    <s v="40"/>
    <n v="1.59"/>
    <s v=""/>
    <x v="1"/>
    <x v="4"/>
    <x v="1"/>
  </r>
  <r>
    <s v="1012"/>
    <s v="0L"/>
    <x v="4"/>
    <d v="2018-06-08T00:00:00"/>
    <x v="1"/>
    <x v="9"/>
    <s v="ZJ"/>
    <s v="9200096181"/>
    <s v="50"/>
    <n v="-5.55"/>
    <s v=""/>
    <x v="1"/>
    <x v="4"/>
    <x v="1"/>
  </r>
  <r>
    <s v="1012"/>
    <s v="0L"/>
    <x v="4"/>
    <d v="2018-06-09T00:00:00"/>
    <x v="1"/>
    <x v="9"/>
    <s v="ZJ"/>
    <s v="9200096182"/>
    <s v="50"/>
    <n v="-1.2"/>
    <s v=""/>
    <x v="1"/>
    <x v="4"/>
    <x v="1"/>
  </r>
  <r>
    <s v="1012"/>
    <s v="0L"/>
    <x v="4"/>
    <d v="2018-06-11T00:00:00"/>
    <x v="1"/>
    <x v="9"/>
    <s v="ZJ"/>
    <s v="9200096184"/>
    <s v="50"/>
    <n v="-34.11"/>
    <s v=""/>
    <x v="3"/>
    <x v="4"/>
    <x v="3"/>
  </r>
  <r>
    <s v="1012"/>
    <s v="0L"/>
    <x v="4"/>
    <d v="2018-06-11T00:00:00"/>
    <x v="1"/>
    <x v="9"/>
    <s v="ZJ"/>
    <s v="9200096185"/>
    <s v="50"/>
    <n v="-6.25"/>
    <s v=""/>
    <x v="1"/>
    <x v="4"/>
    <x v="1"/>
  </r>
  <r>
    <s v="1012"/>
    <s v="0L"/>
    <x v="4"/>
    <d v="2018-06-12T00:00:00"/>
    <x v="1"/>
    <x v="9"/>
    <s v="ZJ"/>
    <s v="9200096215"/>
    <s v="50"/>
    <n v="-66.540000000000006"/>
    <s v=""/>
    <x v="4"/>
    <x v="4"/>
    <x v="4"/>
  </r>
  <r>
    <s v="1012"/>
    <s v="0L"/>
    <x v="4"/>
    <d v="2018-06-12T00:00:00"/>
    <x v="1"/>
    <x v="9"/>
    <s v="ZJ"/>
    <s v="9200096215"/>
    <s v="50"/>
    <n v="-1903.36"/>
    <s v=""/>
    <x v="1"/>
    <x v="4"/>
    <x v="1"/>
  </r>
  <r>
    <s v="1012"/>
    <s v="0L"/>
    <x v="4"/>
    <d v="2018-06-12T00:00:00"/>
    <x v="1"/>
    <x v="9"/>
    <s v="ZJ"/>
    <s v="9200096215"/>
    <s v="50"/>
    <n v="-1.81"/>
    <s v=""/>
    <x v="2"/>
    <x v="4"/>
    <x v="2"/>
  </r>
  <r>
    <s v="1012"/>
    <s v="0L"/>
    <x v="4"/>
    <d v="2018-06-13T00:00:00"/>
    <x v="1"/>
    <x v="9"/>
    <s v="ZJ"/>
    <s v="9200096258"/>
    <s v="50"/>
    <n v="-29.05"/>
    <s v=""/>
    <x v="0"/>
    <x v="4"/>
    <x v="0"/>
  </r>
  <r>
    <s v="1012"/>
    <s v="0L"/>
    <x v="4"/>
    <d v="2018-06-13T00:00:00"/>
    <x v="1"/>
    <x v="9"/>
    <s v="ZJ"/>
    <s v="9200096258"/>
    <s v="50"/>
    <n v="-243.64"/>
    <s v=""/>
    <x v="2"/>
    <x v="4"/>
    <x v="2"/>
  </r>
  <r>
    <s v="1012"/>
    <s v="0L"/>
    <x v="4"/>
    <d v="2018-06-13T00:00:00"/>
    <x v="1"/>
    <x v="9"/>
    <s v="ZJ"/>
    <s v="9200096258"/>
    <s v="50"/>
    <n v="-2175.16"/>
    <s v=""/>
    <x v="1"/>
    <x v="4"/>
    <x v="1"/>
  </r>
  <r>
    <s v="1012"/>
    <s v="0L"/>
    <x v="4"/>
    <d v="2018-06-12T00:00:00"/>
    <x v="1"/>
    <x v="9"/>
    <s v="ZJ"/>
    <s v="9200096261"/>
    <s v="40"/>
    <n v="5.0999999999999996"/>
    <s v=""/>
    <x v="1"/>
    <x v="4"/>
    <x v="1"/>
  </r>
  <r>
    <s v="1012"/>
    <s v="0L"/>
    <x v="4"/>
    <d v="2018-06-11T00:00:00"/>
    <x v="1"/>
    <x v="9"/>
    <s v="ZJ"/>
    <s v="9200096266"/>
    <s v="40"/>
    <n v="4.93"/>
    <s v=""/>
    <x v="1"/>
    <x v="4"/>
    <x v="1"/>
  </r>
  <r>
    <s v="1012"/>
    <s v="0L"/>
    <x v="4"/>
    <d v="2018-06-11T00:00:00"/>
    <x v="1"/>
    <x v="9"/>
    <s v="ZJ"/>
    <s v="9200096272"/>
    <s v="40"/>
    <n v="37.42"/>
    <s v=""/>
    <x v="1"/>
    <x v="4"/>
    <x v="1"/>
  </r>
  <r>
    <s v="1012"/>
    <s v="0L"/>
    <x v="4"/>
    <d v="2018-06-12T00:00:00"/>
    <x v="1"/>
    <x v="9"/>
    <s v="ZJ"/>
    <s v="9200096273"/>
    <s v="40"/>
    <n v="19.079999999999998"/>
    <s v=""/>
    <x v="2"/>
    <x v="4"/>
    <x v="2"/>
  </r>
  <r>
    <s v="1012"/>
    <s v="0L"/>
    <x v="4"/>
    <d v="2018-06-12T00:00:00"/>
    <x v="1"/>
    <x v="9"/>
    <s v="ZJ"/>
    <s v="9200096274"/>
    <s v="40"/>
    <n v="98.49"/>
    <s v=""/>
    <x v="1"/>
    <x v="4"/>
    <x v="1"/>
  </r>
  <r>
    <s v="1012"/>
    <s v="0L"/>
    <x v="4"/>
    <d v="2018-06-12T00:00:00"/>
    <x v="1"/>
    <x v="9"/>
    <s v="ZJ"/>
    <s v="9200096274"/>
    <s v="40"/>
    <n v="2.02"/>
    <s v=""/>
    <x v="3"/>
    <x v="4"/>
    <x v="3"/>
  </r>
  <r>
    <s v="1012"/>
    <s v="0L"/>
    <x v="4"/>
    <d v="2018-06-12T00:00:00"/>
    <x v="1"/>
    <x v="9"/>
    <s v="ZJ"/>
    <s v="9200096277"/>
    <s v="40"/>
    <n v="14.79"/>
    <s v=""/>
    <x v="1"/>
    <x v="4"/>
    <x v="1"/>
  </r>
  <r>
    <s v="1012"/>
    <s v="0L"/>
    <x v="4"/>
    <d v="2018-06-13T00:00:00"/>
    <x v="1"/>
    <x v="9"/>
    <s v="ZJ"/>
    <s v="9200096278"/>
    <s v="40"/>
    <n v="1.49"/>
    <s v=""/>
    <x v="1"/>
    <x v="4"/>
    <x v="1"/>
  </r>
  <r>
    <s v="1012"/>
    <s v="0L"/>
    <x v="4"/>
    <d v="2018-06-13T00:00:00"/>
    <x v="1"/>
    <x v="9"/>
    <s v="ZJ"/>
    <s v="9200096279"/>
    <s v="40"/>
    <n v="22.75"/>
    <s v=""/>
    <x v="2"/>
    <x v="4"/>
    <x v="2"/>
  </r>
  <r>
    <s v="1012"/>
    <s v="0L"/>
    <x v="4"/>
    <d v="2018-06-13T00:00:00"/>
    <x v="1"/>
    <x v="9"/>
    <s v="ZJ"/>
    <s v="9200096279"/>
    <s v="40"/>
    <n v="497.02"/>
    <s v=""/>
    <x v="1"/>
    <x v="4"/>
    <x v="1"/>
  </r>
  <r>
    <s v="1012"/>
    <s v="0L"/>
    <x v="4"/>
    <d v="2018-06-12T00:00:00"/>
    <x v="1"/>
    <x v="9"/>
    <s v="ZJ"/>
    <s v="9200096281"/>
    <s v="50"/>
    <n v="-466.28"/>
    <s v=""/>
    <x v="1"/>
    <x v="4"/>
    <x v="1"/>
  </r>
  <r>
    <s v="1012"/>
    <s v="0L"/>
    <x v="4"/>
    <d v="2018-06-13T00:00:00"/>
    <x v="1"/>
    <x v="9"/>
    <s v="ZJ"/>
    <s v="9200096283"/>
    <s v="50"/>
    <n v="-16.510000000000002"/>
    <s v=""/>
    <x v="1"/>
    <x v="4"/>
    <x v="1"/>
  </r>
  <r>
    <s v="1012"/>
    <s v="0L"/>
    <x v="4"/>
    <d v="2018-06-13T00:00:00"/>
    <x v="1"/>
    <x v="9"/>
    <s v="ZJ"/>
    <s v="9200096283"/>
    <s v="50"/>
    <n v="-7.62"/>
    <s v=""/>
    <x v="2"/>
    <x v="4"/>
    <x v="2"/>
  </r>
  <r>
    <s v="1012"/>
    <s v="0L"/>
    <x v="4"/>
    <d v="2018-06-11T00:00:00"/>
    <x v="1"/>
    <x v="9"/>
    <s v="ZJ"/>
    <s v="9200096297"/>
    <s v="50"/>
    <n v="-100.91"/>
    <s v=""/>
    <x v="1"/>
    <x v="4"/>
    <x v="1"/>
  </r>
  <r>
    <s v="1012"/>
    <s v="0L"/>
    <x v="4"/>
    <d v="2018-06-12T00:00:00"/>
    <x v="1"/>
    <x v="9"/>
    <s v="ZJ"/>
    <s v="9200096299"/>
    <s v="50"/>
    <n v="-272.11"/>
    <s v=""/>
    <x v="1"/>
    <x v="4"/>
    <x v="1"/>
  </r>
  <r>
    <s v="1012"/>
    <s v="0L"/>
    <x v="4"/>
    <d v="2018-06-14T00:00:00"/>
    <x v="1"/>
    <x v="9"/>
    <s v="ZJ"/>
    <s v="9200096332"/>
    <s v="50"/>
    <n v="-3813.39"/>
    <s v=""/>
    <x v="1"/>
    <x v="4"/>
    <x v="1"/>
  </r>
  <r>
    <s v="1012"/>
    <s v="0L"/>
    <x v="4"/>
    <d v="2018-06-14T00:00:00"/>
    <x v="1"/>
    <x v="9"/>
    <s v="ZJ"/>
    <s v="9200096333"/>
    <s v="50"/>
    <n v="-48.24"/>
    <s v=""/>
    <x v="2"/>
    <x v="4"/>
    <x v="2"/>
  </r>
  <r>
    <s v="1012"/>
    <s v="0L"/>
    <x v="4"/>
    <d v="2018-06-08T00:00:00"/>
    <x v="1"/>
    <x v="9"/>
    <s v="ZJ"/>
    <s v="9200096335"/>
    <s v="40"/>
    <n v="3.26"/>
    <s v=""/>
    <x v="1"/>
    <x v="4"/>
    <x v="1"/>
  </r>
  <r>
    <s v="1012"/>
    <s v="0L"/>
    <x v="4"/>
    <d v="2018-06-13T00:00:00"/>
    <x v="1"/>
    <x v="9"/>
    <s v="ZJ"/>
    <s v="9200096336"/>
    <s v="40"/>
    <n v="7.72"/>
    <s v=""/>
    <x v="1"/>
    <x v="4"/>
    <x v="1"/>
  </r>
  <r>
    <s v="1012"/>
    <s v="0L"/>
    <x v="4"/>
    <d v="2018-06-13T00:00:00"/>
    <x v="1"/>
    <x v="9"/>
    <s v="ZJ"/>
    <s v="9200096341"/>
    <s v="40"/>
    <n v="16.600000000000001"/>
    <s v=""/>
    <x v="1"/>
    <x v="4"/>
    <x v="1"/>
  </r>
  <r>
    <s v="1012"/>
    <s v="0L"/>
    <x v="4"/>
    <d v="2018-06-14T00:00:00"/>
    <x v="1"/>
    <x v="9"/>
    <s v="ZJ"/>
    <s v="9200096344"/>
    <s v="40"/>
    <n v="11.21"/>
    <s v=""/>
    <x v="2"/>
    <x v="4"/>
    <x v="2"/>
  </r>
  <r>
    <s v="1012"/>
    <s v="0L"/>
    <x v="4"/>
    <d v="2018-06-14T00:00:00"/>
    <x v="1"/>
    <x v="9"/>
    <s v="ZJ"/>
    <s v="9200096344"/>
    <s v="40"/>
    <n v="1.46"/>
    <s v=""/>
    <x v="5"/>
    <x v="4"/>
    <x v="5"/>
  </r>
  <r>
    <s v="1012"/>
    <s v="0L"/>
    <x v="4"/>
    <d v="2018-06-14T00:00:00"/>
    <x v="1"/>
    <x v="9"/>
    <s v="ZJ"/>
    <s v="9200096344"/>
    <s v="40"/>
    <n v="23.79"/>
    <s v=""/>
    <x v="1"/>
    <x v="4"/>
    <x v="1"/>
  </r>
  <r>
    <s v="1012"/>
    <s v="0L"/>
    <x v="4"/>
    <d v="2018-06-14T00:00:00"/>
    <x v="1"/>
    <x v="9"/>
    <s v="ZJ"/>
    <s v="9200096362"/>
    <s v="50"/>
    <n v="-14.56"/>
    <s v=""/>
    <x v="1"/>
    <x v="4"/>
    <x v="1"/>
  </r>
  <r>
    <s v="1012"/>
    <s v="0L"/>
    <x v="4"/>
    <d v="2018-07-02T00:00:00"/>
    <x v="1"/>
    <x v="10"/>
    <s v="ZJ"/>
    <s v="9200097276"/>
    <s v="40"/>
    <n v="1.8"/>
    <s v=""/>
    <x v="1"/>
    <x v="4"/>
    <x v="1"/>
  </r>
  <r>
    <s v="1012"/>
    <s v="0L"/>
    <x v="4"/>
    <d v="2018-07-06T00:00:00"/>
    <x v="1"/>
    <x v="10"/>
    <s v="ZJ"/>
    <s v="9200097278"/>
    <s v="40"/>
    <n v="8.73"/>
    <s v=""/>
    <x v="1"/>
    <x v="4"/>
    <x v="1"/>
  </r>
  <r>
    <s v="1012"/>
    <s v="0L"/>
    <x v="4"/>
    <d v="2018-07-06T00:00:00"/>
    <x v="1"/>
    <x v="10"/>
    <s v="ZJ"/>
    <s v="9200097282"/>
    <s v="40"/>
    <n v="4.2"/>
    <s v=""/>
    <x v="1"/>
    <x v="4"/>
    <x v="1"/>
  </r>
  <r>
    <s v="1012"/>
    <s v="0L"/>
    <x v="4"/>
    <d v="2018-07-09T00:00:00"/>
    <x v="1"/>
    <x v="10"/>
    <s v="ZJ"/>
    <s v="9200097284"/>
    <s v="40"/>
    <n v="101.02"/>
    <s v=""/>
    <x v="1"/>
    <x v="4"/>
    <x v="1"/>
  </r>
  <r>
    <s v="1012"/>
    <s v="0L"/>
    <x v="4"/>
    <d v="2018-07-09T00:00:00"/>
    <x v="1"/>
    <x v="10"/>
    <s v="ZJ"/>
    <s v="9200097285"/>
    <s v="50"/>
    <n v="-10.71"/>
    <s v=""/>
    <x v="0"/>
    <x v="4"/>
    <x v="0"/>
  </r>
  <r>
    <s v="1012"/>
    <s v="0L"/>
    <x v="4"/>
    <d v="2018-07-09T00:00:00"/>
    <x v="1"/>
    <x v="10"/>
    <s v="ZJ"/>
    <s v="9200097285"/>
    <s v="50"/>
    <n v="-6024.63"/>
    <s v=""/>
    <x v="1"/>
    <x v="4"/>
    <x v="1"/>
  </r>
  <r>
    <s v="1012"/>
    <s v="0L"/>
    <x v="4"/>
    <d v="2018-07-09T00:00:00"/>
    <x v="1"/>
    <x v="10"/>
    <s v="ZJ"/>
    <s v="9200097285"/>
    <s v="50"/>
    <n v="-18.8"/>
    <s v=""/>
    <x v="2"/>
    <x v="4"/>
    <x v="2"/>
  </r>
  <r>
    <s v="1012"/>
    <s v="0L"/>
    <x v="4"/>
    <d v="2018-07-09T00:00:00"/>
    <x v="1"/>
    <x v="10"/>
    <s v="ZJ"/>
    <s v="9200097285"/>
    <s v="50"/>
    <n v="-36.47"/>
    <s v=""/>
    <x v="3"/>
    <x v="4"/>
    <x v="3"/>
  </r>
  <r>
    <s v="1012"/>
    <s v="0L"/>
    <x v="4"/>
    <d v="2018-06-05T00:00:00"/>
    <x v="1"/>
    <x v="9"/>
    <s v="ZJ"/>
    <s v="9200096390"/>
    <s v="40"/>
    <n v="25.92"/>
    <s v=""/>
    <x v="1"/>
    <x v="4"/>
    <x v="1"/>
  </r>
  <r>
    <s v="1012"/>
    <s v="0L"/>
    <x v="4"/>
    <d v="2018-06-07T00:00:00"/>
    <x v="1"/>
    <x v="9"/>
    <s v="ZJ"/>
    <s v="9200096391"/>
    <s v="40"/>
    <n v="2.27"/>
    <s v=""/>
    <x v="2"/>
    <x v="4"/>
    <x v="2"/>
  </r>
  <r>
    <s v="1012"/>
    <s v="0L"/>
    <x v="4"/>
    <d v="2018-06-14T00:00:00"/>
    <x v="1"/>
    <x v="9"/>
    <s v="ZJ"/>
    <s v="9200096394"/>
    <s v="40"/>
    <n v="8.6999999999999993"/>
    <s v=""/>
    <x v="1"/>
    <x v="4"/>
    <x v="1"/>
  </r>
  <r>
    <s v="1012"/>
    <s v="0L"/>
    <x v="4"/>
    <d v="2018-06-15T00:00:00"/>
    <x v="1"/>
    <x v="9"/>
    <s v="ZJ"/>
    <s v="9200096399"/>
    <s v="50"/>
    <n v="-3041.38"/>
    <s v=""/>
    <x v="1"/>
    <x v="4"/>
    <x v="1"/>
  </r>
  <r>
    <s v="1012"/>
    <s v="0L"/>
    <x v="4"/>
    <d v="2018-06-15T00:00:00"/>
    <x v="1"/>
    <x v="9"/>
    <s v="ZJ"/>
    <s v="9200096400"/>
    <s v="50"/>
    <n v="-121.55"/>
    <s v=""/>
    <x v="2"/>
    <x v="4"/>
    <x v="2"/>
  </r>
  <r>
    <s v="1012"/>
    <s v="0L"/>
    <x v="4"/>
    <d v="2018-06-15T00:00:00"/>
    <x v="1"/>
    <x v="9"/>
    <s v="ZJ"/>
    <s v="9200096400"/>
    <s v="50"/>
    <n v="-31.39"/>
    <s v=""/>
    <x v="0"/>
    <x v="4"/>
    <x v="0"/>
  </r>
  <r>
    <s v="1012"/>
    <s v="0L"/>
    <x v="4"/>
    <d v="2018-06-15T00:00:00"/>
    <x v="1"/>
    <x v="9"/>
    <s v="ZJ"/>
    <s v="9200096402"/>
    <s v="40"/>
    <n v="3.22"/>
    <s v=""/>
    <x v="1"/>
    <x v="4"/>
    <x v="1"/>
  </r>
  <r>
    <s v="1012"/>
    <s v="0L"/>
    <x v="4"/>
    <d v="2018-06-15T00:00:00"/>
    <x v="1"/>
    <x v="9"/>
    <s v="ZJ"/>
    <s v="9200096403"/>
    <s v="40"/>
    <n v="2.36"/>
    <s v=""/>
    <x v="2"/>
    <x v="4"/>
    <x v="2"/>
  </r>
  <r>
    <s v="1012"/>
    <s v="0L"/>
    <x v="4"/>
    <d v="2018-06-15T00:00:00"/>
    <x v="1"/>
    <x v="9"/>
    <s v="ZJ"/>
    <s v="9200096404"/>
    <s v="40"/>
    <n v="93.39"/>
    <s v=""/>
    <x v="1"/>
    <x v="4"/>
    <x v="1"/>
  </r>
  <r>
    <s v="1012"/>
    <s v="0L"/>
    <x v="4"/>
    <d v="2018-06-14T00:00:00"/>
    <x v="1"/>
    <x v="9"/>
    <s v="ZJ"/>
    <s v="9200096417"/>
    <s v="50"/>
    <n v="-10.76"/>
    <s v=""/>
    <x v="1"/>
    <x v="4"/>
    <x v="1"/>
  </r>
  <r>
    <s v="1012"/>
    <s v="0L"/>
    <x v="4"/>
    <d v="2018-06-15T00:00:00"/>
    <x v="1"/>
    <x v="9"/>
    <s v="ZJ"/>
    <s v="9200096419"/>
    <s v="50"/>
    <n v="-596.83000000000004"/>
    <s v=""/>
    <x v="1"/>
    <x v="4"/>
    <x v="1"/>
  </r>
  <r>
    <s v="1012"/>
    <s v="0L"/>
    <x v="4"/>
    <d v="2018-07-06T00:00:00"/>
    <x v="1"/>
    <x v="10"/>
    <s v="ZJ"/>
    <s v="9200097307"/>
    <s v="50"/>
    <n v="-2.1"/>
    <s v=""/>
    <x v="3"/>
    <x v="4"/>
    <x v="3"/>
  </r>
  <r>
    <s v="1012"/>
    <s v="0L"/>
    <x v="4"/>
    <d v="2018-07-09T00:00:00"/>
    <x v="1"/>
    <x v="10"/>
    <s v="ZJ"/>
    <s v="9200097308"/>
    <s v="50"/>
    <n v="-9.43"/>
    <s v=""/>
    <x v="1"/>
    <x v="4"/>
    <x v="1"/>
  </r>
  <r>
    <s v="1012"/>
    <s v="0L"/>
    <x v="4"/>
    <d v="2018-07-09T00:00:00"/>
    <x v="1"/>
    <x v="10"/>
    <s v="ZJ"/>
    <s v="9200097309"/>
    <s v="50"/>
    <n v="-35"/>
    <s v=""/>
    <x v="1"/>
    <x v="4"/>
    <x v="1"/>
  </r>
  <r>
    <s v="1012"/>
    <s v="0L"/>
    <x v="4"/>
    <d v="2018-06-01T00:00:00"/>
    <x v="1"/>
    <x v="9"/>
    <s v="ZJ"/>
    <s v="9200096446"/>
    <s v="40"/>
    <n v="2.48"/>
    <s v=""/>
    <x v="1"/>
    <x v="4"/>
    <x v="1"/>
  </r>
  <r>
    <s v="1012"/>
    <s v="0L"/>
    <x v="4"/>
    <d v="2018-06-15T00:00:00"/>
    <x v="1"/>
    <x v="9"/>
    <s v="ZJ"/>
    <s v="9200096449"/>
    <s v="40"/>
    <n v="1.98"/>
    <s v=""/>
    <x v="1"/>
    <x v="4"/>
    <x v="1"/>
  </r>
  <r>
    <s v="1012"/>
    <s v="0L"/>
    <x v="4"/>
    <d v="2018-06-18T00:00:00"/>
    <x v="1"/>
    <x v="9"/>
    <s v="ZJ"/>
    <s v="9200096453"/>
    <s v="50"/>
    <n v="-1505.17"/>
    <s v=""/>
    <x v="1"/>
    <x v="4"/>
    <x v="1"/>
  </r>
  <r>
    <s v="1012"/>
    <s v="0L"/>
    <x v="4"/>
    <d v="2018-06-18T00:00:00"/>
    <x v="1"/>
    <x v="9"/>
    <s v="ZJ"/>
    <s v="9200096453"/>
    <s v="50"/>
    <n v="-46.06"/>
    <s v=""/>
    <x v="0"/>
    <x v="4"/>
    <x v="0"/>
  </r>
  <r>
    <s v="1012"/>
    <s v="0L"/>
    <x v="4"/>
    <d v="2018-06-18T00:00:00"/>
    <x v="1"/>
    <x v="9"/>
    <s v="ZJ"/>
    <s v="9200096453"/>
    <s v="50"/>
    <n v="-1.46"/>
    <s v=""/>
    <x v="5"/>
    <x v="4"/>
    <x v="5"/>
  </r>
  <r>
    <s v="1012"/>
    <s v="0L"/>
    <x v="4"/>
    <d v="2018-06-18T00:00:00"/>
    <x v="1"/>
    <x v="9"/>
    <s v="ZJ"/>
    <s v="9200096453"/>
    <s v="50"/>
    <n v="-150.44"/>
    <s v=""/>
    <x v="2"/>
    <x v="4"/>
    <x v="2"/>
  </r>
  <r>
    <s v="1012"/>
    <s v="0L"/>
    <x v="4"/>
    <d v="2018-06-13T00:00:00"/>
    <x v="1"/>
    <x v="9"/>
    <s v="ZJ"/>
    <s v="9200096454"/>
    <s v="40"/>
    <n v="0.09"/>
    <s v=""/>
    <x v="1"/>
    <x v="4"/>
    <x v="1"/>
  </r>
  <r>
    <s v="1012"/>
    <s v="0L"/>
    <x v="4"/>
    <d v="2018-06-15T00:00:00"/>
    <x v="1"/>
    <x v="9"/>
    <s v="ZJ"/>
    <s v="9200096455"/>
    <s v="40"/>
    <n v="1.46"/>
    <s v=""/>
    <x v="5"/>
    <x v="4"/>
    <x v="5"/>
  </r>
  <r>
    <s v="1012"/>
    <s v="0L"/>
    <x v="4"/>
    <d v="2018-06-15T00:00:00"/>
    <x v="1"/>
    <x v="9"/>
    <s v="ZJ"/>
    <s v="9200096455"/>
    <s v="40"/>
    <n v="19.21"/>
    <s v=""/>
    <x v="1"/>
    <x v="4"/>
    <x v="1"/>
  </r>
  <r>
    <s v="1012"/>
    <s v="0L"/>
    <x v="4"/>
    <d v="2018-06-16T00:00:00"/>
    <x v="1"/>
    <x v="9"/>
    <s v="ZJ"/>
    <s v="9200096458"/>
    <s v="40"/>
    <n v="174.13"/>
    <s v=""/>
    <x v="1"/>
    <x v="4"/>
    <x v="1"/>
  </r>
  <r>
    <s v="1012"/>
    <s v="0L"/>
    <x v="4"/>
    <d v="2018-06-18T00:00:00"/>
    <x v="1"/>
    <x v="9"/>
    <s v="ZJ"/>
    <s v="9200096459"/>
    <s v="40"/>
    <n v="19.78"/>
    <s v=""/>
    <x v="1"/>
    <x v="4"/>
    <x v="1"/>
  </r>
  <r>
    <s v="1012"/>
    <s v="0L"/>
    <x v="4"/>
    <d v="2018-06-15T00:00:00"/>
    <x v="1"/>
    <x v="9"/>
    <s v="ZJ"/>
    <s v="9200096477"/>
    <s v="50"/>
    <n v="-231.31"/>
    <s v=""/>
    <x v="1"/>
    <x v="4"/>
    <x v="1"/>
  </r>
  <r>
    <s v="1012"/>
    <s v="0L"/>
    <x v="4"/>
    <d v="2018-06-16T00:00:00"/>
    <x v="1"/>
    <x v="9"/>
    <s v="ZJ"/>
    <s v="9200096479"/>
    <s v="50"/>
    <n v="-17.71"/>
    <s v=""/>
    <x v="1"/>
    <x v="4"/>
    <x v="1"/>
  </r>
  <r>
    <s v="1012"/>
    <s v="0L"/>
    <x v="4"/>
    <d v="2018-06-18T00:00:00"/>
    <x v="1"/>
    <x v="9"/>
    <s v="ZJ"/>
    <s v="9200096480"/>
    <s v="50"/>
    <n v="-19.489999999999998"/>
    <s v=""/>
    <x v="1"/>
    <x v="4"/>
    <x v="1"/>
  </r>
  <r>
    <s v="1012"/>
    <s v="0L"/>
    <x v="4"/>
    <d v="2018-06-19T00:00:00"/>
    <x v="1"/>
    <x v="9"/>
    <s v="ZJ"/>
    <s v="9200096523"/>
    <s v="50"/>
    <n v="-2958.89"/>
    <s v=""/>
    <x v="1"/>
    <x v="4"/>
    <x v="1"/>
  </r>
  <r>
    <s v="1012"/>
    <s v="0L"/>
    <x v="4"/>
    <d v="2018-06-19T00:00:00"/>
    <x v="1"/>
    <x v="9"/>
    <s v="ZJ"/>
    <s v="9200096524"/>
    <s v="50"/>
    <n v="-13.27"/>
    <s v=""/>
    <x v="2"/>
    <x v="4"/>
    <x v="2"/>
  </r>
  <r>
    <s v="1012"/>
    <s v="0L"/>
    <x v="4"/>
    <d v="2018-06-19T00:00:00"/>
    <x v="1"/>
    <x v="9"/>
    <s v="ZJ"/>
    <s v="9200096524"/>
    <s v="50"/>
    <n v="-265.93"/>
    <s v=""/>
    <x v="0"/>
    <x v="4"/>
    <x v="0"/>
  </r>
  <r>
    <s v="1012"/>
    <s v="0L"/>
    <x v="4"/>
    <d v="2018-06-18T00:00:00"/>
    <x v="1"/>
    <x v="9"/>
    <s v="ZJ"/>
    <s v="9200096555"/>
    <s v="40"/>
    <n v="1.23"/>
    <s v=""/>
    <x v="1"/>
    <x v="4"/>
    <x v="1"/>
  </r>
  <r>
    <s v="1012"/>
    <s v="0L"/>
    <x v="4"/>
    <d v="2018-06-20T00:00:00"/>
    <x v="1"/>
    <x v="9"/>
    <s v="ZJ"/>
    <s v="9200096557"/>
    <s v="50"/>
    <n v="-131.09"/>
    <s v=""/>
    <x v="0"/>
    <x v="4"/>
    <x v="0"/>
  </r>
  <r>
    <s v="1012"/>
    <s v="0L"/>
    <x v="4"/>
    <d v="2018-06-20T00:00:00"/>
    <x v="1"/>
    <x v="9"/>
    <s v="ZJ"/>
    <s v="9200096557"/>
    <s v="50"/>
    <n v="-3235.91"/>
    <s v=""/>
    <x v="1"/>
    <x v="4"/>
    <x v="1"/>
  </r>
  <r>
    <s v="1012"/>
    <s v="0L"/>
    <x v="4"/>
    <d v="2018-06-20T00:00:00"/>
    <x v="1"/>
    <x v="9"/>
    <s v="ZJ"/>
    <s v="9200096557"/>
    <s v="50"/>
    <n v="-18.77"/>
    <s v=""/>
    <x v="2"/>
    <x v="4"/>
    <x v="2"/>
  </r>
  <r>
    <s v="1012"/>
    <s v="0L"/>
    <x v="4"/>
    <d v="2018-06-15T00:00:00"/>
    <x v="1"/>
    <x v="9"/>
    <s v="ZJ"/>
    <s v="9200096563"/>
    <s v="40"/>
    <n v="4.29"/>
    <s v=""/>
    <x v="1"/>
    <x v="4"/>
    <x v="1"/>
  </r>
  <r>
    <s v="1012"/>
    <s v="0L"/>
    <x v="4"/>
    <d v="2018-06-19T00:00:00"/>
    <x v="1"/>
    <x v="9"/>
    <s v="ZJ"/>
    <s v="9200096565"/>
    <s v="40"/>
    <n v="5.14"/>
    <s v=""/>
    <x v="1"/>
    <x v="4"/>
    <x v="1"/>
  </r>
  <r>
    <s v="1012"/>
    <s v="0L"/>
    <x v="4"/>
    <d v="2018-06-04T00:00:00"/>
    <x v="1"/>
    <x v="9"/>
    <s v="ZJ"/>
    <s v="9200096568"/>
    <s v="40"/>
    <n v="1.46"/>
    <s v=""/>
    <x v="5"/>
    <x v="4"/>
    <x v="5"/>
  </r>
  <r>
    <s v="1012"/>
    <s v="0L"/>
    <x v="4"/>
    <d v="2018-06-19T00:00:00"/>
    <x v="1"/>
    <x v="9"/>
    <s v="ZJ"/>
    <s v="9200096572"/>
    <s v="40"/>
    <n v="39.659999999999997"/>
    <s v=""/>
    <x v="1"/>
    <x v="4"/>
    <x v="1"/>
  </r>
  <r>
    <s v="1012"/>
    <s v="0L"/>
    <x v="4"/>
    <d v="2018-06-20T00:00:00"/>
    <x v="1"/>
    <x v="9"/>
    <s v="ZJ"/>
    <s v="9200096579"/>
    <s v="40"/>
    <n v="83.42"/>
    <s v=""/>
    <x v="1"/>
    <x v="4"/>
    <x v="1"/>
  </r>
  <r>
    <s v="1012"/>
    <s v="0L"/>
    <x v="4"/>
    <d v="2018-06-19T00:00:00"/>
    <x v="1"/>
    <x v="9"/>
    <s v="ZJ"/>
    <s v="9200096584"/>
    <s v="50"/>
    <n v="-1.4"/>
    <s v=""/>
    <x v="1"/>
    <x v="4"/>
    <x v="1"/>
  </r>
  <r>
    <s v="1012"/>
    <s v="0L"/>
    <x v="4"/>
    <d v="2018-06-20T00:00:00"/>
    <x v="1"/>
    <x v="9"/>
    <s v="ZJ"/>
    <s v="9200096585"/>
    <s v="50"/>
    <n v="-3.12"/>
    <s v=""/>
    <x v="2"/>
    <x v="4"/>
    <x v="2"/>
  </r>
  <r>
    <s v="1012"/>
    <s v="0L"/>
    <x v="4"/>
    <d v="2018-06-20T00:00:00"/>
    <x v="1"/>
    <x v="9"/>
    <s v="ZJ"/>
    <s v="9200096586"/>
    <s v="50"/>
    <n v="-42.48"/>
    <s v=""/>
    <x v="1"/>
    <x v="4"/>
    <x v="1"/>
  </r>
  <r>
    <s v="1012"/>
    <s v="0L"/>
    <x v="4"/>
    <d v="2018-06-19T00:00:00"/>
    <x v="1"/>
    <x v="9"/>
    <s v="ZJ"/>
    <s v="9200096596"/>
    <s v="40"/>
    <n v="2.42"/>
    <s v=""/>
    <x v="1"/>
    <x v="4"/>
    <x v="1"/>
  </r>
  <r>
    <s v="1012"/>
    <s v="0L"/>
    <x v="4"/>
    <d v="2018-06-18T00:00:00"/>
    <x v="1"/>
    <x v="9"/>
    <s v="ZJ"/>
    <s v="9200096602"/>
    <s v="50"/>
    <n v="-2.1800000000000002"/>
    <s v=""/>
    <x v="2"/>
    <x v="4"/>
    <x v="2"/>
  </r>
  <r>
    <s v="1012"/>
    <s v="0L"/>
    <x v="4"/>
    <d v="2018-06-19T00:00:00"/>
    <x v="1"/>
    <x v="9"/>
    <s v="ZJ"/>
    <s v="9200096604"/>
    <s v="50"/>
    <n v="-16.52"/>
    <s v=""/>
    <x v="1"/>
    <x v="4"/>
    <x v="1"/>
  </r>
  <r>
    <s v="1012"/>
    <s v="0L"/>
    <x v="4"/>
    <d v="2018-06-21T00:00:00"/>
    <x v="1"/>
    <x v="9"/>
    <s v="ZJ"/>
    <s v="9200096635"/>
    <s v="50"/>
    <n v="-2675.68"/>
    <s v=""/>
    <x v="1"/>
    <x v="4"/>
    <x v="1"/>
  </r>
  <r>
    <s v="1012"/>
    <s v="0L"/>
    <x v="4"/>
    <d v="2018-06-21T00:00:00"/>
    <x v="1"/>
    <x v="9"/>
    <s v="ZJ"/>
    <s v="9200096635"/>
    <s v="50"/>
    <n v="-1.45"/>
    <s v=""/>
    <x v="0"/>
    <x v="4"/>
    <x v="0"/>
  </r>
  <r>
    <s v="1012"/>
    <s v="0L"/>
    <x v="4"/>
    <d v="2018-06-21T00:00:00"/>
    <x v="1"/>
    <x v="9"/>
    <s v="ZJ"/>
    <s v="9200096635"/>
    <s v="50"/>
    <n v="-1.46"/>
    <s v=""/>
    <x v="5"/>
    <x v="4"/>
    <x v="5"/>
  </r>
  <r>
    <s v="1012"/>
    <s v="0L"/>
    <x v="4"/>
    <d v="2018-06-01T00:00:00"/>
    <x v="1"/>
    <x v="9"/>
    <s v="ZJ"/>
    <s v="9200096640"/>
    <s v="40"/>
    <n v="1.48"/>
    <s v=""/>
    <x v="1"/>
    <x v="4"/>
    <x v="1"/>
  </r>
  <r>
    <s v="1012"/>
    <s v="0L"/>
    <x v="4"/>
    <d v="2018-06-20T00:00:00"/>
    <x v="1"/>
    <x v="9"/>
    <s v="ZJ"/>
    <s v="9200096646"/>
    <s v="40"/>
    <n v="88.31"/>
    <s v=""/>
    <x v="1"/>
    <x v="4"/>
    <x v="1"/>
  </r>
  <r>
    <s v="1012"/>
    <s v="0L"/>
    <x v="4"/>
    <d v="2018-06-21T00:00:00"/>
    <x v="1"/>
    <x v="9"/>
    <s v="ZJ"/>
    <s v="9200096649"/>
    <s v="40"/>
    <n v="87.97"/>
    <s v=""/>
    <x v="1"/>
    <x v="4"/>
    <x v="1"/>
  </r>
  <r>
    <s v="1012"/>
    <s v="0L"/>
    <x v="4"/>
    <d v="2018-06-22T00:00:00"/>
    <x v="1"/>
    <x v="9"/>
    <s v="ZJ"/>
    <s v="9200096650"/>
    <s v="40"/>
    <n v="43.55"/>
    <s v=""/>
    <x v="1"/>
    <x v="4"/>
    <x v="1"/>
  </r>
  <r>
    <s v="1012"/>
    <s v="0L"/>
    <x v="4"/>
    <d v="2018-06-20T00:00:00"/>
    <x v="1"/>
    <x v="9"/>
    <s v="ZJ"/>
    <s v="9200096667"/>
    <s v="50"/>
    <n v="-87.1"/>
    <s v=""/>
    <x v="1"/>
    <x v="4"/>
    <x v="1"/>
  </r>
  <r>
    <s v="1012"/>
    <s v="0L"/>
    <x v="4"/>
    <d v="2018-06-21T00:00:00"/>
    <x v="1"/>
    <x v="9"/>
    <s v="ZJ"/>
    <s v="9200096668"/>
    <s v="50"/>
    <n v="-1.89"/>
    <s v=""/>
    <x v="3"/>
    <x v="4"/>
    <x v="3"/>
  </r>
  <r>
    <s v="1012"/>
    <s v="0L"/>
    <x v="4"/>
    <d v="2018-06-21T00:00:00"/>
    <x v="1"/>
    <x v="9"/>
    <s v="ZJ"/>
    <s v="9200096669"/>
    <s v="50"/>
    <n v="-102.55"/>
    <s v=""/>
    <x v="1"/>
    <x v="4"/>
    <x v="1"/>
  </r>
  <r>
    <s v="1012"/>
    <s v="0L"/>
    <x v="4"/>
    <d v="2018-06-21T00:00:00"/>
    <x v="1"/>
    <x v="9"/>
    <s v="ZJ"/>
    <s v="9200096691"/>
    <s v="40"/>
    <n v="43.55"/>
    <s v=""/>
    <x v="1"/>
    <x v="4"/>
    <x v="1"/>
  </r>
  <r>
    <s v="1012"/>
    <s v="0L"/>
    <x v="4"/>
    <d v="2018-06-21T00:00:00"/>
    <x v="1"/>
    <x v="9"/>
    <s v="ZJ"/>
    <s v="9200096692"/>
    <s v="40"/>
    <n v="43.55"/>
    <s v=""/>
    <x v="1"/>
    <x v="4"/>
    <x v="1"/>
  </r>
  <r>
    <s v="1012"/>
    <s v="0L"/>
    <x v="4"/>
    <d v="2018-06-21T00:00:00"/>
    <x v="1"/>
    <x v="9"/>
    <s v="ZJ"/>
    <s v="9200096698"/>
    <s v="40"/>
    <n v="43.55"/>
    <s v=""/>
    <x v="1"/>
    <x v="4"/>
    <x v="1"/>
  </r>
  <r>
    <s v="1012"/>
    <s v="0L"/>
    <x v="4"/>
    <d v="2018-06-22T00:00:00"/>
    <x v="1"/>
    <x v="9"/>
    <s v="ZJ"/>
    <s v="9200096702"/>
    <s v="50"/>
    <n v="-321.86"/>
    <s v=""/>
    <x v="2"/>
    <x v="4"/>
    <x v="2"/>
  </r>
  <r>
    <s v="1012"/>
    <s v="0L"/>
    <x v="4"/>
    <d v="2018-06-22T00:00:00"/>
    <x v="1"/>
    <x v="9"/>
    <s v="ZJ"/>
    <s v="9200096702"/>
    <s v="50"/>
    <n v="-4128.58"/>
    <s v=""/>
    <x v="1"/>
    <x v="4"/>
    <x v="1"/>
  </r>
  <r>
    <s v="1012"/>
    <s v="0L"/>
    <x v="4"/>
    <d v="2018-06-22T00:00:00"/>
    <x v="1"/>
    <x v="9"/>
    <s v="ZJ"/>
    <s v="9200096703"/>
    <s v="50"/>
    <n v="-2.34"/>
    <s v=""/>
    <x v="0"/>
    <x v="4"/>
    <x v="0"/>
  </r>
  <r>
    <s v="1012"/>
    <s v="0L"/>
    <x v="4"/>
    <d v="2018-06-21T00:00:00"/>
    <x v="1"/>
    <x v="9"/>
    <s v="ZJ"/>
    <s v="9200096708"/>
    <s v="40"/>
    <n v="305.75"/>
    <s v=""/>
    <x v="1"/>
    <x v="4"/>
    <x v="1"/>
  </r>
  <r>
    <s v="1012"/>
    <s v="0L"/>
    <x v="4"/>
    <d v="2018-06-21T00:00:00"/>
    <x v="1"/>
    <x v="9"/>
    <s v="ZJ"/>
    <s v="9200096706"/>
    <s v="40"/>
    <n v="4.3499999999999996"/>
    <s v=""/>
    <x v="1"/>
    <x v="4"/>
    <x v="1"/>
  </r>
  <r>
    <s v="1012"/>
    <s v="0L"/>
    <x v="4"/>
    <d v="2018-06-21T00:00:00"/>
    <x v="1"/>
    <x v="9"/>
    <s v="ZJ"/>
    <s v="9200096711"/>
    <s v="40"/>
    <n v="135.33000000000001"/>
    <s v=""/>
    <x v="1"/>
    <x v="4"/>
    <x v="1"/>
  </r>
  <r>
    <s v="1012"/>
    <s v="0L"/>
    <x v="4"/>
    <d v="2018-06-21T00:00:00"/>
    <x v="1"/>
    <x v="9"/>
    <s v="ZJ"/>
    <s v="9200096712"/>
    <s v="40"/>
    <n v="134.99"/>
    <s v=""/>
    <x v="1"/>
    <x v="4"/>
    <x v="1"/>
  </r>
  <r>
    <s v="1012"/>
    <s v="0L"/>
    <x v="4"/>
    <d v="2018-06-21T00:00:00"/>
    <x v="1"/>
    <x v="9"/>
    <s v="ZJ"/>
    <s v="9200096713"/>
    <s v="40"/>
    <n v="4.7699999999999996"/>
    <s v=""/>
    <x v="1"/>
    <x v="4"/>
    <x v="1"/>
  </r>
  <r>
    <s v="1012"/>
    <s v="0L"/>
    <x v="4"/>
    <d v="2018-06-21T00:00:00"/>
    <x v="1"/>
    <x v="9"/>
    <s v="ZJ"/>
    <s v="9200096717"/>
    <s v="40"/>
    <n v="16.920000000000002"/>
    <s v=""/>
    <x v="1"/>
    <x v="4"/>
    <x v="1"/>
  </r>
  <r>
    <s v="1012"/>
    <s v="0L"/>
    <x v="4"/>
    <d v="2018-06-22T00:00:00"/>
    <x v="1"/>
    <x v="9"/>
    <s v="ZJ"/>
    <s v="9200096715"/>
    <s v="40"/>
    <n v="51.34"/>
    <s v=""/>
    <x v="1"/>
    <x v="4"/>
    <x v="1"/>
  </r>
  <r>
    <s v="1012"/>
    <s v="0L"/>
    <x v="4"/>
    <d v="2018-06-21T00:00:00"/>
    <x v="1"/>
    <x v="9"/>
    <s v="ZJ"/>
    <s v="9200096723"/>
    <s v="40"/>
    <n v="1.98"/>
    <s v=""/>
    <x v="1"/>
    <x v="4"/>
    <x v="1"/>
  </r>
  <r>
    <s v="1012"/>
    <s v="0L"/>
    <x v="4"/>
    <d v="2018-06-21T00:00:00"/>
    <x v="1"/>
    <x v="9"/>
    <s v="ZJ"/>
    <s v="9200096727"/>
    <s v="50"/>
    <n v="-88.82"/>
    <s v=""/>
    <x v="1"/>
    <x v="4"/>
    <x v="1"/>
  </r>
  <r>
    <s v="1012"/>
    <s v="0L"/>
    <x v="4"/>
    <d v="2018-06-22T00:00:00"/>
    <x v="1"/>
    <x v="9"/>
    <s v="ZJ"/>
    <s v="9200096730"/>
    <s v="50"/>
    <n v="-157.99"/>
    <s v=""/>
    <x v="1"/>
    <x v="4"/>
    <x v="1"/>
  </r>
  <r>
    <s v="1012"/>
    <s v="0L"/>
    <x v="4"/>
    <d v="2018-06-22T00:00:00"/>
    <x v="1"/>
    <x v="9"/>
    <s v="ZJ"/>
    <s v="9200096730"/>
    <s v="50"/>
    <n v="-3.63"/>
    <s v=""/>
    <x v="2"/>
    <x v="4"/>
    <x v="2"/>
  </r>
  <r>
    <s v="1012"/>
    <s v="0L"/>
    <x v="4"/>
    <d v="2018-06-25T00:00:00"/>
    <x v="1"/>
    <x v="9"/>
    <s v="ZJ"/>
    <s v="9200096749"/>
    <s v="50"/>
    <n v="-2.2599999999999998"/>
    <s v=""/>
    <x v="0"/>
    <x v="4"/>
    <x v="0"/>
  </r>
  <r>
    <s v="1012"/>
    <s v="0L"/>
    <x v="4"/>
    <d v="2018-06-25T00:00:00"/>
    <x v="1"/>
    <x v="9"/>
    <s v="ZJ"/>
    <s v="9200096749"/>
    <s v="50"/>
    <n v="-1376.45"/>
    <s v=""/>
    <x v="1"/>
    <x v="4"/>
    <x v="1"/>
  </r>
  <r>
    <s v="1012"/>
    <s v="0L"/>
    <x v="4"/>
    <d v="2018-06-25T00:00:00"/>
    <x v="1"/>
    <x v="9"/>
    <s v="ZJ"/>
    <s v="9200096749"/>
    <s v="50"/>
    <n v="-14.35"/>
    <s v=""/>
    <x v="2"/>
    <x v="4"/>
    <x v="2"/>
  </r>
  <r>
    <s v="1012"/>
    <s v="0L"/>
    <x v="4"/>
    <d v="2018-06-01T00:00:00"/>
    <x v="1"/>
    <x v="9"/>
    <s v="ZJ"/>
    <s v="9200096751"/>
    <s v="40"/>
    <n v="2.23"/>
    <s v=""/>
    <x v="1"/>
    <x v="4"/>
    <x v="1"/>
  </r>
  <r>
    <s v="1012"/>
    <s v="0L"/>
    <x v="4"/>
    <d v="2018-06-20T00:00:00"/>
    <x v="1"/>
    <x v="9"/>
    <s v="ZJ"/>
    <s v="9200096753"/>
    <s v="40"/>
    <n v="2.46"/>
    <s v=""/>
    <x v="1"/>
    <x v="4"/>
    <x v="1"/>
  </r>
  <r>
    <s v="1012"/>
    <s v="0L"/>
    <x v="4"/>
    <d v="2018-06-25T00:00:00"/>
    <x v="1"/>
    <x v="9"/>
    <s v="ZJ"/>
    <s v="9200096760"/>
    <s v="40"/>
    <n v="1.89"/>
    <s v=""/>
    <x v="1"/>
    <x v="4"/>
    <x v="1"/>
  </r>
  <r>
    <s v="1012"/>
    <s v="0L"/>
    <x v="4"/>
    <d v="2018-06-25T00:00:00"/>
    <x v="1"/>
    <x v="9"/>
    <s v="ZJ"/>
    <s v="9200096761"/>
    <s v="40"/>
    <n v="100.5"/>
    <s v=""/>
    <x v="1"/>
    <x v="4"/>
    <x v="1"/>
  </r>
  <r>
    <s v="1012"/>
    <s v="0L"/>
    <x v="4"/>
    <d v="2018-06-22T00:00:00"/>
    <x v="1"/>
    <x v="9"/>
    <s v="ZJ"/>
    <s v="9200096778"/>
    <s v="50"/>
    <n v="-26.95"/>
    <s v=""/>
    <x v="1"/>
    <x v="4"/>
    <x v="1"/>
  </r>
  <r>
    <s v="1012"/>
    <s v="0L"/>
    <x v="4"/>
    <d v="2018-06-25T00:00:00"/>
    <x v="1"/>
    <x v="9"/>
    <s v="ZJ"/>
    <s v="9200096780"/>
    <s v="50"/>
    <n v="-28.65"/>
    <s v=""/>
    <x v="1"/>
    <x v="4"/>
    <x v="1"/>
  </r>
  <r>
    <s v="1012"/>
    <s v="0L"/>
    <x v="4"/>
    <d v="2018-06-24T00:00:00"/>
    <x v="1"/>
    <x v="9"/>
    <s v="ZJ"/>
    <s v="9200096793"/>
    <s v="50"/>
    <n v="-0.66"/>
    <s v=""/>
    <x v="1"/>
    <x v="4"/>
    <x v="1"/>
  </r>
  <r>
    <s v="1012"/>
    <s v="0L"/>
    <x v="4"/>
    <d v="2018-06-24T00:00:00"/>
    <x v="1"/>
    <x v="9"/>
    <s v="ZJ"/>
    <s v="9200096795"/>
    <s v="40"/>
    <n v="23.94"/>
    <s v=""/>
    <x v="1"/>
    <x v="4"/>
    <x v="1"/>
  </r>
  <r>
    <s v="1012"/>
    <s v="0L"/>
    <x v="4"/>
    <d v="2018-06-26T00:00:00"/>
    <x v="1"/>
    <x v="9"/>
    <s v="ZJ"/>
    <s v="9200096808"/>
    <s v="50"/>
    <n v="-7182.97"/>
    <s v=""/>
    <x v="1"/>
    <x v="4"/>
    <x v="1"/>
  </r>
  <r>
    <s v="1012"/>
    <s v="0L"/>
    <x v="4"/>
    <d v="2018-06-26T00:00:00"/>
    <x v="1"/>
    <x v="9"/>
    <s v="ZJ"/>
    <s v="9200096808"/>
    <s v="50"/>
    <n v="-14.13"/>
    <s v=""/>
    <x v="2"/>
    <x v="4"/>
    <x v="2"/>
  </r>
  <r>
    <s v="1012"/>
    <s v="0L"/>
    <x v="4"/>
    <d v="2018-06-26T00:00:00"/>
    <x v="1"/>
    <x v="9"/>
    <s v="ZJ"/>
    <s v="9200096808"/>
    <s v="50"/>
    <n v="-2.08"/>
    <s v=""/>
    <x v="0"/>
    <x v="4"/>
    <x v="0"/>
  </r>
  <r>
    <s v="1012"/>
    <s v="0L"/>
    <x v="4"/>
    <d v="2018-06-25T00:00:00"/>
    <x v="1"/>
    <x v="9"/>
    <s v="ZJ"/>
    <s v="9200096824"/>
    <s v="40"/>
    <n v="3.92"/>
    <s v=""/>
    <x v="2"/>
    <x v="4"/>
    <x v="2"/>
  </r>
  <r>
    <s v="1012"/>
    <s v="0L"/>
    <x v="4"/>
    <d v="2018-06-27T00:00:00"/>
    <x v="1"/>
    <x v="9"/>
    <s v="ZJ"/>
    <s v="9200096842"/>
    <s v="50"/>
    <n v="-10.3"/>
    <s v=""/>
    <x v="3"/>
    <x v="4"/>
    <x v="3"/>
  </r>
  <r>
    <s v="1012"/>
    <s v="0L"/>
    <x v="4"/>
    <d v="2018-06-27T00:00:00"/>
    <x v="1"/>
    <x v="9"/>
    <s v="ZJ"/>
    <s v="9200096842"/>
    <s v="50"/>
    <n v="-2356.04"/>
    <s v=""/>
    <x v="1"/>
    <x v="4"/>
    <x v="1"/>
  </r>
  <r>
    <s v="1012"/>
    <s v="0L"/>
    <x v="4"/>
    <d v="2018-06-27T00:00:00"/>
    <x v="1"/>
    <x v="9"/>
    <s v="ZJ"/>
    <s v="9200096842"/>
    <s v="50"/>
    <n v="-4.6399999999999997"/>
    <s v=""/>
    <x v="0"/>
    <x v="4"/>
    <x v="0"/>
  </r>
  <r>
    <s v="1012"/>
    <s v="0L"/>
    <x v="4"/>
    <d v="2018-06-27T00:00:00"/>
    <x v="1"/>
    <x v="9"/>
    <s v="ZJ"/>
    <s v="9200096842"/>
    <s v="50"/>
    <n v="-4.29"/>
    <s v=""/>
    <x v="2"/>
    <x v="4"/>
    <x v="2"/>
  </r>
  <r>
    <s v="1012"/>
    <s v="0L"/>
    <x v="4"/>
    <d v="2018-06-08T00:00:00"/>
    <x v="1"/>
    <x v="9"/>
    <s v="ZJ"/>
    <s v="9200096846"/>
    <s v="40"/>
    <n v="1.48"/>
    <s v=""/>
    <x v="1"/>
    <x v="4"/>
    <x v="1"/>
  </r>
  <r>
    <s v="1012"/>
    <s v="0L"/>
    <x v="4"/>
    <d v="2018-06-20T00:00:00"/>
    <x v="1"/>
    <x v="9"/>
    <s v="ZJ"/>
    <s v="9200096847"/>
    <s v="40"/>
    <n v="3.36"/>
    <s v=""/>
    <x v="1"/>
    <x v="4"/>
    <x v="1"/>
  </r>
  <r>
    <s v="1012"/>
    <s v="0L"/>
    <x v="4"/>
    <d v="2018-06-25T00:00:00"/>
    <x v="1"/>
    <x v="9"/>
    <s v="ZJ"/>
    <s v="9200096849"/>
    <s v="40"/>
    <n v="7.66"/>
    <s v=""/>
    <x v="1"/>
    <x v="4"/>
    <x v="1"/>
  </r>
  <r>
    <s v="1012"/>
    <s v="0L"/>
    <x v="4"/>
    <d v="2018-06-26T00:00:00"/>
    <x v="1"/>
    <x v="9"/>
    <s v="ZJ"/>
    <s v="9200096850"/>
    <s v="40"/>
    <n v="4.37"/>
    <s v=""/>
    <x v="1"/>
    <x v="4"/>
    <x v="1"/>
  </r>
  <r>
    <s v="1012"/>
    <s v="0L"/>
    <x v="4"/>
    <d v="2018-06-14T00:00:00"/>
    <x v="1"/>
    <x v="9"/>
    <s v="ZJ"/>
    <s v="9200096854"/>
    <s v="40"/>
    <n v="4.28"/>
    <s v=""/>
    <x v="1"/>
    <x v="4"/>
    <x v="1"/>
  </r>
  <r>
    <s v="1012"/>
    <s v="0L"/>
    <x v="4"/>
    <d v="2018-06-25T00:00:00"/>
    <x v="1"/>
    <x v="9"/>
    <s v="ZJ"/>
    <s v="9200096860"/>
    <s v="40"/>
    <n v="6.96"/>
    <s v=""/>
    <x v="1"/>
    <x v="4"/>
    <x v="1"/>
  </r>
  <r>
    <s v="1012"/>
    <s v="0L"/>
    <x v="4"/>
    <d v="2018-06-25T00:00:00"/>
    <x v="1"/>
    <x v="9"/>
    <s v="ZJ"/>
    <s v="9200096864"/>
    <s v="40"/>
    <n v="3.32"/>
    <s v=""/>
    <x v="2"/>
    <x v="4"/>
    <x v="2"/>
  </r>
  <r>
    <s v="1012"/>
    <s v="0L"/>
    <x v="4"/>
    <d v="2018-06-26T00:00:00"/>
    <x v="1"/>
    <x v="9"/>
    <s v="ZJ"/>
    <s v="9200096867"/>
    <s v="40"/>
    <n v="345.82"/>
    <s v=""/>
    <x v="1"/>
    <x v="4"/>
    <x v="1"/>
  </r>
  <r>
    <s v="1012"/>
    <s v="0L"/>
    <x v="4"/>
    <d v="2018-06-26T00:00:00"/>
    <x v="1"/>
    <x v="9"/>
    <s v="ZJ"/>
    <s v="9200096869"/>
    <s v="50"/>
    <n v="-839.9"/>
    <s v=""/>
    <x v="1"/>
    <x v="4"/>
    <x v="1"/>
  </r>
  <r>
    <s v="1012"/>
    <s v="0L"/>
    <x v="4"/>
    <d v="2018-06-27T00:00:00"/>
    <x v="1"/>
    <x v="9"/>
    <s v="ZJ"/>
    <s v="9200096871"/>
    <s v="50"/>
    <n v="-2.02"/>
    <s v=""/>
    <x v="0"/>
    <x v="4"/>
    <x v="0"/>
  </r>
  <r>
    <s v="1012"/>
    <s v="0L"/>
    <x v="4"/>
    <d v="2018-06-27T00:00:00"/>
    <x v="1"/>
    <x v="9"/>
    <s v="ZJ"/>
    <s v="9200096872"/>
    <s v="50"/>
    <n v="-35.950000000000003"/>
    <s v=""/>
    <x v="1"/>
    <x v="4"/>
    <x v="1"/>
  </r>
  <r>
    <s v="1012"/>
    <s v="0L"/>
    <x v="4"/>
    <d v="2018-06-26T00:00:00"/>
    <x v="1"/>
    <x v="9"/>
    <s v="ZJ"/>
    <s v="9200096878"/>
    <s v="40"/>
    <n v="45.11"/>
    <s v=""/>
    <x v="1"/>
    <x v="4"/>
    <x v="1"/>
  </r>
  <r>
    <s v="1012"/>
    <s v="0L"/>
    <x v="4"/>
    <d v="2018-06-27T00:00:00"/>
    <x v="1"/>
    <x v="9"/>
    <s v="ZJ"/>
    <s v="9200096880"/>
    <s v="40"/>
    <n v="12.74"/>
    <s v=""/>
    <x v="3"/>
    <x v="4"/>
    <x v="3"/>
  </r>
  <r>
    <s v="1012"/>
    <s v="0L"/>
    <x v="4"/>
    <d v="2018-06-27T00:00:00"/>
    <x v="1"/>
    <x v="9"/>
    <s v="ZJ"/>
    <s v="9200096881"/>
    <s v="40"/>
    <n v="30.18"/>
    <s v=""/>
    <x v="1"/>
    <x v="4"/>
    <x v="1"/>
  </r>
  <r>
    <s v="1012"/>
    <s v="0L"/>
    <x v="4"/>
    <d v="2018-06-27T00:00:00"/>
    <x v="1"/>
    <x v="9"/>
    <s v="ZJ"/>
    <s v="9200096882"/>
    <s v="40"/>
    <n v="14.3"/>
    <s v=""/>
    <x v="2"/>
    <x v="4"/>
    <x v="2"/>
  </r>
  <r>
    <s v="1012"/>
    <s v="0L"/>
    <x v="4"/>
    <d v="2018-06-25T00:00:00"/>
    <x v="1"/>
    <x v="9"/>
    <s v="ZJ"/>
    <s v="9200096884"/>
    <s v="50"/>
    <n v="-656.35"/>
    <s v=""/>
    <x v="1"/>
    <x v="4"/>
    <x v="1"/>
  </r>
  <r>
    <s v="1012"/>
    <s v="0L"/>
    <x v="4"/>
    <d v="2018-06-26T00:00:00"/>
    <x v="1"/>
    <x v="9"/>
    <s v="ZJ"/>
    <s v="9200096886"/>
    <s v="50"/>
    <n v="-739.64"/>
    <s v=""/>
    <x v="1"/>
    <x v="4"/>
    <x v="1"/>
  </r>
  <r>
    <s v="1012"/>
    <s v="0L"/>
    <x v="4"/>
    <d v="2018-06-26T00:00:00"/>
    <x v="1"/>
    <x v="9"/>
    <s v="ZJ"/>
    <s v="9200096886"/>
    <s v="50"/>
    <n v="-3.02"/>
    <s v=""/>
    <x v="0"/>
    <x v="4"/>
    <x v="0"/>
  </r>
  <r>
    <s v="1012"/>
    <s v="0L"/>
    <x v="4"/>
    <d v="2018-06-28T00:00:00"/>
    <x v="1"/>
    <x v="9"/>
    <s v="ZJ"/>
    <s v="9200096950"/>
    <s v="50"/>
    <n v="-1491.65"/>
    <s v=""/>
    <x v="1"/>
    <x v="4"/>
    <x v="1"/>
  </r>
  <r>
    <s v="1012"/>
    <s v="0L"/>
    <x v="4"/>
    <d v="2018-06-27T00:00:00"/>
    <x v="1"/>
    <x v="9"/>
    <s v="ZJ"/>
    <s v="9200096954"/>
    <s v="40"/>
    <n v="1.0900000000000001"/>
    <s v=""/>
    <x v="1"/>
    <x v="4"/>
    <x v="1"/>
  </r>
  <r>
    <s v="1012"/>
    <s v="0L"/>
    <x v="4"/>
    <d v="2018-06-18T00:00:00"/>
    <x v="1"/>
    <x v="9"/>
    <s v="ZJ"/>
    <s v="9200096965"/>
    <s v="40"/>
    <n v="0.91"/>
    <s v=""/>
    <x v="1"/>
    <x v="4"/>
    <x v="1"/>
  </r>
  <r>
    <s v="1012"/>
    <s v="0L"/>
    <x v="4"/>
    <d v="2018-06-28T00:00:00"/>
    <x v="1"/>
    <x v="9"/>
    <s v="ZJ"/>
    <s v="9200096958"/>
    <s v="40"/>
    <n v="225.68"/>
    <s v=""/>
    <x v="1"/>
    <x v="4"/>
    <x v="1"/>
  </r>
  <r>
    <s v="1012"/>
    <s v="0L"/>
    <x v="4"/>
    <d v="2018-06-27T00:00:00"/>
    <x v="1"/>
    <x v="9"/>
    <s v="ZJ"/>
    <s v="9200096970"/>
    <s v="50"/>
    <n v="-5.96"/>
    <s v=""/>
    <x v="1"/>
    <x v="4"/>
    <x v="1"/>
  </r>
  <r>
    <s v="1012"/>
    <s v="0L"/>
    <x v="4"/>
    <d v="2018-06-28T00:00:00"/>
    <x v="1"/>
    <x v="9"/>
    <s v="ZJ"/>
    <s v="9200096972"/>
    <s v="50"/>
    <n v="-70.150000000000006"/>
    <s v=""/>
    <x v="1"/>
    <x v="4"/>
    <x v="1"/>
  </r>
  <r>
    <s v="1012"/>
    <s v="0L"/>
    <x v="4"/>
    <d v="2018-06-29T00:00:00"/>
    <x v="1"/>
    <x v="9"/>
    <s v="ZJ"/>
    <s v="9200097003"/>
    <s v="40"/>
    <n v="38.06"/>
    <s v=""/>
    <x v="1"/>
    <x v="4"/>
    <x v="1"/>
  </r>
  <r>
    <s v="1012"/>
    <s v="0L"/>
    <x v="4"/>
    <d v="2018-06-29T00:00:00"/>
    <x v="1"/>
    <x v="9"/>
    <s v="ZJ"/>
    <s v="9200097005"/>
    <s v="50"/>
    <n v="-2303.77"/>
    <s v=""/>
    <x v="1"/>
    <x v="4"/>
    <x v="1"/>
  </r>
  <r>
    <s v="1012"/>
    <s v="0L"/>
    <x v="4"/>
    <d v="2018-06-29T00:00:00"/>
    <x v="1"/>
    <x v="9"/>
    <s v="ZJ"/>
    <s v="9200097005"/>
    <s v="50"/>
    <n v="-316.95999999999998"/>
    <s v=""/>
    <x v="5"/>
    <x v="4"/>
    <x v="5"/>
  </r>
  <r>
    <s v="1012"/>
    <s v="0L"/>
    <x v="4"/>
    <d v="2018-06-28T00:00:00"/>
    <x v="1"/>
    <x v="9"/>
    <s v="ZJ"/>
    <s v="9200097013"/>
    <s v="40"/>
    <n v="1.91"/>
    <s v=""/>
    <x v="1"/>
    <x v="4"/>
    <x v="1"/>
  </r>
  <r>
    <s v="1012"/>
    <s v="0L"/>
    <x v="4"/>
    <d v="2018-06-29T00:00:00"/>
    <x v="1"/>
    <x v="9"/>
    <s v="ZJ"/>
    <s v="9200097016"/>
    <s v="40"/>
    <n v="40.03"/>
    <s v=""/>
    <x v="1"/>
    <x v="4"/>
    <x v="1"/>
  </r>
  <r>
    <s v="1012"/>
    <s v="0L"/>
    <x v="4"/>
    <d v="2018-06-28T00:00:00"/>
    <x v="1"/>
    <x v="9"/>
    <s v="ZJ"/>
    <s v="9200097028"/>
    <s v="50"/>
    <n v="-35.619999999999997"/>
    <s v=""/>
    <x v="1"/>
    <x v="4"/>
    <x v="1"/>
  </r>
  <r>
    <s v="1012"/>
    <s v="0L"/>
    <x v="4"/>
    <d v="2018-06-29T00:00:00"/>
    <x v="1"/>
    <x v="9"/>
    <s v="ZJ"/>
    <s v="9200097030"/>
    <s v="50"/>
    <n v="-184.21"/>
    <s v=""/>
    <x v="1"/>
    <x v="4"/>
    <x v="1"/>
  </r>
  <r>
    <s v="1012"/>
    <s v="0L"/>
    <x v="4"/>
    <d v="2018-07-02T00:00:00"/>
    <x v="1"/>
    <x v="10"/>
    <s v="ZJ"/>
    <s v="9200097052"/>
    <s v="50"/>
    <n v="-0.97"/>
    <s v=""/>
    <x v="2"/>
    <x v="4"/>
    <x v="2"/>
  </r>
  <r>
    <s v="1012"/>
    <s v="0L"/>
    <x v="4"/>
    <d v="2018-07-02T00:00:00"/>
    <x v="1"/>
    <x v="10"/>
    <s v="ZJ"/>
    <s v="9200097052"/>
    <s v="50"/>
    <n v="-30.83"/>
    <s v=""/>
    <x v="5"/>
    <x v="4"/>
    <x v="5"/>
  </r>
  <r>
    <s v="1012"/>
    <s v="0L"/>
    <x v="4"/>
    <d v="2018-07-02T00:00:00"/>
    <x v="1"/>
    <x v="10"/>
    <s v="ZJ"/>
    <s v="9200097052"/>
    <s v="50"/>
    <n v="-1366.98"/>
    <s v=""/>
    <x v="1"/>
    <x v="4"/>
    <x v="1"/>
  </r>
  <r>
    <s v="1012"/>
    <s v="0L"/>
    <x v="4"/>
    <d v="2018-06-29T00:00:00"/>
    <x v="1"/>
    <x v="9"/>
    <s v="ZJ"/>
    <s v="9200097057"/>
    <s v="40"/>
    <n v="3.1"/>
    <s v=""/>
    <x v="1"/>
    <x v="4"/>
    <x v="1"/>
  </r>
  <r>
    <s v="1012"/>
    <s v="0L"/>
    <x v="4"/>
    <d v="2018-06-30T00:00:00"/>
    <x v="1"/>
    <x v="9"/>
    <s v="ZJ"/>
    <s v="9200097062"/>
    <s v="40"/>
    <n v="79.209999999999994"/>
    <s v=""/>
    <x v="1"/>
    <x v="4"/>
    <x v="1"/>
  </r>
  <r>
    <s v="1012"/>
    <s v="0L"/>
    <x v="4"/>
    <d v="2018-06-30T00:00:00"/>
    <x v="1"/>
    <x v="9"/>
    <s v="ZJ"/>
    <s v="9200097062"/>
    <s v="40"/>
    <n v="2.19"/>
    <s v=""/>
    <x v="2"/>
    <x v="4"/>
    <x v="2"/>
  </r>
  <r>
    <s v="1012"/>
    <s v="0L"/>
    <x v="4"/>
    <d v="2018-07-02T00:00:00"/>
    <x v="1"/>
    <x v="10"/>
    <s v="ZJ"/>
    <s v="9200097064"/>
    <s v="40"/>
    <n v="1.38"/>
    <s v=""/>
    <x v="2"/>
    <x v="4"/>
    <x v="2"/>
  </r>
  <r>
    <s v="1012"/>
    <s v="0L"/>
    <x v="4"/>
    <d v="2018-07-02T00:00:00"/>
    <x v="1"/>
    <x v="10"/>
    <s v="ZJ"/>
    <s v="9200097064"/>
    <s v="40"/>
    <n v="0.88"/>
    <s v=""/>
    <x v="0"/>
    <x v="4"/>
    <x v="0"/>
  </r>
  <r>
    <s v="1012"/>
    <s v="0L"/>
    <x v="4"/>
    <d v="2018-07-02T00:00:00"/>
    <x v="1"/>
    <x v="10"/>
    <s v="ZJ"/>
    <s v="9200097064"/>
    <s v="40"/>
    <n v="26.03"/>
    <s v=""/>
    <x v="1"/>
    <x v="4"/>
    <x v="1"/>
  </r>
  <r>
    <s v="1012"/>
    <s v="0L"/>
    <x v="4"/>
    <d v="2018-06-30T00:00:00"/>
    <x v="1"/>
    <x v="9"/>
    <s v="ZJ"/>
    <s v="9200097079"/>
    <s v="50"/>
    <n v="-2.19"/>
    <s v=""/>
    <x v="2"/>
    <x v="4"/>
    <x v="2"/>
  </r>
  <r>
    <s v="1012"/>
    <s v="0L"/>
    <x v="4"/>
    <d v="2018-06-30T00:00:00"/>
    <x v="1"/>
    <x v="9"/>
    <s v="ZJ"/>
    <s v="9200097079"/>
    <s v="50"/>
    <n v="-2.0499999999999998"/>
    <s v=""/>
    <x v="5"/>
    <x v="4"/>
    <x v="5"/>
  </r>
  <r>
    <s v="1012"/>
    <s v="0L"/>
    <x v="4"/>
    <d v="2018-07-02T00:00:00"/>
    <x v="1"/>
    <x v="10"/>
    <s v="ZJ"/>
    <s v="9200097081"/>
    <s v="50"/>
    <n v="-32.21"/>
    <s v=""/>
    <x v="1"/>
    <x v="4"/>
    <x v="1"/>
  </r>
  <r>
    <s v="1012"/>
    <s v="0L"/>
    <x v="4"/>
    <d v="2018-07-03T00:00:00"/>
    <x v="1"/>
    <x v="10"/>
    <s v="ZJ"/>
    <s v="9200097115"/>
    <s v="50"/>
    <n v="-2.98"/>
    <s v=""/>
    <x v="2"/>
    <x v="4"/>
    <x v="2"/>
  </r>
  <r>
    <s v="1012"/>
    <s v="0L"/>
    <x v="4"/>
    <d v="2018-07-03T00:00:00"/>
    <x v="1"/>
    <x v="10"/>
    <s v="ZJ"/>
    <s v="9200097115"/>
    <s v="50"/>
    <n v="-4118.7299999999996"/>
    <s v=""/>
    <x v="1"/>
    <x v="4"/>
    <x v="1"/>
  </r>
  <r>
    <s v="1012"/>
    <s v="0L"/>
    <x v="4"/>
    <d v="2018-07-03T00:00:00"/>
    <x v="1"/>
    <x v="10"/>
    <s v="ZJ"/>
    <s v="9200097150"/>
    <s v="40"/>
    <n v="8.5399999999999991"/>
    <s v=""/>
    <x v="2"/>
    <x v="4"/>
    <x v="2"/>
  </r>
  <r>
    <s v="1012"/>
    <s v="0L"/>
    <x v="4"/>
    <d v="2018-07-03T00:00:00"/>
    <x v="1"/>
    <x v="10"/>
    <s v="ZJ"/>
    <s v="9200097151"/>
    <s v="40"/>
    <n v="59.75"/>
    <s v=""/>
    <x v="1"/>
    <x v="4"/>
    <x v="1"/>
  </r>
  <r>
    <s v="1012"/>
    <s v="0L"/>
    <x v="4"/>
    <d v="2018-07-04T00:00:00"/>
    <x v="1"/>
    <x v="10"/>
    <s v="ZJ"/>
    <s v="9200097160"/>
    <s v="50"/>
    <n v="-131.53"/>
    <s v=""/>
    <x v="0"/>
    <x v="4"/>
    <x v="0"/>
  </r>
  <r>
    <s v="1012"/>
    <s v="0L"/>
    <x v="4"/>
    <d v="2018-07-04T00:00:00"/>
    <x v="1"/>
    <x v="10"/>
    <s v="ZJ"/>
    <s v="9200097160"/>
    <s v="50"/>
    <n v="-441.8"/>
    <s v=""/>
    <x v="2"/>
    <x v="4"/>
    <x v="2"/>
  </r>
  <r>
    <s v="1012"/>
    <s v="0L"/>
    <x v="4"/>
    <d v="2018-07-04T00:00:00"/>
    <x v="1"/>
    <x v="10"/>
    <s v="ZJ"/>
    <s v="9200097160"/>
    <s v="50"/>
    <n v="-4432.7700000000004"/>
    <s v=""/>
    <x v="1"/>
    <x v="4"/>
    <x v="1"/>
  </r>
  <r>
    <s v="1012"/>
    <s v="0L"/>
    <x v="4"/>
    <d v="2018-07-02T00:00:00"/>
    <x v="1"/>
    <x v="10"/>
    <s v="ZJ"/>
    <s v="9200097161"/>
    <s v="40"/>
    <n v="5.86"/>
    <s v=""/>
    <x v="1"/>
    <x v="4"/>
    <x v="1"/>
  </r>
  <r>
    <s v="1012"/>
    <s v="0L"/>
    <x v="4"/>
    <d v="2018-07-03T00:00:00"/>
    <x v="1"/>
    <x v="10"/>
    <s v="ZJ"/>
    <s v="9200097163"/>
    <s v="40"/>
    <n v="97.03"/>
    <s v=""/>
    <x v="1"/>
    <x v="4"/>
    <x v="1"/>
  </r>
  <r>
    <s v="1012"/>
    <s v="0L"/>
    <x v="4"/>
    <d v="2018-07-05T00:00:00"/>
    <x v="1"/>
    <x v="10"/>
    <s v="ZJ"/>
    <s v="9200097157"/>
    <s v="40"/>
    <n v="70.02"/>
    <s v=""/>
    <x v="1"/>
    <x v="4"/>
    <x v="1"/>
  </r>
  <r>
    <s v="1012"/>
    <s v="0L"/>
    <x v="4"/>
    <d v="2018-07-03T00:00:00"/>
    <x v="1"/>
    <x v="10"/>
    <s v="ZJ"/>
    <s v="9200097165"/>
    <s v="50"/>
    <n v="-6.45"/>
    <s v=""/>
    <x v="1"/>
    <x v="4"/>
    <x v="1"/>
  </r>
  <r>
    <s v="1012"/>
    <s v="0L"/>
    <x v="4"/>
    <d v="2018-07-04T00:00:00"/>
    <x v="1"/>
    <x v="10"/>
    <s v="ZJ"/>
    <s v="9200097166"/>
    <s v="50"/>
    <n v="-0.28000000000000003"/>
    <s v=""/>
    <x v="1"/>
    <x v="4"/>
    <x v="1"/>
  </r>
  <r>
    <s v="1012"/>
    <s v="0L"/>
    <x v="4"/>
    <d v="2018-07-05T00:00:00"/>
    <x v="1"/>
    <x v="10"/>
    <s v="ZJ"/>
    <s v="9200097167"/>
    <s v="50"/>
    <n v="-5.9"/>
    <s v=""/>
    <x v="5"/>
    <x v="4"/>
    <x v="5"/>
  </r>
  <r>
    <s v="1012"/>
    <s v="0L"/>
    <x v="4"/>
    <d v="2018-07-05T00:00:00"/>
    <x v="1"/>
    <x v="10"/>
    <s v="ZJ"/>
    <s v="9200097169"/>
    <s v="50"/>
    <n v="-34.33"/>
    <s v=""/>
    <x v="1"/>
    <x v="4"/>
    <x v="1"/>
  </r>
  <r>
    <s v="1012"/>
    <s v="0L"/>
    <x v="4"/>
    <d v="2018-07-03T00:00:00"/>
    <x v="1"/>
    <x v="10"/>
    <s v="ZJ"/>
    <s v="9200097184"/>
    <s v="50"/>
    <n v="-20.3"/>
    <s v=""/>
    <x v="1"/>
    <x v="4"/>
    <x v="1"/>
  </r>
  <r>
    <s v="1012"/>
    <s v="0L"/>
    <x v="4"/>
    <d v="2018-07-05T00:00:00"/>
    <x v="1"/>
    <x v="10"/>
    <s v="ZJ"/>
    <s v="9200097188"/>
    <s v="40"/>
    <n v="0.83"/>
    <s v=""/>
    <x v="1"/>
    <x v="4"/>
    <x v="1"/>
  </r>
  <r>
    <s v="1012"/>
    <s v="0L"/>
    <x v="4"/>
    <d v="2018-07-05T00:00:00"/>
    <x v="1"/>
    <x v="10"/>
    <s v="ZJ"/>
    <s v="9200097190"/>
    <s v="40"/>
    <n v="0.83"/>
    <s v=""/>
    <x v="1"/>
    <x v="4"/>
    <x v="1"/>
  </r>
  <r>
    <s v="1012"/>
    <s v="0L"/>
    <x v="4"/>
    <d v="2018-07-03T00:00:00"/>
    <x v="1"/>
    <x v="10"/>
    <s v="ZJ"/>
    <s v="9200097192"/>
    <s v="40"/>
    <n v="4.5999999999999996"/>
    <s v=""/>
    <x v="1"/>
    <x v="4"/>
    <x v="1"/>
  </r>
  <r>
    <s v="1012"/>
    <s v="0L"/>
    <x v="4"/>
    <d v="2018-07-03T00:00:00"/>
    <x v="1"/>
    <x v="10"/>
    <s v="ZJ"/>
    <s v="9200097193"/>
    <s v="40"/>
    <n v="3.41"/>
    <s v=""/>
    <x v="1"/>
    <x v="4"/>
    <x v="1"/>
  </r>
  <r>
    <s v="1012"/>
    <s v="0L"/>
    <x v="4"/>
    <d v="2018-07-03T00:00:00"/>
    <x v="1"/>
    <x v="10"/>
    <s v="ZJ"/>
    <s v="9200097194"/>
    <s v="40"/>
    <n v="1.04"/>
    <s v=""/>
    <x v="1"/>
    <x v="4"/>
    <x v="1"/>
  </r>
  <r>
    <s v="1012"/>
    <s v="0L"/>
    <x v="4"/>
    <d v="2018-07-05T00:00:00"/>
    <x v="1"/>
    <x v="10"/>
    <s v="ZJ"/>
    <s v="9200097227"/>
    <s v="40"/>
    <n v="2.35"/>
    <s v=""/>
    <x v="1"/>
    <x v="4"/>
    <x v="1"/>
  </r>
  <r>
    <s v="1012"/>
    <s v="0L"/>
    <x v="4"/>
    <d v="2018-07-06T00:00:00"/>
    <x v="1"/>
    <x v="10"/>
    <s v="ZJ"/>
    <s v="9200097229"/>
    <s v="40"/>
    <n v="3.28"/>
    <s v=""/>
    <x v="1"/>
    <x v="4"/>
    <x v="1"/>
  </r>
  <r>
    <s v="1012"/>
    <s v="0L"/>
    <x v="4"/>
    <d v="2018-07-06T00:00:00"/>
    <x v="1"/>
    <x v="10"/>
    <s v="ZJ"/>
    <s v="9200097235"/>
    <s v="50"/>
    <n v="-1914.5"/>
    <s v=""/>
    <x v="1"/>
    <x v="4"/>
    <x v="1"/>
  </r>
  <r>
    <s v="1012"/>
    <s v="0L"/>
    <x v="4"/>
    <d v="2018-07-06T00:00:00"/>
    <x v="1"/>
    <x v="10"/>
    <s v="ZJ"/>
    <s v="9200097235"/>
    <s v="50"/>
    <n v="-30.87"/>
    <s v=""/>
    <x v="2"/>
    <x v="4"/>
    <x v="2"/>
  </r>
  <r>
    <s v="1012"/>
    <s v="0L"/>
    <x v="4"/>
    <d v="2018-07-06T00:00:00"/>
    <x v="1"/>
    <x v="10"/>
    <s v="ZJ"/>
    <s v="9200097235"/>
    <s v="50"/>
    <n v="-521.5"/>
    <s v=""/>
    <x v="3"/>
    <x v="4"/>
    <x v="3"/>
  </r>
  <r>
    <s v="1012"/>
    <s v="0L"/>
    <x v="4"/>
    <d v="2018-07-06T00:00:00"/>
    <x v="1"/>
    <x v="10"/>
    <s v="ZJ"/>
    <s v="9200097235"/>
    <s v="50"/>
    <n v="-11.69"/>
    <s v=""/>
    <x v="0"/>
    <x v="4"/>
    <x v="0"/>
  </r>
  <r>
    <s v="1012"/>
    <s v="0L"/>
    <x v="4"/>
    <d v="2018-07-05T00:00:00"/>
    <x v="1"/>
    <x v="10"/>
    <s v="ZJ"/>
    <s v="9200097244"/>
    <s v="40"/>
    <n v="15.22"/>
    <s v=""/>
    <x v="1"/>
    <x v="4"/>
    <x v="1"/>
  </r>
  <r>
    <s v="1012"/>
    <s v="0L"/>
    <x v="4"/>
    <d v="2018-07-06T00:00:00"/>
    <x v="1"/>
    <x v="10"/>
    <s v="ZJ"/>
    <s v="9200097245"/>
    <s v="40"/>
    <n v="1.73"/>
    <s v=""/>
    <x v="1"/>
    <x v="4"/>
    <x v="1"/>
  </r>
  <r>
    <s v="1012"/>
    <s v="0L"/>
    <x v="4"/>
    <d v="2018-07-05T00:00:00"/>
    <x v="1"/>
    <x v="10"/>
    <s v="ZJ"/>
    <s v="9200097249"/>
    <s v="50"/>
    <n v="-26.6"/>
    <s v=""/>
    <x v="3"/>
    <x v="4"/>
    <x v="3"/>
  </r>
  <r>
    <s v="1012"/>
    <s v="0L"/>
    <x v="4"/>
    <d v="2018-07-05T00:00:00"/>
    <x v="1"/>
    <x v="10"/>
    <s v="ZJ"/>
    <s v="9200097249"/>
    <s v="50"/>
    <n v="-129.69"/>
    <s v=""/>
    <x v="1"/>
    <x v="4"/>
    <x v="1"/>
  </r>
  <r>
    <s v="1012"/>
    <s v="0L"/>
    <x v="4"/>
    <d v="2018-07-05T00:00:00"/>
    <x v="1"/>
    <x v="10"/>
    <s v="ZJ"/>
    <s v="9200097249"/>
    <s v="50"/>
    <n v="-2.52"/>
    <s v=""/>
    <x v="0"/>
    <x v="4"/>
    <x v="0"/>
  </r>
  <r>
    <s v="1012"/>
    <s v="0L"/>
    <x v="4"/>
    <d v="2018-07-06T00:00:00"/>
    <x v="1"/>
    <x v="10"/>
    <s v="ZJ"/>
    <s v="9200097251"/>
    <s v="50"/>
    <n v="-13.43"/>
    <s v=""/>
    <x v="1"/>
    <x v="4"/>
    <x v="1"/>
  </r>
  <r>
    <s v="1012"/>
    <s v="0L"/>
    <x v="4"/>
    <d v="2018-07-10T00:00:00"/>
    <x v="1"/>
    <x v="10"/>
    <s v="ZJ"/>
    <s v="9200097332"/>
    <s v="50"/>
    <n v="-1.84"/>
    <s v=""/>
    <x v="2"/>
    <x v="4"/>
    <x v="2"/>
  </r>
  <r>
    <s v="1012"/>
    <s v="0L"/>
    <x v="4"/>
    <d v="2018-07-10T00:00:00"/>
    <x v="1"/>
    <x v="10"/>
    <s v="ZJ"/>
    <s v="9200097332"/>
    <s v="50"/>
    <n v="-37.630000000000003"/>
    <s v=""/>
    <x v="3"/>
    <x v="4"/>
    <x v="3"/>
  </r>
  <r>
    <s v="1012"/>
    <s v="0L"/>
    <x v="4"/>
    <d v="2018-07-10T00:00:00"/>
    <x v="1"/>
    <x v="10"/>
    <s v="ZJ"/>
    <s v="9200097332"/>
    <s v="50"/>
    <n v="-3474.55"/>
    <s v=""/>
    <x v="1"/>
    <x v="4"/>
    <x v="1"/>
  </r>
  <r>
    <s v="1012"/>
    <s v="0L"/>
    <x v="4"/>
    <d v="2018-07-09T00:00:00"/>
    <x v="1"/>
    <x v="10"/>
    <s v="ZJ"/>
    <s v="9200097333"/>
    <s v="40"/>
    <n v="7.4"/>
    <s v=""/>
    <x v="1"/>
    <x v="4"/>
    <x v="1"/>
  </r>
  <r>
    <s v="1012"/>
    <s v="0L"/>
    <x v="4"/>
    <d v="2018-07-11T00:00:00"/>
    <x v="1"/>
    <x v="10"/>
    <s v="ZJ"/>
    <s v="9200097380"/>
    <s v="50"/>
    <n v="-519.92999999999995"/>
    <s v=""/>
    <x v="1"/>
    <x v="4"/>
    <x v="1"/>
  </r>
  <r>
    <s v="1012"/>
    <s v="0L"/>
    <x v="4"/>
    <d v="2018-07-11T00:00:00"/>
    <x v="1"/>
    <x v="10"/>
    <s v="ZJ"/>
    <s v="9200097380"/>
    <s v="50"/>
    <n v="-13.05"/>
    <s v=""/>
    <x v="0"/>
    <x v="4"/>
    <x v="0"/>
  </r>
  <r>
    <s v="1012"/>
    <s v="0L"/>
    <x v="4"/>
    <d v="2018-07-11T00:00:00"/>
    <x v="1"/>
    <x v="10"/>
    <s v="ZJ"/>
    <s v="9200097380"/>
    <s v="50"/>
    <n v="-1.83"/>
    <s v=""/>
    <x v="4"/>
    <x v="4"/>
    <x v="4"/>
  </r>
  <r>
    <s v="1012"/>
    <s v="0L"/>
    <x v="4"/>
    <d v="2018-07-11T00:00:00"/>
    <x v="1"/>
    <x v="10"/>
    <s v="ZJ"/>
    <s v="9200097380"/>
    <s v="50"/>
    <n v="-1.32"/>
    <s v=""/>
    <x v="2"/>
    <x v="4"/>
    <x v="2"/>
  </r>
  <r>
    <s v="1012"/>
    <s v="0L"/>
    <x v="4"/>
    <d v="2018-07-06T00:00:00"/>
    <x v="1"/>
    <x v="10"/>
    <s v="ZJ"/>
    <s v="9200097383"/>
    <s v="40"/>
    <n v="1.78"/>
    <s v=""/>
    <x v="1"/>
    <x v="4"/>
    <x v="1"/>
  </r>
  <r>
    <s v="1012"/>
    <s v="0L"/>
    <x v="4"/>
    <d v="2018-07-09T00:00:00"/>
    <x v="1"/>
    <x v="10"/>
    <s v="ZJ"/>
    <s v="9200097384"/>
    <s v="40"/>
    <n v="11.46"/>
    <s v=""/>
    <x v="1"/>
    <x v="4"/>
    <x v="1"/>
  </r>
  <r>
    <s v="1012"/>
    <s v="0L"/>
    <x v="4"/>
    <d v="2018-07-10T00:00:00"/>
    <x v="1"/>
    <x v="10"/>
    <s v="ZJ"/>
    <s v="9200097385"/>
    <s v="40"/>
    <n v="0.25"/>
    <s v=""/>
    <x v="1"/>
    <x v="4"/>
    <x v="1"/>
  </r>
  <r>
    <s v="1012"/>
    <s v="0L"/>
    <x v="4"/>
    <d v="2018-07-09T00:00:00"/>
    <x v="1"/>
    <x v="10"/>
    <s v="ZJ"/>
    <s v="9200097396"/>
    <s v="40"/>
    <n v="2.79"/>
    <s v=""/>
    <x v="1"/>
    <x v="4"/>
    <x v="1"/>
  </r>
  <r>
    <s v="1012"/>
    <s v="0L"/>
    <x v="4"/>
    <d v="2018-07-09T00:00:00"/>
    <x v="1"/>
    <x v="10"/>
    <s v="ZJ"/>
    <s v="9200097398"/>
    <s v="40"/>
    <n v="2.56"/>
    <s v=""/>
    <x v="1"/>
    <x v="4"/>
    <x v="1"/>
  </r>
  <r>
    <s v="1012"/>
    <s v="0L"/>
    <x v="4"/>
    <d v="2018-07-10T00:00:00"/>
    <x v="1"/>
    <x v="10"/>
    <s v="ZJ"/>
    <s v="9200097399"/>
    <s v="40"/>
    <n v="0.25"/>
    <s v=""/>
    <x v="1"/>
    <x v="4"/>
    <x v="1"/>
  </r>
  <r>
    <s v="1012"/>
    <s v="0L"/>
    <x v="4"/>
    <d v="2018-07-10T00:00:00"/>
    <x v="1"/>
    <x v="10"/>
    <s v="ZJ"/>
    <s v="9200097400"/>
    <s v="40"/>
    <n v="3.97"/>
    <s v=""/>
    <x v="0"/>
    <x v="4"/>
    <x v="0"/>
  </r>
  <r>
    <s v="1012"/>
    <s v="0L"/>
    <x v="4"/>
    <d v="2018-07-10T00:00:00"/>
    <x v="1"/>
    <x v="10"/>
    <s v="ZJ"/>
    <s v="9200097400"/>
    <s v="40"/>
    <n v="0.8"/>
    <s v=""/>
    <x v="1"/>
    <x v="4"/>
    <x v="1"/>
  </r>
  <r>
    <s v="1012"/>
    <s v="0L"/>
    <x v="4"/>
    <d v="2018-07-10T00:00:00"/>
    <x v="1"/>
    <x v="10"/>
    <s v="ZJ"/>
    <s v="9200097400"/>
    <s v="40"/>
    <n v="10.46"/>
    <s v=""/>
    <x v="3"/>
    <x v="4"/>
    <x v="3"/>
  </r>
  <r>
    <s v="1012"/>
    <s v="0L"/>
    <x v="4"/>
    <d v="2018-07-11T00:00:00"/>
    <x v="1"/>
    <x v="10"/>
    <s v="ZJ"/>
    <s v="9200097403"/>
    <s v="40"/>
    <n v="20.350000000000001"/>
    <s v=""/>
    <x v="1"/>
    <x v="4"/>
    <x v="1"/>
  </r>
  <r>
    <s v="1012"/>
    <s v="0L"/>
    <x v="4"/>
    <d v="2018-07-11T00:00:00"/>
    <x v="1"/>
    <x v="10"/>
    <s v="ZJ"/>
    <s v="9200097407"/>
    <s v="50"/>
    <n v="-2.37"/>
    <s v=""/>
    <x v="3"/>
    <x v="4"/>
    <x v="3"/>
  </r>
  <r>
    <s v="1012"/>
    <s v="0L"/>
    <x v="4"/>
    <d v="2018-07-11T00:00:00"/>
    <x v="1"/>
    <x v="10"/>
    <s v="ZJ"/>
    <s v="9200097407"/>
    <s v="50"/>
    <n v="-3.98"/>
    <s v=""/>
    <x v="1"/>
    <x v="4"/>
    <x v="1"/>
  </r>
  <r>
    <s v="1012"/>
    <s v="0L"/>
    <x v="4"/>
    <d v="2018-07-10T00:00:00"/>
    <x v="1"/>
    <x v="10"/>
    <s v="ZJ"/>
    <s v="9200097426"/>
    <s v="50"/>
    <n v="-5.28"/>
    <s v=""/>
    <x v="2"/>
    <x v="4"/>
    <x v="2"/>
  </r>
  <r>
    <s v="1012"/>
    <s v="0L"/>
    <x v="4"/>
    <d v="2018-07-10T00:00:00"/>
    <x v="1"/>
    <x v="10"/>
    <s v="ZJ"/>
    <s v="9200097426"/>
    <s v="50"/>
    <n v="-6.47"/>
    <s v=""/>
    <x v="3"/>
    <x v="4"/>
    <x v="3"/>
  </r>
  <r>
    <s v="1012"/>
    <s v="0L"/>
    <x v="4"/>
    <d v="2018-07-10T00:00:00"/>
    <x v="1"/>
    <x v="10"/>
    <s v="ZJ"/>
    <s v="9200097427"/>
    <s v="50"/>
    <n v="-11.27"/>
    <s v=""/>
    <x v="1"/>
    <x v="4"/>
    <x v="1"/>
  </r>
  <r>
    <s v="1012"/>
    <s v="0L"/>
    <x v="4"/>
    <d v="2018-07-02T00:00:00"/>
    <x v="1"/>
    <x v="10"/>
    <s v="ZJ"/>
    <s v="9200097453"/>
    <s v="40"/>
    <n v="2.06"/>
    <s v=""/>
    <x v="1"/>
    <x v="4"/>
    <x v="1"/>
  </r>
  <r>
    <s v="1012"/>
    <s v="0L"/>
    <x v="4"/>
    <d v="2018-07-09T00:00:00"/>
    <x v="1"/>
    <x v="10"/>
    <s v="ZJ"/>
    <s v="9200097454"/>
    <s v="40"/>
    <n v="2.8"/>
    <s v=""/>
    <x v="1"/>
    <x v="4"/>
    <x v="1"/>
  </r>
  <r>
    <s v="1012"/>
    <s v="0L"/>
    <x v="4"/>
    <d v="2018-07-11T00:00:00"/>
    <x v="1"/>
    <x v="10"/>
    <s v="ZJ"/>
    <s v="9200097455"/>
    <s v="40"/>
    <n v="2.75"/>
    <s v=""/>
    <x v="1"/>
    <x v="4"/>
    <x v="1"/>
  </r>
  <r>
    <s v="1012"/>
    <s v="0L"/>
    <x v="4"/>
    <d v="2018-07-12T00:00:00"/>
    <x v="1"/>
    <x v="10"/>
    <s v="ZJ"/>
    <s v="9200097458"/>
    <s v="50"/>
    <n v="-5452.99"/>
    <s v=""/>
    <x v="1"/>
    <x v="4"/>
    <x v="1"/>
  </r>
  <r>
    <s v="1012"/>
    <s v="0L"/>
    <x v="4"/>
    <d v="2018-07-12T00:00:00"/>
    <x v="1"/>
    <x v="10"/>
    <s v="ZJ"/>
    <s v="9200097467"/>
    <s v="40"/>
    <n v="0.48"/>
    <s v=""/>
    <x v="1"/>
    <x v="4"/>
    <x v="1"/>
  </r>
  <r>
    <s v="1012"/>
    <s v="0L"/>
    <x v="4"/>
    <d v="2018-07-12T00:00:00"/>
    <x v="1"/>
    <x v="10"/>
    <s v="ZJ"/>
    <s v="9200097468"/>
    <s v="40"/>
    <n v="11.43"/>
    <s v=""/>
    <x v="1"/>
    <x v="4"/>
    <x v="1"/>
  </r>
  <r>
    <s v="1012"/>
    <s v="0L"/>
    <x v="4"/>
    <d v="2018-07-12T00:00:00"/>
    <x v="1"/>
    <x v="10"/>
    <s v="ZJ"/>
    <s v="9200097474"/>
    <s v="50"/>
    <n v="-415.88"/>
    <s v=""/>
    <x v="2"/>
    <x v="4"/>
    <x v="2"/>
  </r>
  <r>
    <s v="1012"/>
    <s v="0L"/>
    <x v="4"/>
    <d v="2018-07-12T00:00:00"/>
    <x v="1"/>
    <x v="10"/>
    <s v="ZJ"/>
    <s v="9200097476"/>
    <s v="50"/>
    <n v="-5.13"/>
    <s v=""/>
    <x v="1"/>
    <x v="4"/>
    <x v="1"/>
  </r>
  <r>
    <s v="1012"/>
    <s v="0L"/>
    <x v="4"/>
    <d v="2018-07-13T00:00:00"/>
    <x v="1"/>
    <x v="10"/>
    <s v="ZJ"/>
    <s v="9200097502"/>
    <s v="50"/>
    <n v="-4478.03"/>
    <s v=""/>
    <x v="1"/>
    <x v="4"/>
    <x v="1"/>
  </r>
  <r>
    <s v="1012"/>
    <s v="0L"/>
    <x v="4"/>
    <d v="2018-07-10T00:00:00"/>
    <x v="1"/>
    <x v="10"/>
    <s v="ZJ"/>
    <s v="9200097507"/>
    <s v="40"/>
    <n v="2.2599999999999998"/>
    <s v=""/>
    <x v="1"/>
    <x v="4"/>
    <x v="1"/>
  </r>
  <r>
    <s v="1012"/>
    <s v="0L"/>
    <x v="4"/>
    <d v="2018-07-12T00:00:00"/>
    <x v="1"/>
    <x v="10"/>
    <s v="ZJ"/>
    <s v="9200097508"/>
    <s v="40"/>
    <n v="5.94"/>
    <s v=""/>
    <x v="1"/>
    <x v="4"/>
    <x v="1"/>
  </r>
  <r>
    <s v="1012"/>
    <s v="0L"/>
    <x v="4"/>
    <d v="2018-07-12T00:00:00"/>
    <x v="1"/>
    <x v="10"/>
    <s v="ZJ"/>
    <s v="9200097513"/>
    <s v="40"/>
    <n v="18.16"/>
    <s v=""/>
    <x v="3"/>
    <x v="4"/>
    <x v="3"/>
  </r>
  <r>
    <s v="1012"/>
    <s v="0L"/>
    <x v="4"/>
    <d v="2018-07-12T00:00:00"/>
    <x v="1"/>
    <x v="10"/>
    <s v="ZJ"/>
    <s v="9200097513"/>
    <s v="40"/>
    <n v="5.3"/>
    <s v=""/>
    <x v="1"/>
    <x v="4"/>
    <x v="1"/>
  </r>
  <r>
    <s v="1012"/>
    <s v="0L"/>
    <x v="4"/>
    <d v="2018-07-13T00:00:00"/>
    <x v="1"/>
    <x v="10"/>
    <s v="ZJ"/>
    <s v="9200097515"/>
    <s v="40"/>
    <n v="24.12"/>
    <s v=""/>
    <x v="1"/>
    <x v="4"/>
    <x v="1"/>
  </r>
  <r>
    <s v="1012"/>
    <s v="0L"/>
    <x v="4"/>
    <d v="2018-07-13T00:00:00"/>
    <x v="1"/>
    <x v="10"/>
    <s v="ZJ"/>
    <s v="9200097515"/>
    <s v="40"/>
    <n v="0.18"/>
    <s v=""/>
    <x v="2"/>
    <x v="4"/>
    <x v="2"/>
  </r>
  <r>
    <s v="1012"/>
    <s v="0L"/>
    <x v="4"/>
    <d v="2018-07-13T00:00:00"/>
    <x v="1"/>
    <x v="10"/>
    <s v="ZJ"/>
    <s v="9200097531"/>
    <s v="50"/>
    <n v="-5.41"/>
    <s v=""/>
    <x v="3"/>
    <x v="4"/>
    <x v="3"/>
  </r>
  <r>
    <s v="1012"/>
    <s v="0L"/>
    <x v="4"/>
    <d v="2018-07-13T00:00:00"/>
    <x v="1"/>
    <x v="10"/>
    <s v="ZJ"/>
    <s v="9200097531"/>
    <s v="50"/>
    <n v="-0.18"/>
    <s v=""/>
    <x v="2"/>
    <x v="4"/>
    <x v="2"/>
  </r>
  <r>
    <s v="1012"/>
    <s v="0L"/>
    <x v="4"/>
    <d v="2018-07-13T00:00:00"/>
    <x v="1"/>
    <x v="10"/>
    <s v="ZJ"/>
    <s v="9200097532"/>
    <s v="50"/>
    <n v="-14.96"/>
    <s v=""/>
    <x v="1"/>
    <x v="4"/>
    <x v="1"/>
  </r>
  <r>
    <s v="1012"/>
    <s v="0L"/>
    <x v="4"/>
    <d v="2018-07-16T00:00:00"/>
    <x v="1"/>
    <x v="10"/>
    <s v="ZJ"/>
    <s v="9200097556"/>
    <s v="50"/>
    <n v="-3717.54"/>
    <s v=""/>
    <x v="1"/>
    <x v="4"/>
    <x v="1"/>
  </r>
  <r>
    <s v="1012"/>
    <s v="0L"/>
    <x v="4"/>
    <d v="2018-07-16T00:00:00"/>
    <x v="1"/>
    <x v="10"/>
    <s v="ZJ"/>
    <s v="9200097556"/>
    <s v="50"/>
    <n v="-6.98"/>
    <s v=""/>
    <x v="0"/>
    <x v="4"/>
    <x v="0"/>
  </r>
  <r>
    <s v="1012"/>
    <s v="0L"/>
    <x v="4"/>
    <d v="2018-07-16T00:00:00"/>
    <x v="1"/>
    <x v="10"/>
    <s v="ZJ"/>
    <s v="9200097556"/>
    <s v="50"/>
    <n v="-3.4"/>
    <s v=""/>
    <x v="2"/>
    <x v="4"/>
    <x v="2"/>
  </r>
  <r>
    <s v="1012"/>
    <s v="0L"/>
    <x v="4"/>
    <d v="2018-07-13T00:00:00"/>
    <x v="1"/>
    <x v="10"/>
    <s v="ZJ"/>
    <s v="9200097565"/>
    <s v="40"/>
    <n v="4.97"/>
    <s v=""/>
    <x v="1"/>
    <x v="4"/>
    <x v="1"/>
  </r>
  <r>
    <s v="1012"/>
    <s v="0L"/>
    <x v="4"/>
    <d v="2018-07-12T00:00:00"/>
    <x v="1"/>
    <x v="10"/>
    <s v="ZJ"/>
    <s v="9200097571"/>
    <s v="40"/>
    <n v="2.14"/>
    <s v=""/>
    <x v="1"/>
    <x v="4"/>
    <x v="1"/>
  </r>
  <r>
    <s v="1012"/>
    <s v="0L"/>
    <x v="4"/>
    <d v="2018-07-13T00:00:00"/>
    <x v="1"/>
    <x v="10"/>
    <s v="ZJ"/>
    <s v="9200097572"/>
    <s v="40"/>
    <n v="31.74"/>
    <s v=""/>
    <x v="1"/>
    <x v="4"/>
    <x v="1"/>
  </r>
  <r>
    <s v="1012"/>
    <s v="0L"/>
    <x v="4"/>
    <d v="2018-07-13T00:00:00"/>
    <x v="1"/>
    <x v="10"/>
    <s v="ZJ"/>
    <s v="9200097573"/>
    <s v="40"/>
    <n v="18.54"/>
    <s v=""/>
    <x v="0"/>
    <x v="4"/>
    <x v="0"/>
  </r>
  <r>
    <s v="1012"/>
    <s v="0L"/>
    <x v="4"/>
    <d v="2018-07-16T00:00:00"/>
    <x v="1"/>
    <x v="10"/>
    <s v="ZJ"/>
    <s v="9200097575"/>
    <s v="40"/>
    <n v="12.4"/>
    <s v=""/>
    <x v="1"/>
    <x v="4"/>
    <x v="1"/>
  </r>
  <r>
    <s v="1012"/>
    <s v="0L"/>
    <x v="4"/>
    <d v="2018-07-16T00:00:00"/>
    <x v="1"/>
    <x v="10"/>
    <s v="ZJ"/>
    <s v="9200097575"/>
    <s v="40"/>
    <n v="0.63"/>
    <s v=""/>
    <x v="2"/>
    <x v="4"/>
    <x v="2"/>
  </r>
  <r>
    <s v="1012"/>
    <s v="0L"/>
    <x v="4"/>
    <d v="2018-07-16T00:00:00"/>
    <x v="1"/>
    <x v="10"/>
    <s v="ZJ"/>
    <s v="9200097601"/>
    <s v="50"/>
    <n v="-34.159999999999997"/>
    <s v=""/>
    <x v="1"/>
    <x v="4"/>
    <x v="1"/>
  </r>
  <r>
    <s v="1012"/>
    <s v="0L"/>
    <x v="4"/>
    <d v="2018-07-17T00:00:00"/>
    <x v="1"/>
    <x v="10"/>
    <s v="ZJ"/>
    <s v="9200097627"/>
    <s v="50"/>
    <n v="-64.05"/>
    <s v=""/>
    <x v="4"/>
    <x v="4"/>
    <x v="4"/>
  </r>
  <r>
    <s v="1012"/>
    <s v="0L"/>
    <x v="4"/>
    <d v="2018-07-17T00:00:00"/>
    <x v="1"/>
    <x v="10"/>
    <s v="ZJ"/>
    <s v="9200097627"/>
    <s v="50"/>
    <n v="-3454.66"/>
    <s v=""/>
    <x v="1"/>
    <x v="4"/>
    <x v="1"/>
  </r>
  <r>
    <s v="1012"/>
    <s v="0L"/>
    <x v="4"/>
    <d v="2018-07-23T00:00:00"/>
    <x v="1"/>
    <x v="10"/>
    <s v="ZJ"/>
    <s v="9200097833"/>
    <s v="50"/>
    <n v="-11.87"/>
    <s v=""/>
    <x v="0"/>
    <x v="4"/>
    <x v="0"/>
  </r>
  <r>
    <s v="1012"/>
    <s v="0L"/>
    <x v="4"/>
    <d v="2018-07-23T00:00:00"/>
    <x v="1"/>
    <x v="10"/>
    <s v="ZJ"/>
    <s v="9200097833"/>
    <s v="50"/>
    <n v="-29.06"/>
    <s v=""/>
    <x v="2"/>
    <x v="4"/>
    <x v="2"/>
  </r>
  <r>
    <s v="1012"/>
    <s v="0L"/>
    <x v="4"/>
    <d v="2018-07-23T00:00:00"/>
    <x v="1"/>
    <x v="10"/>
    <s v="ZJ"/>
    <s v="9200097833"/>
    <s v="50"/>
    <n v="-3622.83"/>
    <s v=""/>
    <x v="1"/>
    <x v="4"/>
    <x v="1"/>
  </r>
  <r>
    <s v="1012"/>
    <s v="0L"/>
    <x v="4"/>
    <d v="2018-07-18T00:00:00"/>
    <x v="1"/>
    <x v="10"/>
    <s v="ZJ"/>
    <s v="9200097663"/>
    <s v="50"/>
    <n v="-245.9"/>
    <s v=""/>
    <x v="2"/>
    <x v="4"/>
    <x v="2"/>
  </r>
  <r>
    <s v="1012"/>
    <s v="0L"/>
    <x v="4"/>
    <d v="2018-07-18T00:00:00"/>
    <x v="1"/>
    <x v="10"/>
    <s v="ZJ"/>
    <s v="9200097663"/>
    <s v="50"/>
    <n v="-28.1"/>
    <s v=""/>
    <x v="0"/>
    <x v="4"/>
    <x v="0"/>
  </r>
  <r>
    <s v="1012"/>
    <s v="0L"/>
    <x v="4"/>
    <d v="2018-07-18T00:00:00"/>
    <x v="1"/>
    <x v="10"/>
    <s v="ZJ"/>
    <s v="9200097663"/>
    <s v="50"/>
    <n v="-3264.72"/>
    <s v=""/>
    <x v="1"/>
    <x v="4"/>
    <x v="1"/>
  </r>
  <r>
    <s v="1012"/>
    <s v="0L"/>
    <x v="4"/>
    <d v="2018-07-18T00:00:00"/>
    <x v="1"/>
    <x v="10"/>
    <s v="ZJ"/>
    <s v="9200097663"/>
    <s v="50"/>
    <n v="-130.36000000000001"/>
    <s v=""/>
    <x v="3"/>
    <x v="4"/>
    <x v="3"/>
  </r>
  <r>
    <s v="1012"/>
    <s v="0L"/>
    <x v="4"/>
    <d v="2018-07-03T00:00:00"/>
    <x v="1"/>
    <x v="10"/>
    <s v="ZJ"/>
    <s v="9200097666"/>
    <s v="40"/>
    <n v="4.58"/>
    <s v=""/>
    <x v="1"/>
    <x v="4"/>
    <x v="1"/>
  </r>
  <r>
    <s v="1012"/>
    <s v="0L"/>
    <x v="4"/>
    <d v="2018-07-09T00:00:00"/>
    <x v="1"/>
    <x v="10"/>
    <s v="ZJ"/>
    <s v="9200097667"/>
    <s v="40"/>
    <n v="3.12"/>
    <s v=""/>
    <x v="1"/>
    <x v="4"/>
    <x v="1"/>
  </r>
  <r>
    <s v="1012"/>
    <s v="0L"/>
    <x v="4"/>
    <d v="2018-07-17T00:00:00"/>
    <x v="1"/>
    <x v="10"/>
    <s v="ZJ"/>
    <s v="9200097669"/>
    <s v="40"/>
    <n v="12.15"/>
    <s v=""/>
    <x v="1"/>
    <x v="4"/>
    <x v="1"/>
  </r>
  <r>
    <s v="1012"/>
    <s v="0L"/>
    <x v="4"/>
    <d v="2018-07-16T00:00:00"/>
    <x v="1"/>
    <x v="10"/>
    <s v="ZJ"/>
    <s v="9200097677"/>
    <s v="40"/>
    <n v="0.88"/>
    <s v=""/>
    <x v="1"/>
    <x v="4"/>
    <x v="1"/>
  </r>
  <r>
    <s v="1012"/>
    <s v="0L"/>
    <x v="4"/>
    <d v="2018-07-18T00:00:00"/>
    <x v="1"/>
    <x v="10"/>
    <s v="ZJ"/>
    <s v="9200097682"/>
    <s v="40"/>
    <n v="1.4"/>
    <s v=""/>
    <x v="1"/>
    <x v="4"/>
    <x v="1"/>
  </r>
  <r>
    <s v="1012"/>
    <s v="0L"/>
    <x v="4"/>
    <d v="2018-07-18T00:00:00"/>
    <x v="1"/>
    <x v="10"/>
    <s v="ZJ"/>
    <s v="9200097684"/>
    <s v="40"/>
    <n v="22.12"/>
    <s v=""/>
    <x v="1"/>
    <x v="4"/>
    <x v="1"/>
  </r>
  <r>
    <s v="1012"/>
    <s v="0L"/>
    <x v="4"/>
    <d v="2018-07-17T00:00:00"/>
    <x v="1"/>
    <x v="10"/>
    <s v="ZJ"/>
    <s v="9200097688"/>
    <s v="40"/>
    <n v="151.96"/>
    <s v=""/>
    <x v="1"/>
    <x v="4"/>
    <x v="1"/>
  </r>
  <r>
    <s v="1012"/>
    <s v="0L"/>
    <x v="4"/>
    <d v="2018-07-17T00:00:00"/>
    <x v="1"/>
    <x v="10"/>
    <s v="ZJ"/>
    <s v="9200097692"/>
    <s v="50"/>
    <n v="-2489.0300000000002"/>
    <s v=""/>
    <x v="1"/>
    <x v="4"/>
    <x v="1"/>
  </r>
  <r>
    <s v="1012"/>
    <s v="0L"/>
    <x v="4"/>
    <d v="2018-07-18T00:00:00"/>
    <x v="1"/>
    <x v="10"/>
    <s v="ZJ"/>
    <s v="9200097693"/>
    <s v="50"/>
    <n v="-4373.7700000000004"/>
    <s v=""/>
    <x v="1"/>
    <x v="4"/>
    <x v="1"/>
  </r>
  <r>
    <s v="1012"/>
    <s v="0L"/>
    <x v="4"/>
    <d v="2018-07-16T00:00:00"/>
    <x v="1"/>
    <x v="10"/>
    <s v="ZJ"/>
    <s v="9200097710"/>
    <s v="50"/>
    <n v="-1117.1199999999999"/>
    <s v=""/>
    <x v="1"/>
    <x v="4"/>
    <x v="1"/>
  </r>
  <r>
    <s v="1012"/>
    <s v="0L"/>
    <x v="4"/>
    <d v="2018-07-17T00:00:00"/>
    <x v="1"/>
    <x v="10"/>
    <s v="ZJ"/>
    <s v="9200097711"/>
    <s v="50"/>
    <n v="-1331.18"/>
    <s v=""/>
    <x v="1"/>
    <x v="4"/>
    <x v="1"/>
  </r>
  <r>
    <s v="1012"/>
    <s v="0L"/>
    <x v="4"/>
    <d v="2018-07-19T00:00:00"/>
    <x v="1"/>
    <x v="10"/>
    <s v="ZJ"/>
    <s v="9200097746"/>
    <s v="50"/>
    <n v="-8.76"/>
    <s v=""/>
    <x v="2"/>
    <x v="4"/>
    <x v="2"/>
  </r>
  <r>
    <s v="1012"/>
    <s v="0L"/>
    <x v="4"/>
    <d v="2018-07-19T00:00:00"/>
    <x v="1"/>
    <x v="10"/>
    <s v="ZJ"/>
    <s v="9200097746"/>
    <s v="50"/>
    <n v="-6.84"/>
    <s v=""/>
    <x v="5"/>
    <x v="4"/>
    <x v="5"/>
  </r>
  <r>
    <s v="1012"/>
    <s v="0L"/>
    <x v="4"/>
    <d v="2018-07-19T00:00:00"/>
    <x v="1"/>
    <x v="10"/>
    <s v="ZJ"/>
    <s v="9200097746"/>
    <s v="50"/>
    <n v="-269.25"/>
    <s v=""/>
    <x v="0"/>
    <x v="4"/>
    <x v="0"/>
  </r>
  <r>
    <s v="1012"/>
    <s v="0L"/>
    <x v="4"/>
    <d v="2018-07-19T00:00:00"/>
    <x v="1"/>
    <x v="10"/>
    <s v="ZJ"/>
    <s v="9200097746"/>
    <s v="50"/>
    <n v="-2088.9499999999998"/>
    <s v=""/>
    <x v="1"/>
    <x v="4"/>
    <x v="1"/>
  </r>
  <r>
    <s v="1012"/>
    <s v="0L"/>
    <x v="4"/>
    <d v="2018-07-03T00:00:00"/>
    <x v="1"/>
    <x v="10"/>
    <s v="ZJ"/>
    <s v="9200097750"/>
    <s v="40"/>
    <n v="2.19"/>
    <s v=""/>
    <x v="1"/>
    <x v="4"/>
    <x v="1"/>
  </r>
  <r>
    <s v="1012"/>
    <s v="0L"/>
    <x v="4"/>
    <d v="2018-07-18T00:00:00"/>
    <x v="1"/>
    <x v="10"/>
    <s v="ZJ"/>
    <s v="9200097752"/>
    <s v="40"/>
    <n v="0.97"/>
    <s v=""/>
    <x v="1"/>
    <x v="4"/>
    <x v="1"/>
  </r>
  <r>
    <s v="1012"/>
    <s v="0L"/>
    <x v="4"/>
    <d v="2018-07-19T00:00:00"/>
    <x v="1"/>
    <x v="10"/>
    <s v="ZJ"/>
    <s v="9200097763"/>
    <s v="50"/>
    <n v="-1.21"/>
    <s v=""/>
    <x v="1"/>
    <x v="4"/>
    <x v="1"/>
  </r>
  <r>
    <s v="1012"/>
    <s v="0L"/>
    <x v="4"/>
    <d v="2018-07-18T00:00:00"/>
    <x v="1"/>
    <x v="10"/>
    <s v="ZJ"/>
    <s v="9200097838"/>
    <s v="40"/>
    <n v="1.4"/>
    <s v=""/>
    <x v="1"/>
    <x v="4"/>
    <x v="1"/>
  </r>
  <r>
    <s v="1012"/>
    <s v="0L"/>
    <x v="4"/>
    <d v="2018-07-20T00:00:00"/>
    <x v="1"/>
    <x v="10"/>
    <s v="ZJ"/>
    <s v="9200097787"/>
    <s v="50"/>
    <n v="-336.41"/>
    <s v=""/>
    <x v="2"/>
    <x v="4"/>
    <x v="2"/>
  </r>
  <r>
    <s v="1012"/>
    <s v="0L"/>
    <x v="4"/>
    <d v="2018-07-20T00:00:00"/>
    <x v="1"/>
    <x v="10"/>
    <s v="ZJ"/>
    <s v="9200097787"/>
    <s v="50"/>
    <n v="-4473.59"/>
    <s v=""/>
    <x v="1"/>
    <x v="4"/>
    <x v="1"/>
  </r>
  <r>
    <s v="1012"/>
    <s v="0L"/>
    <x v="4"/>
    <d v="2018-07-20T00:00:00"/>
    <x v="1"/>
    <x v="10"/>
    <s v="ZJ"/>
    <s v="9200097787"/>
    <s v="50"/>
    <n v="-245.6"/>
    <s v=""/>
    <x v="0"/>
    <x v="4"/>
    <x v="0"/>
  </r>
  <r>
    <s v="1012"/>
    <s v="0L"/>
    <x v="4"/>
    <d v="2018-07-20T00:00:00"/>
    <x v="1"/>
    <x v="10"/>
    <s v="ZJ"/>
    <s v="9200097787"/>
    <s v="50"/>
    <n v="-1.46"/>
    <s v=""/>
    <x v="5"/>
    <x v="4"/>
    <x v="5"/>
  </r>
  <r>
    <s v="1012"/>
    <s v="0L"/>
    <x v="4"/>
    <d v="2018-07-19T00:00:00"/>
    <x v="1"/>
    <x v="10"/>
    <s v="ZJ"/>
    <s v="9200097797"/>
    <s v="40"/>
    <n v="1.76"/>
    <s v=""/>
    <x v="1"/>
    <x v="4"/>
    <x v="1"/>
  </r>
  <r>
    <s v="1012"/>
    <s v="0L"/>
    <x v="4"/>
    <d v="2018-07-19T00:00:00"/>
    <x v="1"/>
    <x v="10"/>
    <s v="ZJ"/>
    <s v="9200097797"/>
    <s v="40"/>
    <n v="1.46"/>
    <s v=""/>
    <x v="5"/>
    <x v="4"/>
    <x v="5"/>
  </r>
  <r>
    <s v="1012"/>
    <s v="0L"/>
    <x v="4"/>
    <d v="2018-07-20T00:00:00"/>
    <x v="1"/>
    <x v="10"/>
    <s v="ZJ"/>
    <s v="9200097798"/>
    <s v="40"/>
    <n v="1.85"/>
    <s v=""/>
    <x v="1"/>
    <x v="4"/>
    <x v="1"/>
  </r>
  <r>
    <s v="1012"/>
    <s v="0L"/>
    <x v="4"/>
    <d v="2018-07-20T00:00:00"/>
    <x v="1"/>
    <x v="10"/>
    <s v="ZJ"/>
    <s v="9200097799"/>
    <s v="40"/>
    <n v="102.35"/>
    <s v=""/>
    <x v="1"/>
    <x v="4"/>
    <x v="1"/>
  </r>
  <r>
    <s v="1012"/>
    <s v="0L"/>
    <x v="4"/>
    <d v="2018-07-20T00:00:00"/>
    <x v="1"/>
    <x v="10"/>
    <s v="ZJ"/>
    <s v="9200097810"/>
    <s v="40"/>
    <n v="8.91"/>
    <s v=""/>
    <x v="1"/>
    <x v="4"/>
    <x v="1"/>
  </r>
  <r>
    <s v="1012"/>
    <s v="0L"/>
    <x v="4"/>
    <d v="2018-07-20T00:00:00"/>
    <x v="1"/>
    <x v="10"/>
    <s v="ZJ"/>
    <s v="9200097811"/>
    <s v="40"/>
    <n v="8.91"/>
    <s v=""/>
    <x v="1"/>
    <x v="4"/>
    <x v="1"/>
  </r>
  <r>
    <s v="1012"/>
    <s v="0L"/>
    <x v="4"/>
    <d v="2018-07-20T00:00:00"/>
    <x v="1"/>
    <x v="10"/>
    <s v="ZJ"/>
    <s v="9200097815"/>
    <s v="50"/>
    <n v="-67.97"/>
    <s v=""/>
    <x v="0"/>
    <x v="4"/>
    <x v="0"/>
  </r>
  <r>
    <s v="1012"/>
    <s v="0L"/>
    <x v="4"/>
    <d v="2018-07-20T00:00:00"/>
    <x v="1"/>
    <x v="10"/>
    <s v="ZJ"/>
    <s v="9200097815"/>
    <s v="50"/>
    <n v="-114.49"/>
    <s v=""/>
    <x v="1"/>
    <x v="4"/>
    <x v="1"/>
  </r>
  <r>
    <s v="1012"/>
    <s v="0L"/>
    <x v="4"/>
    <d v="2018-07-21T00:00:00"/>
    <x v="1"/>
    <x v="10"/>
    <s v="ZJ"/>
    <s v="9200097816"/>
    <s v="50"/>
    <n v="-7.03"/>
    <s v=""/>
    <x v="1"/>
    <x v="4"/>
    <x v="1"/>
  </r>
  <r>
    <s v="1012"/>
    <s v="0L"/>
    <x v="4"/>
    <d v="2018-07-21T00:00:00"/>
    <x v="1"/>
    <x v="10"/>
    <s v="ZJ"/>
    <s v="9200097845"/>
    <s v="40"/>
    <n v="28.53"/>
    <s v=""/>
    <x v="1"/>
    <x v="4"/>
    <x v="1"/>
  </r>
  <r>
    <s v="1012"/>
    <s v="0L"/>
    <x v="4"/>
    <d v="2018-07-23T00:00:00"/>
    <x v="1"/>
    <x v="10"/>
    <s v="ZJ"/>
    <s v="9200097846"/>
    <s v="40"/>
    <n v="490"/>
    <s v=""/>
    <x v="1"/>
    <x v="4"/>
    <x v="1"/>
  </r>
  <r>
    <s v="1012"/>
    <s v="0L"/>
    <x v="4"/>
    <d v="2018-07-20T00:00:00"/>
    <x v="1"/>
    <x v="10"/>
    <s v="ZJ"/>
    <s v="9200097860"/>
    <s v="50"/>
    <n v="-955.07"/>
    <s v=""/>
    <x v="1"/>
    <x v="4"/>
    <x v="1"/>
  </r>
  <r>
    <s v="1012"/>
    <s v="0L"/>
    <x v="4"/>
    <d v="2018-07-21T00:00:00"/>
    <x v="1"/>
    <x v="10"/>
    <s v="ZJ"/>
    <s v="9200097861"/>
    <s v="50"/>
    <n v="-185.92"/>
    <s v=""/>
    <x v="1"/>
    <x v="4"/>
    <x v="1"/>
  </r>
  <r>
    <s v="1012"/>
    <s v="0L"/>
    <x v="4"/>
    <d v="2018-07-23T00:00:00"/>
    <x v="1"/>
    <x v="10"/>
    <s v="ZJ"/>
    <s v="9200097864"/>
    <s v="50"/>
    <n v="-134.35"/>
    <s v=""/>
    <x v="1"/>
    <x v="4"/>
    <x v="1"/>
  </r>
  <r>
    <s v="1012"/>
    <s v="0L"/>
    <x v="4"/>
    <d v="2018-07-24T00:00:00"/>
    <x v="1"/>
    <x v="10"/>
    <s v="ZJ"/>
    <s v="9200097888"/>
    <s v="50"/>
    <n v="-7578.36"/>
    <s v=""/>
    <x v="1"/>
    <x v="4"/>
    <x v="1"/>
  </r>
  <r>
    <s v="1012"/>
    <s v="0L"/>
    <x v="4"/>
    <d v="2018-07-24T00:00:00"/>
    <x v="1"/>
    <x v="10"/>
    <s v="ZJ"/>
    <s v="9200097888"/>
    <s v="50"/>
    <n v="-299.62"/>
    <s v=""/>
    <x v="2"/>
    <x v="4"/>
    <x v="2"/>
  </r>
  <r>
    <s v="1012"/>
    <s v="0L"/>
    <x v="4"/>
    <d v="2018-07-24T00:00:00"/>
    <x v="1"/>
    <x v="10"/>
    <s v="ZJ"/>
    <s v="9200097888"/>
    <s v="50"/>
    <n v="-3.57"/>
    <s v=""/>
    <x v="3"/>
    <x v="4"/>
    <x v="3"/>
  </r>
  <r>
    <s v="1012"/>
    <s v="0L"/>
    <x v="4"/>
    <d v="2018-07-24T00:00:00"/>
    <x v="1"/>
    <x v="10"/>
    <s v="ZJ"/>
    <s v="9200097888"/>
    <s v="50"/>
    <n v="-1.46"/>
    <s v=""/>
    <x v="5"/>
    <x v="4"/>
    <x v="5"/>
  </r>
  <r>
    <s v="1012"/>
    <s v="0L"/>
    <x v="4"/>
    <d v="2018-07-24T00:00:00"/>
    <x v="1"/>
    <x v="10"/>
    <s v="ZJ"/>
    <s v="9200097889"/>
    <s v="50"/>
    <n v="-25.18"/>
    <s v=""/>
    <x v="0"/>
    <x v="4"/>
    <x v="0"/>
  </r>
  <r>
    <s v="1012"/>
    <s v="0L"/>
    <x v="4"/>
    <d v="2018-07-09T00:00:00"/>
    <x v="1"/>
    <x v="10"/>
    <s v="ZJ"/>
    <s v="9200097927"/>
    <s v="40"/>
    <n v="4.8899999999999997"/>
    <s v=""/>
    <x v="1"/>
    <x v="4"/>
    <x v="1"/>
  </r>
  <r>
    <s v="1012"/>
    <s v="0L"/>
    <x v="4"/>
    <d v="2018-07-24T00:00:00"/>
    <x v="1"/>
    <x v="10"/>
    <s v="ZJ"/>
    <s v="9200097932"/>
    <s v="40"/>
    <n v="26.78"/>
    <s v=""/>
    <x v="1"/>
    <x v="4"/>
    <x v="1"/>
  </r>
  <r>
    <s v="1012"/>
    <s v="0L"/>
    <x v="4"/>
    <d v="2018-07-25T00:00:00"/>
    <x v="1"/>
    <x v="10"/>
    <s v="ZJ"/>
    <s v="9200097933"/>
    <s v="50"/>
    <n v="-4553.3"/>
    <s v=""/>
    <x v="1"/>
    <x v="4"/>
    <x v="1"/>
  </r>
  <r>
    <s v="1012"/>
    <s v="0L"/>
    <x v="4"/>
    <d v="2018-07-25T00:00:00"/>
    <x v="1"/>
    <x v="10"/>
    <s v="ZJ"/>
    <s v="9200097933"/>
    <s v="50"/>
    <n v="-81.44"/>
    <s v=""/>
    <x v="2"/>
    <x v="4"/>
    <x v="2"/>
  </r>
  <r>
    <s v="1012"/>
    <s v="0L"/>
    <x v="4"/>
    <d v="2018-07-25T00:00:00"/>
    <x v="1"/>
    <x v="10"/>
    <s v="ZJ"/>
    <s v="9200097933"/>
    <s v="50"/>
    <n v="-9.68"/>
    <s v=""/>
    <x v="0"/>
    <x v="4"/>
    <x v="0"/>
  </r>
  <r>
    <s v="1012"/>
    <s v="0L"/>
    <x v="4"/>
    <d v="2018-07-25T00:00:00"/>
    <x v="1"/>
    <x v="10"/>
    <s v="ZJ"/>
    <s v="9200097938"/>
    <s v="40"/>
    <n v="27.29"/>
    <s v=""/>
    <x v="1"/>
    <x v="4"/>
    <x v="1"/>
  </r>
  <r>
    <s v="1012"/>
    <s v="0L"/>
    <x v="4"/>
    <d v="2018-07-25T00:00:00"/>
    <x v="1"/>
    <x v="10"/>
    <s v="ZJ"/>
    <s v="9200097939"/>
    <s v="40"/>
    <n v="1.39"/>
    <s v=""/>
    <x v="2"/>
    <x v="4"/>
    <x v="2"/>
  </r>
  <r>
    <s v="1012"/>
    <s v="0L"/>
    <x v="4"/>
    <d v="2018-07-21T00:00:00"/>
    <x v="1"/>
    <x v="10"/>
    <s v="ZJ"/>
    <s v="9200097944"/>
    <s v="40"/>
    <n v="2.13"/>
    <s v=""/>
    <x v="1"/>
    <x v="4"/>
    <x v="1"/>
  </r>
  <r>
    <s v="1012"/>
    <s v="0L"/>
    <x v="4"/>
    <d v="2018-07-24T00:00:00"/>
    <x v="1"/>
    <x v="10"/>
    <s v="ZJ"/>
    <s v="9200097946"/>
    <s v="40"/>
    <n v="28.58"/>
    <s v=""/>
    <x v="1"/>
    <x v="4"/>
    <x v="1"/>
  </r>
  <r>
    <s v="1012"/>
    <s v="0L"/>
    <x v="4"/>
    <d v="2018-07-24T00:00:00"/>
    <x v="1"/>
    <x v="10"/>
    <s v="ZJ"/>
    <s v="9200097947"/>
    <s v="40"/>
    <n v="1.36"/>
    <s v=""/>
    <x v="2"/>
    <x v="4"/>
    <x v="2"/>
  </r>
  <r>
    <s v="1012"/>
    <s v="0L"/>
    <x v="4"/>
    <d v="2018-07-24T00:00:00"/>
    <x v="1"/>
    <x v="10"/>
    <s v="ZJ"/>
    <s v="9200097948"/>
    <s v="50"/>
    <n v="-607.27"/>
    <s v=""/>
    <x v="1"/>
    <x v="4"/>
    <x v="1"/>
  </r>
  <r>
    <s v="1012"/>
    <s v="0L"/>
    <x v="4"/>
    <d v="2018-07-25T00:00:00"/>
    <x v="1"/>
    <x v="10"/>
    <s v="ZJ"/>
    <s v="9200097950"/>
    <s v="50"/>
    <n v="-307.45"/>
    <s v=""/>
    <x v="1"/>
    <x v="4"/>
    <x v="1"/>
  </r>
  <r>
    <s v="1012"/>
    <s v="0L"/>
    <x v="4"/>
    <d v="2018-07-23T00:00:00"/>
    <x v="1"/>
    <x v="10"/>
    <s v="ZJ"/>
    <s v="9200097954"/>
    <s v="50"/>
    <n v="-18.21"/>
    <s v=""/>
    <x v="1"/>
    <x v="4"/>
    <x v="1"/>
  </r>
  <r>
    <s v="1012"/>
    <s v="0L"/>
    <x v="4"/>
    <d v="2018-07-24T00:00:00"/>
    <x v="1"/>
    <x v="10"/>
    <s v="ZJ"/>
    <s v="9200097956"/>
    <s v="50"/>
    <n v="-46.03"/>
    <s v=""/>
    <x v="1"/>
    <x v="4"/>
    <x v="1"/>
  </r>
  <r>
    <s v="1012"/>
    <s v="0L"/>
    <x v="4"/>
    <d v="2018-07-26T00:00:00"/>
    <x v="1"/>
    <x v="10"/>
    <s v="ZJ"/>
    <s v="9200097995"/>
    <s v="50"/>
    <n v="-21.96"/>
    <s v=""/>
    <x v="2"/>
    <x v="4"/>
    <x v="2"/>
  </r>
  <r>
    <s v="1012"/>
    <s v="0L"/>
    <x v="4"/>
    <d v="2018-07-26T00:00:00"/>
    <x v="1"/>
    <x v="10"/>
    <s v="ZJ"/>
    <s v="9200097995"/>
    <s v="50"/>
    <n v="-65.87"/>
    <s v=""/>
    <x v="5"/>
    <x v="4"/>
    <x v="5"/>
  </r>
  <r>
    <s v="1012"/>
    <s v="0L"/>
    <x v="4"/>
    <d v="2018-07-26T00:00:00"/>
    <x v="1"/>
    <x v="10"/>
    <s v="ZJ"/>
    <s v="9200097995"/>
    <s v="50"/>
    <n v="-2724.33"/>
    <s v=""/>
    <x v="1"/>
    <x v="4"/>
    <x v="1"/>
  </r>
  <r>
    <s v="1012"/>
    <s v="0L"/>
    <x v="4"/>
    <d v="2018-07-03T00:00:00"/>
    <x v="1"/>
    <x v="10"/>
    <s v="ZJ"/>
    <s v="9200097997"/>
    <s v="40"/>
    <n v="0.98"/>
    <s v=""/>
    <x v="1"/>
    <x v="4"/>
    <x v="1"/>
  </r>
  <r>
    <s v="1012"/>
    <s v="0L"/>
    <x v="4"/>
    <d v="2018-07-25T00:00:00"/>
    <x v="1"/>
    <x v="10"/>
    <s v="ZJ"/>
    <s v="9200098002"/>
    <s v="40"/>
    <n v="1.4"/>
    <s v=""/>
    <x v="1"/>
    <x v="4"/>
    <x v="1"/>
  </r>
  <r>
    <s v="1012"/>
    <s v="0L"/>
    <x v="4"/>
    <d v="2018-07-25T00:00:00"/>
    <x v="1"/>
    <x v="10"/>
    <s v="ZJ"/>
    <s v="9200098011"/>
    <s v="40"/>
    <n v="1.59"/>
    <s v=""/>
    <x v="5"/>
    <x v="4"/>
    <x v="5"/>
  </r>
  <r>
    <s v="1012"/>
    <s v="0L"/>
    <x v="4"/>
    <d v="2018-07-26T00:00:00"/>
    <x v="1"/>
    <x v="10"/>
    <s v="ZJ"/>
    <s v="9200098013"/>
    <s v="40"/>
    <n v="63.81"/>
    <s v=""/>
    <x v="1"/>
    <x v="4"/>
    <x v="1"/>
  </r>
  <r>
    <s v="1012"/>
    <s v="0L"/>
    <x v="4"/>
    <d v="2018-07-25T00:00:00"/>
    <x v="1"/>
    <x v="10"/>
    <s v="ZJ"/>
    <s v="9200098024"/>
    <s v="50"/>
    <n v="-16.66"/>
    <s v=""/>
    <x v="1"/>
    <x v="4"/>
    <x v="1"/>
  </r>
  <r>
    <s v="1012"/>
    <s v="0L"/>
    <x v="4"/>
    <d v="2018-07-26T00:00:00"/>
    <x v="1"/>
    <x v="10"/>
    <s v="ZJ"/>
    <s v="9200098025"/>
    <s v="50"/>
    <n v="-75.45"/>
    <s v=""/>
    <x v="1"/>
    <x v="4"/>
    <x v="1"/>
  </r>
  <r>
    <s v="1012"/>
    <s v="0L"/>
    <x v="4"/>
    <d v="2018-07-27T00:00:00"/>
    <x v="1"/>
    <x v="10"/>
    <s v="ZJ"/>
    <s v="9200098052"/>
    <s v="50"/>
    <n v="-64.06"/>
    <s v=""/>
    <x v="5"/>
    <x v="4"/>
    <x v="5"/>
  </r>
  <r>
    <s v="1012"/>
    <s v="0L"/>
    <x v="4"/>
    <d v="2018-07-27T00:00:00"/>
    <x v="1"/>
    <x v="10"/>
    <s v="ZJ"/>
    <s v="9200098052"/>
    <s v="50"/>
    <n v="-26.37"/>
    <s v=""/>
    <x v="2"/>
    <x v="4"/>
    <x v="2"/>
  </r>
  <r>
    <s v="1012"/>
    <s v="0L"/>
    <x v="4"/>
    <d v="2018-07-27T00:00:00"/>
    <x v="1"/>
    <x v="10"/>
    <s v="ZJ"/>
    <s v="9200098052"/>
    <s v="50"/>
    <n v="-2235.6799999999998"/>
    <s v=""/>
    <x v="1"/>
    <x v="4"/>
    <x v="1"/>
  </r>
  <r>
    <s v="1012"/>
    <s v="0L"/>
    <x v="4"/>
    <d v="2018-07-27T00:00:00"/>
    <x v="1"/>
    <x v="10"/>
    <s v="ZJ"/>
    <s v="9200098052"/>
    <s v="50"/>
    <n v="-2.0099999999999998"/>
    <s v=""/>
    <x v="3"/>
    <x v="4"/>
    <x v="3"/>
  </r>
  <r>
    <s v="1012"/>
    <s v="0L"/>
    <x v="4"/>
    <d v="2018-07-24T00:00:00"/>
    <x v="1"/>
    <x v="10"/>
    <s v="ZJ"/>
    <s v="9200098062"/>
    <s v="40"/>
    <n v="4.55"/>
    <s v=""/>
    <x v="1"/>
    <x v="4"/>
    <x v="1"/>
  </r>
  <r>
    <s v="1012"/>
    <s v="0L"/>
    <x v="4"/>
    <d v="2018-07-25T00:00:00"/>
    <x v="1"/>
    <x v="10"/>
    <s v="ZJ"/>
    <s v="9200098063"/>
    <s v="40"/>
    <n v="0.89"/>
    <s v=""/>
    <x v="1"/>
    <x v="4"/>
    <x v="1"/>
  </r>
  <r>
    <s v="1012"/>
    <s v="0L"/>
    <x v="4"/>
    <d v="2018-07-26T00:00:00"/>
    <x v="1"/>
    <x v="10"/>
    <s v="ZJ"/>
    <s v="9200098075"/>
    <s v="50"/>
    <n v="-725.09"/>
    <s v=""/>
    <x v="1"/>
    <x v="4"/>
    <x v="1"/>
  </r>
  <r>
    <s v="1012"/>
    <s v="0L"/>
    <x v="4"/>
    <d v="2018-07-30T00:00:00"/>
    <x v="1"/>
    <x v="10"/>
    <s v="ZJ"/>
    <s v="9200098093"/>
    <s v="50"/>
    <n v="-198.27"/>
    <s v=""/>
    <x v="5"/>
    <x v="4"/>
    <x v="5"/>
  </r>
  <r>
    <s v="1012"/>
    <s v="0L"/>
    <x v="4"/>
    <d v="2018-07-30T00:00:00"/>
    <x v="1"/>
    <x v="10"/>
    <s v="ZJ"/>
    <s v="9200098093"/>
    <s v="50"/>
    <n v="-2479.02"/>
    <s v=""/>
    <x v="1"/>
    <x v="4"/>
    <x v="1"/>
  </r>
  <r>
    <s v="1012"/>
    <s v="0L"/>
    <x v="4"/>
    <d v="2018-07-26T00:00:00"/>
    <x v="1"/>
    <x v="10"/>
    <s v="ZJ"/>
    <s v="9200098095"/>
    <s v="40"/>
    <n v="6.75"/>
    <s v=""/>
    <x v="1"/>
    <x v="4"/>
    <x v="1"/>
  </r>
  <r>
    <s v="1012"/>
    <s v="0L"/>
    <x v="4"/>
    <d v="2018-07-30T00:00:00"/>
    <x v="1"/>
    <x v="10"/>
    <s v="ZJ"/>
    <s v="9200098097"/>
    <s v="40"/>
    <n v="2.81"/>
    <s v=""/>
    <x v="2"/>
    <x v="4"/>
    <x v="2"/>
  </r>
  <r>
    <s v="1012"/>
    <s v="0L"/>
    <x v="4"/>
    <d v="2018-07-30T00:00:00"/>
    <x v="1"/>
    <x v="10"/>
    <s v="ZJ"/>
    <s v="9200098097"/>
    <s v="40"/>
    <n v="63.38"/>
    <s v=""/>
    <x v="1"/>
    <x v="4"/>
    <x v="1"/>
  </r>
  <r>
    <s v="1012"/>
    <s v="0L"/>
    <x v="4"/>
    <d v="2018-07-27T00:00:00"/>
    <x v="1"/>
    <x v="10"/>
    <s v="ZJ"/>
    <s v="9200098118"/>
    <s v="50"/>
    <n v="-63.05"/>
    <s v=""/>
    <x v="1"/>
    <x v="4"/>
    <x v="1"/>
  </r>
  <r>
    <s v="1012"/>
    <s v="0L"/>
    <x v="4"/>
    <d v="2018-07-30T00:00:00"/>
    <x v="1"/>
    <x v="10"/>
    <s v="ZJ"/>
    <s v="9200098119"/>
    <s v="50"/>
    <n v="-2.86"/>
    <s v=""/>
    <x v="5"/>
    <x v="4"/>
    <x v="5"/>
  </r>
  <r>
    <s v="1012"/>
    <s v="0L"/>
    <x v="4"/>
    <d v="2018-07-30T00:00:00"/>
    <x v="1"/>
    <x v="10"/>
    <s v="ZJ"/>
    <s v="9200098120"/>
    <s v="50"/>
    <n v="-255.54"/>
    <s v=""/>
    <x v="1"/>
    <x v="4"/>
    <x v="1"/>
  </r>
  <r>
    <s v="1012"/>
    <s v="0L"/>
    <x v="4"/>
    <d v="2018-07-30T00:00:00"/>
    <x v="1"/>
    <x v="10"/>
    <s v="ZJ"/>
    <s v="9200098121"/>
    <s v="50"/>
    <n v="-2.81"/>
    <s v=""/>
    <x v="2"/>
    <x v="4"/>
    <x v="2"/>
  </r>
  <r>
    <s v="1012"/>
    <s v="0L"/>
    <x v="4"/>
    <d v="2018-07-31T00:00:00"/>
    <x v="1"/>
    <x v="10"/>
    <s v="ZJ"/>
    <s v="9200098139"/>
    <s v="50"/>
    <n v="-9.93"/>
    <s v=""/>
    <x v="5"/>
    <x v="4"/>
    <x v="5"/>
  </r>
  <r>
    <s v="1012"/>
    <s v="0L"/>
    <x v="4"/>
    <d v="2018-07-31T00:00:00"/>
    <x v="1"/>
    <x v="10"/>
    <s v="ZJ"/>
    <s v="9200098139"/>
    <s v="50"/>
    <n v="-912.15"/>
    <s v=""/>
    <x v="1"/>
    <x v="4"/>
    <x v="1"/>
  </r>
  <r>
    <s v="1012"/>
    <s v="0L"/>
    <x v="4"/>
    <d v="2018-08-01T00:00:00"/>
    <x v="1"/>
    <x v="11"/>
    <s v="ZJ"/>
    <s v="9200098184"/>
    <s v="50"/>
    <n v="-1371.33"/>
    <s v=""/>
    <x v="1"/>
    <x v="4"/>
    <x v="1"/>
  </r>
  <r>
    <s v="1012"/>
    <s v="0L"/>
    <x v="4"/>
    <d v="2018-07-26T00:00:00"/>
    <x v="1"/>
    <x v="10"/>
    <s v="ZJ"/>
    <s v="9200098187"/>
    <s v="40"/>
    <n v="0.38"/>
    <s v=""/>
    <x v="1"/>
    <x v="4"/>
    <x v="1"/>
  </r>
  <r>
    <s v="1012"/>
    <s v="0L"/>
    <x v="4"/>
    <d v="2018-07-30T00:00:00"/>
    <x v="1"/>
    <x v="10"/>
    <s v="ZJ"/>
    <s v="9200098188"/>
    <s v="40"/>
    <n v="0.52"/>
    <s v=""/>
    <x v="1"/>
    <x v="4"/>
    <x v="1"/>
  </r>
  <r>
    <s v="1012"/>
    <s v="0L"/>
    <x v="4"/>
    <d v="2018-07-31T00:00:00"/>
    <x v="1"/>
    <x v="10"/>
    <s v="ZJ"/>
    <s v="9200098196"/>
    <s v="40"/>
    <n v="2.38"/>
    <s v=""/>
    <x v="0"/>
    <x v="4"/>
    <x v="0"/>
  </r>
  <r>
    <s v="1012"/>
    <s v="0L"/>
    <x v="4"/>
    <d v="2018-07-31T00:00:00"/>
    <x v="1"/>
    <x v="10"/>
    <s v="ZJ"/>
    <s v="9200098197"/>
    <s v="40"/>
    <n v="4.8099999999999996"/>
    <s v=""/>
    <x v="2"/>
    <x v="4"/>
    <x v="2"/>
  </r>
  <r>
    <s v="1012"/>
    <s v="0L"/>
    <x v="4"/>
    <d v="2018-07-31T00:00:00"/>
    <x v="1"/>
    <x v="10"/>
    <s v="ZJ"/>
    <s v="9200098197"/>
    <s v="40"/>
    <n v="6.63"/>
    <s v=""/>
    <x v="0"/>
    <x v="4"/>
    <x v="0"/>
  </r>
  <r>
    <s v="1012"/>
    <s v="0L"/>
    <x v="4"/>
    <d v="2018-07-31T00:00:00"/>
    <x v="1"/>
    <x v="10"/>
    <s v="ZJ"/>
    <s v="9200098198"/>
    <s v="40"/>
    <n v="59.56"/>
    <s v=""/>
    <x v="1"/>
    <x v="4"/>
    <x v="1"/>
  </r>
  <r>
    <s v="1012"/>
    <s v="0L"/>
    <x v="4"/>
    <d v="2018-07-31T00:00:00"/>
    <x v="1"/>
    <x v="10"/>
    <s v="ZJ"/>
    <s v="9200098202"/>
    <s v="40"/>
    <n v="62.24"/>
    <s v=""/>
    <x v="1"/>
    <x v="4"/>
    <x v="1"/>
  </r>
  <r>
    <s v="1012"/>
    <s v="0L"/>
    <x v="4"/>
    <d v="2018-08-01T00:00:00"/>
    <x v="1"/>
    <x v="11"/>
    <s v="ZJ"/>
    <s v="9200098203"/>
    <s v="40"/>
    <n v="12.26"/>
    <s v=""/>
    <x v="1"/>
    <x v="4"/>
    <x v="1"/>
  </r>
  <r>
    <s v="1012"/>
    <s v="0L"/>
    <x v="4"/>
    <d v="2018-08-01T00:00:00"/>
    <x v="1"/>
    <x v="11"/>
    <s v="ZJ"/>
    <s v="9200098205"/>
    <s v="40"/>
    <n v="74.510000000000005"/>
    <s v=""/>
    <x v="1"/>
    <x v="4"/>
    <x v="1"/>
  </r>
  <r>
    <s v="1012"/>
    <s v="0L"/>
    <x v="4"/>
    <d v="2018-08-01T00:00:00"/>
    <x v="1"/>
    <x v="11"/>
    <s v="ZJ"/>
    <s v="9200098205"/>
    <s v="40"/>
    <n v="5.21"/>
    <s v=""/>
    <x v="2"/>
    <x v="4"/>
    <x v="2"/>
  </r>
  <r>
    <s v="1012"/>
    <s v="0L"/>
    <x v="4"/>
    <d v="2018-08-01T00:00:00"/>
    <x v="1"/>
    <x v="11"/>
    <s v="ZJ"/>
    <s v="9200098206"/>
    <s v="40"/>
    <n v="3.78"/>
    <s v=""/>
    <x v="3"/>
    <x v="4"/>
    <x v="3"/>
  </r>
  <r>
    <s v="1012"/>
    <s v="0L"/>
    <x v="4"/>
    <d v="2018-07-30T00:00:00"/>
    <x v="1"/>
    <x v="10"/>
    <s v="ZJ"/>
    <s v="9200098221"/>
    <s v="50"/>
    <n v="-450.73"/>
    <s v=""/>
    <x v="1"/>
    <x v="4"/>
    <x v="1"/>
  </r>
  <r>
    <s v="1012"/>
    <s v="0L"/>
    <x v="4"/>
    <d v="2018-07-31T00:00:00"/>
    <x v="1"/>
    <x v="10"/>
    <s v="ZJ"/>
    <s v="9200098222"/>
    <s v="50"/>
    <n v="-1.36"/>
    <s v=""/>
    <x v="2"/>
    <x v="4"/>
    <x v="2"/>
  </r>
  <r>
    <s v="1012"/>
    <s v="0L"/>
    <x v="4"/>
    <d v="2018-07-31T00:00:00"/>
    <x v="1"/>
    <x v="10"/>
    <s v="ZJ"/>
    <s v="9200098222"/>
    <s v="50"/>
    <n v="-79.14"/>
    <s v=""/>
    <x v="0"/>
    <x v="4"/>
    <x v="0"/>
  </r>
  <r>
    <s v="1012"/>
    <s v="0L"/>
    <x v="4"/>
    <d v="2018-07-31T00:00:00"/>
    <x v="1"/>
    <x v="10"/>
    <s v="ZJ"/>
    <s v="9200098224"/>
    <s v="50"/>
    <n v="-364.29"/>
    <s v=""/>
    <x v="1"/>
    <x v="4"/>
    <x v="1"/>
  </r>
  <r>
    <s v="1012"/>
    <s v="0L"/>
    <x v="4"/>
    <d v="2018-08-01T00:00:00"/>
    <x v="1"/>
    <x v="11"/>
    <s v="ZJ"/>
    <s v="9200098268"/>
    <s v="40"/>
    <n v="3.42"/>
    <s v=""/>
    <x v="1"/>
    <x v="4"/>
    <x v="1"/>
  </r>
  <r>
    <s v="1012"/>
    <s v="0L"/>
    <x v="4"/>
    <d v="2018-08-01T00:00:00"/>
    <x v="1"/>
    <x v="11"/>
    <s v="ZJ"/>
    <s v="9200098269"/>
    <s v="40"/>
    <n v="5.05"/>
    <s v=""/>
    <x v="1"/>
    <x v="4"/>
    <x v="1"/>
  </r>
  <r>
    <s v="1012"/>
    <s v="0L"/>
    <x v="4"/>
    <d v="2018-08-01T00:00:00"/>
    <x v="1"/>
    <x v="11"/>
    <s v="ZJ"/>
    <s v="9200098270"/>
    <s v="40"/>
    <n v="4.1900000000000004"/>
    <s v=""/>
    <x v="1"/>
    <x v="4"/>
    <x v="1"/>
  </r>
  <r>
    <s v="1012"/>
    <s v="0L"/>
    <x v="4"/>
    <d v="2018-08-01T00:00:00"/>
    <x v="1"/>
    <x v="11"/>
    <s v="ZJ"/>
    <s v="9200098270"/>
    <s v="40"/>
    <n v="2.92"/>
    <s v=""/>
    <x v="5"/>
    <x v="4"/>
    <x v="5"/>
  </r>
  <r>
    <s v="1012"/>
    <s v="0L"/>
    <x v="4"/>
    <d v="2018-08-01T00:00:00"/>
    <x v="1"/>
    <x v="11"/>
    <s v="ZJ"/>
    <s v="9200098285"/>
    <s v="50"/>
    <n v="-2.29"/>
    <s v=""/>
    <x v="1"/>
    <x v="4"/>
    <x v="1"/>
  </r>
  <r>
    <s v="1012"/>
    <s v="0L"/>
    <x v="4"/>
    <d v="2018-08-02T00:00:00"/>
    <x v="1"/>
    <x v="11"/>
    <s v="ZJ"/>
    <s v="9200098286"/>
    <s v="50"/>
    <n v="-1.41"/>
    <s v=""/>
    <x v="0"/>
    <x v="4"/>
    <x v="0"/>
  </r>
  <r>
    <s v="1012"/>
    <s v="0L"/>
    <x v="4"/>
    <d v="2018-08-02T00:00:00"/>
    <x v="1"/>
    <x v="11"/>
    <s v="ZJ"/>
    <s v="9200098286"/>
    <s v="50"/>
    <n v="-14.35"/>
    <s v=""/>
    <x v="1"/>
    <x v="4"/>
    <x v="1"/>
  </r>
  <r>
    <s v="1012"/>
    <s v="0L"/>
    <x v="4"/>
    <d v="2018-08-02T00:00:00"/>
    <x v="1"/>
    <x v="11"/>
    <s v="ZJ"/>
    <s v="9200098307"/>
    <s v="40"/>
    <n v="3.26"/>
    <s v=""/>
    <x v="1"/>
    <x v="4"/>
    <x v="1"/>
  </r>
  <r>
    <s v="1012"/>
    <s v="0L"/>
    <x v="4"/>
    <d v="2018-08-02T00:00:00"/>
    <x v="1"/>
    <x v="11"/>
    <s v="ZJ"/>
    <s v="9200098311"/>
    <s v="40"/>
    <n v="2.99"/>
    <s v=""/>
    <x v="5"/>
    <x v="4"/>
    <x v="5"/>
  </r>
  <r>
    <s v="1012"/>
    <s v="0L"/>
    <x v="4"/>
    <d v="2018-08-02T00:00:00"/>
    <x v="1"/>
    <x v="11"/>
    <s v="ZJ"/>
    <s v="9200098316"/>
    <s v="40"/>
    <n v="8.49"/>
    <s v=""/>
    <x v="1"/>
    <x v="4"/>
    <x v="1"/>
  </r>
  <r>
    <s v="1012"/>
    <s v="0L"/>
    <x v="4"/>
    <d v="2018-08-03T00:00:00"/>
    <x v="1"/>
    <x v="11"/>
    <s v="ZJ"/>
    <s v="9200098314"/>
    <s v="40"/>
    <n v="5.86"/>
    <s v=""/>
    <x v="2"/>
    <x v="4"/>
    <x v="2"/>
  </r>
  <r>
    <s v="1012"/>
    <s v="0L"/>
    <x v="4"/>
    <d v="2018-08-03T00:00:00"/>
    <x v="1"/>
    <x v="11"/>
    <s v="ZJ"/>
    <s v="9200098314"/>
    <s v="40"/>
    <n v="42.27"/>
    <s v=""/>
    <x v="1"/>
    <x v="4"/>
    <x v="1"/>
  </r>
  <r>
    <s v="1012"/>
    <s v="0L"/>
    <x v="4"/>
    <d v="2018-08-02T00:00:00"/>
    <x v="1"/>
    <x v="11"/>
    <s v="ZJ"/>
    <s v="9200098330"/>
    <s v="40"/>
    <n v="3.63"/>
    <s v=""/>
    <x v="1"/>
    <x v="4"/>
    <x v="1"/>
  </r>
  <r>
    <s v="1012"/>
    <s v="0L"/>
    <x v="4"/>
    <d v="2018-08-02T00:00:00"/>
    <x v="1"/>
    <x v="11"/>
    <s v="ZJ"/>
    <s v="9200098333"/>
    <s v="40"/>
    <n v="1.89"/>
    <s v=""/>
    <x v="1"/>
    <x v="4"/>
    <x v="1"/>
  </r>
  <r>
    <s v="1012"/>
    <s v="0L"/>
    <x v="4"/>
    <d v="2018-08-03T00:00:00"/>
    <x v="1"/>
    <x v="11"/>
    <s v="ZJ"/>
    <s v="9200098336"/>
    <s v="50"/>
    <n v="-123.28"/>
    <s v=""/>
    <x v="1"/>
    <x v="4"/>
    <x v="1"/>
  </r>
  <r>
    <s v="1012"/>
    <s v="0L"/>
    <x v="4"/>
    <d v="2018-08-03T00:00:00"/>
    <x v="1"/>
    <x v="11"/>
    <s v="ZJ"/>
    <s v="9200098337"/>
    <s v="50"/>
    <n v="-2.06"/>
    <s v=""/>
    <x v="2"/>
    <x v="4"/>
    <x v="2"/>
  </r>
  <r>
    <s v="1012"/>
    <s v="0L"/>
    <x v="4"/>
    <d v="2018-08-01T00:00:00"/>
    <x v="1"/>
    <x v="11"/>
    <s v="ZJ"/>
    <s v="9200098351"/>
    <s v="50"/>
    <n v="-120.85"/>
    <s v=""/>
    <x v="1"/>
    <x v="4"/>
    <x v="1"/>
  </r>
  <r>
    <s v="1012"/>
    <s v="0L"/>
    <x v="4"/>
    <d v="2018-08-01T00:00:00"/>
    <x v="1"/>
    <x v="11"/>
    <s v="ZJ"/>
    <s v="9200098351"/>
    <s v="50"/>
    <n v="-0.94"/>
    <s v=""/>
    <x v="2"/>
    <x v="4"/>
    <x v="2"/>
  </r>
  <r>
    <s v="1012"/>
    <s v="0L"/>
    <x v="4"/>
    <d v="2018-08-01T00:00:00"/>
    <x v="1"/>
    <x v="11"/>
    <s v="ZJ"/>
    <s v="9200098351"/>
    <s v="50"/>
    <n v="-3.06"/>
    <s v=""/>
    <x v="5"/>
    <x v="4"/>
    <x v="5"/>
  </r>
  <r>
    <s v="1012"/>
    <s v="0L"/>
    <x v="4"/>
    <d v="2018-08-01T00:00:00"/>
    <x v="1"/>
    <x v="11"/>
    <s v="ZJ"/>
    <s v="9200098353"/>
    <s v="50"/>
    <n v="-1.89"/>
    <s v=""/>
    <x v="3"/>
    <x v="4"/>
    <x v="3"/>
  </r>
  <r>
    <s v="1012"/>
    <s v="0L"/>
    <x v="4"/>
    <d v="2018-08-13T00:00:00"/>
    <x v="1"/>
    <x v="11"/>
    <s v="ZJ"/>
    <s v="9200098639"/>
    <s v="50"/>
    <n v="-10.75"/>
    <s v=""/>
    <x v="5"/>
    <x v="4"/>
    <x v="5"/>
  </r>
  <r>
    <s v="1012"/>
    <s v="0L"/>
    <x v="4"/>
    <d v="2018-08-13T00:00:00"/>
    <x v="1"/>
    <x v="11"/>
    <s v="ZJ"/>
    <s v="9200098639"/>
    <s v="50"/>
    <n v="-651.41"/>
    <s v=""/>
    <x v="3"/>
    <x v="4"/>
    <x v="3"/>
  </r>
  <r>
    <s v="1012"/>
    <s v="0L"/>
    <x v="4"/>
    <d v="2018-08-13T00:00:00"/>
    <x v="1"/>
    <x v="11"/>
    <s v="ZJ"/>
    <s v="9200098640"/>
    <s v="50"/>
    <n v="-495.43"/>
    <s v=""/>
    <x v="2"/>
    <x v="4"/>
    <x v="2"/>
  </r>
  <r>
    <s v="1012"/>
    <s v="0L"/>
    <x v="4"/>
    <d v="2018-08-13T00:00:00"/>
    <x v="1"/>
    <x v="11"/>
    <s v="ZJ"/>
    <s v="9200098640"/>
    <s v="50"/>
    <n v="-22915.67"/>
    <s v=""/>
    <x v="1"/>
    <x v="4"/>
    <x v="1"/>
  </r>
  <r>
    <s v="1012"/>
    <s v="0L"/>
    <x v="4"/>
    <d v="2018-08-13T00:00:00"/>
    <x v="1"/>
    <x v="11"/>
    <s v="ZJ"/>
    <s v="9200098640"/>
    <s v="50"/>
    <n v="-128.77000000000001"/>
    <s v=""/>
    <x v="0"/>
    <x v="4"/>
    <x v="0"/>
  </r>
  <r>
    <s v="1012"/>
    <s v="0L"/>
    <x v="4"/>
    <d v="2018-08-10T00:00:00"/>
    <x v="1"/>
    <x v="11"/>
    <s v="ZJ"/>
    <s v="9200098644"/>
    <s v="40"/>
    <n v="18.11"/>
    <s v=""/>
    <x v="1"/>
    <x v="4"/>
    <x v="1"/>
  </r>
  <r>
    <s v="1012"/>
    <s v="0L"/>
    <x v="4"/>
    <d v="2018-08-10T00:00:00"/>
    <x v="1"/>
    <x v="11"/>
    <s v="ZJ"/>
    <s v="9200098644"/>
    <s v="40"/>
    <n v="2.99"/>
    <s v=""/>
    <x v="5"/>
    <x v="4"/>
    <x v="5"/>
  </r>
  <r>
    <s v="1012"/>
    <s v="0L"/>
    <x v="4"/>
    <d v="2018-08-10T00:00:00"/>
    <x v="1"/>
    <x v="11"/>
    <s v="ZJ"/>
    <s v="9200098647"/>
    <s v="40"/>
    <n v="4.5599999999999996"/>
    <s v=""/>
    <x v="2"/>
    <x v="4"/>
    <x v="2"/>
  </r>
  <r>
    <s v="1012"/>
    <s v="0L"/>
    <x v="4"/>
    <d v="2018-08-11T00:00:00"/>
    <x v="1"/>
    <x v="11"/>
    <s v="ZJ"/>
    <s v="9200098648"/>
    <s v="40"/>
    <n v="72.87"/>
    <s v=""/>
    <x v="1"/>
    <x v="4"/>
    <x v="1"/>
  </r>
  <r>
    <s v="1012"/>
    <s v="0L"/>
    <x v="4"/>
    <d v="2018-08-13T00:00:00"/>
    <x v="1"/>
    <x v="11"/>
    <s v="ZJ"/>
    <s v="9200098653"/>
    <s v="40"/>
    <n v="80.72"/>
    <s v=""/>
    <x v="1"/>
    <x v="4"/>
    <x v="1"/>
  </r>
  <r>
    <s v="1012"/>
    <s v="0L"/>
    <x v="4"/>
    <d v="2018-08-03T00:00:00"/>
    <x v="1"/>
    <x v="11"/>
    <s v="ZJ"/>
    <s v="9200098372"/>
    <s v="40"/>
    <n v="6.84"/>
    <s v=""/>
    <x v="1"/>
    <x v="4"/>
    <x v="1"/>
  </r>
  <r>
    <s v="1012"/>
    <s v="0L"/>
    <x v="4"/>
    <d v="2018-08-03T00:00:00"/>
    <x v="1"/>
    <x v="11"/>
    <s v="ZJ"/>
    <s v="9200098373"/>
    <s v="40"/>
    <n v="15.18"/>
    <s v=""/>
    <x v="1"/>
    <x v="4"/>
    <x v="1"/>
  </r>
  <r>
    <s v="1012"/>
    <s v="0L"/>
    <x v="4"/>
    <d v="2018-08-04T00:00:00"/>
    <x v="1"/>
    <x v="11"/>
    <s v="ZJ"/>
    <s v="9200098375"/>
    <s v="40"/>
    <n v="33.51"/>
    <s v=""/>
    <x v="1"/>
    <x v="4"/>
    <x v="1"/>
  </r>
  <r>
    <s v="1012"/>
    <s v="0L"/>
    <x v="4"/>
    <d v="2018-08-06T00:00:00"/>
    <x v="1"/>
    <x v="11"/>
    <s v="ZJ"/>
    <s v="9200098376"/>
    <s v="40"/>
    <n v="1.46"/>
    <s v=""/>
    <x v="5"/>
    <x v="4"/>
    <x v="5"/>
  </r>
  <r>
    <s v="1012"/>
    <s v="0L"/>
    <x v="4"/>
    <d v="2018-08-06T00:00:00"/>
    <x v="1"/>
    <x v="11"/>
    <s v="ZJ"/>
    <s v="9200098378"/>
    <s v="40"/>
    <n v="6.95"/>
    <s v=""/>
    <x v="2"/>
    <x v="4"/>
    <x v="2"/>
  </r>
  <r>
    <s v="1012"/>
    <s v="0L"/>
    <x v="4"/>
    <d v="2018-08-06T00:00:00"/>
    <x v="1"/>
    <x v="11"/>
    <s v="ZJ"/>
    <s v="9200098378"/>
    <s v="40"/>
    <n v="33.840000000000003"/>
    <s v=""/>
    <x v="1"/>
    <x v="4"/>
    <x v="1"/>
  </r>
  <r>
    <s v="1012"/>
    <s v="0L"/>
    <x v="4"/>
    <d v="2018-08-03T00:00:00"/>
    <x v="1"/>
    <x v="11"/>
    <s v="ZJ"/>
    <s v="9200098405"/>
    <s v="50"/>
    <n v="-1.64"/>
    <s v=""/>
    <x v="1"/>
    <x v="4"/>
    <x v="1"/>
  </r>
  <r>
    <s v="1012"/>
    <s v="0L"/>
    <x v="4"/>
    <d v="2018-08-03T00:00:00"/>
    <x v="1"/>
    <x v="11"/>
    <s v="ZJ"/>
    <s v="9200098405"/>
    <s v="50"/>
    <n v="-1.46"/>
    <s v=""/>
    <x v="5"/>
    <x v="4"/>
    <x v="5"/>
  </r>
  <r>
    <s v="1012"/>
    <s v="0L"/>
    <x v="4"/>
    <d v="2018-08-04T00:00:00"/>
    <x v="1"/>
    <x v="11"/>
    <s v="ZJ"/>
    <s v="9200098406"/>
    <s v="50"/>
    <n v="-3.83"/>
    <s v=""/>
    <x v="5"/>
    <x v="4"/>
    <x v="5"/>
  </r>
  <r>
    <s v="1012"/>
    <s v="0L"/>
    <x v="4"/>
    <d v="2018-08-04T00:00:00"/>
    <x v="1"/>
    <x v="11"/>
    <s v="ZJ"/>
    <s v="9200098407"/>
    <s v="50"/>
    <n v="-18.16"/>
    <s v=""/>
    <x v="1"/>
    <x v="4"/>
    <x v="1"/>
  </r>
  <r>
    <s v="1012"/>
    <s v="0L"/>
    <x v="4"/>
    <d v="2018-08-06T00:00:00"/>
    <x v="1"/>
    <x v="11"/>
    <s v="ZJ"/>
    <s v="9200098409"/>
    <s v="50"/>
    <n v="-1.46"/>
    <s v=""/>
    <x v="5"/>
    <x v="4"/>
    <x v="5"/>
  </r>
  <r>
    <s v="1012"/>
    <s v="0L"/>
    <x v="4"/>
    <d v="2018-08-06T00:00:00"/>
    <x v="1"/>
    <x v="11"/>
    <s v="ZJ"/>
    <s v="9200098409"/>
    <s v="50"/>
    <n v="-13.5"/>
    <s v=""/>
    <x v="1"/>
    <x v="4"/>
    <x v="1"/>
  </r>
  <r>
    <s v="1012"/>
    <s v="0L"/>
    <x v="4"/>
    <d v="2018-08-06T00:00:00"/>
    <x v="1"/>
    <x v="11"/>
    <s v="ZJ"/>
    <s v="9200098410"/>
    <s v="50"/>
    <n v="-1.26"/>
    <s v=""/>
    <x v="2"/>
    <x v="4"/>
    <x v="2"/>
  </r>
  <r>
    <s v="1012"/>
    <s v="0L"/>
    <x v="4"/>
    <d v="2018-08-04T00:00:00"/>
    <x v="1"/>
    <x v="11"/>
    <s v="ZJ"/>
    <s v="9200098427"/>
    <s v="40"/>
    <n v="0.66"/>
    <s v=""/>
    <x v="1"/>
    <x v="4"/>
    <x v="1"/>
  </r>
  <r>
    <s v="1012"/>
    <s v="0L"/>
    <x v="4"/>
    <d v="2018-08-10T00:00:00"/>
    <x v="1"/>
    <x v="11"/>
    <s v="ZJ"/>
    <s v="9200098666"/>
    <s v="50"/>
    <n v="-144.16999999999999"/>
    <s v=""/>
    <x v="1"/>
    <x v="4"/>
    <x v="1"/>
  </r>
  <r>
    <s v="1012"/>
    <s v="0L"/>
    <x v="4"/>
    <d v="2018-08-11T00:00:00"/>
    <x v="1"/>
    <x v="11"/>
    <s v="ZJ"/>
    <s v="9200098667"/>
    <s v="50"/>
    <n v="-97.82"/>
    <s v=""/>
    <x v="1"/>
    <x v="4"/>
    <x v="1"/>
  </r>
  <r>
    <s v="1012"/>
    <s v="0L"/>
    <x v="4"/>
    <d v="2018-08-13T00:00:00"/>
    <x v="1"/>
    <x v="11"/>
    <s v="ZJ"/>
    <s v="9200098668"/>
    <s v="50"/>
    <n v="-1.36"/>
    <s v=""/>
    <x v="2"/>
    <x v="4"/>
    <x v="2"/>
  </r>
  <r>
    <s v="1012"/>
    <s v="0L"/>
    <x v="4"/>
    <d v="2018-08-13T00:00:00"/>
    <x v="1"/>
    <x v="11"/>
    <s v="ZJ"/>
    <s v="9200098670"/>
    <s v="50"/>
    <n v="-1158.98"/>
    <s v=""/>
    <x v="1"/>
    <x v="4"/>
    <x v="1"/>
  </r>
  <r>
    <s v="1012"/>
    <s v="0L"/>
    <x v="4"/>
    <d v="2018-08-07T00:00:00"/>
    <x v="1"/>
    <x v="11"/>
    <s v="ZJ"/>
    <s v="9200098437"/>
    <s v="50"/>
    <n v="-1955.93"/>
    <s v=""/>
    <x v="1"/>
    <x v="4"/>
    <x v="1"/>
  </r>
  <r>
    <s v="1012"/>
    <s v="0L"/>
    <x v="4"/>
    <d v="2018-08-07T00:00:00"/>
    <x v="1"/>
    <x v="11"/>
    <s v="ZJ"/>
    <s v="9200098463"/>
    <s v="40"/>
    <n v="17.010000000000002"/>
    <s v=""/>
    <x v="1"/>
    <x v="4"/>
    <x v="1"/>
  </r>
  <r>
    <s v="1012"/>
    <s v="0L"/>
    <x v="4"/>
    <d v="2018-08-07T00:00:00"/>
    <x v="1"/>
    <x v="11"/>
    <s v="ZJ"/>
    <s v="9200098466"/>
    <s v="40"/>
    <n v="2.48"/>
    <s v=""/>
    <x v="1"/>
    <x v="4"/>
    <x v="1"/>
  </r>
  <r>
    <s v="1012"/>
    <s v="0L"/>
    <x v="4"/>
    <d v="2018-08-07T00:00:00"/>
    <x v="1"/>
    <x v="11"/>
    <s v="ZJ"/>
    <s v="9200098469"/>
    <s v="40"/>
    <n v="3.61"/>
    <s v=""/>
    <x v="5"/>
    <x v="4"/>
    <x v="5"/>
  </r>
  <r>
    <s v="1012"/>
    <s v="0L"/>
    <x v="4"/>
    <d v="2018-08-07T00:00:00"/>
    <x v="1"/>
    <x v="11"/>
    <s v="ZJ"/>
    <s v="9200098469"/>
    <s v="40"/>
    <n v="0.98"/>
    <s v=""/>
    <x v="1"/>
    <x v="4"/>
    <x v="1"/>
  </r>
  <r>
    <s v="1012"/>
    <s v="0L"/>
    <x v="4"/>
    <d v="2018-08-08T00:00:00"/>
    <x v="1"/>
    <x v="11"/>
    <s v="ZJ"/>
    <s v="9200098473"/>
    <s v="40"/>
    <n v="33.35"/>
    <s v=""/>
    <x v="5"/>
    <x v="4"/>
    <x v="5"/>
  </r>
  <r>
    <s v="1012"/>
    <s v="0L"/>
    <x v="4"/>
    <d v="2018-08-08T00:00:00"/>
    <x v="1"/>
    <x v="11"/>
    <s v="ZJ"/>
    <s v="9200098474"/>
    <s v="40"/>
    <n v="240.06"/>
    <s v=""/>
    <x v="1"/>
    <x v="4"/>
    <x v="1"/>
  </r>
  <r>
    <s v="1012"/>
    <s v="0L"/>
    <x v="4"/>
    <d v="2018-08-06T00:00:00"/>
    <x v="1"/>
    <x v="11"/>
    <s v="ZJ"/>
    <s v="9200098477"/>
    <s v="40"/>
    <n v="1.21"/>
    <s v=""/>
    <x v="1"/>
    <x v="4"/>
    <x v="1"/>
  </r>
  <r>
    <s v="1012"/>
    <s v="0L"/>
    <x v="4"/>
    <d v="2018-08-08T00:00:00"/>
    <x v="1"/>
    <x v="11"/>
    <s v="ZJ"/>
    <s v="9200098475"/>
    <s v="40"/>
    <n v="0.36"/>
    <s v=""/>
    <x v="3"/>
    <x v="4"/>
    <x v="3"/>
  </r>
  <r>
    <s v="1012"/>
    <s v="0L"/>
    <x v="4"/>
    <d v="2018-08-07T00:00:00"/>
    <x v="1"/>
    <x v="11"/>
    <s v="ZJ"/>
    <s v="9200098479"/>
    <s v="50"/>
    <n v="-1.46"/>
    <s v=""/>
    <x v="5"/>
    <x v="4"/>
    <x v="5"/>
  </r>
  <r>
    <s v="1012"/>
    <s v="0L"/>
    <x v="4"/>
    <d v="2018-08-07T00:00:00"/>
    <x v="1"/>
    <x v="11"/>
    <s v="ZJ"/>
    <s v="9200098479"/>
    <s v="50"/>
    <n v="-18.18"/>
    <s v=""/>
    <x v="1"/>
    <x v="4"/>
    <x v="1"/>
  </r>
  <r>
    <s v="1012"/>
    <s v="0L"/>
    <x v="4"/>
    <d v="2018-08-08T00:00:00"/>
    <x v="1"/>
    <x v="11"/>
    <s v="ZJ"/>
    <s v="9200098480"/>
    <s v="50"/>
    <n v="-2.9"/>
    <s v=""/>
    <x v="5"/>
    <x v="4"/>
    <x v="5"/>
  </r>
  <r>
    <s v="1012"/>
    <s v="0L"/>
    <x v="4"/>
    <d v="2018-08-08T00:00:00"/>
    <x v="1"/>
    <x v="11"/>
    <s v="ZJ"/>
    <s v="9200098480"/>
    <s v="50"/>
    <n v="-0.36"/>
    <s v=""/>
    <x v="3"/>
    <x v="4"/>
    <x v="3"/>
  </r>
  <r>
    <s v="1012"/>
    <s v="0L"/>
    <x v="4"/>
    <d v="2018-08-08T00:00:00"/>
    <x v="1"/>
    <x v="11"/>
    <s v="ZJ"/>
    <s v="9200098482"/>
    <s v="50"/>
    <n v="-8.51"/>
    <s v=""/>
    <x v="1"/>
    <x v="4"/>
    <x v="1"/>
  </r>
  <r>
    <s v="1012"/>
    <s v="0L"/>
    <x v="4"/>
    <d v="2018-08-06T00:00:00"/>
    <x v="1"/>
    <x v="11"/>
    <s v="ZJ"/>
    <s v="9200098487"/>
    <s v="40"/>
    <n v="2.99"/>
    <s v=""/>
    <x v="5"/>
    <x v="4"/>
    <x v="5"/>
  </r>
  <r>
    <s v="1012"/>
    <s v="0L"/>
    <x v="4"/>
    <d v="2018-08-06T00:00:00"/>
    <x v="1"/>
    <x v="11"/>
    <s v="ZJ"/>
    <s v="9200098487"/>
    <s v="40"/>
    <n v="3.36"/>
    <s v=""/>
    <x v="1"/>
    <x v="4"/>
    <x v="1"/>
  </r>
  <r>
    <s v="1012"/>
    <s v="0L"/>
    <x v="4"/>
    <d v="2018-08-07T00:00:00"/>
    <x v="1"/>
    <x v="11"/>
    <s v="ZJ"/>
    <s v="9200098489"/>
    <s v="40"/>
    <n v="2.68"/>
    <s v=""/>
    <x v="2"/>
    <x v="4"/>
    <x v="2"/>
  </r>
  <r>
    <s v="1012"/>
    <s v="0L"/>
    <x v="4"/>
    <d v="2018-08-07T00:00:00"/>
    <x v="1"/>
    <x v="11"/>
    <s v="ZJ"/>
    <s v="9200098490"/>
    <s v="40"/>
    <n v="28.94"/>
    <s v=""/>
    <x v="1"/>
    <x v="4"/>
    <x v="1"/>
  </r>
  <r>
    <s v="1012"/>
    <s v="0L"/>
    <x v="4"/>
    <d v="2018-08-06T00:00:00"/>
    <x v="1"/>
    <x v="11"/>
    <s v="ZJ"/>
    <s v="9200098505"/>
    <s v="50"/>
    <n v="-22.85"/>
    <s v=""/>
    <x v="1"/>
    <x v="4"/>
    <x v="1"/>
  </r>
  <r>
    <s v="1012"/>
    <s v="0L"/>
    <x v="4"/>
    <d v="2018-08-07T00:00:00"/>
    <x v="1"/>
    <x v="11"/>
    <s v="ZJ"/>
    <s v="9200098506"/>
    <s v="50"/>
    <n v="-0.85"/>
    <s v=""/>
    <x v="2"/>
    <x v="4"/>
    <x v="2"/>
  </r>
  <r>
    <s v="1012"/>
    <s v="0L"/>
    <x v="4"/>
    <d v="2018-08-07T00:00:00"/>
    <x v="1"/>
    <x v="11"/>
    <s v="ZJ"/>
    <s v="9200098506"/>
    <s v="50"/>
    <n v="-59.55"/>
    <s v=""/>
    <x v="1"/>
    <x v="4"/>
    <x v="1"/>
  </r>
  <r>
    <s v="1012"/>
    <s v="0L"/>
    <x v="4"/>
    <d v="2018-08-09T00:00:00"/>
    <x v="1"/>
    <x v="11"/>
    <s v="ZJ"/>
    <s v="9200098541"/>
    <s v="50"/>
    <n v="-3.48"/>
    <s v=""/>
    <x v="1"/>
    <x v="4"/>
    <x v="1"/>
  </r>
  <r>
    <s v="1012"/>
    <s v="0L"/>
    <x v="4"/>
    <d v="2018-08-07T00:00:00"/>
    <x v="1"/>
    <x v="11"/>
    <s v="ZJ"/>
    <s v="9200098546"/>
    <s v="40"/>
    <n v="12.9"/>
    <s v=""/>
    <x v="1"/>
    <x v="4"/>
    <x v="1"/>
  </r>
  <r>
    <s v="1012"/>
    <s v="0L"/>
    <x v="4"/>
    <d v="2018-08-08T00:00:00"/>
    <x v="1"/>
    <x v="11"/>
    <s v="ZJ"/>
    <s v="9200098547"/>
    <s v="40"/>
    <n v="69.66"/>
    <s v=""/>
    <x v="1"/>
    <x v="4"/>
    <x v="1"/>
  </r>
  <r>
    <s v="1012"/>
    <s v="0L"/>
    <x v="4"/>
    <d v="2018-08-09T00:00:00"/>
    <x v="1"/>
    <x v="11"/>
    <s v="ZJ"/>
    <s v="9200098550"/>
    <s v="40"/>
    <n v="4.0599999999999996"/>
    <s v=""/>
    <x v="1"/>
    <x v="4"/>
    <x v="1"/>
  </r>
  <r>
    <s v="1012"/>
    <s v="0L"/>
    <x v="4"/>
    <d v="2018-08-09T00:00:00"/>
    <x v="1"/>
    <x v="11"/>
    <s v="ZJ"/>
    <s v="9200098551"/>
    <s v="40"/>
    <n v="5.63"/>
    <s v=""/>
    <x v="5"/>
    <x v="4"/>
    <x v="5"/>
  </r>
  <r>
    <s v="1012"/>
    <s v="0L"/>
    <x v="4"/>
    <d v="2018-08-09T00:00:00"/>
    <x v="1"/>
    <x v="11"/>
    <s v="ZJ"/>
    <s v="9200098552"/>
    <s v="40"/>
    <n v="12.86"/>
    <s v=""/>
    <x v="1"/>
    <x v="4"/>
    <x v="1"/>
  </r>
  <r>
    <s v="1012"/>
    <s v="0L"/>
    <x v="4"/>
    <d v="2018-08-08T00:00:00"/>
    <x v="1"/>
    <x v="11"/>
    <s v="ZJ"/>
    <s v="9200098560"/>
    <s v="50"/>
    <n v="-0.6"/>
    <s v=""/>
    <x v="1"/>
    <x v="4"/>
    <x v="1"/>
  </r>
  <r>
    <s v="1012"/>
    <s v="0L"/>
    <x v="4"/>
    <d v="2018-08-09T00:00:00"/>
    <x v="1"/>
    <x v="11"/>
    <s v="ZJ"/>
    <s v="9200098562"/>
    <s v="50"/>
    <n v="-16.690000000000001"/>
    <s v=""/>
    <x v="1"/>
    <x v="4"/>
    <x v="1"/>
  </r>
  <r>
    <s v="1012"/>
    <s v="0L"/>
    <x v="4"/>
    <d v="2018-08-10T00:00:00"/>
    <x v="1"/>
    <x v="11"/>
    <s v="ZJ"/>
    <s v="9200098587"/>
    <s v="50"/>
    <n v="-2.13"/>
    <s v=""/>
    <x v="1"/>
    <x v="4"/>
    <x v="1"/>
  </r>
  <r>
    <s v="1012"/>
    <s v="0L"/>
    <x v="4"/>
    <d v="2018-08-09T00:00:00"/>
    <x v="1"/>
    <x v="11"/>
    <s v="ZJ"/>
    <s v="9200098594"/>
    <s v="40"/>
    <n v="0.33"/>
    <s v=""/>
    <x v="1"/>
    <x v="4"/>
    <x v="1"/>
  </r>
  <r>
    <s v="1012"/>
    <s v="0L"/>
    <x v="4"/>
    <d v="2018-08-09T00:00:00"/>
    <x v="1"/>
    <x v="11"/>
    <s v="ZJ"/>
    <s v="9200098603"/>
    <s v="40"/>
    <n v="2.64"/>
    <s v=""/>
    <x v="5"/>
    <x v="4"/>
    <x v="5"/>
  </r>
  <r>
    <s v="1012"/>
    <s v="0L"/>
    <x v="4"/>
    <d v="2018-08-10T00:00:00"/>
    <x v="1"/>
    <x v="11"/>
    <s v="ZJ"/>
    <s v="9200098605"/>
    <s v="40"/>
    <n v="12.85"/>
    <s v=""/>
    <x v="1"/>
    <x v="4"/>
    <x v="1"/>
  </r>
  <r>
    <s v="1012"/>
    <s v="0L"/>
    <x v="4"/>
    <d v="2018-08-10T00:00:00"/>
    <x v="1"/>
    <x v="11"/>
    <s v="ZJ"/>
    <s v="9200098609"/>
    <s v="50"/>
    <n v="-39.69"/>
    <s v=""/>
    <x v="1"/>
    <x v="4"/>
    <x v="1"/>
  </r>
  <r>
    <s v="1012"/>
    <s v="0L"/>
    <x v="4"/>
    <d v="2018-08-14T00:00:00"/>
    <x v="1"/>
    <x v="11"/>
    <s v="ZJ"/>
    <s v="9200098695"/>
    <s v="50"/>
    <n v="-1.87"/>
    <s v=""/>
    <x v="2"/>
    <x v="4"/>
    <x v="2"/>
  </r>
  <r>
    <s v="1012"/>
    <s v="0L"/>
    <x v="4"/>
    <d v="2018-08-14T00:00:00"/>
    <x v="1"/>
    <x v="11"/>
    <s v="ZJ"/>
    <s v="9200098695"/>
    <s v="50"/>
    <n v="-2029.18"/>
    <s v=""/>
    <x v="1"/>
    <x v="4"/>
    <x v="1"/>
  </r>
  <r>
    <s v="1012"/>
    <s v="0L"/>
    <x v="4"/>
    <d v="2018-08-14T00:00:00"/>
    <x v="1"/>
    <x v="11"/>
    <s v="ZJ"/>
    <s v="9200098695"/>
    <s v="50"/>
    <n v="-8.5500000000000007"/>
    <s v=""/>
    <x v="0"/>
    <x v="4"/>
    <x v="0"/>
  </r>
  <r>
    <s v="1012"/>
    <s v="0L"/>
    <x v="4"/>
    <d v="2018-08-15T00:00:00"/>
    <x v="1"/>
    <x v="11"/>
    <s v="ZJ"/>
    <s v="9200098735"/>
    <s v="50"/>
    <n v="-2.96"/>
    <s v=""/>
    <x v="0"/>
    <x v="4"/>
    <x v="0"/>
  </r>
  <r>
    <s v="1012"/>
    <s v="0L"/>
    <x v="4"/>
    <d v="2018-08-15T00:00:00"/>
    <x v="1"/>
    <x v="11"/>
    <s v="ZJ"/>
    <s v="9200098735"/>
    <s v="50"/>
    <n v="-2468.4499999999998"/>
    <s v=""/>
    <x v="1"/>
    <x v="4"/>
    <x v="1"/>
  </r>
  <r>
    <s v="1012"/>
    <s v="0L"/>
    <x v="4"/>
    <d v="2018-08-14T00:00:00"/>
    <x v="1"/>
    <x v="11"/>
    <s v="ZJ"/>
    <s v="9200098740"/>
    <s v="40"/>
    <n v="3.38"/>
    <s v=""/>
    <x v="1"/>
    <x v="4"/>
    <x v="1"/>
  </r>
  <r>
    <s v="1012"/>
    <s v="0L"/>
    <x v="4"/>
    <d v="2018-08-13T00:00:00"/>
    <x v="1"/>
    <x v="11"/>
    <s v="ZJ"/>
    <s v="9200098747"/>
    <s v="40"/>
    <n v="6.76"/>
    <s v=""/>
    <x v="1"/>
    <x v="4"/>
    <x v="1"/>
  </r>
  <r>
    <s v="1012"/>
    <s v="0L"/>
    <x v="4"/>
    <d v="2018-08-15T00:00:00"/>
    <x v="1"/>
    <x v="11"/>
    <s v="ZJ"/>
    <s v="9200098754"/>
    <s v="40"/>
    <n v="415.88"/>
    <s v=""/>
    <x v="2"/>
    <x v="4"/>
    <x v="2"/>
  </r>
  <r>
    <s v="1012"/>
    <s v="0L"/>
    <x v="4"/>
    <d v="2018-08-15T00:00:00"/>
    <x v="1"/>
    <x v="11"/>
    <s v="ZJ"/>
    <s v="9200098754"/>
    <s v="40"/>
    <n v="5.79"/>
    <s v=""/>
    <x v="0"/>
    <x v="4"/>
    <x v="0"/>
  </r>
  <r>
    <s v="1012"/>
    <s v="0L"/>
    <x v="4"/>
    <d v="2018-08-15T00:00:00"/>
    <x v="1"/>
    <x v="11"/>
    <s v="ZJ"/>
    <s v="9200098756"/>
    <s v="40"/>
    <n v="163.46"/>
    <s v=""/>
    <x v="1"/>
    <x v="4"/>
    <x v="1"/>
  </r>
  <r>
    <s v="1012"/>
    <s v="0L"/>
    <x v="4"/>
    <d v="2018-08-13T00:00:00"/>
    <x v="1"/>
    <x v="11"/>
    <s v="ZJ"/>
    <s v="9200098759"/>
    <s v="40"/>
    <n v="69.239999999999995"/>
    <s v=""/>
    <x v="1"/>
    <x v="4"/>
    <x v="1"/>
  </r>
  <r>
    <s v="1012"/>
    <s v="0L"/>
    <x v="4"/>
    <d v="2018-08-14T00:00:00"/>
    <x v="1"/>
    <x v="11"/>
    <s v="ZJ"/>
    <s v="9200098760"/>
    <s v="40"/>
    <n v="1.42"/>
    <s v=""/>
    <x v="1"/>
    <x v="4"/>
    <x v="1"/>
  </r>
  <r>
    <s v="1012"/>
    <s v="0L"/>
    <x v="4"/>
    <d v="2018-08-14T00:00:00"/>
    <x v="1"/>
    <x v="11"/>
    <s v="ZJ"/>
    <s v="9200098761"/>
    <s v="40"/>
    <n v="1.37"/>
    <s v=""/>
    <x v="5"/>
    <x v="4"/>
    <x v="5"/>
  </r>
  <r>
    <s v="1012"/>
    <s v="0L"/>
    <x v="4"/>
    <d v="2018-08-14T00:00:00"/>
    <x v="1"/>
    <x v="11"/>
    <s v="ZJ"/>
    <s v="9200098762"/>
    <s v="40"/>
    <n v="60.15"/>
    <s v=""/>
    <x v="1"/>
    <x v="4"/>
    <x v="1"/>
  </r>
  <r>
    <s v="1012"/>
    <s v="0L"/>
    <x v="4"/>
    <d v="2018-08-15T00:00:00"/>
    <x v="1"/>
    <x v="11"/>
    <s v="ZJ"/>
    <s v="9200098770"/>
    <s v="50"/>
    <n v="-2.14"/>
    <s v=""/>
    <x v="0"/>
    <x v="4"/>
    <x v="0"/>
  </r>
  <r>
    <s v="1012"/>
    <s v="0L"/>
    <x v="4"/>
    <d v="2018-08-15T00:00:00"/>
    <x v="1"/>
    <x v="11"/>
    <s v="ZJ"/>
    <s v="9200098770"/>
    <s v="50"/>
    <n v="-42.32"/>
    <s v=""/>
    <x v="1"/>
    <x v="4"/>
    <x v="1"/>
  </r>
  <r>
    <s v="1012"/>
    <s v="0L"/>
    <x v="4"/>
    <d v="2018-08-14T00:00:00"/>
    <x v="1"/>
    <x v="11"/>
    <s v="ZJ"/>
    <s v="9200098778"/>
    <s v="50"/>
    <n v="-1.37"/>
    <s v=""/>
    <x v="5"/>
    <x v="4"/>
    <x v="5"/>
  </r>
  <r>
    <s v="1012"/>
    <s v="0L"/>
    <x v="4"/>
    <d v="2018-08-14T00:00:00"/>
    <x v="1"/>
    <x v="11"/>
    <s v="ZJ"/>
    <s v="9200098780"/>
    <s v="50"/>
    <n v="-2748.67"/>
    <s v=""/>
    <x v="1"/>
    <x v="4"/>
    <x v="1"/>
  </r>
  <r>
    <s v="1012"/>
    <s v="0L"/>
    <x v="4"/>
    <d v="2018-08-16T00:00:00"/>
    <x v="1"/>
    <x v="11"/>
    <s v="ZJ"/>
    <s v="9200098808"/>
    <s v="50"/>
    <n v="-229.18"/>
    <s v=""/>
    <x v="2"/>
    <x v="4"/>
    <x v="2"/>
  </r>
  <r>
    <s v="1012"/>
    <s v="0L"/>
    <x v="4"/>
    <d v="2018-08-16T00:00:00"/>
    <x v="1"/>
    <x v="11"/>
    <s v="ZJ"/>
    <s v="9200098808"/>
    <s v="50"/>
    <n v="-56.3"/>
    <s v=""/>
    <x v="4"/>
    <x v="4"/>
    <x v="4"/>
  </r>
  <r>
    <s v="1012"/>
    <s v="0L"/>
    <x v="4"/>
    <d v="2018-08-16T00:00:00"/>
    <x v="1"/>
    <x v="11"/>
    <s v="ZJ"/>
    <s v="9200098808"/>
    <s v="50"/>
    <n v="-4735.38"/>
    <s v=""/>
    <x v="1"/>
    <x v="4"/>
    <x v="1"/>
  </r>
  <r>
    <s v="1012"/>
    <s v="0L"/>
    <x v="4"/>
    <d v="2018-08-16T00:00:00"/>
    <x v="1"/>
    <x v="11"/>
    <s v="ZJ"/>
    <s v="9200098809"/>
    <s v="50"/>
    <n v="-49.45"/>
    <s v=""/>
    <x v="0"/>
    <x v="4"/>
    <x v="0"/>
  </r>
  <r>
    <s v="1012"/>
    <s v="0L"/>
    <x v="4"/>
    <d v="2018-08-13T00:00:00"/>
    <x v="1"/>
    <x v="11"/>
    <s v="ZJ"/>
    <s v="9200098813"/>
    <s v="40"/>
    <n v="1.01"/>
    <s v=""/>
    <x v="1"/>
    <x v="4"/>
    <x v="1"/>
  </r>
  <r>
    <s v="1012"/>
    <s v="0L"/>
    <x v="4"/>
    <d v="2018-08-15T00:00:00"/>
    <x v="1"/>
    <x v="11"/>
    <s v="ZJ"/>
    <s v="9200098814"/>
    <s v="40"/>
    <n v="8.3699999999999992"/>
    <s v=""/>
    <x v="1"/>
    <x v="4"/>
    <x v="1"/>
  </r>
  <r>
    <s v="1012"/>
    <s v="0L"/>
    <x v="4"/>
    <d v="2018-08-15T00:00:00"/>
    <x v="1"/>
    <x v="11"/>
    <s v="ZJ"/>
    <s v="9200098817"/>
    <s v="40"/>
    <n v="84.64"/>
    <s v=""/>
    <x v="1"/>
    <x v="4"/>
    <x v="1"/>
  </r>
  <r>
    <s v="1012"/>
    <s v="0L"/>
    <x v="4"/>
    <d v="2018-08-16T00:00:00"/>
    <x v="1"/>
    <x v="11"/>
    <s v="ZJ"/>
    <s v="9200098820"/>
    <s v="40"/>
    <n v="396.61"/>
    <s v=""/>
    <x v="1"/>
    <x v="4"/>
    <x v="1"/>
  </r>
  <r>
    <s v="1012"/>
    <s v="0L"/>
    <x v="4"/>
    <d v="2018-08-15T00:00:00"/>
    <x v="1"/>
    <x v="11"/>
    <s v="ZJ"/>
    <s v="9200098832"/>
    <s v="50"/>
    <n v="-97.49"/>
    <s v=""/>
    <x v="1"/>
    <x v="4"/>
    <x v="1"/>
  </r>
  <r>
    <s v="1012"/>
    <s v="0L"/>
    <x v="4"/>
    <d v="2018-08-16T00:00:00"/>
    <x v="1"/>
    <x v="11"/>
    <s v="ZJ"/>
    <s v="9200098835"/>
    <s v="50"/>
    <n v="-21.66"/>
    <s v=""/>
    <x v="1"/>
    <x v="4"/>
    <x v="1"/>
  </r>
  <r>
    <s v="1012"/>
    <s v="0L"/>
    <x v="4"/>
    <d v="2018-08-16T00:00:00"/>
    <x v="1"/>
    <x v="11"/>
    <s v="ZJ"/>
    <s v="9200098868"/>
    <s v="40"/>
    <n v="7.9"/>
    <s v=""/>
    <x v="1"/>
    <x v="4"/>
    <x v="1"/>
  </r>
  <r>
    <s v="1012"/>
    <s v="0L"/>
    <x v="4"/>
    <d v="2018-08-17T00:00:00"/>
    <x v="1"/>
    <x v="11"/>
    <s v="ZJ"/>
    <s v="9200098872"/>
    <s v="50"/>
    <n v="-312.94"/>
    <s v=""/>
    <x v="2"/>
    <x v="4"/>
    <x v="2"/>
  </r>
  <r>
    <s v="1012"/>
    <s v="0L"/>
    <x v="4"/>
    <d v="2018-08-17T00:00:00"/>
    <x v="1"/>
    <x v="11"/>
    <s v="ZJ"/>
    <s v="9200098872"/>
    <s v="50"/>
    <n v="-2654.99"/>
    <s v=""/>
    <x v="1"/>
    <x v="4"/>
    <x v="1"/>
  </r>
  <r>
    <s v="1012"/>
    <s v="0L"/>
    <x v="4"/>
    <d v="2018-08-17T00:00:00"/>
    <x v="1"/>
    <x v="11"/>
    <s v="ZJ"/>
    <s v="9200098872"/>
    <s v="50"/>
    <n v="-355.39"/>
    <s v=""/>
    <x v="0"/>
    <x v="4"/>
    <x v="0"/>
  </r>
  <r>
    <s v="1012"/>
    <s v="0L"/>
    <x v="4"/>
    <d v="2018-08-13T00:00:00"/>
    <x v="1"/>
    <x v="11"/>
    <s v="ZJ"/>
    <s v="9200098879"/>
    <s v="40"/>
    <n v="1.73"/>
    <s v=""/>
    <x v="1"/>
    <x v="4"/>
    <x v="1"/>
  </r>
  <r>
    <s v="1012"/>
    <s v="0L"/>
    <x v="4"/>
    <d v="2018-08-16T00:00:00"/>
    <x v="1"/>
    <x v="11"/>
    <s v="ZJ"/>
    <s v="9200098881"/>
    <s v="40"/>
    <n v="52.72"/>
    <s v=""/>
    <x v="1"/>
    <x v="4"/>
    <x v="1"/>
  </r>
  <r>
    <s v="1012"/>
    <s v="0L"/>
    <x v="4"/>
    <d v="2018-08-17T00:00:00"/>
    <x v="1"/>
    <x v="11"/>
    <s v="ZJ"/>
    <s v="9200098882"/>
    <s v="40"/>
    <n v="0.97"/>
    <s v=""/>
    <x v="1"/>
    <x v="4"/>
    <x v="1"/>
  </r>
  <r>
    <s v="1012"/>
    <s v="0L"/>
    <x v="4"/>
    <d v="2018-08-17T00:00:00"/>
    <x v="1"/>
    <x v="11"/>
    <s v="ZJ"/>
    <s v="9200098883"/>
    <s v="40"/>
    <n v="7.97"/>
    <s v=""/>
    <x v="1"/>
    <x v="4"/>
    <x v="1"/>
  </r>
  <r>
    <s v="1012"/>
    <s v="0L"/>
    <x v="4"/>
    <d v="2018-08-17T00:00:00"/>
    <x v="1"/>
    <x v="11"/>
    <s v="ZJ"/>
    <s v="9200098883"/>
    <s v="40"/>
    <n v="14.05"/>
    <s v=""/>
    <x v="5"/>
    <x v="4"/>
    <x v="5"/>
  </r>
  <r>
    <s v="1012"/>
    <s v="0L"/>
    <x v="4"/>
    <d v="2018-08-16T00:00:00"/>
    <x v="1"/>
    <x v="11"/>
    <s v="ZJ"/>
    <s v="9200098893"/>
    <s v="50"/>
    <n v="-1054.99"/>
    <s v=""/>
    <x v="1"/>
    <x v="4"/>
    <x v="1"/>
  </r>
  <r>
    <s v="1012"/>
    <s v="0L"/>
    <x v="4"/>
    <d v="2018-08-17T00:00:00"/>
    <x v="1"/>
    <x v="11"/>
    <s v="ZJ"/>
    <s v="9200098894"/>
    <s v="50"/>
    <n v="-2.38"/>
    <s v=""/>
    <x v="0"/>
    <x v="4"/>
    <x v="0"/>
  </r>
  <r>
    <s v="1012"/>
    <s v="0L"/>
    <x v="4"/>
    <d v="2018-08-17T00:00:00"/>
    <x v="1"/>
    <x v="11"/>
    <s v="ZJ"/>
    <s v="9200098895"/>
    <s v="50"/>
    <n v="-82.94"/>
    <s v=""/>
    <x v="1"/>
    <x v="4"/>
    <x v="1"/>
  </r>
  <r>
    <s v="1012"/>
    <s v="0L"/>
    <x v="4"/>
    <d v="2018-08-20T00:00:00"/>
    <x v="1"/>
    <x v="11"/>
    <s v="ZJ"/>
    <s v="9200098929"/>
    <s v="50"/>
    <n v="-8.6999999999999993"/>
    <s v=""/>
    <x v="0"/>
    <x v="4"/>
    <x v="0"/>
  </r>
  <r>
    <s v="1012"/>
    <s v="0L"/>
    <x v="4"/>
    <d v="2018-08-20T00:00:00"/>
    <x v="1"/>
    <x v="11"/>
    <s v="ZJ"/>
    <s v="9200098929"/>
    <s v="50"/>
    <n v="-3425"/>
    <s v=""/>
    <x v="1"/>
    <x v="4"/>
    <x v="1"/>
  </r>
  <r>
    <s v="1012"/>
    <s v="0L"/>
    <x v="4"/>
    <d v="2018-08-20T00:00:00"/>
    <x v="1"/>
    <x v="11"/>
    <s v="ZJ"/>
    <s v="9200098929"/>
    <s v="50"/>
    <n v="-53.06"/>
    <s v=""/>
    <x v="2"/>
    <x v="4"/>
    <x v="2"/>
  </r>
  <r>
    <s v="1012"/>
    <s v="0L"/>
    <x v="4"/>
    <d v="2018-08-01T00:00:00"/>
    <x v="1"/>
    <x v="11"/>
    <s v="ZJ"/>
    <s v="9200098933"/>
    <s v="40"/>
    <n v="1.64"/>
    <s v=""/>
    <x v="1"/>
    <x v="4"/>
    <x v="1"/>
  </r>
  <r>
    <s v="1012"/>
    <s v="0L"/>
    <x v="4"/>
    <d v="2018-08-17T00:00:00"/>
    <x v="1"/>
    <x v="11"/>
    <s v="ZJ"/>
    <s v="9200098941"/>
    <s v="40"/>
    <n v="2.0099999999999998"/>
    <s v=""/>
    <x v="3"/>
    <x v="4"/>
    <x v="3"/>
  </r>
  <r>
    <s v="1012"/>
    <s v="0L"/>
    <x v="4"/>
    <d v="2018-08-17T00:00:00"/>
    <x v="1"/>
    <x v="11"/>
    <s v="ZJ"/>
    <s v="9200098941"/>
    <s v="40"/>
    <n v="22.04"/>
    <s v=""/>
    <x v="1"/>
    <x v="4"/>
    <x v="1"/>
  </r>
  <r>
    <s v="1012"/>
    <s v="0L"/>
    <x v="4"/>
    <d v="2018-08-18T00:00:00"/>
    <x v="1"/>
    <x v="11"/>
    <s v="ZJ"/>
    <s v="9200098961"/>
    <s v="50"/>
    <n v="-6.34"/>
    <s v=""/>
    <x v="1"/>
    <x v="4"/>
    <x v="1"/>
  </r>
  <r>
    <s v="1012"/>
    <s v="0L"/>
    <x v="4"/>
    <d v="2018-08-20T00:00:00"/>
    <x v="1"/>
    <x v="11"/>
    <s v="ZJ"/>
    <s v="9200098962"/>
    <s v="50"/>
    <n v="-95.97"/>
    <s v=""/>
    <x v="1"/>
    <x v="4"/>
    <x v="1"/>
  </r>
  <r>
    <s v="1012"/>
    <s v="0L"/>
    <x v="4"/>
    <d v="2018-08-20T00:00:00"/>
    <x v="1"/>
    <x v="11"/>
    <s v="ZJ"/>
    <s v="9200098963"/>
    <s v="50"/>
    <n v="-2.0099999999999998"/>
    <s v=""/>
    <x v="3"/>
    <x v="4"/>
    <x v="3"/>
  </r>
  <r>
    <s v="1012"/>
    <s v="0L"/>
    <x v="4"/>
    <d v="2018-08-21T00:00:00"/>
    <x v="1"/>
    <x v="11"/>
    <s v="ZJ"/>
    <s v="9200098984"/>
    <s v="50"/>
    <n v="-113.48"/>
    <s v=""/>
    <x v="0"/>
    <x v="4"/>
    <x v="0"/>
  </r>
  <r>
    <s v="1012"/>
    <s v="0L"/>
    <x v="4"/>
    <d v="2018-08-21T00:00:00"/>
    <x v="1"/>
    <x v="11"/>
    <s v="ZJ"/>
    <s v="9200098984"/>
    <s v="50"/>
    <n v="-5229.38"/>
    <s v=""/>
    <x v="1"/>
    <x v="4"/>
    <x v="1"/>
  </r>
  <r>
    <s v="1012"/>
    <s v="0L"/>
    <x v="4"/>
    <d v="2018-08-21T00:00:00"/>
    <x v="1"/>
    <x v="11"/>
    <s v="ZJ"/>
    <s v="9200098984"/>
    <s v="50"/>
    <n v="-2.17"/>
    <s v=""/>
    <x v="5"/>
    <x v="4"/>
    <x v="5"/>
  </r>
  <r>
    <s v="1012"/>
    <s v="0L"/>
    <x v="4"/>
    <d v="2018-08-21T00:00:00"/>
    <x v="1"/>
    <x v="11"/>
    <s v="ZJ"/>
    <s v="9200098984"/>
    <s v="50"/>
    <n v="-4.45"/>
    <s v=""/>
    <x v="3"/>
    <x v="4"/>
    <x v="3"/>
  </r>
  <r>
    <s v="1012"/>
    <s v="0L"/>
    <x v="4"/>
    <d v="2018-08-21T00:00:00"/>
    <x v="1"/>
    <x v="11"/>
    <s v="ZJ"/>
    <s v="9200098985"/>
    <s v="50"/>
    <n v="-30.65"/>
    <s v=""/>
    <x v="2"/>
    <x v="4"/>
    <x v="2"/>
  </r>
  <r>
    <s v="1012"/>
    <s v="0L"/>
    <x v="4"/>
    <d v="2018-08-22T00:00:00"/>
    <x v="1"/>
    <x v="11"/>
    <s v="ZJ"/>
    <s v="9200099026"/>
    <s v="50"/>
    <n v="-343.58"/>
    <s v=""/>
    <x v="2"/>
    <x v="4"/>
    <x v="2"/>
  </r>
  <r>
    <s v="1012"/>
    <s v="0L"/>
    <x v="4"/>
    <d v="2018-08-22T00:00:00"/>
    <x v="1"/>
    <x v="11"/>
    <s v="ZJ"/>
    <s v="9200099026"/>
    <s v="50"/>
    <n v="-3034.15"/>
    <s v=""/>
    <x v="1"/>
    <x v="4"/>
    <x v="1"/>
  </r>
  <r>
    <s v="1012"/>
    <s v="0L"/>
    <x v="4"/>
    <d v="2018-08-22T00:00:00"/>
    <x v="1"/>
    <x v="11"/>
    <s v="ZJ"/>
    <s v="9200099027"/>
    <s v="50"/>
    <n v="-9.42"/>
    <s v=""/>
    <x v="0"/>
    <x v="4"/>
    <x v="0"/>
  </r>
  <r>
    <s v="1012"/>
    <s v="0L"/>
    <x v="4"/>
    <d v="2018-08-01T00:00:00"/>
    <x v="1"/>
    <x v="11"/>
    <s v="ZJ"/>
    <s v="9200099029"/>
    <s v="40"/>
    <n v="6.98"/>
    <s v=""/>
    <x v="1"/>
    <x v="4"/>
    <x v="1"/>
  </r>
  <r>
    <s v="1012"/>
    <s v="0L"/>
    <x v="4"/>
    <d v="2018-08-13T00:00:00"/>
    <x v="1"/>
    <x v="11"/>
    <s v="ZJ"/>
    <s v="9200099030"/>
    <s v="40"/>
    <n v="24.14"/>
    <s v=""/>
    <x v="1"/>
    <x v="4"/>
    <x v="1"/>
  </r>
  <r>
    <s v="1012"/>
    <s v="0L"/>
    <x v="4"/>
    <d v="2018-08-13T00:00:00"/>
    <x v="1"/>
    <x v="11"/>
    <s v="ZJ"/>
    <s v="9200099034"/>
    <s v="40"/>
    <n v="26.89"/>
    <s v=""/>
    <x v="1"/>
    <x v="4"/>
    <x v="1"/>
  </r>
  <r>
    <s v="1012"/>
    <s v="0L"/>
    <x v="4"/>
    <d v="2018-08-16T00:00:00"/>
    <x v="1"/>
    <x v="11"/>
    <s v="ZJ"/>
    <s v="9200099036"/>
    <s v="40"/>
    <n v="1.71"/>
    <s v=""/>
    <x v="1"/>
    <x v="4"/>
    <x v="1"/>
  </r>
  <r>
    <s v="1012"/>
    <s v="0L"/>
    <x v="4"/>
    <d v="2018-08-21T00:00:00"/>
    <x v="1"/>
    <x v="11"/>
    <s v="ZJ"/>
    <s v="9200099043"/>
    <s v="40"/>
    <n v="2.58"/>
    <s v=""/>
    <x v="1"/>
    <x v="4"/>
    <x v="1"/>
  </r>
  <r>
    <s v="1012"/>
    <s v="0L"/>
    <x v="4"/>
    <d v="2018-08-21T00:00:00"/>
    <x v="1"/>
    <x v="11"/>
    <s v="ZJ"/>
    <s v="9200099039"/>
    <s v="40"/>
    <n v="0.68"/>
    <s v=""/>
    <x v="2"/>
    <x v="4"/>
    <x v="2"/>
  </r>
  <r>
    <s v="1012"/>
    <s v="0L"/>
    <x v="4"/>
    <d v="2018-08-21T00:00:00"/>
    <x v="1"/>
    <x v="11"/>
    <s v="ZJ"/>
    <s v="9200099039"/>
    <s v="40"/>
    <n v="2.72"/>
    <s v=""/>
    <x v="1"/>
    <x v="4"/>
    <x v="1"/>
  </r>
  <r>
    <s v="1012"/>
    <s v="0L"/>
    <x v="4"/>
    <d v="2018-08-17T00:00:00"/>
    <x v="1"/>
    <x v="11"/>
    <s v="ZJ"/>
    <s v="9200099049"/>
    <s v="40"/>
    <n v="6.1"/>
    <s v=""/>
    <x v="1"/>
    <x v="4"/>
    <x v="1"/>
  </r>
  <r>
    <s v="1012"/>
    <s v="0L"/>
    <x v="4"/>
    <d v="2018-08-20T00:00:00"/>
    <x v="1"/>
    <x v="11"/>
    <s v="ZJ"/>
    <s v="9200099050"/>
    <s v="40"/>
    <n v="9.9600000000000009"/>
    <s v=""/>
    <x v="2"/>
    <x v="4"/>
    <x v="2"/>
  </r>
  <r>
    <s v="1012"/>
    <s v="0L"/>
    <x v="4"/>
    <d v="2018-08-20T00:00:00"/>
    <x v="1"/>
    <x v="11"/>
    <s v="ZJ"/>
    <s v="9200099051"/>
    <s v="40"/>
    <n v="72.33"/>
    <s v=""/>
    <x v="1"/>
    <x v="4"/>
    <x v="1"/>
  </r>
  <r>
    <s v="1012"/>
    <s v="0L"/>
    <x v="4"/>
    <d v="2018-08-21T00:00:00"/>
    <x v="1"/>
    <x v="11"/>
    <s v="ZJ"/>
    <s v="9200099054"/>
    <s v="40"/>
    <n v="39.99"/>
    <s v=""/>
    <x v="1"/>
    <x v="4"/>
    <x v="1"/>
  </r>
  <r>
    <s v="1012"/>
    <s v="0L"/>
    <x v="4"/>
    <d v="2018-08-21T00:00:00"/>
    <x v="1"/>
    <x v="11"/>
    <s v="ZJ"/>
    <s v="9200099067"/>
    <s v="40"/>
    <n v="2.58"/>
    <s v=""/>
    <x v="1"/>
    <x v="4"/>
    <x v="1"/>
  </r>
  <r>
    <s v="1012"/>
    <s v="0L"/>
    <x v="4"/>
    <d v="2018-08-21T00:00:00"/>
    <x v="1"/>
    <x v="11"/>
    <s v="ZJ"/>
    <s v="9200099060"/>
    <s v="40"/>
    <n v="9.1"/>
    <s v=""/>
    <x v="3"/>
    <x v="4"/>
    <x v="3"/>
  </r>
  <r>
    <s v="1012"/>
    <s v="0L"/>
    <x v="4"/>
    <d v="2018-08-21T00:00:00"/>
    <x v="1"/>
    <x v="11"/>
    <s v="ZJ"/>
    <s v="9200099061"/>
    <s v="40"/>
    <n v="52.71"/>
    <s v=""/>
    <x v="1"/>
    <x v="4"/>
    <x v="1"/>
  </r>
  <r>
    <s v="1012"/>
    <s v="0L"/>
    <x v="4"/>
    <d v="2018-08-22T00:00:00"/>
    <x v="1"/>
    <x v="11"/>
    <s v="ZJ"/>
    <s v="9200099065"/>
    <s v="40"/>
    <n v="438.02"/>
    <s v=""/>
    <x v="1"/>
    <x v="4"/>
    <x v="1"/>
  </r>
  <r>
    <s v="1012"/>
    <s v="0L"/>
    <x v="4"/>
    <d v="2018-08-21T00:00:00"/>
    <x v="1"/>
    <x v="11"/>
    <s v="ZJ"/>
    <s v="9200099069"/>
    <s v="50"/>
    <n v="-6.63"/>
    <s v=""/>
    <x v="1"/>
    <x v="4"/>
    <x v="1"/>
  </r>
  <r>
    <s v="1012"/>
    <s v="0L"/>
    <x v="4"/>
    <d v="2018-08-22T00:00:00"/>
    <x v="1"/>
    <x v="11"/>
    <s v="ZJ"/>
    <s v="9200099070"/>
    <s v="50"/>
    <n v="-2.15"/>
    <s v=""/>
    <x v="3"/>
    <x v="4"/>
    <x v="3"/>
  </r>
  <r>
    <s v="1012"/>
    <s v="0L"/>
    <x v="4"/>
    <d v="2018-08-22T00:00:00"/>
    <x v="1"/>
    <x v="11"/>
    <s v="ZJ"/>
    <s v="9200099072"/>
    <s v="50"/>
    <n v="-71.569999999999993"/>
    <s v=""/>
    <x v="1"/>
    <x v="4"/>
    <x v="1"/>
  </r>
  <r>
    <s v="1012"/>
    <s v="0L"/>
    <x v="4"/>
    <d v="2018-08-18T00:00:00"/>
    <x v="1"/>
    <x v="11"/>
    <s v="ZJ"/>
    <s v="9200099082"/>
    <s v="50"/>
    <n v="-2.1800000000000002"/>
    <s v=""/>
    <x v="2"/>
    <x v="4"/>
    <x v="2"/>
  </r>
  <r>
    <s v="1012"/>
    <s v="0L"/>
    <x v="4"/>
    <d v="2018-08-18T00:00:00"/>
    <x v="1"/>
    <x v="11"/>
    <s v="ZJ"/>
    <s v="9200099082"/>
    <s v="50"/>
    <n v="-1.46"/>
    <s v=""/>
    <x v="1"/>
    <x v="4"/>
    <x v="1"/>
  </r>
  <r>
    <s v="1012"/>
    <s v="0L"/>
    <x v="4"/>
    <d v="2018-08-20T00:00:00"/>
    <x v="1"/>
    <x v="11"/>
    <s v="ZJ"/>
    <s v="9200099083"/>
    <s v="50"/>
    <n v="-366.45"/>
    <s v=""/>
    <x v="1"/>
    <x v="4"/>
    <x v="1"/>
  </r>
  <r>
    <s v="1012"/>
    <s v="0L"/>
    <x v="4"/>
    <d v="2018-08-21T00:00:00"/>
    <x v="1"/>
    <x v="11"/>
    <s v="ZJ"/>
    <s v="9200099093"/>
    <s v="40"/>
    <n v="2.58"/>
    <s v=""/>
    <x v="1"/>
    <x v="4"/>
    <x v="1"/>
  </r>
  <r>
    <s v="1012"/>
    <s v="0L"/>
    <x v="4"/>
    <d v="2018-08-21T00:00:00"/>
    <x v="1"/>
    <x v="11"/>
    <s v="ZJ"/>
    <s v="9200099095"/>
    <s v="40"/>
    <n v="0.46"/>
    <s v=""/>
    <x v="1"/>
    <x v="4"/>
    <x v="1"/>
  </r>
  <r>
    <s v="1012"/>
    <s v="0L"/>
    <x v="4"/>
    <d v="2018-08-21T00:00:00"/>
    <x v="1"/>
    <x v="11"/>
    <s v="ZJ"/>
    <s v="9200099087"/>
    <s v="50"/>
    <n v="-278.10000000000002"/>
    <s v=""/>
    <x v="1"/>
    <x v="4"/>
    <x v="1"/>
  </r>
  <r>
    <s v="1012"/>
    <s v="0L"/>
    <x v="4"/>
    <d v="2018-08-23T00:00:00"/>
    <x v="1"/>
    <x v="11"/>
    <s v="ZJ"/>
    <s v="9200099128"/>
    <s v="50"/>
    <n v="-4790.67"/>
    <s v=""/>
    <x v="1"/>
    <x v="4"/>
    <x v="1"/>
  </r>
  <r>
    <s v="1012"/>
    <s v="0L"/>
    <x v="4"/>
    <d v="2018-08-23T00:00:00"/>
    <x v="1"/>
    <x v="11"/>
    <s v="ZJ"/>
    <s v="9200099128"/>
    <s v="50"/>
    <n v="-29.48"/>
    <s v=""/>
    <x v="2"/>
    <x v="4"/>
    <x v="2"/>
  </r>
  <r>
    <s v="1012"/>
    <s v="0L"/>
    <x v="4"/>
    <d v="2018-08-07T00:00:00"/>
    <x v="1"/>
    <x v="11"/>
    <s v="ZJ"/>
    <s v="9200099135"/>
    <s v="40"/>
    <n v="2.04"/>
    <s v=""/>
    <x v="1"/>
    <x v="4"/>
    <x v="1"/>
  </r>
  <r>
    <s v="1012"/>
    <s v="0L"/>
    <x v="4"/>
    <d v="2018-08-22T00:00:00"/>
    <x v="1"/>
    <x v="11"/>
    <s v="ZJ"/>
    <s v="9200099141"/>
    <s v="40"/>
    <n v="1.36"/>
    <s v=""/>
    <x v="0"/>
    <x v="4"/>
    <x v="0"/>
  </r>
  <r>
    <s v="1012"/>
    <s v="0L"/>
    <x v="4"/>
    <d v="2018-08-22T00:00:00"/>
    <x v="1"/>
    <x v="11"/>
    <s v="ZJ"/>
    <s v="9200099142"/>
    <s v="40"/>
    <n v="124.98"/>
    <s v=""/>
    <x v="1"/>
    <x v="4"/>
    <x v="1"/>
  </r>
  <r>
    <s v="1012"/>
    <s v="0L"/>
    <x v="4"/>
    <d v="2018-08-07T00:00:00"/>
    <x v="1"/>
    <x v="11"/>
    <s v="ZJ"/>
    <s v="9200099152"/>
    <s v="40"/>
    <n v="1.92"/>
    <s v=""/>
    <x v="1"/>
    <x v="4"/>
    <x v="1"/>
  </r>
  <r>
    <s v="1012"/>
    <s v="0L"/>
    <x v="4"/>
    <d v="2018-08-22T00:00:00"/>
    <x v="1"/>
    <x v="11"/>
    <s v="ZJ"/>
    <s v="9200099154"/>
    <s v="40"/>
    <n v="0.66"/>
    <s v=""/>
    <x v="1"/>
    <x v="4"/>
    <x v="1"/>
  </r>
  <r>
    <s v="1012"/>
    <s v="0L"/>
    <x v="4"/>
    <d v="2018-08-23T00:00:00"/>
    <x v="1"/>
    <x v="11"/>
    <s v="ZJ"/>
    <s v="9200099144"/>
    <s v="40"/>
    <n v="0.99"/>
    <s v=""/>
    <x v="1"/>
    <x v="4"/>
    <x v="1"/>
  </r>
  <r>
    <s v="1012"/>
    <s v="0L"/>
    <x v="4"/>
    <d v="2018-08-23T00:00:00"/>
    <x v="1"/>
    <x v="11"/>
    <s v="ZJ"/>
    <s v="9200099145"/>
    <s v="40"/>
    <n v="79.819999999999993"/>
    <s v=""/>
    <x v="1"/>
    <x v="4"/>
    <x v="1"/>
  </r>
  <r>
    <s v="1012"/>
    <s v="0L"/>
    <x v="4"/>
    <d v="2018-08-22T00:00:00"/>
    <x v="1"/>
    <x v="11"/>
    <s v="ZJ"/>
    <s v="9200099164"/>
    <s v="50"/>
    <n v="-1.1499999999999999"/>
    <s v=""/>
    <x v="1"/>
    <x v="4"/>
    <x v="1"/>
  </r>
  <r>
    <s v="1012"/>
    <s v="0L"/>
    <x v="4"/>
    <d v="2018-08-23T00:00:00"/>
    <x v="1"/>
    <x v="11"/>
    <s v="ZJ"/>
    <s v="9200099168"/>
    <s v="50"/>
    <n v="-1.67"/>
    <s v=""/>
    <x v="0"/>
    <x v="4"/>
    <x v="0"/>
  </r>
  <r>
    <s v="1012"/>
    <s v="0L"/>
    <x v="4"/>
    <d v="2018-08-23T00:00:00"/>
    <x v="1"/>
    <x v="11"/>
    <s v="ZJ"/>
    <s v="9200099168"/>
    <s v="50"/>
    <n v="-74.569999999999993"/>
    <s v=""/>
    <x v="1"/>
    <x v="4"/>
    <x v="1"/>
  </r>
  <r>
    <s v="1012"/>
    <s v="0L"/>
    <x v="4"/>
    <d v="2018-08-23T00:00:00"/>
    <x v="1"/>
    <x v="11"/>
    <s v="ZJ"/>
    <s v="9200099200"/>
    <s v="40"/>
    <n v="40.51"/>
    <s v=""/>
    <x v="1"/>
    <x v="4"/>
    <x v="1"/>
  </r>
  <r>
    <s v="1012"/>
    <s v="0L"/>
    <x v="4"/>
    <d v="2018-08-24T00:00:00"/>
    <x v="1"/>
    <x v="11"/>
    <s v="ZJ"/>
    <s v="9200099207"/>
    <s v="50"/>
    <n v="-2.93"/>
    <s v=""/>
    <x v="0"/>
    <x v="4"/>
    <x v="0"/>
  </r>
  <r>
    <s v="1012"/>
    <s v="0L"/>
    <x v="4"/>
    <d v="2018-08-24T00:00:00"/>
    <x v="1"/>
    <x v="11"/>
    <s v="ZJ"/>
    <s v="9200099207"/>
    <s v="50"/>
    <n v="-4369.59"/>
    <s v=""/>
    <x v="1"/>
    <x v="4"/>
    <x v="1"/>
  </r>
  <r>
    <s v="1012"/>
    <s v="0L"/>
    <x v="4"/>
    <d v="2018-08-24T00:00:00"/>
    <x v="1"/>
    <x v="11"/>
    <s v="ZJ"/>
    <s v="9200099207"/>
    <s v="50"/>
    <n v="-119.87"/>
    <s v=""/>
    <x v="5"/>
    <x v="4"/>
    <x v="5"/>
  </r>
  <r>
    <s v="1012"/>
    <s v="0L"/>
    <x v="4"/>
    <d v="2018-08-24T00:00:00"/>
    <x v="1"/>
    <x v="11"/>
    <s v="ZJ"/>
    <s v="9200099207"/>
    <s v="50"/>
    <n v="-14"/>
    <s v=""/>
    <x v="2"/>
    <x v="4"/>
    <x v="2"/>
  </r>
  <r>
    <s v="1012"/>
    <s v="0L"/>
    <x v="4"/>
    <d v="2018-08-07T00:00:00"/>
    <x v="1"/>
    <x v="11"/>
    <s v="ZJ"/>
    <s v="9200099213"/>
    <s v="40"/>
    <n v="5.36"/>
    <s v=""/>
    <x v="1"/>
    <x v="4"/>
    <x v="1"/>
  </r>
  <r>
    <s v="1012"/>
    <s v="0L"/>
    <x v="4"/>
    <d v="2018-08-23T00:00:00"/>
    <x v="1"/>
    <x v="11"/>
    <s v="ZJ"/>
    <s v="9200099217"/>
    <s v="40"/>
    <n v="65.2"/>
    <s v=""/>
    <x v="1"/>
    <x v="4"/>
    <x v="1"/>
  </r>
  <r>
    <s v="1012"/>
    <s v="0L"/>
    <x v="4"/>
    <d v="2018-08-24T00:00:00"/>
    <x v="1"/>
    <x v="11"/>
    <s v="ZJ"/>
    <s v="9200099219"/>
    <s v="40"/>
    <n v="1.24"/>
    <s v=""/>
    <x v="1"/>
    <x v="4"/>
    <x v="1"/>
  </r>
  <r>
    <s v="1012"/>
    <s v="0L"/>
    <x v="4"/>
    <d v="2018-08-24T00:00:00"/>
    <x v="1"/>
    <x v="11"/>
    <s v="ZJ"/>
    <s v="9200099220"/>
    <s v="40"/>
    <n v="43.59"/>
    <s v=""/>
    <x v="1"/>
    <x v="4"/>
    <x v="1"/>
  </r>
  <r>
    <s v="1012"/>
    <s v="0L"/>
    <x v="4"/>
    <d v="2018-08-13T00:00:00"/>
    <x v="1"/>
    <x v="11"/>
    <s v="ZJ"/>
    <s v="9200099223"/>
    <s v="40"/>
    <n v="65.16"/>
    <s v=""/>
    <x v="1"/>
    <x v="4"/>
    <x v="1"/>
  </r>
  <r>
    <s v="1012"/>
    <s v="0L"/>
    <x v="4"/>
    <d v="2018-08-14T00:00:00"/>
    <x v="1"/>
    <x v="11"/>
    <s v="ZJ"/>
    <s v="9200099224"/>
    <s v="40"/>
    <n v="2626.23"/>
    <s v=""/>
    <x v="1"/>
    <x v="4"/>
    <x v="1"/>
  </r>
  <r>
    <s v="1012"/>
    <s v="0L"/>
    <x v="4"/>
    <d v="2018-08-20T00:00:00"/>
    <x v="1"/>
    <x v="11"/>
    <s v="ZJ"/>
    <s v="9200099227"/>
    <s v="40"/>
    <n v="27.55"/>
    <s v=""/>
    <x v="1"/>
    <x v="4"/>
    <x v="1"/>
  </r>
  <r>
    <s v="1012"/>
    <s v="0L"/>
    <x v="4"/>
    <d v="2018-08-21T00:00:00"/>
    <x v="1"/>
    <x v="11"/>
    <s v="ZJ"/>
    <s v="9200099228"/>
    <s v="40"/>
    <n v="2.17"/>
    <s v=""/>
    <x v="1"/>
    <x v="4"/>
    <x v="1"/>
  </r>
  <r>
    <s v="1012"/>
    <s v="0L"/>
    <x v="4"/>
    <d v="2018-08-23T00:00:00"/>
    <x v="1"/>
    <x v="11"/>
    <s v="ZJ"/>
    <s v="9200099229"/>
    <s v="40"/>
    <n v="2.21"/>
    <s v=""/>
    <x v="1"/>
    <x v="4"/>
    <x v="1"/>
  </r>
  <r>
    <s v="1012"/>
    <s v="0L"/>
    <x v="4"/>
    <d v="2018-08-23T00:00:00"/>
    <x v="1"/>
    <x v="11"/>
    <s v="ZJ"/>
    <s v="9200099238"/>
    <s v="50"/>
    <n v="-3.8"/>
    <s v=""/>
    <x v="1"/>
    <x v="4"/>
    <x v="1"/>
  </r>
  <r>
    <s v="1012"/>
    <s v="0L"/>
    <x v="4"/>
    <d v="2018-08-24T00:00:00"/>
    <x v="1"/>
    <x v="11"/>
    <s v="ZJ"/>
    <s v="9200099241"/>
    <s v="50"/>
    <n v="-70.27"/>
    <s v=""/>
    <x v="1"/>
    <x v="4"/>
    <x v="1"/>
  </r>
  <r>
    <s v="1012"/>
    <s v="0L"/>
    <x v="4"/>
    <d v="2018-08-27T00:00:00"/>
    <x v="1"/>
    <x v="11"/>
    <s v="ZJ"/>
    <s v="9200099260"/>
    <s v="50"/>
    <n v="-25.55"/>
    <s v=""/>
    <x v="5"/>
    <x v="4"/>
    <x v="5"/>
  </r>
  <r>
    <s v="1012"/>
    <s v="0L"/>
    <x v="4"/>
    <d v="2018-08-27T00:00:00"/>
    <x v="1"/>
    <x v="11"/>
    <s v="ZJ"/>
    <s v="9200099260"/>
    <s v="50"/>
    <n v="-2936.15"/>
    <s v=""/>
    <x v="1"/>
    <x v="4"/>
    <x v="1"/>
  </r>
  <r>
    <s v="1012"/>
    <s v="0L"/>
    <x v="4"/>
    <d v="2018-08-27T00:00:00"/>
    <x v="1"/>
    <x v="11"/>
    <s v="ZJ"/>
    <s v="9200099260"/>
    <s v="50"/>
    <n v="-42.37"/>
    <s v=""/>
    <x v="2"/>
    <x v="4"/>
    <x v="2"/>
  </r>
  <r>
    <s v="1012"/>
    <s v="0L"/>
    <x v="4"/>
    <d v="2018-08-20T00:00:00"/>
    <x v="1"/>
    <x v="11"/>
    <s v="ZJ"/>
    <s v="9200099264"/>
    <s v="40"/>
    <n v="10.95"/>
    <s v=""/>
    <x v="1"/>
    <x v="4"/>
    <x v="1"/>
  </r>
  <r>
    <s v="1012"/>
    <s v="0L"/>
    <x v="4"/>
    <d v="2018-08-13T00:00:00"/>
    <x v="1"/>
    <x v="11"/>
    <s v="ZJ"/>
    <s v="9200099276"/>
    <s v="40"/>
    <n v="10.26"/>
    <s v=""/>
    <x v="3"/>
    <x v="4"/>
    <x v="3"/>
  </r>
  <r>
    <s v="1012"/>
    <s v="0L"/>
    <x v="4"/>
    <d v="2018-08-20T00:00:00"/>
    <x v="1"/>
    <x v="11"/>
    <s v="ZJ"/>
    <s v="9200099277"/>
    <s v="40"/>
    <n v="0.77"/>
    <s v=""/>
    <x v="2"/>
    <x v="4"/>
    <x v="2"/>
  </r>
  <r>
    <s v="1012"/>
    <s v="0L"/>
    <x v="4"/>
    <d v="2018-08-24T00:00:00"/>
    <x v="1"/>
    <x v="11"/>
    <s v="ZJ"/>
    <s v="9200099279"/>
    <s v="40"/>
    <n v="1.73"/>
    <s v=""/>
    <x v="1"/>
    <x v="4"/>
    <x v="1"/>
  </r>
  <r>
    <s v="1012"/>
    <s v="0L"/>
    <x v="4"/>
    <d v="2018-08-24T00:00:00"/>
    <x v="1"/>
    <x v="11"/>
    <s v="ZJ"/>
    <s v="9200099280"/>
    <s v="40"/>
    <n v="3.49"/>
    <s v=""/>
    <x v="2"/>
    <x v="4"/>
    <x v="2"/>
  </r>
  <r>
    <s v="1012"/>
    <s v="0L"/>
    <x v="4"/>
    <d v="2018-08-24T00:00:00"/>
    <x v="1"/>
    <x v="11"/>
    <s v="ZJ"/>
    <s v="9200099281"/>
    <s v="40"/>
    <n v="26.81"/>
    <s v=""/>
    <x v="3"/>
    <x v="4"/>
    <x v="3"/>
  </r>
  <r>
    <s v="1012"/>
    <s v="0L"/>
    <x v="4"/>
    <d v="2018-08-24T00:00:00"/>
    <x v="1"/>
    <x v="11"/>
    <s v="ZJ"/>
    <s v="9200099281"/>
    <s v="40"/>
    <n v="56.93"/>
    <s v=""/>
    <x v="1"/>
    <x v="4"/>
    <x v="1"/>
  </r>
  <r>
    <s v="1012"/>
    <s v="0L"/>
    <x v="4"/>
    <d v="2018-08-25T00:00:00"/>
    <x v="1"/>
    <x v="11"/>
    <s v="ZJ"/>
    <s v="9200099284"/>
    <s v="40"/>
    <n v="229.74"/>
    <s v=""/>
    <x v="1"/>
    <x v="4"/>
    <x v="1"/>
  </r>
  <r>
    <s v="1012"/>
    <s v="0L"/>
    <x v="4"/>
    <d v="2018-08-27T00:00:00"/>
    <x v="1"/>
    <x v="11"/>
    <s v="ZJ"/>
    <s v="9200099286"/>
    <s v="40"/>
    <n v="63.17"/>
    <s v=""/>
    <x v="1"/>
    <x v="4"/>
    <x v="1"/>
  </r>
  <r>
    <s v="1012"/>
    <s v="0L"/>
    <x v="4"/>
    <d v="2018-08-24T00:00:00"/>
    <x v="1"/>
    <x v="11"/>
    <s v="ZJ"/>
    <s v="9200099301"/>
    <s v="50"/>
    <n v="-1246.6400000000001"/>
    <s v=""/>
    <x v="1"/>
    <x v="4"/>
    <x v="1"/>
  </r>
  <r>
    <s v="1012"/>
    <s v="0L"/>
    <x v="4"/>
    <d v="2018-08-25T00:00:00"/>
    <x v="1"/>
    <x v="11"/>
    <s v="ZJ"/>
    <s v="9200099302"/>
    <s v="50"/>
    <n v="-7.0000000000000007E-2"/>
    <s v=""/>
    <x v="1"/>
    <x v="4"/>
    <x v="1"/>
  </r>
  <r>
    <s v="1012"/>
    <s v="0L"/>
    <x v="4"/>
    <d v="2018-08-27T00:00:00"/>
    <x v="1"/>
    <x v="11"/>
    <s v="ZJ"/>
    <s v="9200099304"/>
    <s v="50"/>
    <n v="-2.2599999999999998"/>
    <s v=""/>
    <x v="3"/>
    <x v="4"/>
    <x v="3"/>
  </r>
  <r>
    <s v="1012"/>
    <s v="0L"/>
    <x v="4"/>
    <d v="2018-08-27T00:00:00"/>
    <x v="1"/>
    <x v="11"/>
    <s v="ZJ"/>
    <s v="9200099306"/>
    <s v="50"/>
    <n v="-47.33"/>
    <s v=""/>
    <x v="1"/>
    <x v="4"/>
    <x v="1"/>
  </r>
  <r>
    <s v="1012"/>
    <s v="0L"/>
    <x v="4"/>
    <d v="2018-08-27T00:00:00"/>
    <x v="1"/>
    <x v="11"/>
    <s v="ZJ"/>
    <s v="9200099338"/>
    <s v="40"/>
    <n v="4.07"/>
    <s v=""/>
    <x v="1"/>
    <x v="4"/>
    <x v="1"/>
  </r>
  <r>
    <s v="1012"/>
    <s v="0L"/>
    <x v="4"/>
    <d v="2018-08-28T00:00:00"/>
    <x v="1"/>
    <x v="11"/>
    <s v="ZJ"/>
    <s v="9200099340"/>
    <s v="50"/>
    <n v="-129.72999999999999"/>
    <s v=""/>
    <x v="5"/>
    <x v="4"/>
    <x v="5"/>
  </r>
  <r>
    <s v="1012"/>
    <s v="0L"/>
    <x v="4"/>
    <d v="2018-08-28T00:00:00"/>
    <x v="1"/>
    <x v="11"/>
    <s v="ZJ"/>
    <s v="9200099340"/>
    <s v="50"/>
    <n v="-3552.99"/>
    <s v=""/>
    <x v="1"/>
    <x v="4"/>
    <x v="1"/>
  </r>
  <r>
    <s v="1012"/>
    <s v="0L"/>
    <x v="4"/>
    <d v="2018-08-20T00:00:00"/>
    <x v="1"/>
    <x v="11"/>
    <s v="ZJ"/>
    <s v="9200099373"/>
    <s v="40"/>
    <n v="3.6"/>
    <s v=""/>
    <x v="1"/>
    <x v="4"/>
    <x v="1"/>
  </r>
  <r>
    <s v="1012"/>
    <s v="0L"/>
    <x v="4"/>
    <d v="2018-08-27T00:00:00"/>
    <x v="1"/>
    <x v="11"/>
    <s v="ZJ"/>
    <s v="9200099375"/>
    <s v="40"/>
    <n v="6.8"/>
    <s v=""/>
    <x v="1"/>
    <x v="4"/>
    <x v="1"/>
  </r>
  <r>
    <s v="1012"/>
    <s v="0L"/>
    <x v="4"/>
    <d v="2018-08-29T00:00:00"/>
    <x v="1"/>
    <x v="11"/>
    <s v="ZJ"/>
    <s v="9200099377"/>
    <s v="50"/>
    <n v="-537.57000000000005"/>
    <s v=""/>
    <x v="1"/>
    <x v="4"/>
    <x v="1"/>
  </r>
  <r>
    <s v="1012"/>
    <s v="0L"/>
    <x v="4"/>
    <d v="2018-08-29T00:00:00"/>
    <x v="1"/>
    <x v="11"/>
    <s v="ZJ"/>
    <s v="9200099377"/>
    <s v="50"/>
    <n v="-4.6900000000000004"/>
    <s v=""/>
    <x v="5"/>
    <x v="4"/>
    <x v="5"/>
  </r>
  <r>
    <s v="1012"/>
    <s v="0L"/>
    <x v="4"/>
    <d v="2018-08-13T00:00:00"/>
    <x v="1"/>
    <x v="11"/>
    <s v="ZJ"/>
    <s v="9200099384"/>
    <s v="40"/>
    <n v="0.71"/>
    <s v=""/>
    <x v="1"/>
    <x v="4"/>
    <x v="1"/>
  </r>
  <r>
    <s v="1012"/>
    <s v="0L"/>
    <x v="4"/>
    <d v="2018-08-27T00:00:00"/>
    <x v="1"/>
    <x v="11"/>
    <s v="ZJ"/>
    <s v="9200099386"/>
    <s v="40"/>
    <n v="1.64"/>
    <s v=""/>
    <x v="1"/>
    <x v="4"/>
    <x v="1"/>
  </r>
  <r>
    <s v="1012"/>
    <s v="0L"/>
    <x v="4"/>
    <d v="2018-08-28T00:00:00"/>
    <x v="1"/>
    <x v="11"/>
    <s v="ZJ"/>
    <s v="9200099388"/>
    <s v="40"/>
    <n v="36.24"/>
    <s v=""/>
    <x v="1"/>
    <x v="4"/>
    <x v="1"/>
  </r>
  <r>
    <s v="1012"/>
    <s v="0L"/>
    <x v="4"/>
    <d v="2018-08-13T00:00:00"/>
    <x v="1"/>
    <x v="11"/>
    <s v="ZJ"/>
    <s v="9200099396"/>
    <s v="40"/>
    <n v="3.5"/>
    <s v=""/>
    <x v="3"/>
    <x v="4"/>
    <x v="3"/>
  </r>
  <r>
    <s v="1012"/>
    <s v="0L"/>
    <x v="4"/>
    <d v="2018-08-21T00:00:00"/>
    <x v="1"/>
    <x v="11"/>
    <s v="ZJ"/>
    <s v="9200099400"/>
    <s v="40"/>
    <n v="1.1299999999999999"/>
    <s v=""/>
    <x v="2"/>
    <x v="4"/>
    <x v="2"/>
  </r>
  <r>
    <s v="1012"/>
    <s v="0L"/>
    <x v="4"/>
    <d v="2018-08-23T00:00:00"/>
    <x v="1"/>
    <x v="11"/>
    <s v="ZJ"/>
    <s v="9200099401"/>
    <s v="40"/>
    <n v="2.0699999999999998"/>
    <s v=""/>
    <x v="1"/>
    <x v="4"/>
    <x v="1"/>
  </r>
  <r>
    <s v="1012"/>
    <s v="0L"/>
    <x v="4"/>
    <d v="2018-08-27T00:00:00"/>
    <x v="1"/>
    <x v="11"/>
    <s v="ZJ"/>
    <s v="9200099404"/>
    <s v="40"/>
    <n v="5.1100000000000003"/>
    <s v=""/>
    <x v="2"/>
    <x v="4"/>
    <x v="2"/>
  </r>
  <r>
    <s v="1012"/>
    <s v="0L"/>
    <x v="4"/>
    <d v="2018-08-27T00:00:00"/>
    <x v="1"/>
    <x v="11"/>
    <s v="ZJ"/>
    <s v="9200099404"/>
    <s v="40"/>
    <n v="304.64"/>
    <s v=""/>
    <x v="1"/>
    <x v="4"/>
    <x v="1"/>
  </r>
  <r>
    <s v="1012"/>
    <s v="0L"/>
    <x v="4"/>
    <d v="2018-08-27T00:00:00"/>
    <x v="1"/>
    <x v="11"/>
    <s v="ZJ"/>
    <s v="9200099404"/>
    <s v="40"/>
    <n v="60.91"/>
    <s v=""/>
    <x v="3"/>
    <x v="4"/>
    <x v="3"/>
  </r>
  <r>
    <s v="1012"/>
    <s v="0L"/>
    <x v="4"/>
    <d v="2018-08-28T00:00:00"/>
    <x v="1"/>
    <x v="11"/>
    <s v="ZJ"/>
    <s v="9200099406"/>
    <s v="40"/>
    <n v="2.0699999999999998"/>
    <s v=""/>
    <x v="1"/>
    <x v="4"/>
    <x v="1"/>
  </r>
  <r>
    <s v="1012"/>
    <s v="0L"/>
    <x v="4"/>
    <d v="2018-08-28T00:00:00"/>
    <x v="1"/>
    <x v="11"/>
    <s v="ZJ"/>
    <s v="9200099407"/>
    <s v="40"/>
    <n v="89.25"/>
    <s v=""/>
    <x v="1"/>
    <x v="4"/>
    <x v="1"/>
  </r>
  <r>
    <s v="1012"/>
    <s v="0L"/>
    <x v="4"/>
    <d v="2018-08-13T00:00:00"/>
    <x v="1"/>
    <x v="11"/>
    <s v="ZJ"/>
    <s v="9200099411"/>
    <s v="40"/>
    <n v="2.38"/>
    <s v=""/>
    <x v="1"/>
    <x v="4"/>
    <x v="1"/>
  </r>
  <r>
    <s v="1012"/>
    <s v="0L"/>
    <x v="4"/>
    <d v="2018-08-28T00:00:00"/>
    <x v="1"/>
    <x v="11"/>
    <s v="ZJ"/>
    <s v="9200099420"/>
    <s v="40"/>
    <n v="5.26"/>
    <s v=""/>
    <x v="5"/>
    <x v="4"/>
    <x v="5"/>
  </r>
  <r>
    <s v="1012"/>
    <s v="0L"/>
    <x v="4"/>
    <d v="2018-08-28T00:00:00"/>
    <x v="1"/>
    <x v="11"/>
    <s v="ZJ"/>
    <s v="9200099420"/>
    <s v="40"/>
    <n v="168.84"/>
    <s v=""/>
    <x v="1"/>
    <x v="4"/>
    <x v="1"/>
  </r>
  <r>
    <s v="1012"/>
    <s v="0L"/>
    <x v="4"/>
    <d v="2018-08-29T00:00:00"/>
    <x v="1"/>
    <x v="11"/>
    <s v="ZJ"/>
    <s v="9200099421"/>
    <s v="40"/>
    <n v="1.56"/>
    <s v=""/>
    <x v="1"/>
    <x v="4"/>
    <x v="1"/>
  </r>
  <r>
    <s v="1012"/>
    <s v="0L"/>
    <x v="4"/>
    <d v="2018-08-29T00:00:00"/>
    <x v="1"/>
    <x v="11"/>
    <s v="ZJ"/>
    <s v="9200099423"/>
    <s v="40"/>
    <n v="2.86"/>
    <s v=""/>
    <x v="5"/>
    <x v="4"/>
    <x v="5"/>
  </r>
  <r>
    <s v="1012"/>
    <s v="0L"/>
    <x v="4"/>
    <d v="2018-08-29T00:00:00"/>
    <x v="1"/>
    <x v="11"/>
    <s v="ZJ"/>
    <s v="9200099423"/>
    <s v="40"/>
    <n v="143.32"/>
    <s v=""/>
    <x v="1"/>
    <x v="4"/>
    <x v="1"/>
  </r>
  <r>
    <s v="1012"/>
    <s v="0L"/>
    <x v="4"/>
    <d v="2018-08-28T00:00:00"/>
    <x v="1"/>
    <x v="11"/>
    <s v="ZJ"/>
    <s v="9200099429"/>
    <s v="50"/>
    <n v="-331.02"/>
    <s v=""/>
    <x v="1"/>
    <x v="4"/>
    <x v="1"/>
  </r>
  <r>
    <s v="1012"/>
    <s v="0L"/>
    <x v="4"/>
    <d v="2018-08-29T00:00:00"/>
    <x v="1"/>
    <x v="11"/>
    <s v="ZJ"/>
    <s v="9200099432"/>
    <s v="50"/>
    <n v="-3.22"/>
    <s v=""/>
    <x v="0"/>
    <x v="4"/>
    <x v="0"/>
  </r>
  <r>
    <s v="1012"/>
    <s v="0L"/>
    <x v="4"/>
    <d v="2018-08-29T00:00:00"/>
    <x v="1"/>
    <x v="11"/>
    <s v="ZJ"/>
    <s v="9200099433"/>
    <s v="50"/>
    <n v="-5.26"/>
    <s v=""/>
    <x v="5"/>
    <x v="4"/>
    <x v="5"/>
  </r>
  <r>
    <s v="1012"/>
    <s v="0L"/>
    <x v="4"/>
    <d v="2018-08-29T00:00:00"/>
    <x v="1"/>
    <x v="11"/>
    <s v="ZJ"/>
    <s v="9200099435"/>
    <s v="50"/>
    <n v="-163.13"/>
    <s v=""/>
    <x v="1"/>
    <x v="4"/>
    <x v="1"/>
  </r>
  <r>
    <s v="1012"/>
    <s v="0L"/>
    <x v="4"/>
    <d v="2018-08-27T00:00:00"/>
    <x v="1"/>
    <x v="11"/>
    <s v="ZJ"/>
    <s v="9200099443"/>
    <s v="50"/>
    <n v="-50.92"/>
    <s v=""/>
    <x v="1"/>
    <x v="4"/>
    <x v="1"/>
  </r>
  <r>
    <s v="1012"/>
    <s v="0L"/>
    <x v="4"/>
    <d v="2018-08-28T00:00:00"/>
    <x v="1"/>
    <x v="11"/>
    <s v="ZJ"/>
    <s v="9200099444"/>
    <s v="50"/>
    <n v="-6.47"/>
    <s v=""/>
    <x v="0"/>
    <x v="4"/>
    <x v="0"/>
  </r>
  <r>
    <s v="1012"/>
    <s v="0L"/>
    <x v="4"/>
    <d v="2018-08-28T00:00:00"/>
    <x v="1"/>
    <x v="11"/>
    <s v="ZJ"/>
    <s v="9200099447"/>
    <s v="50"/>
    <n v="-272.77"/>
    <s v=""/>
    <x v="1"/>
    <x v="4"/>
    <x v="1"/>
  </r>
  <r>
    <s v="1012"/>
    <s v="0L"/>
    <x v="4"/>
    <d v="2018-08-28T00:00:00"/>
    <x v="1"/>
    <x v="11"/>
    <s v="ZJ"/>
    <s v="9200099450"/>
    <s v="50"/>
    <n v="-0.13"/>
    <s v=""/>
    <x v="1"/>
    <x v="4"/>
    <x v="1"/>
  </r>
  <r>
    <s v="1012"/>
    <s v="0L"/>
    <x v="4"/>
    <d v="2018-08-30T00:00:00"/>
    <x v="1"/>
    <x v="11"/>
    <s v="ZJ"/>
    <s v="9200099489"/>
    <s v="50"/>
    <n v="-1.46"/>
    <s v=""/>
    <x v="5"/>
    <x v="4"/>
    <x v="5"/>
  </r>
  <r>
    <s v="1012"/>
    <s v="0L"/>
    <x v="4"/>
    <d v="2018-08-30T00:00:00"/>
    <x v="1"/>
    <x v="11"/>
    <s v="ZJ"/>
    <s v="9200099489"/>
    <s v="50"/>
    <n v="-50.26"/>
    <s v=""/>
    <x v="1"/>
    <x v="4"/>
    <x v="1"/>
  </r>
  <r>
    <s v="1012"/>
    <s v="0L"/>
    <x v="4"/>
    <d v="2018-08-29T00:00:00"/>
    <x v="1"/>
    <x v="11"/>
    <s v="ZJ"/>
    <s v="9200099497"/>
    <s v="40"/>
    <n v="0.97"/>
    <s v=""/>
    <x v="1"/>
    <x v="4"/>
    <x v="1"/>
  </r>
  <r>
    <s v="1012"/>
    <s v="0L"/>
    <x v="4"/>
    <d v="2018-08-29T00:00:00"/>
    <x v="1"/>
    <x v="11"/>
    <s v="ZJ"/>
    <s v="9200099498"/>
    <s v="40"/>
    <n v="1.81"/>
    <s v=""/>
    <x v="1"/>
    <x v="4"/>
    <x v="1"/>
  </r>
  <r>
    <s v="1012"/>
    <s v="0L"/>
    <x v="4"/>
    <d v="2018-08-01T00:00:00"/>
    <x v="1"/>
    <x v="11"/>
    <s v="ZJ"/>
    <s v="9200099499"/>
    <s v="40"/>
    <n v="4.32"/>
    <s v=""/>
    <x v="1"/>
    <x v="4"/>
    <x v="1"/>
  </r>
  <r>
    <s v="1012"/>
    <s v="0L"/>
    <x v="4"/>
    <d v="2018-08-13T00:00:00"/>
    <x v="1"/>
    <x v="11"/>
    <s v="ZJ"/>
    <s v="9200099500"/>
    <s v="40"/>
    <n v="2.27"/>
    <s v=""/>
    <x v="1"/>
    <x v="4"/>
    <x v="1"/>
  </r>
  <r>
    <s v="1012"/>
    <s v="0L"/>
    <x v="4"/>
    <d v="2018-08-20T00:00:00"/>
    <x v="1"/>
    <x v="11"/>
    <s v="ZJ"/>
    <s v="9200099501"/>
    <s v="40"/>
    <n v="27.87"/>
    <s v=""/>
    <x v="1"/>
    <x v="4"/>
    <x v="1"/>
  </r>
  <r>
    <s v="1012"/>
    <s v="0L"/>
    <x v="4"/>
    <d v="2018-08-29T00:00:00"/>
    <x v="1"/>
    <x v="11"/>
    <s v="ZJ"/>
    <s v="9200099503"/>
    <s v="40"/>
    <n v="4.6500000000000004"/>
    <s v=""/>
    <x v="1"/>
    <x v="4"/>
    <x v="1"/>
  </r>
  <r>
    <s v="1012"/>
    <s v="0L"/>
    <x v="4"/>
    <d v="2018-08-13T00:00:00"/>
    <x v="1"/>
    <x v="11"/>
    <s v="ZJ"/>
    <s v="9200099509"/>
    <s v="40"/>
    <n v="138.22999999999999"/>
    <s v=""/>
    <x v="1"/>
    <x v="4"/>
    <x v="1"/>
  </r>
  <r>
    <s v="1012"/>
    <s v="0L"/>
    <x v="4"/>
    <d v="2018-08-29T00:00:00"/>
    <x v="1"/>
    <x v="11"/>
    <s v="ZJ"/>
    <s v="9200099516"/>
    <s v="40"/>
    <n v="2.0499999999999998"/>
    <s v=""/>
    <x v="5"/>
    <x v="4"/>
    <x v="5"/>
  </r>
  <r>
    <s v="1012"/>
    <s v="0L"/>
    <x v="4"/>
    <d v="2018-08-29T00:00:00"/>
    <x v="1"/>
    <x v="11"/>
    <s v="ZJ"/>
    <s v="9200099516"/>
    <s v="40"/>
    <n v="3.58"/>
    <s v=""/>
    <x v="2"/>
    <x v="4"/>
    <x v="2"/>
  </r>
  <r>
    <s v="1012"/>
    <s v="0L"/>
    <x v="4"/>
    <d v="2018-08-29T00:00:00"/>
    <x v="1"/>
    <x v="11"/>
    <s v="ZJ"/>
    <s v="9200099518"/>
    <s v="40"/>
    <n v="338.54"/>
    <s v=""/>
    <x v="1"/>
    <x v="4"/>
    <x v="1"/>
  </r>
  <r>
    <s v="1012"/>
    <s v="0L"/>
    <x v="4"/>
    <d v="2018-08-30T00:00:00"/>
    <x v="1"/>
    <x v="11"/>
    <s v="ZJ"/>
    <s v="9200099520"/>
    <s v="40"/>
    <n v="20.48"/>
    <s v=""/>
    <x v="1"/>
    <x v="4"/>
    <x v="1"/>
  </r>
  <r>
    <s v="1012"/>
    <s v="0L"/>
    <x v="4"/>
    <d v="2018-08-29T00:00:00"/>
    <x v="1"/>
    <x v="11"/>
    <s v="ZJ"/>
    <s v="9200099526"/>
    <s v="50"/>
    <n v="-426.75"/>
    <s v=""/>
    <x v="1"/>
    <x v="4"/>
    <x v="1"/>
  </r>
  <r>
    <s v="1012"/>
    <s v="0L"/>
    <x v="4"/>
    <d v="2018-08-30T00:00:00"/>
    <x v="1"/>
    <x v="11"/>
    <s v="ZJ"/>
    <s v="9200099527"/>
    <s v="50"/>
    <n v="-4.63"/>
    <s v=""/>
    <x v="2"/>
    <x v="4"/>
    <x v="2"/>
  </r>
  <r>
    <s v="1012"/>
    <s v="0L"/>
    <x v="4"/>
    <d v="2018-08-30T00:00:00"/>
    <x v="1"/>
    <x v="11"/>
    <s v="ZJ"/>
    <s v="9200099528"/>
    <s v="50"/>
    <n v="-0.03"/>
    <s v=""/>
    <x v="0"/>
    <x v="4"/>
    <x v="0"/>
  </r>
  <r>
    <s v="1012"/>
    <s v="0L"/>
    <x v="4"/>
    <d v="2018-08-30T00:00:00"/>
    <x v="1"/>
    <x v="11"/>
    <s v="ZJ"/>
    <s v="9200099529"/>
    <s v="50"/>
    <n v="-67.81"/>
    <s v=""/>
    <x v="1"/>
    <x v="4"/>
    <x v="1"/>
  </r>
  <r>
    <s v="1012"/>
    <s v="0L"/>
    <x v="4"/>
    <d v="2018-08-16T00:00:00"/>
    <x v="1"/>
    <x v="11"/>
    <s v="ZJ"/>
    <s v="9200099568"/>
    <s v="40"/>
    <n v="3.18"/>
    <s v=""/>
    <x v="1"/>
    <x v="4"/>
    <x v="1"/>
  </r>
  <r>
    <s v="1012"/>
    <s v="0L"/>
    <x v="4"/>
    <d v="2018-08-21T00:00:00"/>
    <x v="1"/>
    <x v="11"/>
    <s v="ZJ"/>
    <s v="9200099570"/>
    <s v="40"/>
    <n v="3.04"/>
    <s v=""/>
    <x v="1"/>
    <x v="4"/>
    <x v="1"/>
  </r>
  <r>
    <s v="1012"/>
    <s v="0L"/>
    <x v="4"/>
    <d v="2018-08-30T00:00:00"/>
    <x v="1"/>
    <x v="11"/>
    <s v="ZJ"/>
    <s v="9200099574"/>
    <s v="40"/>
    <n v="101.42"/>
    <s v=""/>
    <x v="1"/>
    <x v="4"/>
    <x v="1"/>
  </r>
  <r>
    <s v="1012"/>
    <s v="0L"/>
    <x v="4"/>
    <d v="2018-08-30T00:00:00"/>
    <x v="1"/>
    <x v="11"/>
    <s v="ZJ"/>
    <s v="9200099588"/>
    <s v="40"/>
    <n v="5.25"/>
    <s v=""/>
    <x v="5"/>
    <x v="4"/>
    <x v="5"/>
  </r>
  <r>
    <s v="1012"/>
    <s v="0L"/>
    <x v="4"/>
    <d v="2018-08-30T00:00:00"/>
    <x v="1"/>
    <x v="11"/>
    <s v="ZJ"/>
    <s v="9200099596"/>
    <s v="50"/>
    <n v="-412.12"/>
    <s v=""/>
    <x v="1"/>
    <x v="4"/>
    <x v="1"/>
  </r>
  <r>
    <s v="1012"/>
    <s v="0L"/>
    <x v="4"/>
    <d v="2018-08-23T00:00:00"/>
    <x v="1"/>
    <x v="11"/>
    <s v="ZJ"/>
    <s v="9200099606"/>
    <s v="40"/>
    <n v="0.71"/>
    <s v=""/>
    <x v="1"/>
    <x v="4"/>
    <x v="1"/>
  </r>
  <r>
    <s v="1012"/>
    <s v="0L"/>
    <x v="4"/>
    <d v="2018-08-30T00:00:00"/>
    <x v="1"/>
    <x v="11"/>
    <s v="ZJ"/>
    <s v="9200099607"/>
    <s v="40"/>
    <n v="0.94"/>
    <s v=""/>
    <x v="1"/>
    <x v="4"/>
    <x v="1"/>
  </r>
  <r>
    <s v="1012"/>
    <s v="0L"/>
    <x v="4"/>
    <d v="2018-08-13T00:00:00"/>
    <x v="1"/>
    <x v="11"/>
    <s v="ZJ"/>
    <s v="9200099628"/>
    <s v="40"/>
    <n v="4.38"/>
    <s v=""/>
    <x v="1"/>
    <x v="4"/>
    <x v="1"/>
  </r>
  <r>
    <s v="1012"/>
    <s v="0L"/>
    <x v="4"/>
    <d v="2018-08-22T00:00:00"/>
    <x v="1"/>
    <x v="11"/>
    <s v="ZJ"/>
    <s v="9200099629"/>
    <s v="40"/>
    <n v="19.64"/>
    <s v=""/>
    <x v="1"/>
    <x v="4"/>
    <x v="1"/>
  </r>
  <r>
    <s v="1012"/>
    <s v="0L"/>
    <x v="4"/>
    <d v="2018-08-30T00:00:00"/>
    <x v="1"/>
    <x v="11"/>
    <s v="ZJ"/>
    <s v="9200099642"/>
    <s v="40"/>
    <n v="1.46"/>
    <s v=""/>
    <x v="5"/>
    <x v="4"/>
    <x v="5"/>
  </r>
  <r>
    <s v="1012"/>
    <s v="0L"/>
    <x v="5"/>
    <d v="2017-09-01T00:00:00"/>
    <x v="0"/>
    <x v="0"/>
    <s v="ZJ"/>
    <s v="9200084819"/>
    <s v="50"/>
    <n v="-84"/>
    <s v=""/>
    <x v="1"/>
    <x v="5"/>
    <x v="1"/>
  </r>
  <r>
    <s v="1012"/>
    <s v="0L"/>
    <x v="5"/>
    <d v="2017-09-01T00:00:00"/>
    <x v="0"/>
    <x v="0"/>
    <s v="ZJ"/>
    <s v="9200084826"/>
    <s v="50"/>
    <n v="-12"/>
    <s v=""/>
    <x v="1"/>
    <x v="5"/>
    <x v="1"/>
  </r>
  <r>
    <s v="1012"/>
    <s v="0L"/>
    <x v="5"/>
    <d v="2017-09-01T00:00:00"/>
    <x v="0"/>
    <x v="0"/>
    <s v="ZJ"/>
    <s v="9200084836"/>
    <s v="50"/>
    <n v="-24"/>
    <s v=""/>
    <x v="1"/>
    <x v="5"/>
    <x v="1"/>
  </r>
  <r>
    <s v="1012"/>
    <s v="0L"/>
    <x v="5"/>
    <d v="2017-09-05T00:00:00"/>
    <x v="0"/>
    <x v="0"/>
    <s v="ZJ"/>
    <s v="9200084885"/>
    <s v="50"/>
    <n v="-108"/>
    <s v=""/>
    <x v="1"/>
    <x v="5"/>
    <x v="1"/>
  </r>
  <r>
    <s v="1012"/>
    <s v="0L"/>
    <x v="5"/>
    <d v="2017-09-04T00:00:00"/>
    <x v="0"/>
    <x v="0"/>
    <s v="ZJ"/>
    <s v="9200084886"/>
    <s v="50"/>
    <n v="-12"/>
    <s v=""/>
    <x v="1"/>
    <x v="5"/>
    <x v="1"/>
  </r>
  <r>
    <s v="1012"/>
    <s v="0L"/>
    <x v="5"/>
    <d v="2017-09-05T00:00:00"/>
    <x v="0"/>
    <x v="0"/>
    <s v="ZJ"/>
    <s v="9200084888"/>
    <s v="50"/>
    <n v="-24"/>
    <s v=""/>
    <x v="1"/>
    <x v="5"/>
    <x v="1"/>
  </r>
  <r>
    <s v="1012"/>
    <s v="0L"/>
    <x v="5"/>
    <d v="2017-09-06T00:00:00"/>
    <x v="0"/>
    <x v="0"/>
    <s v="ZJ"/>
    <s v="9200084913"/>
    <s v="50"/>
    <n v="-12"/>
    <s v=""/>
    <x v="1"/>
    <x v="5"/>
    <x v="1"/>
  </r>
  <r>
    <s v="1012"/>
    <s v="0L"/>
    <x v="5"/>
    <d v="2017-09-06T00:00:00"/>
    <x v="0"/>
    <x v="0"/>
    <s v="ZJ"/>
    <s v="9200084922"/>
    <s v="50"/>
    <n v="-12"/>
    <s v=""/>
    <x v="1"/>
    <x v="5"/>
    <x v="1"/>
  </r>
  <r>
    <s v="1012"/>
    <s v="0L"/>
    <x v="5"/>
    <d v="2017-09-06T00:00:00"/>
    <x v="0"/>
    <x v="0"/>
    <s v="ZJ"/>
    <s v="9200084926"/>
    <s v="50"/>
    <n v="-108"/>
    <s v=""/>
    <x v="1"/>
    <x v="5"/>
    <x v="1"/>
  </r>
  <r>
    <s v="1012"/>
    <s v="0L"/>
    <x v="5"/>
    <d v="2017-09-06T00:00:00"/>
    <x v="0"/>
    <x v="0"/>
    <s v="ZJ"/>
    <s v="9200084930"/>
    <s v="50"/>
    <n v="-12"/>
    <s v=""/>
    <x v="1"/>
    <x v="5"/>
    <x v="1"/>
  </r>
  <r>
    <s v="1012"/>
    <s v="0L"/>
    <x v="5"/>
    <d v="2017-09-07T00:00:00"/>
    <x v="0"/>
    <x v="0"/>
    <s v="ZJ"/>
    <s v="9200084962"/>
    <s v="50"/>
    <n v="-24"/>
    <s v=""/>
    <x v="1"/>
    <x v="5"/>
    <x v="1"/>
  </r>
  <r>
    <s v="1012"/>
    <s v="0L"/>
    <x v="5"/>
    <d v="2017-09-07T00:00:00"/>
    <x v="0"/>
    <x v="0"/>
    <s v="ZJ"/>
    <s v="9200084971"/>
    <s v="50"/>
    <n v="-36"/>
    <s v=""/>
    <x v="1"/>
    <x v="5"/>
    <x v="1"/>
  </r>
  <r>
    <s v="1012"/>
    <s v="0L"/>
    <x v="5"/>
    <d v="2017-09-08T00:00:00"/>
    <x v="0"/>
    <x v="0"/>
    <s v="ZJ"/>
    <s v="9200085005"/>
    <s v="50"/>
    <n v="-60"/>
    <s v=""/>
    <x v="1"/>
    <x v="5"/>
    <x v="1"/>
  </r>
  <r>
    <s v="1012"/>
    <s v="0L"/>
    <x v="5"/>
    <d v="2017-09-08T00:00:00"/>
    <x v="0"/>
    <x v="0"/>
    <s v="ZJ"/>
    <s v="9200085006"/>
    <s v="50"/>
    <n v="-12"/>
    <s v=""/>
    <x v="1"/>
    <x v="5"/>
    <x v="1"/>
  </r>
  <r>
    <s v="1012"/>
    <s v="0L"/>
    <x v="5"/>
    <d v="2017-09-08T00:00:00"/>
    <x v="0"/>
    <x v="0"/>
    <s v="ZJ"/>
    <s v="9200085011"/>
    <s v="50"/>
    <n v="-60"/>
    <s v=""/>
    <x v="1"/>
    <x v="5"/>
    <x v="1"/>
  </r>
  <r>
    <s v="1012"/>
    <s v="0L"/>
    <x v="5"/>
    <d v="2017-09-11T00:00:00"/>
    <x v="0"/>
    <x v="0"/>
    <s v="ZJ"/>
    <s v="9200085043"/>
    <s v="50"/>
    <n v="-60"/>
    <s v=""/>
    <x v="1"/>
    <x v="5"/>
    <x v="1"/>
  </r>
  <r>
    <s v="1012"/>
    <s v="0L"/>
    <x v="5"/>
    <d v="2017-09-11T00:00:00"/>
    <x v="0"/>
    <x v="0"/>
    <s v="ZJ"/>
    <s v="9200085051"/>
    <s v="50"/>
    <n v="-12"/>
    <s v=""/>
    <x v="1"/>
    <x v="5"/>
    <x v="1"/>
  </r>
  <r>
    <s v="1012"/>
    <s v="0L"/>
    <x v="5"/>
    <d v="2017-09-11T00:00:00"/>
    <x v="0"/>
    <x v="0"/>
    <s v="ZJ"/>
    <s v="9200085052"/>
    <s v="50"/>
    <n v="-96"/>
    <s v=""/>
    <x v="1"/>
    <x v="5"/>
    <x v="1"/>
  </r>
  <r>
    <s v="1012"/>
    <s v="0L"/>
    <x v="5"/>
    <d v="2017-09-11T00:00:00"/>
    <x v="0"/>
    <x v="0"/>
    <s v="ZJ"/>
    <s v="9200085052"/>
    <s v="50"/>
    <n v="-12"/>
    <s v=""/>
    <x v="2"/>
    <x v="5"/>
    <x v="2"/>
  </r>
  <r>
    <s v="1012"/>
    <s v="0L"/>
    <x v="5"/>
    <d v="2017-09-12T00:00:00"/>
    <x v="0"/>
    <x v="0"/>
    <s v="ZJ"/>
    <s v="9200085074"/>
    <s v="50"/>
    <n v="-12"/>
    <s v=""/>
    <x v="1"/>
    <x v="5"/>
    <x v="1"/>
  </r>
  <r>
    <s v="1012"/>
    <s v="0L"/>
    <x v="5"/>
    <d v="2017-09-12T00:00:00"/>
    <x v="0"/>
    <x v="0"/>
    <s v="ZJ"/>
    <s v="9200085090"/>
    <s v="50"/>
    <n v="-60"/>
    <s v=""/>
    <x v="1"/>
    <x v="5"/>
    <x v="1"/>
  </r>
  <r>
    <s v="1012"/>
    <s v="0L"/>
    <x v="5"/>
    <d v="2017-09-12T00:00:00"/>
    <x v="0"/>
    <x v="0"/>
    <s v="ZJ"/>
    <s v="9200085093"/>
    <s v="50"/>
    <n v="-12"/>
    <s v=""/>
    <x v="0"/>
    <x v="5"/>
    <x v="0"/>
  </r>
  <r>
    <s v="1012"/>
    <s v="0L"/>
    <x v="5"/>
    <d v="2017-09-12T00:00:00"/>
    <x v="0"/>
    <x v="0"/>
    <s v="ZJ"/>
    <s v="9200085093"/>
    <s v="50"/>
    <n v="-120"/>
    <s v=""/>
    <x v="1"/>
    <x v="5"/>
    <x v="1"/>
  </r>
  <r>
    <s v="1012"/>
    <s v="0L"/>
    <x v="5"/>
    <d v="2017-09-12T00:00:00"/>
    <x v="0"/>
    <x v="0"/>
    <s v="ZJ"/>
    <s v="9200085098"/>
    <s v="50"/>
    <n v="-12"/>
    <s v=""/>
    <x v="1"/>
    <x v="5"/>
    <x v="1"/>
  </r>
  <r>
    <s v="1012"/>
    <s v="0L"/>
    <x v="5"/>
    <d v="2017-09-13T00:00:00"/>
    <x v="0"/>
    <x v="0"/>
    <s v="ZJ"/>
    <s v="9200085116"/>
    <s v="50"/>
    <n v="-84"/>
    <s v=""/>
    <x v="1"/>
    <x v="5"/>
    <x v="1"/>
  </r>
  <r>
    <s v="1012"/>
    <s v="0L"/>
    <x v="5"/>
    <d v="2017-09-13T00:00:00"/>
    <x v="0"/>
    <x v="0"/>
    <s v="ZJ"/>
    <s v="9200085117"/>
    <s v="50"/>
    <n v="-12"/>
    <s v=""/>
    <x v="1"/>
    <x v="5"/>
    <x v="1"/>
  </r>
  <r>
    <s v="1012"/>
    <s v="0L"/>
    <x v="5"/>
    <d v="2017-09-13T00:00:00"/>
    <x v="0"/>
    <x v="0"/>
    <s v="ZJ"/>
    <s v="9200085125"/>
    <s v="50"/>
    <n v="-36"/>
    <s v=""/>
    <x v="1"/>
    <x v="5"/>
    <x v="1"/>
  </r>
  <r>
    <s v="1012"/>
    <s v="0L"/>
    <x v="5"/>
    <d v="2017-09-14T00:00:00"/>
    <x v="0"/>
    <x v="0"/>
    <s v="ZJ"/>
    <s v="9200085166"/>
    <s v="50"/>
    <n v="-12"/>
    <s v=""/>
    <x v="1"/>
    <x v="5"/>
    <x v="1"/>
  </r>
  <r>
    <s v="1012"/>
    <s v="0L"/>
    <x v="5"/>
    <d v="2017-09-14T00:00:00"/>
    <x v="0"/>
    <x v="0"/>
    <s v="ZJ"/>
    <s v="9200085176"/>
    <s v="50"/>
    <n v="-48"/>
    <s v=""/>
    <x v="1"/>
    <x v="5"/>
    <x v="1"/>
  </r>
  <r>
    <s v="1012"/>
    <s v="0L"/>
    <x v="5"/>
    <d v="2017-09-14T00:00:00"/>
    <x v="0"/>
    <x v="0"/>
    <s v="ZJ"/>
    <s v="9200085177"/>
    <s v="50"/>
    <n v="-204"/>
    <s v=""/>
    <x v="1"/>
    <x v="5"/>
    <x v="1"/>
  </r>
  <r>
    <s v="1012"/>
    <s v="0L"/>
    <x v="5"/>
    <d v="2017-09-14T00:00:00"/>
    <x v="0"/>
    <x v="0"/>
    <s v="ZJ"/>
    <s v="9200085177"/>
    <s v="50"/>
    <n v="-12"/>
    <s v=""/>
    <x v="2"/>
    <x v="5"/>
    <x v="2"/>
  </r>
  <r>
    <s v="1012"/>
    <s v="0L"/>
    <x v="5"/>
    <d v="2017-09-14T00:00:00"/>
    <x v="0"/>
    <x v="0"/>
    <s v="ZJ"/>
    <s v="9200085182"/>
    <s v="50"/>
    <n v="-12"/>
    <s v=""/>
    <x v="0"/>
    <x v="5"/>
    <x v="0"/>
  </r>
  <r>
    <s v="1012"/>
    <s v="0L"/>
    <x v="5"/>
    <d v="2017-09-15T00:00:00"/>
    <x v="0"/>
    <x v="0"/>
    <s v="ZJ"/>
    <s v="9200085235"/>
    <s v="50"/>
    <n v="-12"/>
    <s v=""/>
    <x v="1"/>
    <x v="5"/>
    <x v="1"/>
  </r>
  <r>
    <s v="1012"/>
    <s v="0L"/>
    <x v="5"/>
    <d v="2017-09-18T00:00:00"/>
    <x v="0"/>
    <x v="0"/>
    <s v="ZJ"/>
    <s v="9200085259"/>
    <s v="50"/>
    <n v="-36"/>
    <s v=""/>
    <x v="1"/>
    <x v="5"/>
    <x v="1"/>
  </r>
  <r>
    <s v="1012"/>
    <s v="0L"/>
    <x v="5"/>
    <d v="2017-09-18T00:00:00"/>
    <x v="0"/>
    <x v="0"/>
    <s v="ZJ"/>
    <s v="9200085262"/>
    <s v="50"/>
    <n v="-96"/>
    <s v=""/>
    <x v="1"/>
    <x v="5"/>
    <x v="1"/>
  </r>
  <r>
    <s v="1012"/>
    <s v="0L"/>
    <x v="5"/>
    <d v="2017-09-18T00:00:00"/>
    <x v="0"/>
    <x v="0"/>
    <s v="ZJ"/>
    <s v="9200085267"/>
    <s v="50"/>
    <n v="-24"/>
    <s v=""/>
    <x v="1"/>
    <x v="5"/>
    <x v="1"/>
  </r>
  <r>
    <s v="1012"/>
    <s v="0L"/>
    <x v="5"/>
    <d v="2017-09-18T00:00:00"/>
    <x v="0"/>
    <x v="0"/>
    <s v="ZJ"/>
    <s v="9200085271"/>
    <s v="50"/>
    <n v="-36"/>
    <s v=""/>
    <x v="1"/>
    <x v="5"/>
    <x v="1"/>
  </r>
  <r>
    <s v="1012"/>
    <s v="0L"/>
    <x v="5"/>
    <d v="2017-09-18T00:00:00"/>
    <x v="0"/>
    <x v="0"/>
    <s v="ZJ"/>
    <s v="9200085272"/>
    <s v="50"/>
    <n v="-12"/>
    <s v=""/>
    <x v="1"/>
    <x v="5"/>
    <x v="1"/>
  </r>
  <r>
    <s v="1012"/>
    <s v="0L"/>
    <x v="5"/>
    <d v="2017-09-18T00:00:00"/>
    <x v="0"/>
    <x v="0"/>
    <s v="ZJ"/>
    <s v="9200085273"/>
    <s v="50"/>
    <n v="-36"/>
    <s v=""/>
    <x v="1"/>
    <x v="5"/>
    <x v="1"/>
  </r>
  <r>
    <s v="1012"/>
    <s v="0L"/>
    <x v="5"/>
    <d v="2017-09-18T00:00:00"/>
    <x v="0"/>
    <x v="0"/>
    <s v="ZJ"/>
    <s v="9200085273"/>
    <s v="50"/>
    <n v="-12"/>
    <s v=""/>
    <x v="2"/>
    <x v="5"/>
    <x v="2"/>
  </r>
  <r>
    <s v="1012"/>
    <s v="0L"/>
    <x v="5"/>
    <d v="2017-09-18T00:00:00"/>
    <x v="0"/>
    <x v="0"/>
    <s v="ZJ"/>
    <s v="9200085276"/>
    <s v="50"/>
    <n v="-12"/>
    <s v=""/>
    <x v="1"/>
    <x v="5"/>
    <x v="1"/>
  </r>
  <r>
    <s v="1012"/>
    <s v="0L"/>
    <x v="5"/>
    <d v="2017-09-19T00:00:00"/>
    <x v="0"/>
    <x v="0"/>
    <s v="ZJ"/>
    <s v="9200085314"/>
    <s v="50"/>
    <n v="-24"/>
    <s v=""/>
    <x v="1"/>
    <x v="5"/>
    <x v="1"/>
  </r>
  <r>
    <s v="1012"/>
    <s v="0L"/>
    <x v="5"/>
    <d v="2017-09-19T00:00:00"/>
    <x v="0"/>
    <x v="0"/>
    <s v="ZJ"/>
    <s v="9200085321"/>
    <s v="50"/>
    <n v="-12"/>
    <s v=""/>
    <x v="1"/>
    <x v="5"/>
    <x v="1"/>
  </r>
  <r>
    <s v="1012"/>
    <s v="0L"/>
    <x v="5"/>
    <d v="2017-09-20T00:00:00"/>
    <x v="0"/>
    <x v="0"/>
    <s v="ZJ"/>
    <s v="9200085381"/>
    <s v="50"/>
    <n v="-72"/>
    <s v=""/>
    <x v="1"/>
    <x v="5"/>
    <x v="1"/>
  </r>
  <r>
    <s v="1012"/>
    <s v="0L"/>
    <x v="5"/>
    <d v="2017-09-20T00:00:00"/>
    <x v="0"/>
    <x v="0"/>
    <s v="ZJ"/>
    <s v="9200085382"/>
    <s v="50"/>
    <n v="-12"/>
    <s v=""/>
    <x v="1"/>
    <x v="5"/>
    <x v="1"/>
  </r>
  <r>
    <s v="1012"/>
    <s v="0L"/>
    <x v="5"/>
    <d v="2017-09-20T00:00:00"/>
    <x v="0"/>
    <x v="0"/>
    <s v="ZJ"/>
    <s v="9200085390"/>
    <s v="50"/>
    <n v="-132"/>
    <s v=""/>
    <x v="1"/>
    <x v="5"/>
    <x v="1"/>
  </r>
  <r>
    <s v="1012"/>
    <s v="0L"/>
    <x v="5"/>
    <d v="2017-09-21T00:00:00"/>
    <x v="0"/>
    <x v="0"/>
    <s v="ZJ"/>
    <s v="9200085440"/>
    <s v="50"/>
    <n v="-12"/>
    <s v=""/>
    <x v="1"/>
    <x v="5"/>
    <x v="1"/>
  </r>
  <r>
    <s v="1012"/>
    <s v="0L"/>
    <x v="5"/>
    <d v="2017-09-21T00:00:00"/>
    <x v="0"/>
    <x v="0"/>
    <s v="ZJ"/>
    <s v="9200085448"/>
    <s v="50"/>
    <n v="-12"/>
    <s v=""/>
    <x v="2"/>
    <x v="5"/>
    <x v="2"/>
  </r>
  <r>
    <s v="1012"/>
    <s v="0L"/>
    <x v="5"/>
    <d v="2017-09-21T00:00:00"/>
    <x v="0"/>
    <x v="0"/>
    <s v="ZJ"/>
    <s v="9200085448"/>
    <s v="50"/>
    <n v="-72"/>
    <s v=""/>
    <x v="1"/>
    <x v="5"/>
    <x v="1"/>
  </r>
  <r>
    <s v="1012"/>
    <s v="0L"/>
    <x v="5"/>
    <d v="2017-09-21T00:00:00"/>
    <x v="0"/>
    <x v="0"/>
    <s v="ZJ"/>
    <s v="9200085448"/>
    <s v="50"/>
    <n v="-12"/>
    <s v=""/>
    <x v="0"/>
    <x v="5"/>
    <x v="0"/>
  </r>
  <r>
    <s v="1012"/>
    <s v="0L"/>
    <x v="5"/>
    <d v="2017-09-21T00:00:00"/>
    <x v="0"/>
    <x v="0"/>
    <s v="ZJ"/>
    <s v="9200085449"/>
    <s v="50"/>
    <n v="-12"/>
    <s v=""/>
    <x v="1"/>
    <x v="5"/>
    <x v="1"/>
  </r>
  <r>
    <s v="1012"/>
    <s v="0L"/>
    <x v="5"/>
    <d v="2017-09-22T00:00:00"/>
    <x v="0"/>
    <x v="0"/>
    <s v="ZJ"/>
    <s v="9200085496"/>
    <s v="50"/>
    <n v="-12"/>
    <s v=""/>
    <x v="1"/>
    <x v="5"/>
    <x v="1"/>
  </r>
  <r>
    <s v="1012"/>
    <s v="0L"/>
    <x v="5"/>
    <d v="2017-09-22T00:00:00"/>
    <x v="0"/>
    <x v="0"/>
    <s v="ZJ"/>
    <s v="9200085501"/>
    <s v="50"/>
    <n v="-12"/>
    <s v=""/>
    <x v="1"/>
    <x v="5"/>
    <x v="1"/>
  </r>
  <r>
    <s v="1012"/>
    <s v="0L"/>
    <x v="5"/>
    <d v="2017-09-22T00:00:00"/>
    <x v="0"/>
    <x v="0"/>
    <s v="ZJ"/>
    <s v="9200085503"/>
    <s v="50"/>
    <n v="-48"/>
    <s v=""/>
    <x v="1"/>
    <x v="5"/>
    <x v="1"/>
  </r>
  <r>
    <s v="1012"/>
    <s v="0L"/>
    <x v="5"/>
    <d v="2017-09-25T00:00:00"/>
    <x v="0"/>
    <x v="0"/>
    <s v="ZJ"/>
    <s v="9200085544"/>
    <s v="50"/>
    <n v="-12"/>
    <s v=""/>
    <x v="1"/>
    <x v="5"/>
    <x v="1"/>
  </r>
  <r>
    <s v="1012"/>
    <s v="0L"/>
    <x v="5"/>
    <d v="2017-09-25T00:00:00"/>
    <x v="0"/>
    <x v="0"/>
    <s v="ZJ"/>
    <s v="9200085546"/>
    <s v="50"/>
    <n v="-12"/>
    <s v=""/>
    <x v="1"/>
    <x v="5"/>
    <x v="1"/>
  </r>
  <r>
    <s v="1012"/>
    <s v="0L"/>
    <x v="5"/>
    <d v="2017-09-26T00:00:00"/>
    <x v="0"/>
    <x v="0"/>
    <s v="ZJ"/>
    <s v="9200085568"/>
    <s v="50"/>
    <n v="-12"/>
    <s v=""/>
    <x v="1"/>
    <x v="5"/>
    <x v="1"/>
  </r>
  <r>
    <s v="1012"/>
    <s v="0L"/>
    <x v="5"/>
    <d v="2017-09-26T00:00:00"/>
    <x v="0"/>
    <x v="0"/>
    <s v="ZJ"/>
    <s v="9200085611"/>
    <s v="50"/>
    <n v="-12"/>
    <s v=""/>
    <x v="1"/>
    <x v="5"/>
    <x v="1"/>
  </r>
  <r>
    <s v="1012"/>
    <s v="0L"/>
    <x v="5"/>
    <d v="2017-09-26T00:00:00"/>
    <x v="0"/>
    <x v="0"/>
    <s v="ZJ"/>
    <s v="9200085612"/>
    <s v="50"/>
    <n v="-12"/>
    <s v=""/>
    <x v="1"/>
    <x v="5"/>
    <x v="1"/>
  </r>
  <r>
    <s v="1012"/>
    <s v="0L"/>
    <x v="5"/>
    <d v="2017-09-27T00:00:00"/>
    <x v="0"/>
    <x v="0"/>
    <s v="ZJ"/>
    <s v="9200085648"/>
    <s v="50"/>
    <n v="-48"/>
    <s v=""/>
    <x v="1"/>
    <x v="5"/>
    <x v="1"/>
  </r>
  <r>
    <s v="1012"/>
    <s v="0L"/>
    <x v="5"/>
    <d v="2017-09-27T00:00:00"/>
    <x v="0"/>
    <x v="0"/>
    <s v="ZJ"/>
    <s v="9200085664"/>
    <s v="50"/>
    <n v="-12"/>
    <s v=""/>
    <x v="1"/>
    <x v="5"/>
    <x v="1"/>
  </r>
  <r>
    <s v="1012"/>
    <s v="0L"/>
    <x v="5"/>
    <d v="2017-09-27T00:00:00"/>
    <x v="0"/>
    <x v="0"/>
    <s v="ZJ"/>
    <s v="9200085674"/>
    <s v="50"/>
    <n v="-12"/>
    <s v=""/>
    <x v="1"/>
    <x v="5"/>
    <x v="1"/>
  </r>
  <r>
    <s v="1012"/>
    <s v="0L"/>
    <x v="5"/>
    <d v="2017-09-27T00:00:00"/>
    <x v="0"/>
    <x v="0"/>
    <s v="ZJ"/>
    <s v="9200085675"/>
    <s v="50"/>
    <n v="-12"/>
    <s v=""/>
    <x v="1"/>
    <x v="5"/>
    <x v="1"/>
  </r>
  <r>
    <s v="1012"/>
    <s v="0L"/>
    <x v="5"/>
    <d v="2017-09-27T00:00:00"/>
    <x v="0"/>
    <x v="0"/>
    <s v="ZJ"/>
    <s v="9200085676"/>
    <s v="50"/>
    <n v="-12"/>
    <s v=""/>
    <x v="1"/>
    <x v="5"/>
    <x v="1"/>
  </r>
  <r>
    <s v="1012"/>
    <s v="0L"/>
    <x v="5"/>
    <d v="2017-09-28T00:00:00"/>
    <x v="0"/>
    <x v="0"/>
    <s v="ZJ"/>
    <s v="9200085709"/>
    <s v="50"/>
    <n v="-12"/>
    <s v=""/>
    <x v="1"/>
    <x v="5"/>
    <x v="1"/>
  </r>
  <r>
    <s v="1012"/>
    <s v="0L"/>
    <x v="5"/>
    <d v="2017-09-28T00:00:00"/>
    <x v="0"/>
    <x v="0"/>
    <s v="ZJ"/>
    <s v="9200085720"/>
    <s v="50"/>
    <n v="-12"/>
    <s v=""/>
    <x v="1"/>
    <x v="5"/>
    <x v="1"/>
  </r>
  <r>
    <s v="1012"/>
    <s v="0L"/>
    <x v="5"/>
    <d v="2017-09-29T00:00:00"/>
    <x v="0"/>
    <x v="0"/>
    <s v="ZJ"/>
    <s v="9200085770"/>
    <s v="50"/>
    <n v="-12"/>
    <s v=""/>
    <x v="1"/>
    <x v="5"/>
    <x v="1"/>
  </r>
  <r>
    <s v="1012"/>
    <s v="0L"/>
    <x v="5"/>
    <d v="2017-09-29T00:00:00"/>
    <x v="0"/>
    <x v="0"/>
    <s v="ZJ"/>
    <s v="9200085772"/>
    <s v="50"/>
    <n v="-120"/>
    <s v=""/>
    <x v="1"/>
    <x v="5"/>
    <x v="1"/>
  </r>
  <r>
    <s v="1012"/>
    <s v="0L"/>
    <x v="5"/>
    <d v="2017-09-29T00:00:00"/>
    <x v="0"/>
    <x v="0"/>
    <s v="ZJ"/>
    <s v="9200085772"/>
    <s v="50"/>
    <n v="-12"/>
    <s v=""/>
    <x v="2"/>
    <x v="5"/>
    <x v="2"/>
  </r>
  <r>
    <s v="1012"/>
    <s v="0L"/>
    <x v="5"/>
    <d v="2017-09-29T00:00:00"/>
    <x v="0"/>
    <x v="0"/>
    <s v="ZJ"/>
    <s v="9200085773"/>
    <s v="50"/>
    <n v="-12"/>
    <s v=""/>
    <x v="1"/>
    <x v="5"/>
    <x v="1"/>
  </r>
  <r>
    <s v="1012"/>
    <s v="0L"/>
    <x v="5"/>
    <d v="2017-09-29T00:00:00"/>
    <x v="0"/>
    <x v="0"/>
    <s v="ZJ"/>
    <s v="9200085782"/>
    <s v="50"/>
    <n v="-24"/>
    <s v=""/>
    <x v="1"/>
    <x v="5"/>
    <x v="1"/>
  </r>
  <r>
    <s v="1012"/>
    <s v="0L"/>
    <x v="5"/>
    <d v="2017-09-29T00:00:00"/>
    <x v="0"/>
    <x v="0"/>
    <s v="ZJ"/>
    <s v="9200085783"/>
    <s v="50"/>
    <n v="-12"/>
    <s v=""/>
    <x v="1"/>
    <x v="5"/>
    <x v="1"/>
  </r>
  <r>
    <s v="1012"/>
    <s v="0L"/>
    <x v="5"/>
    <d v="2017-09-29T00:00:00"/>
    <x v="0"/>
    <x v="0"/>
    <s v="ZJ"/>
    <s v="9200085784"/>
    <s v="50"/>
    <n v="-12"/>
    <s v=""/>
    <x v="1"/>
    <x v="5"/>
    <x v="1"/>
  </r>
  <r>
    <s v="1012"/>
    <s v="0L"/>
    <x v="5"/>
    <d v="2017-09-29T00:00:00"/>
    <x v="0"/>
    <x v="0"/>
    <s v="ZJ"/>
    <s v="9200085785"/>
    <s v="50"/>
    <n v="-60"/>
    <s v=""/>
    <x v="1"/>
    <x v="5"/>
    <x v="1"/>
  </r>
  <r>
    <s v="1012"/>
    <s v="0L"/>
    <x v="5"/>
    <d v="2017-09-29T00:00:00"/>
    <x v="0"/>
    <x v="0"/>
    <s v="ZJ"/>
    <s v="9200085786"/>
    <s v="50"/>
    <n v="-72"/>
    <s v=""/>
    <x v="1"/>
    <x v="5"/>
    <x v="1"/>
  </r>
  <r>
    <s v="1012"/>
    <s v="0L"/>
    <x v="5"/>
    <d v="2017-09-29T00:00:00"/>
    <x v="0"/>
    <x v="0"/>
    <s v="ZJ"/>
    <s v="9200085787"/>
    <s v="50"/>
    <n v="-12"/>
    <s v=""/>
    <x v="1"/>
    <x v="5"/>
    <x v="1"/>
  </r>
  <r>
    <s v="1012"/>
    <s v="0L"/>
    <x v="5"/>
    <d v="2017-09-29T00:00:00"/>
    <x v="0"/>
    <x v="0"/>
    <s v="ZJ"/>
    <s v="9200085788"/>
    <s v="50"/>
    <n v="-12"/>
    <s v=""/>
    <x v="2"/>
    <x v="5"/>
    <x v="2"/>
  </r>
  <r>
    <s v="1012"/>
    <s v="0L"/>
    <x v="5"/>
    <d v="2017-09-29T00:00:00"/>
    <x v="0"/>
    <x v="0"/>
    <s v="ZJ"/>
    <s v="9200085788"/>
    <s v="50"/>
    <n v="-12"/>
    <s v=""/>
    <x v="0"/>
    <x v="5"/>
    <x v="0"/>
  </r>
  <r>
    <s v="1012"/>
    <s v="0L"/>
    <x v="5"/>
    <d v="2017-10-02T00:00:00"/>
    <x v="0"/>
    <x v="1"/>
    <s v="ZJ"/>
    <s v="9200085836"/>
    <s v="50"/>
    <n v="-24"/>
    <s v=""/>
    <x v="1"/>
    <x v="5"/>
    <x v="1"/>
  </r>
  <r>
    <s v="1012"/>
    <s v="0L"/>
    <x v="5"/>
    <d v="2017-10-03T00:00:00"/>
    <x v="0"/>
    <x v="1"/>
    <s v="ZJ"/>
    <s v="9200085866"/>
    <s v="50"/>
    <n v="-72"/>
    <s v=""/>
    <x v="1"/>
    <x v="5"/>
    <x v="1"/>
  </r>
  <r>
    <s v="1012"/>
    <s v="0L"/>
    <x v="5"/>
    <d v="2017-10-03T00:00:00"/>
    <x v="0"/>
    <x v="1"/>
    <s v="ZJ"/>
    <s v="9200085868"/>
    <s v="50"/>
    <n v="-24"/>
    <s v=""/>
    <x v="1"/>
    <x v="5"/>
    <x v="1"/>
  </r>
  <r>
    <s v="1012"/>
    <s v="0L"/>
    <x v="5"/>
    <d v="2017-10-03T00:00:00"/>
    <x v="0"/>
    <x v="1"/>
    <s v="ZJ"/>
    <s v="9200085873"/>
    <s v="50"/>
    <n v="-24"/>
    <s v=""/>
    <x v="1"/>
    <x v="5"/>
    <x v="1"/>
  </r>
  <r>
    <s v="1012"/>
    <s v="0L"/>
    <x v="5"/>
    <d v="2017-10-03T00:00:00"/>
    <x v="0"/>
    <x v="1"/>
    <s v="ZJ"/>
    <s v="9200085886"/>
    <s v="50"/>
    <n v="-24"/>
    <s v=""/>
    <x v="1"/>
    <x v="5"/>
    <x v="1"/>
  </r>
  <r>
    <s v="1012"/>
    <s v="0L"/>
    <x v="5"/>
    <d v="2017-10-04T00:00:00"/>
    <x v="0"/>
    <x v="1"/>
    <s v="ZJ"/>
    <s v="9200085942"/>
    <s v="50"/>
    <n v="-12"/>
    <s v=""/>
    <x v="1"/>
    <x v="5"/>
    <x v="1"/>
  </r>
  <r>
    <s v="1012"/>
    <s v="0L"/>
    <x v="5"/>
    <d v="2017-10-04T00:00:00"/>
    <x v="0"/>
    <x v="1"/>
    <s v="ZJ"/>
    <s v="9200085951"/>
    <s v="50"/>
    <n v="-12"/>
    <s v=""/>
    <x v="1"/>
    <x v="5"/>
    <x v="1"/>
  </r>
  <r>
    <s v="1012"/>
    <s v="0L"/>
    <x v="5"/>
    <d v="2017-10-05T00:00:00"/>
    <x v="0"/>
    <x v="1"/>
    <s v="ZJ"/>
    <s v="9200086003"/>
    <s v="50"/>
    <n v="-36"/>
    <s v=""/>
    <x v="1"/>
    <x v="5"/>
    <x v="1"/>
  </r>
  <r>
    <s v="1012"/>
    <s v="0L"/>
    <x v="5"/>
    <d v="2017-10-06T00:00:00"/>
    <x v="0"/>
    <x v="1"/>
    <s v="ZJ"/>
    <s v="9200086040"/>
    <s v="50"/>
    <n v="-48"/>
    <s v=""/>
    <x v="1"/>
    <x v="5"/>
    <x v="1"/>
  </r>
  <r>
    <s v="1012"/>
    <s v="0L"/>
    <x v="5"/>
    <d v="2017-10-06T00:00:00"/>
    <x v="0"/>
    <x v="1"/>
    <s v="ZJ"/>
    <s v="9200086042"/>
    <s v="50"/>
    <n v="-12"/>
    <s v=""/>
    <x v="1"/>
    <x v="5"/>
    <x v="1"/>
  </r>
  <r>
    <s v="1012"/>
    <s v="0L"/>
    <x v="5"/>
    <d v="2017-10-06T00:00:00"/>
    <x v="0"/>
    <x v="1"/>
    <s v="ZJ"/>
    <s v="9200086043"/>
    <s v="50"/>
    <n v="-24"/>
    <s v=""/>
    <x v="1"/>
    <x v="5"/>
    <x v="1"/>
  </r>
  <r>
    <s v="1012"/>
    <s v="0L"/>
    <x v="5"/>
    <d v="2017-10-06T00:00:00"/>
    <x v="0"/>
    <x v="1"/>
    <s v="ZJ"/>
    <s v="9200086044"/>
    <s v="50"/>
    <n v="-12"/>
    <s v=""/>
    <x v="1"/>
    <x v="5"/>
    <x v="1"/>
  </r>
  <r>
    <s v="1012"/>
    <s v="0L"/>
    <x v="5"/>
    <d v="2017-10-06T00:00:00"/>
    <x v="0"/>
    <x v="1"/>
    <s v="ZJ"/>
    <s v="9200086045"/>
    <s v="50"/>
    <n v="-84"/>
    <s v=""/>
    <x v="1"/>
    <x v="5"/>
    <x v="1"/>
  </r>
  <r>
    <s v="1012"/>
    <s v="0L"/>
    <x v="5"/>
    <d v="2017-10-06T00:00:00"/>
    <x v="0"/>
    <x v="1"/>
    <s v="ZJ"/>
    <s v="9200086055"/>
    <s v="50"/>
    <n v="-48"/>
    <s v=""/>
    <x v="1"/>
    <x v="5"/>
    <x v="1"/>
  </r>
  <r>
    <s v="1012"/>
    <s v="0L"/>
    <x v="5"/>
    <d v="2017-10-06T00:00:00"/>
    <x v="0"/>
    <x v="1"/>
    <s v="ZJ"/>
    <s v="9200086060"/>
    <s v="50"/>
    <n v="-24"/>
    <s v=""/>
    <x v="1"/>
    <x v="5"/>
    <x v="1"/>
  </r>
  <r>
    <s v="1012"/>
    <s v="0L"/>
    <x v="5"/>
    <d v="2017-10-09T00:00:00"/>
    <x v="0"/>
    <x v="1"/>
    <s v="ZJ"/>
    <s v="9200086080"/>
    <s v="50"/>
    <n v="-48"/>
    <s v=""/>
    <x v="1"/>
    <x v="5"/>
    <x v="1"/>
  </r>
  <r>
    <s v="1012"/>
    <s v="0L"/>
    <x v="5"/>
    <d v="2017-10-09T00:00:00"/>
    <x v="0"/>
    <x v="1"/>
    <s v="ZJ"/>
    <s v="9200086081"/>
    <s v="50"/>
    <n v="-24"/>
    <s v=""/>
    <x v="1"/>
    <x v="5"/>
    <x v="1"/>
  </r>
  <r>
    <s v="1012"/>
    <s v="0L"/>
    <x v="5"/>
    <d v="2017-10-09T00:00:00"/>
    <x v="0"/>
    <x v="1"/>
    <s v="ZJ"/>
    <s v="9200086083"/>
    <s v="50"/>
    <n v="-36"/>
    <s v=""/>
    <x v="1"/>
    <x v="5"/>
    <x v="1"/>
  </r>
  <r>
    <s v="1012"/>
    <s v="0L"/>
    <x v="5"/>
    <d v="2017-10-09T00:00:00"/>
    <x v="0"/>
    <x v="1"/>
    <s v="ZJ"/>
    <s v="9200086084"/>
    <s v="50"/>
    <n v="-24"/>
    <s v=""/>
    <x v="1"/>
    <x v="5"/>
    <x v="1"/>
  </r>
  <r>
    <s v="1012"/>
    <s v="0L"/>
    <x v="5"/>
    <d v="2017-10-09T00:00:00"/>
    <x v="0"/>
    <x v="1"/>
    <s v="ZJ"/>
    <s v="9200086088"/>
    <s v="50"/>
    <n v="-12"/>
    <s v=""/>
    <x v="1"/>
    <x v="5"/>
    <x v="1"/>
  </r>
  <r>
    <s v="1012"/>
    <s v="0L"/>
    <x v="5"/>
    <d v="2017-10-11T00:00:00"/>
    <x v="0"/>
    <x v="1"/>
    <s v="ZJ"/>
    <s v="9200086188"/>
    <s v="50"/>
    <n v="-48"/>
    <s v=""/>
    <x v="1"/>
    <x v="5"/>
    <x v="1"/>
  </r>
  <r>
    <s v="1012"/>
    <s v="0L"/>
    <x v="5"/>
    <d v="2017-10-11T00:00:00"/>
    <x v="0"/>
    <x v="1"/>
    <s v="ZJ"/>
    <s v="9200086189"/>
    <s v="50"/>
    <n v="-48"/>
    <s v=""/>
    <x v="1"/>
    <x v="5"/>
    <x v="1"/>
  </r>
  <r>
    <s v="1012"/>
    <s v="0L"/>
    <x v="5"/>
    <d v="2017-10-11T00:00:00"/>
    <x v="0"/>
    <x v="1"/>
    <s v="ZJ"/>
    <s v="9200086189"/>
    <s v="50"/>
    <n v="-12"/>
    <s v=""/>
    <x v="0"/>
    <x v="5"/>
    <x v="0"/>
  </r>
  <r>
    <s v="1012"/>
    <s v="0L"/>
    <x v="5"/>
    <d v="2017-10-11T00:00:00"/>
    <x v="0"/>
    <x v="1"/>
    <s v="ZJ"/>
    <s v="9200086199"/>
    <s v="50"/>
    <n v="-12"/>
    <s v=""/>
    <x v="1"/>
    <x v="5"/>
    <x v="1"/>
  </r>
  <r>
    <s v="1012"/>
    <s v="0L"/>
    <x v="5"/>
    <d v="2017-10-12T00:00:00"/>
    <x v="0"/>
    <x v="1"/>
    <s v="ZJ"/>
    <s v="9200086256"/>
    <s v="50"/>
    <n v="-12"/>
    <s v=""/>
    <x v="1"/>
    <x v="5"/>
    <x v="1"/>
  </r>
  <r>
    <s v="1012"/>
    <s v="0L"/>
    <x v="5"/>
    <d v="2017-10-12T00:00:00"/>
    <x v="0"/>
    <x v="1"/>
    <s v="ZJ"/>
    <s v="9200086278"/>
    <s v="50"/>
    <n v="-24"/>
    <s v=""/>
    <x v="1"/>
    <x v="5"/>
    <x v="1"/>
  </r>
  <r>
    <s v="1012"/>
    <s v="0L"/>
    <x v="5"/>
    <d v="2017-10-13T00:00:00"/>
    <x v="0"/>
    <x v="1"/>
    <s v="ZJ"/>
    <s v="9200086318"/>
    <s v="50"/>
    <n v="-12"/>
    <s v=""/>
    <x v="1"/>
    <x v="5"/>
    <x v="1"/>
  </r>
  <r>
    <s v="1012"/>
    <s v="0L"/>
    <x v="5"/>
    <d v="2017-10-15T00:00:00"/>
    <x v="0"/>
    <x v="1"/>
    <s v="ZJ"/>
    <s v="9200086345"/>
    <s v="50"/>
    <n v="-12"/>
    <s v=""/>
    <x v="1"/>
    <x v="5"/>
    <x v="1"/>
  </r>
  <r>
    <s v="1012"/>
    <s v="0L"/>
    <x v="5"/>
    <d v="2017-10-16T00:00:00"/>
    <x v="0"/>
    <x v="1"/>
    <s v="ZJ"/>
    <s v="9200086364"/>
    <s v="50"/>
    <n v="-24"/>
    <s v=""/>
    <x v="1"/>
    <x v="5"/>
    <x v="1"/>
  </r>
  <r>
    <s v="1012"/>
    <s v="0L"/>
    <x v="5"/>
    <d v="2017-10-16T00:00:00"/>
    <x v="0"/>
    <x v="1"/>
    <s v="ZJ"/>
    <s v="9200086365"/>
    <s v="50"/>
    <n v="-36"/>
    <s v=""/>
    <x v="1"/>
    <x v="5"/>
    <x v="1"/>
  </r>
  <r>
    <s v="1012"/>
    <s v="0L"/>
    <x v="5"/>
    <d v="2017-10-16T00:00:00"/>
    <x v="0"/>
    <x v="1"/>
    <s v="ZJ"/>
    <s v="9200086366"/>
    <s v="50"/>
    <n v="-36"/>
    <s v=""/>
    <x v="1"/>
    <x v="5"/>
    <x v="1"/>
  </r>
  <r>
    <s v="1012"/>
    <s v="0L"/>
    <x v="5"/>
    <d v="2017-10-16T00:00:00"/>
    <x v="0"/>
    <x v="1"/>
    <s v="ZJ"/>
    <s v="9200086368"/>
    <s v="50"/>
    <n v="-12"/>
    <s v=""/>
    <x v="0"/>
    <x v="5"/>
    <x v="0"/>
  </r>
  <r>
    <s v="1012"/>
    <s v="0L"/>
    <x v="5"/>
    <d v="2017-10-16T00:00:00"/>
    <x v="0"/>
    <x v="1"/>
    <s v="ZJ"/>
    <s v="9200086371"/>
    <s v="50"/>
    <n v="-24"/>
    <s v=""/>
    <x v="1"/>
    <x v="5"/>
    <x v="1"/>
  </r>
  <r>
    <s v="1012"/>
    <s v="0L"/>
    <x v="5"/>
    <d v="2017-10-17T00:00:00"/>
    <x v="0"/>
    <x v="1"/>
    <s v="ZJ"/>
    <s v="9200086405"/>
    <s v="40"/>
    <n v="12"/>
    <s v=""/>
    <x v="1"/>
    <x v="5"/>
    <x v="1"/>
  </r>
  <r>
    <s v="1012"/>
    <s v="0L"/>
    <x v="5"/>
    <d v="2017-10-17T00:00:00"/>
    <x v="0"/>
    <x v="1"/>
    <s v="ZJ"/>
    <s v="9200086427"/>
    <s v="50"/>
    <n v="-36"/>
    <s v=""/>
    <x v="1"/>
    <x v="5"/>
    <x v="1"/>
  </r>
  <r>
    <s v="1012"/>
    <s v="0L"/>
    <x v="5"/>
    <d v="2017-10-17T00:00:00"/>
    <x v="0"/>
    <x v="1"/>
    <s v="ZJ"/>
    <s v="9200086428"/>
    <s v="50"/>
    <n v="-12"/>
    <s v=""/>
    <x v="1"/>
    <x v="5"/>
    <x v="1"/>
  </r>
  <r>
    <s v="1012"/>
    <s v="0L"/>
    <x v="5"/>
    <d v="2017-10-17T00:00:00"/>
    <x v="0"/>
    <x v="1"/>
    <s v="ZJ"/>
    <s v="9200086429"/>
    <s v="50"/>
    <n v="-24"/>
    <s v=""/>
    <x v="1"/>
    <x v="5"/>
    <x v="1"/>
  </r>
  <r>
    <s v="1012"/>
    <s v="0L"/>
    <x v="5"/>
    <d v="2017-10-17T00:00:00"/>
    <x v="0"/>
    <x v="1"/>
    <s v="ZJ"/>
    <s v="9200086430"/>
    <s v="50"/>
    <n v="-12"/>
    <s v=""/>
    <x v="1"/>
    <x v="5"/>
    <x v="1"/>
  </r>
  <r>
    <s v="1012"/>
    <s v="0L"/>
    <x v="5"/>
    <d v="2017-10-18T00:00:00"/>
    <x v="0"/>
    <x v="1"/>
    <s v="ZJ"/>
    <s v="9200086481"/>
    <s v="50"/>
    <n v="-12"/>
    <s v=""/>
    <x v="1"/>
    <x v="5"/>
    <x v="1"/>
  </r>
  <r>
    <s v="1012"/>
    <s v="0L"/>
    <x v="5"/>
    <d v="2017-10-18T00:00:00"/>
    <x v="0"/>
    <x v="1"/>
    <s v="ZJ"/>
    <s v="9200086492"/>
    <s v="50"/>
    <n v="-24"/>
    <s v=""/>
    <x v="1"/>
    <x v="5"/>
    <x v="1"/>
  </r>
  <r>
    <s v="1012"/>
    <s v="0L"/>
    <x v="5"/>
    <d v="2017-10-18T00:00:00"/>
    <x v="0"/>
    <x v="1"/>
    <s v="ZJ"/>
    <s v="9200086500"/>
    <s v="50"/>
    <n v="-12"/>
    <s v=""/>
    <x v="1"/>
    <x v="5"/>
    <x v="1"/>
  </r>
  <r>
    <s v="1012"/>
    <s v="0L"/>
    <x v="5"/>
    <d v="2017-10-19T00:00:00"/>
    <x v="0"/>
    <x v="1"/>
    <s v="ZJ"/>
    <s v="9200086555"/>
    <s v="50"/>
    <n v="-12"/>
    <s v=""/>
    <x v="1"/>
    <x v="5"/>
    <x v="1"/>
  </r>
  <r>
    <s v="1012"/>
    <s v="0L"/>
    <x v="5"/>
    <d v="2017-10-19T00:00:00"/>
    <x v="0"/>
    <x v="1"/>
    <s v="ZJ"/>
    <s v="9200086557"/>
    <s v="50"/>
    <n v="-12"/>
    <s v=""/>
    <x v="1"/>
    <x v="5"/>
    <x v="1"/>
  </r>
  <r>
    <s v="1012"/>
    <s v="0L"/>
    <x v="5"/>
    <d v="2017-10-20T00:00:00"/>
    <x v="0"/>
    <x v="1"/>
    <s v="ZJ"/>
    <s v="9200086602"/>
    <s v="50"/>
    <n v="-12"/>
    <s v=""/>
    <x v="1"/>
    <x v="5"/>
    <x v="1"/>
  </r>
  <r>
    <s v="1012"/>
    <s v="0L"/>
    <x v="5"/>
    <d v="2017-10-20T00:00:00"/>
    <x v="0"/>
    <x v="1"/>
    <s v="ZJ"/>
    <s v="9200086605"/>
    <s v="50"/>
    <n v="-12"/>
    <s v=""/>
    <x v="1"/>
    <x v="5"/>
    <x v="1"/>
  </r>
  <r>
    <s v="1012"/>
    <s v="0L"/>
    <x v="5"/>
    <d v="2017-10-20T00:00:00"/>
    <x v="0"/>
    <x v="1"/>
    <s v="ZJ"/>
    <s v="9200086614"/>
    <s v="50"/>
    <n v="-12"/>
    <s v=""/>
    <x v="1"/>
    <x v="5"/>
    <x v="1"/>
  </r>
  <r>
    <s v="1012"/>
    <s v="0L"/>
    <x v="5"/>
    <d v="2017-11-01T00:00:00"/>
    <x v="0"/>
    <x v="2"/>
    <s v="ZJ"/>
    <s v="9200087270"/>
    <s v="50"/>
    <n v="-36"/>
    <s v=""/>
    <x v="1"/>
    <x v="5"/>
    <x v="1"/>
  </r>
  <r>
    <s v="1012"/>
    <s v="0L"/>
    <x v="5"/>
    <d v="2017-10-23T00:00:00"/>
    <x v="0"/>
    <x v="1"/>
    <s v="ZJ"/>
    <s v="9200086665"/>
    <s v="50"/>
    <n v="-12"/>
    <s v=""/>
    <x v="1"/>
    <x v="5"/>
    <x v="1"/>
  </r>
  <r>
    <s v="1012"/>
    <s v="0L"/>
    <x v="5"/>
    <d v="2017-10-24T00:00:00"/>
    <x v="0"/>
    <x v="1"/>
    <s v="ZJ"/>
    <s v="9200086688"/>
    <s v="50"/>
    <n v="-36"/>
    <s v=""/>
    <x v="1"/>
    <x v="5"/>
    <x v="1"/>
  </r>
  <r>
    <s v="1012"/>
    <s v="0L"/>
    <x v="5"/>
    <d v="2017-10-24T00:00:00"/>
    <x v="0"/>
    <x v="1"/>
    <s v="ZJ"/>
    <s v="9200086689"/>
    <s v="50"/>
    <n v="-12"/>
    <s v=""/>
    <x v="1"/>
    <x v="5"/>
    <x v="1"/>
  </r>
  <r>
    <s v="1012"/>
    <s v="0L"/>
    <x v="5"/>
    <d v="2017-10-24T00:00:00"/>
    <x v="0"/>
    <x v="1"/>
    <s v="ZJ"/>
    <s v="9200086690"/>
    <s v="50"/>
    <n v="-36"/>
    <s v=""/>
    <x v="1"/>
    <x v="5"/>
    <x v="1"/>
  </r>
  <r>
    <s v="1012"/>
    <s v="0L"/>
    <x v="5"/>
    <d v="2017-10-24T00:00:00"/>
    <x v="0"/>
    <x v="1"/>
    <s v="ZJ"/>
    <s v="9200086691"/>
    <s v="50"/>
    <n v="-36"/>
    <s v=""/>
    <x v="1"/>
    <x v="5"/>
    <x v="1"/>
  </r>
  <r>
    <s v="1012"/>
    <s v="0L"/>
    <x v="5"/>
    <d v="2017-10-24T00:00:00"/>
    <x v="0"/>
    <x v="1"/>
    <s v="ZJ"/>
    <s v="9200086730"/>
    <s v="50"/>
    <n v="-36"/>
    <s v=""/>
    <x v="1"/>
    <x v="5"/>
    <x v="1"/>
  </r>
  <r>
    <s v="1012"/>
    <s v="0L"/>
    <x v="5"/>
    <d v="2017-10-24T00:00:00"/>
    <x v="0"/>
    <x v="1"/>
    <s v="ZJ"/>
    <s v="9200086731"/>
    <s v="50"/>
    <n v="-12"/>
    <s v=""/>
    <x v="1"/>
    <x v="5"/>
    <x v="1"/>
  </r>
  <r>
    <s v="1012"/>
    <s v="0L"/>
    <x v="5"/>
    <d v="2017-10-24T00:00:00"/>
    <x v="0"/>
    <x v="1"/>
    <s v="ZJ"/>
    <s v="9200086736"/>
    <s v="50"/>
    <n v="-36"/>
    <s v=""/>
    <x v="1"/>
    <x v="5"/>
    <x v="1"/>
  </r>
  <r>
    <s v="1012"/>
    <s v="0L"/>
    <x v="5"/>
    <d v="2017-10-24T00:00:00"/>
    <x v="0"/>
    <x v="1"/>
    <s v="ZJ"/>
    <s v="9200086739"/>
    <s v="50"/>
    <n v="-156"/>
    <s v=""/>
    <x v="1"/>
    <x v="5"/>
    <x v="1"/>
  </r>
  <r>
    <s v="1012"/>
    <s v="0L"/>
    <x v="5"/>
    <d v="2017-10-24T00:00:00"/>
    <x v="0"/>
    <x v="1"/>
    <s v="ZJ"/>
    <s v="9200086742"/>
    <s v="50"/>
    <n v="-96"/>
    <s v=""/>
    <x v="1"/>
    <x v="5"/>
    <x v="1"/>
  </r>
  <r>
    <s v="1012"/>
    <s v="0L"/>
    <x v="5"/>
    <d v="2017-10-24T00:00:00"/>
    <x v="0"/>
    <x v="1"/>
    <s v="ZJ"/>
    <s v="9200086746"/>
    <s v="50"/>
    <n v="-60"/>
    <s v=""/>
    <x v="1"/>
    <x v="5"/>
    <x v="1"/>
  </r>
  <r>
    <s v="1012"/>
    <s v="0L"/>
    <x v="5"/>
    <d v="2017-10-25T00:00:00"/>
    <x v="0"/>
    <x v="1"/>
    <s v="ZJ"/>
    <s v="9200086778"/>
    <s v="50"/>
    <n v="-12"/>
    <s v=""/>
    <x v="1"/>
    <x v="5"/>
    <x v="1"/>
  </r>
  <r>
    <s v="1012"/>
    <s v="0L"/>
    <x v="5"/>
    <d v="2017-10-25T00:00:00"/>
    <x v="0"/>
    <x v="1"/>
    <s v="ZJ"/>
    <s v="9200086779"/>
    <s v="50"/>
    <n v="-12"/>
    <s v=""/>
    <x v="1"/>
    <x v="5"/>
    <x v="1"/>
  </r>
  <r>
    <s v="1012"/>
    <s v="0L"/>
    <x v="5"/>
    <d v="2017-10-25T00:00:00"/>
    <x v="0"/>
    <x v="1"/>
    <s v="ZJ"/>
    <s v="9200086781"/>
    <s v="50"/>
    <n v="-24"/>
    <s v=""/>
    <x v="1"/>
    <x v="5"/>
    <x v="1"/>
  </r>
  <r>
    <s v="1012"/>
    <s v="0L"/>
    <x v="5"/>
    <d v="2017-10-25T00:00:00"/>
    <x v="0"/>
    <x v="1"/>
    <s v="ZJ"/>
    <s v="9200086782"/>
    <s v="50"/>
    <n v="-12"/>
    <s v=""/>
    <x v="1"/>
    <x v="5"/>
    <x v="1"/>
  </r>
  <r>
    <s v="1012"/>
    <s v="0L"/>
    <x v="5"/>
    <d v="2017-10-25T00:00:00"/>
    <x v="0"/>
    <x v="1"/>
    <s v="ZJ"/>
    <s v="9200086786"/>
    <s v="50"/>
    <n v="-12"/>
    <s v=""/>
    <x v="1"/>
    <x v="5"/>
    <x v="1"/>
  </r>
  <r>
    <s v="1012"/>
    <s v="0L"/>
    <x v="5"/>
    <d v="2017-10-25T00:00:00"/>
    <x v="0"/>
    <x v="1"/>
    <s v="ZJ"/>
    <s v="9200086796"/>
    <s v="50"/>
    <n v="-108"/>
    <s v=""/>
    <x v="1"/>
    <x v="5"/>
    <x v="1"/>
  </r>
  <r>
    <s v="1012"/>
    <s v="0L"/>
    <x v="5"/>
    <d v="2017-10-25T00:00:00"/>
    <x v="0"/>
    <x v="1"/>
    <s v="ZJ"/>
    <s v="9200086802"/>
    <s v="50"/>
    <n v="-12"/>
    <s v=""/>
    <x v="1"/>
    <x v="5"/>
    <x v="1"/>
  </r>
  <r>
    <s v="1012"/>
    <s v="0L"/>
    <x v="5"/>
    <d v="2017-10-26T00:00:00"/>
    <x v="0"/>
    <x v="1"/>
    <s v="ZJ"/>
    <s v="9200086860"/>
    <s v="50"/>
    <n v="-36"/>
    <s v=""/>
    <x v="1"/>
    <x v="5"/>
    <x v="1"/>
  </r>
  <r>
    <s v="1012"/>
    <s v="0L"/>
    <x v="5"/>
    <d v="2017-10-17T00:00:00"/>
    <x v="0"/>
    <x v="1"/>
    <s v="ZJ"/>
    <s v="9200086899"/>
    <s v="50"/>
    <n v="-60"/>
    <s v=""/>
    <x v="1"/>
    <x v="5"/>
    <x v="1"/>
  </r>
  <r>
    <s v="1012"/>
    <s v="0L"/>
    <x v="5"/>
    <d v="2017-10-27T00:00:00"/>
    <x v="0"/>
    <x v="1"/>
    <s v="ZJ"/>
    <s v="9200086919"/>
    <s v="50"/>
    <n v="-12"/>
    <s v=""/>
    <x v="1"/>
    <x v="5"/>
    <x v="1"/>
  </r>
  <r>
    <s v="1012"/>
    <s v="0L"/>
    <x v="5"/>
    <d v="2017-10-30T00:00:00"/>
    <x v="0"/>
    <x v="1"/>
    <s v="ZJ"/>
    <s v="9200086972"/>
    <s v="50"/>
    <n v="-12"/>
    <s v=""/>
    <x v="1"/>
    <x v="5"/>
    <x v="1"/>
  </r>
  <r>
    <s v="1012"/>
    <s v="0L"/>
    <x v="5"/>
    <d v="2017-10-30T00:00:00"/>
    <x v="0"/>
    <x v="1"/>
    <s v="ZJ"/>
    <s v="9200086975"/>
    <s v="50"/>
    <n v="-12"/>
    <s v=""/>
    <x v="1"/>
    <x v="5"/>
    <x v="1"/>
  </r>
  <r>
    <s v="1012"/>
    <s v="0L"/>
    <x v="5"/>
    <d v="2017-10-30T00:00:00"/>
    <x v="0"/>
    <x v="1"/>
    <s v="ZJ"/>
    <s v="9200086976"/>
    <s v="50"/>
    <n v="-12"/>
    <s v=""/>
    <x v="1"/>
    <x v="5"/>
    <x v="1"/>
  </r>
  <r>
    <s v="1012"/>
    <s v="0L"/>
    <x v="5"/>
    <d v="2017-10-30T00:00:00"/>
    <x v="0"/>
    <x v="1"/>
    <s v="ZJ"/>
    <s v="9200086979"/>
    <s v="50"/>
    <n v="-24"/>
    <s v=""/>
    <x v="1"/>
    <x v="5"/>
    <x v="1"/>
  </r>
  <r>
    <s v="1012"/>
    <s v="0L"/>
    <x v="5"/>
    <d v="2017-10-30T00:00:00"/>
    <x v="0"/>
    <x v="1"/>
    <s v="ZJ"/>
    <s v="9200086981"/>
    <s v="50"/>
    <n v="-12"/>
    <s v=""/>
    <x v="1"/>
    <x v="5"/>
    <x v="1"/>
  </r>
  <r>
    <s v="1012"/>
    <s v="0L"/>
    <x v="5"/>
    <d v="2017-10-30T00:00:00"/>
    <x v="0"/>
    <x v="1"/>
    <s v="ZJ"/>
    <s v="9200086983"/>
    <s v="50"/>
    <n v="-132"/>
    <s v=""/>
    <x v="1"/>
    <x v="5"/>
    <x v="1"/>
  </r>
  <r>
    <s v="1012"/>
    <s v="0L"/>
    <x v="5"/>
    <d v="2017-10-30T00:00:00"/>
    <x v="0"/>
    <x v="1"/>
    <s v="ZJ"/>
    <s v="9200086985"/>
    <s v="50"/>
    <n v="-36"/>
    <s v=""/>
    <x v="1"/>
    <x v="5"/>
    <x v="1"/>
  </r>
  <r>
    <s v="1012"/>
    <s v="0L"/>
    <x v="5"/>
    <d v="2017-10-31T00:00:00"/>
    <x v="0"/>
    <x v="1"/>
    <s v="ZJ"/>
    <s v="9200087025"/>
    <s v="50"/>
    <n v="-24"/>
    <s v=""/>
    <x v="1"/>
    <x v="5"/>
    <x v="1"/>
  </r>
  <r>
    <s v="1012"/>
    <s v="0L"/>
    <x v="5"/>
    <d v="2017-10-31T00:00:00"/>
    <x v="0"/>
    <x v="1"/>
    <s v="ZJ"/>
    <s v="9200087065"/>
    <s v="50"/>
    <n v="-48"/>
    <s v=""/>
    <x v="1"/>
    <x v="5"/>
    <x v="1"/>
  </r>
  <r>
    <s v="1012"/>
    <s v="0L"/>
    <x v="5"/>
    <d v="2017-10-31T00:00:00"/>
    <x v="0"/>
    <x v="1"/>
    <s v="ZJ"/>
    <s v="9200087070"/>
    <s v="50"/>
    <n v="-12"/>
    <s v=""/>
    <x v="1"/>
    <x v="5"/>
    <x v="1"/>
  </r>
  <r>
    <s v="1012"/>
    <s v="0L"/>
    <x v="5"/>
    <d v="2017-10-31T00:00:00"/>
    <x v="0"/>
    <x v="1"/>
    <s v="ZJ"/>
    <s v="9200087072"/>
    <s v="50"/>
    <n v="-12"/>
    <s v=""/>
    <x v="1"/>
    <x v="5"/>
    <x v="1"/>
  </r>
  <r>
    <s v="1012"/>
    <s v="0L"/>
    <x v="5"/>
    <d v="2017-11-01T00:00:00"/>
    <x v="0"/>
    <x v="2"/>
    <s v="ZJ"/>
    <s v="9200087103"/>
    <s v="50"/>
    <n v="-12"/>
    <s v=""/>
    <x v="1"/>
    <x v="5"/>
    <x v="1"/>
  </r>
  <r>
    <s v="1012"/>
    <s v="0L"/>
    <x v="5"/>
    <d v="2017-11-01T00:00:00"/>
    <x v="0"/>
    <x v="2"/>
    <s v="ZJ"/>
    <s v="9200087110"/>
    <s v="50"/>
    <n v="-12"/>
    <s v=""/>
    <x v="1"/>
    <x v="5"/>
    <x v="1"/>
  </r>
  <r>
    <s v="1012"/>
    <s v="0L"/>
    <x v="5"/>
    <d v="2017-11-01T00:00:00"/>
    <x v="0"/>
    <x v="2"/>
    <s v="ZJ"/>
    <s v="9200087111"/>
    <s v="50"/>
    <n v="-12"/>
    <s v=""/>
    <x v="1"/>
    <x v="5"/>
    <x v="1"/>
  </r>
  <r>
    <s v="1012"/>
    <s v="0L"/>
    <x v="5"/>
    <d v="2017-11-01T00:00:00"/>
    <x v="0"/>
    <x v="2"/>
    <s v="ZJ"/>
    <s v="9200087114"/>
    <s v="50"/>
    <n v="-12"/>
    <s v=""/>
    <x v="2"/>
    <x v="5"/>
    <x v="2"/>
  </r>
  <r>
    <s v="1012"/>
    <s v="0L"/>
    <x v="5"/>
    <d v="2017-11-01T00:00:00"/>
    <x v="0"/>
    <x v="2"/>
    <s v="ZJ"/>
    <s v="9200087114"/>
    <s v="50"/>
    <n v="-24"/>
    <s v=""/>
    <x v="1"/>
    <x v="5"/>
    <x v="1"/>
  </r>
  <r>
    <s v="1012"/>
    <s v="0L"/>
    <x v="5"/>
    <d v="2017-11-02T00:00:00"/>
    <x v="0"/>
    <x v="2"/>
    <s v="ZJ"/>
    <s v="9200087157"/>
    <s v="50"/>
    <n v="-24"/>
    <s v=""/>
    <x v="1"/>
    <x v="5"/>
    <x v="1"/>
  </r>
  <r>
    <s v="1012"/>
    <s v="0L"/>
    <x v="5"/>
    <d v="2017-11-02T00:00:00"/>
    <x v="0"/>
    <x v="2"/>
    <s v="ZJ"/>
    <s v="9200087159"/>
    <s v="50"/>
    <n v="-12"/>
    <s v=""/>
    <x v="1"/>
    <x v="5"/>
    <x v="1"/>
  </r>
  <r>
    <s v="1012"/>
    <s v="0L"/>
    <x v="5"/>
    <d v="2017-11-02T00:00:00"/>
    <x v="0"/>
    <x v="2"/>
    <s v="ZJ"/>
    <s v="9200087161"/>
    <s v="50"/>
    <n v="-72"/>
    <s v=""/>
    <x v="1"/>
    <x v="5"/>
    <x v="1"/>
  </r>
  <r>
    <s v="1012"/>
    <s v="0L"/>
    <x v="5"/>
    <d v="2017-11-02T00:00:00"/>
    <x v="0"/>
    <x v="2"/>
    <s v="ZJ"/>
    <s v="9200087164"/>
    <s v="50"/>
    <n v="-12"/>
    <s v=""/>
    <x v="1"/>
    <x v="5"/>
    <x v="1"/>
  </r>
  <r>
    <s v="1012"/>
    <s v="0L"/>
    <x v="5"/>
    <d v="2017-11-02T00:00:00"/>
    <x v="0"/>
    <x v="2"/>
    <s v="ZJ"/>
    <s v="9200087187"/>
    <s v="50"/>
    <n v="-12"/>
    <s v=""/>
    <x v="1"/>
    <x v="5"/>
    <x v="1"/>
  </r>
  <r>
    <s v="1012"/>
    <s v="0L"/>
    <x v="5"/>
    <d v="2017-11-02T00:00:00"/>
    <x v="0"/>
    <x v="2"/>
    <s v="ZJ"/>
    <s v="9200087190"/>
    <s v="50"/>
    <n v="-48"/>
    <s v=""/>
    <x v="1"/>
    <x v="5"/>
    <x v="1"/>
  </r>
  <r>
    <s v="1012"/>
    <s v="0L"/>
    <x v="5"/>
    <d v="2017-11-02T00:00:00"/>
    <x v="0"/>
    <x v="2"/>
    <s v="ZJ"/>
    <s v="9200087193"/>
    <s v="50"/>
    <n v="-12"/>
    <s v=""/>
    <x v="1"/>
    <x v="5"/>
    <x v="1"/>
  </r>
  <r>
    <s v="1012"/>
    <s v="0L"/>
    <x v="5"/>
    <d v="2017-11-03T00:00:00"/>
    <x v="0"/>
    <x v="2"/>
    <s v="ZJ"/>
    <s v="9200087214"/>
    <s v="50"/>
    <n v="-12"/>
    <s v=""/>
    <x v="1"/>
    <x v="5"/>
    <x v="1"/>
  </r>
  <r>
    <s v="1012"/>
    <s v="0L"/>
    <x v="5"/>
    <d v="2017-11-03T00:00:00"/>
    <x v="0"/>
    <x v="2"/>
    <s v="ZJ"/>
    <s v="9200087224"/>
    <s v="50"/>
    <n v="-12"/>
    <s v=""/>
    <x v="1"/>
    <x v="5"/>
    <x v="1"/>
  </r>
  <r>
    <s v="1012"/>
    <s v="0L"/>
    <x v="5"/>
    <d v="2017-11-03T00:00:00"/>
    <x v="0"/>
    <x v="2"/>
    <s v="ZJ"/>
    <s v="9200087226"/>
    <s v="50"/>
    <n v="-12"/>
    <s v=""/>
    <x v="1"/>
    <x v="5"/>
    <x v="1"/>
  </r>
  <r>
    <s v="1012"/>
    <s v="0L"/>
    <x v="5"/>
    <d v="2017-11-03T00:00:00"/>
    <x v="0"/>
    <x v="2"/>
    <s v="ZJ"/>
    <s v="9200087227"/>
    <s v="50"/>
    <n v="-24"/>
    <s v=""/>
    <x v="1"/>
    <x v="5"/>
    <x v="1"/>
  </r>
  <r>
    <s v="1012"/>
    <s v="0L"/>
    <x v="5"/>
    <d v="2017-11-03T00:00:00"/>
    <x v="0"/>
    <x v="2"/>
    <s v="ZJ"/>
    <s v="9200087233"/>
    <s v="50"/>
    <n v="-72"/>
    <s v=""/>
    <x v="1"/>
    <x v="5"/>
    <x v="1"/>
  </r>
  <r>
    <s v="1012"/>
    <s v="0L"/>
    <x v="5"/>
    <d v="2017-11-06T00:00:00"/>
    <x v="0"/>
    <x v="2"/>
    <s v="ZJ"/>
    <s v="9200087293"/>
    <s v="50"/>
    <n v="-36"/>
    <s v=""/>
    <x v="1"/>
    <x v="5"/>
    <x v="1"/>
  </r>
  <r>
    <s v="1012"/>
    <s v="0L"/>
    <x v="5"/>
    <d v="2017-11-06T00:00:00"/>
    <x v="0"/>
    <x v="2"/>
    <s v="ZJ"/>
    <s v="9200087293"/>
    <s v="50"/>
    <n v="-12"/>
    <s v=""/>
    <x v="2"/>
    <x v="5"/>
    <x v="2"/>
  </r>
  <r>
    <s v="1012"/>
    <s v="0L"/>
    <x v="5"/>
    <d v="2017-11-06T00:00:00"/>
    <x v="0"/>
    <x v="2"/>
    <s v="ZJ"/>
    <s v="9200087297"/>
    <s v="50"/>
    <n v="-12"/>
    <s v=""/>
    <x v="1"/>
    <x v="5"/>
    <x v="1"/>
  </r>
  <r>
    <s v="1012"/>
    <s v="0L"/>
    <x v="5"/>
    <d v="2017-11-07T00:00:00"/>
    <x v="0"/>
    <x v="2"/>
    <s v="ZJ"/>
    <s v="9200087358"/>
    <s v="50"/>
    <n v="-24"/>
    <s v=""/>
    <x v="1"/>
    <x v="5"/>
    <x v="1"/>
  </r>
  <r>
    <s v="1012"/>
    <s v="0L"/>
    <x v="5"/>
    <d v="2017-11-07T00:00:00"/>
    <x v="0"/>
    <x v="2"/>
    <s v="ZJ"/>
    <s v="9200087363"/>
    <s v="50"/>
    <n v="-12"/>
    <s v=""/>
    <x v="1"/>
    <x v="5"/>
    <x v="1"/>
  </r>
  <r>
    <s v="1012"/>
    <s v="0L"/>
    <x v="5"/>
    <d v="2017-11-08T00:00:00"/>
    <x v="0"/>
    <x v="2"/>
    <s v="ZJ"/>
    <s v="9200087417"/>
    <s v="50"/>
    <n v="-12"/>
    <s v=""/>
    <x v="1"/>
    <x v="5"/>
    <x v="1"/>
  </r>
  <r>
    <s v="1012"/>
    <s v="0L"/>
    <x v="5"/>
    <d v="2017-11-08T00:00:00"/>
    <x v="0"/>
    <x v="2"/>
    <s v="ZJ"/>
    <s v="9200087425"/>
    <s v="50"/>
    <n v="-24"/>
    <s v=""/>
    <x v="1"/>
    <x v="5"/>
    <x v="1"/>
  </r>
  <r>
    <s v="1012"/>
    <s v="0L"/>
    <x v="5"/>
    <d v="2017-11-09T00:00:00"/>
    <x v="0"/>
    <x v="2"/>
    <s v="ZJ"/>
    <s v="9200087472"/>
    <s v="50"/>
    <n v="-24"/>
    <s v=""/>
    <x v="1"/>
    <x v="5"/>
    <x v="1"/>
  </r>
  <r>
    <s v="1012"/>
    <s v="0L"/>
    <x v="5"/>
    <d v="2017-11-09T00:00:00"/>
    <x v="0"/>
    <x v="2"/>
    <s v="ZJ"/>
    <s v="9200087473"/>
    <s v="50"/>
    <n v="-12"/>
    <s v=""/>
    <x v="0"/>
    <x v="5"/>
    <x v="0"/>
  </r>
  <r>
    <s v="1012"/>
    <s v="0L"/>
    <x v="5"/>
    <d v="2017-11-09T00:00:00"/>
    <x v="0"/>
    <x v="2"/>
    <s v="ZJ"/>
    <s v="9200087477"/>
    <s v="50"/>
    <n v="-12"/>
    <s v=""/>
    <x v="2"/>
    <x v="5"/>
    <x v="2"/>
  </r>
  <r>
    <s v="1012"/>
    <s v="0L"/>
    <x v="5"/>
    <d v="2017-11-09T00:00:00"/>
    <x v="0"/>
    <x v="2"/>
    <s v="ZJ"/>
    <s v="9200087478"/>
    <s v="50"/>
    <n v="-24"/>
    <s v=""/>
    <x v="1"/>
    <x v="5"/>
    <x v="1"/>
  </r>
  <r>
    <s v="1012"/>
    <s v="0L"/>
    <x v="5"/>
    <d v="2017-11-09T00:00:00"/>
    <x v="0"/>
    <x v="2"/>
    <s v="ZJ"/>
    <s v="9200087484"/>
    <s v="50"/>
    <n v="-12"/>
    <s v=""/>
    <x v="1"/>
    <x v="5"/>
    <x v="1"/>
  </r>
  <r>
    <s v="1012"/>
    <s v="0L"/>
    <x v="5"/>
    <d v="2017-11-09T00:00:00"/>
    <x v="0"/>
    <x v="2"/>
    <s v="ZJ"/>
    <s v="9200087485"/>
    <s v="50"/>
    <n v="-96"/>
    <s v=""/>
    <x v="1"/>
    <x v="5"/>
    <x v="1"/>
  </r>
  <r>
    <s v="1012"/>
    <s v="0L"/>
    <x v="5"/>
    <d v="2017-11-10T00:00:00"/>
    <x v="0"/>
    <x v="2"/>
    <s v="ZJ"/>
    <s v="9200087527"/>
    <s v="50"/>
    <n v="-12"/>
    <s v=""/>
    <x v="1"/>
    <x v="5"/>
    <x v="1"/>
  </r>
  <r>
    <s v="1012"/>
    <s v="0L"/>
    <x v="5"/>
    <d v="2017-11-10T00:00:00"/>
    <x v="0"/>
    <x v="2"/>
    <s v="ZJ"/>
    <s v="9200087536"/>
    <s v="50"/>
    <n v="-12"/>
    <s v=""/>
    <x v="1"/>
    <x v="5"/>
    <x v="1"/>
  </r>
  <r>
    <s v="1012"/>
    <s v="0L"/>
    <x v="5"/>
    <d v="2017-11-10T00:00:00"/>
    <x v="0"/>
    <x v="2"/>
    <s v="ZJ"/>
    <s v="9200087540"/>
    <s v="50"/>
    <n v="-12"/>
    <s v=""/>
    <x v="1"/>
    <x v="5"/>
    <x v="1"/>
  </r>
  <r>
    <s v="1012"/>
    <s v="0L"/>
    <x v="5"/>
    <d v="2017-11-11T00:00:00"/>
    <x v="0"/>
    <x v="2"/>
    <s v="ZJ"/>
    <s v="9200087568"/>
    <s v="50"/>
    <n v="-24"/>
    <s v=""/>
    <x v="1"/>
    <x v="5"/>
    <x v="1"/>
  </r>
  <r>
    <s v="1012"/>
    <s v="0L"/>
    <x v="5"/>
    <d v="2017-11-13T00:00:00"/>
    <x v="0"/>
    <x v="2"/>
    <s v="ZJ"/>
    <s v="9200087599"/>
    <s v="50"/>
    <n v="-12"/>
    <s v=""/>
    <x v="2"/>
    <x v="5"/>
    <x v="2"/>
  </r>
  <r>
    <s v="1012"/>
    <s v="0L"/>
    <x v="5"/>
    <d v="2017-11-13T00:00:00"/>
    <x v="0"/>
    <x v="2"/>
    <s v="ZJ"/>
    <s v="9200087599"/>
    <s v="50"/>
    <n v="-24"/>
    <s v=""/>
    <x v="1"/>
    <x v="5"/>
    <x v="1"/>
  </r>
  <r>
    <s v="1012"/>
    <s v="0L"/>
    <x v="5"/>
    <d v="2017-11-13T00:00:00"/>
    <x v="0"/>
    <x v="2"/>
    <s v="ZJ"/>
    <s v="9200087600"/>
    <s v="50"/>
    <n v="-12"/>
    <s v=""/>
    <x v="1"/>
    <x v="5"/>
    <x v="1"/>
  </r>
  <r>
    <s v="1012"/>
    <s v="0L"/>
    <x v="5"/>
    <d v="2017-11-13T00:00:00"/>
    <x v="0"/>
    <x v="2"/>
    <s v="ZJ"/>
    <s v="9200087600"/>
    <s v="50"/>
    <n v="-12"/>
    <s v=""/>
    <x v="0"/>
    <x v="5"/>
    <x v="0"/>
  </r>
  <r>
    <s v="1012"/>
    <s v="0L"/>
    <x v="5"/>
    <d v="2017-11-13T00:00:00"/>
    <x v="0"/>
    <x v="2"/>
    <s v="ZJ"/>
    <s v="9200087603"/>
    <s v="50"/>
    <n v="-12"/>
    <s v=""/>
    <x v="2"/>
    <x v="5"/>
    <x v="2"/>
  </r>
  <r>
    <s v="1012"/>
    <s v="0L"/>
    <x v="5"/>
    <d v="2017-11-13T00:00:00"/>
    <x v="0"/>
    <x v="2"/>
    <s v="ZJ"/>
    <s v="9200087603"/>
    <s v="50"/>
    <n v="-60"/>
    <s v=""/>
    <x v="1"/>
    <x v="5"/>
    <x v="1"/>
  </r>
  <r>
    <s v="1012"/>
    <s v="0L"/>
    <x v="5"/>
    <d v="2017-11-14T00:00:00"/>
    <x v="0"/>
    <x v="2"/>
    <s v="ZJ"/>
    <s v="9200087635"/>
    <s v="50"/>
    <n v="-12"/>
    <s v=""/>
    <x v="1"/>
    <x v="5"/>
    <x v="1"/>
  </r>
  <r>
    <s v="1012"/>
    <s v="0L"/>
    <x v="5"/>
    <d v="2017-11-14T00:00:00"/>
    <x v="0"/>
    <x v="2"/>
    <s v="ZJ"/>
    <s v="9200087647"/>
    <s v="50"/>
    <n v="-24"/>
    <s v=""/>
    <x v="1"/>
    <x v="5"/>
    <x v="1"/>
  </r>
  <r>
    <s v="1012"/>
    <s v="0L"/>
    <x v="5"/>
    <d v="2017-11-14T00:00:00"/>
    <x v="0"/>
    <x v="2"/>
    <s v="ZJ"/>
    <s v="9200087651"/>
    <s v="50"/>
    <n v="-48"/>
    <s v=""/>
    <x v="1"/>
    <x v="5"/>
    <x v="1"/>
  </r>
  <r>
    <s v="1012"/>
    <s v="0L"/>
    <x v="5"/>
    <d v="2017-11-14T00:00:00"/>
    <x v="0"/>
    <x v="2"/>
    <s v="ZJ"/>
    <s v="9200087662"/>
    <s v="50"/>
    <n v="-12"/>
    <s v=""/>
    <x v="1"/>
    <x v="5"/>
    <x v="1"/>
  </r>
  <r>
    <s v="1012"/>
    <s v="0L"/>
    <x v="5"/>
    <d v="2017-11-14T00:00:00"/>
    <x v="0"/>
    <x v="2"/>
    <s v="ZJ"/>
    <s v="9200087664"/>
    <s v="50"/>
    <n v="-36"/>
    <s v=""/>
    <x v="1"/>
    <x v="5"/>
    <x v="1"/>
  </r>
  <r>
    <s v="1012"/>
    <s v="0L"/>
    <x v="5"/>
    <d v="2017-11-15T00:00:00"/>
    <x v="0"/>
    <x v="2"/>
    <s v="ZJ"/>
    <s v="9200087708"/>
    <s v="50"/>
    <n v="-12"/>
    <s v=""/>
    <x v="2"/>
    <x v="5"/>
    <x v="2"/>
  </r>
  <r>
    <s v="1012"/>
    <s v="0L"/>
    <x v="5"/>
    <d v="2017-11-15T00:00:00"/>
    <x v="0"/>
    <x v="2"/>
    <s v="ZJ"/>
    <s v="9200087710"/>
    <s v="50"/>
    <n v="-48"/>
    <s v=""/>
    <x v="1"/>
    <x v="5"/>
    <x v="1"/>
  </r>
  <r>
    <s v="1012"/>
    <s v="0L"/>
    <x v="5"/>
    <d v="2017-11-16T00:00:00"/>
    <x v="0"/>
    <x v="2"/>
    <s v="ZJ"/>
    <s v="9200087757"/>
    <s v="50"/>
    <n v="-12"/>
    <s v=""/>
    <x v="1"/>
    <x v="5"/>
    <x v="1"/>
  </r>
  <r>
    <s v="1012"/>
    <s v="0L"/>
    <x v="5"/>
    <d v="2017-11-16T00:00:00"/>
    <x v="0"/>
    <x v="2"/>
    <s v="ZJ"/>
    <s v="9200087758"/>
    <s v="50"/>
    <n v="-12"/>
    <s v=""/>
    <x v="0"/>
    <x v="5"/>
    <x v="0"/>
  </r>
  <r>
    <s v="1012"/>
    <s v="0L"/>
    <x v="5"/>
    <d v="2017-11-16T00:00:00"/>
    <x v="0"/>
    <x v="2"/>
    <s v="ZJ"/>
    <s v="9200087762"/>
    <s v="50"/>
    <n v="-36"/>
    <s v=""/>
    <x v="1"/>
    <x v="5"/>
    <x v="1"/>
  </r>
  <r>
    <s v="1012"/>
    <s v="0L"/>
    <x v="5"/>
    <d v="2017-11-16T00:00:00"/>
    <x v="0"/>
    <x v="2"/>
    <s v="ZJ"/>
    <s v="9200087763"/>
    <s v="50"/>
    <n v="-24"/>
    <s v=""/>
    <x v="1"/>
    <x v="5"/>
    <x v="1"/>
  </r>
  <r>
    <s v="1012"/>
    <s v="0L"/>
    <x v="5"/>
    <d v="2017-11-16T00:00:00"/>
    <x v="0"/>
    <x v="2"/>
    <s v="ZJ"/>
    <s v="9200087766"/>
    <s v="50"/>
    <n v="-12"/>
    <s v=""/>
    <x v="1"/>
    <x v="5"/>
    <x v="1"/>
  </r>
  <r>
    <s v="1012"/>
    <s v="0L"/>
    <x v="5"/>
    <d v="2017-11-17T00:00:00"/>
    <x v="0"/>
    <x v="2"/>
    <s v="ZJ"/>
    <s v="9200087811"/>
    <s v="50"/>
    <n v="-84"/>
    <s v=""/>
    <x v="1"/>
    <x v="5"/>
    <x v="1"/>
  </r>
  <r>
    <s v="1012"/>
    <s v="0L"/>
    <x v="5"/>
    <d v="2017-11-17T00:00:00"/>
    <x v="0"/>
    <x v="2"/>
    <s v="ZJ"/>
    <s v="9200087815"/>
    <s v="50"/>
    <n v="-12"/>
    <s v=""/>
    <x v="1"/>
    <x v="5"/>
    <x v="1"/>
  </r>
  <r>
    <s v="1012"/>
    <s v="0L"/>
    <x v="5"/>
    <d v="2017-11-20T00:00:00"/>
    <x v="0"/>
    <x v="2"/>
    <s v="ZJ"/>
    <s v="9200087856"/>
    <s v="50"/>
    <n v="-12"/>
    <s v=""/>
    <x v="1"/>
    <x v="5"/>
    <x v="1"/>
  </r>
  <r>
    <s v="1012"/>
    <s v="0L"/>
    <x v="5"/>
    <d v="2017-11-20T00:00:00"/>
    <x v="0"/>
    <x v="2"/>
    <s v="ZJ"/>
    <s v="9200087860"/>
    <s v="50"/>
    <n v="-60"/>
    <s v=""/>
    <x v="1"/>
    <x v="5"/>
    <x v="1"/>
  </r>
  <r>
    <s v="1012"/>
    <s v="0L"/>
    <x v="5"/>
    <d v="2017-11-20T00:00:00"/>
    <x v="0"/>
    <x v="2"/>
    <s v="ZJ"/>
    <s v="9200087862"/>
    <s v="50"/>
    <n v="-48"/>
    <s v=""/>
    <x v="1"/>
    <x v="5"/>
    <x v="1"/>
  </r>
  <r>
    <s v="1012"/>
    <s v="0L"/>
    <x v="5"/>
    <d v="2017-11-20T00:00:00"/>
    <x v="0"/>
    <x v="2"/>
    <s v="ZJ"/>
    <s v="9200087864"/>
    <s v="50"/>
    <n v="-12"/>
    <s v=""/>
    <x v="1"/>
    <x v="5"/>
    <x v="1"/>
  </r>
  <r>
    <s v="1012"/>
    <s v="0L"/>
    <x v="5"/>
    <d v="2017-11-20T00:00:00"/>
    <x v="0"/>
    <x v="2"/>
    <s v="ZJ"/>
    <s v="9200087865"/>
    <s v="50"/>
    <n v="-24"/>
    <s v=""/>
    <x v="1"/>
    <x v="5"/>
    <x v="1"/>
  </r>
  <r>
    <s v="1012"/>
    <s v="0L"/>
    <x v="5"/>
    <d v="2017-11-20T00:00:00"/>
    <x v="0"/>
    <x v="2"/>
    <s v="ZJ"/>
    <s v="9200087872"/>
    <s v="50"/>
    <n v="-12"/>
    <s v=""/>
    <x v="1"/>
    <x v="5"/>
    <x v="1"/>
  </r>
  <r>
    <s v="1012"/>
    <s v="0L"/>
    <x v="5"/>
    <d v="2017-11-21T00:00:00"/>
    <x v="0"/>
    <x v="2"/>
    <s v="ZJ"/>
    <s v="9200087912"/>
    <s v="50"/>
    <n v="-12"/>
    <s v=""/>
    <x v="1"/>
    <x v="5"/>
    <x v="1"/>
  </r>
  <r>
    <s v="1012"/>
    <s v="0L"/>
    <x v="5"/>
    <d v="2017-11-21T00:00:00"/>
    <x v="0"/>
    <x v="2"/>
    <s v="ZJ"/>
    <s v="9200087924"/>
    <s v="50"/>
    <n v="-12"/>
    <s v=""/>
    <x v="1"/>
    <x v="5"/>
    <x v="1"/>
  </r>
  <r>
    <s v="1012"/>
    <s v="0L"/>
    <x v="5"/>
    <d v="2017-11-21T00:00:00"/>
    <x v="0"/>
    <x v="2"/>
    <s v="ZJ"/>
    <s v="9200087925"/>
    <s v="50"/>
    <n v="-12"/>
    <s v=""/>
    <x v="1"/>
    <x v="5"/>
    <x v="1"/>
  </r>
  <r>
    <s v="1012"/>
    <s v="0L"/>
    <x v="5"/>
    <d v="2017-11-21T00:00:00"/>
    <x v="0"/>
    <x v="2"/>
    <s v="ZJ"/>
    <s v="9200087926"/>
    <s v="50"/>
    <n v="-12"/>
    <s v=""/>
    <x v="1"/>
    <x v="5"/>
    <x v="1"/>
  </r>
  <r>
    <s v="1012"/>
    <s v="0L"/>
    <x v="5"/>
    <d v="2017-11-21T00:00:00"/>
    <x v="0"/>
    <x v="2"/>
    <s v="ZJ"/>
    <s v="9200087927"/>
    <s v="50"/>
    <n v="-84"/>
    <s v=""/>
    <x v="1"/>
    <x v="5"/>
    <x v="1"/>
  </r>
  <r>
    <s v="1012"/>
    <s v="0L"/>
    <x v="5"/>
    <d v="2017-11-22T00:00:00"/>
    <x v="0"/>
    <x v="2"/>
    <s v="ZJ"/>
    <s v="9200087982"/>
    <s v="50"/>
    <n v="-72"/>
    <s v=""/>
    <x v="1"/>
    <x v="5"/>
    <x v="1"/>
  </r>
  <r>
    <s v="1012"/>
    <s v="0L"/>
    <x v="5"/>
    <d v="2017-11-22T00:00:00"/>
    <x v="0"/>
    <x v="2"/>
    <s v="ZJ"/>
    <s v="9200087986"/>
    <s v="50"/>
    <n v="-12"/>
    <s v=""/>
    <x v="1"/>
    <x v="5"/>
    <x v="1"/>
  </r>
  <r>
    <s v="1012"/>
    <s v="0L"/>
    <x v="5"/>
    <d v="2017-11-27T00:00:00"/>
    <x v="0"/>
    <x v="2"/>
    <s v="ZJ"/>
    <s v="9200088072"/>
    <s v="50"/>
    <n v="-12"/>
    <s v=""/>
    <x v="1"/>
    <x v="5"/>
    <x v="1"/>
  </r>
  <r>
    <s v="1012"/>
    <s v="0L"/>
    <x v="5"/>
    <d v="2017-11-27T00:00:00"/>
    <x v="0"/>
    <x v="2"/>
    <s v="ZJ"/>
    <s v="9200088073"/>
    <s v="50"/>
    <n v="-12"/>
    <s v=""/>
    <x v="0"/>
    <x v="5"/>
    <x v="0"/>
  </r>
  <r>
    <s v="1012"/>
    <s v="0L"/>
    <x v="5"/>
    <d v="2017-11-27T00:00:00"/>
    <x v="0"/>
    <x v="2"/>
    <s v="ZJ"/>
    <s v="9200088073"/>
    <s v="50"/>
    <n v="-12"/>
    <s v=""/>
    <x v="2"/>
    <x v="5"/>
    <x v="2"/>
  </r>
  <r>
    <s v="1012"/>
    <s v="0L"/>
    <x v="5"/>
    <d v="2017-11-27T00:00:00"/>
    <x v="0"/>
    <x v="2"/>
    <s v="ZJ"/>
    <s v="9200088078"/>
    <s v="50"/>
    <n v="-12"/>
    <s v=""/>
    <x v="1"/>
    <x v="5"/>
    <x v="1"/>
  </r>
  <r>
    <s v="1012"/>
    <s v="0L"/>
    <x v="5"/>
    <d v="2017-11-25T00:00:00"/>
    <x v="0"/>
    <x v="2"/>
    <s v="ZJ"/>
    <s v="9200088086"/>
    <s v="50"/>
    <n v="-24"/>
    <s v=""/>
    <x v="1"/>
    <x v="5"/>
    <x v="1"/>
  </r>
  <r>
    <s v="1012"/>
    <s v="0L"/>
    <x v="5"/>
    <d v="2017-11-27T00:00:00"/>
    <x v="0"/>
    <x v="2"/>
    <s v="ZJ"/>
    <s v="9200088088"/>
    <s v="50"/>
    <n v="-12"/>
    <s v=""/>
    <x v="1"/>
    <x v="5"/>
    <x v="1"/>
  </r>
  <r>
    <s v="1012"/>
    <s v="0L"/>
    <x v="5"/>
    <d v="2017-11-27T00:00:00"/>
    <x v="0"/>
    <x v="2"/>
    <s v="ZJ"/>
    <s v="9200088089"/>
    <s v="50"/>
    <n v="-84"/>
    <s v=""/>
    <x v="1"/>
    <x v="5"/>
    <x v="1"/>
  </r>
  <r>
    <s v="1012"/>
    <s v="0L"/>
    <x v="5"/>
    <d v="2017-11-27T00:00:00"/>
    <x v="0"/>
    <x v="2"/>
    <s v="ZJ"/>
    <s v="9200088090"/>
    <s v="50"/>
    <n v="-36"/>
    <s v=""/>
    <x v="1"/>
    <x v="5"/>
    <x v="1"/>
  </r>
  <r>
    <s v="1012"/>
    <s v="0L"/>
    <x v="5"/>
    <d v="2017-11-28T00:00:00"/>
    <x v="0"/>
    <x v="2"/>
    <s v="ZJ"/>
    <s v="9200088114"/>
    <s v="50"/>
    <n v="-24"/>
    <s v=""/>
    <x v="1"/>
    <x v="5"/>
    <x v="1"/>
  </r>
  <r>
    <s v="1012"/>
    <s v="0L"/>
    <x v="5"/>
    <d v="2017-11-28T00:00:00"/>
    <x v="0"/>
    <x v="2"/>
    <s v="ZJ"/>
    <s v="9200088116"/>
    <s v="50"/>
    <n v="-24"/>
    <s v=""/>
    <x v="1"/>
    <x v="5"/>
    <x v="1"/>
  </r>
  <r>
    <s v="1012"/>
    <s v="0L"/>
    <x v="5"/>
    <d v="2017-11-28T00:00:00"/>
    <x v="0"/>
    <x v="2"/>
    <s v="ZJ"/>
    <s v="9200088155"/>
    <s v="50"/>
    <n v="-24"/>
    <s v=""/>
    <x v="1"/>
    <x v="5"/>
    <x v="1"/>
  </r>
  <r>
    <s v="1012"/>
    <s v="0L"/>
    <x v="5"/>
    <d v="2017-11-28T00:00:00"/>
    <x v="0"/>
    <x v="2"/>
    <s v="ZJ"/>
    <s v="9200088156"/>
    <s v="50"/>
    <n v="-48"/>
    <s v=""/>
    <x v="1"/>
    <x v="5"/>
    <x v="1"/>
  </r>
  <r>
    <s v="1012"/>
    <s v="0L"/>
    <x v="5"/>
    <d v="2017-11-28T00:00:00"/>
    <x v="0"/>
    <x v="2"/>
    <s v="ZJ"/>
    <s v="9200088157"/>
    <s v="50"/>
    <n v="-12"/>
    <s v=""/>
    <x v="1"/>
    <x v="5"/>
    <x v="1"/>
  </r>
  <r>
    <s v="1012"/>
    <s v="0L"/>
    <x v="5"/>
    <d v="2017-11-29T00:00:00"/>
    <x v="0"/>
    <x v="2"/>
    <s v="ZJ"/>
    <s v="9200088206"/>
    <s v="50"/>
    <n v="-36"/>
    <s v=""/>
    <x v="1"/>
    <x v="5"/>
    <x v="1"/>
  </r>
  <r>
    <s v="1012"/>
    <s v="0L"/>
    <x v="5"/>
    <d v="2017-11-29T00:00:00"/>
    <x v="0"/>
    <x v="2"/>
    <s v="ZJ"/>
    <s v="9200088207"/>
    <s v="50"/>
    <n v="-12"/>
    <s v=""/>
    <x v="1"/>
    <x v="5"/>
    <x v="1"/>
  </r>
  <r>
    <s v="1012"/>
    <s v="0L"/>
    <x v="5"/>
    <d v="2017-11-29T00:00:00"/>
    <x v="0"/>
    <x v="2"/>
    <s v="ZJ"/>
    <s v="9200088214"/>
    <s v="50"/>
    <n v="-24"/>
    <s v=""/>
    <x v="1"/>
    <x v="5"/>
    <x v="1"/>
  </r>
  <r>
    <s v="1012"/>
    <s v="0L"/>
    <x v="5"/>
    <d v="2017-11-30T00:00:00"/>
    <x v="0"/>
    <x v="2"/>
    <s v="ZJ"/>
    <s v="9200088283"/>
    <s v="50"/>
    <n v="-48"/>
    <s v=""/>
    <x v="1"/>
    <x v="5"/>
    <x v="1"/>
  </r>
  <r>
    <s v="1012"/>
    <s v="0L"/>
    <x v="5"/>
    <d v="2017-11-30T00:00:00"/>
    <x v="0"/>
    <x v="2"/>
    <s v="ZJ"/>
    <s v="9200088285"/>
    <s v="50"/>
    <n v="-12"/>
    <s v=""/>
    <x v="2"/>
    <x v="5"/>
    <x v="2"/>
  </r>
  <r>
    <s v="1012"/>
    <s v="0L"/>
    <x v="5"/>
    <d v="2017-12-01T00:00:00"/>
    <x v="0"/>
    <x v="3"/>
    <s v="ZJ"/>
    <s v="9200088324"/>
    <s v="50"/>
    <n v="-24"/>
    <s v=""/>
    <x v="1"/>
    <x v="5"/>
    <x v="1"/>
  </r>
  <r>
    <s v="1012"/>
    <s v="0L"/>
    <x v="5"/>
    <d v="2017-12-01T00:00:00"/>
    <x v="0"/>
    <x v="3"/>
    <s v="ZJ"/>
    <s v="9200088331"/>
    <s v="50"/>
    <n v="-12"/>
    <s v=""/>
    <x v="0"/>
    <x v="5"/>
    <x v="0"/>
  </r>
  <r>
    <s v="1012"/>
    <s v="0L"/>
    <x v="5"/>
    <d v="2017-12-01T00:00:00"/>
    <x v="0"/>
    <x v="3"/>
    <s v="ZJ"/>
    <s v="9200088333"/>
    <s v="50"/>
    <n v="-36"/>
    <s v=""/>
    <x v="1"/>
    <x v="5"/>
    <x v="1"/>
  </r>
  <r>
    <s v="1012"/>
    <s v="0L"/>
    <x v="5"/>
    <d v="2017-12-04T00:00:00"/>
    <x v="0"/>
    <x v="3"/>
    <s v="ZJ"/>
    <s v="9200088394"/>
    <s v="50"/>
    <n v="-12"/>
    <s v=""/>
    <x v="1"/>
    <x v="5"/>
    <x v="1"/>
  </r>
  <r>
    <s v="1012"/>
    <s v="0L"/>
    <x v="5"/>
    <d v="2017-12-04T00:00:00"/>
    <x v="0"/>
    <x v="3"/>
    <s v="ZJ"/>
    <s v="9200088397"/>
    <s v="50"/>
    <n v="-12"/>
    <s v=""/>
    <x v="1"/>
    <x v="5"/>
    <x v="1"/>
  </r>
  <r>
    <s v="1012"/>
    <s v="0L"/>
    <x v="5"/>
    <d v="2017-12-04T00:00:00"/>
    <x v="0"/>
    <x v="3"/>
    <s v="ZJ"/>
    <s v="9200088398"/>
    <s v="50"/>
    <n v="-12"/>
    <s v=""/>
    <x v="1"/>
    <x v="5"/>
    <x v="1"/>
  </r>
  <r>
    <s v="1012"/>
    <s v="0L"/>
    <x v="5"/>
    <d v="2017-12-04T00:00:00"/>
    <x v="0"/>
    <x v="3"/>
    <s v="ZJ"/>
    <s v="9200088399"/>
    <s v="50"/>
    <n v="-24"/>
    <s v=""/>
    <x v="1"/>
    <x v="5"/>
    <x v="1"/>
  </r>
  <r>
    <s v="1012"/>
    <s v="0L"/>
    <x v="5"/>
    <d v="2017-12-05T00:00:00"/>
    <x v="0"/>
    <x v="3"/>
    <s v="ZJ"/>
    <s v="9200088428"/>
    <s v="50"/>
    <n v="-12"/>
    <s v=""/>
    <x v="1"/>
    <x v="5"/>
    <x v="1"/>
  </r>
  <r>
    <s v="1012"/>
    <s v="0L"/>
    <x v="5"/>
    <d v="2017-12-05T00:00:00"/>
    <x v="0"/>
    <x v="3"/>
    <s v="ZJ"/>
    <s v="9200088434"/>
    <s v="50"/>
    <n v="-24"/>
    <s v=""/>
    <x v="1"/>
    <x v="5"/>
    <x v="1"/>
  </r>
  <r>
    <s v="1012"/>
    <s v="0L"/>
    <x v="5"/>
    <d v="2017-12-05T00:00:00"/>
    <x v="0"/>
    <x v="3"/>
    <s v="ZJ"/>
    <s v="9200088456"/>
    <s v="50"/>
    <n v="-96"/>
    <s v=""/>
    <x v="1"/>
    <x v="5"/>
    <x v="1"/>
  </r>
  <r>
    <s v="1012"/>
    <s v="0L"/>
    <x v="5"/>
    <d v="2017-12-05T00:00:00"/>
    <x v="0"/>
    <x v="3"/>
    <s v="ZJ"/>
    <s v="9200088458"/>
    <s v="50"/>
    <n v="-72"/>
    <s v=""/>
    <x v="1"/>
    <x v="5"/>
    <x v="1"/>
  </r>
  <r>
    <s v="1012"/>
    <s v="0L"/>
    <x v="5"/>
    <d v="2017-12-05T00:00:00"/>
    <x v="0"/>
    <x v="3"/>
    <s v="ZJ"/>
    <s v="9200088462"/>
    <s v="50"/>
    <n v="-96"/>
    <s v=""/>
    <x v="1"/>
    <x v="5"/>
    <x v="1"/>
  </r>
  <r>
    <s v="1012"/>
    <s v="0L"/>
    <x v="5"/>
    <d v="2017-12-05T00:00:00"/>
    <x v="0"/>
    <x v="3"/>
    <s v="ZJ"/>
    <s v="9200088463"/>
    <s v="50"/>
    <n v="-12"/>
    <s v=""/>
    <x v="1"/>
    <x v="5"/>
    <x v="1"/>
  </r>
  <r>
    <s v="1012"/>
    <s v="0L"/>
    <x v="5"/>
    <d v="2017-12-05T00:00:00"/>
    <x v="0"/>
    <x v="3"/>
    <s v="ZJ"/>
    <s v="9200088464"/>
    <s v="50"/>
    <n v="-12"/>
    <s v=""/>
    <x v="1"/>
    <x v="5"/>
    <x v="1"/>
  </r>
  <r>
    <s v="1012"/>
    <s v="0L"/>
    <x v="5"/>
    <d v="2017-12-05T00:00:00"/>
    <x v="0"/>
    <x v="3"/>
    <s v="ZJ"/>
    <s v="9200088465"/>
    <s v="50"/>
    <n v="-72"/>
    <s v=""/>
    <x v="1"/>
    <x v="5"/>
    <x v="1"/>
  </r>
  <r>
    <s v="1012"/>
    <s v="0L"/>
    <x v="5"/>
    <d v="2017-12-06T00:00:00"/>
    <x v="0"/>
    <x v="3"/>
    <s v="ZJ"/>
    <s v="9200088542"/>
    <s v="50"/>
    <n v="-48"/>
    <s v=""/>
    <x v="1"/>
    <x v="5"/>
    <x v="1"/>
  </r>
  <r>
    <s v="1012"/>
    <s v="0L"/>
    <x v="5"/>
    <d v="2017-12-06T00:00:00"/>
    <x v="0"/>
    <x v="3"/>
    <s v="ZJ"/>
    <s v="9200088544"/>
    <s v="50"/>
    <n v="-36"/>
    <s v=""/>
    <x v="1"/>
    <x v="5"/>
    <x v="1"/>
  </r>
  <r>
    <s v="1012"/>
    <s v="0L"/>
    <x v="5"/>
    <d v="2017-12-06T00:00:00"/>
    <x v="0"/>
    <x v="3"/>
    <s v="ZJ"/>
    <s v="9200088545"/>
    <s v="50"/>
    <n v="-12"/>
    <s v=""/>
    <x v="1"/>
    <x v="5"/>
    <x v="1"/>
  </r>
  <r>
    <s v="1012"/>
    <s v="0L"/>
    <x v="5"/>
    <d v="2017-12-07T00:00:00"/>
    <x v="0"/>
    <x v="3"/>
    <s v="ZJ"/>
    <s v="9200088587"/>
    <s v="50"/>
    <n v="-24"/>
    <s v=""/>
    <x v="1"/>
    <x v="5"/>
    <x v="1"/>
  </r>
  <r>
    <s v="1012"/>
    <s v="0L"/>
    <x v="5"/>
    <d v="2017-12-07T00:00:00"/>
    <x v="0"/>
    <x v="3"/>
    <s v="ZJ"/>
    <s v="9200088591"/>
    <s v="50"/>
    <n v="-12"/>
    <s v=""/>
    <x v="1"/>
    <x v="5"/>
    <x v="1"/>
  </r>
  <r>
    <s v="1012"/>
    <s v="0L"/>
    <x v="5"/>
    <d v="2017-12-08T00:00:00"/>
    <x v="0"/>
    <x v="3"/>
    <s v="ZJ"/>
    <s v="9200088635"/>
    <s v="50"/>
    <n v="-36"/>
    <s v=""/>
    <x v="1"/>
    <x v="5"/>
    <x v="1"/>
  </r>
  <r>
    <s v="1012"/>
    <s v="0L"/>
    <x v="5"/>
    <d v="2017-12-08T00:00:00"/>
    <x v="0"/>
    <x v="3"/>
    <s v="ZJ"/>
    <s v="9200088642"/>
    <s v="50"/>
    <n v="-12"/>
    <s v=""/>
    <x v="1"/>
    <x v="5"/>
    <x v="1"/>
  </r>
  <r>
    <s v="1012"/>
    <s v="0L"/>
    <x v="5"/>
    <d v="2017-12-11T00:00:00"/>
    <x v="0"/>
    <x v="3"/>
    <s v="ZJ"/>
    <s v="9200088698"/>
    <s v="50"/>
    <n v="-48"/>
    <s v=""/>
    <x v="1"/>
    <x v="5"/>
    <x v="1"/>
  </r>
  <r>
    <s v="1012"/>
    <s v="0L"/>
    <x v="5"/>
    <d v="2017-12-11T00:00:00"/>
    <x v="0"/>
    <x v="3"/>
    <s v="ZJ"/>
    <s v="9200088700"/>
    <s v="50"/>
    <n v="-60"/>
    <s v=""/>
    <x v="1"/>
    <x v="5"/>
    <x v="1"/>
  </r>
  <r>
    <s v="1012"/>
    <s v="0L"/>
    <x v="5"/>
    <d v="2017-12-11T00:00:00"/>
    <x v="0"/>
    <x v="3"/>
    <s v="ZJ"/>
    <s v="9200088701"/>
    <s v="50"/>
    <n v="-36"/>
    <s v=""/>
    <x v="1"/>
    <x v="5"/>
    <x v="1"/>
  </r>
  <r>
    <s v="1012"/>
    <s v="0L"/>
    <x v="5"/>
    <d v="2017-12-12T00:00:00"/>
    <x v="0"/>
    <x v="3"/>
    <s v="ZJ"/>
    <s v="9200088754"/>
    <s v="50"/>
    <n v="-48"/>
    <s v=""/>
    <x v="1"/>
    <x v="5"/>
    <x v="1"/>
  </r>
  <r>
    <s v="1012"/>
    <s v="0L"/>
    <x v="5"/>
    <d v="2017-12-12T00:00:00"/>
    <x v="0"/>
    <x v="3"/>
    <s v="ZJ"/>
    <s v="9200088760"/>
    <s v="50"/>
    <n v="-12"/>
    <s v=""/>
    <x v="1"/>
    <x v="5"/>
    <x v="1"/>
  </r>
  <r>
    <s v="1012"/>
    <s v="0L"/>
    <x v="5"/>
    <d v="2017-12-12T00:00:00"/>
    <x v="0"/>
    <x v="3"/>
    <s v="ZJ"/>
    <s v="9200088761"/>
    <s v="50"/>
    <n v="-12"/>
    <s v=""/>
    <x v="1"/>
    <x v="5"/>
    <x v="1"/>
  </r>
  <r>
    <s v="1012"/>
    <s v="0L"/>
    <x v="5"/>
    <d v="2017-12-13T00:00:00"/>
    <x v="0"/>
    <x v="3"/>
    <s v="ZJ"/>
    <s v="9200088802"/>
    <s v="50"/>
    <n v="-60"/>
    <s v=""/>
    <x v="1"/>
    <x v="5"/>
    <x v="1"/>
  </r>
  <r>
    <s v="1012"/>
    <s v="0L"/>
    <x v="5"/>
    <d v="2017-12-13T00:00:00"/>
    <x v="0"/>
    <x v="3"/>
    <s v="ZJ"/>
    <s v="9200088808"/>
    <s v="50"/>
    <n v="-12"/>
    <s v=""/>
    <x v="1"/>
    <x v="5"/>
    <x v="1"/>
  </r>
  <r>
    <s v="1012"/>
    <s v="0L"/>
    <x v="5"/>
    <d v="2017-12-13T00:00:00"/>
    <x v="0"/>
    <x v="3"/>
    <s v="ZJ"/>
    <s v="9200088819"/>
    <s v="50"/>
    <n v="-24"/>
    <s v=""/>
    <x v="1"/>
    <x v="5"/>
    <x v="1"/>
  </r>
  <r>
    <s v="1012"/>
    <s v="0L"/>
    <x v="5"/>
    <d v="2017-12-13T00:00:00"/>
    <x v="0"/>
    <x v="3"/>
    <s v="ZJ"/>
    <s v="9200088820"/>
    <s v="50"/>
    <n v="-12"/>
    <s v=""/>
    <x v="1"/>
    <x v="5"/>
    <x v="1"/>
  </r>
  <r>
    <s v="1012"/>
    <s v="0L"/>
    <x v="5"/>
    <d v="2017-12-14T00:00:00"/>
    <x v="0"/>
    <x v="3"/>
    <s v="ZJ"/>
    <s v="9200088858"/>
    <s v="50"/>
    <n v="-12"/>
    <s v=""/>
    <x v="1"/>
    <x v="5"/>
    <x v="1"/>
  </r>
  <r>
    <s v="1012"/>
    <s v="0L"/>
    <x v="5"/>
    <d v="2017-12-14T00:00:00"/>
    <x v="0"/>
    <x v="3"/>
    <s v="ZJ"/>
    <s v="9200088867"/>
    <s v="50"/>
    <n v="-12"/>
    <s v=""/>
    <x v="0"/>
    <x v="5"/>
    <x v="0"/>
  </r>
  <r>
    <s v="1012"/>
    <s v="0L"/>
    <x v="5"/>
    <d v="2017-12-14T00:00:00"/>
    <x v="0"/>
    <x v="3"/>
    <s v="ZJ"/>
    <s v="9200088867"/>
    <s v="50"/>
    <n v="-84"/>
    <s v=""/>
    <x v="1"/>
    <x v="5"/>
    <x v="1"/>
  </r>
  <r>
    <s v="1012"/>
    <s v="0L"/>
    <x v="5"/>
    <d v="2017-12-14T00:00:00"/>
    <x v="0"/>
    <x v="3"/>
    <s v="ZJ"/>
    <s v="9200088873"/>
    <s v="50"/>
    <n v="-48"/>
    <s v=""/>
    <x v="1"/>
    <x v="5"/>
    <x v="1"/>
  </r>
  <r>
    <s v="1012"/>
    <s v="0L"/>
    <x v="5"/>
    <d v="2017-12-14T00:00:00"/>
    <x v="0"/>
    <x v="3"/>
    <s v="ZJ"/>
    <s v="9200088875"/>
    <s v="50"/>
    <n v="-12"/>
    <s v=""/>
    <x v="1"/>
    <x v="5"/>
    <x v="1"/>
  </r>
  <r>
    <s v="1012"/>
    <s v="0L"/>
    <x v="5"/>
    <d v="2017-12-15T00:00:00"/>
    <x v="0"/>
    <x v="3"/>
    <s v="ZJ"/>
    <s v="9200088927"/>
    <s v="50"/>
    <n v="-24"/>
    <s v=""/>
    <x v="1"/>
    <x v="5"/>
    <x v="1"/>
  </r>
  <r>
    <s v="1012"/>
    <s v="0L"/>
    <x v="5"/>
    <d v="2017-12-15T00:00:00"/>
    <x v="0"/>
    <x v="3"/>
    <s v="ZJ"/>
    <s v="9200088930"/>
    <s v="50"/>
    <n v="-24"/>
    <s v=""/>
    <x v="1"/>
    <x v="5"/>
    <x v="1"/>
  </r>
  <r>
    <s v="1012"/>
    <s v="0L"/>
    <x v="5"/>
    <d v="2017-12-15T00:00:00"/>
    <x v="0"/>
    <x v="3"/>
    <s v="ZJ"/>
    <s v="9200088933"/>
    <s v="50"/>
    <n v="-12"/>
    <s v=""/>
    <x v="1"/>
    <x v="5"/>
    <x v="1"/>
  </r>
  <r>
    <s v="1012"/>
    <s v="0L"/>
    <x v="5"/>
    <d v="2017-12-18T00:00:00"/>
    <x v="0"/>
    <x v="3"/>
    <s v="ZJ"/>
    <s v="9200088974"/>
    <s v="50"/>
    <n v="-12"/>
    <s v=""/>
    <x v="1"/>
    <x v="5"/>
    <x v="1"/>
  </r>
  <r>
    <s v="1012"/>
    <s v="0L"/>
    <x v="5"/>
    <d v="2017-12-18T00:00:00"/>
    <x v="0"/>
    <x v="3"/>
    <s v="ZJ"/>
    <s v="9200088980"/>
    <s v="50"/>
    <n v="-72"/>
    <s v=""/>
    <x v="1"/>
    <x v="5"/>
    <x v="1"/>
  </r>
  <r>
    <s v="1012"/>
    <s v="0L"/>
    <x v="5"/>
    <d v="2017-12-18T00:00:00"/>
    <x v="0"/>
    <x v="3"/>
    <s v="ZJ"/>
    <s v="9200088984"/>
    <s v="50"/>
    <n v="-24"/>
    <s v=""/>
    <x v="1"/>
    <x v="5"/>
    <x v="1"/>
  </r>
  <r>
    <s v="1012"/>
    <s v="0L"/>
    <x v="5"/>
    <d v="2017-12-19T00:00:00"/>
    <x v="0"/>
    <x v="3"/>
    <s v="ZJ"/>
    <s v="9200089049"/>
    <s v="50"/>
    <n v="-12"/>
    <s v=""/>
    <x v="1"/>
    <x v="5"/>
    <x v="1"/>
  </r>
  <r>
    <s v="1012"/>
    <s v="0L"/>
    <x v="5"/>
    <d v="2017-12-19T00:00:00"/>
    <x v="0"/>
    <x v="3"/>
    <s v="ZJ"/>
    <s v="9200089055"/>
    <s v="50"/>
    <n v="-12"/>
    <s v=""/>
    <x v="1"/>
    <x v="5"/>
    <x v="1"/>
  </r>
  <r>
    <s v="1012"/>
    <s v="0L"/>
    <x v="5"/>
    <d v="2017-12-19T00:00:00"/>
    <x v="0"/>
    <x v="3"/>
    <s v="ZJ"/>
    <s v="9200089056"/>
    <s v="50"/>
    <n v="-72"/>
    <s v=""/>
    <x v="1"/>
    <x v="5"/>
    <x v="1"/>
  </r>
  <r>
    <s v="1012"/>
    <s v="0L"/>
    <x v="5"/>
    <d v="2017-12-19T00:00:00"/>
    <x v="0"/>
    <x v="3"/>
    <s v="ZJ"/>
    <s v="9200089057"/>
    <s v="50"/>
    <n v="-12"/>
    <s v=""/>
    <x v="1"/>
    <x v="5"/>
    <x v="1"/>
  </r>
  <r>
    <s v="1012"/>
    <s v="0L"/>
    <x v="5"/>
    <d v="2017-12-19T00:00:00"/>
    <x v="0"/>
    <x v="3"/>
    <s v="ZJ"/>
    <s v="9200089058"/>
    <s v="50"/>
    <n v="-48"/>
    <s v=""/>
    <x v="1"/>
    <x v="5"/>
    <x v="1"/>
  </r>
  <r>
    <s v="1012"/>
    <s v="0L"/>
    <x v="5"/>
    <d v="2017-12-20T00:00:00"/>
    <x v="0"/>
    <x v="3"/>
    <s v="ZJ"/>
    <s v="9200089119"/>
    <s v="50"/>
    <n v="-12"/>
    <s v=""/>
    <x v="1"/>
    <x v="5"/>
    <x v="1"/>
  </r>
  <r>
    <s v="1012"/>
    <s v="0L"/>
    <x v="5"/>
    <d v="2017-12-20T00:00:00"/>
    <x v="0"/>
    <x v="3"/>
    <s v="ZJ"/>
    <s v="9200089120"/>
    <s v="50"/>
    <n v="-48"/>
    <s v=""/>
    <x v="1"/>
    <x v="5"/>
    <x v="1"/>
  </r>
  <r>
    <s v="1012"/>
    <s v="0L"/>
    <x v="5"/>
    <d v="2017-12-20T00:00:00"/>
    <x v="0"/>
    <x v="3"/>
    <s v="ZJ"/>
    <s v="9200089125"/>
    <s v="50"/>
    <n v="-12"/>
    <s v=""/>
    <x v="1"/>
    <x v="5"/>
    <x v="1"/>
  </r>
  <r>
    <s v="1012"/>
    <s v="0L"/>
    <x v="5"/>
    <d v="2017-12-20T00:00:00"/>
    <x v="0"/>
    <x v="3"/>
    <s v="ZJ"/>
    <s v="9200089126"/>
    <s v="50"/>
    <n v="-12"/>
    <s v=""/>
    <x v="1"/>
    <x v="5"/>
    <x v="1"/>
  </r>
  <r>
    <s v="1012"/>
    <s v="0L"/>
    <x v="5"/>
    <d v="2017-12-21T00:00:00"/>
    <x v="0"/>
    <x v="3"/>
    <s v="ZJ"/>
    <s v="9200089202"/>
    <s v="50"/>
    <n v="-48"/>
    <s v=""/>
    <x v="1"/>
    <x v="5"/>
    <x v="1"/>
  </r>
  <r>
    <s v="1012"/>
    <s v="0L"/>
    <x v="5"/>
    <d v="2017-12-21T00:00:00"/>
    <x v="0"/>
    <x v="3"/>
    <s v="ZJ"/>
    <s v="9200089207"/>
    <s v="50"/>
    <n v="-12"/>
    <s v=""/>
    <x v="1"/>
    <x v="5"/>
    <x v="1"/>
  </r>
  <r>
    <s v="1012"/>
    <s v="0L"/>
    <x v="5"/>
    <d v="2017-12-22T00:00:00"/>
    <x v="0"/>
    <x v="3"/>
    <s v="ZJ"/>
    <s v="9200089244"/>
    <s v="50"/>
    <n v="-12"/>
    <s v=""/>
    <x v="1"/>
    <x v="5"/>
    <x v="1"/>
  </r>
  <r>
    <s v="1012"/>
    <s v="0L"/>
    <x v="5"/>
    <d v="2017-12-22T00:00:00"/>
    <x v="0"/>
    <x v="3"/>
    <s v="ZJ"/>
    <s v="9200089245"/>
    <s v="50"/>
    <n v="-36"/>
    <s v=""/>
    <x v="1"/>
    <x v="5"/>
    <x v="1"/>
  </r>
  <r>
    <s v="1012"/>
    <s v="0L"/>
    <x v="5"/>
    <d v="2017-12-22T00:00:00"/>
    <x v="0"/>
    <x v="3"/>
    <s v="ZJ"/>
    <s v="9200089252"/>
    <s v="50"/>
    <n v="-12"/>
    <s v=""/>
    <x v="1"/>
    <x v="5"/>
    <x v="1"/>
  </r>
  <r>
    <s v="1012"/>
    <s v="0L"/>
    <x v="5"/>
    <d v="2017-12-26T00:00:00"/>
    <x v="0"/>
    <x v="3"/>
    <s v="ZJ"/>
    <s v="9200089311"/>
    <s v="50"/>
    <n v="-48"/>
    <s v=""/>
    <x v="1"/>
    <x v="5"/>
    <x v="1"/>
  </r>
  <r>
    <s v="1012"/>
    <s v="0L"/>
    <x v="5"/>
    <d v="2017-12-26T00:00:00"/>
    <x v="0"/>
    <x v="3"/>
    <s v="ZJ"/>
    <s v="9200089314"/>
    <s v="50"/>
    <n v="-12"/>
    <s v=""/>
    <x v="1"/>
    <x v="5"/>
    <x v="1"/>
  </r>
  <r>
    <s v="1012"/>
    <s v="0L"/>
    <x v="5"/>
    <d v="2017-12-26T00:00:00"/>
    <x v="0"/>
    <x v="3"/>
    <s v="ZJ"/>
    <s v="9200089316"/>
    <s v="50"/>
    <n v="-12"/>
    <s v=""/>
    <x v="0"/>
    <x v="5"/>
    <x v="0"/>
  </r>
  <r>
    <s v="1012"/>
    <s v="0L"/>
    <x v="5"/>
    <d v="2017-12-27T00:00:00"/>
    <x v="0"/>
    <x v="3"/>
    <s v="ZJ"/>
    <s v="9200089364"/>
    <s v="50"/>
    <n v="-96"/>
    <s v=""/>
    <x v="1"/>
    <x v="5"/>
    <x v="1"/>
  </r>
  <r>
    <s v="1012"/>
    <s v="0L"/>
    <x v="5"/>
    <d v="2017-12-27T00:00:00"/>
    <x v="0"/>
    <x v="3"/>
    <s v="ZJ"/>
    <s v="9200089380"/>
    <s v="50"/>
    <n v="-12"/>
    <s v=""/>
    <x v="2"/>
    <x v="5"/>
    <x v="2"/>
  </r>
  <r>
    <s v="1012"/>
    <s v="0L"/>
    <x v="5"/>
    <d v="2017-12-27T00:00:00"/>
    <x v="0"/>
    <x v="3"/>
    <s v="ZJ"/>
    <s v="9200089380"/>
    <s v="50"/>
    <n v="-24"/>
    <s v=""/>
    <x v="1"/>
    <x v="5"/>
    <x v="1"/>
  </r>
  <r>
    <s v="1012"/>
    <s v="0L"/>
    <x v="5"/>
    <d v="2017-12-28T00:00:00"/>
    <x v="0"/>
    <x v="3"/>
    <s v="ZJ"/>
    <s v="9200089410"/>
    <s v="50"/>
    <n v="-12"/>
    <s v=""/>
    <x v="1"/>
    <x v="5"/>
    <x v="1"/>
  </r>
  <r>
    <s v="1012"/>
    <s v="0L"/>
    <x v="5"/>
    <d v="2017-12-28T00:00:00"/>
    <x v="0"/>
    <x v="3"/>
    <s v="ZJ"/>
    <s v="9200089435"/>
    <s v="50"/>
    <n v="-12"/>
    <s v=""/>
    <x v="1"/>
    <x v="5"/>
    <x v="1"/>
  </r>
  <r>
    <s v="1012"/>
    <s v="0L"/>
    <x v="5"/>
    <d v="2017-12-28T00:00:00"/>
    <x v="0"/>
    <x v="3"/>
    <s v="ZJ"/>
    <s v="9200089440"/>
    <s v="50"/>
    <n v="-96"/>
    <s v=""/>
    <x v="1"/>
    <x v="5"/>
    <x v="1"/>
  </r>
  <r>
    <s v="1012"/>
    <s v="0L"/>
    <x v="5"/>
    <d v="2017-12-28T00:00:00"/>
    <x v="0"/>
    <x v="3"/>
    <s v="ZJ"/>
    <s v="9200089441"/>
    <s v="50"/>
    <n v="-72"/>
    <s v=""/>
    <x v="1"/>
    <x v="5"/>
    <x v="1"/>
  </r>
  <r>
    <s v="1012"/>
    <s v="0L"/>
    <x v="5"/>
    <d v="2017-12-28T00:00:00"/>
    <x v="0"/>
    <x v="3"/>
    <s v="ZJ"/>
    <s v="9200089442"/>
    <s v="50"/>
    <n v="-36"/>
    <s v=""/>
    <x v="1"/>
    <x v="5"/>
    <x v="1"/>
  </r>
  <r>
    <s v="1012"/>
    <s v="0L"/>
    <x v="5"/>
    <d v="2017-12-29T00:00:00"/>
    <x v="0"/>
    <x v="3"/>
    <s v="ZJ"/>
    <s v="9200089482"/>
    <s v="50"/>
    <n v="-12"/>
    <s v=""/>
    <x v="1"/>
    <x v="5"/>
    <x v="1"/>
  </r>
  <r>
    <s v="1012"/>
    <s v="0L"/>
    <x v="5"/>
    <d v="2017-12-29T00:00:00"/>
    <x v="0"/>
    <x v="3"/>
    <s v="ZJ"/>
    <s v="9200089491"/>
    <s v="50"/>
    <n v="-24"/>
    <s v=""/>
    <x v="1"/>
    <x v="5"/>
    <x v="1"/>
  </r>
  <r>
    <s v="1012"/>
    <s v="0L"/>
    <x v="5"/>
    <d v="2017-12-29T00:00:00"/>
    <x v="0"/>
    <x v="3"/>
    <s v="ZJ"/>
    <s v="9200089495"/>
    <s v="50"/>
    <n v="-24"/>
    <s v=""/>
    <x v="1"/>
    <x v="5"/>
    <x v="1"/>
  </r>
  <r>
    <s v="1012"/>
    <s v="0L"/>
    <x v="5"/>
    <d v="2017-12-29T00:00:00"/>
    <x v="0"/>
    <x v="3"/>
    <s v="ZJ"/>
    <s v="9200089497"/>
    <s v="50"/>
    <n v="-12"/>
    <s v=""/>
    <x v="2"/>
    <x v="5"/>
    <x v="2"/>
  </r>
  <r>
    <s v="1012"/>
    <s v="0L"/>
    <x v="5"/>
    <d v="2017-12-29T00:00:00"/>
    <x v="0"/>
    <x v="3"/>
    <s v="ZJ"/>
    <s v="9200089497"/>
    <s v="50"/>
    <n v="-36"/>
    <s v=""/>
    <x v="1"/>
    <x v="5"/>
    <x v="1"/>
  </r>
  <r>
    <s v="1012"/>
    <s v="0L"/>
    <x v="5"/>
    <d v="2017-12-29T00:00:00"/>
    <x v="0"/>
    <x v="3"/>
    <s v="ZJ"/>
    <s v="9200089498"/>
    <s v="50"/>
    <n v="-36"/>
    <s v=""/>
    <x v="1"/>
    <x v="5"/>
    <x v="1"/>
  </r>
  <r>
    <s v="1012"/>
    <s v="0L"/>
    <x v="5"/>
    <d v="2017-12-29T00:00:00"/>
    <x v="0"/>
    <x v="3"/>
    <s v="ZJ"/>
    <s v="9200089503"/>
    <s v="50"/>
    <n v="-12"/>
    <s v=""/>
    <x v="1"/>
    <x v="5"/>
    <x v="1"/>
  </r>
  <r>
    <s v="1012"/>
    <s v="0L"/>
    <x v="5"/>
    <d v="2017-12-29T00:00:00"/>
    <x v="0"/>
    <x v="3"/>
    <s v="ZJ"/>
    <s v="9200089505"/>
    <s v="50"/>
    <n v="-72"/>
    <s v=""/>
    <x v="1"/>
    <x v="5"/>
    <x v="1"/>
  </r>
  <r>
    <s v="1012"/>
    <s v="0L"/>
    <x v="5"/>
    <d v="2017-12-29T00:00:00"/>
    <x v="0"/>
    <x v="3"/>
    <s v="ZJ"/>
    <s v="9200089508"/>
    <s v="50"/>
    <n v="-36"/>
    <s v=""/>
    <x v="1"/>
    <x v="5"/>
    <x v="1"/>
  </r>
  <r>
    <s v="1012"/>
    <s v="0L"/>
    <x v="5"/>
    <d v="2018-01-02T00:00:00"/>
    <x v="1"/>
    <x v="4"/>
    <s v="ZJ"/>
    <s v="9200089555"/>
    <s v="50"/>
    <n v="-48"/>
    <s v=""/>
    <x v="1"/>
    <x v="5"/>
    <x v="1"/>
  </r>
  <r>
    <s v="1012"/>
    <s v="0L"/>
    <x v="5"/>
    <d v="2018-01-02T00:00:00"/>
    <x v="1"/>
    <x v="4"/>
    <s v="ZJ"/>
    <s v="9200089556"/>
    <s v="50"/>
    <n v="-36"/>
    <s v=""/>
    <x v="1"/>
    <x v="5"/>
    <x v="1"/>
  </r>
  <r>
    <s v="1012"/>
    <s v="0L"/>
    <x v="5"/>
    <d v="2018-01-02T00:00:00"/>
    <x v="1"/>
    <x v="4"/>
    <s v="ZJ"/>
    <s v="9200089557"/>
    <s v="50"/>
    <n v="-36"/>
    <s v=""/>
    <x v="1"/>
    <x v="5"/>
    <x v="1"/>
  </r>
  <r>
    <s v="1012"/>
    <s v="0L"/>
    <x v="5"/>
    <d v="2018-01-02T00:00:00"/>
    <x v="1"/>
    <x v="4"/>
    <s v="ZJ"/>
    <s v="9200089558"/>
    <s v="50"/>
    <n v="-12"/>
    <s v=""/>
    <x v="1"/>
    <x v="5"/>
    <x v="1"/>
  </r>
  <r>
    <s v="1012"/>
    <s v="0L"/>
    <x v="5"/>
    <d v="2018-01-02T00:00:00"/>
    <x v="1"/>
    <x v="4"/>
    <s v="ZJ"/>
    <s v="9200089560"/>
    <s v="50"/>
    <n v="-48"/>
    <s v=""/>
    <x v="1"/>
    <x v="5"/>
    <x v="1"/>
  </r>
  <r>
    <s v="1012"/>
    <s v="0L"/>
    <x v="5"/>
    <d v="2018-01-02T00:00:00"/>
    <x v="1"/>
    <x v="4"/>
    <s v="ZJ"/>
    <s v="9200089569"/>
    <s v="50"/>
    <n v="-84"/>
    <s v=""/>
    <x v="1"/>
    <x v="5"/>
    <x v="1"/>
  </r>
  <r>
    <s v="1012"/>
    <s v="0L"/>
    <x v="5"/>
    <d v="2018-01-01T00:00:00"/>
    <x v="1"/>
    <x v="4"/>
    <s v="ZJ"/>
    <s v="9200089573"/>
    <s v="50"/>
    <n v="-12"/>
    <s v=""/>
    <x v="1"/>
    <x v="5"/>
    <x v="1"/>
  </r>
  <r>
    <s v="1012"/>
    <s v="0L"/>
    <x v="5"/>
    <d v="2018-01-03T00:00:00"/>
    <x v="1"/>
    <x v="4"/>
    <s v="ZJ"/>
    <s v="9200089605"/>
    <s v="50"/>
    <n v="-24"/>
    <s v=""/>
    <x v="1"/>
    <x v="5"/>
    <x v="1"/>
  </r>
  <r>
    <s v="1012"/>
    <s v="0L"/>
    <x v="5"/>
    <d v="2018-01-03T00:00:00"/>
    <x v="1"/>
    <x v="4"/>
    <s v="ZJ"/>
    <s v="9200089609"/>
    <s v="50"/>
    <n v="-12"/>
    <s v=""/>
    <x v="1"/>
    <x v="5"/>
    <x v="1"/>
  </r>
  <r>
    <s v="1012"/>
    <s v="0L"/>
    <x v="5"/>
    <d v="2018-01-04T00:00:00"/>
    <x v="1"/>
    <x v="4"/>
    <s v="ZJ"/>
    <s v="9200089656"/>
    <s v="50"/>
    <n v="-12"/>
    <s v=""/>
    <x v="1"/>
    <x v="5"/>
    <x v="1"/>
  </r>
  <r>
    <s v="1012"/>
    <s v="0L"/>
    <x v="5"/>
    <d v="2018-01-04T00:00:00"/>
    <x v="1"/>
    <x v="4"/>
    <s v="ZJ"/>
    <s v="9200089663"/>
    <s v="50"/>
    <n v="-24"/>
    <s v=""/>
    <x v="1"/>
    <x v="5"/>
    <x v="1"/>
  </r>
  <r>
    <s v="1012"/>
    <s v="0L"/>
    <x v="5"/>
    <d v="2018-01-04T00:00:00"/>
    <x v="1"/>
    <x v="4"/>
    <s v="ZJ"/>
    <s v="9200089668"/>
    <s v="50"/>
    <n v="-48"/>
    <s v=""/>
    <x v="1"/>
    <x v="5"/>
    <x v="1"/>
  </r>
  <r>
    <s v="1012"/>
    <s v="0L"/>
    <x v="5"/>
    <d v="2018-01-05T00:00:00"/>
    <x v="1"/>
    <x v="4"/>
    <s v="ZJ"/>
    <s v="9200089722"/>
    <s v="50"/>
    <n v="-12"/>
    <s v=""/>
    <x v="1"/>
    <x v="5"/>
    <x v="1"/>
  </r>
  <r>
    <s v="1012"/>
    <s v="0L"/>
    <x v="5"/>
    <d v="2018-01-05T00:00:00"/>
    <x v="1"/>
    <x v="4"/>
    <s v="ZJ"/>
    <s v="9200089730"/>
    <s v="50"/>
    <n v="-12"/>
    <s v=""/>
    <x v="1"/>
    <x v="5"/>
    <x v="1"/>
  </r>
  <r>
    <s v="1012"/>
    <s v="0L"/>
    <x v="5"/>
    <d v="2018-01-05T00:00:00"/>
    <x v="1"/>
    <x v="4"/>
    <s v="ZJ"/>
    <s v="9200089731"/>
    <s v="50"/>
    <n v="-12"/>
    <s v=""/>
    <x v="1"/>
    <x v="5"/>
    <x v="1"/>
  </r>
  <r>
    <s v="1012"/>
    <s v="0L"/>
    <x v="5"/>
    <d v="2018-01-05T00:00:00"/>
    <x v="1"/>
    <x v="4"/>
    <s v="ZJ"/>
    <s v="9200089733"/>
    <s v="50"/>
    <n v="-12"/>
    <s v=""/>
    <x v="1"/>
    <x v="5"/>
    <x v="1"/>
  </r>
  <r>
    <s v="1012"/>
    <s v="0L"/>
    <x v="5"/>
    <d v="2018-01-08T00:00:00"/>
    <x v="1"/>
    <x v="4"/>
    <s v="ZJ"/>
    <s v="9200089766"/>
    <s v="50"/>
    <n v="-12"/>
    <s v=""/>
    <x v="1"/>
    <x v="5"/>
    <x v="1"/>
  </r>
  <r>
    <s v="1012"/>
    <s v="0L"/>
    <x v="5"/>
    <d v="2018-01-08T00:00:00"/>
    <x v="1"/>
    <x v="4"/>
    <s v="ZJ"/>
    <s v="9200089768"/>
    <s v="50"/>
    <n v="-60"/>
    <s v=""/>
    <x v="1"/>
    <x v="5"/>
    <x v="1"/>
  </r>
  <r>
    <s v="1012"/>
    <s v="0L"/>
    <x v="5"/>
    <d v="2018-01-08T00:00:00"/>
    <x v="1"/>
    <x v="4"/>
    <s v="ZJ"/>
    <s v="9200089781"/>
    <s v="50"/>
    <n v="-36"/>
    <s v=""/>
    <x v="1"/>
    <x v="5"/>
    <x v="1"/>
  </r>
  <r>
    <s v="1012"/>
    <s v="0L"/>
    <x v="5"/>
    <d v="2018-01-08T00:00:00"/>
    <x v="1"/>
    <x v="4"/>
    <s v="ZJ"/>
    <s v="9200089782"/>
    <s v="50"/>
    <n v="-12"/>
    <s v=""/>
    <x v="1"/>
    <x v="5"/>
    <x v="1"/>
  </r>
  <r>
    <s v="1012"/>
    <s v="0L"/>
    <x v="5"/>
    <d v="2018-01-08T00:00:00"/>
    <x v="1"/>
    <x v="4"/>
    <s v="ZJ"/>
    <s v="9200089783"/>
    <s v="50"/>
    <n v="-72"/>
    <s v=""/>
    <x v="1"/>
    <x v="5"/>
    <x v="1"/>
  </r>
  <r>
    <s v="1012"/>
    <s v="0L"/>
    <x v="5"/>
    <d v="2018-01-08T00:00:00"/>
    <x v="1"/>
    <x v="4"/>
    <s v="ZJ"/>
    <s v="9200089785"/>
    <s v="50"/>
    <n v="-60"/>
    <s v=""/>
    <x v="1"/>
    <x v="5"/>
    <x v="1"/>
  </r>
  <r>
    <s v="1012"/>
    <s v="0L"/>
    <x v="5"/>
    <d v="2018-01-08T00:00:00"/>
    <x v="1"/>
    <x v="4"/>
    <s v="ZJ"/>
    <s v="9200089786"/>
    <s v="50"/>
    <n v="-12"/>
    <s v=""/>
    <x v="1"/>
    <x v="5"/>
    <x v="1"/>
  </r>
  <r>
    <s v="1012"/>
    <s v="0L"/>
    <x v="5"/>
    <d v="2018-01-09T00:00:00"/>
    <x v="1"/>
    <x v="4"/>
    <s v="ZJ"/>
    <s v="9200089816"/>
    <s v="50"/>
    <n v="-72"/>
    <s v=""/>
    <x v="1"/>
    <x v="5"/>
    <x v="1"/>
  </r>
  <r>
    <s v="1012"/>
    <s v="0L"/>
    <x v="5"/>
    <d v="2018-01-10T00:00:00"/>
    <x v="1"/>
    <x v="4"/>
    <s v="ZJ"/>
    <s v="9200089868"/>
    <s v="50"/>
    <n v="-108"/>
    <s v=""/>
    <x v="1"/>
    <x v="5"/>
    <x v="1"/>
  </r>
  <r>
    <s v="1012"/>
    <s v="0L"/>
    <x v="5"/>
    <d v="2018-01-10T00:00:00"/>
    <x v="1"/>
    <x v="4"/>
    <s v="ZJ"/>
    <s v="9200089872"/>
    <s v="50"/>
    <n v="-12"/>
    <s v=""/>
    <x v="1"/>
    <x v="5"/>
    <x v="1"/>
  </r>
  <r>
    <s v="1012"/>
    <s v="0L"/>
    <x v="5"/>
    <d v="2018-01-10T00:00:00"/>
    <x v="1"/>
    <x v="4"/>
    <s v="ZJ"/>
    <s v="9200089887"/>
    <s v="50"/>
    <n v="-24"/>
    <s v=""/>
    <x v="1"/>
    <x v="5"/>
    <x v="1"/>
  </r>
  <r>
    <s v="1012"/>
    <s v="0L"/>
    <x v="5"/>
    <d v="2018-01-10T00:00:00"/>
    <x v="1"/>
    <x v="4"/>
    <s v="ZJ"/>
    <s v="9200089889"/>
    <s v="50"/>
    <n v="-12"/>
    <s v=""/>
    <x v="1"/>
    <x v="5"/>
    <x v="1"/>
  </r>
  <r>
    <s v="1012"/>
    <s v="0L"/>
    <x v="5"/>
    <d v="2018-01-11T00:00:00"/>
    <x v="1"/>
    <x v="4"/>
    <s v="ZJ"/>
    <s v="9200089942"/>
    <s v="50"/>
    <n v="-48"/>
    <s v=""/>
    <x v="1"/>
    <x v="5"/>
    <x v="1"/>
  </r>
  <r>
    <s v="1012"/>
    <s v="0L"/>
    <x v="5"/>
    <d v="2018-01-11T00:00:00"/>
    <x v="1"/>
    <x v="4"/>
    <s v="ZJ"/>
    <s v="9200089948"/>
    <s v="50"/>
    <n v="-24"/>
    <s v=""/>
    <x v="1"/>
    <x v="5"/>
    <x v="1"/>
  </r>
  <r>
    <s v="1012"/>
    <s v="0L"/>
    <x v="5"/>
    <d v="2018-01-12T00:00:00"/>
    <x v="1"/>
    <x v="4"/>
    <s v="ZJ"/>
    <s v="9200090015"/>
    <s v="50"/>
    <n v="-12"/>
    <s v=""/>
    <x v="1"/>
    <x v="5"/>
    <x v="1"/>
  </r>
  <r>
    <s v="1012"/>
    <s v="0L"/>
    <x v="5"/>
    <d v="2018-01-12T00:00:00"/>
    <x v="1"/>
    <x v="4"/>
    <s v="ZJ"/>
    <s v="9200090016"/>
    <s v="50"/>
    <n v="-12"/>
    <s v=""/>
    <x v="1"/>
    <x v="5"/>
    <x v="1"/>
  </r>
  <r>
    <s v="1012"/>
    <s v="0L"/>
    <x v="5"/>
    <d v="2018-01-12T00:00:00"/>
    <x v="1"/>
    <x v="4"/>
    <s v="ZJ"/>
    <s v="9200090018"/>
    <s v="50"/>
    <n v="-192"/>
    <s v=""/>
    <x v="1"/>
    <x v="5"/>
    <x v="1"/>
  </r>
  <r>
    <s v="1012"/>
    <s v="0L"/>
    <x v="5"/>
    <d v="2018-01-12T00:00:00"/>
    <x v="1"/>
    <x v="4"/>
    <s v="ZJ"/>
    <s v="9200090022"/>
    <s v="50"/>
    <n v="-48"/>
    <s v=""/>
    <x v="1"/>
    <x v="5"/>
    <x v="1"/>
  </r>
  <r>
    <s v="1012"/>
    <s v="0L"/>
    <x v="5"/>
    <d v="2018-01-15T00:00:00"/>
    <x v="1"/>
    <x v="4"/>
    <s v="ZJ"/>
    <s v="9200090054"/>
    <s v="50"/>
    <n v="-12"/>
    <s v=""/>
    <x v="1"/>
    <x v="5"/>
    <x v="1"/>
  </r>
  <r>
    <s v="1012"/>
    <s v="0L"/>
    <x v="5"/>
    <d v="2018-01-15T00:00:00"/>
    <x v="1"/>
    <x v="4"/>
    <s v="ZJ"/>
    <s v="9200090056"/>
    <s v="50"/>
    <n v="-12"/>
    <s v=""/>
    <x v="1"/>
    <x v="5"/>
    <x v="1"/>
  </r>
  <r>
    <s v="1012"/>
    <s v="0L"/>
    <x v="5"/>
    <d v="2018-01-15T00:00:00"/>
    <x v="1"/>
    <x v="4"/>
    <s v="ZJ"/>
    <s v="9200090059"/>
    <s v="50"/>
    <n v="-108"/>
    <s v=""/>
    <x v="1"/>
    <x v="5"/>
    <x v="1"/>
  </r>
  <r>
    <s v="1012"/>
    <s v="0L"/>
    <x v="5"/>
    <d v="2018-01-15T00:00:00"/>
    <x v="1"/>
    <x v="4"/>
    <s v="ZJ"/>
    <s v="9200090062"/>
    <s v="50"/>
    <n v="-12"/>
    <s v=""/>
    <x v="1"/>
    <x v="5"/>
    <x v="1"/>
  </r>
  <r>
    <s v="1012"/>
    <s v="0L"/>
    <x v="5"/>
    <d v="2018-01-16T00:00:00"/>
    <x v="1"/>
    <x v="4"/>
    <s v="ZJ"/>
    <s v="9200090097"/>
    <s v="40"/>
    <n v="12"/>
    <s v=""/>
    <x v="1"/>
    <x v="5"/>
    <x v="1"/>
  </r>
  <r>
    <s v="1012"/>
    <s v="0L"/>
    <x v="5"/>
    <d v="2018-01-16T00:00:00"/>
    <x v="1"/>
    <x v="4"/>
    <s v="ZJ"/>
    <s v="9200090097"/>
    <s v="40"/>
    <n v="12"/>
    <s v=""/>
    <x v="1"/>
    <x v="5"/>
    <x v="1"/>
  </r>
  <r>
    <s v="1012"/>
    <s v="0L"/>
    <x v="5"/>
    <d v="2018-01-16T00:00:00"/>
    <x v="1"/>
    <x v="4"/>
    <s v="ZJ"/>
    <s v="9200090107"/>
    <s v="50"/>
    <n v="-12"/>
    <s v=""/>
    <x v="1"/>
    <x v="5"/>
    <x v="1"/>
  </r>
  <r>
    <s v="1012"/>
    <s v="0L"/>
    <x v="5"/>
    <d v="2018-01-16T00:00:00"/>
    <x v="1"/>
    <x v="4"/>
    <s v="ZJ"/>
    <s v="9200090108"/>
    <s v="50"/>
    <n v="-12"/>
    <s v=""/>
    <x v="1"/>
    <x v="5"/>
    <x v="1"/>
  </r>
  <r>
    <s v="1012"/>
    <s v="0L"/>
    <x v="5"/>
    <d v="2018-01-17T00:00:00"/>
    <x v="1"/>
    <x v="4"/>
    <s v="ZJ"/>
    <s v="9200090171"/>
    <s v="50"/>
    <n v="-72"/>
    <s v=""/>
    <x v="1"/>
    <x v="5"/>
    <x v="1"/>
  </r>
  <r>
    <s v="1012"/>
    <s v="0L"/>
    <x v="5"/>
    <d v="2018-01-17T00:00:00"/>
    <x v="1"/>
    <x v="4"/>
    <s v="ZJ"/>
    <s v="9200090175"/>
    <s v="50"/>
    <n v="-12"/>
    <s v=""/>
    <x v="1"/>
    <x v="5"/>
    <x v="1"/>
  </r>
  <r>
    <s v="1012"/>
    <s v="0L"/>
    <x v="5"/>
    <d v="2018-01-17T00:00:00"/>
    <x v="1"/>
    <x v="4"/>
    <s v="ZJ"/>
    <s v="9200090177"/>
    <s v="50"/>
    <n v="-12"/>
    <s v=""/>
    <x v="1"/>
    <x v="5"/>
    <x v="1"/>
  </r>
  <r>
    <s v="1012"/>
    <s v="0L"/>
    <x v="5"/>
    <d v="2018-01-18T00:00:00"/>
    <x v="1"/>
    <x v="4"/>
    <s v="ZJ"/>
    <s v="9200090230"/>
    <s v="50"/>
    <n v="-48"/>
    <s v=""/>
    <x v="1"/>
    <x v="5"/>
    <x v="1"/>
  </r>
  <r>
    <s v="1012"/>
    <s v="0L"/>
    <x v="5"/>
    <d v="2018-01-18T00:00:00"/>
    <x v="1"/>
    <x v="4"/>
    <s v="ZJ"/>
    <s v="9200090235"/>
    <s v="50"/>
    <n v="-660"/>
    <s v=""/>
    <x v="1"/>
    <x v="5"/>
    <x v="1"/>
  </r>
  <r>
    <s v="1012"/>
    <s v="0L"/>
    <x v="5"/>
    <d v="2018-01-18T00:00:00"/>
    <x v="1"/>
    <x v="4"/>
    <s v="ZJ"/>
    <s v="9200090236"/>
    <s v="50"/>
    <n v="-12"/>
    <s v=""/>
    <x v="1"/>
    <x v="5"/>
    <x v="1"/>
  </r>
  <r>
    <s v="1012"/>
    <s v="0L"/>
    <x v="5"/>
    <d v="2018-01-19T00:00:00"/>
    <x v="1"/>
    <x v="4"/>
    <s v="ZJ"/>
    <s v="9200090280"/>
    <s v="50"/>
    <n v="-12"/>
    <s v=""/>
    <x v="1"/>
    <x v="5"/>
    <x v="1"/>
  </r>
  <r>
    <s v="1012"/>
    <s v="0L"/>
    <x v="5"/>
    <d v="2018-01-19T00:00:00"/>
    <x v="1"/>
    <x v="4"/>
    <s v="ZJ"/>
    <s v="9200090289"/>
    <s v="50"/>
    <n v="-36"/>
    <s v=""/>
    <x v="1"/>
    <x v="5"/>
    <x v="1"/>
  </r>
  <r>
    <s v="1012"/>
    <s v="0L"/>
    <x v="5"/>
    <d v="2018-01-22T00:00:00"/>
    <x v="1"/>
    <x v="4"/>
    <s v="ZJ"/>
    <s v="9200090337"/>
    <s v="50"/>
    <n v="-24"/>
    <s v=""/>
    <x v="1"/>
    <x v="5"/>
    <x v="1"/>
  </r>
  <r>
    <s v="1012"/>
    <s v="0L"/>
    <x v="5"/>
    <d v="2018-01-22T00:00:00"/>
    <x v="1"/>
    <x v="4"/>
    <s v="ZJ"/>
    <s v="9200090346"/>
    <s v="50"/>
    <n v="-36"/>
    <s v=""/>
    <x v="1"/>
    <x v="5"/>
    <x v="1"/>
  </r>
  <r>
    <s v="1012"/>
    <s v="0L"/>
    <x v="5"/>
    <d v="2018-01-22T00:00:00"/>
    <x v="1"/>
    <x v="4"/>
    <s v="ZJ"/>
    <s v="9200090354"/>
    <s v="50"/>
    <n v="-144"/>
    <s v=""/>
    <x v="1"/>
    <x v="5"/>
    <x v="1"/>
  </r>
  <r>
    <s v="1012"/>
    <s v="0L"/>
    <x v="5"/>
    <d v="2018-01-22T00:00:00"/>
    <x v="1"/>
    <x v="4"/>
    <s v="ZJ"/>
    <s v="9200090358"/>
    <s v="50"/>
    <n v="-12"/>
    <s v=""/>
    <x v="1"/>
    <x v="5"/>
    <x v="1"/>
  </r>
  <r>
    <s v="1012"/>
    <s v="0L"/>
    <x v="5"/>
    <d v="2018-01-22T00:00:00"/>
    <x v="1"/>
    <x v="4"/>
    <s v="ZJ"/>
    <s v="9200090359"/>
    <s v="50"/>
    <n v="-12"/>
    <s v=""/>
    <x v="1"/>
    <x v="5"/>
    <x v="1"/>
  </r>
  <r>
    <s v="1012"/>
    <s v="0L"/>
    <x v="5"/>
    <d v="2018-01-22T00:00:00"/>
    <x v="1"/>
    <x v="4"/>
    <s v="ZJ"/>
    <s v="9200090360"/>
    <s v="50"/>
    <n v="-24"/>
    <s v=""/>
    <x v="1"/>
    <x v="5"/>
    <x v="1"/>
  </r>
  <r>
    <s v="1012"/>
    <s v="0L"/>
    <x v="5"/>
    <d v="2018-01-23T00:00:00"/>
    <x v="1"/>
    <x v="4"/>
    <s v="ZJ"/>
    <s v="9200090389"/>
    <s v="50"/>
    <n v="-72"/>
    <s v=""/>
    <x v="1"/>
    <x v="5"/>
    <x v="1"/>
  </r>
  <r>
    <s v="1012"/>
    <s v="0L"/>
    <x v="5"/>
    <d v="2018-01-23T00:00:00"/>
    <x v="1"/>
    <x v="4"/>
    <s v="ZJ"/>
    <s v="9200090407"/>
    <s v="50"/>
    <n v="-72"/>
    <s v=""/>
    <x v="1"/>
    <x v="5"/>
    <x v="1"/>
  </r>
  <r>
    <s v="1012"/>
    <s v="0L"/>
    <x v="5"/>
    <d v="2018-01-23T00:00:00"/>
    <x v="1"/>
    <x v="4"/>
    <s v="ZJ"/>
    <s v="9200090417"/>
    <s v="50"/>
    <n v="-120"/>
    <s v=""/>
    <x v="1"/>
    <x v="5"/>
    <x v="1"/>
  </r>
  <r>
    <s v="1012"/>
    <s v="0L"/>
    <x v="5"/>
    <d v="2018-01-24T00:00:00"/>
    <x v="1"/>
    <x v="4"/>
    <s v="ZJ"/>
    <s v="9200090477"/>
    <s v="50"/>
    <n v="-48"/>
    <s v=""/>
    <x v="1"/>
    <x v="5"/>
    <x v="1"/>
  </r>
  <r>
    <s v="1012"/>
    <s v="0L"/>
    <x v="5"/>
    <d v="2018-01-24T00:00:00"/>
    <x v="1"/>
    <x v="4"/>
    <s v="ZJ"/>
    <s v="9200090478"/>
    <s v="50"/>
    <n v="-12"/>
    <s v=""/>
    <x v="1"/>
    <x v="5"/>
    <x v="1"/>
  </r>
  <r>
    <s v="1012"/>
    <s v="0L"/>
    <x v="5"/>
    <d v="2018-01-25T00:00:00"/>
    <x v="1"/>
    <x v="4"/>
    <s v="ZJ"/>
    <s v="9200090520"/>
    <s v="50"/>
    <n v="-12"/>
    <s v=""/>
    <x v="1"/>
    <x v="5"/>
    <x v="1"/>
  </r>
  <r>
    <s v="1012"/>
    <s v="0L"/>
    <x v="5"/>
    <d v="2018-01-25T00:00:00"/>
    <x v="1"/>
    <x v="4"/>
    <s v="ZJ"/>
    <s v="9200090532"/>
    <s v="50"/>
    <n v="-84"/>
    <s v=""/>
    <x v="1"/>
    <x v="5"/>
    <x v="1"/>
  </r>
  <r>
    <s v="1012"/>
    <s v="0L"/>
    <x v="5"/>
    <d v="2018-01-25T00:00:00"/>
    <x v="1"/>
    <x v="4"/>
    <s v="ZJ"/>
    <s v="9200090536"/>
    <s v="50"/>
    <n v="-24"/>
    <s v=""/>
    <x v="1"/>
    <x v="5"/>
    <x v="1"/>
  </r>
  <r>
    <s v="1012"/>
    <s v="0L"/>
    <x v="5"/>
    <d v="2018-01-26T00:00:00"/>
    <x v="1"/>
    <x v="4"/>
    <s v="ZJ"/>
    <s v="9200090573"/>
    <s v="50"/>
    <n v="-12"/>
    <s v=""/>
    <x v="1"/>
    <x v="5"/>
    <x v="1"/>
  </r>
  <r>
    <s v="1012"/>
    <s v="0L"/>
    <x v="5"/>
    <d v="2018-01-26T00:00:00"/>
    <x v="1"/>
    <x v="4"/>
    <s v="ZJ"/>
    <s v="9200090591"/>
    <s v="50"/>
    <n v="-12"/>
    <s v=""/>
    <x v="1"/>
    <x v="5"/>
    <x v="1"/>
  </r>
  <r>
    <s v="1012"/>
    <s v="0L"/>
    <x v="5"/>
    <d v="2018-01-26T00:00:00"/>
    <x v="1"/>
    <x v="4"/>
    <s v="ZJ"/>
    <s v="9200090594"/>
    <s v="50"/>
    <n v="-24"/>
    <s v=""/>
    <x v="1"/>
    <x v="5"/>
    <x v="1"/>
  </r>
  <r>
    <s v="1012"/>
    <s v="0L"/>
    <x v="5"/>
    <d v="2018-01-26T00:00:00"/>
    <x v="1"/>
    <x v="4"/>
    <s v="ZJ"/>
    <s v="9200090597"/>
    <s v="50"/>
    <n v="-24"/>
    <s v=""/>
    <x v="1"/>
    <x v="5"/>
    <x v="1"/>
  </r>
  <r>
    <s v="1012"/>
    <s v="0L"/>
    <x v="5"/>
    <d v="2018-01-29T00:00:00"/>
    <x v="1"/>
    <x v="4"/>
    <s v="ZJ"/>
    <s v="9200090646"/>
    <s v="50"/>
    <n v="-48"/>
    <s v=""/>
    <x v="1"/>
    <x v="5"/>
    <x v="1"/>
  </r>
  <r>
    <s v="1012"/>
    <s v="0L"/>
    <x v="5"/>
    <d v="2018-01-29T00:00:00"/>
    <x v="1"/>
    <x v="4"/>
    <s v="ZJ"/>
    <s v="9200090648"/>
    <s v="50"/>
    <n v="-48"/>
    <s v=""/>
    <x v="1"/>
    <x v="5"/>
    <x v="1"/>
  </r>
  <r>
    <s v="1012"/>
    <s v="0L"/>
    <x v="5"/>
    <d v="2018-01-29T00:00:00"/>
    <x v="1"/>
    <x v="4"/>
    <s v="ZJ"/>
    <s v="9200090650"/>
    <s v="50"/>
    <n v="-72"/>
    <s v=""/>
    <x v="1"/>
    <x v="5"/>
    <x v="1"/>
  </r>
  <r>
    <s v="1012"/>
    <s v="0L"/>
    <x v="5"/>
    <d v="2018-01-30T00:00:00"/>
    <x v="1"/>
    <x v="4"/>
    <s v="ZJ"/>
    <s v="9200090691"/>
    <s v="50"/>
    <n v="-96"/>
    <s v=""/>
    <x v="1"/>
    <x v="5"/>
    <x v="1"/>
  </r>
  <r>
    <s v="1012"/>
    <s v="0L"/>
    <x v="5"/>
    <d v="2018-01-30T00:00:00"/>
    <x v="1"/>
    <x v="4"/>
    <s v="ZJ"/>
    <s v="9200090691"/>
    <s v="50"/>
    <n v="-12"/>
    <s v=""/>
    <x v="2"/>
    <x v="5"/>
    <x v="2"/>
  </r>
  <r>
    <s v="1012"/>
    <s v="0L"/>
    <x v="5"/>
    <d v="2018-01-30T00:00:00"/>
    <x v="1"/>
    <x v="4"/>
    <s v="ZJ"/>
    <s v="9200090697"/>
    <s v="50"/>
    <n v="-12"/>
    <s v=""/>
    <x v="1"/>
    <x v="5"/>
    <x v="1"/>
  </r>
  <r>
    <s v="1012"/>
    <s v="0L"/>
    <x v="5"/>
    <d v="2018-01-30T00:00:00"/>
    <x v="1"/>
    <x v="4"/>
    <s v="ZJ"/>
    <s v="9200090698"/>
    <s v="50"/>
    <n v="-12"/>
    <s v=""/>
    <x v="1"/>
    <x v="5"/>
    <x v="1"/>
  </r>
  <r>
    <s v="1012"/>
    <s v="0L"/>
    <x v="5"/>
    <d v="2018-01-31T00:00:00"/>
    <x v="1"/>
    <x v="4"/>
    <s v="ZJ"/>
    <s v="9200090743"/>
    <s v="50"/>
    <n v="-12"/>
    <s v=""/>
    <x v="1"/>
    <x v="5"/>
    <x v="1"/>
  </r>
  <r>
    <s v="1012"/>
    <s v="0L"/>
    <x v="5"/>
    <d v="2018-01-31T00:00:00"/>
    <x v="1"/>
    <x v="4"/>
    <s v="ZJ"/>
    <s v="9200090755"/>
    <s v="50"/>
    <n v="-60"/>
    <s v=""/>
    <x v="1"/>
    <x v="5"/>
    <x v="1"/>
  </r>
  <r>
    <s v="1012"/>
    <s v="0L"/>
    <x v="5"/>
    <d v="2018-01-31T00:00:00"/>
    <x v="1"/>
    <x v="4"/>
    <s v="ZJ"/>
    <s v="9200090760"/>
    <s v="50"/>
    <n v="-12"/>
    <s v=""/>
    <x v="1"/>
    <x v="5"/>
    <x v="1"/>
  </r>
  <r>
    <s v="1012"/>
    <s v="0L"/>
    <x v="5"/>
    <d v="2018-02-01T00:00:00"/>
    <x v="1"/>
    <x v="5"/>
    <s v="ZJ"/>
    <s v="9200090808"/>
    <s v="50"/>
    <n v="-12"/>
    <s v=""/>
    <x v="1"/>
    <x v="5"/>
    <x v="1"/>
  </r>
  <r>
    <s v="1012"/>
    <s v="0L"/>
    <x v="5"/>
    <d v="2018-02-01T00:00:00"/>
    <x v="1"/>
    <x v="5"/>
    <s v="ZJ"/>
    <s v="9200090812"/>
    <s v="50"/>
    <n v="-12"/>
    <s v=""/>
    <x v="1"/>
    <x v="5"/>
    <x v="1"/>
  </r>
  <r>
    <s v="1012"/>
    <s v="0L"/>
    <x v="5"/>
    <d v="2018-02-01T00:00:00"/>
    <x v="1"/>
    <x v="5"/>
    <s v="ZJ"/>
    <s v="9200090813"/>
    <s v="50"/>
    <n v="-12"/>
    <s v=""/>
    <x v="1"/>
    <x v="5"/>
    <x v="1"/>
  </r>
  <r>
    <s v="1012"/>
    <s v="0L"/>
    <x v="5"/>
    <d v="2018-02-01T00:00:00"/>
    <x v="1"/>
    <x v="5"/>
    <s v="ZJ"/>
    <s v="9200090813"/>
    <s v="50"/>
    <n v="-12"/>
    <s v=""/>
    <x v="2"/>
    <x v="5"/>
    <x v="2"/>
  </r>
  <r>
    <s v="1012"/>
    <s v="0L"/>
    <x v="5"/>
    <d v="2018-02-02T00:00:00"/>
    <x v="1"/>
    <x v="5"/>
    <s v="ZJ"/>
    <s v="9200090832"/>
    <s v="50"/>
    <n v="-12"/>
    <s v=""/>
    <x v="1"/>
    <x v="5"/>
    <x v="1"/>
  </r>
  <r>
    <s v="1012"/>
    <s v="0L"/>
    <x v="5"/>
    <d v="2018-02-02T00:00:00"/>
    <x v="1"/>
    <x v="5"/>
    <s v="ZJ"/>
    <s v="9200090833"/>
    <s v="50"/>
    <n v="-12"/>
    <s v=""/>
    <x v="1"/>
    <x v="5"/>
    <x v="1"/>
  </r>
  <r>
    <s v="1012"/>
    <s v="0L"/>
    <x v="5"/>
    <d v="2018-02-02T00:00:00"/>
    <x v="1"/>
    <x v="5"/>
    <s v="ZJ"/>
    <s v="9200090855"/>
    <s v="50"/>
    <n v="-12"/>
    <s v=""/>
    <x v="1"/>
    <x v="5"/>
    <x v="1"/>
  </r>
  <r>
    <s v="1012"/>
    <s v="0L"/>
    <x v="5"/>
    <d v="2018-02-02T00:00:00"/>
    <x v="1"/>
    <x v="5"/>
    <s v="ZJ"/>
    <s v="9200090867"/>
    <s v="50"/>
    <n v="-24"/>
    <s v=""/>
    <x v="1"/>
    <x v="5"/>
    <x v="1"/>
  </r>
  <r>
    <s v="1012"/>
    <s v="0L"/>
    <x v="5"/>
    <d v="2018-02-02T00:00:00"/>
    <x v="1"/>
    <x v="5"/>
    <s v="ZJ"/>
    <s v="9200090868"/>
    <s v="50"/>
    <n v="-72"/>
    <s v=""/>
    <x v="1"/>
    <x v="5"/>
    <x v="1"/>
  </r>
  <r>
    <s v="1012"/>
    <s v="0L"/>
    <x v="5"/>
    <d v="2018-02-02T00:00:00"/>
    <x v="1"/>
    <x v="5"/>
    <s v="ZJ"/>
    <s v="9200090869"/>
    <s v="50"/>
    <n v="-72"/>
    <s v=""/>
    <x v="1"/>
    <x v="5"/>
    <x v="1"/>
  </r>
  <r>
    <s v="1012"/>
    <s v="0L"/>
    <x v="5"/>
    <d v="2018-02-05T00:00:00"/>
    <x v="1"/>
    <x v="5"/>
    <s v="ZJ"/>
    <s v="9200090910"/>
    <s v="50"/>
    <n v="-12"/>
    <s v=""/>
    <x v="1"/>
    <x v="5"/>
    <x v="1"/>
  </r>
  <r>
    <s v="1012"/>
    <s v="0L"/>
    <x v="5"/>
    <d v="2018-02-05T00:00:00"/>
    <x v="1"/>
    <x v="5"/>
    <s v="ZJ"/>
    <s v="9200090911"/>
    <s v="50"/>
    <n v="-12"/>
    <s v=""/>
    <x v="1"/>
    <x v="5"/>
    <x v="1"/>
  </r>
  <r>
    <s v="1012"/>
    <s v="0L"/>
    <x v="5"/>
    <d v="2018-02-05T00:00:00"/>
    <x v="1"/>
    <x v="5"/>
    <s v="ZJ"/>
    <s v="9200090912"/>
    <s v="50"/>
    <n v="-12"/>
    <s v=""/>
    <x v="1"/>
    <x v="5"/>
    <x v="1"/>
  </r>
  <r>
    <s v="1012"/>
    <s v="0L"/>
    <x v="5"/>
    <d v="2018-02-05T00:00:00"/>
    <x v="1"/>
    <x v="5"/>
    <s v="ZJ"/>
    <s v="9200090916"/>
    <s v="50"/>
    <n v="-12"/>
    <s v=""/>
    <x v="1"/>
    <x v="5"/>
    <x v="1"/>
  </r>
  <r>
    <s v="1012"/>
    <s v="0L"/>
    <x v="5"/>
    <d v="2018-02-05T00:00:00"/>
    <x v="1"/>
    <x v="5"/>
    <s v="ZJ"/>
    <s v="9200090921"/>
    <s v="50"/>
    <n v="-48"/>
    <s v=""/>
    <x v="1"/>
    <x v="5"/>
    <x v="1"/>
  </r>
  <r>
    <s v="1012"/>
    <s v="0L"/>
    <x v="5"/>
    <d v="2018-02-05T00:00:00"/>
    <x v="1"/>
    <x v="5"/>
    <s v="ZJ"/>
    <s v="9200090926"/>
    <s v="50"/>
    <n v="-12"/>
    <s v=""/>
    <x v="1"/>
    <x v="5"/>
    <x v="1"/>
  </r>
  <r>
    <s v="1012"/>
    <s v="0L"/>
    <x v="5"/>
    <d v="2018-02-06T00:00:00"/>
    <x v="1"/>
    <x v="5"/>
    <s v="ZJ"/>
    <s v="9200090962"/>
    <s v="50"/>
    <n v="-36"/>
    <s v=""/>
    <x v="1"/>
    <x v="5"/>
    <x v="1"/>
  </r>
  <r>
    <s v="1012"/>
    <s v="0L"/>
    <x v="5"/>
    <d v="2018-02-06T00:00:00"/>
    <x v="1"/>
    <x v="5"/>
    <s v="ZJ"/>
    <s v="9200090970"/>
    <s v="50"/>
    <n v="-24"/>
    <s v=""/>
    <x v="1"/>
    <x v="5"/>
    <x v="1"/>
  </r>
  <r>
    <s v="1012"/>
    <s v="0L"/>
    <x v="5"/>
    <d v="2018-02-06T00:00:00"/>
    <x v="1"/>
    <x v="5"/>
    <s v="ZJ"/>
    <s v="9200090980"/>
    <s v="50"/>
    <n v="-48"/>
    <s v=""/>
    <x v="1"/>
    <x v="5"/>
    <x v="1"/>
  </r>
  <r>
    <s v="1012"/>
    <s v="0L"/>
    <x v="5"/>
    <d v="2018-02-07T00:00:00"/>
    <x v="1"/>
    <x v="5"/>
    <s v="ZJ"/>
    <s v="9200091028"/>
    <s v="50"/>
    <n v="-36"/>
    <s v=""/>
    <x v="1"/>
    <x v="5"/>
    <x v="1"/>
  </r>
  <r>
    <s v="1012"/>
    <s v="0L"/>
    <x v="5"/>
    <d v="2018-02-07T00:00:00"/>
    <x v="1"/>
    <x v="5"/>
    <s v="ZJ"/>
    <s v="9200091028"/>
    <s v="50"/>
    <n v="-12"/>
    <s v=""/>
    <x v="2"/>
    <x v="5"/>
    <x v="2"/>
  </r>
  <r>
    <s v="1012"/>
    <s v="0L"/>
    <x v="5"/>
    <d v="2018-02-07T00:00:00"/>
    <x v="1"/>
    <x v="5"/>
    <s v="ZJ"/>
    <s v="9200091029"/>
    <s v="50"/>
    <n v="-12"/>
    <s v=""/>
    <x v="1"/>
    <x v="5"/>
    <x v="1"/>
  </r>
  <r>
    <s v="1012"/>
    <s v="0L"/>
    <x v="5"/>
    <d v="2018-02-08T00:00:00"/>
    <x v="1"/>
    <x v="5"/>
    <s v="ZJ"/>
    <s v="9200091073"/>
    <s v="50"/>
    <n v="-12"/>
    <s v=""/>
    <x v="1"/>
    <x v="5"/>
    <x v="1"/>
  </r>
  <r>
    <s v="1012"/>
    <s v="0L"/>
    <x v="5"/>
    <d v="2018-02-08T00:00:00"/>
    <x v="1"/>
    <x v="5"/>
    <s v="ZJ"/>
    <s v="9200091080"/>
    <s v="50"/>
    <n v="-48"/>
    <s v=""/>
    <x v="1"/>
    <x v="5"/>
    <x v="1"/>
  </r>
  <r>
    <s v="1012"/>
    <s v="0L"/>
    <x v="5"/>
    <d v="2018-02-08T00:00:00"/>
    <x v="1"/>
    <x v="5"/>
    <s v="ZJ"/>
    <s v="9200091088"/>
    <s v="50"/>
    <n v="-12"/>
    <s v=""/>
    <x v="1"/>
    <x v="5"/>
    <x v="1"/>
  </r>
  <r>
    <s v="1012"/>
    <s v="0L"/>
    <x v="5"/>
    <d v="2018-02-09T00:00:00"/>
    <x v="1"/>
    <x v="5"/>
    <s v="ZJ"/>
    <s v="9200091108"/>
    <s v="50"/>
    <n v="-12"/>
    <s v=""/>
    <x v="1"/>
    <x v="5"/>
    <x v="1"/>
  </r>
  <r>
    <s v="1012"/>
    <s v="0L"/>
    <x v="5"/>
    <d v="2018-02-09T00:00:00"/>
    <x v="1"/>
    <x v="5"/>
    <s v="ZJ"/>
    <s v="9200091120"/>
    <s v="50"/>
    <n v="-12"/>
    <s v=""/>
    <x v="1"/>
    <x v="5"/>
    <x v="1"/>
  </r>
  <r>
    <s v="1012"/>
    <s v="0L"/>
    <x v="5"/>
    <d v="2018-02-09T00:00:00"/>
    <x v="1"/>
    <x v="5"/>
    <s v="ZJ"/>
    <s v="9200091137"/>
    <s v="50"/>
    <n v="-36"/>
    <s v=""/>
    <x v="1"/>
    <x v="5"/>
    <x v="1"/>
  </r>
  <r>
    <s v="1012"/>
    <s v="0L"/>
    <x v="5"/>
    <d v="2018-02-12T00:00:00"/>
    <x v="1"/>
    <x v="5"/>
    <s v="ZJ"/>
    <s v="9200091162"/>
    <s v="50"/>
    <n v="-12"/>
    <s v=""/>
    <x v="2"/>
    <x v="5"/>
    <x v="2"/>
  </r>
  <r>
    <s v="1012"/>
    <s v="0L"/>
    <x v="5"/>
    <d v="2018-02-12T00:00:00"/>
    <x v="1"/>
    <x v="5"/>
    <s v="ZJ"/>
    <s v="9200091162"/>
    <s v="50"/>
    <n v="-12"/>
    <s v=""/>
    <x v="1"/>
    <x v="5"/>
    <x v="1"/>
  </r>
  <r>
    <s v="1012"/>
    <s v="0L"/>
    <x v="5"/>
    <d v="2018-02-12T00:00:00"/>
    <x v="1"/>
    <x v="5"/>
    <s v="ZJ"/>
    <s v="9200091170"/>
    <s v="50"/>
    <n v="-12"/>
    <s v=""/>
    <x v="1"/>
    <x v="5"/>
    <x v="1"/>
  </r>
  <r>
    <s v="1012"/>
    <s v="0L"/>
    <x v="5"/>
    <d v="2018-02-12T00:00:00"/>
    <x v="1"/>
    <x v="5"/>
    <s v="ZJ"/>
    <s v="9200091191"/>
    <s v="50"/>
    <n v="-12"/>
    <s v=""/>
    <x v="1"/>
    <x v="5"/>
    <x v="1"/>
  </r>
  <r>
    <s v="1012"/>
    <s v="0L"/>
    <x v="5"/>
    <d v="2018-02-12T00:00:00"/>
    <x v="1"/>
    <x v="5"/>
    <s v="ZJ"/>
    <s v="9200091213"/>
    <s v="50"/>
    <n v="-72"/>
    <s v=""/>
    <x v="1"/>
    <x v="5"/>
    <x v="1"/>
  </r>
  <r>
    <s v="1012"/>
    <s v="0L"/>
    <x v="5"/>
    <d v="2018-02-12T00:00:00"/>
    <x v="1"/>
    <x v="5"/>
    <s v="ZJ"/>
    <s v="9200091275"/>
    <s v="50"/>
    <n v="-24"/>
    <s v=""/>
    <x v="1"/>
    <x v="5"/>
    <x v="1"/>
  </r>
  <r>
    <s v="1012"/>
    <s v="0L"/>
    <x v="5"/>
    <d v="2018-02-13T00:00:00"/>
    <x v="1"/>
    <x v="5"/>
    <s v="ZJ"/>
    <s v="9200091323"/>
    <s v="50"/>
    <n v="-12"/>
    <s v=""/>
    <x v="2"/>
    <x v="5"/>
    <x v="2"/>
  </r>
  <r>
    <s v="1012"/>
    <s v="0L"/>
    <x v="5"/>
    <d v="2018-02-13T00:00:00"/>
    <x v="1"/>
    <x v="5"/>
    <s v="ZJ"/>
    <s v="9200091383"/>
    <s v="50"/>
    <n v="-72"/>
    <s v=""/>
    <x v="1"/>
    <x v="5"/>
    <x v="1"/>
  </r>
  <r>
    <s v="1012"/>
    <s v="0L"/>
    <x v="5"/>
    <d v="2018-02-14T00:00:00"/>
    <x v="1"/>
    <x v="5"/>
    <s v="ZJ"/>
    <s v="9200091433"/>
    <s v="50"/>
    <n v="-36"/>
    <s v=""/>
    <x v="1"/>
    <x v="5"/>
    <x v="1"/>
  </r>
  <r>
    <s v="1012"/>
    <s v="0L"/>
    <x v="5"/>
    <d v="2018-02-15T00:00:00"/>
    <x v="1"/>
    <x v="5"/>
    <s v="ZJ"/>
    <s v="9200091612"/>
    <s v="50"/>
    <n v="-12"/>
    <s v=""/>
    <x v="1"/>
    <x v="5"/>
    <x v="1"/>
  </r>
  <r>
    <s v="1012"/>
    <s v="0L"/>
    <x v="5"/>
    <d v="2018-02-15T00:00:00"/>
    <x v="1"/>
    <x v="5"/>
    <s v="ZJ"/>
    <s v="9200091613"/>
    <s v="50"/>
    <n v="-108"/>
    <s v=""/>
    <x v="1"/>
    <x v="5"/>
    <x v="1"/>
  </r>
  <r>
    <s v="1012"/>
    <s v="0L"/>
    <x v="5"/>
    <d v="2018-02-15T00:00:00"/>
    <x v="1"/>
    <x v="5"/>
    <s v="ZJ"/>
    <s v="9200091613"/>
    <s v="50"/>
    <n v="-12"/>
    <s v=""/>
    <x v="0"/>
    <x v="5"/>
    <x v="0"/>
  </r>
  <r>
    <s v="1012"/>
    <s v="0L"/>
    <x v="5"/>
    <d v="2018-02-15T00:00:00"/>
    <x v="1"/>
    <x v="5"/>
    <s v="ZJ"/>
    <s v="9200091632"/>
    <s v="50"/>
    <n v="-48"/>
    <s v=""/>
    <x v="1"/>
    <x v="5"/>
    <x v="1"/>
  </r>
  <r>
    <s v="1012"/>
    <s v="0L"/>
    <x v="5"/>
    <d v="2018-02-15T00:00:00"/>
    <x v="1"/>
    <x v="5"/>
    <s v="ZJ"/>
    <s v="9200091633"/>
    <s v="50"/>
    <n v="-36"/>
    <s v=""/>
    <x v="1"/>
    <x v="5"/>
    <x v="1"/>
  </r>
  <r>
    <s v="1012"/>
    <s v="0L"/>
    <x v="5"/>
    <d v="2018-02-15T00:00:00"/>
    <x v="1"/>
    <x v="5"/>
    <s v="ZJ"/>
    <s v="9200091638"/>
    <s v="50"/>
    <n v="-96"/>
    <s v=""/>
    <x v="1"/>
    <x v="5"/>
    <x v="1"/>
  </r>
  <r>
    <s v="1012"/>
    <s v="0L"/>
    <x v="5"/>
    <d v="2018-02-16T00:00:00"/>
    <x v="1"/>
    <x v="5"/>
    <s v="ZJ"/>
    <s v="9200091683"/>
    <s v="50"/>
    <n v="-12"/>
    <s v=""/>
    <x v="1"/>
    <x v="5"/>
    <x v="1"/>
  </r>
  <r>
    <s v="1012"/>
    <s v="0L"/>
    <x v="5"/>
    <d v="2018-02-16T00:00:00"/>
    <x v="1"/>
    <x v="5"/>
    <s v="ZJ"/>
    <s v="9200091688"/>
    <s v="50"/>
    <n v="-12"/>
    <s v=""/>
    <x v="1"/>
    <x v="5"/>
    <x v="1"/>
  </r>
  <r>
    <s v="1012"/>
    <s v="0L"/>
    <x v="5"/>
    <d v="2018-02-16T00:00:00"/>
    <x v="1"/>
    <x v="5"/>
    <s v="ZJ"/>
    <s v="9200091690"/>
    <s v="50"/>
    <n v="-24"/>
    <s v=""/>
    <x v="1"/>
    <x v="5"/>
    <x v="1"/>
  </r>
  <r>
    <s v="1012"/>
    <s v="0L"/>
    <x v="5"/>
    <d v="2018-02-19T00:00:00"/>
    <x v="1"/>
    <x v="5"/>
    <s v="ZJ"/>
    <s v="9200091722"/>
    <s v="50"/>
    <n v="-24"/>
    <s v=""/>
    <x v="1"/>
    <x v="5"/>
    <x v="1"/>
  </r>
  <r>
    <s v="1012"/>
    <s v="0L"/>
    <x v="5"/>
    <d v="2018-02-19T00:00:00"/>
    <x v="1"/>
    <x v="5"/>
    <s v="ZJ"/>
    <s v="9200091723"/>
    <s v="50"/>
    <n v="-12"/>
    <s v=""/>
    <x v="1"/>
    <x v="5"/>
    <x v="1"/>
  </r>
  <r>
    <s v="1012"/>
    <s v="0L"/>
    <x v="5"/>
    <d v="2018-02-19T00:00:00"/>
    <x v="1"/>
    <x v="5"/>
    <s v="ZJ"/>
    <s v="9200091725"/>
    <s v="50"/>
    <n v="-60"/>
    <s v=""/>
    <x v="1"/>
    <x v="5"/>
    <x v="1"/>
  </r>
  <r>
    <s v="1012"/>
    <s v="0L"/>
    <x v="5"/>
    <d v="2018-02-20T00:00:00"/>
    <x v="1"/>
    <x v="5"/>
    <s v="ZJ"/>
    <s v="9200091758"/>
    <s v="40"/>
    <n v="12"/>
    <s v=""/>
    <x v="1"/>
    <x v="5"/>
    <x v="1"/>
  </r>
  <r>
    <s v="1012"/>
    <s v="0L"/>
    <x v="5"/>
    <d v="2018-02-21T00:00:00"/>
    <x v="1"/>
    <x v="5"/>
    <s v="ZJ"/>
    <s v="9200091825"/>
    <s v="50"/>
    <n v="-12"/>
    <s v=""/>
    <x v="1"/>
    <x v="5"/>
    <x v="1"/>
  </r>
  <r>
    <s v="1012"/>
    <s v="0L"/>
    <x v="5"/>
    <d v="2018-02-21T00:00:00"/>
    <x v="1"/>
    <x v="5"/>
    <s v="ZJ"/>
    <s v="9200091826"/>
    <s v="50"/>
    <n v="-12"/>
    <s v=""/>
    <x v="1"/>
    <x v="5"/>
    <x v="1"/>
  </r>
  <r>
    <s v="1012"/>
    <s v="0L"/>
    <x v="5"/>
    <d v="2018-02-21T00:00:00"/>
    <x v="1"/>
    <x v="5"/>
    <s v="ZJ"/>
    <s v="9200091830"/>
    <s v="50"/>
    <n v="-12"/>
    <s v=""/>
    <x v="2"/>
    <x v="5"/>
    <x v="2"/>
  </r>
  <r>
    <s v="1012"/>
    <s v="0L"/>
    <x v="5"/>
    <d v="2018-02-21T00:00:00"/>
    <x v="1"/>
    <x v="5"/>
    <s v="ZJ"/>
    <s v="9200091830"/>
    <s v="50"/>
    <n v="-12"/>
    <s v=""/>
    <x v="0"/>
    <x v="5"/>
    <x v="0"/>
  </r>
  <r>
    <s v="1012"/>
    <s v="0L"/>
    <x v="5"/>
    <d v="2018-02-22T00:00:00"/>
    <x v="1"/>
    <x v="5"/>
    <s v="ZJ"/>
    <s v="9200091887"/>
    <s v="50"/>
    <n v="-48"/>
    <s v=""/>
    <x v="1"/>
    <x v="5"/>
    <x v="1"/>
  </r>
  <r>
    <s v="1012"/>
    <s v="0L"/>
    <x v="5"/>
    <d v="2018-02-22T00:00:00"/>
    <x v="1"/>
    <x v="5"/>
    <s v="ZJ"/>
    <s v="9200091888"/>
    <s v="50"/>
    <n v="-24"/>
    <s v=""/>
    <x v="1"/>
    <x v="5"/>
    <x v="1"/>
  </r>
  <r>
    <s v="1012"/>
    <s v="0L"/>
    <x v="5"/>
    <d v="2018-02-22T00:00:00"/>
    <x v="1"/>
    <x v="5"/>
    <s v="ZJ"/>
    <s v="9200091893"/>
    <s v="50"/>
    <n v="-12"/>
    <s v=""/>
    <x v="1"/>
    <x v="5"/>
    <x v="1"/>
  </r>
  <r>
    <s v="1012"/>
    <s v="0L"/>
    <x v="5"/>
    <d v="2018-02-22T00:00:00"/>
    <x v="1"/>
    <x v="5"/>
    <s v="ZJ"/>
    <s v="9200091899"/>
    <s v="50"/>
    <n v="-24"/>
    <s v=""/>
    <x v="1"/>
    <x v="5"/>
    <x v="1"/>
  </r>
  <r>
    <s v="1012"/>
    <s v="0L"/>
    <x v="5"/>
    <d v="2018-02-22T00:00:00"/>
    <x v="1"/>
    <x v="5"/>
    <s v="ZJ"/>
    <s v="9200091901"/>
    <s v="50"/>
    <n v="-84"/>
    <s v=""/>
    <x v="1"/>
    <x v="5"/>
    <x v="1"/>
  </r>
  <r>
    <s v="1012"/>
    <s v="0L"/>
    <x v="5"/>
    <d v="2018-02-22T00:00:00"/>
    <x v="1"/>
    <x v="5"/>
    <s v="ZJ"/>
    <s v="9200091906"/>
    <s v="50"/>
    <n v="-60"/>
    <s v=""/>
    <x v="1"/>
    <x v="5"/>
    <x v="1"/>
  </r>
  <r>
    <s v="1012"/>
    <s v="0L"/>
    <x v="5"/>
    <d v="2018-02-22T00:00:00"/>
    <x v="1"/>
    <x v="5"/>
    <s v="ZJ"/>
    <s v="9200091909"/>
    <s v="50"/>
    <n v="-48"/>
    <s v=""/>
    <x v="1"/>
    <x v="5"/>
    <x v="1"/>
  </r>
  <r>
    <s v="1012"/>
    <s v="0L"/>
    <x v="5"/>
    <d v="2018-02-23T00:00:00"/>
    <x v="1"/>
    <x v="5"/>
    <s v="ZJ"/>
    <s v="9200091938"/>
    <s v="50"/>
    <n v="-48"/>
    <s v=""/>
    <x v="1"/>
    <x v="5"/>
    <x v="1"/>
  </r>
  <r>
    <s v="1012"/>
    <s v="0L"/>
    <x v="5"/>
    <d v="2018-02-23T00:00:00"/>
    <x v="1"/>
    <x v="5"/>
    <s v="ZJ"/>
    <s v="9200091943"/>
    <s v="50"/>
    <n v="-12"/>
    <s v=""/>
    <x v="1"/>
    <x v="5"/>
    <x v="1"/>
  </r>
  <r>
    <s v="1012"/>
    <s v="0L"/>
    <x v="5"/>
    <d v="2018-02-23T00:00:00"/>
    <x v="1"/>
    <x v="5"/>
    <s v="ZJ"/>
    <s v="9200091946"/>
    <s v="50"/>
    <n v="-24"/>
    <s v=""/>
    <x v="1"/>
    <x v="5"/>
    <x v="1"/>
  </r>
  <r>
    <s v="1012"/>
    <s v="0L"/>
    <x v="5"/>
    <d v="2018-02-23T00:00:00"/>
    <x v="1"/>
    <x v="5"/>
    <s v="ZJ"/>
    <s v="9200091952"/>
    <s v="50"/>
    <n v="-108"/>
    <s v=""/>
    <x v="1"/>
    <x v="5"/>
    <x v="1"/>
  </r>
  <r>
    <s v="1012"/>
    <s v="0L"/>
    <x v="5"/>
    <d v="2018-02-26T00:00:00"/>
    <x v="1"/>
    <x v="5"/>
    <s v="ZJ"/>
    <s v="9200091989"/>
    <s v="50"/>
    <n v="-36"/>
    <s v=""/>
    <x v="1"/>
    <x v="5"/>
    <x v="1"/>
  </r>
  <r>
    <s v="1012"/>
    <s v="0L"/>
    <x v="5"/>
    <d v="2018-02-25T00:00:00"/>
    <x v="1"/>
    <x v="5"/>
    <s v="ZJ"/>
    <s v="9200091991"/>
    <s v="50"/>
    <n v="-156"/>
    <s v=""/>
    <x v="1"/>
    <x v="5"/>
    <x v="1"/>
  </r>
  <r>
    <s v="1012"/>
    <s v="0L"/>
    <x v="5"/>
    <d v="2018-02-26T00:00:00"/>
    <x v="1"/>
    <x v="5"/>
    <s v="ZJ"/>
    <s v="9200091998"/>
    <s v="50"/>
    <n v="-12"/>
    <s v=""/>
    <x v="1"/>
    <x v="5"/>
    <x v="1"/>
  </r>
  <r>
    <s v="1012"/>
    <s v="0L"/>
    <x v="5"/>
    <d v="2018-02-26T00:00:00"/>
    <x v="1"/>
    <x v="5"/>
    <s v="ZJ"/>
    <s v="9200091999"/>
    <s v="50"/>
    <n v="-96"/>
    <s v=""/>
    <x v="1"/>
    <x v="5"/>
    <x v="1"/>
  </r>
  <r>
    <s v="1012"/>
    <s v="0L"/>
    <x v="5"/>
    <d v="2018-02-27T00:00:00"/>
    <x v="1"/>
    <x v="5"/>
    <s v="ZJ"/>
    <s v="9200092041"/>
    <s v="40"/>
    <n v="12"/>
    <s v=""/>
    <x v="1"/>
    <x v="5"/>
    <x v="1"/>
  </r>
  <r>
    <s v="1012"/>
    <s v="0L"/>
    <x v="5"/>
    <d v="2018-02-27T00:00:00"/>
    <x v="1"/>
    <x v="5"/>
    <s v="ZJ"/>
    <s v="9200092057"/>
    <s v="50"/>
    <n v="-12"/>
    <s v=""/>
    <x v="1"/>
    <x v="5"/>
    <x v="1"/>
  </r>
  <r>
    <s v="1012"/>
    <s v="0L"/>
    <x v="5"/>
    <d v="2018-02-27T00:00:00"/>
    <x v="1"/>
    <x v="5"/>
    <s v="ZJ"/>
    <s v="9200092058"/>
    <s v="50"/>
    <n v="-24"/>
    <s v=""/>
    <x v="1"/>
    <x v="5"/>
    <x v="1"/>
  </r>
  <r>
    <s v="1012"/>
    <s v="0L"/>
    <x v="5"/>
    <d v="2018-02-27T00:00:00"/>
    <x v="1"/>
    <x v="5"/>
    <s v="ZJ"/>
    <s v="9200092064"/>
    <s v="50"/>
    <n v="-12"/>
    <s v=""/>
    <x v="1"/>
    <x v="5"/>
    <x v="1"/>
  </r>
  <r>
    <s v="1012"/>
    <s v="0L"/>
    <x v="5"/>
    <d v="2018-02-27T00:00:00"/>
    <x v="1"/>
    <x v="5"/>
    <s v="ZJ"/>
    <s v="9200092064"/>
    <s v="50"/>
    <n v="-12"/>
    <s v=""/>
    <x v="2"/>
    <x v="5"/>
    <x v="2"/>
  </r>
  <r>
    <s v="1012"/>
    <s v="0L"/>
    <x v="5"/>
    <d v="2018-02-27T00:00:00"/>
    <x v="1"/>
    <x v="5"/>
    <s v="ZJ"/>
    <s v="9200092065"/>
    <s v="50"/>
    <n v="-12"/>
    <s v=""/>
    <x v="1"/>
    <x v="5"/>
    <x v="1"/>
  </r>
  <r>
    <s v="1012"/>
    <s v="0L"/>
    <x v="5"/>
    <d v="2018-02-28T00:00:00"/>
    <x v="1"/>
    <x v="5"/>
    <s v="ZJ"/>
    <s v="9200092109"/>
    <s v="50"/>
    <n v="-12"/>
    <s v=""/>
    <x v="1"/>
    <x v="5"/>
    <x v="1"/>
  </r>
  <r>
    <s v="1012"/>
    <s v="0L"/>
    <x v="5"/>
    <d v="2018-02-28T00:00:00"/>
    <x v="1"/>
    <x v="5"/>
    <s v="ZJ"/>
    <s v="9200092127"/>
    <s v="50"/>
    <n v="-24"/>
    <s v=""/>
    <x v="1"/>
    <x v="5"/>
    <x v="1"/>
  </r>
  <r>
    <s v="1012"/>
    <s v="0L"/>
    <x v="5"/>
    <d v="2018-02-28T00:00:00"/>
    <x v="1"/>
    <x v="5"/>
    <s v="ZJ"/>
    <s v="9200092129"/>
    <s v="50"/>
    <n v="-12"/>
    <s v=""/>
    <x v="1"/>
    <x v="5"/>
    <x v="1"/>
  </r>
  <r>
    <s v="1012"/>
    <s v="0L"/>
    <x v="5"/>
    <d v="2018-03-01T00:00:00"/>
    <x v="1"/>
    <x v="6"/>
    <s v="ZJ"/>
    <s v="9200092164"/>
    <s v="50"/>
    <n v="-48"/>
    <s v=""/>
    <x v="1"/>
    <x v="5"/>
    <x v="1"/>
  </r>
  <r>
    <s v="1012"/>
    <s v="0L"/>
    <x v="5"/>
    <d v="2018-03-01T00:00:00"/>
    <x v="1"/>
    <x v="6"/>
    <s v="ZJ"/>
    <s v="9200092167"/>
    <s v="50"/>
    <n v="-24"/>
    <s v=""/>
    <x v="1"/>
    <x v="5"/>
    <x v="1"/>
  </r>
  <r>
    <s v="1012"/>
    <s v="0L"/>
    <x v="5"/>
    <d v="2018-03-01T00:00:00"/>
    <x v="1"/>
    <x v="6"/>
    <s v="ZJ"/>
    <s v="9200092172"/>
    <s v="50"/>
    <n v="-12"/>
    <s v=""/>
    <x v="1"/>
    <x v="5"/>
    <x v="1"/>
  </r>
  <r>
    <s v="1012"/>
    <s v="0L"/>
    <x v="5"/>
    <d v="2018-03-01T00:00:00"/>
    <x v="1"/>
    <x v="6"/>
    <s v="ZJ"/>
    <s v="9200092182"/>
    <s v="50"/>
    <n v="-48"/>
    <s v=""/>
    <x v="1"/>
    <x v="5"/>
    <x v="1"/>
  </r>
  <r>
    <s v="1012"/>
    <s v="0L"/>
    <x v="5"/>
    <d v="2018-03-01T00:00:00"/>
    <x v="1"/>
    <x v="6"/>
    <s v="ZJ"/>
    <s v="9200092187"/>
    <s v="50"/>
    <n v="-12"/>
    <s v=""/>
    <x v="1"/>
    <x v="5"/>
    <x v="1"/>
  </r>
  <r>
    <s v="1012"/>
    <s v="0L"/>
    <x v="5"/>
    <d v="2018-03-01T00:00:00"/>
    <x v="1"/>
    <x v="6"/>
    <s v="ZJ"/>
    <s v="9200092188"/>
    <s v="50"/>
    <n v="-84"/>
    <s v=""/>
    <x v="1"/>
    <x v="5"/>
    <x v="1"/>
  </r>
  <r>
    <s v="1012"/>
    <s v="0L"/>
    <x v="5"/>
    <d v="2018-03-02T00:00:00"/>
    <x v="1"/>
    <x v="6"/>
    <s v="ZJ"/>
    <s v="9200092217"/>
    <s v="50"/>
    <n v="-36"/>
    <s v=""/>
    <x v="1"/>
    <x v="5"/>
    <x v="1"/>
  </r>
  <r>
    <s v="1012"/>
    <s v="0L"/>
    <x v="5"/>
    <d v="2018-03-02T00:00:00"/>
    <x v="1"/>
    <x v="6"/>
    <s v="ZJ"/>
    <s v="9200092219"/>
    <s v="50"/>
    <n v="-12"/>
    <s v=""/>
    <x v="1"/>
    <x v="5"/>
    <x v="1"/>
  </r>
  <r>
    <s v="1012"/>
    <s v="0L"/>
    <x v="5"/>
    <d v="2018-03-02T00:00:00"/>
    <x v="1"/>
    <x v="6"/>
    <s v="ZJ"/>
    <s v="9200092222"/>
    <s v="50"/>
    <n v="-12"/>
    <s v=""/>
    <x v="1"/>
    <x v="5"/>
    <x v="1"/>
  </r>
  <r>
    <s v="1012"/>
    <s v="0L"/>
    <x v="5"/>
    <d v="2018-03-02T00:00:00"/>
    <x v="1"/>
    <x v="6"/>
    <s v="ZJ"/>
    <s v="9200092223"/>
    <s v="50"/>
    <n v="-12"/>
    <s v=""/>
    <x v="1"/>
    <x v="5"/>
    <x v="1"/>
  </r>
  <r>
    <s v="1012"/>
    <s v="0L"/>
    <x v="5"/>
    <d v="2018-03-05T00:00:00"/>
    <x v="1"/>
    <x v="6"/>
    <s v="ZJ"/>
    <s v="9200092277"/>
    <s v="50"/>
    <n v="-24"/>
    <s v=""/>
    <x v="0"/>
    <x v="5"/>
    <x v="0"/>
  </r>
  <r>
    <s v="1012"/>
    <s v="0L"/>
    <x v="5"/>
    <d v="2018-03-05T00:00:00"/>
    <x v="1"/>
    <x v="6"/>
    <s v="ZJ"/>
    <s v="9200092280"/>
    <s v="50"/>
    <n v="-12"/>
    <s v=""/>
    <x v="1"/>
    <x v="5"/>
    <x v="1"/>
  </r>
  <r>
    <s v="1012"/>
    <s v="0L"/>
    <x v="5"/>
    <d v="2018-03-06T00:00:00"/>
    <x v="1"/>
    <x v="6"/>
    <s v="ZJ"/>
    <s v="9200092311"/>
    <s v="50"/>
    <n v="-12"/>
    <s v=""/>
    <x v="1"/>
    <x v="5"/>
    <x v="1"/>
  </r>
  <r>
    <s v="1012"/>
    <s v="0L"/>
    <x v="5"/>
    <d v="2018-03-06T00:00:00"/>
    <x v="1"/>
    <x v="6"/>
    <s v="ZJ"/>
    <s v="9200092311"/>
    <s v="50"/>
    <n v="-12"/>
    <s v=""/>
    <x v="0"/>
    <x v="5"/>
    <x v="0"/>
  </r>
  <r>
    <s v="1012"/>
    <s v="0L"/>
    <x v="5"/>
    <d v="2018-03-06T00:00:00"/>
    <x v="1"/>
    <x v="6"/>
    <s v="ZJ"/>
    <s v="9200092318"/>
    <s v="50"/>
    <n v="-12"/>
    <s v=""/>
    <x v="1"/>
    <x v="5"/>
    <x v="1"/>
  </r>
  <r>
    <s v="1012"/>
    <s v="0L"/>
    <x v="5"/>
    <d v="2018-03-06T00:00:00"/>
    <x v="1"/>
    <x v="6"/>
    <s v="ZJ"/>
    <s v="9200092329"/>
    <s v="50"/>
    <n v="-36"/>
    <s v=""/>
    <x v="1"/>
    <x v="5"/>
    <x v="1"/>
  </r>
  <r>
    <s v="1012"/>
    <s v="0L"/>
    <x v="5"/>
    <d v="2018-03-06T00:00:00"/>
    <x v="1"/>
    <x v="6"/>
    <s v="ZJ"/>
    <s v="9200092330"/>
    <s v="50"/>
    <n v="-36"/>
    <s v=""/>
    <x v="1"/>
    <x v="5"/>
    <x v="1"/>
  </r>
  <r>
    <s v="1012"/>
    <s v="0L"/>
    <x v="5"/>
    <d v="2018-03-07T00:00:00"/>
    <x v="1"/>
    <x v="6"/>
    <s v="ZJ"/>
    <s v="9200092383"/>
    <s v="50"/>
    <n v="-36"/>
    <s v=""/>
    <x v="1"/>
    <x v="5"/>
    <x v="1"/>
  </r>
  <r>
    <s v="1012"/>
    <s v="0L"/>
    <x v="5"/>
    <d v="2018-03-07T00:00:00"/>
    <x v="1"/>
    <x v="6"/>
    <s v="ZJ"/>
    <s v="9200092397"/>
    <s v="50"/>
    <n v="-12"/>
    <s v=""/>
    <x v="1"/>
    <x v="5"/>
    <x v="1"/>
  </r>
  <r>
    <s v="1012"/>
    <s v="0L"/>
    <x v="5"/>
    <d v="2018-03-07T00:00:00"/>
    <x v="1"/>
    <x v="6"/>
    <s v="ZJ"/>
    <s v="9200092402"/>
    <s v="50"/>
    <n v="-60"/>
    <s v=""/>
    <x v="1"/>
    <x v="5"/>
    <x v="1"/>
  </r>
  <r>
    <s v="1012"/>
    <s v="0L"/>
    <x v="5"/>
    <d v="2018-03-07T00:00:00"/>
    <x v="1"/>
    <x v="6"/>
    <s v="ZJ"/>
    <s v="9200092403"/>
    <s v="50"/>
    <n v="-24"/>
    <s v=""/>
    <x v="1"/>
    <x v="5"/>
    <x v="1"/>
  </r>
  <r>
    <s v="1012"/>
    <s v="0L"/>
    <x v="5"/>
    <d v="2018-03-07T00:00:00"/>
    <x v="1"/>
    <x v="6"/>
    <s v="ZJ"/>
    <s v="9200092403"/>
    <s v="50"/>
    <n v="-12"/>
    <s v=""/>
    <x v="0"/>
    <x v="5"/>
    <x v="0"/>
  </r>
  <r>
    <s v="1012"/>
    <s v="0L"/>
    <x v="5"/>
    <d v="2018-03-07T00:00:00"/>
    <x v="1"/>
    <x v="6"/>
    <s v="ZJ"/>
    <s v="9200092411"/>
    <s v="50"/>
    <n v="-36"/>
    <s v=""/>
    <x v="1"/>
    <x v="5"/>
    <x v="1"/>
  </r>
  <r>
    <s v="1012"/>
    <s v="0L"/>
    <x v="5"/>
    <d v="2018-03-08T00:00:00"/>
    <x v="1"/>
    <x v="6"/>
    <s v="ZJ"/>
    <s v="9200092444"/>
    <s v="50"/>
    <n v="-24"/>
    <s v=""/>
    <x v="1"/>
    <x v="5"/>
    <x v="1"/>
  </r>
  <r>
    <s v="1012"/>
    <s v="0L"/>
    <x v="5"/>
    <d v="2018-03-08T00:00:00"/>
    <x v="1"/>
    <x v="6"/>
    <s v="ZJ"/>
    <s v="9200092455"/>
    <s v="50"/>
    <n v="-48"/>
    <s v=""/>
    <x v="1"/>
    <x v="5"/>
    <x v="1"/>
  </r>
  <r>
    <s v="1012"/>
    <s v="0L"/>
    <x v="5"/>
    <d v="2018-03-09T00:00:00"/>
    <x v="1"/>
    <x v="6"/>
    <s v="ZJ"/>
    <s v="9200092486"/>
    <s v="50"/>
    <n v="-12"/>
    <s v=""/>
    <x v="1"/>
    <x v="5"/>
    <x v="1"/>
  </r>
  <r>
    <s v="1012"/>
    <s v="0L"/>
    <x v="5"/>
    <d v="2018-03-09T00:00:00"/>
    <x v="1"/>
    <x v="6"/>
    <s v="ZJ"/>
    <s v="9200092507"/>
    <s v="50"/>
    <n v="-12"/>
    <s v=""/>
    <x v="0"/>
    <x v="5"/>
    <x v="0"/>
  </r>
  <r>
    <s v="1012"/>
    <s v="0L"/>
    <x v="5"/>
    <d v="2018-03-09T00:00:00"/>
    <x v="1"/>
    <x v="6"/>
    <s v="ZJ"/>
    <s v="9200092508"/>
    <s v="50"/>
    <n v="-24"/>
    <s v=""/>
    <x v="1"/>
    <x v="5"/>
    <x v="1"/>
  </r>
  <r>
    <s v="1012"/>
    <s v="0L"/>
    <x v="5"/>
    <d v="2018-03-09T00:00:00"/>
    <x v="1"/>
    <x v="6"/>
    <s v="ZJ"/>
    <s v="9200092510"/>
    <s v="50"/>
    <n v="-12"/>
    <s v=""/>
    <x v="1"/>
    <x v="5"/>
    <x v="1"/>
  </r>
  <r>
    <s v="1012"/>
    <s v="0L"/>
    <x v="5"/>
    <d v="2018-03-10T00:00:00"/>
    <x v="1"/>
    <x v="6"/>
    <s v="ZJ"/>
    <s v="9200092533"/>
    <s v="50"/>
    <n v="-24"/>
    <s v=""/>
    <x v="1"/>
    <x v="5"/>
    <x v="1"/>
  </r>
  <r>
    <s v="1012"/>
    <s v="0L"/>
    <x v="5"/>
    <d v="2018-03-12T00:00:00"/>
    <x v="1"/>
    <x v="6"/>
    <s v="ZJ"/>
    <s v="9200092544"/>
    <s v="50"/>
    <n v="-36"/>
    <s v=""/>
    <x v="1"/>
    <x v="5"/>
    <x v="1"/>
  </r>
  <r>
    <s v="1012"/>
    <s v="0L"/>
    <x v="5"/>
    <d v="2018-03-12T00:00:00"/>
    <x v="1"/>
    <x v="6"/>
    <s v="ZJ"/>
    <s v="9200092550"/>
    <s v="50"/>
    <n v="-24"/>
    <s v=""/>
    <x v="1"/>
    <x v="5"/>
    <x v="1"/>
  </r>
  <r>
    <s v="1012"/>
    <s v="0L"/>
    <x v="5"/>
    <d v="2018-03-12T00:00:00"/>
    <x v="1"/>
    <x v="6"/>
    <s v="ZJ"/>
    <s v="9200092553"/>
    <s v="50"/>
    <n v="-84"/>
    <s v=""/>
    <x v="1"/>
    <x v="5"/>
    <x v="1"/>
  </r>
  <r>
    <s v="1012"/>
    <s v="0L"/>
    <x v="5"/>
    <d v="2018-03-12T00:00:00"/>
    <x v="1"/>
    <x v="6"/>
    <s v="ZJ"/>
    <s v="9200092553"/>
    <s v="50"/>
    <n v="-12"/>
    <s v=""/>
    <x v="2"/>
    <x v="5"/>
    <x v="2"/>
  </r>
  <r>
    <s v="1012"/>
    <s v="0L"/>
    <x v="5"/>
    <d v="2018-03-13T00:00:00"/>
    <x v="1"/>
    <x v="6"/>
    <s v="ZJ"/>
    <s v="9200092605"/>
    <s v="50"/>
    <n v="-24"/>
    <s v=""/>
    <x v="1"/>
    <x v="5"/>
    <x v="1"/>
  </r>
  <r>
    <s v="1012"/>
    <s v="0L"/>
    <x v="5"/>
    <d v="2018-03-14T00:00:00"/>
    <x v="1"/>
    <x v="6"/>
    <s v="ZJ"/>
    <s v="9200092665"/>
    <s v="50"/>
    <n v="-12"/>
    <s v=""/>
    <x v="1"/>
    <x v="5"/>
    <x v="1"/>
  </r>
  <r>
    <s v="1012"/>
    <s v="0L"/>
    <x v="5"/>
    <d v="2018-03-15T00:00:00"/>
    <x v="1"/>
    <x v="6"/>
    <s v="ZJ"/>
    <s v="9200092711"/>
    <s v="50"/>
    <n v="-36"/>
    <s v=""/>
    <x v="1"/>
    <x v="5"/>
    <x v="1"/>
  </r>
  <r>
    <s v="1012"/>
    <s v="0L"/>
    <x v="5"/>
    <d v="2018-03-15T00:00:00"/>
    <x v="1"/>
    <x v="6"/>
    <s v="ZJ"/>
    <s v="9200092720"/>
    <s v="50"/>
    <n v="-12"/>
    <s v=""/>
    <x v="1"/>
    <x v="5"/>
    <x v="1"/>
  </r>
  <r>
    <s v="1012"/>
    <s v="0L"/>
    <x v="5"/>
    <d v="2018-03-15T00:00:00"/>
    <x v="1"/>
    <x v="6"/>
    <s v="ZJ"/>
    <s v="9200092721"/>
    <s v="50"/>
    <n v="-48"/>
    <s v=""/>
    <x v="1"/>
    <x v="5"/>
    <x v="1"/>
  </r>
  <r>
    <s v="1012"/>
    <s v="0L"/>
    <x v="5"/>
    <d v="2018-03-15T00:00:00"/>
    <x v="1"/>
    <x v="6"/>
    <s v="ZJ"/>
    <s v="9200092722"/>
    <s v="50"/>
    <n v="-12"/>
    <s v=""/>
    <x v="1"/>
    <x v="5"/>
    <x v="1"/>
  </r>
  <r>
    <s v="1012"/>
    <s v="0L"/>
    <x v="5"/>
    <d v="2018-03-15T00:00:00"/>
    <x v="1"/>
    <x v="6"/>
    <s v="ZJ"/>
    <s v="9200092724"/>
    <s v="50"/>
    <n v="-12"/>
    <s v=""/>
    <x v="1"/>
    <x v="5"/>
    <x v="1"/>
  </r>
  <r>
    <s v="1012"/>
    <s v="0L"/>
    <x v="5"/>
    <d v="2018-03-15T00:00:00"/>
    <x v="1"/>
    <x v="6"/>
    <s v="ZJ"/>
    <s v="9200092725"/>
    <s v="50"/>
    <n v="-12"/>
    <s v=""/>
    <x v="1"/>
    <x v="5"/>
    <x v="1"/>
  </r>
  <r>
    <s v="1012"/>
    <s v="0L"/>
    <x v="5"/>
    <d v="2018-03-15T00:00:00"/>
    <x v="1"/>
    <x v="6"/>
    <s v="ZJ"/>
    <s v="9200092726"/>
    <s v="50"/>
    <n v="-84"/>
    <s v=""/>
    <x v="1"/>
    <x v="5"/>
    <x v="1"/>
  </r>
  <r>
    <s v="1012"/>
    <s v="0L"/>
    <x v="5"/>
    <d v="2018-03-16T00:00:00"/>
    <x v="1"/>
    <x v="6"/>
    <s v="ZJ"/>
    <s v="9200092757"/>
    <s v="50"/>
    <n v="-12"/>
    <s v=""/>
    <x v="1"/>
    <x v="5"/>
    <x v="1"/>
  </r>
  <r>
    <s v="1012"/>
    <s v="0L"/>
    <x v="5"/>
    <d v="2018-03-16T00:00:00"/>
    <x v="1"/>
    <x v="6"/>
    <s v="ZJ"/>
    <s v="9200092787"/>
    <s v="50"/>
    <n v="-12"/>
    <s v=""/>
    <x v="1"/>
    <x v="5"/>
    <x v="1"/>
  </r>
  <r>
    <s v="1012"/>
    <s v="0L"/>
    <x v="5"/>
    <d v="2018-03-19T00:00:00"/>
    <x v="1"/>
    <x v="6"/>
    <s v="ZJ"/>
    <s v="9200092811"/>
    <s v="50"/>
    <n v="-12"/>
    <s v=""/>
    <x v="1"/>
    <x v="5"/>
    <x v="1"/>
  </r>
  <r>
    <s v="1012"/>
    <s v="0L"/>
    <x v="5"/>
    <d v="2018-03-19T00:00:00"/>
    <x v="1"/>
    <x v="6"/>
    <s v="ZJ"/>
    <s v="9200092822"/>
    <s v="50"/>
    <n v="-12"/>
    <s v=""/>
    <x v="1"/>
    <x v="5"/>
    <x v="1"/>
  </r>
  <r>
    <s v="1012"/>
    <s v="0L"/>
    <x v="5"/>
    <d v="2018-03-19T00:00:00"/>
    <x v="1"/>
    <x v="6"/>
    <s v="ZJ"/>
    <s v="9200092826"/>
    <s v="50"/>
    <n v="-24"/>
    <s v=""/>
    <x v="1"/>
    <x v="5"/>
    <x v="1"/>
  </r>
  <r>
    <s v="1012"/>
    <s v="0L"/>
    <x v="5"/>
    <d v="2018-03-19T00:00:00"/>
    <x v="1"/>
    <x v="6"/>
    <s v="ZJ"/>
    <s v="9200092829"/>
    <s v="50"/>
    <n v="-48"/>
    <s v=""/>
    <x v="1"/>
    <x v="5"/>
    <x v="1"/>
  </r>
  <r>
    <s v="1012"/>
    <s v="0L"/>
    <x v="5"/>
    <d v="2018-03-19T00:00:00"/>
    <x v="1"/>
    <x v="6"/>
    <s v="ZJ"/>
    <s v="9200092830"/>
    <s v="50"/>
    <n v="-24"/>
    <s v=""/>
    <x v="1"/>
    <x v="5"/>
    <x v="1"/>
  </r>
  <r>
    <s v="1012"/>
    <s v="0L"/>
    <x v="5"/>
    <d v="2018-03-20T00:00:00"/>
    <x v="1"/>
    <x v="6"/>
    <s v="ZJ"/>
    <s v="9200092859"/>
    <s v="50"/>
    <n v="-12"/>
    <s v=""/>
    <x v="1"/>
    <x v="5"/>
    <x v="1"/>
  </r>
  <r>
    <s v="1012"/>
    <s v="0L"/>
    <x v="5"/>
    <d v="2018-03-20T00:00:00"/>
    <x v="1"/>
    <x v="6"/>
    <s v="ZJ"/>
    <s v="9200092869"/>
    <s v="50"/>
    <n v="-36"/>
    <s v=""/>
    <x v="1"/>
    <x v="5"/>
    <x v="1"/>
  </r>
  <r>
    <s v="1012"/>
    <s v="0L"/>
    <x v="5"/>
    <d v="2018-03-20T00:00:00"/>
    <x v="1"/>
    <x v="6"/>
    <s v="ZJ"/>
    <s v="9200092879"/>
    <s v="50"/>
    <n v="-12"/>
    <s v=""/>
    <x v="1"/>
    <x v="5"/>
    <x v="1"/>
  </r>
  <r>
    <s v="1012"/>
    <s v="0L"/>
    <x v="5"/>
    <d v="2018-03-21T00:00:00"/>
    <x v="1"/>
    <x v="6"/>
    <s v="ZJ"/>
    <s v="9200092927"/>
    <s v="50"/>
    <n v="-24"/>
    <s v=""/>
    <x v="1"/>
    <x v="5"/>
    <x v="1"/>
  </r>
  <r>
    <s v="1012"/>
    <s v="0L"/>
    <x v="5"/>
    <d v="2018-03-21T00:00:00"/>
    <x v="1"/>
    <x v="6"/>
    <s v="ZJ"/>
    <s v="9200092928"/>
    <s v="50"/>
    <n v="-24"/>
    <s v=""/>
    <x v="1"/>
    <x v="5"/>
    <x v="1"/>
  </r>
  <r>
    <s v="1012"/>
    <s v="0L"/>
    <x v="5"/>
    <d v="2018-03-21T00:00:00"/>
    <x v="1"/>
    <x v="6"/>
    <s v="ZJ"/>
    <s v="9200092934"/>
    <s v="50"/>
    <n v="-48"/>
    <s v=""/>
    <x v="1"/>
    <x v="5"/>
    <x v="1"/>
  </r>
  <r>
    <s v="1012"/>
    <s v="0L"/>
    <x v="5"/>
    <d v="2018-03-22T00:00:00"/>
    <x v="1"/>
    <x v="6"/>
    <s v="ZJ"/>
    <s v="9200092967"/>
    <s v="50"/>
    <n v="-24"/>
    <s v=""/>
    <x v="1"/>
    <x v="5"/>
    <x v="1"/>
  </r>
  <r>
    <s v="1012"/>
    <s v="0L"/>
    <x v="5"/>
    <d v="2018-03-22T00:00:00"/>
    <x v="1"/>
    <x v="6"/>
    <s v="ZJ"/>
    <s v="9200092969"/>
    <s v="50"/>
    <n v="-12"/>
    <s v=""/>
    <x v="1"/>
    <x v="5"/>
    <x v="1"/>
  </r>
  <r>
    <s v="1012"/>
    <s v="0L"/>
    <x v="5"/>
    <d v="2018-03-22T00:00:00"/>
    <x v="1"/>
    <x v="6"/>
    <s v="ZJ"/>
    <s v="9200092973"/>
    <s v="50"/>
    <n v="-36"/>
    <s v=""/>
    <x v="1"/>
    <x v="5"/>
    <x v="1"/>
  </r>
  <r>
    <s v="1012"/>
    <s v="0L"/>
    <x v="5"/>
    <d v="2018-03-23T00:00:00"/>
    <x v="1"/>
    <x v="6"/>
    <s v="ZJ"/>
    <s v="9200093025"/>
    <s v="50"/>
    <n v="-24"/>
    <s v=""/>
    <x v="1"/>
    <x v="5"/>
    <x v="1"/>
  </r>
  <r>
    <s v="1012"/>
    <s v="0L"/>
    <x v="5"/>
    <d v="2018-03-23T00:00:00"/>
    <x v="1"/>
    <x v="6"/>
    <s v="ZJ"/>
    <s v="9200093034"/>
    <s v="50"/>
    <n v="-12"/>
    <s v=""/>
    <x v="1"/>
    <x v="5"/>
    <x v="1"/>
  </r>
  <r>
    <s v="1012"/>
    <s v="0L"/>
    <x v="5"/>
    <d v="2018-03-23T00:00:00"/>
    <x v="1"/>
    <x v="6"/>
    <s v="ZJ"/>
    <s v="9200093038"/>
    <s v="50"/>
    <n v="-12"/>
    <s v=""/>
    <x v="1"/>
    <x v="5"/>
    <x v="1"/>
  </r>
  <r>
    <s v="1012"/>
    <s v="0L"/>
    <x v="5"/>
    <d v="2018-03-26T00:00:00"/>
    <x v="1"/>
    <x v="6"/>
    <s v="ZJ"/>
    <s v="9200093083"/>
    <s v="50"/>
    <n v="-36"/>
    <s v=""/>
    <x v="1"/>
    <x v="5"/>
    <x v="1"/>
  </r>
  <r>
    <s v="1012"/>
    <s v="0L"/>
    <x v="5"/>
    <d v="2018-03-26T00:00:00"/>
    <x v="1"/>
    <x v="6"/>
    <s v="ZJ"/>
    <s v="9200093091"/>
    <s v="50"/>
    <n v="-12"/>
    <s v=""/>
    <x v="1"/>
    <x v="5"/>
    <x v="1"/>
  </r>
  <r>
    <s v="1012"/>
    <s v="0L"/>
    <x v="5"/>
    <d v="2018-03-27T00:00:00"/>
    <x v="1"/>
    <x v="6"/>
    <s v="ZJ"/>
    <s v="9200093131"/>
    <s v="50"/>
    <n v="-48"/>
    <s v=""/>
    <x v="1"/>
    <x v="5"/>
    <x v="1"/>
  </r>
  <r>
    <s v="1012"/>
    <s v="0L"/>
    <x v="5"/>
    <d v="2018-03-27T00:00:00"/>
    <x v="1"/>
    <x v="6"/>
    <s v="ZJ"/>
    <s v="9200093132"/>
    <s v="50"/>
    <n v="-48"/>
    <s v=""/>
    <x v="1"/>
    <x v="5"/>
    <x v="1"/>
  </r>
  <r>
    <s v="1012"/>
    <s v="0L"/>
    <x v="5"/>
    <d v="2018-03-27T00:00:00"/>
    <x v="1"/>
    <x v="6"/>
    <s v="ZJ"/>
    <s v="9200093142"/>
    <s v="50"/>
    <n v="-48"/>
    <s v=""/>
    <x v="1"/>
    <x v="5"/>
    <x v="1"/>
  </r>
  <r>
    <s v="1012"/>
    <s v="0L"/>
    <x v="5"/>
    <d v="2018-03-27T00:00:00"/>
    <x v="1"/>
    <x v="6"/>
    <s v="ZJ"/>
    <s v="9200093146"/>
    <s v="50"/>
    <n v="-24"/>
    <s v=""/>
    <x v="1"/>
    <x v="5"/>
    <x v="1"/>
  </r>
  <r>
    <s v="1012"/>
    <s v="0L"/>
    <x v="5"/>
    <d v="2018-03-27T00:00:00"/>
    <x v="1"/>
    <x v="6"/>
    <s v="ZJ"/>
    <s v="9200093153"/>
    <s v="50"/>
    <n v="-72"/>
    <s v=""/>
    <x v="1"/>
    <x v="5"/>
    <x v="1"/>
  </r>
  <r>
    <s v="1012"/>
    <s v="0L"/>
    <x v="5"/>
    <d v="2018-03-27T00:00:00"/>
    <x v="1"/>
    <x v="6"/>
    <s v="ZJ"/>
    <s v="9200093154"/>
    <s v="50"/>
    <n v="-24"/>
    <s v=""/>
    <x v="1"/>
    <x v="5"/>
    <x v="1"/>
  </r>
  <r>
    <s v="1012"/>
    <s v="0L"/>
    <x v="5"/>
    <d v="2018-03-27T00:00:00"/>
    <x v="1"/>
    <x v="6"/>
    <s v="ZJ"/>
    <s v="9200093156"/>
    <s v="50"/>
    <n v="-12"/>
    <s v=""/>
    <x v="1"/>
    <x v="5"/>
    <x v="1"/>
  </r>
  <r>
    <s v="1012"/>
    <s v="0L"/>
    <x v="5"/>
    <d v="2018-03-28T00:00:00"/>
    <x v="1"/>
    <x v="6"/>
    <s v="ZJ"/>
    <s v="9200093215"/>
    <s v="50"/>
    <n v="-12"/>
    <s v=""/>
    <x v="1"/>
    <x v="5"/>
    <x v="1"/>
  </r>
  <r>
    <s v="1012"/>
    <s v="0L"/>
    <x v="5"/>
    <d v="2018-03-28T00:00:00"/>
    <x v="1"/>
    <x v="6"/>
    <s v="ZJ"/>
    <s v="9200093216"/>
    <s v="50"/>
    <n v="-60"/>
    <s v=""/>
    <x v="1"/>
    <x v="5"/>
    <x v="1"/>
  </r>
  <r>
    <s v="1012"/>
    <s v="0L"/>
    <x v="5"/>
    <d v="2018-03-29T00:00:00"/>
    <x v="1"/>
    <x v="6"/>
    <s v="ZJ"/>
    <s v="9200093275"/>
    <s v="50"/>
    <n v="-36"/>
    <s v=""/>
    <x v="1"/>
    <x v="5"/>
    <x v="1"/>
  </r>
  <r>
    <s v="1012"/>
    <s v="0L"/>
    <x v="5"/>
    <d v="2018-03-29T00:00:00"/>
    <x v="1"/>
    <x v="6"/>
    <s v="ZJ"/>
    <s v="9200093275"/>
    <s v="50"/>
    <n v="-12"/>
    <s v=""/>
    <x v="0"/>
    <x v="5"/>
    <x v="0"/>
  </r>
  <r>
    <s v="1012"/>
    <s v="0L"/>
    <x v="5"/>
    <d v="2018-03-29T00:00:00"/>
    <x v="1"/>
    <x v="6"/>
    <s v="ZJ"/>
    <s v="9200093283"/>
    <s v="50"/>
    <n v="-60"/>
    <s v=""/>
    <x v="1"/>
    <x v="5"/>
    <x v="1"/>
  </r>
  <r>
    <s v="1012"/>
    <s v="0L"/>
    <x v="5"/>
    <d v="2018-03-30T00:00:00"/>
    <x v="1"/>
    <x v="6"/>
    <s v="ZJ"/>
    <s v="9200093316"/>
    <s v="50"/>
    <n v="-12"/>
    <s v=""/>
    <x v="1"/>
    <x v="5"/>
    <x v="1"/>
  </r>
  <r>
    <s v="1012"/>
    <s v="0L"/>
    <x v="5"/>
    <d v="2018-03-30T00:00:00"/>
    <x v="1"/>
    <x v="6"/>
    <s v="ZJ"/>
    <s v="9200093321"/>
    <s v="50"/>
    <n v="-36"/>
    <s v=""/>
    <x v="1"/>
    <x v="5"/>
    <x v="1"/>
  </r>
  <r>
    <s v="1012"/>
    <s v="0L"/>
    <x v="5"/>
    <d v="2018-03-30T00:00:00"/>
    <x v="1"/>
    <x v="6"/>
    <s v="ZJ"/>
    <s v="9200093325"/>
    <s v="50"/>
    <n v="-24"/>
    <s v=""/>
    <x v="1"/>
    <x v="5"/>
    <x v="1"/>
  </r>
  <r>
    <s v="1012"/>
    <s v="0L"/>
    <x v="5"/>
    <d v="2018-03-31T00:00:00"/>
    <x v="1"/>
    <x v="6"/>
    <s v="ZJ"/>
    <s v="9200093361"/>
    <s v="50"/>
    <n v="-36"/>
    <s v=""/>
    <x v="1"/>
    <x v="5"/>
    <x v="1"/>
  </r>
  <r>
    <s v="1012"/>
    <s v="0L"/>
    <x v="5"/>
    <d v="2018-04-02T00:00:00"/>
    <x v="1"/>
    <x v="7"/>
    <s v="ZJ"/>
    <s v="9200093378"/>
    <s v="50"/>
    <n v="-24"/>
    <s v=""/>
    <x v="1"/>
    <x v="5"/>
    <x v="1"/>
  </r>
  <r>
    <s v="1012"/>
    <s v="0L"/>
    <x v="5"/>
    <d v="2018-04-02T00:00:00"/>
    <x v="1"/>
    <x v="7"/>
    <s v="ZJ"/>
    <s v="9200093383"/>
    <s v="50"/>
    <n v="-96"/>
    <s v=""/>
    <x v="1"/>
    <x v="5"/>
    <x v="1"/>
  </r>
  <r>
    <s v="1012"/>
    <s v="0L"/>
    <x v="5"/>
    <d v="2018-04-03T00:00:00"/>
    <x v="1"/>
    <x v="7"/>
    <s v="ZJ"/>
    <s v="9200093414"/>
    <s v="50"/>
    <n v="-96"/>
    <s v=""/>
    <x v="1"/>
    <x v="5"/>
    <x v="1"/>
  </r>
  <r>
    <s v="1012"/>
    <s v="0L"/>
    <x v="5"/>
    <d v="2018-04-03T00:00:00"/>
    <x v="1"/>
    <x v="7"/>
    <s v="ZJ"/>
    <s v="9200093420"/>
    <s v="50"/>
    <n v="-12"/>
    <s v=""/>
    <x v="1"/>
    <x v="5"/>
    <x v="1"/>
  </r>
  <r>
    <s v="1012"/>
    <s v="0L"/>
    <x v="5"/>
    <d v="2018-04-03T00:00:00"/>
    <x v="1"/>
    <x v="7"/>
    <s v="ZJ"/>
    <s v="9200093426"/>
    <s v="50"/>
    <n v="-12"/>
    <s v=""/>
    <x v="1"/>
    <x v="5"/>
    <x v="1"/>
  </r>
  <r>
    <s v="1012"/>
    <s v="0L"/>
    <x v="5"/>
    <d v="2018-04-03T00:00:00"/>
    <x v="1"/>
    <x v="7"/>
    <s v="ZJ"/>
    <s v="9200093427"/>
    <s v="50"/>
    <n v="-48"/>
    <s v=""/>
    <x v="1"/>
    <x v="5"/>
    <x v="1"/>
  </r>
  <r>
    <s v="1012"/>
    <s v="0L"/>
    <x v="5"/>
    <d v="2018-04-04T00:00:00"/>
    <x v="1"/>
    <x v="7"/>
    <s v="ZJ"/>
    <s v="9200093479"/>
    <s v="50"/>
    <n v="-12"/>
    <s v=""/>
    <x v="2"/>
    <x v="5"/>
    <x v="2"/>
  </r>
  <r>
    <s v="1012"/>
    <s v="0L"/>
    <x v="5"/>
    <d v="2018-04-04T00:00:00"/>
    <x v="1"/>
    <x v="7"/>
    <s v="ZJ"/>
    <s v="9200093486"/>
    <s v="50"/>
    <n v="-36"/>
    <s v=""/>
    <x v="1"/>
    <x v="5"/>
    <x v="1"/>
  </r>
  <r>
    <s v="1012"/>
    <s v="0L"/>
    <x v="5"/>
    <d v="2018-04-04T00:00:00"/>
    <x v="1"/>
    <x v="7"/>
    <s v="ZJ"/>
    <s v="9200093488"/>
    <s v="50"/>
    <n v="-12"/>
    <s v=""/>
    <x v="1"/>
    <x v="5"/>
    <x v="1"/>
  </r>
  <r>
    <s v="1012"/>
    <s v="0L"/>
    <x v="5"/>
    <d v="2018-04-05T00:00:00"/>
    <x v="1"/>
    <x v="7"/>
    <s v="ZJ"/>
    <s v="9200093532"/>
    <s v="50"/>
    <n v="-24"/>
    <s v=""/>
    <x v="1"/>
    <x v="5"/>
    <x v="1"/>
  </r>
  <r>
    <s v="1012"/>
    <s v="0L"/>
    <x v="5"/>
    <d v="2018-04-05T00:00:00"/>
    <x v="1"/>
    <x v="7"/>
    <s v="ZJ"/>
    <s v="9200093534"/>
    <s v="50"/>
    <n v="-12"/>
    <s v=""/>
    <x v="1"/>
    <x v="5"/>
    <x v="1"/>
  </r>
  <r>
    <s v="1012"/>
    <s v="0L"/>
    <x v="5"/>
    <d v="2018-04-05T00:00:00"/>
    <x v="1"/>
    <x v="7"/>
    <s v="ZJ"/>
    <s v="9200093536"/>
    <s v="50"/>
    <n v="-72"/>
    <s v=""/>
    <x v="1"/>
    <x v="5"/>
    <x v="1"/>
  </r>
  <r>
    <s v="1012"/>
    <s v="0L"/>
    <x v="5"/>
    <d v="2018-04-06T00:00:00"/>
    <x v="1"/>
    <x v="7"/>
    <s v="ZJ"/>
    <s v="9200093565"/>
    <s v="50"/>
    <n v="-12"/>
    <s v=""/>
    <x v="1"/>
    <x v="5"/>
    <x v="1"/>
  </r>
  <r>
    <s v="1012"/>
    <s v="0L"/>
    <x v="5"/>
    <d v="2018-04-06T00:00:00"/>
    <x v="1"/>
    <x v="7"/>
    <s v="ZJ"/>
    <s v="9200093570"/>
    <s v="50"/>
    <n v="-12"/>
    <s v=""/>
    <x v="1"/>
    <x v="5"/>
    <x v="1"/>
  </r>
  <r>
    <s v="1012"/>
    <s v="0L"/>
    <x v="5"/>
    <d v="2018-04-06T00:00:00"/>
    <x v="1"/>
    <x v="7"/>
    <s v="ZJ"/>
    <s v="9200093582"/>
    <s v="50"/>
    <n v="-36"/>
    <s v=""/>
    <x v="1"/>
    <x v="5"/>
    <x v="1"/>
  </r>
  <r>
    <s v="1012"/>
    <s v="0L"/>
    <x v="5"/>
    <d v="2018-04-06T00:00:00"/>
    <x v="1"/>
    <x v="7"/>
    <s v="ZJ"/>
    <s v="9200093584"/>
    <s v="50"/>
    <n v="-24"/>
    <s v=""/>
    <x v="1"/>
    <x v="5"/>
    <x v="1"/>
  </r>
  <r>
    <s v="1012"/>
    <s v="0L"/>
    <x v="5"/>
    <d v="2018-04-09T00:00:00"/>
    <x v="1"/>
    <x v="7"/>
    <s v="ZJ"/>
    <s v="9200093631"/>
    <s v="50"/>
    <n v="-24"/>
    <s v=""/>
    <x v="1"/>
    <x v="5"/>
    <x v="1"/>
  </r>
  <r>
    <s v="1012"/>
    <s v="0L"/>
    <x v="5"/>
    <d v="2018-04-10T00:00:00"/>
    <x v="1"/>
    <x v="7"/>
    <s v="ZJ"/>
    <s v="9200093662"/>
    <s v="50"/>
    <n v="-12"/>
    <s v=""/>
    <x v="1"/>
    <x v="5"/>
    <x v="1"/>
  </r>
  <r>
    <s v="1012"/>
    <s v="0L"/>
    <x v="5"/>
    <d v="2018-04-10T00:00:00"/>
    <x v="1"/>
    <x v="7"/>
    <s v="ZJ"/>
    <s v="9200093677"/>
    <s v="50"/>
    <n v="-24"/>
    <s v=""/>
    <x v="1"/>
    <x v="5"/>
    <x v="1"/>
  </r>
  <r>
    <s v="1012"/>
    <s v="0L"/>
    <x v="5"/>
    <d v="2018-04-10T00:00:00"/>
    <x v="1"/>
    <x v="7"/>
    <s v="ZJ"/>
    <s v="9200093690"/>
    <s v="50"/>
    <n v="-72"/>
    <s v=""/>
    <x v="1"/>
    <x v="5"/>
    <x v="1"/>
  </r>
  <r>
    <s v="1012"/>
    <s v="0L"/>
    <x v="5"/>
    <d v="2018-04-11T00:00:00"/>
    <x v="1"/>
    <x v="7"/>
    <s v="ZJ"/>
    <s v="9200093745"/>
    <s v="50"/>
    <n v="-12"/>
    <s v=""/>
    <x v="1"/>
    <x v="5"/>
    <x v="1"/>
  </r>
  <r>
    <s v="1012"/>
    <s v="0L"/>
    <x v="5"/>
    <d v="2018-04-11T00:00:00"/>
    <x v="1"/>
    <x v="7"/>
    <s v="ZJ"/>
    <s v="9200093748"/>
    <s v="50"/>
    <n v="-24"/>
    <s v=""/>
    <x v="1"/>
    <x v="5"/>
    <x v="1"/>
  </r>
  <r>
    <s v="1012"/>
    <s v="0L"/>
    <x v="5"/>
    <d v="2018-04-11T00:00:00"/>
    <x v="1"/>
    <x v="7"/>
    <s v="ZJ"/>
    <s v="9200093760"/>
    <s v="50"/>
    <n v="-12"/>
    <s v=""/>
    <x v="1"/>
    <x v="5"/>
    <x v="1"/>
  </r>
  <r>
    <s v="1012"/>
    <s v="0L"/>
    <x v="5"/>
    <d v="2018-04-11T00:00:00"/>
    <x v="1"/>
    <x v="7"/>
    <s v="ZJ"/>
    <s v="9200093761"/>
    <s v="50"/>
    <n v="-36"/>
    <s v=""/>
    <x v="1"/>
    <x v="5"/>
    <x v="1"/>
  </r>
  <r>
    <s v="1012"/>
    <s v="0L"/>
    <x v="5"/>
    <d v="2018-04-12T00:00:00"/>
    <x v="1"/>
    <x v="7"/>
    <s v="ZJ"/>
    <s v="9200093799"/>
    <s v="50"/>
    <n v="-12"/>
    <s v=""/>
    <x v="1"/>
    <x v="5"/>
    <x v="1"/>
  </r>
  <r>
    <s v="1012"/>
    <s v="0L"/>
    <x v="5"/>
    <d v="2018-04-12T00:00:00"/>
    <x v="1"/>
    <x v="7"/>
    <s v="ZJ"/>
    <s v="9200093814"/>
    <s v="50"/>
    <n v="-12"/>
    <s v=""/>
    <x v="0"/>
    <x v="5"/>
    <x v="0"/>
  </r>
  <r>
    <s v="1012"/>
    <s v="0L"/>
    <x v="5"/>
    <d v="2018-04-12T00:00:00"/>
    <x v="1"/>
    <x v="7"/>
    <s v="ZJ"/>
    <s v="9200093814"/>
    <s v="50"/>
    <n v="-12"/>
    <s v=""/>
    <x v="1"/>
    <x v="5"/>
    <x v="1"/>
  </r>
  <r>
    <s v="1012"/>
    <s v="0L"/>
    <x v="5"/>
    <d v="2018-04-13T00:00:00"/>
    <x v="1"/>
    <x v="7"/>
    <s v="ZJ"/>
    <s v="9200093868"/>
    <s v="50"/>
    <n v="-12"/>
    <s v=""/>
    <x v="1"/>
    <x v="5"/>
    <x v="1"/>
  </r>
  <r>
    <s v="1012"/>
    <s v="0L"/>
    <x v="5"/>
    <d v="2018-04-13T00:00:00"/>
    <x v="1"/>
    <x v="7"/>
    <s v="ZJ"/>
    <s v="9200093871"/>
    <s v="50"/>
    <n v="-72"/>
    <s v=""/>
    <x v="1"/>
    <x v="5"/>
    <x v="1"/>
  </r>
  <r>
    <s v="1012"/>
    <s v="0L"/>
    <x v="5"/>
    <d v="2018-04-13T00:00:00"/>
    <x v="1"/>
    <x v="7"/>
    <s v="ZJ"/>
    <s v="9200093874"/>
    <s v="50"/>
    <n v="-96"/>
    <s v=""/>
    <x v="1"/>
    <x v="5"/>
    <x v="1"/>
  </r>
  <r>
    <s v="1012"/>
    <s v="0L"/>
    <x v="5"/>
    <d v="2018-04-13T00:00:00"/>
    <x v="1"/>
    <x v="7"/>
    <s v="ZJ"/>
    <s v="9200093881"/>
    <s v="50"/>
    <n v="-12"/>
    <s v=""/>
    <x v="1"/>
    <x v="5"/>
    <x v="1"/>
  </r>
  <r>
    <s v="1012"/>
    <s v="0L"/>
    <x v="5"/>
    <d v="2018-04-16T00:00:00"/>
    <x v="1"/>
    <x v="7"/>
    <s v="ZJ"/>
    <s v="9200093926"/>
    <s v="50"/>
    <n v="-36"/>
    <s v=""/>
    <x v="1"/>
    <x v="5"/>
    <x v="1"/>
  </r>
  <r>
    <s v="1012"/>
    <s v="0L"/>
    <x v="5"/>
    <d v="2018-04-17T00:00:00"/>
    <x v="1"/>
    <x v="7"/>
    <s v="ZJ"/>
    <s v="9200093934"/>
    <s v="50"/>
    <n v="-12"/>
    <s v=""/>
    <x v="0"/>
    <x v="5"/>
    <x v="0"/>
  </r>
  <r>
    <s v="1012"/>
    <s v="0L"/>
    <x v="5"/>
    <d v="2018-04-17T00:00:00"/>
    <x v="1"/>
    <x v="7"/>
    <s v="ZJ"/>
    <s v="9200093939"/>
    <s v="50"/>
    <n v="-36"/>
    <s v=""/>
    <x v="1"/>
    <x v="5"/>
    <x v="1"/>
  </r>
  <r>
    <s v="1012"/>
    <s v="0L"/>
    <x v="5"/>
    <d v="2018-04-17T00:00:00"/>
    <x v="1"/>
    <x v="7"/>
    <s v="ZJ"/>
    <s v="9200093981"/>
    <s v="50"/>
    <n v="-12"/>
    <s v=""/>
    <x v="1"/>
    <x v="5"/>
    <x v="1"/>
  </r>
  <r>
    <s v="1012"/>
    <s v="0L"/>
    <x v="5"/>
    <d v="2018-04-18T00:00:00"/>
    <x v="1"/>
    <x v="7"/>
    <s v="ZJ"/>
    <s v="9200094035"/>
    <s v="50"/>
    <n v="-24"/>
    <s v=""/>
    <x v="1"/>
    <x v="5"/>
    <x v="1"/>
  </r>
  <r>
    <s v="1012"/>
    <s v="0L"/>
    <x v="5"/>
    <d v="2018-04-18T00:00:00"/>
    <x v="1"/>
    <x v="7"/>
    <s v="ZJ"/>
    <s v="9200094040"/>
    <s v="50"/>
    <n v="-24"/>
    <s v=""/>
    <x v="1"/>
    <x v="5"/>
    <x v="1"/>
  </r>
  <r>
    <s v="1012"/>
    <s v="0L"/>
    <x v="5"/>
    <d v="2018-04-18T00:00:00"/>
    <x v="1"/>
    <x v="7"/>
    <s v="ZJ"/>
    <s v="9200094048"/>
    <s v="50"/>
    <n v="-36"/>
    <s v=""/>
    <x v="1"/>
    <x v="5"/>
    <x v="1"/>
  </r>
  <r>
    <s v="1012"/>
    <s v="0L"/>
    <x v="5"/>
    <d v="2018-04-19T00:00:00"/>
    <x v="1"/>
    <x v="7"/>
    <s v="ZJ"/>
    <s v="9200094085"/>
    <s v="50"/>
    <n v="-24"/>
    <s v=""/>
    <x v="1"/>
    <x v="5"/>
    <x v="1"/>
  </r>
  <r>
    <s v="1012"/>
    <s v="0L"/>
    <x v="5"/>
    <d v="2018-04-19T00:00:00"/>
    <x v="1"/>
    <x v="7"/>
    <s v="ZJ"/>
    <s v="9200094086"/>
    <s v="50"/>
    <n v="-72"/>
    <s v=""/>
    <x v="1"/>
    <x v="5"/>
    <x v="1"/>
  </r>
  <r>
    <s v="1012"/>
    <s v="0L"/>
    <x v="5"/>
    <d v="2018-04-19T00:00:00"/>
    <x v="1"/>
    <x v="7"/>
    <s v="ZJ"/>
    <s v="9200094100"/>
    <s v="50"/>
    <n v="-12"/>
    <s v=""/>
    <x v="1"/>
    <x v="5"/>
    <x v="1"/>
  </r>
  <r>
    <s v="1012"/>
    <s v="0L"/>
    <x v="5"/>
    <d v="2018-04-20T00:00:00"/>
    <x v="1"/>
    <x v="7"/>
    <s v="ZJ"/>
    <s v="9200094133"/>
    <s v="50"/>
    <n v="-24"/>
    <s v=""/>
    <x v="1"/>
    <x v="5"/>
    <x v="1"/>
  </r>
  <r>
    <s v="1012"/>
    <s v="0L"/>
    <x v="5"/>
    <d v="2018-04-20T00:00:00"/>
    <x v="1"/>
    <x v="7"/>
    <s v="ZJ"/>
    <s v="9200094143"/>
    <s v="50"/>
    <n v="-12"/>
    <s v=""/>
    <x v="1"/>
    <x v="5"/>
    <x v="1"/>
  </r>
  <r>
    <s v="1012"/>
    <s v="0L"/>
    <x v="5"/>
    <d v="2018-04-20T00:00:00"/>
    <x v="1"/>
    <x v="7"/>
    <s v="ZJ"/>
    <s v="9200094150"/>
    <s v="50"/>
    <n v="-12"/>
    <s v=""/>
    <x v="1"/>
    <x v="5"/>
    <x v="1"/>
  </r>
  <r>
    <s v="1012"/>
    <s v="0L"/>
    <x v="5"/>
    <d v="2018-04-20T00:00:00"/>
    <x v="1"/>
    <x v="7"/>
    <s v="ZJ"/>
    <s v="9200094154"/>
    <s v="50"/>
    <n v="-12"/>
    <s v=""/>
    <x v="1"/>
    <x v="5"/>
    <x v="1"/>
  </r>
  <r>
    <s v="1012"/>
    <s v="0L"/>
    <x v="5"/>
    <d v="2018-04-20T00:00:00"/>
    <x v="1"/>
    <x v="7"/>
    <s v="ZJ"/>
    <s v="9200094155"/>
    <s v="50"/>
    <n v="-24"/>
    <s v=""/>
    <x v="1"/>
    <x v="5"/>
    <x v="1"/>
  </r>
  <r>
    <s v="1012"/>
    <s v="0L"/>
    <x v="5"/>
    <d v="2018-04-20T00:00:00"/>
    <x v="1"/>
    <x v="7"/>
    <s v="ZJ"/>
    <s v="9200094165"/>
    <s v="50"/>
    <n v="-12"/>
    <s v=""/>
    <x v="1"/>
    <x v="5"/>
    <x v="1"/>
  </r>
  <r>
    <s v="1012"/>
    <s v="0L"/>
    <x v="5"/>
    <d v="2018-04-23T00:00:00"/>
    <x v="1"/>
    <x v="7"/>
    <s v="ZJ"/>
    <s v="9200094205"/>
    <s v="50"/>
    <n v="-24"/>
    <s v=""/>
    <x v="1"/>
    <x v="5"/>
    <x v="1"/>
  </r>
  <r>
    <s v="1012"/>
    <s v="0L"/>
    <x v="5"/>
    <d v="2018-04-23T00:00:00"/>
    <x v="1"/>
    <x v="7"/>
    <s v="ZJ"/>
    <s v="9200094211"/>
    <s v="50"/>
    <n v="-12"/>
    <s v=""/>
    <x v="1"/>
    <x v="5"/>
    <x v="1"/>
  </r>
  <r>
    <s v="1012"/>
    <s v="0L"/>
    <x v="5"/>
    <d v="2018-04-23T00:00:00"/>
    <x v="1"/>
    <x v="7"/>
    <s v="ZJ"/>
    <s v="9200094212"/>
    <s v="50"/>
    <n v="-24"/>
    <s v=""/>
    <x v="1"/>
    <x v="5"/>
    <x v="1"/>
  </r>
  <r>
    <s v="1012"/>
    <s v="0L"/>
    <x v="5"/>
    <d v="2018-04-24T00:00:00"/>
    <x v="1"/>
    <x v="7"/>
    <s v="ZJ"/>
    <s v="9200094264"/>
    <s v="50"/>
    <n v="-24"/>
    <s v=""/>
    <x v="1"/>
    <x v="5"/>
    <x v="1"/>
  </r>
  <r>
    <s v="1012"/>
    <s v="0L"/>
    <x v="5"/>
    <d v="2018-04-24T00:00:00"/>
    <x v="1"/>
    <x v="7"/>
    <s v="ZJ"/>
    <s v="9200094271"/>
    <s v="50"/>
    <n v="-12"/>
    <s v=""/>
    <x v="1"/>
    <x v="5"/>
    <x v="1"/>
  </r>
  <r>
    <s v="1012"/>
    <s v="0L"/>
    <x v="5"/>
    <d v="2018-04-24T00:00:00"/>
    <x v="1"/>
    <x v="7"/>
    <s v="ZJ"/>
    <s v="9200094273"/>
    <s v="50"/>
    <n v="-108"/>
    <s v=""/>
    <x v="1"/>
    <x v="5"/>
    <x v="1"/>
  </r>
  <r>
    <s v="1012"/>
    <s v="0L"/>
    <x v="5"/>
    <d v="2018-04-25T00:00:00"/>
    <x v="1"/>
    <x v="7"/>
    <s v="ZJ"/>
    <s v="9200094320"/>
    <s v="40"/>
    <n v="24"/>
    <s v=""/>
    <x v="1"/>
    <x v="5"/>
    <x v="1"/>
  </r>
  <r>
    <s v="1012"/>
    <s v="0L"/>
    <x v="5"/>
    <d v="2018-04-25T00:00:00"/>
    <x v="1"/>
    <x v="7"/>
    <s v="ZJ"/>
    <s v="9200094325"/>
    <s v="50"/>
    <n v="-24"/>
    <s v=""/>
    <x v="1"/>
    <x v="5"/>
    <x v="1"/>
  </r>
  <r>
    <s v="1012"/>
    <s v="0L"/>
    <x v="5"/>
    <d v="2018-04-25T00:00:00"/>
    <x v="1"/>
    <x v="7"/>
    <s v="ZJ"/>
    <s v="9200094336"/>
    <s v="50"/>
    <n v="-96"/>
    <s v=""/>
    <x v="1"/>
    <x v="5"/>
    <x v="1"/>
  </r>
  <r>
    <s v="1012"/>
    <s v="0L"/>
    <x v="5"/>
    <d v="2018-04-26T00:00:00"/>
    <x v="1"/>
    <x v="7"/>
    <s v="ZJ"/>
    <s v="9200094396"/>
    <s v="50"/>
    <n v="-60"/>
    <s v=""/>
    <x v="1"/>
    <x v="5"/>
    <x v="1"/>
  </r>
  <r>
    <s v="1012"/>
    <s v="0L"/>
    <x v="5"/>
    <d v="2018-04-26T00:00:00"/>
    <x v="1"/>
    <x v="7"/>
    <s v="ZJ"/>
    <s v="9200094402"/>
    <s v="50"/>
    <n v="-24"/>
    <s v=""/>
    <x v="1"/>
    <x v="5"/>
    <x v="1"/>
  </r>
  <r>
    <s v="1012"/>
    <s v="0L"/>
    <x v="5"/>
    <d v="2018-04-26T00:00:00"/>
    <x v="1"/>
    <x v="7"/>
    <s v="ZJ"/>
    <s v="9200094403"/>
    <s v="50"/>
    <n v="-24"/>
    <s v=""/>
    <x v="1"/>
    <x v="5"/>
    <x v="1"/>
  </r>
  <r>
    <s v="1012"/>
    <s v="0L"/>
    <x v="5"/>
    <d v="2018-04-27T00:00:00"/>
    <x v="1"/>
    <x v="7"/>
    <s v="ZJ"/>
    <s v="9200094454"/>
    <s v="50"/>
    <n v="-12"/>
    <s v=""/>
    <x v="1"/>
    <x v="5"/>
    <x v="1"/>
  </r>
  <r>
    <s v="1012"/>
    <s v="0L"/>
    <x v="5"/>
    <d v="2018-04-27T00:00:00"/>
    <x v="1"/>
    <x v="7"/>
    <s v="ZJ"/>
    <s v="9200094457"/>
    <s v="50"/>
    <n v="-12"/>
    <s v=""/>
    <x v="1"/>
    <x v="5"/>
    <x v="1"/>
  </r>
  <r>
    <s v="1012"/>
    <s v="0L"/>
    <x v="5"/>
    <d v="2018-04-27T00:00:00"/>
    <x v="1"/>
    <x v="7"/>
    <s v="ZJ"/>
    <s v="9200094460"/>
    <s v="50"/>
    <n v="-12"/>
    <s v=""/>
    <x v="1"/>
    <x v="5"/>
    <x v="1"/>
  </r>
  <r>
    <s v="1012"/>
    <s v="0L"/>
    <x v="5"/>
    <d v="2018-04-27T00:00:00"/>
    <x v="1"/>
    <x v="7"/>
    <s v="ZJ"/>
    <s v="9200094463"/>
    <s v="50"/>
    <n v="-36"/>
    <s v=""/>
    <x v="1"/>
    <x v="5"/>
    <x v="1"/>
  </r>
  <r>
    <s v="1012"/>
    <s v="0L"/>
    <x v="5"/>
    <d v="2018-04-30T00:00:00"/>
    <x v="1"/>
    <x v="7"/>
    <s v="ZJ"/>
    <s v="9200094491"/>
    <s v="50"/>
    <n v="-48"/>
    <s v=""/>
    <x v="1"/>
    <x v="5"/>
    <x v="1"/>
  </r>
  <r>
    <s v="1012"/>
    <s v="0L"/>
    <x v="5"/>
    <d v="2018-04-29T00:00:00"/>
    <x v="1"/>
    <x v="7"/>
    <s v="ZJ"/>
    <s v="9200094496"/>
    <s v="50"/>
    <n v="-120"/>
    <s v=""/>
    <x v="1"/>
    <x v="5"/>
    <x v="1"/>
  </r>
  <r>
    <s v="1012"/>
    <s v="0L"/>
    <x v="5"/>
    <d v="2018-04-29T00:00:00"/>
    <x v="1"/>
    <x v="7"/>
    <s v="ZJ"/>
    <s v="9200094498"/>
    <s v="50"/>
    <n v="-48"/>
    <s v=""/>
    <x v="1"/>
    <x v="5"/>
    <x v="1"/>
  </r>
  <r>
    <s v="1012"/>
    <s v="0L"/>
    <x v="5"/>
    <d v="2018-04-30T00:00:00"/>
    <x v="1"/>
    <x v="7"/>
    <s v="ZJ"/>
    <s v="9200094501"/>
    <s v="50"/>
    <n v="-12"/>
    <s v=""/>
    <x v="1"/>
    <x v="5"/>
    <x v="1"/>
  </r>
  <r>
    <s v="1012"/>
    <s v="0L"/>
    <x v="5"/>
    <d v="2018-05-01T00:00:00"/>
    <x v="1"/>
    <x v="8"/>
    <s v="ZJ"/>
    <s v="9200094565"/>
    <s v="50"/>
    <n v="-24"/>
    <s v=""/>
    <x v="1"/>
    <x v="5"/>
    <x v="1"/>
  </r>
  <r>
    <s v="1012"/>
    <s v="0L"/>
    <x v="5"/>
    <d v="2018-05-01T00:00:00"/>
    <x v="1"/>
    <x v="8"/>
    <s v="ZJ"/>
    <s v="9200094570"/>
    <s v="50"/>
    <n v="-12"/>
    <s v=""/>
    <x v="1"/>
    <x v="5"/>
    <x v="1"/>
  </r>
  <r>
    <s v="1012"/>
    <s v="0L"/>
    <x v="5"/>
    <d v="2018-05-02T00:00:00"/>
    <x v="1"/>
    <x v="8"/>
    <s v="ZJ"/>
    <s v="9200094613"/>
    <s v="50"/>
    <n v="-36"/>
    <s v=""/>
    <x v="1"/>
    <x v="5"/>
    <x v="1"/>
  </r>
  <r>
    <s v="1012"/>
    <s v="0L"/>
    <x v="5"/>
    <d v="2018-05-02T00:00:00"/>
    <x v="1"/>
    <x v="8"/>
    <s v="ZJ"/>
    <s v="9200094617"/>
    <s v="50"/>
    <n v="-48"/>
    <s v=""/>
    <x v="1"/>
    <x v="5"/>
    <x v="1"/>
  </r>
  <r>
    <s v="1012"/>
    <s v="0L"/>
    <x v="5"/>
    <d v="2018-05-03T00:00:00"/>
    <x v="1"/>
    <x v="8"/>
    <s v="ZJ"/>
    <s v="9200094657"/>
    <s v="50"/>
    <n v="-24"/>
    <s v=""/>
    <x v="1"/>
    <x v="5"/>
    <x v="1"/>
  </r>
  <r>
    <s v="1012"/>
    <s v="0L"/>
    <x v="5"/>
    <d v="2018-05-03T00:00:00"/>
    <x v="1"/>
    <x v="8"/>
    <s v="ZJ"/>
    <s v="9200094663"/>
    <s v="50"/>
    <n v="-132"/>
    <s v=""/>
    <x v="1"/>
    <x v="5"/>
    <x v="1"/>
  </r>
  <r>
    <s v="1012"/>
    <s v="0L"/>
    <x v="5"/>
    <d v="2018-05-04T00:00:00"/>
    <x v="1"/>
    <x v="8"/>
    <s v="ZJ"/>
    <s v="9200094701"/>
    <s v="50"/>
    <n v="-36"/>
    <s v=""/>
    <x v="1"/>
    <x v="5"/>
    <x v="1"/>
  </r>
  <r>
    <s v="1012"/>
    <s v="0L"/>
    <x v="5"/>
    <d v="2018-05-04T00:00:00"/>
    <x v="1"/>
    <x v="8"/>
    <s v="ZJ"/>
    <s v="9200094704"/>
    <s v="50"/>
    <n v="-12"/>
    <s v=""/>
    <x v="1"/>
    <x v="5"/>
    <x v="1"/>
  </r>
  <r>
    <s v="1012"/>
    <s v="0L"/>
    <x v="5"/>
    <d v="2018-05-04T00:00:00"/>
    <x v="1"/>
    <x v="8"/>
    <s v="ZJ"/>
    <s v="9200094710"/>
    <s v="50"/>
    <n v="-12"/>
    <s v=""/>
    <x v="1"/>
    <x v="5"/>
    <x v="1"/>
  </r>
  <r>
    <s v="1012"/>
    <s v="0L"/>
    <x v="5"/>
    <d v="2018-05-04T00:00:00"/>
    <x v="1"/>
    <x v="8"/>
    <s v="ZJ"/>
    <s v="9200094717"/>
    <s v="50"/>
    <n v="-84"/>
    <s v=""/>
    <x v="1"/>
    <x v="5"/>
    <x v="1"/>
  </r>
  <r>
    <s v="1012"/>
    <s v="0L"/>
    <x v="5"/>
    <d v="2018-05-05T00:00:00"/>
    <x v="1"/>
    <x v="8"/>
    <s v="ZJ"/>
    <s v="9200094740"/>
    <s v="50"/>
    <n v="-60"/>
    <s v=""/>
    <x v="1"/>
    <x v="5"/>
    <x v="1"/>
  </r>
  <r>
    <s v="1012"/>
    <s v="0L"/>
    <x v="5"/>
    <d v="2018-05-07T00:00:00"/>
    <x v="1"/>
    <x v="8"/>
    <s v="ZJ"/>
    <s v="9200094758"/>
    <s v="50"/>
    <n v="-12"/>
    <s v=""/>
    <x v="1"/>
    <x v="5"/>
    <x v="1"/>
  </r>
  <r>
    <s v="1012"/>
    <s v="0L"/>
    <x v="5"/>
    <d v="2018-05-07T00:00:00"/>
    <x v="1"/>
    <x v="8"/>
    <s v="ZJ"/>
    <s v="9200094762"/>
    <s v="50"/>
    <n v="-60"/>
    <s v=""/>
    <x v="1"/>
    <x v="5"/>
    <x v="1"/>
  </r>
  <r>
    <s v="1012"/>
    <s v="0L"/>
    <x v="5"/>
    <d v="2018-05-08T00:00:00"/>
    <x v="1"/>
    <x v="8"/>
    <s v="ZJ"/>
    <s v="9200094818"/>
    <s v="50"/>
    <n v="-24"/>
    <s v=""/>
    <x v="1"/>
    <x v="5"/>
    <x v="1"/>
  </r>
  <r>
    <s v="1012"/>
    <s v="0L"/>
    <x v="5"/>
    <d v="2018-05-08T00:00:00"/>
    <x v="1"/>
    <x v="8"/>
    <s v="ZJ"/>
    <s v="9200094827"/>
    <s v="50"/>
    <n v="-48"/>
    <s v=""/>
    <x v="1"/>
    <x v="5"/>
    <x v="1"/>
  </r>
  <r>
    <s v="1012"/>
    <s v="0L"/>
    <x v="5"/>
    <d v="2018-05-08T00:00:00"/>
    <x v="1"/>
    <x v="8"/>
    <s v="ZJ"/>
    <s v="9200094829"/>
    <s v="50"/>
    <n v="-12"/>
    <s v=""/>
    <x v="1"/>
    <x v="5"/>
    <x v="1"/>
  </r>
  <r>
    <s v="1012"/>
    <s v="0L"/>
    <x v="5"/>
    <d v="2018-05-09T00:00:00"/>
    <x v="1"/>
    <x v="8"/>
    <s v="ZJ"/>
    <s v="9200094878"/>
    <s v="50"/>
    <n v="-36"/>
    <s v=""/>
    <x v="1"/>
    <x v="5"/>
    <x v="1"/>
  </r>
  <r>
    <s v="1012"/>
    <s v="0L"/>
    <x v="5"/>
    <d v="2018-05-09T00:00:00"/>
    <x v="1"/>
    <x v="8"/>
    <s v="ZJ"/>
    <s v="9200094895"/>
    <s v="50"/>
    <n v="-24"/>
    <s v=""/>
    <x v="1"/>
    <x v="5"/>
    <x v="1"/>
  </r>
  <r>
    <s v="1012"/>
    <s v="0L"/>
    <x v="5"/>
    <d v="2018-05-09T00:00:00"/>
    <x v="1"/>
    <x v="8"/>
    <s v="ZJ"/>
    <s v="9200094901"/>
    <s v="50"/>
    <n v="-24"/>
    <s v=""/>
    <x v="1"/>
    <x v="5"/>
    <x v="1"/>
  </r>
  <r>
    <s v="1012"/>
    <s v="0L"/>
    <x v="5"/>
    <d v="2018-05-14T00:00:00"/>
    <x v="1"/>
    <x v="8"/>
    <s v="ZJ"/>
    <s v="9200095082"/>
    <s v="50"/>
    <n v="-144"/>
    <s v=""/>
    <x v="1"/>
    <x v="5"/>
    <x v="1"/>
  </r>
  <r>
    <s v="1012"/>
    <s v="0L"/>
    <x v="5"/>
    <d v="2018-05-14T00:00:00"/>
    <x v="1"/>
    <x v="8"/>
    <s v="ZJ"/>
    <s v="9200095089"/>
    <s v="50"/>
    <n v="-24"/>
    <s v=""/>
    <x v="1"/>
    <x v="5"/>
    <x v="1"/>
  </r>
  <r>
    <s v="1012"/>
    <s v="0L"/>
    <x v="5"/>
    <d v="2018-05-01T00:00:00"/>
    <x v="1"/>
    <x v="8"/>
    <s v="ZJ"/>
    <s v="9200094930"/>
    <s v="50"/>
    <n v="-24"/>
    <s v=""/>
    <x v="1"/>
    <x v="5"/>
    <x v="1"/>
  </r>
  <r>
    <s v="1012"/>
    <s v="0L"/>
    <x v="5"/>
    <d v="2018-05-10T00:00:00"/>
    <x v="1"/>
    <x v="8"/>
    <s v="ZJ"/>
    <s v="9200094940"/>
    <s v="50"/>
    <n v="-12"/>
    <s v=""/>
    <x v="1"/>
    <x v="5"/>
    <x v="1"/>
  </r>
  <r>
    <s v="1012"/>
    <s v="0L"/>
    <x v="5"/>
    <d v="2018-05-10T00:00:00"/>
    <x v="1"/>
    <x v="8"/>
    <s v="ZJ"/>
    <s v="9200094948"/>
    <s v="50"/>
    <n v="-12"/>
    <s v=""/>
    <x v="1"/>
    <x v="5"/>
    <x v="1"/>
  </r>
  <r>
    <s v="1012"/>
    <s v="0L"/>
    <x v="5"/>
    <d v="2018-05-10T00:00:00"/>
    <x v="1"/>
    <x v="8"/>
    <s v="ZJ"/>
    <s v="9200094951"/>
    <s v="50"/>
    <n v="-24"/>
    <s v=""/>
    <x v="1"/>
    <x v="5"/>
    <x v="1"/>
  </r>
  <r>
    <s v="1012"/>
    <s v="0L"/>
    <x v="5"/>
    <d v="2018-05-10T00:00:00"/>
    <x v="1"/>
    <x v="8"/>
    <s v="ZJ"/>
    <s v="9200094956"/>
    <s v="50"/>
    <n v="-72"/>
    <s v=""/>
    <x v="1"/>
    <x v="5"/>
    <x v="1"/>
  </r>
  <r>
    <s v="1012"/>
    <s v="0L"/>
    <x v="5"/>
    <d v="2018-05-10T00:00:00"/>
    <x v="1"/>
    <x v="8"/>
    <s v="ZJ"/>
    <s v="9200094958"/>
    <s v="50"/>
    <n v="-12"/>
    <s v=""/>
    <x v="1"/>
    <x v="5"/>
    <x v="1"/>
  </r>
  <r>
    <s v="1012"/>
    <s v="0L"/>
    <x v="5"/>
    <d v="2018-05-11T00:00:00"/>
    <x v="1"/>
    <x v="8"/>
    <s v="ZJ"/>
    <s v="9200095022"/>
    <s v="50"/>
    <n v="-12"/>
    <s v=""/>
    <x v="1"/>
    <x v="5"/>
    <x v="1"/>
  </r>
  <r>
    <s v="1012"/>
    <s v="0L"/>
    <x v="5"/>
    <d v="2018-05-11T00:00:00"/>
    <x v="1"/>
    <x v="8"/>
    <s v="ZJ"/>
    <s v="9200095024"/>
    <s v="50"/>
    <n v="-24"/>
    <s v=""/>
    <x v="1"/>
    <x v="5"/>
    <x v="1"/>
  </r>
  <r>
    <s v="1012"/>
    <s v="0L"/>
    <x v="5"/>
    <d v="2018-05-15T00:00:00"/>
    <x v="1"/>
    <x v="8"/>
    <s v="ZJ"/>
    <s v="9200095123"/>
    <s v="50"/>
    <n v="-36"/>
    <s v=""/>
    <x v="1"/>
    <x v="5"/>
    <x v="1"/>
  </r>
  <r>
    <s v="1012"/>
    <s v="0L"/>
    <x v="5"/>
    <d v="2018-05-15T00:00:00"/>
    <x v="1"/>
    <x v="8"/>
    <s v="ZJ"/>
    <s v="9200095136"/>
    <s v="50"/>
    <n v="-60"/>
    <s v=""/>
    <x v="1"/>
    <x v="5"/>
    <x v="1"/>
  </r>
  <r>
    <s v="1012"/>
    <s v="0L"/>
    <x v="5"/>
    <d v="2018-05-15T00:00:00"/>
    <x v="1"/>
    <x v="8"/>
    <s v="ZJ"/>
    <s v="9200095141"/>
    <s v="50"/>
    <n v="-24"/>
    <s v=""/>
    <x v="1"/>
    <x v="5"/>
    <x v="1"/>
  </r>
  <r>
    <s v="1012"/>
    <s v="0L"/>
    <x v="5"/>
    <d v="2018-05-16T00:00:00"/>
    <x v="1"/>
    <x v="8"/>
    <s v="ZJ"/>
    <s v="9200095187"/>
    <s v="50"/>
    <n v="-48"/>
    <s v=""/>
    <x v="1"/>
    <x v="5"/>
    <x v="1"/>
  </r>
  <r>
    <s v="1012"/>
    <s v="0L"/>
    <x v="5"/>
    <d v="2018-05-16T00:00:00"/>
    <x v="1"/>
    <x v="8"/>
    <s v="ZJ"/>
    <s v="9200095190"/>
    <s v="50"/>
    <n v="-12"/>
    <s v=""/>
    <x v="1"/>
    <x v="5"/>
    <x v="1"/>
  </r>
  <r>
    <s v="1012"/>
    <s v="0L"/>
    <x v="5"/>
    <d v="2018-05-16T00:00:00"/>
    <x v="1"/>
    <x v="8"/>
    <s v="ZJ"/>
    <s v="9200095208"/>
    <s v="50"/>
    <n v="-36"/>
    <s v=""/>
    <x v="1"/>
    <x v="5"/>
    <x v="1"/>
  </r>
  <r>
    <s v="1012"/>
    <s v="0L"/>
    <x v="5"/>
    <d v="2018-05-16T00:00:00"/>
    <x v="1"/>
    <x v="8"/>
    <s v="ZJ"/>
    <s v="9200095212"/>
    <s v="50"/>
    <n v="-12"/>
    <s v=""/>
    <x v="1"/>
    <x v="5"/>
    <x v="1"/>
  </r>
  <r>
    <s v="1012"/>
    <s v="0L"/>
    <x v="5"/>
    <d v="2018-05-17T00:00:00"/>
    <x v="1"/>
    <x v="8"/>
    <s v="ZJ"/>
    <s v="9200095252"/>
    <s v="50"/>
    <n v="-48"/>
    <s v=""/>
    <x v="1"/>
    <x v="5"/>
    <x v="1"/>
  </r>
  <r>
    <s v="1012"/>
    <s v="0L"/>
    <x v="5"/>
    <d v="2018-05-17T00:00:00"/>
    <x v="1"/>
    <x v="8"/>
    <s v="ZJ"/>
    <s v="9200095260"/>
    <s v="50"/>
    <n v="-24"/>
    <s v=""/>
    <x v="1"/>
    <x v="5"/>
    <x v="1"/>
  </r>
  <r>
    <s v="1012"/>
    <s v="0L"/>
    <x v="5"/>
    <d v="2018-05-17T00:00:00"/>
    <x v="1"/>
    <x v="8"/>
    <s v="ZJ"/>
    <s v="9200095260"/>
    <s v="50"/>
    <n v="-12"/>
    <s v=""/>
    <x v="0"/>
    <x v="5"/>
    <x v="0"/>
  </r>
  <r>
    <s v="1012"/>
    <s v="0L"/>
    <x v="5"/>
    <d v="2018-05-17T00:00:00"/>
    <x v="1"/>
    <x v="8"/>
    <s v="ZJ"/>
    <s v="9200095279"/>
    <s v="50"/>
    <n v="-12"/>
    <s v=""/>
    <x v="1"/>
    <x v="5"/>
    <x v="1"/>
  </r>
  <r>
    <s v="1012"/>
    <s v="0L"/>
    <x v="5"/>
    <d v="2018-05-18T00:00:00"/>
    <x v="1"/>
    <x v="8"/>
    <s v="ZJ"/>
    <s v="9200095327"/>
    <s v="50"/>
    <n v="-60"/>
    <s v=""/>
    <x v="1"/>
    <x v="5"/>
    <x v="1"/>
  </r>
  <r>
    <s v="1012"/>
    <s v="0L"/>
    <x v="5"/>
    <d v="2018-05-18T00:00:00"/>
    <x v="1"/>
    <x v="8"/>
    <s v="ZJ"/>
    <s v="9200095329"/>
    <s v="50"/>
    <n v="-12"/>
    <s v=""/>
    <x v="1"/>
    <x v="5"/>
    <x v="1"/>
  </r>
  <r>
    <s v="1012"/>
    <s v="0L"/>
    <x v="5"/>
    <d v="2018-05-18T00:00:00"/>
    <x v="1"/>
    <x v="8"/>
    <s v="ZJ"/>
    <s v="9200095330"/>
    <s v="50"/>
    <n v="-36"/>
    <s v=""/>
    <x v="1"/>
    <x v="5"/>
    <x v="1"/>
  </r>
  <r>
    <s v="1012"/>
    <s v="0L"/>
    <x v="5"/>
    <d v="2018-05-18T00:00:00"/>
    <x v="1"/>
    <x v="8"/>
    <s v="ZJ"/>
    <s v="9200095332"/>
    <s v="50"/>
    <n v="-36"/>
    <s v=""/>
    <x v="1"/>
    <x v="5"/>
    <x v="1"/>
  </r>
  <r>
    <s v="1012"/>
    <s v="0L"/>
    <x v="5"/>
    <d v="2018-05-20T00:00:00"/>
    <x v="1"/>
    <x v="8"/>
    <s v="ZJ"/>
    <s v="9200095353"/>
    <s v="50"/>
    <n v="-72"/>
    <s v=""/>
    <x v="1"/>
    <x v="5"/>
    <x v="1"/>
  </r>
  <r>
    <s v="1012"/>
    <s v="0L"/>
    <x v="5"/>
    <d v="2018-05-21T00:00:00"/>
    <x v="1"/>
    <x v="8"/>
    <s v="ZJ"/>
    <s v="9200095372"/>
    <s v="50"/>
    <n v="-72"/>
    <s v=""/>
    <x v="1"/>
    <x v="5"/>
    <x v="1"/>
  </r>
  <r>
    <s v="1012"/>
    <s v="0L"/>
    <x v="5"/>
    <d v="2018-05-21T00:00:00"/>
    <x v="1"/>
    <x v="8"/>
    <s v="ZJ"/>
    <s v="9200095383"/>
    <s v="50"/>
    <n v="-12"/>
    <s v=""/>
    <x v="1"/>
    <x v="5"/>
    <x v="1"/>
  </r>
  <r>
    <s v="1012"/>
    <s v="0L"/>
    <x v="5"/>
    <d v="2018-05-21T00:00:00"/>
    <x v="1"/>
    <x v="8"/>
    <s v="ZJ"/>
    <s v="9200095387"/>
    <s v="50"/>
    <n v="-12"/>
    <s v=""/>
    <x v="1"/>
    <x v="5"/>
    <x v="1"/>
  </r>
  <r>
    <s v="1012"/>
    <s v="0L"/>
    <x v="5"/>
    <d v="2018-05-21T00:00:00"/>
    <x v="1"/>
    <x v="8"/>
    <s v="ZJ"/>
    <s v="9200095389"/>
    <s v="50"/>
    <n v="-12"/>
    <s v=""/>
    <x v="1"/>
    <x v="5"/>
    <x v="1"/>
  </r>
  <r>
    <s v="1012"/>
    <s v="0L"/>
    <x v="5"/>
    <d v="2018-05-21T00:00:00"/>
    <x v="1"/>
    <x v="8"/>
    <s v="ZJ"/>
    <s v="9200095392"/>
    <s v="50"/>
    <n v="-12"/>
    <s v=""/>
    <x v="1"/>
    <x v="5"/>
    <x v="1"/>
  </r>
  <r>
    <s v="1012"/>
    <s v="0L"/>
    <x v="5"/>
    <d v="2018-05-22T00:00:00"/>
    <x v="1"/>
    <x v="8"/>
    <s v="ZJ"/>
    <s v="9200095434"/>
    <s v="50"/>
    <n v="-60"/>
    <s v=""/>
    <x v="1"/>
    <x v="5"/>
    <x v="1"/>
  </r>
  <r>
    <s v="1012"/>
    <s v="0L"/>
    <x v="5"/>
    <d v="2018-05-22T00:00:00"/>
    <x v="1"/>
    <x v="8"/>
    <s v="ZJ"/>
    <s v="9200095439"/>
    <s v="50"/>
    <n v="-12"/>
    <s v=""/>
    <x v="1"/>
    <x v="5"/>
    <x v="1"/>
  </r>
  <r>
    <s v="1012"/>
    <s v="0L"/>
    <x v="5"/>
    <d v="2018-05-22T00:00:00"/>
    <x v="1"/>
    <x v="8"/>
    <s v="ZJ"/>
    <s v="9200095442"/>
    <s v="50"/>
    <n v="-12"/>
    <s v=""/>
    <x v="1"/>
    <x v="5"/>
    <x v="1"/>
  </r>
  <r>
    <s v="1012"/>
    <s v="0L"/>
    <x v="5"/>
    <d v="2018-05-23T00:00:00"/>
    <x v="1"/>
    <x v="8"/>
    <s v="ZJ"/>
    <s v="9200095520"/>
    <s v="50"/>
    <n v="-48"/>
    <s v=""/>
    <x v="1"/>
    <x v="5"/>
    <x v="1"/>
  </r>
  <r>
    <s v="1012"/>
    <s v="0L"/>
    <x v="5"/>
    <d v="2018-05-23T00:00:00"/>
    <x v="1"/>
    <x v="8"/>
    <s v="ZJ"/>
    <s v="9200095522"/>
    <s v="50"/>
    <n v="-12"/>
    <s v=""/>
    <x v="1"/>
    <x v="5"/>
    <x v="1"/>
  </r>
  <r>
    <s v="1012"/>
    <s v="0L"/>
    <x v="5"/>
    <d v="2018-05-24T00:00:00"/>
    <x v="1"/>
    <x v="8"/>
    <s v="ZJ"/>
    <s v="9200095554"/>
    <s v="50"/>
    <n v="-24"/>
    <s v=""/>
    <x v="1"/>
    <x v="5"/>
    <x v="1"/>
  </r>
  <r>
    <s v="1012"/>
    <s v="0L"/>
    <x v="5"/>
    <d v="2018-05-24T00:00:00"/>
    <x v="1"/>
    <x v="8"/>
    <s v="ZJ"/>
    <s v="9200095561"/>
    <s v="50"/>
    <n v="-84"/>
    <s v=""/>
    <x v="1"/>
    <x v="5"/>
    <x v="1"/>
  </r>
  <r>
    <s v="1012"/>
    <s v="0L"/>
    <x v="5"/>
    <d v="2018-05-24T00:00:00"/>
    <x v="1"/>
    <x v="8"/>
    <s v="ZJ"/>
    <s v="9200095564"/>
    <s v="50"/>
    <n v="-36"/>
    <s v=""/>
    <x v="1"/>
    <x v="5"/>
    <x v="1"/>
  </r>
  <r>
    <s v="1012"/>
    <s v="0L"/>
    <x v="5"/>
    <d v="2018-05-24T00:00:00"/>
    <x v="1"/>
    <x v="8"/>
    <s v="ZJ"/>
    <s v="9200095566"/>
    <s v="50"/>
    <n v="-12"/>
    <s v=""/>
    <x v="1"/>
    <x v="5"/>
    <x v="1"/>
  </r>
  <r>
    <s v="1012"/>
    <s v="0L"/>
    <x v="5"/>
    <d v="2018-05-24T00:00:00"/>
    <x v="1"/>
    <x v="8"/>
    <s v="ZJ"/>
    <s v="9200095575"/>
    <s v="50"/>
    <n v="-132"/>
    <s v=""/>
    <x v="1"/>
    <x v="5"/>
    <x v="1"/>
  </r>
  <r>
    <s v="1012"/>
    <s v="0L"/>
    <x v="5"/>
    <d v="2018-05-24T00:00:00"/>
    <x v="1"/>
    <x v="8"/>
    <s v="ZJ"/>
    <s v="9200095577"/>
    <s v="50"/>
    <n v="-12"/>
    <s v=""/>
    <x v="1"/>
    <x v="5"/>
    <x v="1"/>
  </r>
  <r>
    <s v="1012"/>
    <s v="0L"/>
    <x v="5"/>
    <d v="2018-05-25T00:00:00"/>
    <x v="1"/>
    <x v="8"/>
    <s v="ZJ"/>
    <s v="9200095620"/>
    <s v="50"/>
    <n v="-24"/>
    <s v=""/>
    <x v="1"/>
    <x v="5"/>
    <x v="1"/>
  </r>
  <r>
    <s v="1012"/>
    <s v="0L"/>
    <x v="5"/>
    <d v="2018-05-25T00:00:00"/>
    <x v="1"/>
    <x v="8"/>
    <s v="ZJ"/>
    <s v="9200095632"/>
    <s v="50"/>
    <n v="-12"/>
    <s v=""/>
    <x v="1"/>
    <x v="5"/>
    <x v="1"/>
  </r>
  <r>
    <s v="1012"/>
    <s v="0L"/>
    <x v="5"/>
    <d v="2018-05-29T00:00:00"/>
    <x v="1"/>
    <x v="8"/>
    <s v="ZJ"/>
    <s v="9200095676"/>
    <s v="50"/>
    <n v="-12"/>
    <s v=""/>
    <x v="1"/>
    <x v="5"/>
    <x v="1"/>
  </r>
  <r>
    <s v="1012"/>
    <s v="0L"/>
    <x v="5"/>
    <d v="2018-05-29T00:00:00"/>
    <x v="1"/>
    <x v="8"/>
    <s v="ZJ"/>
    <s v="9200095684"/>
    <s v="50"/>
    <n v="-12"/>
    <s v=""/>
    <x v="1"/>
    <x v="5"/>
    <x v="1"/>
  </r>
  <r>
    <s v="1012"/>
    <s v="0L"/>
    <x v="5"/>
    <d v="2018-05-29T00:00:00"/>
    <x v="1"/>
    <x v="8"/>
    <s v="ZJ"/>
    <s v="9200095685"/>
    <s v="50"/>
    <n v="-36"/>
    <s v=""/>
    <x v="1"/>
    <x v="5"/>
    <x v="1"/>
  </r>
  <r>
    <s v="1012"/>
    <s v="0L"/>
    <x v="5"/>
    <d v="2018-05-29T00:00:00"/>
    <x v="1"/>
    <x v="8"/>
    <s v="ZJ"/>
    <s v="9200095687"/>
    <s v="50"/>
    <n v="-84"/>
    <s v=""/>
    <x v="1"/>
    <x v="5"/>
    <x v="1"/>
  </r>
  <r>
    <s v="1012"/>
    <s v="0L"/>
    <x v="5"/>
    <d v="2018-05-29T00:00:00"/>
    <x v="1"/>
    <x v="8"/>
    <s v="ZJ"/>
    <s v="9200095689"/>
    <s v="50"/>
    <n v="-24"/>
    <s v=""/>
    <x v="1"/>
    <x v="5"/>
    <x v="1"/>
  </r>
  <r>
    <s v="1012"/>
    <s v="0L"/>
    <x v="5"/>
    <d v="2018-05-30T00:00:00"/>
    <x v="1"/>
    <x v="8"/>
    <s v="ZJ"/>
    <s v="9200095722"/>
    <s v="50"/>
    <n v="-24"/>
    <s v=""/>
    <x v="1"/>
    <x v="5"/>
    <x v="1"/>
  </r>
  <r>
    <s v="1012"/>
    <s v="0L"/>
    <x v="5"/>
    <d v="2018-05-30T00:00:00"/>
    <x v="1"/>
    <x v="8"/>
    <s v="ZJ"/>
    <s v="9200095730"/>
    <s v="50"/>
    <n v="-48"/>
    <s v=""/>
    <x v="1"/>
    <x v="5"/>
    <x v="1"/>
  </r>
  <r>
    <s v="1012"/>
    <s v="0L"/>
    <x v="5"/>
    <d v="2018-05-30T00:00:00"/>
    <x v="1"/>
    <x v="8"/>
    <s v="ZJ"/>
    <s v="9200095731"/>
    <s v="50"/>
    <n v="-12"/>
    <s v=""/>
    <x v="1"/>
    <x v="5"/>
    <x v="1"/>
  </r>
  <r>
    <s v="1012"/>
    <s v="0L"/>
    <x v="5"/>
    <d v="2018-05-30T00:00:00"/>
    <x v="1"/>
    <x v="8"/>
    <s v="ZJ"/>
    <s v="9200095739"/>
    <s v="50"/>
    <n v="-36"/>
    <s v=""/>
    <x v="1"/>
    <x v="5"/>
    <x v="1"/>
  </r>
  <r>
    <s v="1012"/>
    <s v="0L"/>
    <x v="5"/>
    <d v="2018-05-30T00:00:00"/>
    <x v="1"/>
    <x v="8"/>
    <s v="ZJ"/>
    <s v="9200095751"/>
    <s v="50"/>
    <n v="-12"/>
    <s v=""/>
    <x v="1"/>
    <x v="5"/>
    <x v="1"/>
  </r>
  <r>
    <s v="1012"/>
    <s v="0L"/>
    <x v="5"/>
    <d v="2018-05-30T00:00:00"/>
    <x v="1"/>
    <x v="8"/>
    <s v="ZJ"/>
    <s v="9200095753"/>
    <s v="50"/>
    <n v="-12"/>
    <s v=""/>
    <x v="1"/>
    <x v="5"/>
    <x v="1"/>
  </r>
  <r>
    <s v="1012"/>
    <s v="0L"/>
    <x v="5"/>
    <d v="2018-05-31T00:00:00"/>
    <x v="1"/>
    <x v="8"/>
    <s v="ZJ"/>
    <s v="9200095806"/>
    <s v="50"/>
    <n v="-48"/>
    <s v=""/>
    <x v="1"/>
    <x v="5"/>
    <x v="1"/>
  </r>
  <r>
    <s v="1012"/>
    <s v="0L"/>
    <x v="5"/>
    <d v="2018-05-31T00:00:00"/>
    <x v="1"/>
    <x v="8"/>
    <s v="ZJ"/>
    <s v="9200095807"/>
    <s v="50"/>
    <n v="-12"/>
    <s v=""/>
    <x v="1"/>
    <x v="5"/>
    <x v="1"/>
  </r>
  <r>
    <s v="1012"/>
    <s v="0L"/>
    <x v="5"/>
    <d v="2018-05-31T00:00:00"/>
    <x v="1"/>
    <x v="8"/>
    <s v="ZJ"/>
    <s v="9200095813"/>
    <s v="50"/>
    <n v="-36"/>
    <s v=""/>
    <x v="1"/>
    <x v="5"/>
    <x v="1"/>
  </r>
  <r>
    <s v="1012"/>
    <s v="0L"/>
    <x v="5"/>
    <d v="2018-05-31T00:00:00"/>
    <x v="1"/>
    <x v="8"/>
    <s v="ZJ"/>
    <s v="9200095817"/>
    <s v="50"/>
    <n v="-12"/>
    <s v=""/>
    <x v="1"/>
    <x v="5"/>
    <x v="1"/>
  </r>
  <r>
    <s v="1012"/>
    <s v="0L"/>
    <x v="5"/>
    <d v="2018-05-31T00:00:00"/>
    <x v="1"/>
    <x v="8"/>
    <s v="ZJ"/>
    <s v="9200095818"/>
    <s v="50"/>
    <n v="-60"/>
    <s v=""/>
    <x v="1"/>
    <x v="5"/>
    <x v="1"/>
  </r>
  <r>
    <s v="1012"/>
    <s v="0L"/>
    <x v="5"/>
    <d v="2018-05-31T00:00:00"/>
    <x v="1"/>
    <x v="8"/>
    <s v="ZJ"/>
    <s v="9200095819"/>
    <s v="50"/>
    <n v="-36"/>
    <s v=""/>
    <x v="1"/>
    <x v="5"/>
    <x v="1"/>
  </r>
  <r>
    <s v="1012"/>
    <s v="0L"/>
    <x v="5"/>
    <d v="2018-06-01T00:00:00"/>
    <x v="1"/>
    <x v="9"/>
    <s v="ZJ"/>
    <s v="9200095850"/>
    <s v="50"/>
    <n v="-60"/>
    <s v=""/>
    <x v="1"/>
    <x v="5"/>
    <x v="1"/>
  </r>
  <r>
    <s v="1012"/>
    <s v="0L"/>
    <x v="5"/>
    <d v="2018-06-01T00:00:00"/>
    <x v="1"/>
    <x v="9"/>
    <s v="ZJ"/>
    <s v="9200095850"/>
    <s v="50"/>
    <n v="-12"/>
    <s v=""/>
    <x v="0"/>
    <x v="5"/>
    <x v="0"/>
  </r>
  <r>
    <s v="1012"/>
    <s v="0L"/>
    <x v="5"/>
    <d v="2018-06-01T00:00:00"/>
    <x v="1"/>
    <x v="9"/>
    <s v="ZJ"/>
    <s v="9200095855"/>
    <s v="50"/>
    <n v="-12"/>
    <s v=""/>
    <x v="1"/>
    <x v="5"/>
    <x v="1"/>
  </r>
  <r>
    <s v="1012"/>
    <s v="0L"/>
    <x v="5"/>
    <d v="2018-06-01T00:00:00"/>
    <x v="1"/>
    <x v="9"/>
    <s v="ZJ"/>
    <s v="9200095857"/>
    <s v="50"/>
    <n v="-12"/>
    <s v=""/>
    <x v="1"/>
    <x v="5"/>
    <x v="1"/>
  </r>
  <r>
    <s v="1012"/>
    <s v="0L"/>
    <x v="5"/>
    <d v="2018-06-04T00:00:00"/>
    <x v="1"/>
    <x v="9"/>
    <s v="ZJ"/>
    <s v="9200095921"/>
    <s v="50"/>
    <n v="-36"/>
    <s v=""/>
    <x v="1"/>
    <x v="5"/>
    <x v="1"/>
  </r>
  <r>
    <s v="1012"/>
    <s v="0L"/>
    <x v="5"/>
    <d v="2018-06-04T00:00:00"/>
    <x v="1"/>
    <x v="9"/>
    <s v="ZJ"/>
    <s v="9200095923"/>
    <s v="50"/>
    <n v="-24"/>
    <s v=""/>
    <x v="1"/>
    <x v="5"/>
    <x v="1"/>
  </r>
  <r>
    <s v="1012"/>
    <s v="0L"/>
    <x v="5"/>
    <d v="2018-06-05T00:00:00"/>
    <x v="1"/>
    <x v="9"/>
    <s v="ZJ"/>
    <s v="9200095971"/>
    <s v="50"/>
    <n v="-12"/>
    <s v=""/>
    <x v="1"/>
    <x v="5"/>
    <x v="1"/>
  </r>
  <r>
    <s v="1012"/>
    <s v="0L"/>
    <x v="5"/>
    <d v="2018-06-05T00:00:00"/>
    <x v="1"/>
    <x v="9"/>
    <s v="ZJ"/>
    <s v="9200095974"/>
    <s v="50"/>
    <n v="-12"/>
    <s v=""/>
    <x v="1"/>
    <x v="5"/>
    <x v="1"/>
  </r>
  <r>
    <s v="1012"/>
    <s v="0L"/>
    <x v="5"/>
    <d v="2018-06-06T00:00:00"/>
    <x v="1"/>
    <x v="9"/>
    <s v="ZJ"/>
    <s v="9200096028"/>
    <s v="50"/>
    <n v="-24"/>
    <s v=""/>
    <x v="1"/>
    <x v="5"/>
    <x v="1"/>
  </r>
  <r>
    <s v="1012"/>
    <s v="0L"/>
    <x v="5"/>
    <d v="2018-06-06T00:00:00"/>
    <x v="1"/>
    <x v="9"/>
    <s v="ZJ"/>
    <s v="9200096030"/>
    <s v="50"/>
    <n v="-12"/>
    <s v=""/>
    <x v="1"/>
    <x v="5"/>
    <x v="1"/>
  </r>
  <r>
    <s v="1012"/>
    <s v="0L"/>
    <x v="5"/>
    <d v="2018-06-06T00:00:00"/>
    <x v="1"/>
    <x v="9"/>
    <s v="ZJ"/>
    <s v="9200096039"/>
    <s v="50"/>
    <n v="-12"/>
    <s v=""/>
    <x v="1"/>
    <x v="5"/>
    <x v="1"/>
  </r>
  <r>
    <s v="1012"/>
    <s v="0L"/>
    <x v="5"/>
    <d v="2018-06-06T00:00:00"/>
    <x v="1"/>
    <x v="9"/>
    <s v="ZJ"/>
    <s v="9200096045"/>
    <s v="50"/>
    <n v="-12"/>
    <s v=""/>
    <x v="1"/>
    <x v="5"/>
    <x v="1"/>
  </r>
  <r>
    <s v="1012"/>
    <s v="0L"/>
    <x v="5"/>
    <d v="2018-06-06T00:00:00"/>
    <x v="1"/>
    <x v="9"/>
    <s v="ZJ"/>
    <s v="9200096051"/>
    <s v="50"/>
    <n v="-12"/>
    <s v=""/>
    <x v="1"/>
    <x v="5"/>
    <x v="1"/>
  </r>
  <r>
    <s v="1012"/>
    <s v="0L"/>
    <x v="5"/>
    <d v="2018-06-06T00:00:00"/>
    <x v="1"/>
    <x v="9"/>
    <s v="ZJ"/>
    <s v="9200096052"/>
    <s v="50"/>
    <n v="-12"/>
    <s v=""/>
    <x v="1"/>
    <x v="5"/>
    <x v="1"/>
  </r>
  <r>
    <s v="1012"/>
    <s v="0L"/>
    <x v="5"/>
    <d v="2018-06-07T00:00:00"/>
    <x v="1"/>
    <x v="9"/>
    <s v="ZJ"/>
    <s v="9200096092"/>
    <s v="50"/>
    <n v="-84"/>
    <s v=""/>
    <x v="1"/>
    <x v="5"/>
    <x v="1"/>
  </r>
  <r>
    <s v="1012"/>
    <s v="0L"/>
    <x v="5"/>
    <d v="2018-06-07T00:00:00"/>
    <x v="1"/>
    <x v="9"/>
    <s v="ZJ"/>
    <s v="9200096106"/>
    <s v="50"/>
    <n v="-12"/>
    <s v=""/>
    <x v="1"/>
    <x v="5"/>
    <x v="1"/>
  </r>
  <r>
    <s v="1012"/>
    <s v="0L"/>
    <x v="5"/>
    <d v="2018-06-07T00:00:00"/>
    <x v="1"/>
    <x v="9"/>
    <s v="ZJ"/>
    <s v="9200096106"/>
    <s v="50"/>
    <n v="-12"/>
    <s v=""/>
    <x v="2"/>
    <x v="5"/>
    <x v="2"/>
  </r>
  <r>
    <s v="1012"/>
    <s v="0L"/>
    <x v="5"/>
    <d v="2018-06-07T00:00:00"/>
    <x v="1"/>
    <x v="9"/>
    <s v="ZJ"/>
    <s v="9200096111"/>
    <s v="50"/>
    <n v="-12"/>
    <s v=""/>
    <x v="1"/>
    <x v="5"/>
    <x v="1"/>
  </r>
  <r>
    <s v="1012"/>
    <s v="0L"/>
    <x v="5"/>
    <d v="2018-06-08T00:00:00"/>
    <x v="1"/>
    <x v="9"/>
    <s v="ZJ"/>
    <s v="9200096142"/>
    <s v="50"/>
    <n v="-12"/>
    <s v=""/>
    <x v="1"/>
    <x v="5"/>
    <x v="1"/>
  </r>
  <r>
    <s v="1012"/>
    <s v="0L"/>
    <x v="5"/>
    <d v="2018-06-08T00:00:00"/>
    <x v="1"/>
    <x v="9"/>
    <s v="ZJ"/>
    <s v="9200096145"/>
    <s v="50"/>
    <n v="-36"/>
    <s v=""/>
    <x v="1"/>
    <x v="5"/>
    <x v="1"/>
  </r>
  <r>
    <s v="1012"/>
    <s v="0L"/>
    <x v="5"/>
    <d v="2018-06-08T00:00:00"/>
    <x v="1"/>
    <x v="9"/>
    <s v="ZJ"/>
    <s v="9200096156"/>
    <s v="50"/>
    <n v="-12"/>
    <s v=""/>
    <x v="2"/>
    <x v="5"/>
    <x v="2"/>
  </r>
  <r>
    <s v="1012"/>
    <s v="0L"/>
    <x v="5"/>
    <d v="2018-06-08T00:00:00"/>
    <x v="1"/>
    <x v="9"/>
    <s v="ZJ"/>
    <s v="9200096156"/>
    <s v="50"/>
    <n v="-24"/>
    <s v=""/>
    <x v="1"/>
    <x v="5"/>
    <x v="1"/>
  </r>
  <r>
    <s v="1012"/>
    <s v="0L"/>
    <x v="5"/>
    <d v="2018-06-08T00:00:00"/>
    <x v="1"/>
    <x v="9"/>
    <s v="ZJ"/>
    <s v="9200096159"/>
    <s v="50"/>
    <n v="-132"/>
    <s v=""/>
    <x v="1"/>
    <x v="5"/>
    <x v="1"/>
  </r>
  <r>
    <s v="1012"/>
    <s v="0L"/>
    <x v="5"/>
    <d v="2018-06-08T00:00:00"/>
    <x v="1"/>
    <x v="9"/>
    <s v="ZJ"/>
    <s v="9200096165"/>
    <s v="50"/>
    <n v="-36"/>
    <s v=""/>
    <x v="1"/>
    <x v="5"/>
    <x v="1"/>
  </r>
  <r>
    <s v="1012"/>
    <s v="0L"/>
    <x v="5"/>
    <d v="2018-06-08T00:00:00"/>
    <x v="1"/>
    <x v="9"/>
    <s v="ZJ"/>
    <s v="9200096167"/>
    <s v="50"/>
    <n v="-24"/>
    <s v=""/>
    <x v="1"/>
    <x v="5"/>
    <x v="1"/>
  </r>
  <r>
    <s v="1012"/>
    <s v="0L"/>
    <x v="5"/>
    <d v="2018-06-08T00:00:00"/>
    <x v="1"/>
    <x v="9"/>
    <s v="ZJ"/>
    <s v="9200096170"/>
    <s v="50"/>
    <n v="-60"/>
    <s v=""/>
    <x v="1"/>
    <x v="5"/>
    <x v="1"/>
  </r>
  <r>
    <s v="1012"/>
    <s v="0L"/>
    <x v="5"/>
    <d v="2018-06-08T00:00:00"/>
    <x v="1"/>
    <x v="9"/>
    <s v="ZJ"/>
    <s v="9200096171"/>
    <s v="50"/>
    <n v="-156"/>
    <s v=""/>
    <x v="1"/>
    <x v="5"/>
    <x v="1"/>
  </r>
  <r>
    <s v="1012"/>
    <s v="0L"/>
    <x v="5"/>
    <d v="2018-06-08T00:00:00"/>
    <x v="1"/>
    <x v="9"/>
    <s v="ZJ"/>
    <s v="9200096174"/>
    <s v="50"/>
    <n v="-36"/>
    <s v=""/>
    <x v="1"/>
    <x v="5"/>
    <x v="1"/>
  </r>
  <r>
    <s v="1012"/>
    <s v="0L"/>
    <x v="5"/>
    <d v="2018-06-11T00:00:00"/>
    <x v="1"/>
    <x v="9"/>
    <s v="ZJ"/>
    <s v="9200096222"/>
    <s v="50"/>
    <n v="-48"/>
    <s v=""/>
    <x v="1"/>
    <x v="5"/>
    <x v="1"/>
  </r>
  <r>
    <s v="1012"/>
    <s v="0L"/>
    <x v="5"/>
    <d v="2018-06-11T00:00:00"/>
    <x v="1"/>
    <x v="9"/>
    <s v="ZJ"/>
    <s v="9200096224"/>
    <s v="50"/>
    <n v="-12"/>
    <s v=""/>
    <x v="1"/>
    <x v="5"/>
    <x v="1"/>
  </r>
  <r>
    <s v="1012"/>
    <s v="0L"/>
    <x v="5"/>
    <d v="2018-06-11T00:00:00"/>
    <x v="1"/>
    <x v="9"/>
    <s v="ZJ"/>
    <s v="9200096225"/>
    <s v="50"/>
    <n v="-12"/>
    <s v=""/>
    <x v="1"/>
    <x v="5"/>
    <x v="1"/>
  </r>
  <r>
    <s v="1012"/>
    <s v="0L"/>
    <x v="5"/>
    <d v="2018-06-11T00:00:00"/>
    <x v="1"/>
    <x v="9"/>
    <s v="ZJ"/>
    <s v="9200096231"/>
    <s v="50"/>
    <n v="-12"/>
    <s v=""/>
    <x v="1"/>
    <x v="5"/>
    <x v="1"/>
  </r>
  <r>
    <s v="1012"/>
    <s v="0L"/>
    <x v="5"/>
    <d v="2018-06-11T00:00:00"/>
    <x v="1"/>
    <x v="9"/>
    <s v="ZJ"/>
    <s v="9200096232"/>
    <s v="50"/>
    <n v="-24"/>
    <s v=""/>
    <x v="1"/>
    <x v="5"/>
    <x v="1"/>
  </r>
  <r>
    <s v="1012"/>
    <s v="0L"/>
    <x v="5"/>
    <d v="2018-06-12T00:00:00"/>
    <x v="1"/>
    <x v="9"/>
    <s v="ZJ"/>
    <s v="9200096270"/>
    <s v="50"/>
    <n v="-36"/>
    <s v=""/>
    <x v="1"/>
    <x v="5"/>
    <x v="1"/>
  </r>
  <r>
    <s v="1012"/>
    <s v="0L"/>
    <x v="5"/>
    <d v="2018-06-12T00:00:00"/>
    <x v="1"/>
    <x v="9"/>
    <s v="ZJ"/>
    <s v="9200096270"/>
    <s v="50"/>
    <n v="-12"/>
    <s v=""/>
    <x v="2"/>
    <x v="5"/>
    <x v="2"/>
  </r>
  <r>
    <s v="1012"/>
    <s v="0L"/>
    <x v="5"/>
    <d v="2018-06-12T00:00:00"/>
    <x v="1"/>
    <x v="9"/>
    <s v="ZJ"/>
    <s v="9200096284"/>
    <s v="50"/>
    <n v="-48"/>
    <s v=""/>
    <x v="1"/>
    <x v="5"/>
    <x v="1"/>
  </r>
  <r>
    <s v="1012"/>
    <s v="0L"/>
    <x v="5"/>
    <d v="2018-06-13T00:00:00"/>
    <x v="1"/>
    <x v="9"/>
    <s v="ZJ"/>
    <s v="9200096339"/>
    <s v="50"/>
    <n v="-84"/>
    <s v=""/>
    <x v="1"/>
    <x v="5"/>
    <x v="1"/>
  </r>
  <r>
    <s v="1012"/>
    <s v="0L"/>
    <x v="5"/>
    <d v="2018-06-13T00:00:00"/>
    <x v="1"/>
    <x v="9"/>
    <s v="ZJ"/>
    <s v="9200096347"/>
    <s v="50"/>
    <n v="-12"/>
    <s v=""/>
    <x v="1"/>
    <x v="5"/>
    <x v="1"/>
  </r>
  <r>
    <s v="1012"/>
    <s v="0L"/>
    <x v="5"/>
    <d v="2018-06-13T00:00:00"/>
    <x v="1"/>
    <x v="9"/>
    <s v="ZJ"/>
    <s v="9200096351"/>
    <s v="50"/>
    <n v="-72"/>
    <s v=""/>
    <x v="1"/>
    <x v="5"/>
    <x v="1"/>
  </r>
  <r>
    <s v="1012"/>
    <s v="0L"/>
    <x v="5"/>
    <d v="2018-07-06T00:00:00"/>
    <x v="1"/>
    <x v="10"/>
    <s v="ZJ"/>
    <s v="9200097279"/>
    <s v="50"/>
    <n v="-48"/>
    <s v=""/>
    <x v="1"/>
    <x v="5"/>
    <x v="1"/>
  </r>
  <r>
    <s v="1012"/>
    <s v="0L"/>
    <x v="5"/>
    <d v="2018-07-06T00:00:00"/>
    <x v="1"/>
    <x v="10"/>
    <s v="ZJ"/>
    <s v="9200097288"/>
    <s v="50"/>
    <n v="-36"/>
    <s v=""/>
    <x v="1"/>
    <x v="5"/>
    <x v="1"/>
  </r>
  <r>
    <s v="1012"/>
    <s v="0L"/>
    <x v="5"/>
    <d v="2018-07-06T00:00:00"/>
    <x v="1"/>
    <x v="10"/>
    <s v="ZJ"/>
    <s v="9200097289"/>
    <s v="50"/>
    <n v="-12"/>
    <s v=""/>
    <x v="1"/>
    <x v="5"/>
    <x v="1"/>
  </r>
  <r>
    <s v="1012"/>
    <s v="0L"/>
    <x v="5"/>
    <d v="2018-06-14T00:00:00"/>
    <x v="1"/>
    <x v="9"/>
    <s v="ZJ"/>
    <s v="9200096389"/>
    <s v="50"/>
    <n v="-24"/>
    <s v=""/>
    <x v="1"/>
    <x v="5"/>
    <x v="1"/>
  </r>
  <r>
    <s v="1012"/>
    <s v="0L"/>
    <x v="5"/>
    <d v="2018-06-14T00:00:00"/>
    <x v="1"/>
    <x v="9"/>
    <s v="ZJ"/>
    <s v="9200096398"/>
    <s v="50"/>
    <n v="-12"/>
    <s v=""/>
    <x v="1"/>
    <x v="5"/>
    <x v="1"/>
  </r>
  <r>
    <s v="1012"/>
    <s v="0L"/>
    <x v="5"/>
    <d v="2018-06-14T00:00:00"/>
    <x v="1"/>
    <x v="9"/>
    <s v="ZJ"/>
    <s v="9200096414"/>
    <s v="50"/>
    <n v="-12"/>
    <s v=""/>
    <x v="1"/>
    <x v="5"/>
    <x v="1"/>
  </r>
  <r>
    <s v="1012"/>
    <s v="0L"/>
    <x v="5"/>
    <d v="2018-07-06T00:00:00"/>
    <x v="1"/>
    <x v="10"/>
    <s v="ZJ"/>
    <s v="9200097297"/>
    <s v="50"/>
    <n v="-12"/>
    <s v=""/>
    <x v="1"/>
    <x v="5"/>
    <x v="1"/>
  </r>
  <r>
    <s v="1012"/>
    <s v="0L"/>
    <x v="5"/>
    <d v="2018-06-15T00:00:00"/>
    <x v="1"/>
    <x v="9"/>
    <s v="ZJ"/>
    <s v="9200096466"/>
    <s v="50"/>
    <n v="-12"/>
    <s v=""/>
    <x v="1"/>
    <x v="5"/>
    <x v="1"/>
  </r>
  <r>
    <s v="1012"/>
    <s v="0L"/>
    <x v="5"/>
    <d v="2018-06-15T00:00:00"/>
    <x v="1"/>
    <x v="9"/>
    <s v="ZJ"/>
    <s v="9200096470"/>
    <s v="50"/>
    <n v="-24"/>
    <s v=""/>
    <x v="1"/>
    <x v="5"/>
    <x v="1"/>
  </r>
  <r>
    <s v="1012"/>
    <s v="0L"/>
    <x v="5"/>
    <d v="2018-06-15T00:00:00"/>
    <x v="1"/>
    <x v="9"/>
    <s v="ZJ"/>
    <s v="9200096473"/>
    <s v="50"/>
    <n v="-24"/>
    <s v=""/>
    <x v="1"/>
    <x v="5"/>
    <x v="1"/>
  </r>
  <r>
    <s v="1012"/>
    <s v="0L"/>
    <x v="5"/>
    <d v="2018-06-18T00:00:00"/>
    <x v="1"/>
    <x v="9"/>
    <s v="ZJ"/>
    <s v="9200096519"/>
    <s v="50"/>
    <n v="-12"/>
    <s v=""/>
    <x v="1"/>
    <x v="5"/>
    <x v="1"/>
  </r>
  <r>
    <s v="1012"/>
    <s v="0L"/>
    <x v="5"/>
    <d v="2018-06-18T00:00:00"/>
    <x v="1"/>
    <x v="9"/>
    <s v="ZJ"/>
    <s v="9200096532"/>
    <s v="50"/>
    <n v="-12"/>
    <s v=""/>
    <x v="1"/>
    <x v="5"/>
    <x v="1"/>
  </r>
  <r>
    <s v="1012"/>
    <s v="0L"/>
    <x v="5"/>
    <d v="2018-06-18T00:00:00"/>
    <x v="1"/>
    <x v="9"/>
    <s v="ZJ"/>
    <s v="9200096533"/>
    <s v="50"/>
    <n v="-12"/>
    <s v=""/>
    <x v="1"/>
    <x v="5"/>
    <x v="1"/>
  </r>
  <r>
    <s v="1012"/>
    <s v="0L"/>
    <x v="5"/>
    <d v="2018-06-18T00:00:00"/>
    <x v="1"/>
    <x v="9"/>
    <s v="ZJ"/>
    <s v="9200096534"/>
    <s v="50"/>
    <n v="-24"/>
    <s v=""/>
    <x v="1"/>
    <x v="5"/>
    <x v="1"/>
  </r>
  <r>
    <s v="1012"/>
    <s v="0L"/>
    <x v="5"/>
    <d v="2018-06-18T00:00:00"/>
    <x v="1"/>
    <x v="9"/>
    <s v="ZJ"/>
    <s v="9200096535"/>
    <s v="50"/>
    <n v="-120"/>
    <s v=""/>
    <x v="1"/>
    <x v="5"/>
    <x v="1"/>
  </r>
  <r>
    <s v="1012"/>
    <s v="0L"/>
    <x v="5"/>
    <d v="2018-06-18T00:00:00"/>
    <x v="1"/>
    <x v="9"/>
    <s v="ZJ"/>
    <s v="9200096536"/>
    <s v="50"/>
    <n v="-48"/>
    <s v=""/>
    <x v="1"/>
    <x v="5"/>
    <x v="1"/>
  </r>
  <r>
    <s v="1012"/>
    <s v="0L"/>
    <x v="5"/>
    <d v="2018-06-18T00:00:00"/>
    <x v="1"/>
    <x v="9"/>
    <s v="ZJ"/>
    <s v="9200096537"/>
    <s v="50"/>
    <n v="-12"/>
    <s v=""/>
    <x v="1"/>
    <x v="5"/>
    <x v="1"/>
  </r>
  <r>
    <s v="1012"/>
    <s v="0L"/>
    <x v="5"/>
    <d v="2018-06-18T00:00:00"/>
    <x v="1"/>
    <x v="9"/>
    <s v="ZJ"/>
    <s v="9200096538"/>
    <s v="50"/>
    <n v="-24"/>
    <s v=""/>
    <x v="1"/>
    <x v="5"/>
    <x v="1"/>
  </r>
  <r>
    <s v="1012"/>
    <s v="0L"/>
    <x v="5"/>
    <d v="2018-06-19T00:00:00"/>
    <x v="1"/>
    <x v="9"/>
    <s v="ZJ"/>
    <s v="9200096581"/>
    <s v="50"/>
    <n v="-12"/>
    <s v=""/>
    <x v="2"/>
    <x v="5"/>
    <x v="2"/>
  </r>
  <r>
    <s v="1012"/>
    <s v="0L"/>
    <x v="5"/>
    <d v="2018-06-19T00:00:00"/>
    <x v="1"/>
    <x v="9"/>
    <s v="ZJ"/>
    <s v="9200096581"/>
    <s v="50"/>
    <n v="-36"/>
    <s v=""/>
    <x v="1"/>
    <x v="5"/>
    <x v="1"/>
  </r>
  <r>
    <s v="1012"/>
    <s v="0L"/>
    <x v="5"/>
    <d v="2018-06-19T00:00:00"/>
    <x v="1"/>
    <x v="9"/>
    <s v="ZJ"/>
    <s v="9200096590"/>
    <s v="50"/>
    <n v="-96"/>
    <s v=""/>
    <x v="1"/>
    <x v="5"/>
    <x v="1"/>
  </r>
  <r>
    <s v="1012"/>
    <s v="0L"/>
    <x v="5"/>
    <d v="2018-06-20T00:00:00"/>
    <x v="1"/>
    <x v="9"/>
    <s v="ZJ"/>
    <s v="9200096658"/>
    <s v="50"/>
    <n v="-24"/>
    <s v=""/>
    <x v="1"/>
    <x v="5"/>
    <x v="1"/>
  </r>
  <r>
    <s v="1012"/>
    <s v="0L"/>
    <x v="5"/>
    <d v="2018-06-20T00:00:00"/>
    <x v="1"/>
    <x v="9"/>
    <s v="ZJ"/>
    <s v="9200096663"/>
    <s v="50"/>
    <n v="-36"/>
    <s v=""/>
    <x v="1"/>
    <x v="5"/>
    <x v="1"/>
  </r>
  <r>
    <s v="1012"/>
    <s v="0L"/>
    <x v="5"/>
    <d v="2018-06-20T00:00:00"/>
    <x v="1"/>
    <x v="9"/>
    <s v="ZJ"/>
    <s v="9200096663"/>
    <s v="50"/>
    <n v="-12"/>
    <s v=""/>
    <x v="2"/>
    <x v="5"/>
    <x v="2"/>
  </r>
  <r>
    <s v="1012"/>
    <s v="0L"/>
    <x v="5"/>
    <d v="2018-06-20T00:00:00"/>
    <x v="1"/>
    <x v="9"/>
    <s v="ZJ"/>
    <s v="9200096665"/>
    <s v="50"/>
    <n v="-12"/>
    <s v=""/>
    <x v="1"/>
    <x v="5"/>
    <x v="1"/>
  </r>
  <r>
    <s v="1012"/>
    <s v="0L"/>
    <x v="5"/>
    <d v="2018-06-21T00:00:00"/>
    <x v="1"/>
    <x v="9"/>
    <s v="ZJ"/>
    <s v="9200096694"/>
    <s v="50"/>
    <n v="-12"/>
    <s v=""/>
    <x v="1"/>
    <x v="5"/>
    <x v="1"/>
  </r>
  <r>
    <s v="1012"/>
    <s v="0L"/>
    <x v="5"/>
    <d v="2018-06-21T00:00:00"/>
    <x v="1"/>
    <x v="9"/>
    <s v="ZJ"/>
    <s v="9200096696"/>
    <s v="50"/>
    <n v="-48"/>
    <s v=""/>
    <x v="1"/>
    <x v="5"/>
    <x v="1"/>
  </r>
  <r>
    <s v="1012"/>
    <s v="0L"/>
    <x v="5"/>
    <d v="2018-06-21T00:00:00"/>
    <x v="1"/>
    <x v="9"/>
    <s v="ZJ"/>
    <s v="9200096699"/>
    <s v="50"/>
    <n v="-12"/>
    <s v=""/>
    <x v="1"/>
    <x v="5"/>
    <x v="1"/>
  </r>
  <r>
    <s v="1012"/>
    <s v="0L"/>
    <x v="5"/>
    <d v="2018-06-21T00:00:00"/>
    <x v="1"/>
    <x v="9"/>
    <s v="ZJ"/>
    <s v="9200096720"/>
    <s v="50"/>
    <n v="-12"/>
    <s v=""/>
    <x v="1"/>
    <x v="5"/>
    <x v="1"/>
  </r>
  <r>
    <s v="1012"/>
    <s v="0L"/>
    <x v="5"/>
    <d v="2018-06-22T00:00:00"/>
    <x v="1"/>
    <x v="9"/>
    <s v="ZJ"/>
    <s v="9200096757"/>
    <s v="50"/>
    <n v="-36"/>
    <s v=""/>
    <x v="1"/>
    <x v="5"/>
    <x v="1"/>
  </r>
  <r>
    <s v="1012"/>
    <s v="0L"/>
    <x v="5"/>
    <d v="2018-06-22T00:00:00"/>
    <x v="1"/>
    <x v="9"/>
    <s v="ZJ"/>
    <s v="9200096769"/>
    <s v="50"/>
    <n v="-60"/>
    <s v=""/>
    <x v="1"/>
    <x v="5"/>
    <x v="1"/>
  </r>
  <r>
    <s v="1012"/>
    <s v="0L"/>
    <x v="5"/>
    <d v="2018-06-22T00:00:00"/>
    <x v="1"/>
    <x v="9"/>
    <s v="ZJ"/>
    <s v="9200096770"/>
    <s v="50"/>
    <n v="-24"/>
    <s v=""/>
    <x v="1"/>
    <x v="5"/>
    <x v="1"/>
  </r>
  <r>
    <s v="1012"/>
    <s v="0L"/>
    <x v="5"/>
    <d v="2018-06-22T00:00:00"/>
    <x v="1"/>
    <x v="9"/>
    <s v="ZJ"/>
    <s v="9200096771"/>
    <s v="50"/>
    <n v="-36"/>
    <s v=""/>
    <x v="1"/>
    <x v="5"/>
    <x v="1"/>
  </r>
  <r>
    <s v="1012"/>
    <s v="0L"/>
    <x v="5"/>
    <d v="2018-06-25T00:00:00"/>
    <x v="1"/>
    <x v="9"/>
    <s v="ZJ"/>
    <s v="9200096812"/>
    <s v="50"/>
    <n v="-12"/>
    <s v=""/>
    <x v="1"/>
    <x v="5"/>
    <x v="1"/>
  </r>
  <r>
    <s v="1012"/>
    <s v="0L"/>
    <x v="5"/>
    <d v="2018-06-25T00:00:00"/>
    <x v="1"/>
    <x v="9"/>
    <s v="ZJ"/>
    <s v="9200096814"/>
    <s v="50"/>
    <n v="-12"/>
    <s v=""/>
    <x v="1"/>
    <x v="5"/>
    <x v="1"/>
  </r>
  <r>
    <s v="1012"/>
    <s v="0L"/>
    <x v="5"/>
    <d v="2018-06-25T00:00:00"/>
    <x v="1"/>
    <x v="9"/>
    <s v="ZJ"/>
    <s v="9200096828"/>
    <s v="50"/>
    <n v="-12"/>
    <s v=""/>
    <x v="1"/>
    <x v="5"/>
    <x v="1"/>
  </r>
  <r>
    <s v="1012"/>
    <s v="0L"/>
    <x v="5"/>
    <d v="2018-06-26T00:00:00"/>
    <x v="1"/>
    <x v="9"/>
    <s v="ZJ"/>
    <s v="9200096875"/>
    <s v="50"/>
    <n v="-12"/>
    <s v=""/>
    <x v="1"/>
    <x v="5"/>
    <x v="1"/>
  </r>
  <r>
    <s v="1012"/>
    <s v="0L"/>
    <x v="5"/>
    <d v="2018-06-26T00:00:00"/>
    <x v="1"/>
    <x v="9"/>
    <s v="ZJ"/>
    <s v="9200096889"/>
    <s v="50"/>
    <n v="-12"/>
    <s v=""/>
    <x v="2"/>
    <x v="5"/>
    <x v="2"/>
  </r>
  <r>
    <s v="1012"/>
    <s v="0L"/>
    <x v="5"/>
    <d v="2018-06-26T00:00:00"/>
    <x v="1"/>
    <x v="9"/>
    <s v="ZJ"/>
    <s v="9200096889"/>
    <s v="50"/>
    <n v="-60"/>
    <s v=""/>
    <x v="1"/>
    <x v="5"/>
    <x v="1"/>
  </r>
  <r>
    <s v="1012"/>
    <s v="0L"/>
    <x v="5"/>
    <d v="2018-06-26T00:00:00"/>
    <x v="1"/>
    <x v="9"/>
    <s v="ZJ"/>
    <s v="9200096895"/>
    <s v="50"/>
    <n v="-60"/>
    <s v=""/>
    <x v="1"/>
    <x v="5"/>
    <x v="1"/>
  </r>
  <r>
    <s v="1012"/>
    <s v="0L"/>
    <x v="5"/>
    <d v="2018-06-26T00:00:00"/>
    <x v="1"/>
    <x v="9"/>
    <s v="ZJ"/>
    <s v="9200096897"/>
    <s v="50"/>
    <n v="-60"/>
    <s v=""/>
    <x v="1"/>
    <x v="5"/>
    <x v="1"/>
  </r>
  <r>
    <s v="1012"/>
    <s v="0L"/>
    <x v="5"/>
    <d v="2018-06-26T00:00:00"/>
    <x v="1"/>
    <x v="9"/>
    <s v="ZJ"/>
    <s v="9200096899"/>
    <s v="50"/>
    <n v="-48"/>
    <s v=""/>
    <x v="1"/>
    <x v="5"/>
    <x v="1"/>
  </r>
  <r>
    <s v="1012"/>
    <s v="0L"/>
    <x v="5"/>
    <d v="2018-06-26T00:00:00"/>
    <x v="1"/>
    <x v="9"/>
    <s v="ZJ"/>
    <s v="9200096901"/>
    <s v="50"/>
    <n v="-84"/>
    <s v=""/>
    <x v="1"/>
    <x v="5"/>
    <x v="1"/>
  </r>
  <r>
    <s v="1012"/>
    <s v="0L"/>
    <x v="5"/>
    <d v="2018-06-27T00:00:00"/>
    <x v="1"/>
    <x v="9"/>
    <s v="ZJ"/>
    <s v="9200096948"/>
    <s v="50"/>
    <n v="-60"/>
    <s v=""/>
    <x v="1"/>
    <x v="5"/>
    <x v="1"/>
  </r>
  <r>
    <s v="1012"/>
    <s v="0L"/>
    <x v="5"/>
    <d v="2018-06-27T00:00:00"/>
    <x v="1"/>
    <x v="9"/>
    <s v="ZJ"/>
    <s v="9200096959"/>
    <s v="50"/>
    <n v="-12"/>
    <s v=""/>
    <x v="1"/>
    <x v="5"/>
    <x v="1"/>
  </r>
  <r>
    <s v="1012"/>
    <s v="0L"/>
    <x v="5"/>
    <d v="2018-06-27T00:00:00"/>
    <x v="1"/>
    <x v="9"/>
    <s v="ZJ"/>
    <s v="9200096963"/>
    <s v="50"/>
    <n v="-48"/>
    <s v=""/>
    <x v="1"/>
    <x v="5"/>
    <x v="1"/>
  </r>
  <r>
    <s v="1012"/>
    <s v="0L"/>
    <x v="5"/>
    <d v="2018-06-27T00:00:00"/>
    <x v="1"/>
    <x v="9"/>
    <s v="ZJ"/>
    <s v="9200096967"/>
    <s v="50"/>
    <n v="-12"/>
    <s v=""/>
    <x v="1"/>
    <x v="5"/>
    <x v="1"/>
  </r>
  <r>
    <s v="1012"/>
    <s v="0L"/>
    <x v="5"/>
    <d v="2018-06-28T00:00:00"/>
    <x v="1"/>
    <x v="9"/>
    <s v="ZJ"/>
    <s v="9200097008"/>
    <s v="50"/>
    <n v="-36"/>
    <s v=""/>
    <x v="1"/>
    <x v="5"/>
    <x v="1"/>
  </r>
  <r>
    <s v="1012"/>
    <s v="0L"/>
    <x v="5"/>
    <d v="2018-06-28T00:00:00"/>
    <x v="1"/>
    <x v="9"/>
    <s v="ZJ"/>
    <s v="9200097019"/>
    <s v="50"/>
    <n v="-24"/>
    <s v=""/>
    <x v="1"/>
    <x v="5"/>
    <x v="1"/>
  </r>
  <r>
    <s v="1012"/>
    <s v="0L"/>
    <x v="5"/>
    <d v="2018-06-29T00:00:00"/>
    <x v="1"/>
    <x v="9"/>
    <s v="ZJ"/>
    <s v="9200097058"/>
    <s v="50"/>
    <n v="-36"/>
    <s v=""/>
    <x v="1"/>
    <x v="5"/>
    <x v="1"/>
  </r>
  <r>
    <s v="1012"/>
    <s v="0L"/>
    <x v="5"/>
    <d v="2018-06-29T00:00:00"/>
    <x v="1"/>
    <x v="9"/>
    <s v="ZJ"/>
    <s v="9200097066"/>
    <s v="50"/>
    <n v="-12"/>
    <s v=""/>
    <x v="0"/>
    <x v="5"/>
    <x v="0"/>
  </r>
  <r>
    <s v="1012"/>
    <s v="0L"/>
    <x v="5"/>
    <d v="2018-06-29T00:00:00"/>
    <x v="1"/>
    <x v="9"/>
    <s v="ZJ"/>
    <s v="9200097066"/>
    <s v="50"/>
    <n v="-72"/>
    <s v=""/>
    <x v="1"/>
    <x v="5"/>
    <x v="1"/>
  </r>
  <r>
    <s v="1012"/>
    <s v="0L"/>
    <x v="5"/>
    <d v="2018-06-29T00:00:00"/>
    <x v="1"/>
    <x v="9"/>
    <s v="ZJ"/>
    <s v="9200097070"/>
    <s v="50"/>
    <n v="-12"/>
    <s v=""/>
    <x v="1"/>
    <x v="5"/>
    <x v="1"/>
  </r>
  <r>
    <s v="1012"/>
    <s v="0L"/>
    <x v="5"/>
    <d v="2018-06-29T00:00:00"/>
    <x v="1"/>
    <x v="9"/>
    <s v="ZJ"/>
    <s v="9200097072"/>
    <s v="50"/>
    <n v="-12"/>
    <s v=""/>
    <x v="1"/>
    <x v="5"/>
    <x v="1"/>
  </r>
  <r>
    <s v="1012"/>
    <s v="0L"/>
    <x v="5"/>
    <d v="2018-06-29T00:00:00"/>
    <x v="1"/>
    <x v="9"/>
    <s v="ZJ"/>
    <s v="9200097075"/>
    <s v="50"/>
    <n v="-48"/>
    <s v=""/>
    <x v="1"/>
    <x v="5"/>
    <x v="1"/>
  </r>
  <r>
    <s v="1012"/>
    <s v="0L"/>
    <x v="5"/>
    <d v="2018-07-02T00:00:00"/>
    <x v="1"/>
    <x v="10"/>
    <s v="ZJ"/>
    <s v="9200097110"/>
    <s v="50"/>
    <n v="-12"/>
    <s v=""/>
    <x v="1"/>
    <x v="5"/>
    <x v="1"/>
  </r>
  <r>
    <s v="1012"/>
    <s v="0L"/>
    <x v="5"/>
    <d v="2018-07-02T00:00:00"/>
    <x v="1"/>
    <x v="10"/>
    <s v="ZJ"/>
    <s v="9200097113"/>
    <s v="50"/>
    <n v="-24"/>
    <s v=""/>
    <x v="1"/>
    <x v="5"/>
    <x v="1"/>
  </r>
  <r>
    <s v="1012"/>
    <s v="0L"/>
    <x v="5"/>
    <d v="2018-07-02T00:00:00"/>
    <x v="1"/>
    <x v="10"/>
    <s v="ZJ"/>
    <s v="9200097124"/>
    <s v="50"/>
    <n v="-12"/>
    <s v=""/>
    <x v="1"/>
    <x v="5"/>
    <x v="1"/>
  </r>
  <r>
    <s v="1012"/>
    <s v="0L"/>
    <x v="5"/>
    <d v="2018-07-03T00:00:00"/>
    <x v="1"/>
    <x v="10"/>
    <s v="ZJ"/>
    <s v="9200097164"/>
    <s v="50"/>
    <n v="-48"/>
    <s v=""/>
    <x v="1"/>
    <x v="5"/>
    <x v="1"/>
  </r>
  <r>
    <s v="1012"/>
    <s v="0L"/>
    <x v="5"/>
    <d v="2018-07-03T00:00:00"/>
    <x v="1"/>
    <x v="10"/>
    <s v="ZJ"/>
    <s v="9200097174"/>
    <s v="50"/>
    <n v="-12"/>
    <s v=""/>
    <x v="1"/>
    <x v="5"/>
    <x v="1"/>
  </r>
  <r>
    <s v="1012"/>
    <s v="0L"/>
    <x v="5"/>
    <d v="2018-07-05T00:00:00"/>
    <x v="1"/>
    <x v="10"/>
    <s v="ZJ"/>
    <s v="9200097223"/>
    <s v="50"/>
    <n v="-96"/>
    <s v=""/>
    <x v="1"/>
    <x v="5"/>
    <x v="1"/>
  </r>
  <r>
    <s v="1012"/>
    <s v="0L"/>
    <x v="5"/>
    <d v="2018-07-04T00:00:00"/>
    <x v="1"/>
    <x v="10"/>
    <s v="ZJ"/>
    <s v="9200097224"/>
    <s v="50"/>
    <n v="-12"/>
    <s v=""/>
    <x v="1"/>
    <x v="5"/>
    <x v="1"/>
  </r>
  <r>
    <s v="1012"/>
    <s v="0L"/>
    <x v="5"/>
    <d v="2018-07-05T00:00:00"/>
    <x v="1"/>
    <x v="10"/>
    <s v="ZJ"/>
    <s v="9200097234"/>
    <s v="50"/>
    <n v="-36"/>
    <s v=""/>
    <x v="1"/>
    <x v="5"/>
    <x v="1"/>
  </r>
  <r>
    <s v="1012"/>
    <s v="0L"/>
    <x v="5"/>
    <d v="2018-07-09T00:00:00"/>
    <x v="1"/>
    <x v="10"/>
    <s v="ZJ"/>
    <s v="9200097331"/>
    <s v="50"/>
    <n v="-12"/>
    <s v=""/>
    <x v="1"/>
    <x v="5"/>
    <x v="1"/>
  </r>
  <r>
    <s v="1012"/>
    <s v="0L"/>
    <x v="5"/>
    <d v="2018-07-09T00:00:00"/>
    <x v="1"/>
    <x v="10"/>
    <s v="ZJ"/>
    <s v="9200097338"/>
    <s v="50"/>
    <n v="-24"/>
    <s v=""/>
    <x v="1"/>
    <x v="5"/>
    <x v="1"/>
  </r>
  <r>
    <s v="1012"/>
    <s v="0L"/>
    <x v="5"/>
    <d v="2018-07-09T00:00:00"/>
    <x v="1"/>
    <x v="10"/>
    <s v="ZJ"/>
    <s v="9200097342"/>
    <s v="50"/>
    <n v="-12"/>
    <s v=""/>
    <x v="1"/>
    <x v="5"/>
    <x v="1"/>
  </r>
  <r>
    <s v="1012"/>
    <s v="0L"/>
    <x v="5"/>
    <d v="2018-07-09T00:00:00"/>
    <x v="1"/>
    <x v="10"/>
    <s v="ZJ"/>
    <s v="9200097343"/>
    <s v="50"/>
    <n v="-12"/>
    <s v=""/>
    <x v="1"/>
    <x v="5"/>
    <x v="1"/>
  </r>
  <r>
    <s v="1012"/>
    <s v="0L"/>
    <x v="5"/>
    <d v="2018-07-10T00:00:00"/>
    <x v="1"/>
    <x v="10"/>
    <s v="ZJ"/>
    <s v="9200097375"/>
    <s v="50"/>
    <n v="-12"/>
    <s v=""/>
    <x v="1"/>
    <x v="5"/>
    <x v="1"/>
  </r>
  <r>
    <s v="1012"/>
    <s v="0L"/>
    <x v="5"/>
    <d v="2018-07-10T00:00:00"/>
    <x v="1"/>
    <x v="10"/>
    <s v="ZJ"/>
    <s v="9200097387"/>
    <s v="50"/>
    <n v="-60"/>
    <s v=""/>
    <x v="1"/>
    <x v="5"/>
    <x v="1"/>
  </r>
  <r>
    <s v="1012"/>
    <s v="0L"/>
    <x v="5"/>
    <d v="2018-07-10T00:00:00"/>
    <x v="1"/>
    <x v="10"/>
    <s v="ZJ"/>
    <s v="9200097388"/>
    <s v="50"/>
    <n v="-36"/>
    <s v=""/>
    <x v="1"/>
    <x v="5"/>
    <x v="1"/>
  </r>
  <r>
    <s v="1012"/>
    <s v="0L"/>
    <x v="5"/>
    <d v="2018-07-10T00:00:00"/>
    <x v="1"/>
    <x v="10"/>
    <s v="ZJ"/>
    <s v="9200097391"/>
    <s v="50"/>
    <n v="-60"/>
    <s v=""/>
    <x v="1"/>
    <x v="5"/>
    <x v="1"/>
  </r>
  <r>
    <s v="1012"/>
    <s v="0L"/>
    <x v="5"/>
    <d v="2018-07-10T00:00:00"/>
    <x v="1"/>
    <x v="10"/>
    <s v="ZJ"/>
    <s v="9200097393"/>
    <s v="50"/>
    <n v="-132"/>
    <s v=""/>
    <x v="1"/>
    <x v="5"/>
    <x v="1"/>
  </r>
  <r>
    <s v="1012"/>
    <s v="0L"/>
    <x v="5"/>
    <d v="2018-07-10T00:00:00"/>
    <x v="1"/>
    <x v="10"/>
    <s v="ZJ"/>
    <s v="9200097404"/>
    <s v="50"/>
    <n v="-12"/>
    <s v=""/>
    <x v="1"/>
    <x v="5"/>
    <x v="1"/>
  </r>
  <r>
    <s v="1012"/>
    <s v="0L"/>
    <x v="5"/>
    <d v="2018-07-10T00:00:00"/>
    <x v="1"/>
    <x v="10"/>
    <s v="ZJ"/>
    <s v="9200097405"/>
    <s v="50"/>
    <n v="-24"/>
    <s v=""/>
    <x v="1"/>
    <x v="5"/>
    <x v="1"/>
  </r>
  <r>
    <s v="1012"/>
    <s v="0L"/>
    <x v="5"/>
    <d v="2018-07-10T00:00:00"/>
    <x v="1"/>
    <x v="10"/>
    <s v="ZJ"/>
    <s v="9200097409"/>
    <s v="50"/>
    <n v="-12"/>
    <s v=""/>
    <x v="1"/>
    <x v="5"/>
    <x v="1"/>
  </r>
  <r>
    <s v="1012"/>
    <s v="0L"/>
    <x v="5"/>
    <d v="2018-07-10T00:00:00"/>
    <x v="1"/>
    <x v="10"/>
    <s v="ZJ"/>
    <s v="9200097418"/>
    <s v="50"/>
    <n v="-48"/>
    <s v=""/>
    <x v="1"/>
    <x v="5"/>
    <x v="1"/>
  </r>
  <r>
    <s v="1012"/>
    <s v="0L"/>
    <x v="5"/>
    <d v="2018-07-10T00:00:00"/>
    <x v="1"/>
    <x v="10"/>
    <s v="ZJ"/>
    <s v="9200097422"/>
    <s v="50"/>
    <n v="-12"/>
    <s v=""/>
    <x v="1"/>
    <x v="5"/>
    <x v="1"/>
  </r>
  <r>
    <s v="1012"/>
    <s v="0L"/>
    <x v="5"/>
    <d v="2018-07-11T00:00:00"/>
    <x v="1"/>
    <x v="10"/>
    <s v="ZJ"/>
    <s v="9200097463"/>
    <s v="50"/>
    <n v="-48"/>
    <s v=""/>
    <x v="1"/>
    <x v="5"/>
    <x v="1"/>
  </r>
  <r>
    <s v="1012"/>
    <s v="0L"/>
    <x v="5"/>
    <d v="2018-07-11T00:00:00"/>
    <x v="1"/>
    <x v="10"/>
    <s v="ZJ"/>
    <s v="9200097465"/>
    <s v="50"/>
    <n v="-12"/>
    <s v=""/>
    <x v="1"/>
    <x v="5"/>
    <x v="1"/>
  </r>
  <r>
    <s v="1012"/>
    <s v="0L"/>
    <x v="5"/>
    <d v="2018-07-11T00:00:00"/>
    <x v="1"/>
    <x v="10"/>
    <s v="ZJ"/>
    <s v="9200097471"/>
    <s v="50"/>
    <n v="-12"/>
    <s v=""/>
    <x v="1"/>
    <x v="5"/>
    <x v="1"/>
  </r>
  <r>
    <s v="1012"/>
    <s v="0L"/>
    <x v="5"/>
    <d v="2018-07-11T00:00:00"/>
    <x v="1"/>
    <x v="10"/>
    <s v="ZJ"/>
    <s v="9200097472"/>
    <s v="50"/>
    <n v="-36"/>
    <s v=""/>
    <x v="1"/>
    <x v="5"/>
    <x v="1"/>
  </r>
  <r>
    <s v="1012"/>
    <s v="0L"/>
    <x v="5"/>
    <d v="2018-07-12T00:00:00"/>
    <x v="1"/>
    <x v="10"/>
    <s v="ZJ"/>
    <s v="9200097512"/>
    <s v="50"/>
    <n v="-12"/>
    <s v=""/>
    <x v="1"/>
    <x v="5"/>
    <x v="1"/>
  </r>
  <r>
    <s v="1012"/>
    <s v="0L"/>
    <x v="5"/>
    <d v="2018-07-12T00:00:00"/>
    <x v="1"/>
    <x v="10"/>
    <s v="ZJ"/>
    <s v="9200097512"/>
    <s v="50"/>
    <n v="-12"/>
    <s v=""/>
    <x v="2"/>
    <x v="5"/>
    <x v="2"/>
  </r>
  <r>
    <s v="1012"/>
    <s v="0L"/>
    <x v="5"/>
    <d v="2018-07-12T00:00:00"/>
    <x v="1"/>
    <x v="10"/>
    <s v="ZJ"/>
    <s v="9200097516"/>
    <s v="50"/>
    <n v="-60"/>
    <s v=""/>
    <x v="1"/>
    <x v="5"/>
    <x v="1"/>
  </r>
  <r>
    <s v="1012"/>
    <s v="0L"/>
    <x v="5"/>
    <d v="2018-07-12T00:00:00"/>
    <x v="1"/>
    <x v="10"/>
    <s v="ZJ"/>
    <s v="9200097518"/>
    <s v="50"/>
    <n v="-60"/>
    <s v=""/>
    <x v="1"/>
    <x v="5"/>
    <x v="1"/>
  </r>
  <r>
    <s v="1012"/>
    <s v="0L"/>
    <x v="5"/>
    <d v="2018-07-12T00:00:00"/>
    <x v="1"/>
    <x v="10"/>
    <s v="ZJ"/>
    <s v="9200097519"/>
    <s v="50"/>
    <n v="-24"/>
    <s v=""/>
    <x v="1"/>
    <x v="5"/>
    <x v="1"/>
  </r>
  <r>
    <s v="1012"/>
    <s v="0L"/>
    <x v="5"/>
    <d v="2018-07-13T00:00:00"/>
    <x v="1"/>
    <x v="10"/>
    <s v="ZJ"/>
    <s v="9200097579"/>
    <s v="50"/>
    <n v="-24"/>
    <s v=""/>
    <x v="1"/>
    <x v="5"/>
    <x v="1"/>
  </r>
  <r>
    <s v="1012"/>
    <s v="0L"/>
    <x v="5"/>
    <d v="2018-07-13T00:00:00"/>
    <x v="1"/>
    <x v="10"/>
    <s v="ZJ"/>
    <s v="9200097586"/>
    <s v="50"/>
    <n v="-96"/>
    <s v=""/>
    <x v="1"/>
    <x v="5"/>
    <x v="1"/>
  </r>
  <r>
    <s v="1012"/>
    <s v="0L"/>
    <x v="5"/>
    <d v="2018-07-16T00:00:00"/>
    <x v="1"/>
    <x v="10"/>
    <s v="ZJ"/>
    <s v="9200097635"/>
    <s v="50"/>
    <n v="-48"/>
    <s v=""/>
    <x v="1"/>
    <x v="5"/>
    <x v="1"/>
  </r>
  <r>
    <s v="1012"/>
    <s v="0L"/>
    <x v="5"/>
    <d v="2018-07-16T00:00:00"/>
    <x v="1"/>
    <x v="10"/>
    <s v="ZJ"/>
    <s v="9200097637"/>
    <s v="50"/>
    <n v="-12"/>
    <s v=""/>
    <x v="0"/>
    <x v="5"/>
    <x v="0"/>
  </r>
  <r>
    <s v="1012"/>
    <s v="0L"/>
    <x v="5"/>
    <d v="2018-07-16T00:00:00"/>
    <x v="1"/>
    <x v="10"/>
    <s v="ZJ"/>
    <s v="9200097637"/>
    <s v="50"/>
    <n v="-12"/>
    <s v=""/>
    <x v="1"/>
    <x v="5"/>
    <x v="1"/>
  </r>
  <r>
    <s v="1012"/>
    <s v="0L"/>
    <x v="5"/>
    <d v="2018-07-17T00:00:00"/>
    <x v="1"/>
    <x v="10"/>
    <s v="ZJ"/>
    <s v="9200097658"/>
    <s v="50"/>
    <n v="-12"/>
    <s v=""/>
    <x v="1"/>
    <x v="5"/>
    <x v="1"/>
  </r>
  <r>
    <s v="1012"/>
    <s v="0L"/>
    <x v="5"/>
    <d v="2018-07-17T00:00:00"/>
    <x v="1"/>
    <x v="10"/>
    <s v="ZJ"/>
    <s v="9200097659"/>
    <s v="50"/>
    <n v="-12"/>
    <s v=""/>
    <x v="1"/>
    <x v="5"/>
    <x v="1"/>
  </r>
  <r>
    <s v="1012"/>
    <s v="0L"/>
    <x v="5"/>
    <d v="2018-07-17T00:00:00"/>
    <x v="1"/>
    <x v="10"/>
    <s v="ZJ"/>
    <s v="9200097695"/>
    <s v="50"/>
    <n v="-72"/>
    <s v=""/>
    <x v="1"/>
    <x v="5"/>
    <x v="1"/>
  </r>
  <r>
    <s v="1012"/>
    <s v="0L"/>
    <x v="5"/>
    <d v="2018-07-17T00:00:00"/>
    <x v="1"/>
    <x v="10"/>
    <s v="ZJ"/>
    <s v="9200097701"/>
    <s v="50"/>
    <n v="-12"/>
    <s v=""/>
    <x v="1"/>
    <x v="5"/>
    <x v="1"/>
  </r>
  <r>
    <s v="1012"/>
    <s v="0L"/>
    <x v="5"/>
    <d v="2018-07-18T00:00:00"/>
    <x v="1"/>
    <x v="10"/>
    <s v="ZJ"/>
    <s v="9200097753"/>
    <s v="50"/>
    <n v="-36"/>
    <s v=""/>
    <x v="1"/>
    <x v="5"/>
    <x v="1"/>
  </r>
  <r>
    <s v="1012"/>
    <s v="0L"/>
    <x v="5"/>
    <d v="2018-07-18T00:00:00"/>
    <x v="1"/>
    <x v="10"/>
    <s v="ZJ"/>
    <s v="9200097756"/>
    <s v="50"/>
    <n v="-12"/>
    <s v=""/>
    <x v="1"/>
    <x v="5"/>
    <x v="1"/>
  </r>
  <r>
    <s v="1012"/>
    <s v="0L"/>
    <x v="5"/>
    <d v="2018-07-18T00:00:00"/>
    <x v="1"/>
    <x v="10"/>
    <s v="ZJ"/>
    <s v="9200097759"/>
    <s v="50"/>
    <n v="-24"/>
    <s v=""/>
    <x v="1"/>
    <x v="5"/>
    <x v="1"/>
  </r>
  <r>
    <s v="1012"/>
    <s v="0L"/>
    <x v="5"/>
    <d v="2018-07-18T00:00:00"/>
    <x v="1"/>
    <x v="10"/>
    <s v="ZJ"/>
    <s v="9200097760"/>
    <s v="50"/>
    <n v="-12"/>
    <s v=""/>
    <x v="1"/>
    <x v="5"/>
    <x v="1"/>
  </r>
  <r>
    <s v="1012"/>
    <s v="0L"/>
    <x v="5"/>
    <d v="2018-07-19T00:00:00"/>
    <x v="1"/>
    <x v="10"/>
    <s v="ZJ"/>
    <s v="9200097786"/>
    <s v="50"/>
    <n v="-36"/>
    <s v=""/>
    <x v="1"/>
    <x v="5"/>
    <x v="1"/>
  </r>
  <r>
    <s v="1012"/>
    <s v="0L"/>
    <x v="5"/>
    <d v="2018-07-19T00:00:00"/>
    <x v="1"/>
    <x v="10"/>
    <s v="ZJ"/>
    <s v="9200097788"/>
    <s v="50"/>
    <n v="-108"/>
    <s v=""/>
    <x v="1"/>
    <x v="5"/>
    <x v="1"/>
  </r>
  <r>
    <s v="1012"/>
    <s v="0L"/>
    <x v="5"/>
    <d v="2018-07-19T00:00:00"/>
    <x v="1"/>
    <x v="10"/>
    <s v="ZJ"/>
    <s v="9200097795"/>
    <s v="50"/>
    <n v="-84"/>
    <s v=""/>
    <x v="1"/>
    <x v="5"/>
    <x v="1"/>
  </r>
  <r>
    <s v="1012"/>
    <s v="0L"/>
    <x v="5"/>
    <d v="2018-07-19T00:00:00"/>
    <x v="1"/>
    <x v="10"/>
    <s v="ZJ"/>
    <s v="9200097804"/>
    <s v="50"/>
    <n v="-12"/>
    <s v=""/>
    <x v="1"/>
    <x v="5"/>
    <x v="1"/>
  </r>
  <r>
    <s v="1012"/>
    <s v="0L"/>
    <x v="5"/>
    <d v="2018-07-19T00:00:00"/>
    <x v="1"/>
    <x v="10"/>
    <s v="ZJ"/>
    <s v="9200097807"/>
    <s v="50"/>
    <n v="-24"/>
    <s v=""/>
    <x v="1"/>
    <x v="5"/>
    <x v="1"/>
  </r>
  <r>
    <s v="1012"/>
    <s v="0L"/>
    <x v="5"/>
    <d v="2018-07-20T00:00:00"/>
    <x v="1"/>
    <x v="10"/>
    <s v="ZJ"/>
    <s v="9200097848"/>
    <s v="50"/>
    <n v="-96"/>
    <s v=""/>
    <x v="1"/>
    <x v="5"/>
    <x v="1"/>
  </r>
  <r>
    <s v="1012"/>
    <s v="0L"/>
    <x v="5"/>
    <d v="2018-07-20T00:00:00"/>
    <x v="1"/>
    <x v="10"/>
    <s v="ZJ"/>
    <s v="9200097849"/>
    <s v="50"/>
    <n v="-24"/>
    <s v=""/>
    <x v="1"/>
    <x v="5"/>
    <x v="1"/>
  </r>
  <r>
    <s v="1012"/>
    <s v="0L"/>
    <x v="5"/>
    <d v="2018-07-20T00:00:00"/>
    <x v="1"/>
    <x v="10"/>
    <s v="ZJ"/>
    <s v="9200097851"/>
    <s v="50"/>
    <n v="-12"/>
    <s v=""/>
    <x v="1"/>
    <x v="5"/>
    <x v="1"/>
  </r>
  <r>
    <s v="1012"/>
    <s v="0L"/>
    <x v="5"/>
    <d v="2018-07-20T00:00:00"/>
    <x v="1"/>
    <x v="10"/>
    <s v="ZJ"/>
    <s v="9200097854"/>
    <s v="50"/>
    <n v="-12"/>
    <s v=""/>
    <x v="1"/>
    <x v="5"/>
    <x v="1"/>
  </r>
  <r>
    <s v="1012"/>
    <s v="0L"/>
    <x v="5"/>
    <d v="2018-07-23T00:00:00"/>
    <x v="1"/>
    <x v="10"/>
    <s v="ZJ"/>
    <s v="9200097895"/>
    <s v="50"/>
    <n v="-12"/>
    <s v=""/>
    <x v="1"/>
    <x v="5"/>
    <x v="1"/>
  </r>
  <r>
    <s v="1012"/>
    <s v="0L"/>
    <x v="5"/>
    <d v="2018-07-23T00:00:00"/>
    <x v="1"/>
    <x v="10"/>
    <s v="ZJ"/>
    <s v="9200097898"/>
    <s v="50"/>
    <n v="-12"/>
    <s v=""/>
    <x v="1"/>
    <x v="5"/>
    <x v="1"/>
  </r>
  <r>
    <s v="1012"/>
    <s v="0L"/>
    <x v="5"/>
    <d v="2018-07-24T00:00:00"/>
    <x v="1"/>
    <x v="10"/>
    <s v="ZJ"/>
    <s v="9200097952"/>
    <s v="50"/>
    <n v="-12"/>
    <s v=""/>
    <x v="1"/>
    <x v="5"/>
    <x v="1"/>
  </r>
  <r>
    <s v="1012"/>
    <s v="0L"/>
    <x v="5"/>
    <d v="2018-07-24T00:00:00"/>
    <x v="1"/>
    <x v="10"/>
    <s v="ZJ"/>
    <s v="9200097953"/>
    <s v="50"/>
    <n v="-96"/>
    <s v=""/>
    <x v="1"/>
    <x v="5"/>
    <x v="1"/>
  </r>
  <r>
    <s v="1012"/>
    <s v="0L"/>
    <x v="5"/>
    <d v="2018-07-24T00:00:00"/>
    <x v="1"/>
    <x v="10"/>
    <s v="ZJ"/>
    <s v="9200097957"/>
    <s v="50"/>
    <n v="-12"/>
    <s v=""/>
    <x v="1"/>
    <x v="5"/>
    <x v="1"/>
  </r>
  <r>
    <s v="1012"/>
    <s v="0L"/>
    <x v="5"/>
    <d v="2018-07-25T00:00:00"/>
    <x v="1"/>
    <x v="10"/>
    <s v="ZJ"/>
    <s v="9200098008"/>
    <s v="50"/>
    <n v="-12"/>
    <s v=""/>
    <x v="1"/>
    <x v="5"/>
    <x v="1"/>
  </r>
  <r>
    <s v="1012"/>
    <s v="0L"/>
    <x v="5"/>
    <d v="2018-07-25T00:00:00"/>
    <x v="1"/>
    <x v="10"/>
    <s v="ZJ"/>
    <s v="9200098015"/>
    <s v="50"/>
    <n v="-12"/>
    <s v=""/>
    <x v="1"/>
    <x v="5"/>
    <x v="1"/>
  </r>
  <r>
    <s v="1012"/>
    <s v="0L"/>
    <x v="5"/>
    <d v="2018-07-25T00:00:00"/>
    <x v="1"/>
    <x v="10"/>
    <s v="ZJ"/>
    <s v="9200098016"/>
    <s v="50"/>
    <n v="-12"/>
    <s v=""/>
    <x v="1"/>
    <x v="5"/>
    <x v="1"/>
  </r>
  <r>
    <s v="1012"/>
    <s v="0L"/>
    <x v="5"/>
    <d v="2018-07-25T00:00:00"/>
    <x v="1"/>
    <x v="10"/>
    <s v="ZJ"/>
    <s v="9200098017"/>
    <s v="50"/>
    <n v="-12"/>
    <s v=""/>
    <x v="1"/>
    <x v="5"/>
    <x v="1"/>
  </r>
  <r>
    <s v="1012"/>
    <s v="0L"/>
    <x v="5"/>
    <d v="2018-07-26T00:00:00"/>
    <x v="1"/>
    <x v="10"/>
    <s v="ZJ"/>
    <s v="9200098057"/>
    <s v="50"/>
    <n v="-72"/>
    <s v=""/>
    <x v="1"/>
    <x v="5"/>
    <x v="1"/>
  </r>
  <r>
    <s v="1012"/>
    <s v="0L"/>
    <x v="5"/>
    <d v="2018-07-26T00:00:00"/>
    <x v="1"/>
    <x v="10"/>
    <s v="ZJ"/>
    <s v="9200098058"/>
    <s v="50"/>
    <n v="-12"/>
    <s v=""/>
    <x v="1"/>
    <x v="5"/>
    <x v="1"/>
  </r>
  <r>
    <s v="1012"/>
    <s v="0L"/>
    <x v="5"/>
    <d v="2018-07-26T00:00:00"/>
    <x v="1"/>
    <x v="10"/>
    <s v="ZJ"/>
    <s v="9200098068"/>
    <s v="50"/>
    <n v="-12"/>
    <s v=""/>
    <x v="2"/>
    <x v="5"/>
    <x v="2"/>
  </r>
  <r>
    <s v="1012"/>
    <s v="0L"/>
    <x v="5"/>
    <d v="2018-07-26T00:00:00"/>
    <x v="1"/>
    <x v="10"/>
    <s v="ZJ"/>
    <s v="9200098068"/>
    <s v="50"/>
    <n v="-12"/>
    <s v=""/>
    <x v="1"/>
    <x v="5"/>
    <x v="1"/>
  </r>
  <r>
    <s v="1012"/>
    <s v="0L"/>
    <x v="5"/>
    <d v="2018-07-27T00:00:00"/>
    <x v="1"/>
    <x v="10"/>
    <s v="ZJ"/>
    <s v="9200098106"/>
    <s v="50"/>
    <n v="-12"/>
    <s v=""/>
    <x v="1"/>
    <x v="5"/>
    <x v="1"/>
  </r>
  <r>
    <s v="1012"/>
    <s v="0L"/>
    <x v="5"/>
    <d v="2018-07-27T00:00:00"/>
    <x v="1"/>
    <x v="10"/>
    <s v="ZJ"/>
    <s v="9200098107"/>
    <s v="50"/>
    <n v="-12"/>
    <s v=""/>
    <x v="0"/>
    <x v="5"/>
    <x v="0"/>
  </r>
  <r>
    <s v="1012"/>
    <s v="0L"/>
    <x v="5"/>
    <d v="2018-07-27T00:00:00"/>
    <x v="1"/>
    <x v="10"/>
    <s v="ZJ"/>
    <s v="9200098107"/>
    <s v="50"/>
    <n v="-48"/>
    <s v=""/>
    <x v="1"/>
    <x v="5"/>
    <x v="1"/>
  </r>
  <r>
    <s v="1012"/>
    <s v="0L"/>
    <x v="5"/>
    <d v="2018-07-30T00:00:00"/>
    <x v="1"/>
    <x v="10"/>
    <s v="ZJ"/>
    <s v="9200098144"/>
    <s v="50"/>
    <n v="-24"/>
    <s v=""/>
    <x v="1"/>
    <x v="5"/>
    <x v="1"/>
  </r>
  <r>
    <s v="1012"/>
    <s v="0L"/>
    <x v="5"/>
    <d v="2018-07-30T00:00:00"/>
    <x v="1"/>
    <x v="10"/>
    <s v="ZJ"/>
    <s v="9200098146"/>
    <s v="50"/>
    <n v="-24"/>
    <s v=""/>
    <x v="1"/>
    <x v="5"/>
    <x v="1"/>
  </r>
  <r>
    <s v="1012"/>
    <s v="0L"/>
    <x v="5"/>
    <d v="2018-07-30T00:00:00"/>
    <x v="1"/>
    <x v="10"/>
    <s v="ZJ"/>
    <s v="9200098147"/>
    <s v="50"/>
    <n v="-48"/>
    <s v=""/>
    <x v="1"/>
    <x v="5"/>
    <x v="1"/>
  </r>
  <r>
    <s v="1012"/>
    <s v="0L"/>
    <x v="5"/>
    <d v="2018-07-30T00:00:00"/>
    <x v="1"/>
    <x v="10"/>
    <s v="ZJ"/>
    <s v="9200098150"/>
    <s v="50"/>
    <n v="-12"/>
    <s v=""/>
    <x v="1"/>
    <x v="5"/>
    <x v="1"/>
  </r>
  <r>
    <s v="1012"/>
    <s v="0L"/>
    <x v="5"/>
    <d v="2018-07-30T00:00:00"/>
    <x v="1"/>
    <x v="10"/>
    <s v="ZJ"/>
    <s v="9200098151"/>
    <s v="50"/>
    <n v="-12"/>
    <s v=""/>
    <x v="1"/>
    <x v="5"/>
    <x v="1"/>
  </r>
  <r>
    <s v="1012"/>
    <s v="0L"/>
    <x v="5"/>
    <d v="2018-07-30T00:00:00"/>
    <x v="1"/>
    <x v="10"/>
    <s v="ZJ"/>
    <s v="9200098152"/>
    <s v="50"/>
    <n v="-36"/>
    <s v=""/>
    <x v="1"/>
    <x v="5"/>
    <x v="1"/>
  </r>
  <r>
    <s v="1012"/>
    <s v="0L"/>
    <x v="5"/>
    <d v="2018-07-30T00:00:00"/>
    <x v="1"/>
    <x v="10"/>
    <s v="ZJ"/>
    <s v="9200098153"/>
    <s v="50"/>
    <n v="-36"/>
    <s v=""/>
    <x v="1"/>
    <x v="5"/>
    <x v="1"/>
  </r>
  <r>
    <s v="1012"/>
    <s v="0L"/>
    <x v="5"/>
    <d v="2018-07-30T00:00:00"/>
    <x v="1"/>
    <x v="10"/>
    <s v="ZJ"/>
    <s v="9200098156"/>
    <s v="50"/>
    <n v="-72"/>
    <s v=""/>
    <x v="1"/>
    <x v="5"/>
    <x v="1"/>
  </r>
  <r>
    <s v="1012"/>
    <s v="0L"/>
    <x v="5"/>
    <d v="2018-07-30T00:00:00"/>
    <x v="1"/>
    <x v="10"/>
    <s v="ZJ"/>
    <s v="9200098158"/>
    <s v="50"/>
    <n v="-84"/>
    <s v=""/>
    <x v="1"/>
    <x v="5"/>
    <x v="1"/>
  </r>
  <r>
    <s v="1012"/>
    <s v="0L"/>
    <x v="5"/>
    <d v="2018-07-30T00:00:00"/>
    <x v="1"/>
    <x v="10"/>
    <s v="ZJ"/>
    <s v="9200098158"/>
    <s v="50"/>
    <n v="-12"/>
    <s v=""/>
    <x v="0"/>
    <x v="5"/>
    <x v="0"/>
  </r>
  <r>
    <s v="1012"/>
    <s v="0L"/>
    <x v="5"/>
    <d v="2018-07-30T00:00:00"/>
    <x v="1"/>
    <x v="10"/>
    <s v="ZJ"/>
    <s v="9200098159"/>
    <s v="50"/>
    <n v="-48"/>
    <s v=""/>
    <x v="1"/>
    <x v="5"/>
    <x v="1"/>
  </r>
  <r>
    <s v="1012"/>
    <s v="0L"/>
    <x v="5"/>
    <d v="2018-07-30T00:00:00"/>
    <x v="1"/>
    <x v="10"/>
    <s v="ZJ"/>
    <s v="9200098159"/>
    <s v="50"/>
    <n v="-12"/>
    <s v=""/>
    <x v="0"/>
    <x v="5"/>
    <x v="0"/>
  </r>
  <r>
    <s v="1012"/>
    <s v="0L"/>
    <x v="5"/>
    <d v="2018-07-31T00:00:00"/>
    <x v="1"/>
    <x v="10"/>
    <s v="ZJ"/>
    <s v="9200098190"/>
    <s v="50"/>
    <n v="-24"/>
    <s v=""/>
    <x v="1"/>
    <x v="5"/>
    <x v="1"/>
  </r>
  <r>
    <s v="1012"/>
    <s v="0L"/>
    <x v="5"/>
    <d v="2018-07-31T00:00:00"/>
    <x v="1"/>
    <x v="10"/>
    <s v="ZJ"/>
    <s v="9200098209"/>
    <s v="50"/>
    <n v="-48"/>
    <s v=""/>
    <x v="1"/>
    <x v="5"/>
    <x v="1"/>
  </r>
  <r>
    <s v="1012"/>
    <s v="0L"/>
    <x v="5"/>
    <d v="2018-07-31T00:00:00"/>
    <x v="1"/>
    <x v="10"/>
    <s v="ZJ"/>
    <s v="9200098214"/>
    <s v="50"/>
    <n v="-60"/>
    <s v=""/>
    <x v="1"/>
    <x v="5"/>
    <x v="1"/>
  </r>
  <r>
    <s v="1012"/>
    <s v="0L"/>
    <x v="5"/>
    <d v="2018-08-01T00:00:00"/>
    <x v="1"/>
    <x v="11"/>
    <s v="ZJ"/>
    <s v="9200098264"/>
    <s v="50"/>
    <n v="-12"/>
    <s v=""/>
    <x v="1"/>
    <x v="5"/>
    <x v="1"/>
  </r>
  <r>
    <s v="1012"/>
    <s v="0L"/>
    <x v="5"/>
    <d v="2018-08-01T00:00:00"/>
    <x v="1"/>
    <x v="11"/>
    <s v="ZJ"/>
    <s v="9200098265"/>
    <s v="50"/>
    <n v="-12"/>
    <s v=""/>
    <x v="0"/>
    <x v="5"/>
    <x v="0"/>
  </r>
  <r>
    <s v="1012"/>
    <s v="0L"/>
    <x v="5"/>
    <d v="2018-08-01T00:00:00"/>
    <x v="1"/>
    <x v="11"/>
    <s v="ZJ"/>
    <s v="9200098265"/>
    <s v="50"/>
    <n v="-48"/>
    <s v=""/>
    <x v="1"/>
    <x v="5"/>
    <x v="1"/>
  </r>
  <r>
    <s v="1012"/>
    <s v="0L"/>
    <x v="5"/>
    <d v="2018-08-01T00:00:00"/>
    <x v="1"/>
    <x v="11"/>
    <s v="ZJ"/>
    <s v="9200098274"/>
    <s v="50"/>
    <n v="-84"/>
    <s v=""/>
    <x v="1"/>
    <x v="5"/>
    <x v="1"/>
  </r>
  <r>
    <s v="1012"/>
    <s v="0L"/>
    <x v="5"/>
    <d v="2018-08-01T00:00:00"/>
    <x v="1"/>
    <x v="11"/>
    <s v="ZJ"/>
    <s v="9200098275"/>
    <s v="50"/>
    <n v="-12"/>
    <s v=""/>
    <x v="1"/>
    <x v="5"/>
    <x v="1"/>
  </r>
  <r>
    <s v="1012"/>
    <s v="0L"/>
    <x v="5"/>
    <d v="2018-08-01T00:00:00"/>
    <x v="1"/>
    <x v="11"/>
    <s v="ZJ"/>
    <s v="9200098276"/>
    <s v="50"/>
    <n v="-24"/>
    <s v=""/>
    <x v="1"/>
    <x v="5"/>
    <x v="1"/>
  </r>
  <r>
    <s v="1012"/>
    <s v="0L"/>
    <x v="5"/>
    <d v="2018-08-10T00:00:00"/>
    <x v="1"/>
    <x v="11"/>
    <s v="ZJ"/>
    <s v="9200098636"/>
    <s v="50"/>
    <n v="-48"/>
    <s v=""/>
    <x v="1"/>
    <x v="5"/>
    <x v="1"/>
  </r>
  <r>
    <s v="1012"/>
    <s v="0L"/>
    <x v="5"/>
    <d v="2018-08-02T00:00:00"/>
    <x v="1"/>
    <x v="11"/>
    <s v="ZJ"/>
    <s v="9200098319"/>
    <s v="50"/>
    <n v="-12"/>
    <s v=""/>
    <x v="1"/>
    <x v="5"/>
    <x v="1"/>
  </r>
  <r>
    <s v="1012"/>
    <s v="0L"/>
    <x v="5"/>
    <d v="2018-08-02T00:00:00"/>
    <x v="1"/>
    <x v="11"/>
    <s v="ZJ"/>
    <s v="9200098321"/>
    <s v="50"/>
    <n v="-60"/>
    <s v=""/>
    <x v="1"/>
    <x v="5"/>
    <x v="1"/>
  </r>
  <r>
    <s v="1012"/>
    <s v="0L"/>
    <x v="5"/>
    <d v="2018-08-02T00:00:00"/>
    <x v="1"/>
    <x v="11"/>
    <s v="ZJ"/>
    <s v="9200098322"/>
    <s v="50"/>
    <n v="-24"/>
    <s v=""/>
    <x v="1"/>
    <x v="5"/>
    <x v="1"/>
  </r>
  <r>
    <s v="1012"/>
    <s v="0L"/>
    <x v="5"/>
    <d v="2018-08-10T00:00:00"/>
    <x v="1"/>
    <x v="11"/>
    <s v="ZJ"/>
    <s v="9200098646"/>
    <s v="50"/>
    <n v="-12"/>
    <s v=""/>
    <x v="1"/>
    <x v="5"/>
    <x v="1"/>
  </r>
  <r>
    <s v="1012"/>
    <s v="0L"/>
    <x v="5"/>
    <d v="2018-08-10T00:00:00"/>
    <x v="1"/>
    <x v="11"/>
    <s v="ZJ"/>
    <s v="9200098660"/>
    <s v="50"/>
    <n v="-48"/>
    <s v=""/>
    <x v="1"/>
    <x v="5"/>
    <x v="1"/>
  </r>
  <r>
    <s v="1012"/>
    <s v="0L"/>
    <x v="5"/>
    <d v="2018-08-03T00:00:00"/>
    <x v="1"/>
    <x v="11"/>
    <s v="ZJ"/>
    <s v="9200098370"/>
    <s v="50"/>
    <n v="-36"/>
    <s v=""/>
    <x v="1"/>
    <x v="5"/>
    <x v="1"/>
  </r>
  <r>
    <s v="1012"/>
    <s v="0L"/>
    <x v="5"/>
    <d v="2018-08-03T00:00:00"/>
    <x v="1"/>
    <x v="11"/>
    <s v="ZJ"/>
    <s v="9200098385"/>
    <s v="50"/>
    <n v="-12"/>
    <s v=""/>
    <x v="1"/>
    <x v="5"/>
    <x v="1"/>
  </r>
  <r>
    <s v="1012"/>
    <s v="0L"/>
    <x v="5"/>
    <d v="2018-08-03T00:00:00"/>
    <x v="1"/>
    <x v="11"/>
    <s v="ZJ"/>
    <s v="9200098398"/>
    <s v="50"/>
    <n v="-12"/>
    <s v=""/>
    <x v="1"/>
    <x v="5"/>
    <x v="1"/>
  </r>
  <r>
    <s v="1012"/>
    <s v="0L"/>
    <x v="5"/>
    <d v="2018-08-03T00:00:00"/>
    <x v="1"/>
    <x v="11"/>
    <s v="ZJ"/>
    <s v="9200098399"/>
    <s v="50"/>
    <n v="-12"/>
    <s v=""/>
    <x v="1"/>
    <x v="5"/>
    <x v="1"/>
  </r>
  <r>
    <s v="1012"/>
    <s v="0L"/>
    <x v="5"/>
    <d v="2018-08-03T00:00:00"/>
    <x v="1"/>
    <x v="11"/>
    <s v="ZJ"/>
    <s v="9200098404"/>
    <s v="50"/>
    <n v="-12"/>
    <s v=""/>
    <x v="1"/>
    <x v="5"/>
    <x v="1"/>
  </r>
  <r>
    <s v="1012"/>
    <s v="0L"/>
    <x v="5"/>
    <d v="2018-08-06T00:00:00"/>
    <x v="1"/>
    <x v="11"/>
    <s v="ZJ"/>
    <s v="9200098446"/>
    <s v="50"/>
    <n v="-12"/>
    <s v=""/>
    <x v="1"/>
    <x v="5"/>
    <x v="1"/>
  </r>
  <r>
    <s v="1012"/>
    <s v="0L"/>
    <x v="5"/>
    <d v="2018-08-06T00:00:00"/>
    <x v="1"/>
    <x v="11"/>
    <s v="ZJ"/>
    <s v="9200098449"/>
    <s v="50"/>
    <n v="-72"/>
    <s v=""/>
    <x v="1"/>
    <x v="5"/>
    <x v="1"/>
  </r>
  <r>
    <s v="1012"/>
    <s v="0L"/>
    <x v="5"/>
    <d v="2018-08-07T00:00:00"/>
    <x v="1"/>
    <x v="11"/>
    <s v="ZJ"/>
    <s v="9200098498"/>
    <s v="50"/>
    <n v="-24"/>
    <s v=""/>
    <x v="1"/>
    <x v="5"/>
    <x v="1"/>
  </r>
  <r>
    <s v="1012"/>
    <s v="0L"/>
    <x v="5"/>
    <d v="2018-08-07T00:00:00"/>
    <x v="1"/>
    <x v="11"/>
    <s v="ZJ"/>
    <s v="9200098499"/>
    <s v="50"/>
    <n v="-36"/>
    <s v=""/>
    <x v="1"/>
    <x v="5"/>
    <x v="1"/>
  </r>
  <r>
    <s v="1012"/>
    <s v="0L"/>
    <x v="5"/>
    <d v="2018-08-07T00:00:00"/>
    <x v="1"/>
    <x v="11"/>
    <s v="ZJ"/>
    <s v="9200098504"/>
    <s v="50"/>
    <n v="-12"/>
    <s v=""/>
    <x v="1"/>
    <x v="5"/>
    <x v="1"/>
  </r>
  <r>
    <s v="1012"/>
    <s v="0L"/>
    <x v="5"/>
    <d v="2018-08-08T00:00:00"/>
    <x v="1"/>
    <x v="11"/>
    <s v="ZJ"/>
    <s v="9200098543"/>
    <s v="50"/>
    <n v="-24"/>
    <s v=""/>
    <x v="1"/>
    <x v="5"/>
    <x v="1"/>
  </r>
  <r>
    <s v="1012"/>
    <s v="0L"/>
    <x v="5"/>
    <d v="2018-08-08T00:00:00"/>
    <x v="1"/>
    <x v="11"/>
    <s v="ZJ"/>
    <s v="9200098556"/>
    <s v="50"/>
    <n v="-12"/>
    <s v=""/>
    <x v="1"/>
    <x v="5"/>
    <x v="1"/>
  </r>
  <r>
    <s v="1012"/>
    <s v="0L"/>
    <x v="5"/>
    <d v="2018-08-08T00:00:00"/>
    <x v="1"/>
    <x v="11"/>
    <s v="ZJ"/>
    <s v="9200098566"/>
    <s v="50"/>
    <n v="-72"/>
    <s v=""/>
    <x v="1"/>
    <x v="5"/>
    <x v="1"/>
  </r>
  <r>
    <s v="1012"/>
    <s v="0L"/>
    <x v="5"/>
    <d v="2018-08-09T00:00:00"/>
    <x v="1"/>
    <x v="11"/>
    <s v="ZJ"/>
    <s v="9200098601"/>
    <s v="50"/>
    <n v="-12"/>
    <s v=""/>
    <x v="1"/>
    <x v="5"/>
    <x v="1"/>
  </r>
  <r>
    <s v="1012"/>
    <s v="0L"/>
    <x v="5"/>
    <d v="2018-08-09T00:00:00"/>
    <x v="1"/>
    <x v="11"/>
    <s v="ZJ"/>
    <s v="9200098602"/>
    <s v="50"/>
    <n v="-12"/>
    <s v=""/>
    <x v="1"/>
    <x v="5"/>
    <x v="1"/>
  </r>
  <r>
    <s v="1012"/>
    <s v="0L"/>
    <x v="5"/>
    <d v="2018-08-09T00:00:00"/>
    <x v="1"/>
    <x v="11"/>
    <s v="ZJ"/>
    <s v="9200098607"/>
    <s v="50"/>
    <n v="-12"/>
    <s v=""/>
    <x v="2"/>
    <x v="5"/>
    <x v="2"/>
  </r>
  <r>
    <s v="1012"/>
    <s v="0L"/>
    <x v="5"/>
    <d v="2018-08-09T00:00:00"/>
    <x v="1"/>
    <x v="11"/>
    <s v="ZJ"/>
    <s v="9200098607"/>
    <s v="50"/>
    <n v="-24"/>
    <s v=""/>
    <x v="1"/>
    <x v="5"/>
    <x v="1"/>
  </r>
  <r>
    <s v="1012"/>
    <s v="0L"/>
    <x v="5"/>
    <d v="2018-08-13T00:00:00"/>
    <x v="1"/>
    <x v="11"/>
    <s v="ZJ"/>
    <s v="9200098699"/>
    <s v="50"/>
    <n v="-48"/>
    <s v=""/>
    <x v="1"/>
    <x v="5"/>
    <x v="1"/>
  </r>
  <r>
    <s v="1012"/>
    <s v="0L"/>
    <x v="5"/>
    <d v="2018-08-13T00:00:00"/>
    <x v="1"/>
    <x v="11"/>
    <s v="ZJ"/>
    <s v="9200098706"/>
    <s v="50"/>
    <n v="-72"/>
    <s v=""/>
    <x v="1"/>
    <x v="5"/>
    <x v="1"/>
  </r>
  <r>
    <s v="1012"/>
    <s v="0L"/>
    <x v="5"/>
    <d v="2018-08-13T00:00:00"/>
    <x v="1"/>
    <x v="11"/>
    <s v="ZJ"/>
    <s v="9200098707"/>
    <s v="50"/>
    <n v="-12"/>
    <s v=""/>
    <x v="1"/>
    <x v="5"/>
    <x v="1"/>
  </r>
  <r>
    <s v="1012"/>
    <s v="0L"/>
    <x v="5"/>
    <d v="2018-08-13T00:00:00"/>
    <x v="1"/>
    <x v="11"/>
    <s v="ZJ"/>
    <s v="9200098708"/>
    <s v="50"/>
    <n v="-24"/>
    <s v=""/>
    <x v="1"/>
    <x v="5"/>
    <x v="1"/>
  </r>
  <r>
    <s v="1012"/>
    <s v="0L"/>
    <x v="5"/>
    <d v="2018-08-09T00:00:00"/>
    <x v="1"/>
    <x v="11"/>
    <s v="ZJ"/>
    <s v="9200098746"/>
    <s v="40"/>
    <n v="12"/>
    <s v=""/>
    <x v="1"/>
    <x v="5"/>
    <x v="1"/>
  </r>
  <r>
    <s v="1012"/>
    <s v="0L"/>
    <x v="5"/>
    <d v="2018-08-14T00:00:00"/>
    <x v="1"/>
    <x v="11"/>
    <s v="ZJ"/>
    <s v="9200098765"/>
    <s v="50"/>
    <n v="-84"/>
    <s v=""/>
    <x v="1"/>
    <x v="5"/>
    <x v="1"/>
  </r>
  <r>
    <s v="1012"/>
    <s v="0L"/>
    <x v="5"/>
    <d v="2018-08-14T00:00:00"/>
    <x v="1"/>
    <x v="11"/>
    <s v="ZJ"/>
    <s v="9200098784"/>
    <s v="50"/>
    <n v="-36"/>
    <s v=""/>
    <x v="1"/>
    <x v="5"/>
    <x v="1"/>
  </r>
  <r>
    <s v="1012"/>
    <s v="0L"/>
    <x v="5"/>
    <d v="2018-08-15T00:00:00"/>
    <x v="1"/>
    <x v="11"/>
    <s v="ZJ"/>
    <s v="9200098823"/>
    <s v="50"/>
    <n v="-72"/>
    <s v=""/>
    <x v="1"/>
    <x v="5"/>
    <x v="1"/>
  </r>
  <r>
    <s v="1012"/>
    <s v="0L"/>
    <x v="5"/>
    <d v="2018-08-15T00:00:00"/>
    <x v="1"/>
    <x v="11"/>
    <s v="ZJ"/>
    <s v="9200098828"/>
    <s v="50"/>
    <n v="-60"/>
    <s v=""/>
    <x v="1"/>
    <x v="5"/>
    <x v="1"/>
  </r>
  <r>
    <s v="1012"/>
    <s v="0L"/>
    <x v="5"/>
    <d v="2018-08-15T00:00:00"/>
    <x v="1"/>
    <x v="11"/>
    <s v="ZJ"/>
    <s v="9200098829"/>
    <s v="50"/>
    <n v="-48"/>
    <s v=""/>
    <x v="1"/>
    <x v="5"/>
    <x v="1"/>
  </r>
  <r>
    <s v="1012"/>
    <s v="0L"/>
    <x v="5"/>
    <d v="2018-08-16T00:00:00"/>
    <x v="1"/>
    <x v="11"/>
    <s v="ZJ"/>
    <s v="9200098876"/>
    <s v="50"/>
    <n v="-36"/>
    <s v=""/>
    <x v="1"/>
    <x v="5"/>
    <x v="1"/>
  </r>
  <r>
    <s v="1012"/>
    <s v="0L"/>
    <x v="5"/>
    <d v="2018-08-16T00:00:00"/>
    <x v="1"/>
    <x v="11"/>
    <s v="ZJ"/>
    <s v="9200098884"/>
    <s v="50"/>
    <n v="-12"/>
    <s v=""/>
    <x v="1"/>
    <x v="5"/>
    <x v="1"/>
  </r>
  <r>
    <s v="1012"/>
    <s v="0L"/>
    <x v="5"/>
    <d v="2018-08-16T00:00:00"/>
    <x v="1"/>
    <x v="11"/>
    <s v="ZJ"/>
    <s v="9200098886"/>
    <s v="50"/>
    <n v="-12"/>
    <s v=""/>
    <x v="1"/>
    <x v="5"/>
    <x v="1"/>
  </r>
  <r>
    <s v="1012"/>
    <s v="0L"/>
    <x v="5"/>
    <d v="2018-08-16T00:00:00"/>
    <x v="1"/>
    <x v="11"/>
    <s v="ZJ"/>
    <s v="9200098887"/>
    <s v="50"/>
    <n v="-24"/>
    <s v=""/>
    <x v="1"/>
    <x v="5"/>
    <x v="1"/>
  </r>
  <r>
    <s v="1012"/>
    <s v="0L"/>
    <x v="5"/>
    <d v="2018-08-17T00:00:00"/>
    <x v="1"/>
    <x v="11"/>
    <s v="ZJ"/>
    <s v="9200098946"/>
    <s v="50"/>
    <n v="-12"/>
    <s v=""/>
    <x v="2"/>
    <x v="5"/>
    <x v="2"/>
  </r>
  <r>
    <s v="1012"/>
    <s v="0L"/>
    <x v="5"/>
    <d v="2018-08-17T00:00:00"/>
    <x v="1"/>
    <x v="11"/>
    <s v="ZJ"/>
    <s v="9200098949"/>
    <s v="50"/>
    <n v="-36"/>
    <s v=""/>
    <x v="1"/>
    <x v="5"/>
    <x v="1"/>
  </r>
  <r>
    <s v="1012"/>
    <s v="0L"/>
    <x v="5"/>
    <d v="2018-08-17T00:00:00"/>
    <x v="1"/>
    <x v="11"/>
    <s v="ZJ"/>
    <s v="9200098951"/>
    <s v="50"/>
    <n v="-12"/>
    <s v=""/>
    <x v="1"/>
    <x v="5"/>
    <x v="1"/>
  </r>
  <r>
    <s v="1012"/>
    <s v="0L"/>
    <x v="5"/>
    <d v="2018-08-17T00:00:00"/>
    <x v="1"/>
    <x v="11"/>
    <s v="ZJ"/>
    <s v="9200098952"/>
    <s v="50"/>
    <n v="-84"/>
    <s v=""/>
    <x v="1"/>
    <x v="5"/>
    <x v="1"/>
  </r>
  <r>
    <s v="1012"/>
    <s v="0L"/>
    <x v="5"/>
    <d v="2018-08-17T00:00:00"/>
    <x v="1"/>
    <x v="11"/>
    <s v="ZJ"/>
    <s v="9200098957"/>
    <s v="50"/>
    <n v="-12"/>
    <s v=""/>
    <x v="1"/>
    <x v="5"/>
    <x v="1"/>
  </r>
  <r>
    <s v="1012"/>
    <s v="0L"/>
    <x v="5"/>
    <d v="2018-08-20T00:00:00"/>
    <x v="1"/>
    <x v="11"/>
    <s v="ZJ"/>
    <s v="9200098991"/>
    <s v="50"/>
    <n v="-36"/>
    <s v=""/>
    <x v="1"/>
    <x v="5"/>
    <x v="1"/>
  </r>
  <r>
    <s v="1012"/>
    <s v="0L"/>
    <x v="5"/>
    <d v="2018-08-20T00:00:00"/>
    <x v="1"/>
    <x v="11"/>
    <s v="ZJ"/>
    <s v="9200098994"/>
    <s v="50"/>
    <n v="-48"/>
    <s v=""/>
    <x v="1"/>
    <x v="5"/>
    <x v="1"/>
  </r>
  <r>
    <s v="1012"/>
    <s v="0L"/>
    <x v="5"/>
    <d v="2018-08-20T00:00:00"/>
    <x v="1"/>
    <x v="11"/>
    <s v="ZJ"/>
    <s v="9200098997"/>
    <s v="50"/>
    <n v="-60"/>
    <s v=""/>
    <x v="1"/>
    <x v="5"/>
    <x v="1"/>
  </r>
  <r>
    <s v="1012"/>
    <s v="0L"/>
    <x v="5"/>
    <d v="2018-08-20T00:00:00"/>
    <x v="1"/>
    <x v="11"/>
    <s v="ZJ"/>
    <s v="9200098997"/>
    <s v="50"/>
    <n v="-12"/>
    <s v=""/>
    <x v="2"/>
    <x v="5"/>
    <x v="2"/>
  </r>
  <r>
    <s v="1012"/>
    <s v="0L"/>
    <x v="5"/>
    <d v="2018-08-21T00:00:00"/>
    <x v="1"/>
    <x v="11"/>
    <s v="ZJ"/>
    <s v="9200099032"/>
    <s v="50"/>
    <n v="-12"/>
    <s v=""/>
    <x v="1"/>
    <x v="5"/>
    <x v="1"/>
  </r>
  <r>
    <s v="1012"/>
    <s v="0L"/>
    <x v="5"/>
    <d v="2018-08-21T00:00:00"/>
    <x v="1"/>
    <x v="11"/>
    <s v="ZJ"/>
    <s v="9200099033"/>
    <s v="50"/>
    <n v="-12"/>
    <s v=""/>
    <x v="1"/>
    <x v="5"/>
    <x v="1"/>
  </r>
  <r>
    <s v="1012"/>
    <s v="0L"/>
    <x v="5"/>
    <d v="2018-08-21T00:00:00"/>
    <x v="1"/>
    <x v="11"/>
    <s v="ZJ"/>
    <s v="9200099068"/>
    <s v="50"/>
    <n v="-24"/>
    <s v=""/>
    <x v="1"/>
    <x v="5"/>
    <x v="1"/>
  </r>
  <r>
    <s v="1012"/>
    <s v="0L"/>
    <x v="5"/>
    <d v="2018-08-21T00:00:00"/>
    <x v="1"/>
    <x v="11"/>
    <s v="ZJ"/>
    <s v="9200099079"/>
    <s v="50"/>
    <n v="-24"/>
    <s v=""/>
    <x v="1"/>
    <x v="5"/>
    <x v="1"/>
  </r>
  <r>
    <s v="1012"/>
    <s v="0L"/>
    <x v="5"/>
    <d v="2018-08-22T00:00:00"/>
    <x v="1"/>
    <x v="11"/>
    <s v="ZJ"/>
    <s v="9200099126"/>
    <s v="50"/>
    <n v="-84"/>
    <s v=""/>
    <x v="1"/>
    <x v="5"/>
    <x v="1"/>
  </r>
  <r>
    <s v="1012"/>
    <s v="0L"/>
    <x v="5"/>
    <d v="2018-08-22T00:00:00"/>
    <x v="1"/>
    <x v="11"/>
    <s v="ZJ"/>
    <s v="9200099161"/>
    <s v="50"/>
    <n v="-24"/>
    <s v=""/>
    <x v="1"/>
    <x v="5"/>
    <x v="1"/>
  </r>
  <r>
    <s v="1012"/>
    <s v="0L"/>
    <x v="5"/>
    <d v="2018-08-22T00:00:00"/>
    <x v="1"/>
    <x v="11"/>
    <s v="ZJ"/>
    <s v="9200099163"/>
    <s v="50"/>
    <n v="-48"/>
    <s v=""/>
    <x v="1"/>
    <x v="5"/>
    <x v="1"/>
  </r>
  <r>
    <s v="1012"/>
    <s v="0L"/>
    <x v="5"/>
    <d v="2018-08-23T00:00:00"/>
    <x v="1"/>
    <x v="11"/>
    <s v="ZJ"/>
    <s v="9200099234"/>
    <s v="50"/>
    <n v="-84"/>
    <s v=""/>
    <x v="1"/>
    <x v="5"/>
    <x v="1"/>
  </r>
  <r>
    <s v="1012"/>
    <s v="0L"/>
    <x v="5"/>
    <d v="2018-08-23T00:00:00"/>
    <x v="1"/>
    <x v="11"/>
    <s v="ZJ"/>
    <s v="9200099236"/>
    <s v="50"/>
    <n v="-12"/>
    <s v=""/>
    <x v="1"/>
    <x v="5"/>
    <x v="1"/>
  </r>
  <r>
    <s v="1012"/>
    <s v="0L"/>
    <x v="5"/>
    <d v="2018-08-23T00:00:00"/>
    <x v="1"/>
    <x v="11"/>
    <s v="ZJ"/>
    <s v="9200099237"/>
    <s v="50"/>
    <n v="-132"/>
    <s v=""/>
    <x v="1"/>
    <x v="5"/>
    <x v="1"/>
  </r>
  <r>
    <s v="1012"/>
    <s v="0L"/>
    <x v="5"/>
    <d v="2018-08-24T00:00:00"/>
    <x v="1"/>
    <x v="11"/>
    <s v="ZJ"/>
    <s v="9200099290"/>
    <s v="50"/>
    <n v="-12"/>
    <s v=""/>
    <x v="1"/>
    <x v="5"/>
    <x v="1"/>
  </r>
  <r>
    <s v="1012"/>
    <s v="0L"/>
    <x v="5"/>
    <d v="2018-08-24T00:00:00"/>
    <x v="1"/>
    <x v="11"/>
    <s v="ZJ"/>
    <s v="9200099298"/>
    <s v="50"/>
    <n v="-36"/>
    <s v=""/>
    <x v="1"/>
    <x v="5"/>
    <x v="1"/>
  </r>
  <r>
    <s v="1012"/>
    <s v="0L"/>
    <x v="5"/>
    <d v="2018-08-27T00:00:00"/>
    <x v="1"/>
    <x v="11"/>
    <s v="ZJ"/>
    <s v="9200099342"/>
    <s v="50"/>
    <n v="-48"/>
    <s v=""/>
    <x v="1"/>
    <x v="5"/>
    <x v="1"/>
  </r>
  <r>
    <s v="1012"/>
    <s v="0L"/>
    <x v="5"/>
    <d v="2018-08-27T00:00:00"/>
    <x v="1"/>
    <x v="11"/>
    <s v="ZJ"/>
    <s v="9200099347"/>
    <s v="50"/>
    <n v="-48"/>
    <s v=""/>
    <x v="1"/>
    <x v="5"/>
    <x v="1"/>
  </r>
  <r>
    <s v="1012"/>
    <s v="0L"/>
    <x v="5"/>
    <d v="2018-08-28T00:00:00"/>
    <x v="1"/>
    <x v="11"/>
    <s v="ZJ"/>
    <s v="9200099440"/>
    <s v="50"/>
    <n v="-12"/>
    <s v=""/>
    <x v="1"/>
    <x v="5"/>
    <x v="1"/>
  </r>
  <r>
    <s v="1012"/>
    <s v="0L"/>
    <x v="5"/>
    <d v="2018-08-29T00:00:00"/>
    <x v="1"/>
    <x v="11"/>
    <s v="ZJ"/>
    <s v="9200099490"/>
    <s v="50"/>
    <n v="-12"/>
    <s v=""/>
    <x v="1"/>
    <x v="5"/>
    <x v="1"/>
  </r>
  <r>
    <s v="1012"/>
    <s v="0L"/>
    <x v="5"/>
    <d v="2018-08-29T00:00:00"/>
    <x v="1"/>
    <x v="11"/>
    <s v="ZJ"/>
    <s v="9200099491"/>
    <s v="50"/>
    <n v="-12"/>
    <s v=""/>
    <x v="1"/>
    <x v="5"/>
    <x v="1"/>
  </r>
  <r>
    <s v="1012"/>
    <s v="0L"/>
    <x v="5"/>
    <d v="2018-08-29T00:00:00"/>
    <x v="1"/>
    <x v="11"/>
    <s v="ZJ"/>
    <s v="9200099525"/>
    <s v="50"/>
    <n v="-48"/>
    <s v=""/>
    <x v="1"/>
    <x v="5"/>
    <x v="1"/>
  </r>
  <r>
    <s v="1012"/>
    <s v="0L"/>
    <x v="5"/>
    <d v="2018-08-03T00:00:00"/>
    <x v="1"/>
    <x v="11"/>
    <s v="ZJ"/>
    <s v="9200099557"/>
    <s v="50"/>
    <n v="-72"/>
    <s v=""/>
    <x v="1"/>
    <x v="5"/>
    <x v="1"/>
  </r>
  <r>
    <s v="1012"/>
    <s v="0L"/>
    <x v="5"/>
    <d v="2018-08-08T00:00:00"/>
    <x v="1"/>
    <x v="11"/>
    <s v="ZJ"/>
    <s v="9200099558"/>
    <s v="50"/>
    <n v="-24"/>
    <s v=""/>
    <x v="1"/>
    <x v="5"/>
    <x v="1"/>
  </r>
  <r>
    <s v="1012"/>
    <s v="0L"/>
    <x v="5"/>
    <d v="2018-08-30T00:00:00"/>
    <x v="1"/>
    <x v="11"/>
    <s v="ZJ"/>
    <s v="9200099590"/>
    <s v="50"/>
    <n v="-12"/>
    <s v=""/>
    <x v="1"/>
    <x v="5"/>
    <x v="1"/>
  </r>
  <r>
    <s v="1012"/>
    <s v="0L"/>
    <x v="5"/>
    <d v="2018-08-30T00:00:00"/>
    <x v="1"/>
    <x v="11"/>
    <s v="ZJ"/>
    <s v="9200099593"/>
    <s v="50"/>
    <n v="-12"/>
    <s v=""/>
    <x v="1"/>
    <x v="5"/>
    <x v="1"/>
  </r>
  <r>
    <s v="1012"/>
    <s v="0L"/>
    <x v="5"/>
    <d v="2018-08-30T00:00:00"/>
    <x v="1"/>
    <x v="11"/>
    <s v="ZJ"/>
    <s v="9200099594"/>
    <s v="50"/>
    <n v="-60"/>
    <s v=""/>
    <x v="1"/>
    <x v="5"/>
    <x v="1"/>
  </r>
  <r>
    <s v="1012"/>
    <s v="0L"/>
    <x v="5"/>
    <d v="2018-08-30T00:00:00"/>
    <x v="1"/>
    <x v="11"/>
    <s v="ZJ"/>
    <s v="9200099603"/>
    <s v="50"/>
    <n v="-60"/>
    <s v=""/>
    <x v="1"/>
    <x v="5"/>
    <x v="1"/>
  </r>
  <r>
    <s v="1012"/>
    <s v="0L"/>
    <x v="6"/>
    <d v="2017-12-16T00:00:00"/>
    <x v="0"/>
    <x v="3"/>
    <s v="ZJ"/>
    <s v="9200088945"/>
    <s v="50"/>
    <n v="-140"/>
    <s v=""/>
    <x v="1"/>
    <x v="6"/>
    <x v="1"/>
  </r>
  <r>
    <s v="1012"/>
    <s v="0L"/>
    <x v="6"/>
    <d v="2017-11-04T00:00:00"/>
    <x v="0"/>
    <x v="2"/>
    <s v="ZJ"/>
    <s v="9200087248"/>
    <s v="50"/>
    <n v="-140"/>
    <s v=""/>
    <x v="1"/>
    <x v="6"/>
    <x v="1"/>
  </r>
  <r>
    <s v="1012"/>
    <s v="0L"/>
    <x v="6"/>
    <d v="2017-09-01T00:00:00"/>
    <x v="0"/>
    <x v="0"/>
    <s v="ZJ"/>
    <s v="9200084809"/>
    <s v="50"/>
    <n v="-28"/>
    <s v=""/>
    <x v="1"/>
    <x v="6"/>
    <x v="1"/>
  </r>
  <r>
    <s v="1012"/>
    <s v="0L"/>
    <x v="6"/>
    <d v="2017-09-01T00:00:00"/>
    <x v="0"/>
    <x v="0"/>
    <s v="ZJ"/>
    <s v="9200084823"/>
    <s v="40"/>
    <n v="28"/>
    <s v=""/>
    <x v="1"/>
    <x v="6"/>
    <x v="1"/>
  </r>
  <r>
    <s v="1012"/>
    <s v="0L"/>
    <x v="6"/>
    <d v="2017-09-01T00:00:00"/>
    <x v="0"/>
    <x v="0"/>
    <s v="ZJ"/>
    <s v="9200084823"/>
    <s v="40"/>
    <n v="28"/>
    <s v=""/>
    <x v="1"/>
    <x v="6"/>
    <x v="1"/>
  </r>
  <r>
    <s v="1012"/>
    <s v="0L"/>
    <x v="6"/>
    <d v="2017-09-01T00:00:00"/>
    <x v="0"/>
    <x v="0"/>
    <s v="ZJ"/>
    <s v="9200084827"/>
    <s v="50"/>
    <n v="-196"/>
    <s v=""/>
    <x v="2"/>
    <x v="6"/>
    <x v="2"/>
  </r>
  <r>
    <s v="1012"/>
    <s v="0L"/>
    <x v="6"/>
    <d v="2017-09-01T00:00:00"/>
    <x v="0"/>
    <x v="0"/>
    <s v="ZJ"/>
    <s v="9200084827"/>
    <s v="50"/>
    <n v="-56"/>
    <s v=""/>
    <x v="0"/>
    <x v="6"/>
    <x v="0"/>
  </r>
  <r>
    <s v="1012"/>
    <s v="0L"/>
    <x v="6"/>
    <d v="2017-09-01T00:00:00"/>
    <x v="0"/>
    <x v="0"/>
    <s v="ZJ"/>
    <s v="9200084827"/>
    <s v="50"/>
    <n v="-6384"/>
    <s v=""/>
    <x v="1"/>
    <x v="6"/>
    <x v="1"/>
  </r>
  <r>
    <s v="1012"/>
    <s v="0L"/>
    <x v="6"/>
    <d v="2017-09-01T00:00:00"/>
    <x v="0"/>
    <x v="0"/>
    <s v="ZJ"/>
    <s v="9200084827"/>
    <s v="50"/>
    <n v="-28"/>
    <s v=""/>
    <x v="1"/>
    <x v="6"/>
    <x v="1"/>
  </r>
  <r>
    <s v="1012"/>
    <s v="0L"/>
    <x v="6"/>
    <d v="2017-09-01T00:00:00"/>
    <x v="0"/>
    <x v="0"/>
    <s v="ZJ"/>
    <s v="9200084827"/>
    <s v="50"/>
    <n v="-56"/>
    <s v=""/>
    <x v="1"/>
    <x v="6"/>
    <x v="1"/>
  </r>
  <r>
    <s v="1012"/>
    <s v="0L"/>
    <x v="6"/>
    <d v="2017-09-02T00:00:00"/>
    <x v="0"/>
    <x v="0"/>
    <s v="ZJ"/>
    <s v="9200084850"/>
    <s v="50"/>
    <n v="-280"/>
    <s v=""/>
    <x v="1"/>
    <x v="6"/>
    <x v="1"/>
  </r>
  <r>
    <s v="1012"/>
    <s v="0L"/>
    <x v="6"/>
    <d v="2017-09-02T00:00:00"/>
    <x v="0"/>
    <x v="0"/>
    <s v="ZJ"/>
    <s v="9200084855"/>
    <s v="50"/>
    <n v="-336"/>
    <s v=""/>
    <x v="1"/>
    <x v="6"/>
    <x v="1"/>
  </r>
  <r>
    <s v="1012"/>
    <s v="0L"/>
    <x v="6"/>
    <d v="2017-09-02T00:00:00"/>
    <x v="0"/>
    <x v="0"/>
    <s v="ZJ"/>
    <s v="9200084855"/>
    <s v="50"/>
    <n v="-28"/>
    <s v=""/>
    <x v="0"/>
    <x v="6"/>
    <x v="0"/>
  </r>
  <r>
    <s v="1012"/>
    <s v="0L"/>
    <x v="6"/>
    <d v="2017-09-03T00:00:00"/>
    <x v="0"/>
    <x v="0"/>
    <s v="ZJ"/>
    <s v="9200084856"/>
    <s v="50"/>
    <n v="-56"/>
    <s v=""/>
    <x v="1"/>
    <x v="6"/>
    <x v="1"/>
  </r>
  <r>
    <s v="1012"/>
    <s v="0L"/>
    <x v="6"/>
    <d v="2017-09-06T00:00:00"/>
    <x v="0"/>
    <x v="0"/>
    <s v="ZJ"/>
    <s v="9200084908"/>
    <s v="50"/>
    <n v="-28"/>
    <s v=""/>
    <x v="1"/>
    <x v="6"/>
    <x v="1"/>
  </r>
  <r>
    <s v="1012"/>
    <s v="0L"/>
    <x v="6"/>
    <d v="2017-09-06T00:00:00"/>
    <x v="0"/>
    <x v="0"/>
    <s v="ZJ"/>
    <s v="9200084908"/>
    <s v="50"/>
    <n v="-112"/>
    <s v=""/>
    <x v="0"/>
    <x v="6"/>
    <x v="0"/>
  </r>
  <r>
    <s v="1012"/>
    <s v="0L"/>
    <x v="6"/>
    <d v="2017-09-06T00:00:00"/>
    <x v="0"/>
    <x v="0"/>
    <s v="ZJ"/>
    <s v="9200084908"/>
    <s v="50"/>
    <n v="-3808"/>
    <s v=""/>
    <x v="1"/>
    <x v="6"/>
    <x v="1"/>
  </r>
  <r>
    <s v="1012"/>
    <s v="0L"/>
    <x v="6"/>
    <d v="2017-09-05T00:00:00"/>
    <x v="0"/>
    <x v="0"/>
    <s v="ZJ"/>
    <s v="9200084912"/>
    <s v="40"/>
    <n v="28"/>
    <s v=""/>
    <x v="0"/>
    <x v="6"/>
    <x v="0"/>
  </r>
  <r>
    <s v="1012"/>
    <s v="0L"/>
    <x v="6"/>
    <d v="2017-09-05T00:00:00"/>
    <x v="0"/>
    <x v="0"/>
    <s v="ZJ"/>
    <s v="9200084912"/>
    <s v="40"/>
    <n v="28"/>
    <s v=""/>
    <x v="1"/>
    <x v="6"/>
    <x v="1"/>
  </r>
  <r>
    <s v="1012"/>
    <s v="0L"/>
    <x v="6"/>
    <d v="2017-09-04T00:00:00"/>
    <x v="0"/>
    <x v="0"/>
    <s v="ZJ"/>
    <s v="9200084918"/>
    <s v="50"/>
    <n v="-448"/>
    <s v=""/>
    <x v="1"/>
    <x v="6"/>
    <x v="1"/>
  </r>
  <r>
    <s v="1012"/>
    <s v="0L"/>
    <x v="6"/>
    <d v="2017-09-05T00:00:00"/>
    <x v="0"/>
    <x v="0"/>
    <s v="ZJ"/>
    <s v="9200084925"/>
    <s v="50"/>
    <n v="-4200"/>
    <s v=""/>
    <x v="1"/>
    <x v="6"/>
    <x v="1"/>
  </r>
  <r>
    <s v="1012"/>
    <s v="0L"/>
    <x v="6"/>
    <d v="2017-09-05T00:00:00"/>
    <x v="0"/>
    <x v="0"/>
    <s v="ZJ"/>
    <s v="9200084925"/>
    <s v="50"/>
    <n v="-56"/>
    <s v=""/>
    <x v="0"/>
    <x v="6"/>
    <x v="0"/>
  </r>
  <r>
    <s v="1012"/>
    <s v="0L"/>
    <x v="6"/>
    <d v="2017-09-05T00:00:00"/>
    <x v="0"/>
    <x v="0"/>
    <s v="ZJ"/>
    <s v="9200084925"/>
    <s v="50"/>
    <n v="-28"/>
    <s v=""/>
    <x v="1"/>
    <x v="6"/>
    <x v="1"/>
  </r>
  <r>
    <s v="1012"/>
    <s v="0L"/>
    <x v="6"/>
    <d v="2017-09-07T00:00:00"/>
    <x v="0"/>
    <x v="0"/>
    <s v="ZJ"/>
    <s v="9200084952"/>
    <s v="40"/>
    <n v="28"/>
    <s v=""/>
    <x v="0"/>
    <x v="6"/>
    <x v="0"/>
  </r>
  <r>
    <s v="1012"/>
    <s v="0L"/>
    <x v="6"/>
    <d v="2017-09-07T00:00:00"/>
    <x v="0"/>
    <x v="0"/>
    <s v="ZJ"/>
    <s v="9200084954"/>
    <s v="50"/>
    <n v="-28"/>
    <s v=""/>
    <x v="0"/>
    <x v="6"/>
    <x v="0"/>
  </r>
  <r>
    <s v="1012"/>
    <s v="0L"/>
    <x v="6"/>
    <d v="2017-09-07T00:00:00"/>
    <x v="0"/>
    <x v="0"/>
    <s v="ZJ"/>
    <s v="9200084954"/>
    <s v="50"/>
    <n v="-2996"/>
    <s v=""/>
    <x v="1"/>
    <x v="6"/>
    <x v="1"/>
  </r>
  <r>
    <s v="1012"/>
    <s v="0L"/>
    <x v="6"/>
    <d v="2017-09-07T00:00:00"/>
    <x v="0"/>
    <x v="0"/>
    <s v="ZJ"/>
    <s v="9200084954"/>
    <s v="50"/>
    <n v="-28"/>
    <s v=""/>
    <x v="1"/>
    <x v="6"/>
    <x v="1"/>
  </r>
  <r>
    <s v="1012"/>
    <s v="0L"/>
    <x v="6"/>
    <d v="2017-09-07T00:00:00"/>
    <x v="0"/>
    <x v="0"/>
    <s v="ZJ"/>
    <s v="9200084954"/>
    <s v="50"/>
    <n v="-140"/>
    <s v=""/>
    <x v="2"/>
    <x v="6"/>
    <x v="2"/>
  </r>
  <r>
    <s v="1012"/>
    <s v="0L"/>
    <x v="6"/>
    <d v="2017-09-08T00:00:00"/>
    <x v="0"/>
    <x v="0"/>
    <s v="ZJ"/>
    <s v="9200084985"/>
    <s v="40"/>
    <n v="28"/>
    <s v=""/>
    <x v="1"/>
    <x v="6"/>
    <x v="1"/>
  </r>
  <r>
    <s v="1012"/>
    <s v="0L"/>
    <x v="6"/>
    <d v="2017-09-08T00:00:00"/>
    <x v="0"/>
    <x v="0"/>
    <s v="ZJ"/>
    <s v="9200084988"/>
    <s v="50"/>
    <n v="-28"/>
    <s v=""/>
    <x v="1"/>
    <x v="6"/>
    <x v="1"/>
  </r>
  <r>
    <s v="1012"/>
    <s v="0L"/>
    <x v="6"/>
    <d v="2017-09-08T00:00:00"/>
    <x v="0"/>
    <x v="0"/>
    <s v="ZJ"/>
    <s v="9200084988"/>
    <s v="50"/>
    <n v="-56"/>
    <s v=""/>
    <x v="1"/>
    <x v="6"/>
    <x v="1"/>
  </r>
  <r>
    <s v="1012"/>
    <s v="0L"/>
    <x v="6"/>
    <d v="2017-09-08T00:00:00"/>
    <x v="0"/>
    <x v="0"/>
    <s v="ZJ"/>
    <s v="9200084988"/>
    <s v="50"/>
    <n v="-3836"/>
    <s v=""/>
    <x v="1"/>
    <x v="6"/>
    <x v="1"/>
  </r>
  <r>
    <s v="1012"/>
    <s v="0L"/>
    <x v="6"/>
    <d v="2017-09-09T00:00:00"/>
    <x v="0"/>
    <x v="0"/>
    <s v="ZJ"/>
    <s v="9200085018"/>
    <s v="50"/>
    <n v="-28"/>
    <s v=""/>
    <x v="1"/>
    <x v="6"/>
    <x v="1"/>
  </r>
  <r>
    <s v="1012"/>
    <s v="0L"/>
    <x v="6"/>
    <d v="2017-09-09T00:00:00"/>
    <x v="0"/>
    <x v="0"/>
    <s v="ZJ"/>
    <s v="9200085025"/>
    <s v="50"/>
    <n v="-168"/>
    <s v=""/>
    <x v="1"/>
    <x v="6"/>
    <x v="1"/>
  </r>
  <r>
    <s v="1012"/>
    <s v="0L"/>
    <x v="6"/>
    <d v="2017-09-10T00:00:00"/>
    <x v="0"/>
    <x v="0"/>
    <s v="ZJ"/>
    <s v="9200085026"/>
    <s v="50"/>
    <n v="-364"/>
    <s v=""/>
    <x v="1"/>
    <x v="6"/>
    <x v="1"/>
  </r>
  <r>
    <s v="1012"/>
    <s v="0L"/>
    <x v="6"/>
    <d v="2017-09-10T00:00:00"/>
    <x v="0"/>
    <x v="0"/>
    <s v="ZJ"/>
    <s v="9200085032"/>
    <s v="50"/>
    <n v="-28"/>
    <s v=""/>
    <x v="1"/>
    <x v="6"/>
    <x v="1"/>
  </r>
  <r>
    <s v="1012"/>
    <s v="0L"/>
    <x v="6"/>
    <d v="2017-09-12T00:00:00"/>
    <x v="0"/>
    <x v="0"/>
    <s v="ZJ"/>
    <s v="9200085066"/>
    <s v="50"/>
    <n v="-56"/>
    <s v=""/>
    <x v="0"/>
    <x v="6"/>
    <x v="0"/>
  </r>
  <r>
    <s v="1012"/>
    <s v="0L"/>
    <x v="6"/>
    <d v="2017-09-12T00:00:00"/>
    <x v="0"/>
    <x v="0"/>
    <s v="ZJ"/>
    <s v="9200085066"/>
    <s v="50"/>
    <n v="-56"/>
    <s v=""/>
    <x v="1"/>
    <x v="6"/>
    <x v="1"/>
  </r>
  <r>
    <s v="1012"/>
    <s v="0L"/>
    <x v="6"/>
    <d v="2017-09-12T00:00:00"/>
    <x v="0"/>
    <x v="0"/>
    <s v="ZJ"/>
    <s v="9200085066"/>
    <s v="50"/>
    <n v="-3500"/>
    <s v=""/>
    <x v="1"/>
    <x v="6"/>
    <x v="1"/>
  </r>
  <r>
    <s v="1012"/>
    <s v="0L"/>
    <x v="6"/>
    <d v="2017-09-12T00:00:00"/>
    <x v="0"/>
    <x v="0"/>
    <s v="ZJ"/>
    <s v="9200085066"/>
    <s v="50"/>
    <n v="-56"/>
    <s v=""/>
    <x v="1"/>
    <x v="6"/>
    <x v="1"/>
  </r>
  <r>
    <s v="1012"/>
    <s v="0L"/>
    <x v="6"/>
    <d v="2017-09-12T00:00:00"/>
    <x v="0"/>
    <x v="0"/>
    <s v="ZJ"/>
    <s v="9200085065"/>
    <s v="40"/>
    <n v="28"/>
    <s v=""/>
    <x v="1"/>
    <x v="6"/>
    <x v="1"/>
  </r>
  <r>
    <s v="1012"/>
    <s v="0L"/>
    <x v="6"/>
    <d v="2017-09-12T00:00:00"/>
    <x v="0"/>
    <x v="0"/>
    <s v="ZJ"/>
    <s v="9200085065"/>
    <s v="40"/>
    <n v="28"/>
    <s v=""/>
    <x v="1"/>
    <x v="6"/>
    <x v="1"/>
  </r>
  <r>
    <s v="1012"/>
    <s v="0L"/>
    <x v="6"/>
    <d v="2017-09-11T00:00:00"/>
    <x v="0"/>
    <x v="0"/>
    <s v="ZJ"/>
    <s v="9200085072"/>
    <s v="40"/>
    <n v="28"/>
    <s v=""/>
    <x v="1"/>
    <x v="6"/>
    <x v="1"/>
  </r>
  <r>
    <s v="1012"/>
    <s v="0L"/>
    <x v="6"/>
    <d v="2017-09-11T00:00:00"/>
    <x v="0"/>
    <x v="0"/>
    <s v="ZJ"/>
    <s v="9200085072"/>
    <s v="40"/>
    <n v="28"/>
    <s v=""/>
    <x v="1"/>
    <x v="6"/>
    <x v="1"/>
  </r>
  <r>
    <s v="1012"/>
    <s v="0L"/>
    <x v="6"/>
    <d v="2017-09-11T00:00:00"/>
    <x v="0"/>
    <x v="0"/>
    <s v="ZJ"/>
    <s v="9200085075"/>
    <s v="50"/>
    <n v="-28"/>
    <s v=""/>
    <x v="1"/>
    <x v="6"/>
    <x v="1"/>
  </r>
  <r>
    <s v="1012"/>
    <s v="0L"/>
    <x v="6"/>
    <d v="2017-09-11T00:00:00"/>
    <x v="0"/>
    <x v="0"/>
    <s v="ZJ"/>
    <s v="9200085075"/>
    <s v="50"/>
    <n v="-28"/>
    <s v=""/>
    <x v="1"/>
    <x v="6"/>
    <x v="1"/>
  </r>
  <r>
    <s v="1012"/>
    <s v="0L"/>
    <x v="6"/>
    <d v="2017-09-11T00:00:00"/>
    <x v="0"/>
    <x v="0"/>
    <s v="ZJ"/>
    <s v="9200085075"/>
    <s v="50"/>
    <n v="-2744"/>
    <s v=""/>
    <x v="1"/>
    <x v="6"/>
    <x v="1"/>
  </r>
  <r>
    <s v="1012"/>
    <s v="0L"/>
    <x v="6"/>
    <d v="2017-09-13T00:00:00"/>
    <x v="0"/>
    <x v="0"/>
    <s v="ZJ"/>
    <s v="9200085102"/>
    <s v="50"/>
    <n v="-168"/>
    <s v=""/>
    <x v="1"/>
    <x v="6"/>
    <x v="1"/>
  </r>
  <r>
    <s v="1012"/>
    <s v="0L"/>
    <x v="6"/>
    <d v="2017-09-13T00:00:00"/>
    <x v="0"/>
    <x v="0"/>
    <s v="ZJ"/>
    <s v="9200085112"/>
    <s v="40"/>
    <n v="28"/>
    <s v=""/>
    <x v="1"/>
    <x v="6"/>
    <x v="1"/>
  </r>
  <r>
    <s v="1012"/>
    <s v="0L"/>
    <x v="6"/>
    <d v="2017-09-13T00:00:00"/>
    <x v="0"/>
    <x v="0"/>
    <s v="ZJ"/>
    <s v="9200085112"/>
    <s v="40"/>
    <n v="28"/>
    <s v=""/>
    <x v="1"/>
    <x v="6"/>
    <x v="1"/>
  </r>
  <r>
    <s v="1012"/>
    <s v="0L"/>
    <x v="6"/>
    <d v="2017-09-13T00:00:00"/>
    <x v="0"/>
    <x v="0"/>
    <s v="ZJ"/>
    <s v="9200085132"/>
    <s v="50"/>
    <n v="-28"/>
    <s v=""/>
    <x v="2"/>
    <x v="6"/>
    <x v="2"/>
  </r>
  <r>
    <s v="1012"/>
    <s v="0L"/>
    <x v="6"/>
    <d v="2017-09-13T00:00:00"/>
    <x v="0"/>
    <x v="0"/>
    <s v="ZJ"/>
    <s v="9200085132"/>
    <s v="50"/>
    <n v="-28"/>
    <s v=""/>
    <x v="0"/>
    <x v="6"/>
    <x v="0"/>
  </r>
  <r>
    <s v="1012"/>
    <s v="0L"/>
    <x v="6"/>
    <d v="2017-09-13T00:00:00"/>
    <x v="0"/>
    <x v="0"/>
    <s v="ZJ"/>
    <s v="9200085132"/>
    <s v="50"/>
    <n v="-2268"/>
    <s v=""/>
    <x v="1"/>
    <x v="6"/>
    <x v="1"/>
  </r>
  <r>
    <s v="1012"/>
    <s v="0L"/>
    <x v="6"/>
    <d v="2017-09-14T00:00:00"/>
    <x v="0"/>
    <x v="0"/>
    <s v="ZJ"/>
    <s v="9200085175"/>
    <s v="50"/>
    <n v="-1792"/>
    <s v=""/>
    <x v="1"/>
    <x v="6"/>
    <x v="1"/>
  </r>
  <r>
    <s v="1012"/>
    <s v="0L"/>
    <x v="6"/>
    <d v="2017-09-14T00:00:00"/>
    <x v="0"/>
    <x v="0"/>
    <s v="ZJ"/>
    <s v="9200085175"/>
    <s v="50"/>
    <n v="-56"/>
    <s v=""/>
    <x v="1"/>
    <x v="6"/>
    <x v="1"/>
  </r>
  <r>
    <s v="1012"/>
    <s v="0L"/>
    <x v="6"/>
    <d v="2017-09-15T00:00:00"/>
    <x v="0"/>
    <x v="0"/>
    <s v="ZJ"/>
    <s v="9200085201"/>
    <s v="50"/>
    <n v="-56"/>
    <s v=""/>
    <x v="1"/>
    <x v="6"/>
    <x v="1"/>
  </r>
  <r>
    <s v="1012"/>
    <s v="0L"/>
    <x v="6"/>
    <d v="2017-09-15T00:00:00"/>
    <x v="0"/>
    <x v="0"/>
    <s v="ZJ"/>
    <s v="9200085201"/>
    <s v="50"/>
    <n v="-28"/>
    <s v=""/>
    <x v="2"/>
    <x v="6"/>
    <x v="2"/>
  </r>
  <r>
    <s v="1012"/>
    <s v="0L"/>
    <x v="6"/>
    <d v="2017-09-15T00:00:00"/>
    <x v="0"/>
    <x v="0"/>
    <s v="ZJ"/>
    <s v="9200085201"/>
    <s v="50"/>
    <n v="-28"/>
    <s v=""/>
    <x v="1"/>
    <x v="6"/>
    <x v="1"/>
  </r>
  <r>
    <s v="1012"/>
    <s v="0L"/>
    <x v="6"/>
    <d v="2017-09-15T00:00:00"/>
    <x v="0"/>
    <x v="0"/>
    <s v="ZJ"/>
    <s v="9200085201"/>
    <s v="50"/>
    <n v="-4172"/>
    <s v=""/>
    <x v="1"/>
    <x v="6"/>
    <x v="1"/>
  </r>
  <r>
    <s v="1012"/>
    <s v="0L"/>
    <x v="6"/>
    <d v="2017-09-15T00:00:00"/>
    <x v="0"/>
    <x v="0"/>
    <s v="ZJ"/>
    <s v="9200085201"/>
    <s v="50"/>
    <n v="-112"/>
    <s v=""/>
    <x v="0"/>
    <x v="6"/>
    <x v="0"/>
  </r>
  <r>
    <s v="1012"/>
    <s v="0L"/>
    <x v="6"/>
    <d v="2017-09-16T00:00:00"/>
    <x v="0"/>
    <x v="0"/>
    <s v="ZJ"/>
    <s v="9200085202"/>
    <s v="50"/>
    <n v="-364"/>
    <s v=""/>
    <x v="1"/>
    <x v="6"/>
    <x v="1"/>
  </r>
  <r>
    <s v="1012"/>
    <s v="0L"/>
    <x v="6"/>
    <d v="2017-09-15T00:00:00"/>
    <x v="0"/>
    <x v="0"/>
    <s v="ZJ"/>
    <s v="9200085206"/>
    <s v="40"/>
    <n v="28"/>
    <s v=""/>
    <x v="1"/>
    <x v="6"/>
    <x v="1"/>
  </r>
  <r>
    <s v="1012"/>
    <s v="0L"/>
    <x v="6"/>
    <d v="2017-09-18T00:00:00"/>
    <x v="0"/>
    <x v="0"/>
    <s v="ZJ"/>
    <s v="9200085255"/>
    <s v="50"/>
    <n v="-2044"/>
    <s v=""/>
    <x v="1"/>
    <x v="6"/>
    <x v="1"/>
  </r>
  <r>
    <s v="1012"/>
    <s v="0L"/>
    <x v="6"/>
    <d v="2017-09-18T00:00:00"/>
    <x v="0"/>
    <x v="0"/>
    <s v="ZJ"/>
    <s v="9200085255"/>
    <s v="50"/>
    <n v="-28"/>
    <s v=""/>
    <x v="1"/>
    <x v="6"/>
    <x v="1"/>
  </r>
  <r>
    <s v="1012"/>
    <s v="0L"/>
    <x v="6"/>
    <d v="2017-09-18T00:00:00"/>
    <x v="0"/>
    <x v="0"/>
    <s v="ZJ"/>
    <s v="9200085255"/>
    <s v="50"/>
    <n v="-28"/>
    <s v=""/>
    <x v="2"/>
    <x v="6"/>
    <x v="2"/>
  </r>
  <r>
    <s v="1012"/>
    <s v="0L"/>
    <x v="6"/>
    <d v="2017-09-18T00:00:00"/>
    <x v="0"/>
    <x v="0"/>
    <s v="ZJ"/>
    <s v="9200085255"/>
    <s v="50"/>
    <n v="-28"/>
    <s v=""/>
    <x v="0"/>
    <x v="6"/>
    <x v="0"/>
  </r>
  <r>
    <s v="1012"/>
    <s v="0L"/>
    <x v="6"/>
    <d v="2017-09-18T00:00:00"/>
    <x v="0"/>
    <x v="0"/>
    <s v="ZJ"/>
    <s v="9200085254"/>
    <s v="40"/>
    <n v="28"/>
    <s v=""/>
    <x v="1"/>
    <x v="6"/>
    <x v="1"/>
  </r>
  <r>
    <s v="1012"/>
    <s v="0L"/>
    <x v="6"/>
    <d v="2017-09-19T00:00:00"/>
    <x v="0"/>
    <x v="0"/>
    <s v="ZJ"/>
    <s v="9200085281"/>
    <s v="50"/>
    <n v="-28"/>
    <s v=""/>
    <x v="1"/>
    <x v="6"/>
    <x v="1"/>
  </r>
  <r>
    <s v="1012"/>
    <s v="0L"/>
    <x v="6"/>
    <d v="2017-09-19T00:00:00"/>
    <x v="0"/>
    <x v="0"/>
    <s v="ZJ"/>
    <s v="9200085324"/>
    <s v="50"/>
    <n v="-28"/>
    <s v=""/>
    <x v="4"/>
    <x v="6"/>
    <x v="4"/>
  </r>
  <r>
    <s v="1012"/>
    <s v="0L"/>
    <x v="6"/>
    <d v="2017-09-19T00:00:00"/>
    <x v="0"/>
    <x v="0"/>
    <s v="ZJ"/>
    <s v="9200085324"/>
    <s v="50"/>
    <n v="-28"/>
    <s v=""/>
    <x v="0"/>
    <x v="6"/>
    <x v="0"/>
  </r>
  <r>
    <s v="1012"/>
    <s v="0L"/>
    <x v="6"/>
    <d v="2017-09-19T00:00:00"/>
    <x v="0"/>
    <x v="0"/>
    <s v="ZJ"/>
    <s v="9200085324"/>
    <s v="50"/>
    <n v="-84"/>
    <s v=""/>
    <x v="2"/>
    <x v="6"/>
    <x v="2"/>
  </r>
  <r>
    <s v="1012"/>
    <s v="0L"/>
    <x v="6"/>
    <d v="2017-09-19T00:00:00"/>
    <x v="0"/>
    <x v="0"/>
    <s v="ZJ"/>
    <s v="9200085324"/>
    <s v="50"/>
    <n v="-2604"/>
    <s v=""/>
    <x v="1"/>
    <x v="6"/>
    <x v="1"/>
  </r>
  <r>
    <s v="1012"/>
    <s v="0L"/>
    <x v="6"/>
    <d v="2017-09-19T00:00:00"/>
    <x v="0"/>
    <x v="0"/>
    <s v="ZJ"/>
    <s v="9200085324"/>
    <s v="50"/>
    <n v="-28"/>
    <s v=""/>
    <x v="1"/>
    <x v="6"/>
    <x v="1"/>
  </r>
  <r>
    <s v="1012"/>
    <s v="0L"/>
    <x v="6"/>
    <d v="2017-09-20T00:00:00"/>
    <x v="0"/>
    <x v="0"/>
    <s v="ZJ"/>
    <s v="9200085342"/>
    <s v="50"/>
    <n v="-364"/>
    <s v=""/>
    <x v="1"/>
    <x v="6"/>
    <x v="1"/>
  </r>
  <r>
    <s v="1012"/>
    <s v="0L"/>
    <x v="6"/>
    <d v="2017-09-19T00:00:00"/>
    <x v="0"/>
    <x v="0"/>
    <s v="ZJ"/>
    <s v="9200085374"/>
    <s v="40"/>
    <n v="56"/>
    <s v=""/>
    <x v="1"/>
    <x v="6"/>
    <x v="1"/>
  </r>
  <r>
    <s v="1012"/>
    <s v="0L"/>
    <x v="6"/>
    <d v="2017-09-20T00:00:00"/>
    <x v="0"/>
    <x v="0"/>
    <s v="ZJ"/>
    <s v="9200085375"/>
    <s v="40"/>
    <n v="28"/>
    <s v=""/>
    <x v="1"/>
    <x v="6"/>
    <x v="1"/>
  </r>
  <r>
    <s v="1012"/>
    <s v="0L"/>
    <x v="6"/>
    <d v="2017-09-20T00:00:00"/>
    <x v="0"/>
    <x v="0"/>
    <s v="ZJ"/>
    <s v="9200085375"/>
    <s v="40"/>
    <n v="28"/>
    <s v=""/>
    <x v="1"/>
    <x v="6"/>
    <x v="1"/>
  </r>
  <r>
    <s v="1012"/>
    <s v="0L"/>
    <x v="6"/>
    <d v="2017-09-20T00:00:00"/>
    <x v="0"/>
    <x v="0"/>
    <s v="ZJ"/>
    <s v="9200085386"/>
    <s v="50"/>
    <n v="-28"/>
    <s v=""/>
    <x v="2"/>
    <x v="6"/>
    <x v="2"/>
  </r>
  <r>
    <s v="1012"/>
    <s v="0L"/>
    <x v="6"/>
    <d v="2017-09-20T00:00:00"/>
    <x v="0"/>
    <x v="0"/>
    <s v="ZJ"/>
    <s v="9200085386"/>
    <s v="50"/>
    <n v="-28"/>
    <s v=""/>
    <x v="0"/>
    <x v="6"/>
    <x v="0"/>
  </r>
  <r>
    <s v="1012"/>
    <s v="0L"/>
    <x v="6"/>
    <d v="2017-09-20T00:00:00"/>
    <x v="0"/>
    <x v="0"/>
    <s v="ZJ"/>
    <s v="9200085386"/>
    <s v="50"/>
    <n v="-2576"/>
    <s v=""/>
    <x v="1"/>
    <x v="6"/>
    <x v="1"/>
  </r>
  <r>
    <s v="1012"/>
    <s v="0L"/>
    <x v="6"/>
    <d v="2017-09-21T00:00:00"/>
    <x v="0"/>
    <x v="0"/>
    <s v="ZJ"/>
    <s v="9200085433"/>
    <s v="50"/>
    <n v="-56"/>
    <s v=""/>
    <x v="2"/>
    <x v="6"/>
    <x v="2"/>
  </r>
  <r>
    <s v="1012"/>
    <s v="0L"/>
    <x v="6"/>
    <d v="2017-09-21T00:00:00"/>
    <x v="0"/>
    <x v="0"/>
    <s v="ZJ"/>
    <s v="9200085433"/>
    <s v="50"/>
    <n v="-56"/>
    <s v=""/>
    <x v="1"/>
    <x v="6"/>
    <x v="1"/>
  </r>
  <r>
    <s v="1012"/>
    <s v="0L"/>
    <x v="6"/>
    <d v="2017-09-21T00:00:00"/>
    <x v="0"/>
    <x v="0"/>
    <s v="ZJ"/>
    <s v="9200085433"/>
    <s v="50"/>
    <n v="-28"/>
    <s v=""/>
    <x v="2"/>
    <x v="6"/>
    <x v="2"/>
  </r>
  <r>
    <s v="1012"/>
    <s v="0L"/>
    <x v="6"/>
    <d v="2017-09-21T00:00:00"/>
    <x v="0"/>
    <x v="0"/>
    <s v="ZJ"/>
    <s v="9200085433"/>
    <s v="50"/>
    <n v="-1148"/>
    <s v=""/>
    <x v="1"/>
    <x v="6"/>
    <x v="1"/>
  </r>
  <r>
    <s v="1012"/>
    <s v="0L"/>
    <x v="6"/>
    <d v="2017-09-21T00:00:00"/>
    <x v="0"/>
    <x v="0"/>
    <s v="ZJ"/>
    <s v="9200085433"/>
    <s v="50"/>
    <n v="-28"/>
    <s v=""/>
    <x v="1"/>
    <x v="6"/>
    <x v="1"/>
  </r>
  <r>
    <s v="1012"/>
    <s v="0L"/>
    <x v="6"/>
    <d v="2017-09-21T00:00:00"/>
    <x v="0"/>
    <x v="0"/>
    <s v="ZJ"/>
    <s v="9200085433"/>
    <s v="50"/>
    <n v="-28"/>
    <s v=""/>
    <x v="0"/>
    <x v="6"/>
    <x v="0"/>
  </r>
  <r>
    <s v="1012"/>
    <s v="0L"/>
    <x v="6"/>
    <d v="2017-09-21T00:00:00"/>
    <x v="0"/>
    <x v="0"/>
    <s v="ZJ"/>
    <s v="9200085432"/>
    <s v="40"/>
    <n v="28"/>
    <s v=""/>
    <x v="0"/>
    <x v="6"/>
    <x v="0"/>
  </r>
  <r>
    <s v="1012"/>
    <s v="0L"/>
    <x v="6"/>
    <d v="2017-09-21T00:00:00"/>
    <x v="0"/>
    <x v="0"/>
    <s v="ZJ"/>
    <s v="9200085432"/>
    <s v="40"/>
    <n v="28"/>
    <s v=""/>
    <x v="1"/>
    <x v="6"/>
    <x v="1"/>
  </r>
  <r>
    <s v="1012"/>
    <s v="0L"/>
    <x v="6"/>
    <d v="2017-09-21T00:00:00"/>
    <x v="0"/>
    <x v="0"/>
    <s v="ZJ"/>
    <s v="9200085432"/>
    <s v="40"/>
    <n v="28"/>
    <s v=""/>
    <x v="1"/>
    <x v="6"/>
    <x v="1"/>
  </r>
  <r>
    <s v="1012"/>
    <s v="0L"/>
    <x v="6"/>
    <d v="2017-09-22T00:00:00"/>
    <x v="0"/>
    <x v="0"/>
    <s v="ZJ"/>
    <s v="9200085492"/>
    <s v="40"/>
    <n v="28"/>
    <s v=""/>
    <x v="1"/>
    <x v="6"/>
    <x v="1"/>
  </r>
  <r>
    <s v="1012"/>
    <s v="0L"/>
    <x v="6"/>
    <d v="2017-09-22T00:00:00"/>
    <x v="0"/>
    <x v="0"/>
    <s v="ZJ"/>
    <s v="9200085492"/>
    <s v="40"/>
    <n v="28"/>
    <s v=""/>
    <x v="1"/>
    <x v="6"/>
    <x v="1"/>
  </r>
  <r>
    <s v="1012"/>
    <s v="0L"/>
    <x v="6"/>
    <d v="2017-09-22T00:00:00"/>
    <x v="0"/>
    <x v="0"/>
    <s v="ZJ"/>
    <s v="9200085506"/>
    <s v="50"/>
    <n v="-4256"/>
    <s v=""/>
    <x v="1"/>
    <x v="6"/>
    <x v="1"/>
  </r>
  <r>
    <s v="1012"/>
    <s v="0L"/>
    <x v="6"/>
    <d v="2017-09-22T00:00:00"/>
    <x v="0"/>
    <x v="0"/>
    <s v="ZJ"/>
    <s v="9200085506"/>
    <s v="50"/>
    <n v="-56"/>
    <s v=""/>
    <x v="2"/>
    <x v="6"/>
    <x v="2"/>
  </r>
  <r>
    <s v="1012"/>
    <s v="0L"/>
    <x v="6"/>
    <d v="2017-09-22T00:00:00"/>
    <x v="0"/>
    <x v="0"/>
    <s v="ZJ"/>
    <s v="9200085506"/>
    <s v="50"/>
    <n v="-28"/>
    <s v=""/>
    <x v="1"/>
    <x v="6"/>
    <x v="1"/>
  </r>
  <r>
    <s v="1012"/>
    <s v="0L"/>
    <x v="6"/>
    <d v="2017-09-16T00:00:00"/>
    <x v="0"/>
    <x v="0"/>
    <s v="ZJ"/>
    <s v="9200085514"/>
    <s v="50"/>
    <n v="-28"/>
    <s v=""/>
    <x v="0"/>
    <x v="6"/>
    <x v="0"/>
  </r>
  <r>
    <s v="1012"/>
    <s v="0L"/>
    <x v="6"/>
    <d v="2017-09-16T00:00:00"/>
    <x v="0"/>
    <x v="0"/>
    <s v="ZJ"/>
    <s v="9200085514"/>
    <s v="50"/>
    <n v="-28"/>
    <s v=""/>
    <x v="1"/>
    <x v="6"/>
    <x v="1"/>
  </r>
  <r>
    <s v="1012"/>
    <s v="0L"/>
    <x v="6"/>
    <d v="2017-09-23T00:00:00"/>
    <x v="0"/>
    <x v="0"/>
    <s v="ZJ"/>
    <s v="9200085515"/>
    <s v="50"/>
    <n v="-420"/>
    <s v=""/>
    <x v="1"/>
    <x v="6"/>
    <x v="1"/>
  </r>
  <r>
    <s v="1012"/>
    <s v="0L"/>
    <x v="6"/>
    <d v="2017-09-23T00:00:00"/>
    <x v="0"/>
    <x v="0"/>
    <s v="ZJ"/>
    <s v="9200085524"/>
    <s v="50"/>
    <n v="-336"/>
    <s v=""/>
    <x v="1"/>
    <x v="6"/>
    <x v="1"/>
  </r>
  <r>
    <s v="1012"/>
    <s v="0L"/>
    <x v="6"/>
    <d v="2017-09-24T00:00:00"/>
    <x v="0"/>
    <x v="0"/>
    <s v="ZJ"/>
    <s v="9200085525"/>
    <s v="50"/>
    <n v="-196"/>
    <s v=""/>
    <x v="1"/>
    <x v="6"/>
    <x v="1"/>
  </r>
  <r>
    <s v="1012"/>
    <s v="0L"/>
    <x v="6"/>
    <d v="2017-09-24T00:00:00"/>
    <x v="0"/>
    <x v="0"/>
    <s v="ZJ"/>
    <s v="9200085538"/>
    <s v="50"/>
    <n v="-28"/>
    <s v=""/>
    <x v="1"/>
    <x v="6"/>
    <x v="1"/>
  </r>
  <r>
    <s v="1012"/>
    <s v="0L"/>
    <x v="6"/>
    <d v="2017-09-24T00:00:00"/>
    <x v="0"/>
    <x v="0"/>
    <s v="ZJ"/>
    <s v="9200085538"/>
    <s v="50"/>
    <n v="-1736"/>
    <s v=""/>
    <x v="1"/>
    <x v="6"/>
    <x v="1"/>
  </r>
  <r>
    <s v="1012"/>
    <s v="0L"/>
    <x v="6"/>
    <d v="2017-09-26T00:00:00"/>
    <x v="0"/>
    <x v="0"/>
    <s v="ZJ"/>
    <s v="9200085586"/>
    <s v="50"/>
    <n v="-1792"/>
    <s v=""/>
    <x v="1"/>
    <x v="6"/>
    <x v="1"/>
  </r>
  <r>
    <s v="1012"/>
    <s v="0L"/>
    <x v="6"/>
    <d v="2017-09-26T00:00:00"/>
    <x v="0"/>
    <x v="0"/>
    <s v="ZJ"/>
    <s v="9200085586"/>
    <s v="50"/>
    <n v="-28"/>
    <s v=""/>
    <x v="0"/>
    <x v="6"/>
    <x v="0"/>
  </r>
  <r>
    <s v="1012"/>
    <s v="0L"/>
    <x v="6"/>
    <d v="2017-09-26T00:00:00"/>
    <x v="0"/>
    <x v="0"/>
    <s v="ZJ"/>
    <s v="9200085586"/>
    <s v="50"/>
    <n v="-84"/>
    <s v=""/>
    <x v="1"/>
    <x v="6"/>
    <x v="1"/>
  </r>
  <r>
    <s v="1012"/>
    <s v="0L"/>
    <x v="6"/>
    <d v="2017-09-26T00:00:00"/>
    <x v="0"/>
    <x v="0"/>
    <s v="ZJ"/>
    <s v="9200085586"/>
    <s v="50"/>
    <n v="-28"/>
    <s v=""/>
    <x v="2"/>
    <x v="6"/>
    <x v="2"/>
  </r>
  <r>
    <s v="1012"/>
    <s v="0L"/>
    <x v="6"/>
    <d v="2017-09-26T00:00:00"/>
    <x v="0"/>
    <x v="0"/>
    <s v="ZJ"/>
    <s v="9200085600"/>
    <s v="40"/>
    <n v="28"/>
    <s v=""/>
    <x v="1"/>
    <x v="6"/>
    <x v="1"/>
  </r>
  <r>
    <s v="1012"/>
    <s v="0L"/>
    <x v="6"/>
    <d v="2017-09-25T00:00:00"/>
    <x v="0"/>
    <x v="0"/>
    <s v="ZJ"/>
    <s v="9200085610"/>
    <s v="50"/>
    <n v="-2772"/>
    <s v=""/>
    <x v="1"/>
    <x v="6"/>
    <x v="1"/>
  </r>
  <r>
    <s v="1012"/>
    <s v="0L"/>
    <x v="6"/>
    <d v="2017-09-25T00:00:00"/>
    <x v="0"/>
    <x v="0"/>
    <s v="ZJ"/>
    <s v="9200085610"/>
    <s v="50"/>
    <n v="-28"/>
    <s v=""/>
    <x v="0"/>
    <x v="6"/>
    <x v="0"/>
  </r>
  <r>
    <s v="1012"/>
    <s v="0L"/>
    <x v="6"/>
    <d v="2017-09-25T00:00:00"/>
    <x v="0"/>
    <x v="0"/>
    <s v="ZJ"/>
    <s v="9200085610"/>
    <s v="50"/>
    <n v="-56"/>
    <s v=""/>
    <x v="2"/>
    <x v="6"/>
    <x v="2"/>
  </r>
  <r>
    <s v="1012"/>
    <s v="0L"/>
    <x v="6"/>
    <d v="2017-09-25T00:00:00"/>
    <x v="0"/>
    <x v="0"/>
    <s v="ZJ"/>
    <s v="9200085610"/>
    <s v="50"/>
    <n v="-28"/>
    <s v=""/>
    <x v="1"/>
    <x v="6"/>
    <x v="1"/>
  </r>
  <r>
    <s v="1012"/>
    <s v="0L"/>
    <x v="6"/>
    <d v="2017-09-27T00:00:00"/>
    <x v="0"/>
    <x v="0"/>
    <s v="ZJ"/>
    <s v="9200085624"/>
    <s v="50"/>
    <n v="-56"/>
    <s v=""/>
    <x v="1"/>
    <x v="6"/>
    <x v="1"/>
  </r>
  <r>
    <s v="1012"/>
    <s v="0L"/>
    <x v="6"/>
    <d v="2017-09-27T00:00:00"/>
    <x v="0"/>
    <x v="0"/>
    <s v="ZJ"/>
    <s v="9200085658"/>
    <s v="40"/>
    <n v="28"/>
    <s v=""/>
    <x v="1"/>
    <x v="6"/>
    <x v="1"/>
  </r>
  <r>
    <s v="1012"/>
    <s v="0L"/>
    <x v="6"/>
    <d v="2017-09-27T00:00:00"/>
    <x v="0"/>
    <x v="0"/>
    <s v="ZJ"/>
    <s v="9200085680"/>
    <s v="50"/>
    <n v="-1960"/>
    <s v=""/>
    <x v="1"/>
    <x v="6"/>
    <x v="1"/>
  </r>
  <r>
    <s v="1012"/>
    <s v="0L"/>
    <x v="6"/>
    <d v="2017-09-27T00:00:00"/>
    <x v="0"/>
    <x v="0"/>
    <s v="ZJ"/>
    <s v="9200085680"/>
    <s v="50"/>
    <n v="-28"/>
    <s v=""/>
    <x v="0"/>
    <x v="6"/>
    <x v="0"/>
  </r>
  <r>
    <s v="1012"/>
    <s v="0L"/>
    <x v="6"/>
    <d v="2017-09-27T00:00:00"/>
    <x v="0"/>
    <x v="0"/>
    <s v="ZJ"/>
    <s v="9200085680"/>
    <s v="50"/>
    <n v="-28"/>
    <s v=""/>
    <x v="1"/>
    <x v="6"/>
    <x v="1"/>
  </r>
  <r>
    <s v="1012"/>
    <s v="0L"/>
    <x v="6"/>
    <d v="2017-09-27T00:00:00"/>
    <x v="0"/>
    <x v="0"/>
    <s v="ZJ"/>
    <s v="9200085680"/>
    <s v="50"/>
    <n v="-28"/>
    <s v=""/>
    <x v="1"/>
    <x v="6"/>
    <x v="1"/>
  </r>
  <r>
    <s v="1012"/>
    <s v="0L"/>
    <x v="6"/>
    <d v="2017-09-27T00:00:00"/>
    <x v="0"/>
    <x v="0"/>
    <s v="ZJ"/>
    <s v="9200085680"/>
    <s v="50"/>
    <n v="-28"/>
    <s v=""/>
    <x v="2"/>
    <x v="6"/>
    <x v="2"/>
  </r>
  <r>
    <s v="1012"/>
    <s v="0L"/>
    <x v="6"/>
    <d v="2017-09-27T00:00:00"/>
    <x v="0"/>
    <x v="0"/>
    <s v="ZJ"/>
    <s v="9200085680"/>
    <s v="50"/>
    <n v="-56"/>
    <s v=""/>
    <x v="1"/>
    <x v="6"/>
    <x v="1"/>
  </r>
  <r>
    <s v="1012"/>
    <s v="0L"/>
    <x v="6"/>
    <d v="2017-09-28T00:00:00"/>
    <x v="0"/>
    <x v="0"/>
    <s v="ZJ"/>
    <s v="9200085704"/>
    <s v="40"/>
    <n v="28"/>
    <s v=""/>
    <x v="1"/>
    <x v="6"/>
    <x v="1"/>
  </r>
  <r>
    <s v="1012"/>
    <s v="0L"/>
    <x v="6"/>
    <d v="2017-09-28T00:00:00"/>
    <x v="0"/>
    <x v="0"/>
    <s v="ZJ"/>
    <s v="9200085713"/>
    <s v="50"/>
    <n v="-1316"/>
    <s v=""/>
    <x v="1"/>
    <x v="6"/>
    <x v="1"/>
  </r>
  <r>
    <s v="1012"/>
    <s v="0L"/>
    <x v="6"/>
    <d v="2017-09-29T00:00:00"/>
    <x v="0"/>
    <x v="0"/>
    <s v="ZJ"/>
    <s v="9200085781"/>
    <s v="50"/>
    <n v="-56"/>
    <s v=""/>
    <x v="2"/>
    <x v="6"/>
    <x v="2"/>
  </r>
  <r>
    <s v="1012"/>
    <s v="0L"/>
    <x v="6"/>
    <d v="2017-09-29T00:00:00"/>
    <x v="0"/>
    <x v="0"/>
    <s v="ZJ"/>
    <s v="9200085781"/>
    <s v="50"/>
    <n v="-28"/>
    <s v=""/>
    <x v="1"/>
    <x v="6"/>
    <x v="1"/>
  </r>
  <r>
    <s v="1012"/>
    <s v="0L"/>
    <x v="6"/>
    <d v="2017-09-29T00:00:00"/>
    <x v="0"/>
    <x v="0"/>
    <s v="ZJ"/>
    <s v="9200085781"/>
    <s v="50"/>
    <n v="-28"/>
    <s v=""/>
    <x v="1"/>
    <x v="6"/>
    <x v="1"/>
  </r>
  <r>
    <s v="1012"/>
    <s v="0L"/>
    <x v="6"/>
    <d v="2017-09-29T00:00:00"/>
    <x v="0"/>
    <x v="0"/>
    <s v="ZJ"/>
    <s v="9200085781"/>
    <s v="50"/>
    <n v="-28"/>
    <s v=""/>
    <x v="1"/>
    <x v="6"/>
    <x v="1"/>
  </r>
  <r>
    <s v="1012"/>
    <s v="0L"/>
    <x v="6"/>
    <d v="2017-09-29T00:00:00"/>
    <x v="0"/>
    <x v="0"/>
    <s v="ZJ"/>
    <s v="9200085781"/>
    <s v="50"/>
    <n v="-84"/>
    <s v=""/>
    <x v="0"/>
    <x v="6"/>
    <x v="0"/>
  </r>
  <r>
    <s v="1012"/>
    <s v="0L"/>
    <x v="6"/>
    <d v="2017-09-29T00:00:00"/>
    <x v="0"/>
    <x v="0"/>
    <s v="ZJ"/>
    <s v="9200085781"/>
    <s v="50"/>
    <n v="-4844"/>
    <s v=""/>
    <x v="1"/>
    <x v="6"/>
    <x v="1"/>
  </r>
  <r>
    <s v="1012"/>
    <s v="0L"/>
    <x v="6"/>
    <d v="2017-09-30T00:00:00"/>
    <x v="0"/>
    <x v="0"/>
    <s v="ZJ"/>
    <s v="9200085799"/>
    <s v="50"/>
    <n v="-252"/>
    <s v=""/>
    <x v="1"/>
    <x v="6"/>
    <x v="1"/>
  </r>
  <r>
    <s v="1012"/>
    <s v="0L"/>
    <x v="6"/>
    <d v="2017-09-30T00:00:00"/>
    <x v="0"/>
    <x v="0"/>
    <s v="ZJ"/>
    <s v="9200085804"/>
    <s v="50"/>
    <n v="-56"/>
    <s v=""/>
    <x v="1"/>
    <x v="6"/>
    <x v="1"/>
  </r>
  <r>
    <s v="1012"/>
    <s v="0L"/>
    <x v="6"/>
    <d v="2017-09-30T00:00:00"/>
    <x v="0"/>
    <x v="0"/>
    <s v="ZJ"/>
    <s v="9200085804"/>
    <s v="50"/>
    <n v="-84"/>
    <s v=""/>
    <x v="1"/>
    <x v="6"/>
    <x v="1"/>
  </r>
  <r>
    <s v="1012"/>
    <s v="0L"/>
    <x v="6"/>
    <d v="2017-10-01T00:00:00"/>
    <x v="0"/>
    <x v="1"/>
    <s v="ZJ"/>
    <s v="9200085805"/>
    <s v="50"/>
    <n v="-140"/>
    <s v=""/>
    <x v="1"/>
    <x v="6"/>
    <x v="1"/>
  </r>
  <r>
    <s v="1012"/>
    <s v="0L"/>
    <x v="6"/>
    <d v="2017-10-03T00:00:00"/>
    <x v="0"/>
    <x v="1"/>
    <s v="ZJ"/>
    <s v="9200085861"/>
    <s v="50"/>
    <n v="-28"/>
    <s v=""/>
    <x v="2"/>
    <x v="6"/>
    <x v="2"/>
  </r>
  <r>
    <s v="1012"/>
    <s v="0L"/>
    <x v="6"/>
    <d v="2017-10-03T00:00:00"/>
    <x v="0"/>
    <x v="1"/>
    <s v="ZJ"/>
    <s v="9200085861"/>
    <s v="50"/>
    <n v="-3444"/>
    <s v=""/>
    <x v="1"/>
    <x v="6"/>
    <x v="1"/>
  </r>
  <r>
    <s v="1012"/>
    <s v="0L"/>
    <x v="6"/>
    <d v="2017-10-03T00:00:00"/>
    <x v="0"/>
    <x v="1"/>
    <s v="ZJ"/>
    <s v="9200085861"/>
    <s v="50"/>
    <n v="-84"/>
    <s v=""/>
    <x v="0"/>
    <x v="6"/>
    <x v="0"/>
  </r>
  <r>
    <s v="1012"/>
    <s v="0L"/>
    <x v="6"/>
    <d v="2017-10-03T00:00:00"/>
    <x v="0"/>
    <x v="1"/>
    <s v="ZJ"/>
    <s v="9200085861"/>
    <s v="50"/>
    <n v="-28"/>
    <s v=""/>
    <x v="1"/>
    <x v="6"/>
    <x v="1"/>
  </r>
  <r>
    <s v="1012"/>
    <s v="0L"/>
    <x v="6"/>
    <d v="2017-10-03T00:00:00"/>
    <x v="0"/>
    <x v="1"/>
    <s v="ZJ"/>
    <s v="9200085861"/>
    <s v="50"/>
    <n v="-84"/>
    <s v=""/>
    <x v="1"/>
    <x v="6"/>
    <x v="1"/>
  </r>
  <r>
    <s v="1012"/>
    <s v="0L"/>
    <x v="6"/>
    <d v="2017-10-03T00:00:00"/>
    <x v="0"/>
    <x v="1"/>
    <s v="ZJ"/>
    <s v="9200085861"/>
    <s v="50"/>
    <n v="-28"/>
    <s v=""/>
    <x v="1"/>
    <x v="6"/>
    <x v="1"/>
  </r>
  <r>
    <s v="1012"/>
    <s v="0L"/>
    <x v="6"/>
    <d v="2017-10-02T00:00:00"/>
    <x v="0"/>
    <x v="1"/>
    <s v="ZJ"/>
    <s v="9200085862"/>
    <s v="40"/>
    <n v="28"/>
    <s v=""/>
    <x v="1"/>
    <x v="6"/>
    <x v="1"/>
  </r>
  <r>
    <s v="1012"/>
    <s v="0L"/>
    <x v="6"/>
    <d v="2017-10-02T00:00:00"/>
    <x v="0"/>
    <x v="1"/>
    <s v="ZJ"/>
    <s v="9200085862"/>
    <s v="40"/>
    <n v="28"/>
    <s v=""/>
    <x v="2"/>
    <x v="6"/>
    <x v="2"/>
  </r>
  <r>
    <s v="1012"/>
    <s v="0L"/>
    <x v="6"/>
    <d v="2017-10-02T00:00:00"/>
    <x v="0"/>
    <x v="1"/>
    <s v="ZJ"/>
    <s v="9200085862"/>
    <s v="40"/>
    <n v="28"/>
    <s v=""/>
    <x v="0"/>
    <x v="6"/>
    <x v="0"/>
  </r>
  <r>
    <s v="1012"/>
    <s v="0L"/>
    <x v="6"/>
    <d v="2017-10-02T00:00:00"/>
    <x v="0"/>
    <x v="1"/>
    <s v="ZJ"/>
    <s v="9200085862"/>
    <s v="40"/>
    <n v="28"/>
    <s v=""/>
    <x v="1"/>
    <x v="6"/>
    <x v="1"/>
  </r>
  <r>
    <s v="1012"/>
    <s v="0L"/>
    <x v="6"/>
    <d v="2017-10-02T00:00:00"/>
    <x v="0"/>
    <x v="1"/>
    <s v="ZJ"/>
    <s v="9200085863"/>
    <s v="50"/>
    <n v="-28"/>
    <s v=""/>
    <x v="2"/>
    <x v="6"/>
    <x v="2"/>
  </r>
  <r>
    <s v="1012"/>
    <s v="0L"/>
    <x v="6"/>
    <d v="2017-10-02T00:00:00"/>
    <x v="0"/>
    <x v="1"/>
    <s v="ZJ"/>
    <s v="9200085863"/>
    <s v="50"/>
    <n v="-56"/>
    <s v=""/>
    <x v="1"/>
    <x v="6"/>
    <x v="1"/>
  </r>
  <r>
    <s v="1012"/>
    <s v="0L"/>
    <x v="6"/>
    <d v="2017-10-02T00:00:00"/>
    <x v="0"/>
    <x v="1"/>
    <s v="ZJ"/>
    <s v="9200085863"/>
    <s v="50"/>
    <n v="-28"/>
    <s v=""/>
    <x v="2"/>
    <x v="6"/>
    <x v="2"/>
  </r>
  <r>
    <s v="1012"/>
    <s v="0L"/>
    <x v="6"/>
    <d v="2017-10-02T00:00:00"/>
    <x v="0"/>
    <x v="1"/>
    <s v="ZJ"/>
    <s v="9200085863"/>
    <s v="50"/>
    <n v="-28"/>
    <s v=""/>
    <x v="1"/>
    <x v="6"/>
    <x v="1"/>
  </r>
  <r>
    <s v="1012"/>
    <s v="0L"/>
    <x v="6"/>
    <d v="2017-10-02T00:00:00"/>
    <x v="0"/>
    <x v="1"/>
    <s v="ZJ"/>
    <s v="9200085863"/>
    <s v="50"/>
    <n v="-56"/>
    <s v=""/>
    <x v="1"/>
    <x v="6"/>
    <x v="1"/>
  </r>
  <r>
    <s v="1012"/>
    <s v="0L"/>
    <x v="6"/>
    <d v="2017-10-02T00:00:00"/>
    <x v="0"/>
    <x v="1"/>
    <s v="ZJ"/>
    <s v="9200085863"/>
    <s v="50"/>
    <n v="-4237.8100000000004"/>
    <s v=""/>
    <x v="1"/>
    <x v="6"/>
    <x v="1"/>
  </r>
  <r>
    <s v="1012"/>
    <s v="0L"/>
    <x v="6"/>
    <d v="2017-10-02T00:00:00"/>
    <x v="0"/>
    <x v="1"/>
    <s v="ZJ"/>
    <s v="9200085863"/>
    <s v="50"/>
    <n v="-140"/>
    <s v=""/>
    <x v="2"/>
    <x v="6"/>
    <x v="2"/>
  </r>
  <r>
    <s v="1012"/>
    <s v="0L"/>
    <x v="6"/>
    <d v="2017-10-03T00:00:00"/>
    <x v="0"/>
    <x v="1"/>
    <s v="ZJ"/>
    <s v="9200085864"/>
    <s v="40"/>
    <n v="28"/>
    <s v=""/>
    <x v="1"/>
    <x v="6"/>
    <x v="1"/>
  </r>
  <r>
    <s v="1012"/>
    <s v="0L"/>
    <x v="6"/>
    <d v="2017-10-04T00:00:00"/>
    <x v="0"/>
    <x v="1"/>
    <s v="ZJ"/>
    <s v="9200085898"/>
    <s v="50"/>
    <n v="-560"/>
    <s v=""/>
    <x v="1"/>
    <x v="6"/>
    <x v="1"/>
  </r>
  <r>
    <s v="1012"/>
    <s v="0L"/>
    <x v="6"/>
    <d v="2017-10-04T00:00:00"/>
    <x v="0"/>
    <x v="1"/>
    <s v="ZJ"/>
    <s v="9200085934"/>
    <s v="50"/>
    <n v="-28"/>
    <s v=""/>
    <x v="1"/>
    <x v="6"/>
    <x v="1"/>
  </r>
  <r>
    <s v="1012"/>
    <s v="0L"/>
    <x v="6"/>
    <d v="2017-10-04T00:00:00"/>
    <x v="0"/>
    <x v="1"/>
    <s v="ZJ"/>
    <s v="9200085934"/>
    <s v="50"/>
    <n v="-28"/>
    <s v=""/>
    <x v="1"/>
    <x v="6"/>
    <x v="1"/>
  </r>
  <r>
    <s v="1012"/>
    <s v="0L"/>
    <x v="6"/>
    <d v="2017-10-04T00:00:00"/>
    <x v="0"/>
    <x v="1"/>
    <s v="ZJ"/>
    <s v="9200085934"/>
    <s v="50"/>
    <n v="-112"/>
    <s v=""/>
    <x v="1"/>
    <x v="6"/>
    <x v="1"/>
  </r>
  <r>
    <s v="1012"/>
    <s v="0L"/>
    <x v="6"/>
    <d v="2017-10-04T00:00:00"/>
    <x v="0"/>
    <x v="1"/>
    <s v="ZJ"/>
    <s v="9200085934"/>
    <s v="50"/>
    <n v="-28"/>
    <s v=""/>
    <x v="1"/>
    <x v="6"/>
    <x v="1"/>
  </r>
  <r>
    <s v="1012"/>
    <s v="0L"/>
    <x v="6"/>
    <d v="2017-10-04T00:00:00"/>
    <x v="0"/>
    <x v="1"/>
    <s v="ZJ"/>
    <s v="9200085934"/>
    <s v="50"/>
    <n v="-2240"/>
    <s v=""/>
    <x v="1"/>
    <x v="6"/>
    <x v="1"/>
  </r>
  <r>
    <s v="1012"/>
    <s v="0L"/>
    <x v="6"/>
    <d v="2017-10-04T00:00:00"/>
    <x v="0"/>
    <x v="1"/>
    <s v="ZJ"/>
    <s v="9200085934"/>
    <s v="50"/>
    <n v="-140"/>
    <s v=""/>
    <x v="1"/>
    <x v="6"/>
    <x v="1"/>
  </r>
  <r>
    <s v="1012"/>
    <s v="0L"/>
    <x v="6"/>
    <d v="2017-10-05T00:00:00"/>
    <x v="0"/>
    <x v="1"/>
    <s v="ZJ"/>
    <s v="9200085957"/>
    <s v="50"/>
    <n v="-28"/>
    <s v=""/>
    <x v="1"/>
    <x v="6"/>
    <x v="1"/>
  </r>
  <r>
    <s v="1012"/>
    <s v="0L"/>
    <x v="6"/>
    <d v="2017-10-05T00:00:00"/>
    <x v="0"/>
    <x v="1"/>
    <s v="ZJ"/>
    <s v="9200085982"/>
    <s v="40"/>
    <n v="28"/>
    <s v=""/>
    <x v="1"/>
    <x v="6"/>
    <x v="1"/>
  </r>
  <r>
    <s v="1012"/>
    <s v="0L"/>
    <x v="6"/>
    <d v="2017-10-05T00:00:00"/>
    <x v="0"/>
    <x v="1"/>
    <s v="ZJ"/>
    <s v="9200085982"/>
    <s v="40"/>
    <n v="28"/>
    <s v=""/>
    <x v="1"/>
    <x v="6"/>
    <x v="1"/>
  </r>
  <r>
    <s v="1012"/>
    <s v="0L"/>
    <x v="6"/>
    <d v="2017-10-05T00:00:00"/>
    <x v="0"/>
    <x v="1"/>
    <s v="ZJ"/>
    <s v="9200085982"/>
    <s v="40"/>
    <n v="28"/>
    <s v=""/>
    <x v="2"/>
    <x v="6"/>
    <x v="2"/>
  </r>
  <r>
    <s v="1012"/>
    <s v="0L"/>
    <x v="6"/>
    <d v="2017-10-05T00:00:00"/>
    <x v="0"/>
    <x v="1"/>
    <s v="ZJ"/>
    <s v="9200085982"/>
    <s v="40"/>
    <n v="28"/>
    <s v=""/>
    <x v="1"/>
    <x v="6"/>
    <x v="1"/>
  </r>
  <r>
    <s v="1012"/>
    <s v="0L"/>
    <x v="6"/>
    <d v="2017-10-05T00:00:00"/>
    <x v="0"/>
    <x v="1"/>
    <s v="ZJ"/>
    <s v="9200085982"/>
    <s v="40"/>
    <n v="28"/>
    <s v=""/>
    <x v="1"/>
    <x v="6"/>
    <x v="1"/>
  </r>
  <r>
    <s v="1012"/>
    <s v="0L"/>
    <x v="6"/>
    <d v="2017-10-05T00:00:00"/>
    <x v="0"/>
    <x v="1"/>
    <s v="ZJ"/>
    <s v="9200085997"/>
    <s v="50"/>
    <n v="-2072"/>
    <s v=""/>
    <x v="1"/>
    <x v="6"/>
    <x v="1"/>
  </r>
  <r>
    <s v="1012"/>
    <s v="0L"/>
    <x v="6"/>
    <d v="2017-10-05T00:00:00"/>
    <x v="0"/>
    <x v="1"/>
    <s v="ZJ"/>
    <s v="9200085997"/>
    <s v="50"/>
    <n v="-28"/>
    <s v=""/>
    <x v="0"/>
    <x v="6"/>
    <x v="0"/>
  </r>
  <r>
    <s v="1012"/>
    <s v="0L"/>
    <x v="6"/>
    <d v="2017-10-05T00:00:00"/>
    <x v="0"/>
    <x v="1"/>
    <s v="ZJ"/>
    <s v="9200085997"/>
    <s v="50"/>
    <n v="-112"/>
    <s v=""/>
    <x v="2"/>
    <x v="6"/>
    <x v="2"/>
  </r>
  <r>
    <s v="1012"/>
    <s v="0L"/>
    <x v="6"/>
    <d v="2017-10-06T00:00:00"/>
    <x v="0"/>
    <x v="1"/>
    <s v="ZJ"/>
    <s v="9200086025"/>
    <s v="40"/>
    <n v="28"/>
    <s v=""/>
    <x v="1"/>
    <x v="6"/>
    <x v="1"/>
  </r>
  <r>
    <s v="1012"/>
    <s v="0L"/>
    <x v="6"/>
    <d v="2017-10-06T00:00:00"/>
    <x v="0"/>
    <x v="1"/>
    <s v="ZJ"/>
    <s v="9200086028"/>
    <s v="50"/>
    <n v="-84"/>
    <s v=""/>
    <x v="0"/>
    <x v="6"/>
    <x v="0"/>
  </r>
  <r>
    <s v="1012"/>
    <s v="0L"/>
    <x v="6"/>
    <d v="2017-10-06T00:00:00"/>
    <x v="0"/>
    <x v="1"/>
    <s v="ZJ"/>
    <s v="9200086028"/>
    <s v="50"/>
    <n v="-56"/>
    <s v=""/>
    <x v="1"/>
    <x v="6"/>
    <x v="1"/>
  </r>
  <r>
    <s v="1012"/>
    <s v="0L"/>
    <x v="6"/>
    <d v="2017-10-06T00:00:00"/>
    <x v="0"/>
    <x v="1"/>
    <s v="ZJ"/>
    <s v="9200086028"/>
    <s v="50"/>
    <n v="-28"/>
    <s v=""/>
    <x v="1"/>
    <x v="6"/>
    <x v="1"/>
  </r>
  <r>
    <s v="1012"/>
    <s v="0L"/>
    <x v="6"/>
    <d v="2017-10-06T00:00:00"/>
    <x v="0"/>
    <x v="1"/>
    <s v="ZJ"/>
    <s v="9200086028"/>
    <s v="50"/>
    <n v="-28"/>
    <s v=""/>
    <x v="1"/>
    <x v="6"/>
    <x v="1"/>
  </r>
  <r>
    <s v="1012"/>
    <s v="0L"/>
    <x v="6"/>
    <d v="2017-10-06T00:00:00"/>
    <x v="0"/>
    <x v="1"/>
    <s v="ZJ"/>
    <s v="9200086028"/>
    <s v="50"/>
    <n v="-3752"/>
    <s v=""/>
    <x v="1"/>
    <x v="6"/>
    <x v="1"/>
  </r>
  <r>
    <s v="1012"/>
    <s v="0L"/>
    <x v="6"/>
    <d v="2017-10-06T00:00:00"/>
    <x v="0"/>
    <x v="1"/>
    <s v="ZJ"/>
    <s v="9200086028"/>
    <s v="50"/>
    <n v="-84"/>
    <s v=""/>
    <x v="2"/>
    <x v="6"/>
    <x v="2"/>
  </r>
  <r>
    <s v="1012"/>
    <s v="0L"/>
    <x v="6"/>
    <d v="2017-10-06T00:00:00"/>
    <x v="0"/>
    <x v="1"/>
    <s v="ZJ"/>
    <s v="9200086028"/>
    <s v="50"/>
    <n v="-56"/>
    <s v=""/>
    <x v="1"/>
    <x v="6"/>
    <x v="1"/>
  </r>
  <r>
    <s v="1012"/>
    <s v="0L"/>
    <x v="6"/>
    <d v="2017-10-07T00:00:00"/>
    <x v="0"/>
    <x v="1"/>
    <s v="ZJ"/>
    <s v="9200086063"/>
    <s v="50"/>
    <n v="-364"/>
    <s v=""/>
    <x v="1"/>
    <x v="6"/>
    <x v="1"/>
  </r>
  <r>
    <s v="1012"/>
    <s v="0L"/>
    <x v="6"/>
    <d v="2017-10-07T00:00:00"/>
    <x v="0"/>
    <x v="1"/>
    <s v="ZJ"/>
    <s v="9200086068"/>
    <s v="50"/>
    <n v="-28"/>
    <s v=""/>
    <x v="0"/>
    <x v="6"/>
    <x v="0"/>
  </r>
  <r>
    <s v="1012"/>
    <s v="0L"/>
    <x v="6"/>
    <d v="2017-10-07T00:00:00"/>
    <x v="0"/>
    <x v="1"/>
    <s v="ZJ"/>
    <s v="9200086068"/>
    <s v="50"/>
    <n v="-112"/>
    <s v=""/>
    <x v="1"/>
    <x v="6"/>
    <x v="1"/>
  </r>
  <r>
    <s v="1012"/>
    <s v="0L"/>
    <x v="6"/>
    <d v="2017-10-08T00:00:00"/>
    <x v="0"/>
    <x v="1"/>
    <s v="ZJ"/>
    <s v="9200086069"/>
    <s v="50"/>
    <n v="-448"/>
    <s v=""/>
    <x v="1"/>
    <x v="6"/>
    <x v="1"/>
  </r>
  <r>
    <s v="1012"/>
    <s v="0L"/>
    <x v="6"/>
    <d v="2017-10-09T00:00:00"/>
    <x v="0"/>
    <x v="1"/>
    <s v="ZJ"/>
    <s v="9200086103"/>
    <s v="50"/>
    <n v="-56"/>
    <s v=""/>
    <x v="1"/>
    <x v="6"/>
    <x v="1"/>
  </r>
  <r>
    <s v="1012"/>
    <s v="0L"/>
    <x v="6"/>
    <d v="2017-10-09T00:00:00"/>
    <x v="0"/>
    <x v="1"/>
    <s v="ZJ"/>
    <s v="9200086103"/>
    <s v="50"/>
    <n v="-2632"/>
    <s v=""/>
    <x v="1"/>
    <x v="6"/>
    <x v="1"/>
  </r>
  <r>
    <s v="1012"/>
    <s v="0L"/>
    <x v="6"/>
    <d v="2017-10-09T00:00:00"/>
    <x v="0"/>
    <x v="1"/>
    <s v="ZJ"/>
    <s v="9200086103"/>
    <s v="50"/>
    <n v="-28"/>
    <s v=""/>
    <x v="0"/>
    <x v="6"/>
    <x v="0"/>
  </r>
  <r>
    <s v="1012"/>
    <s v="0L"/>
    <x v="6"/>
    <d v="2017-10-09T00:00:00"/>
    <x v="0"/>
    <x v="1"/>
    <s v="ZJ"/>
    <s v="9200086103"/>
    <s v="50"/>
    <n v="-28"/>
    <s v=""/>
    <x v="2"/>
    <x v="6"/>
    <x v="2"/>
  </r>
  <r>
    <s v="1012"/>
    <s v="0L"/>
    <x v="6"/>
    <d v="2017-10-10T00:00:00"/>
    <x v="0"/>
    <x v="1"/>
    <s v="ZJ"/>
    <s v="9200086123"/>
    <s v="40"/>
    <n v="28"/>
    <s v=""/>
    <x v="1"/>
    <x v="6"/>
    <x v="1"/>
  </r>
  <r>
    <s v="1012"/>
    <s v="0L"/>
    <x v="6"/>
    <d v="2017-10-10T00:00:00"/>
    <x v="0"/>
    <x v="1"/>
    <s v="ZJ"/>
    <s v="9200086123"/>
    <s v="40"/>
    <n v="28"/>
    <s v=""/>
    <x v="1"/>
    <x v="6"/>
    <x v="1"/>
  </r>
  <r>
    <s v="1012"/>
    <s v="0L"/>
    <x v="6"/>
    <d v="2017-10-10T00:00:00"/>
    <x v="0"/>
    <x v="1"/>
    <s v="ZJ"/>
    <s v="9200086123"/>
    <s v="40"/>
    <n v="28"/>
    <s v=""/>
    <x v="1"/>
    <x v="6"/>
    <x v="1"/>
  </r>
  <r>
    <s v="1012"/>
    <s v="0L"/>
    <x v="6"/>
    <d v="2017-10-10T00:00:00"/>
    <x v="0"/>
    <x v="1"/>
    <s v="ZJ"/>
    <s v="9200086125"/>
    <s v="50"/>
    <n v="-28"/>
    <s v=""/>
    <x v="2"/>
    <x v="6"/>
    <x v="2"/>
  </r>
  <r>
    <s v="1012"/>
    <s v="0L"/>
    <x v="6"/>
    <d v="2017-10-10T00:00:00"/>
    <x v="0"/>
    <x v="1"/>
    <s v="ZJ"/>
    <s v="9200086125"/>
    <s v="50"/>
    <n v="-56"/>
    <s v=""/>
    <x v="1"/>
    <x v="6"/>
    <x v="1"/>
  </r>
  <r>
    <s v="1012"/>
    <s v="0L"/>
    <x v="6"/>
    <d v="2017-10-10T00:00:00"/>
    <x v="0"/>
    <x v="1"/>
    <s v="ZJ"/>
    <s v="9200086125"/>
    <s v="50"/>
    <n v="-112"/>
    <s v=""/>
    <x v="1"/>
    <x v="6"/>
    <x v="1"/>
  </r>
  <r>
    <s v="1012"/>
    <s v="0L"/>
    <x v="6"/>
    <d v="2017-10-10T00:00:00"/>
    <x v="0"/>
    <x v="1"/>
    <s v="ZJ"/>
    <s v="9200086125"/>
    <s v="50"/>
    <n v="-1960"/>
    <s v=""/>
    <x v="1"/>
    <x v="6"/>
    <x v="1"/>
  </r>
  <r>
    <s v="1012"/>
    <s v="0L"/>
    <x v="6"/>
    <d v="2017-10-11T00:00:00"/>
    <x v="0"/>
    <x v="1"/>
    <s v="ZJ"/>
    <s v="9200086131"/>
    <s v="50"/>
    <n v="-532"/>
    <s v=""/>
    <x v="1"/>
    <x v="6"/>
    <x v="1"/>
  </r>
  <r>
    <s v="1012"/>
    <s v="0L"/>
    <x v="6"/>
    <d v="2017-10-11T00:00:00"/>
    <x v="0"/>
    <x v="1"/>
    <s v="ZJ"/>
    <s v="9200086168"/>
    <s v="50"/>
    <n v="-28"/>
    <s v=""/>
    <x v="1"/>
    <x v="6"/>
    <x v="1"/>
  </r>
  <r>
    <s v="1012"/>
    <s v="0L"/>
    <x v="6"/>
    <d v="2017-10-11T00:00:00"/>
    <x v="0"/>
    <x v="1"/>
    <s v="ZJ"/>
    <s v="9200086176"/>
    <s v="40"/>
    <n v="28"/>
    <s v=""/>
    <x v="1"/>
    <x v="6"/>
    <x v="1"/>
  </r>
  <r>
    <s v="1012"/>
    <s v="0L"/>
    <x v="6"/>
    <d v="2017-10-11T00:00:00"/>
    <x v="0"/>
    <x v="1"/>
    <s v="ZJ"/>
    <s v="9200086195"/>
    <s v="50"/>
    <n v="-28"/>
    <s v=""/>
    <x v="1"/>
    <x v="6"/>
    <x v="1"/>
  </r>
  <r>
    <s v="1012"/>
    <s v="0L"/>
    <x v="6"/>
    <d v="2017-10-11T00:00:00"/>
    <x v="0"/>
    <x v="1"/>
    <s v="ZJ"/>
    <s v="9200086195"/>
    <s v="50"/>
    <n v="-28"/>
    <s v=""/>
    <x v="1"/>
    <x v="6"/>
    <x v="1"/>
  </r>
  <r>
    <s v="1012"/>
    <s v="0L"/>
    <x v="6"/>
    <d v="2017-10-11T00:00:00"/>
    <x v="0"/>
    <x v="1"/>
    <s v="ZJ"/>
    <s v="9200086195"/>
    <s v="50"/>
    <n v="-28"/>
    <s v=""/>
    <x v="1"/>
    <x v="6"/>
    <x v="1"/>
  </r>
  <r>
    <s v="1012"/>
    <s v="0L"/>
    <x v="6"/>
    <d v="2017-10-11T00:00:00"/>
    <x v="0"/>
    <x v="1"/>
    <s v="ZJ"/>
    <s v="9200086195"/>
    <s v="50"/>
    <n v="-56"/>
    <s v=""/>
    <x v="2"/>
    <x v="6"/>
    <x v="2"/>
  </r>
  <r>
    <s v="1012"/>
    <s v="0L"/>
    <x v="6"/>
    <d v="2017-10-11T00:00:00"/>
    <x v="0"/>
    <x v="1"/>
    <s v="ZJ"/>
    <s v="9200086195"/>
    <s v="50"/>
    <n v="-2352"/>
    <s v=""/>
    <x v="1"/>
    <x v="6"/>
    <x v="1"/>
  </r>
  <r>
    <s v="1012"/>
    <s v="0L"/>
    <x v="6"/>
    <d v="2017-10-12T00:00:00"/>
    <x v="0"/>
    <x v="1"/>
    <s v="ZJ"/>
    <s v="9200086211"/>
    <s v="50"/>
    <n v="-28"/>
    <s v=""/>
    <x v="1"/>
    <x v="6"/>
    <x v="1"/>
  </r>
  <r>
    <s v="1012"/>
    <s v="0L"/>
    <x v="6"/>
    <d v="2017-10-12T00:00:00"/>
    <x v="0"/>
    <x v="1"/>
    <s v="ZJ"/>
    <s v="9200086262"/>
    <s v="50"/>
    <n v="-28"/>
    <s v=""/>
    <x v="1"/>
    <x v="6"/>
    <x v="1"/>
  </r>
  <r>
    <s v="1012"/>
    <s v="0L"/>
    <x v="6"/>
    <d v="2017-10-12T00:00:00"/>
    <x v="0"/>
    <x v="1"/>
    <s v="ZJ"/>
    <s v="9200086262"/>
    <s v="50"/>
    <n v="-1120"/>
    <s v=""/>
    <x v="1"/>
    <x v="6"/>
    <x v="1"/>
  </r>
  <r>
    <s v="1012"/>
    <s v="0L"/>
    <x v="6"/>
    <d v="2017-10-12T00:00:00"/>
    <x v="0"/>
    <x v="1"/>
    <s v="ZJ"/>
    <s v="9200086262"/>
    <s v="50"/>
    <n v="-28"/>
    <s v=""/>
    <x v="2"/>
    <x v="6"/>
    <x v="2"/>
  </r>
  <r>
    <s v="1012"/>
    <s v="0L"/>
    <x v="6"/>
    <d v="2017-10-13T00:00:00"/>
    <x v="0"/>
    <x v="1"/>
    <s v="ZJ"/>
    <s v="9200086307"/>
    <s v="40"/>
    <n v="28"/>
    <s v=""/>
    <x v="1"/>
    <x v="6"/>
    <x v="1"/>
  </r>
  <r>
    <s v="1012"/>
    <s v="0L"/>
    <x v="6"/>
    <d v="2017-10-13T00:00:00"/>
    <x v="0"/>
    <x v="1"/>
    <s v="ZJ"/>
    <s v="9200086309"/>
    <s v="50"/>
    <n v="-56"/>
    <s v=""/>
    <x v="0"/>
    <x v="6"/>
    <x v="0"/>
  </r>
  <r>
    <s v="1012"/>
    <s v="0L"/>
    <x v="6"/>
    <d v="2017-10-13T00:00:00"/>
    <x v="0"/>
    <x v="1"/>
    <s v="ZJ"/>
    <s v="9200086309"/>
    <s v="50"/>
    <n v="-28"/>
    <s v=""/>
    <x v="1"/>
    <x v="6"/>
    <x v="1"/>
  </r>
  <r>
    <s v="1012"/>
    <s v="0L"/>
    <x v="6"/>
    <d v="2017-10-13T00:00:00"/>
    <x v="0"/>
    <x v="1"/>
    <s v="ZJ"/>
    <s v="9200086309"/>
    <s v="50"/>
    <n v="-28"/>
    <s v=""/>
    <x v="1"/>
    <x v="6"/>
    <x v="1"/>
  </r>
  <r>
    <s v="1012"/>
    <s v="0L"/>
    <x v="6"/>
    <d v="2017-10-13T00:00:00"/>
    <x v="0"/>
    <x v="1"/>
    <s v="ZJ"/>
    <s v="9200086309"/>
    <s v="50"/>
    <n v="-3108"/>
    <s v=""/>
    <x v="1"/>
    <x v="6"/>
    <x v="1"/>
  </r>
  <r>
    <s v="1012"/>
    <s v="0L"/>
    <x v="6"/>
    <d v="2017-10-13T00:00:00"/>
    <x v="0"/>
    <x v="1"/>
    <s v="ZJ"/>
    <s v="9200086309"/>
    <s v="50"/>
    <n v="-84"/>
    <s v=""/>
    <x v="2"/>
    <x v="6"/>
    <x v="2"/>
  </r>
  <r>
    <s v="1012"/>
    <s v="0L"/>
    <x v="6"/>
    <d v="2017-10-14T00:00:00"/>
    <x v="0"/>
    <x v="1"/>
    <s v="ZJ"/>
    <s v="9200086334"/>
    <s v="50"/>
    <n v="-364"/>
    <s v=""/>
    <x v="1"/>
    <x v="6"/>
    <x v="1"/>
  </r>
  <r>
    <s v="1012"/>
    <s v="0L"/>
    <x v="6"/>
    <d v="2017-10-15T00:00:00"/>
    <x v="0"/>
    <x v="1"/>
    <s v="ZJ"/>
    <s v="9200086340"/>
    <s v="50"/>
    <n v="-252"/>
    <s v=""/>
    <x v="1"/>
    <x v="6"/>
    <x v="1"/>
  </r>
  <r>
    <s v="1012"/>
    <s v="0L"/>
    <x v="6"/>
    <d v="2017-10-02T00:00:00"/>
    <x v="0"/>
    <x v="1"/>
    <s v="ZJ"/>
    <s v="9200086399"/>
    <s v="40"/>
    <n v="56"/>
    <s v=""/>
    <x v="1"/>
    <x v="6"/>
    <x v="1"/>
  </r>
  <r>
    <s v="1012"/>
    <s v="0L"/>
    <x v="6"/>
    <d v="2017-10-11T00:00:00"/>
    <x v="0"/>
    <x v="1"/>
    <s v="ZJ"/>
    <s v="9200086402"/>
    <s v="40"/>
    <n v="28"/>
    <s v=""/>
    <x v="1"/>
    <x v="6"/>
    <x v="1"/>
  </r>
  <r>
    <s v="1012"/>
    <s v="0L"/>
    <x v="6"/>
    <d v="2017-10-17T00:00:00"/>
    <x v="0"/>
    <x v="1"/>
    <s v="ZJ"/>
    <s v="9200086405"/>
    <s v="40"/>
    <n v="56"/>
    <s v=""/>
    <x v="1"/>
    <x v="6"/>
    <x v="1"/>
  </r>
  <r>
    <s v="1012"/>
    <s v="0L"/>
    <x v="6"/>
    <d v="2017-10-17T00:00:00"/>
    <x v="0"/>
    <x v="1"/>
    <s v="ZJ"/>
    <s v="9200086405"/>
    <s v="40"/>
    <n v="56"/>
    <s v=""/>
    <x v="1"/>
    <x v="6"/>
    <x v="1"/>
  </r>
  <r>
    <s v="1012"/>
    <s v="0L"/>
    <x v="6"/>
    <d v="2017-10-17T00:00:00"/>
    <x v="0"/>
    <x v="1"/>
    <s v="ZJ"/>
    <s v="9200086415"/>
    <s v="50"/>
    <n v="-28"/>
    <s v=""/>
    <x v="1"/>
    <x v="6"/>
    <x v="1"/>
  </r>
  <r>
    <s v="1012"/>
    <s v="0L"/>
    <x v="6"/>
    <d v="2017-10-17T00:00:00"/>
    <x v="0"/>
    <x v="1"/>
    <s v="ZJ"/>
    <s v="9200086415"/>
    <s v="50"/>
    <n v="-56"/>
    <s v=""/>
    <x v="1"/>
    <x v="6"/>
    <x v="1"/>
  </r>
  <r>
    <s v="1012"/>
    <s v="0L"/>
    <x v="6"/>
    <d v="2017-10-17T00:00:00"/>
    <x v="0"/>
    <x v="1"/>
    <s v="ZJ"/>
    <s v="9200086415"/>
    <s v="50"/>
    <n v="-2884"/>
    <s v=""/>
    <x v="1"/>
    <x v="6"/>
    <x v="1"/>
  </r>
  <r>
    <s v="1012"/>
    <s v="0L"/>
    <x v="6"/>
    <d v="2017-10-17T00:00:00"/>
    <x v="0"/>
    <x v="1"/>
    <s v="ZJ"/>
    <s v="9200086415"/>
    <s v="50"/>
    <n v="-28"/>
    <s v=""/>
    <x v="2"/>
    <x v="6"/>
    <x v="2"/>
  </r>
  <r>
    <s v="1012"/>
    <s v="0L"/>
    <x v="6"/>
    <d v="2017-10-16T00:00:00"/>
    <x v="0"/>
    <x v="1"/>
    <s v="ZJ"/>
    <s v="9200086413"/>
    <s v="40"/>
    <n v="56"/>
    <s v=""/>
    <x v="1"/>
    <x v="6"/>
    <x v="1"/>
  </r>
  <r>
    <s v="1012"/>
    <s v="0L"/>
    <x v="6"/>
    <d v="2017-10-16T00:00:00"/>
    <x v="0"/>
    <x v="1"/>
    <s v="ZJ"/>
    <s v="9200086413"/>
    <s v="40"/>
    <n v="28"/>
    <s v=""/>
    <x v="1"/>
    <x v="6"/>
    <x v="1"/>
  </r>
  <r>
    <s v="1012"/>
    <s v="0L"/>
    <x v="6"/>
    <d v="2017-10-16T00:00:00"/>
    <x v="0"/>
    <x v="1"/>
    <s v="ZJ"/>
    <s v="9200086426"/>
    <s v="50"/>
    <n v="-28"/>
    <s v=""/>
    <x v="0"/>
    <x v="6"/>
    <x v="0"/>
  </r>
  <r>
    <s v="1012"/>
    <s v="0L"/>
    <x v="6"/>
    <d v="2017-10-16T00:00:00"/>
    <x v="0"/>
    <x v="1"/>
    <s v="ZJ"/>
    <s v="9200086426"/>
    <s v="50"/>
    <n v="-28"/>
    <s v=""/>
    <x v="2"/>
    <x v="6"/>
    <x v="2"/>
  </r>
  <r>
    <s v="1012"/>
    <s v="0L"/>
    <x v="6"/>
    <d v="2017-10-16T00:00:00"/>
    <x v="0"/>
    <x v="1"/>
    <s v="ZJ"/>
    <s v="9200086426"/>
    <s v="50"/>
    <n v="-2772"/>
    <s v=""/>
    <x v="1"/>
    <x v="6"/>
    <x v="1"/>
  </r>
  <r>
    <s v="1012"/>
    <s v="0L"/>
    <x v="6"/>
    <d v="2017-10-16T00:00:00"/>
    <x v="0"/>
    <x v="1"/>
    <s v="ZJ"/>
    <s v="9200086426"/>
    <s v="50"/>
    <n v="-28"/>
    <s v=""/>
    <x v="1"/>
    <x v="6"/>
    <x v="1"/>
  </r>
  <r>
    <s v="1012"/>
    <s v="0L"/>
    <x v="6"/>
    <d v="2017-10-16T00:00:00"/>
    <x v="0"/>
    <x v="1"/>
    <s v="ZJ"/>
    <s v="9200086426"/>
    <s v="50"/>
    <n v="-28"/>
    <s v=""/>
    <x v="1"/>
    <x v="6"/>
    <x v="1"/>
  </r>
  <r>
    <s v="1012"/>
    <s v="0L"/>
    <x v="6"/>
    <d v="2017-10-16T00:00:00"/>
    <x v="0"/>
    <x v="1"/>
    <s v="ZJ"/>
    <s v="9200086426"/>
    <s v="50"/>
    <n v="-112"/>
    <s v=""/>
    <x v="1"/>
    <x v="6"/>
    <x v="1"/>
  </r>
  <r>
    <s v="1012"/>
    <s v="0L"/>
    <x v="6"/>
    <d v="2017-10-18T00:00:00"/>
    <x v="0"/>
    <x v="1"/>
    <s v="ZJ"/>
    <s v="9200086443"/>
    <s v="50"/>
    <n v="-252"/>
    <s v=""/>
    <x v="1"/>
    <x v="6"/>
    <x v="1"/>
  </r>
  <r>
    <s v="1012"/>
    <s v="0L"/>
    <x v="6"/>
    <d v="2017-10-18T00:00:00"/>
    <x v="0"/>
    <x v="1"/>
    <s v="ZJ"/>
    <s v="9200086478"/>
    <s v="40"/>
    <n v="28"/>
    <s v=""/>
    <x v="1"/>
    <x v="6"/>
    <x v="1"/>
  </r>
  <r>
    <s v="1012"/>
    <s v="0L"/>
    <x v="6"/>
    <d v="2017-10-18T00:00:00"/>
    <x v="0"/>
    <x v="1"/>
    <s v="ZJ"/>
    <s v="9200086478"/>
    <s v="40"/>
    <n v="28"/>
    <s v=""/>
    <x v="1"/>
    <x v="6"/>
    <x v="1"/>
  </r>
  <r>
    <s v="1012"/>
    <s v="0L"/>
    <x v="6"/>
    <d v="2017-10-18T00:00:00"/>
    <x v="0"/>
    <x v="1"/>
    <s v="ZJ"/>
    <s v="9200086486"/>
    <s v="50"/>
    <n v="-28"/>
    <s v=""/>
    <x v="1"/>
    <x v="6"/>
    <x v="1"/>
  </r>
  <r>
    <s v="1012"/>
    <s v="0L"/>
    <x v="6"/>
    <d v="2017-10-18T00:00:00"/>
    <x v="0"/>
    <x v="1"/>
    <s v="ZJ"/>
    <s v="9200086486"/>
    <s v="50"/>
    <n v="-28"/>
    <s v=""/>
    <x v="1"/>
    <x v="6"/>
    <x v="1"/>
  </r>
  <r>
    <s v="1012"/>
    <s v="0L"/>
    <x v="6"/>
    <d v="2017-10-18T00:00:00"/>
    <x v="0"/>
    <x v="1"/>
    <s v="ZJ"/>
    <s v="9200086486"/>
    <s v="50"/>
    <n v="-28"/>
    <s v=""/>
    <x v="1"/>
    <x v="6"/>
    <x v="1"/>
  </r>
  <r>
    <s v="1012"/>
    <s v="0L"/>
    <x v="6"/>
    <d v="2017-10-18T00:00:00"/>
    <x v="0"/>
    <x v="1"/>
    <s v="ZJ"/>
    <s v="9200086486"/>
    <s v="50"/>
    <n v="-56"/>
    <s v=""/>
    <x v="1"/>
    <x v="6"/>
    <x v="1"/>
  </r>
  <r>
    <s v="1012"/>
    <s v="0L"/>
    <x v="6"/>
    <d v="2017-10-18T00:00:00"/>
    <x v="0"/>
    <x v="1"/>
    <s v="ZJ"/>
    <s v="9200086486"/>
    <s v="50"/>
    <n v="-2688"/>
    <s v=""/>
    <x v="1"/>
    <x v="6"/>
    <x v="1"/>
  </r>
  <r>
    <s v="1012"/>
    <s v="0L"/>
    <x v="6"/>
    <d v="2017-10-18T00:00:00"/>
    <x v="0"/>
    <x v="1"/>
    <s v="ZJ"/>
    <s v="9200086486"/>
    <s v="50"/>
    <n v="-56"/>
    <s v=""/>
    <x v="0"/>
    <x v="6"/>
    <x v="0"/>
  </r>
  <r>
    <s v="1012"/>
    <s v="0L"/>
    <x v="6"/>
    <d v="2017-10-19T00:00:00"/>
    <x v="0"/>
    <x v="1"/>
    <s v="ZJ"/>
    <s v="9200086508"/>
    <s v="50"/>
    <n v="-28"/>
    <s v=""/>
    <x v="1"/>
    <x v="6"/>
    <x v="1"/>
  </r>
  <r>
    <s v="1012"/>
    <s v="0L"/>
    <x v="6"/>
    <d v="2017-10-19T00:00:00"/>
    <x v="0"/>
    <x v="1"/>
    <s v="ZJ"/>
    <s v="9200086533"/>
    <s v="50"/>
    <n v="-1456"/>
    <s v=""/>
    <x v="1"/>
    <x v="6"/>
    <x v="1"/>
  </r>
  <r>
    <s v="1012"/>
    <s v="0L"/>
    <x v="6"/>
    <d v="2017-10-19T00:00:00"/>
    <x v="0"/>
    <x v="1"/>
    <s v="ZJ"/>
    <s v="9200086533"/>
    <s v="50"/>
    <n v="-28"/>
    <s v=""/>
    <x v="1"/>
    <x v="6"/>
    <x v="1"/>
  </r>
  <r>
    <s v="1012"/>
    <s v="0L"/>
    <x v="6"/>
    <d v="2017-10-19T00:00:00"/>
    <x v="0"/>
    <x v="1"/>
    <s v="ZJ"/>
    <s v="9200086533"/>
    <s v="50"/>
    <n v="-28"/>
    <s v=""/>
    <x v="2"/>
    <x v="6"/>
    <x v="2"/>
  </r>
  <r>
    <s v="1012"/>
    <s v="0L"/>
    <x v="6"/>
    <d v="2017-10-19T00:00:00"/>
    <x v="0"/>
    <x v="1"/>
    <s v="ZJ"/>
    <s v="9200086533"/>
    <s v="50"/>
    <n v="-56"/>
    <s v=""/>
    <x v="0"/>
    <x v="6"/>
    <x v="0"/>
  </r>
  <r>
    <s v="1012"/>
    <s v="0L"/>
    <x v="6"/>
    <d v="2017-10-19T00:00:00"/>
    <x v="0"/>
    <x v="1"/>
    <s v="ZJ"/>
    <s v="9200086554"/>
    <s v="40"/>
    <n v="28"/>
    <s v=""/>
    <x v="1"/>
    <x v="6"/>
    <x v="1"/>
  </r>
  <r>
    <s v="1012"/>
    <s v="0L"/>
    <x v="6"/>
    <d v="2017-10-20T00:00:00"/>
    <x v="0"/>
    <x v="1"/>
    <s v="ZJ"/>
    <s v="9200086595"/>
    <s v="40"/>
    <n v="28"/>
    <s v=""/>
    <x v="1"/>
    <x v="6"/>
    <x v="1"/>
  </r>
  <r>
    <s v="1012"/>
    <s v="0L"/>
    <x v="6"/>
    <d v="2017-10-20T00:00:00"/>
    <x v="0"/>
    <x v="1"/>
    <s v="ZJ"/>
    <s v="9200086597"/>
    <s v="50"/>
    <n v="-28"/>
    <s v=""/>
    <x v="2"/>
    <x v="6"/>
    <x v="2"/>
  </r>
  <r>
    <s v="1012"/>
    <s v="0L"/>
    <x v="6"/>
    <d v="2017-10-20T00:00:00"/>
    <x v="0"/>
    <x v="1"/>
    <s v="ZJ"/>
    <s v="9200086597"/>
    <s v="50"/>
    <n v="-28"/>
    <s v=""/>
    <x v="0"/>
    <x v="6"/>
    <x v="0"/>
  </r>
  <r>
    <s v="1012"/>
    <s v="0L"/>
    <x v="6"/>
    <d v="2017-10-20T00:00:00"/>
    <x v="0"/>
    <x v="1"/>
    <s v="ZJ"/>
    <s v="9200086597"/>
    <s v="50"/>
    <n v="-2744"/>
    <s v=""/>
    <x v="1"/>
    <x v="6"/>
    <x v="1"/>
  </r>
  <r>
    <s v="1012"/>
    <s v="0L"/>
    <x v="6"/>
    <d v="2017-10-20T00:00:00"/>
    <x v="0"/>
    <x v="1"/>
    <s v="ZJ"/>
    <s v="9200086597"/>
    <s v="50"/>
    <n v="-28"/>
    <s v=""/>
    <x v="1"/>
    <x v="6"/>
    <x v="1"/>
  </r>
  <r>
    <s v="1012"/>
    <s v="0L"/>
    <x v="6"/>
    <d v="2017-10-21T00:00:00"/>
    <x v="0"/>
    <x v="1"/>
    <s v="ZJ"/>
    <s v="9200086626"/>
    <s v="50"/>
    <n v="-308"/>
    <s v=""/>
    <x v="1"/>
    <x v="6"/>
    <x v="1"/>
  </r>
  <r>
    <s v="1012"/>
    <s v="0L"/>
    <x v="6"/>
    <d v="2017-10-21T00:00:00"/>
    <x v="0"/>
    <x v="1"/>
    <s v="ZJ"/>
    <s v="9200086631"/>
    <s v="50"/>
    <n v="-28"/>
    <s v=""/>
    <x v="1"/>
    <x v="6"/>
    <x v="1"/>
  </r>
  <r>
    <s v="1012"/>
    <s v="0L"/>
    <x v="6"/>
    <d v="2017-10-18T00:00:00"/>
    <x v="0"/>
    <x v="1"/>
    <s v="ZJ"/>
    <s v="9200086699"/>
    <s v="40"/>
    <n v="28"/>
    <s v=""/>
    <x v="1"/>
    <x v="6"/>
    <x v="1"/>
  </r>
  <r>
    <s v="1012"/>
    <s v="0L"/>
    <x v="6"/>
    <d v="2017-10-24T00:00:00"/>
    <x v="0"/>
    <x v="1"/>
    <s v="ZJ"/>
    <s v="9200086703"/>
    <s v="40"/>
    <n v="56"/>
    <s v=""/>
    <x v="1"/>
    <x v="6"/>
    <x v="1"/>
  </r>
  <r>
    <s v="1012"/>
    <s v="0L"/>
    <x v="6"/>
    <d v="2017-10-24T00:00:00"/>
    <x v="0"/>
    <x v="1"/>
    <s v="ZJ"/>
    <s v="9200086703"/>
    <s v="40"/>
    <n v="28"/>
    <s v=""/>
    <x v="1"/>
    <x v="6"/>
    <x v="1"/>
  </r>
  <r>
    <s v="1012"/>
    <s v="0L"/>
    <x v="6"/>
    <d v="2017-10-24T00:00:00"/>
    <x v="0"/>
    <x v="1"/>
    <s v="ZJ"/>
    <s v="9200086703"/>
    <s v="40"/>
    <n v="28"/>
    <s v=""/>
    <x v="1"/>
    <x v="6"/>
    <x v="1"/>
  </r>
  <r>
    <s v="1012"/>
    <s v="0L"/>
    <x v="6"/>
    <d v="2017-10-24T00:00:00"/>
    <x v="0"/>
    <x v="1"/>
    <s v="ZJ"/>
    <s v="9200086703"/>
    <s v="40"/>
    <n v="28"/>
    <s v=""/>
    <x v="1"/>
    <x v="6"/>
    <x v="1"/>
  </r>
  <r>
    <s v="1012"/>
    <s v="0L"/>
    <x v="6"/>
    <d v="2017-10-03T00:00:00"/>
    <x v="0"/>
    <x v="1"/>
    <s v="ZJ"/>
    <s v="9200086710"/>
    <s v="40"/>
    <n v="28"/>
    <s v=""/>
    <x v="1"/>
    <x v="6"/>
    <x v="1"/>
  </r>
  <r>
    <s v="1012"/>
    <s v="0L"/>
    <x v="6"/>
    <d v="2017-10-24T00:00:00"/>
    <x v="0"/>
    <x v="1"/>
    <s v="ZJ"/>
    <s v="9200086717"/>
    <s v="50"/>
    <n v="-28"/>
    <s v=""/>
    <x v="1"/>
    <x v="6"/>
    <x v="1"/>
  </r>
  <r>
    <s v="1012"/>
    <s v="0L"/>
    <x v="6"/>
    <d v="2017-10-24T00:00:00"/>
    <x v="0"/>
    <x v="1"/>
    <s v="ZJ"/>
    <s v="9200086717"/>
    <s v="50"/>
    <n v="-56"/>
    <s v=""/>
    <x v="1"/>
    <x v="6"/>
    <x v="1"/>
  </r>
  <r>
    <s v="1012"/>
    <s v="0L"/>
    <x v="6"/>
    <d v="2017-10-24T00:00:00"/>
    <x v="0"/>
    <x v="1"/>
    <s v="ZJ"/>
    <s v="9200086717"/>
    <s v="50"/>
    <n v="-2744"/>
    <s v=""/>
    <x v="1"/>
    <x v="6"/>
    <x v="1"/>
  </r>
  <r>
    <s v="1012"/>
    <s v="0L"/>
    <x v="6"/>
    <d v="2017-10-24T00:00:00"/>
    <x v="0"/>
    <x v="1"/>
    <s v="ZJ"/>
    <s v="9200086717"/>
    <s v="50"/>
    <n v="-28"/>
    <s v=""/>
    <x v="1"/>
    <x v="6"/>
    <x v="1"/>
  </r>
  <r>
    <s v="1012"/>
    <s v="0L"/>
    <x v="6"/>
    <d v="2017-10-23T00:00:00"/>
    <x v="0"/>
    <x v="1"/>
    <s v="ZJ"/>
    <s v="9200086716"/>
    <s v="40"/>
    <n v="28"/>
    <s v=""/>
    <x v="1"/>
    <x v="6"/>
    <x v="1"/>
  </r>
  <r>
    <s v="1012"/>
    <s v="0L"/>
    <x v="6"/>
    <d v="2017-10-23T00:00:00"/>
    <x v="0"/>
    <x v="1"/>
    <s v="ZJ"/>
    <s v="9200086738"/>
    <s v="50"/>
    <n v="-2464"/>
    <s v=""/>
    <x v="1"/>
    <x v="6"/>
    <x v="1"/>
  </r>
  <r>
    <s v="1012"/>
    <s v="0L"/>
    <x v="6"/>
    <d v="2017-10-23T00:00:00"/>
    <x v="0"/>
    <x v="1"/>
    <s v="ZJ"/>
    <s v="9200086738"/>
    <s v="50"/>
    <n v="-84"/>
    <s v=""/>
    <x v="1"/>
    <x v="6"/>
    <x v="1"/>
  </r>
  <r>
    <s v="1012"/>
    <s v="0L"/>
    <x v="6"/>
    <d v="2017-10-23T00:00:00"/>
    <x v="0"/>
    <x v="1"/>
    <s v="ZJ"/>
    <s v="9200086738"/>
    <s v="50"/>
    <n v="-28"/>
    <s v=""/>
    <x v="0"/>
    <x v="6"/>
    <x v="0"/>
  </r>
  <r>
    <s v="1012"/>
    <s v="0L"/>
    <x v="6"/>
    <d v="2017-10-25T00:00:00"/>
    <x v="0"/>
    <x v="1"/>
    <s v="ZJ"/>
    <s v="9200086752"/>
    <s v="50"/>
    <n v="-28"/>
    <s v=""/>
    <x v="1"/>
    <x v="6"/>
    <x v="1"/>
  </r>
  <r>
    <s v="1012"/>
    <s v="0L"/>
    <x v="6"/>
    <d v="2017-10-25T00:00:00"/>
    <x v="0"/>
    <x v="1"/>
    <s v="ZJ"/>
    <s v="9200086795"/>
    <s v="40"/>
    <n v="28"/>
    <s v=""/>
    <x v="1"/>
    <x v="6"/>
    <x v="1"/>
  </r>
  <r>
    <s v="1012"/>
    <s v="0L"/>
    <x v="6"/>
    <d v="2017-10-25T00:00:00"/>
    <x v="0"/>
    <x v="1"/>
    <s v="ZJ"/>
    <s v="9200086795"/>
    <s v="40"/>
    <n v="28"/>
    <s v=""/>
    <x v="1"/>
    <x v="6"/>
    <x v="1"/>
  </r>
  <r>
    <s v="1012"/>
    <s v="0L"/>
    <x v="6"/>
    <d v="2017-10-25T00:00:00"/>
    <x v="0"/>
    <x v="1"/>
    <s v="ZJ"/>
    <s v="9200086795"/>
    <s v="40"/>
    <n v="28"/>
    <s v=""/>
    <x v="1"/>
    <x v="6"/>
    <x v="1"/>
  </r>
  <r>
    <s v="1012"/>
    <s v="0L"/>
    <x v="6"/>
    <d v="2017-10-25T00:00:00"/>
    <x v="0"/>
    <x v="1"/>
    <s v="ZJ"/>
    <s v="9200086804"/>
    <s v="50"/>
    <n v="-28"/>
    <s v=""/>
    <x v="1"/>
    <x v="6"/>
    <x v="1"/>
  </r>
  <r>
    <s v="1012"/>
    <s v="0L"/>
    <x v="6"/>
    <d v="2017-10-25T00:00:00"/>
    <x v="0"/>
    <x v="1"/>
    <s v="ZJ"/>
    <s v="9200086804"/>
    <s v="50"/>
    <n v="-28"/>
    <s v=""/>
    <x v="1"/>
    <x v="6"/>
    <x v="1"/>
  </r>
  <r>
    <s v="1012"/>
    <s v="0L"/>
    <x v="6"/>
    <d v="2017-10-25T00:00:00"/>
    <x v="0"/>
    <x v="1"/>
    <s v="ZJ"/>
    <s v="9200086804"/>
    <s v="50"/>
    <n v="-2352"/>
    <s v=""/>
    <x v="1"/>
    <x v="6"/>
    <x v="1"/>
  </r>
  <r>
    <s v="1012"/>
    <s v="0L"/>
    <x v="6"/>
    <d v="2017-10-26T00:00:00"/>
    <x v="0"/>
    <x v="1"/>
    <s v="ZJ"/>
    <s v="9200086820"/>
    <s v="5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84"/>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84"/>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2"/>
    <x v="6"/>
    <x v="2"/>
  </r>
  <r>
    <s v="1012"/>
    <s v="0L"/>
    <x v="6"/>
    <d v="2017-10-26T00:00:00"/>
    <x v="0"/>
    <x v="1"/>
    <s v="ZJ"/>
    <s v="9200086822"/>
    <s v="40"/>
    <n v="28"/>
    <s v=""/>
    <x v="2"/>
    <x v="6"/>
    <x v="2"/>
  </r>
  <r>
    <s v="1012"/>
    <s v="0L"/>
    <x v="6"/>
    <d v="2017-10-26T00:00:00"/>
    <x v="0"/>
    <x v="1"/>
    <s v="ZJ"/>
    <s v="9200086822"/>
    <s v="40"/>
    <n v="28"/>
    <s v=""/>
    <x v="2"/>
    <x v="6"/>
    <x v="2"/>
  </r>
  <r>
    <s v="1012"/>
    <s v="0L"/>
    <x v="6"/>
    <d v="2017-10-26T00:00:00"/>
    <x v="0"/>
    <x v="1"/>
    <s v="ZJ"/>
    <s v="9200086822"/>
    <s v="40"/>
    <n v="28"/>
    <s v=""/>
    <x v="0"/>
    <x v="6"/>
    <x v="0"/>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28"/>
    <s v=""/>
    <x v="1"/>
    <x v="6"/>
    <x v="1"/>
  </r>
  <r>
    <s v="1012"/>
    <s v="0L"/>
    <x v="6"/>
    <d v="2017-10-26T00:00:00"/>
    <x v="0"/>
    <x v="1"/>
    <s v="ZJ"/>
    <s v="9200086822"/>
    <s v="40"/>
    <n v="84"/>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53"/>
    <s v="40"/>
    <n v="28"/>
    <s v=""/>
    <x v="0"/>
    <x v="6"/>
    <x v="0"/>
  </r>
  <r>
    <s v="1012"/>
    <s v="0L"/>
    <x v="6"/>
    <d v="2017-10-26T00:00:00"/>
    <x v="0"/>
    <x v="1"/>
    <s v="ZJ"/>
    <s v="9200086862"/>
    <s v="50"/>
    <n v="-1372"/>
    <s v=""/>
    <x v="1"/>
    <x v="6"/>
    <x v="1"/>
  </r>
  <r>
    <s v="1012"/>
    <s v="0L"/>
    <x v="6"/>
    <d v="2017-10-26T00:00:00"/>
    <x v="0"/>
    <x v="1"/>
    <s v="ZJ"/>
    <s v="9200086862"/>
    <s v="50"/>
    <n v="-28"/>
    <s v=""/>
    <x v="1"/>
    <x v="6"/>
    <x v="1"/>
  </r>
  <r>
    <s v="1012"/>
    <s v="0L"/>
    <x v="6"/>
    <d v="2017-10-27T00:00:00"/>
    <x v="0"/>
    <x v="1"/>
    <s v="ZJ"/>
    <s v="9200086876"/>
    <s v="50"/>
    <n v="-28"/>
    <s v=""/>
    <x v="1"/>
    <x v="6"/>
    <x v="1"/>
  </r>
  <r>
    <s v="1012"/>
    <s v="0L"/>
    <x v="6"/>
    <d v="2017-10-27T00:00:00"/>
    <x v="0"/>
    <x v="1"/>
    <s v="ZJ"/>
    <s v="9200086911"/>
    <s v="50"/>
    <n v="-28"/>
    <s v=""/>
    <x v="2"/>
    <x v="6"/>
    <x v="2"/>
  </r>
  <r>
    <s v="1012"/>
    <s v="0L"/>
    <x v="6"/>
    <d v="2017-10-27T00:00:00"/>
    <x v="0"/>
    <x v="1"/>
    <s v="ZJ"/>
    <s v="9200086911"/>
    <s v="50"/>
    <n v="-28"/>
    <s v=""/>
    <x v="1"/>
    <x v="6"/>
    <x v="1"/>
  </r>
  <r>
    <s v="1012"/>
    <s v="0L"/>
    <x v="6"/>
    <d v="2017-10-27T00:00:00"/>
    <x v="0"/>
    <x v="1"/>
    <s v="ZJ"/>
    <s v="9200086911"/>
    <s v="50"/>
    <n v="-28"/>
    <s v=""/>
    <x v="0"/>
    <x v="6"/>
    <x v="0"/>
  </r>
  <r>
    <s v="1012"/>
    <s v="0L"/>
    <x v="6"/>
    <d v="2017-10-27T00:00:00"/>
    <x v="0"/>
    <x v="1"/>
    <s v="ZJ"/>
    <s v="9200086911"/>
    <s v="50"/>
    <n v="-3080"/>
    <s v=""/>
    <x v="1"/>
    <x v="6"/>
    <x v="1"/>
  </r>
  <r>
    <s v="1012"/>
    <s v="0L"/>
    <x v="6"/>
    <d v="2017-10-28T00:00:00"/>
    <x v="0"/>
    <x v="1"/>
    <s v="ZJ"/>
    <s v="9200086929"/>
    <s v="50"/>
    <n v="-196"/>
    <s v=""/>
    <x v="1"/>
    <x v="6"/>
    <x v="1"/>
  </r>
  <r>
    <s v="1012"/>
    <s v="0L"/>
    <x v="6"/>
    <d v="2017-10-28T00:00:00"/>
    <x v="0"/>
    <x v="1"/>
    <s v="ZJ"/>
    <s v="9200086935"/>
    <s v="50"/>
    <n v="-28"/>
    <s v=""/>
    <x v="1"/>
    <x v="6"/>
    <x v="1"/>
  </r>
  <r>
    <s v="1012"/>
    <s v="0L"/>
    <x v="6"/>
    <d v="2017-10-29T00:00:00"/>
    <x v="0"/>
    <x v="1"/>
    <s v="ZJ"/>
    <s v="9200086936"/>
    <s v="50"/>
    <n v="-28"/>
    <s v=""/>
    <x v="1"/>
    <x v="6"/>
    <x v="1"/>
  </r>
  <r>
    <s v="1012"/>
    <s v="0L"/>
    <x v="6"/>
    <d v="2017-10-30T00:00:00"/>
    <x v="0"/>
    <x v="1"/>
    <s v="ZJ"/>
    <s v="9200086990"/>
    <s v="50"/>
    <n v="-2850"/>
    <s v=""/>
    <x v="1"/>
    <x v="6"/>
    <x v="1"/>
  </r>
  <r>
    <s v="1012"/>
    <s v="0L"/>
    <x v="6"/>
    <d v="2017-10-30T00:00:00"/>
    <x v="0"/>
    <x v="1"/>
    <s v="ZJ"/>
    <s v="9200086990"/>
    <s v="50"/>
    <n v="-56"/>
    <s v=""/>
    <x v="1"/>
    <x v="6"/>
    <x v="1"/>
  </r>
  <r>
    <s v="1012"/>
    <s v="0L"/>
    <x v="6"/>
    <d v="2017-10-30T00:00:00"/>
    <x v="0"/>
    <x v="1"/>
    <s v="ZJ"/>
    <s v="9200086990"/>
    <s v="50"/>
    <n v="-56"/>
    <s v=""/>
    <x v="2"/>
    <x v="6"/>
    <x v="2"/>
  </r>
  <r>
    <s v="1012"/>
    <s v="0L"/>
    <x v="6"/>
    <d v="2017-10-30T00:00:00"/>
    <x v="0"/>
    <x v="1"/>
    <s v="ZJ"/>
    <s v="9200086990"/>
    <s v="50"/>
    <n v="-28"/>
    <s v=""/>
    <x v="0"/>
    <x v="6"/>
    <x v="0"/>
  </r>
  <r>
    <s v="1012"/>
    <s v="0L"/>
    <x v="6"/>
    <d v="2017-10-30T00:00:00"/>
    <x v="0"/>
    <x v="1"/>
    <s v="ZJ"/>
    <s v="9200086997"/>
    <s v="40"/>
    <n v="28"/>
    <s v=""/>
    <x v="1"/>
    <x v="6"/>
    <x v="1"/>
  </r>
  <r>
    <s v="1012"/>
    <s v="0L"/>
    <x v="6"/>
    <d v="2017-10-31T00:00:00"/>
    <x v="0"/>
    <x v="1"/>
    <s v="ZJ"/>
    <s v="9200087042"/>
    <s v="40"/>
    <n v="56"/>
    <s v=""/>
    <x v="1"/>
    <x v="6"/>
    <x v="1"/>
  </r>
  <r>
    <s v="1012"/>
    <s v="0L"/>
    <x v="6"/>
    <d v="2017-10-31T00:00:00"/>
    <x v="0"/>
    <x v="1"/>
    <s v="ZJ"/>
    <s v="9200087042"/>
    <s v="40"/>
    <n v="28"/>
    <s v=""/>
    <x v="1"/>
    <x v="6"/>
    <x v="1"/>
  </r>
  <r>
    <s v="1012"/>
    <s v="0L"/>
    <x v="6"/>
    <d v="2017-10-31T00:00:00"/>
    <x v="0"/>
    <x v="1"/>
    <s v="ZJ"/>
    <s v="9200087042"/>
    <s v="40"/>
    <n v="28"/>
    <s v=""/>
    <x v="1"/>
    <x v="6"/>
    <x v="1"/>
  </r>
  <r>
    <s v="1012"/>
    <s v="0L"/>
    <x v="6"/>
    <d v="2017-10-31T00:00:00"/>
    <x v="0"/>
    <x v="1"/>
    <s v="ZJ"/>
    <s v="9200087042"/>
    <s v="40"/>
    <n v="28"/>
    <s v=""/>
    <x v="1"/>
    <x v="6"/>
    <x v="1"/>
  </r>
  <r>
    <s v="1012"/>
    <s v="0L"/>
    <x v="6"/>
    <d v="2017-10-31T00:00:00"/>
    <x v="0"/>
    <x v="1"/>
    <s v="ZJ"/>
    <s v="9200087042"/>
    <s v="40"/>
    <n v="28"/>
    <s v=""/>
    <x v="1"/>
    <x v="6"/>
    <x v="1"/>
  </r>
  <r>
    <s v="1012"/>
    <s v="0L"/>
    <x v="6"/>
    <d v="2017-10-31T00:00:00"/>
    <x v="0"/>
    <x v="1"/>
    <s v="ZJ"/>
    <s v="9200087067"/>
    <s v="50"/>
    <n v="-2912"/>
    <s v=""/>
    <x v="1"/>
    <x v="6"/>
    <x v="1"/>
  </r>
  <r>
    <s v="1012"/>
    <s v="0L"/>
    <x v="6"/>
    <d v="2017-10-31T00:00:00"/>
    <x v="0"/>
    <x v="1"/>
    <s v="ZJ"/>
    <s v="9200087067"/>
    <s v="50"/>
    <n v="-84"/>
    <s v=""/>
    <x v="1"/>
    <x v="6"/>
    <x v="1"/>
  </r>
  <r>
    <s v="1012"/>
    <s v="0L"/>
    <x v="6"/>
    <d v="2017-10-31T00:00:00"/>
    <x v="0"/>
    <x v="1"/>
    <s v="ZJ"/>
    <s v="9200087067"/>
    <s v="50"/>
    <n v="-194.41"/>
    <s v=""/>
    <x v="0"/>
    <x v="6"/>
    <x v="0"/>
  </r>
  <r>
    <s v="1012"/>
    <s v="0L"/>
    <x v="6"/>
    <d v="2017-11-01T00:00:00"/>
    <x v="0"/>
    <x v="2"/>
    <s v="ZJ"/>
    <s v="9200087079"/>
    <s v="50"/>
    <n v="-196"/>
    <s v=""/>
    <x v="1"/>
    <x v="6"/>
    <x v="1"/>
  </r>
  <r>
    <s v="1012"/>
    <s v="0L"/>
    <x v="6"/>
    <d v="2017-11-18T00:00:00"/>
    <x v="0"/>
    <x v="2"/>
    <s v="ZJ"/>
    <s v="9200087834"/>
    <s v="50"/>
    <n v="-84"/>
    <s v=""/>
    <x v="1"/>
    <x v="6"/>
    <x v="1"/>
  </r>
  <r>
    <s v="1012"/>
    <s v="0L"/>
    <x v="6"/>
    <d v="2017-11-01T00:00:00"/>
    <x v="0"/>
    <x v="2"/>
    <s v="ZJ"/>
    <s v="9200087097"/>
    <s v="50"/>
    <n v="-28"/>
    <s v=""/>
    <x v="2"/>
    <x v="6"/>
    <x v="2"/>
  </r>
  <r>
    <s v="1012"/>
    <s v="0L"/>
    <x v="6"/>
    <d v="2017-11-01T00:00:00"/>
    <x v="0"/>
    <x v="2"/>
    <s v="ZJ"/>
    <s v="9200087097"/>
    <s v="50"/>
    <n v="-2828"/>
    <s v=""/>
    <x v="1"/>
    <x v="6"/>
    <x v="1"/>
  </r>
  <r>
    <s v="1012"/>
    <s v="0L"/>
    <x v="6"/>
    <d v="2017-11-01T00:00:00"/>
    <x v="0"/>
    <x v="2"/>
    <s v="ZJ"/>
    <s v="9200087097"/>
    <s v="50"/>
    <n v="-28"/>
    <s v=""/>
    <x v="1"/>
    <x v="6"/>
    <x v="1"/>
  </r>
  <r>
    <s v="1012"/>
    <s v="0L"/>
    <x v="6"/>
    <d v="2017-11-01T00:00:00"/>
    <x v="0"/>
    <x v="2"/>
    <s v="ZJ"/>
    <s v="9200087097"/>
    <s v="50"/>
    <n v="-56"/>
    <s v=""/>
    <x v="1"/>
    <x v="6"/>
    <x v="1"/>
  </r>
  <r>
    <s v="1012"/>
    <s v="0L"/>
    <x v="6"/>
    <d v="2017-11-01T00:00:00"/>
    <x v="0"/>
    <x v="2"/>
    <s v="ZJ"/>
    <s v="9200087097"/>
    <s v="50"/>
    <n v="-28"/>
    <s v=""/>
    <x v="2"/>
    <x v="6"/>
    <x v="2"/>
  </r>
  <r>
    <s v="1012"/>
    <s v="0L"/>
    <x v="6"/>
    <d v="2017-11-01T00:00:00"/>
    <x v="0"/>
    <x v="2"/>
    <s v="ZJ"/>
    <s v="9200087104"/>
    <s v="40"/>
    <n v="28"/>
    <s v=""/>
    <x v="1"/>
    <x v="6"/>
    <x v="1"/>
  </r>
  <r>
    <s v="1012"/>
    <s v="0L"/>
    <x v="6"/>
    <d v="2017-11-01T00:00:00"/>
    <x v="0"/>
    <x v="2"/>
    <s v="ZJ"/>
    <s v="9200087104"/>
    <s v="40"/>
    <n v="28"/>
    <s v=""/>
    <x v="1"/>
    <x v="6"/>
    <x v="1"/>
  </r>
  <r>
    <s v="1012"/>
    <s v="0L"/>
    <x v="6"/>
    <d v="2017-11-01T00:00:00"/>
    <x v="0"/>
    <x v="2"/>
    <s v="ZJ"/>
    <s v="9200087104"/>
    <s v="40"/>
    <n v="28"/>
    <s v=""/>
    <x v="1"/>
    <x v="6"/>
    <x v="1"/>
  </r>
  <r>
    <s v="1012"/>
    <s v="0L"/>
    <x v="6"/>
    <d v="2017-11-02T00:00:00"/>
    <x v="0"/>
    <x v="2"/>
    <s v="ZJ"/>
    <s v="9200087170"/>
    <s v="40"/>
    <n v="28"/>
    <s v=""/>
    <x v="1"/>
    <x v="6"/>
    <x v="1"/>
  </r>
  <r>
    <s v="1012"/>
    <s v="0L"/>
    <x v="6"/>
    <d v="2017-11-02T00:00:00"/>
    <x v="0"/>
    <x v="2"/>
    <s v="ZJ"/>
    <s v="9200087170"/>
    <s v="40"/>
    <n v="56"/>
    <s v=""/>
    <x v="1"/>
    <x v="6"/>
    <x v="1"/>
  </r>
  <r>
    <s v="1012"/>
    <s v="0L"/>
    <x v="6"/>
    <d v="2017-11-02T00:00:00"/>
    <x v="0"/>
    <x v="2"/>
    <s v="ZJ"/>
    <s v="9200087170"/>
    <s v="40"/>
    <n v="56"/>
    <s v=""/>
    <x v="1"/>
    <x v="6"/>
    <x v="1"/>
  </r>
  <r>
    <s v="1012"/>
    <s v="0L"/>
    <x v="6"/>
    <d v="2017-11-02T00:00:00"/>
    <x v="0"/>
    <x v="2"/>
    <s v="ZJ"/>
    <s v="9200087179"/>
    <s v="50"/>
    <n v="-28"/>
    <s v=""/>
    <x v="1"/>
    <x v="6"/>
    <x v="1"/>
  </r>
  <r>
    <s v="1012"/>
    <s v="0L"/>
    <x v="6"/>
    <d v="2017-11-02T00:00:00"/>
    <x v="0"/>
    <x v="2"/>
    <s v="ZJ"/>
    <s v="9200087179"/>
    <s v="50"/>
    <n v="-140"/>
    <s v=""/>
    <x v="1"/>
    <x v="6"/>
    <x v="1"/>
  </r>
  <r>
    <s v="1012"/>
    <s v="0L"/>
    <x v="6"/>
    <d v="2017-11-02T00:00:00"/>
    <x v="0"/>
    <x v="2"/>
    <s v="ZJ"/>
    <s v="9200087179"/>
    <s v="50"/>
    <n v="-28"/>
    <s v=""/>
    <x v="2"/>
    <x v="6"/>
    <x v="2"/>
  </r>
  <r>
    <s v="1012"/>
    <s v="0L"/>
    <x v="6"/>
    <d v="2017-11-02T00:00:00"/>
    <x v="0"/>
    <x v="2"/>
    <s v="ZJ"/>
    <s v="9200087179"/>
    <s v="50"/>
    <n v="-2492"/>
    <s v=""/>
    <x v="1"/>
    <x v="6"/>
    <x v="1"/>
  </r>
  <r>
    <s v="1012"/>
    <s v="0L"/>
    <x v="6"/>
    <d v="2017-11-03T00:00:00"/>
    <x v="0"/>
    <x v="2"/>
    <s v="ZJ"/>
    <s v="9200087229"/>
    <s v="40"/>
    <n v="28"/>
    <s v=""/>
    <x v="1"/>
    <x v="6"/>
    <x v="1"/>
  </r>
  <r>
    <s v="1012"/>
    <s v="0L"/>
    <x v="6"/>
    <d v="2017-11-03T00:00:00"/>
    <x v="0"/>
    <x v="2"/>
    <s v="ZJ"/>
    <s v="9200087231"/>
    <s v="50"/>
    <n v="-84"/>
    <s v=""/>
    <x v="0"/>
    <x v="6"/>
    <x v="0"/>
  </r>
  <r>
    <s v="1012"/>
    <s v="0L"/>
    <x v="6"/>
    <d v="2017-11-03T00:00:00"/>
    <x v="0"/>
    <x v="2"/>
    <s v="ZJ"/>
    <s v="9200087231"/>
    <s v="50"/>
    <n v="-84"/>
    <s v=""/>
    <x v="1"/>
    <x v="6"/>
    <x v="1"/>
  </r>
  <r>
    <s v="1012"/>
    <s v="0L"/>
    <x v="6"/>
    <d v="2017-11-03T00:00:00"/>
    <x v="0"/>
    <x v="2"/>
    <s v="ZJ"/>
    <s v="9200087231"/>
    <s v="50"/>
    <n v="-28"/>
    <s v=""/>
    <x v="1"/>
    <x v="6"/>
    <x v="1"/>
  </r>
  <r>
    <s v="1012"/>
    <s v="0L"/>
    <x v="6"/>
    <d v="2017-11-03T00:00:00"/>
    <x v="0"/>
    <x v="2"/>
    <s v="ZJ"/>
    <s v="9200087231"/>
    <s v="50"/>
    <n v="-3164"/>
    <s v=""/>
    <x v="1"/>
    <x v="6"/>
    <x v="1"/>
  </r>
  <r>
    <s v="1012"/>
    <s v="0L"/>
    <x v="6"/>
    <d v="2017-11-03T00:00:00"/>
    <x v="0"/>
    <x v="2"/>
    <s v="ZJ"/>
    <s v="9200087231"/>
    <s v="50"/>
    <n v="-84"/>
    <s v=""/>
    <x v="2"/>
    <x v="6"/>
    <x v="2"/>
  </r>
  <r>
    <s v="1012"/>
    <s v="0L"/>
    <x v="6"/>
    <d v="2017-11-04T00:00:00"/>
    <x v="0"/>
    <x v="2"/>
    <s v="ZJ"/>
    <s v="9200087243"/>
    <s v="50"/>
    <n v="-112"/>
    <s v=""/>
    <x v="1"/>
    <x v="6"/>
    <x v="1"/>
  </r>
  <r>
    <s v="1012"/>
    <s v="0L"/>
    <x v="6"/>
    <d v="2017-11-04T00:00:00"/>
    <x v="0"/>
    <x v="2"/>
    <s v="ZJ"/>
    <s v="9200087245"/>
    <s v="40"/>
    <n v="28"/>
    <s v=""/>
    <x v="1"/>
    <x v="6"/>
    <x v="1"/>
  </r>
  <r>
    <s v="1012"/>
    <s v="0L"/>
    <x v="6"/>
    <d v="2017-11-07T00:00:00"/>
    <x v="0"/>
    <x v="2"/>
    <s v="ZJ"/>
    <s v="9200087329"/>
    <s v="50"/>
    <n v="-116.75"/>
    <s v=""/>
    <x v="2"/>
    <x v="6"/>
    <x v="2"/>
  </r>
  <r>
    <s v="1012"/>
    <s v="0L"/>
    <x v="6"/>
    <d v="2017-11-07T00:00:00"/>
    <x v="0"/>
    <x v="2"/>
    <s v="ZJ"/>
    <s v="9200087329"/>
    <s v="50"/>
    <n v="-2352"/>
    <s v=""/>
    <x v="1"/>
    <x v="6"/>
    <x v="1"/>
  </r>
  <r>
    <s v="1012"/>
    <s v="0L"/>
    <x v="6"/>
    <d v="2017-11-07T00:00:00"/>
    <x v="0"/>
    <x v="2"/>
    <s v="ZJ"/>
    <s v="9200087329"/>
    <s v="50"/>
    <n v="-84"/>
    <s v=""/>
    <x v="1"/>
    <x v="6"/>
    <x v="1"/>
  </r>
  <r>
    <s v="1012"/>
    <s v="0L"/>
    <x v="6"/>
    <d v="2017-11-07T00:00:00"/>
    <x v="0"/>
    <x v="2"/>
    <s v="ZJ"/>
    <s v="9200087329"/>
    <s v="50"/>
    <n v="-84"/>
    <s v=""/>
    <x v="1"/>
    <x v="6"/>
    <x v="1"/>
  </r>
  <r>
    <s v="1012"/>
    <s v="0L"/>
    <x v="6"/>
    <d v="2017-11-07T00:00:00"/>
    <x v="0"/>
    <x v="2"/>
    <s v="ZJ"/>
    <s v="9200087335"/>
    <s v="40"/>
    <n v="28"/>
    <s v=""/>
    <x v="1"/>
    <x v="6"/>
    <x v="1"/>
  </r>
  <r>
    <s v="1012"/>
    <s v="0L"/>
    <x v="6"/>
    <d v="2017-11-07T00:00:00"/>
    <x v="0"/>
    <x v="2"/>
    <s v="ZJ"/>
    <s v="9200087335"/>
    <s v="40"/>
    <n v="28"/>
    <s v=""/>
    <x v="1"/>
    <x v="6"/>
    <x v="1"/>
  </r>
  <r>
    <s v="1012"/>
    <s v="0L"/>
    <x v="6"/>
    <d v="2017-11-07T00:00:00"/>
    <x v="0"/>
    <x v="2"/>
    <s v="ZJ"/>
    <s v="9200087335"/>
    <s v="40"/>
    <n v="84"/>
    <s v=""/>
    <x v="0"/>
    <x v="6"/>
    <x v="0"/>
  </r>
  <r>
    <s v="1012"/>
    <s v="0L"/>
    <x v="6"/>
    <d v="2017-11-07T00:00:00"/>
    <x v="0"/>
    <x v="2"/>
    <s v="ZJ"/>
    <s v="9200087335"/>
    <s v="40"/>
    <n v="28"/>
    <s v=""/>
    <x v="1"/>
    <x v="6"/>
    <x v="1"/>
  </r>
  <r>
    <s v="1012"/>
    <s v="0L"/>
    <x v="6"/>
    <d v="2017-11-07T00:00:00"/>
    <x v="0"/>
    <x v="2"/>
    <s v="ZJ"/>
    <s v="9200087335"/>
    <s v="40"/>
    <n v="28"/>
    <s v=""/>
    <x v="1"/>
    <x v="6"/>
    <x v="1"/>
  </r>
  <r>
    <s v="1012"/>
    <s v="0L"/>
    <x v="6"/>
    <d v="2017-11-06T00:00:00"/>
    <x v="0"/>
    <x v="2"/>
    <s v="ZJ"/>
    <s v="9200087361"/>
    <s v="50"/>
    <n v="-28"/>
    <s v=""/>
    <x v="2"/>
    <x v="6"/>
    <x v="2"/>
  </r>
  <r>
    <s v="1012"/>
    <s v="0L"/>
    <x v="6"/>
    <d v="2017-11-06T00:00:00"/>
    <x v="0"/>
    <x v="2"/>
    <s v="ZJ"/>
    <s v="9200087361"/>
    <s v="50"/>
    <n v="-56"/>
    <s v=""/>
    <x v="0"/>
    <x v="6"/>
    <x v="0"/>
  </r>
  <r>
    <s v="1012"/>
    <s v="0L"/>
    <x v="6"/>
    <d v="2017-11-06T00:00:00"/>
    <x v="0"/>
    <x v="2"/>
    <s v="ZJ"/>
    <s v="9200087361"/>
    <s v="50"/>
    <n v="-112"/>
    <s v=""/>
    <x v="1"/>
    <x v="6"/>
    <x v="1"/>
  </r>
  <r>
    <s v="1012"/>
    <s v="0L"/>
    <x v="6"/>
    <d v="2017-11-06T00:00:00"/>
    <x v="0"/>
    <x v="2"/>
    <s v="ZJ"/>
    <s v="9200087361"/>
    <s v="50"/>
    <n v="-2520"/>
    <s v=""/>
    <x v="1"/>
    <x v="6"/>
    <x v="1"/>
  </r>
  <r>
    <s v="1012"/>
    <s v="0L"/>
    <x v="6"/>
    <d v="2017-11-06T00:00:00"/>
    <x v="0"/>
    <x v="2"/>
    <s v="ZJ"/>
    <s v="9200087361"/>
    <s v="50"/>
    <n v="-28"/>
    <s v=""/>
    <x v="1"/>
    <x v="6"/>
    <x v="1"/>
  </r>
  <r>
    <s v="1012"/>
    <s v="0L"/>
    <x v="6"/>
    <d v="2017-11-06T00:00:00"/>
    <x v="0"/>
    <x v="2"/>
    <s v="ZJ"/>
    <s v="9200087361"/>
    <s v="50"/>
    <n v="-56"/>
    <s v=""/>
    <x v="1"/>
    <x v="6"/>
    <x v="1"/>
  </r>
  <r>
    <s v="1012"/>
    <s v="0L"/>
    <x v="6"/>
    <d v="2017-11-08T00:00:00"/>
    <x v="0"/>
    <x v="2"/>
    <s v="ZJ"/>
    <s v="9200087376"/>
    <s v="50"/>
    <n v="-336"/>
    <s v=""/>
    <x v="1"/>
    <x v="6"/>
    <x v="1"/>
  </r>
  <r>
    <s v="1012"/>
    <s v="0L"/>
    <x v="6"/>
    <d v="2017-11-08T00:00:00"/>
    <x v="0"/>
    <x v="2"/>
    <s v="ZJ"/>
    <s v="9200087416"/>
    <s v="50"/>
    <n v="-56"/>
    <s v=""/>
    <x v="1"/>
    <x v="6"/>
    <x v="1"/>
  </r>
  <r>
    <s v="1012"/>
    <s v="0L"/>
    <x v="6"/>
    <d v="2017-11-08T00:00:00"/>
    <x v="0"/>
    <x v="2"/>
    <s v="ZJ"/>
    <s v="9200087416"/>
    <s v="50"/>
    <n v="-28"/>
    <s v=""/>
    <x v="0"/>
    <x v="6"/>
    <x v="0"/>
  </r>
  <r>
    <s v="1012"/>
    <s v="0L"/>
    <x v="6"/>
    <d v="2017-11-08T00:00:00"/>
    <x v="0"/>
    <x v="2"/>
    <s v="ZJ"/>
    <s v="9200087416"/>
    <s v="50"/>
    <n v="-1736"/>
    <s v=""/>
    <x v="1"/>
    <x v="6"/>
    <x v="1"/>
  </r>
  <r>
    <s v="1012"/>
    <s v="0L"/>
    <x v="6"/>
    <d v="2017-11-08T00:00:00"/>
    <x v="0"/>
    <x v="2"/>
    <s v="ZJ"/>
    <s v="9200087416"/>
    <s v="50"/>
    <n v="-28"/>
    <s v=""/>
    <x v="2"/>
    <x v="6"/>
    <x v="2"/>
  </r>
  <r>
    <s v="1012"/>
    <s v="0L"/>
    <x v="6"/>
    <d v="2017-11-09T00:00:00"/>
    <x v="0"/>
    <x v="2"/>
    <s v="ZJ"/>
    <s v="9200087463"/>
    <s v="50"/>
    <n v="-28"/>
    <s v=""/>
    <x v="1"/>
    <x v="6"/>
    <x v="1"/>
  </r>
  <r>
    <s v="1012"/>
    <s v="0L"/>
    <x v="6"/>
    <d v="2017-11-09T00:00:00"/>
    <x v="0"/>
    <x v="2"/>
    <s v="ZJ"/>
    <s v="9200087463"/>
    <s v="50"/>
    <n v="-28"/>
    <s v=""/>
    <x v="1"/>
    <x v="6"/>
    <x v="1"/>
  </r>
  <r>
    <s v="1012"/>
    <s v="0L"/>
    <x v="6"/>
    <d v="2017-11-09T00:00:00"/>
    <x v="0"/>
    <x v="2"/>
    <s v="ZJ"/>
    <s v="9200087463"/>
    <s v="50"/>
    <n v="-1680"/>
    <s v=""/>
    <x v="1"/>
    <x v="6"/>
    <x v="1"/>
  </r>
  <r>
    <s v="1012"/>
    <s v="0L"/>
    <x v="6"/>
    <d v="2017-11-10T00:00:00"/>
    <x v="0"/>
    <x v="2"/>
    <s v="ZJ"/>
    <s v="9200087535"/>
    <s v="50"/>
    <n v="-2520"/>
    <s v=""/>
    <x v="1"/>
    <x v="6"/>
    <x v="1"/>
  </r>
  <r>
    <s v="1012"/>
    <s v="0L"/>
    <x v="6"/>
    <d v="2017-11-10T00:00:00"/>
    <x v="0"/>
    <x v="2"/>
    <s v="ZJ"/>
    <s v="9200087535"/>
    <s v="50"/>
    <n v="-28"/>
    <s v=""/>
    <x v="0"/>
    <x v="6"/>
    <x v="0"/>
  </r>
  <r>
    <s v="1012"/>
    <s v="0L"/>
    <x v="6"/>
    <d v="2017-11-10T00:00:00"/>
    <x v="0"/>
    <x v="2"/>
    <s v="ZJ"/>
    <s v="9200087535"/>
    <s v="50"/>
    <n v="-56"/>
    <s v=""/>
    <x v="1"/>
    <x v="6"/>
    <x v="1"/>
  </r>
  <r>
    <s v="1012"/>
    <s v="0L"/>
    <x v="6"/>
    <d v="2017-11-10T00:00:00"/>
    <x v="0"/>
    <x v="2"/>
    <s v="ZJ"/>
    <s v="9200087535"/>
    <s v="50"/>
    <n v="-28"/>
    <s v=""/>
    <x v="2"/>
    <x v="6"/>
    <x v="2"/>
  </r>
  <r>
    <s v="1012"/>
    <s v="0L"/>
    <x v="6"/>
    <d v="2017-11-11T00:00:00"/>
    <x v="0"/>
    <x v="2"/>
    <s v="ZJ"/>
    <s v="9200087547"/>
    <s v="50"/>
    <n v="-336"/>
    <s v=""/>
    <x v="1"/>
    <x v="6"/>
    <x v="1"/>
  </r>
  <r>
    <s v="1012"/>
    <s v="0L"/>
    <x v="6"/>
    <d v="2017-11-11T00:00:00"/>
    <x v="0"/>
    <x v="2"/>
    <s v="ZJ"/>
    <s v="9200087555"/>
    <s v="50"/>
    <n v="-56"/>
    <s v=""/>
    <x v="1"/>
    <x v="6"/>
    <x v="1"/>
  </r>
  <r>
    <s v="1012"/>
    <s v="0L"/>
    <x v="6"/>
    <d v="2017-11-11T00:00:00"/>
    <x v="0"/>
    <x v="2"/>
    <s v="ZJ"/>
    <s v="9200087555"/>
    <s v="50"/>
    <n v="-28"/>
    <s v=""/>
    <x v="0"/>
    <x v="6"/>
    <x v="0"/>
  </r>
  <r>
    <s v="1012"/>
    <s v="0L"/>
    <x v="6"/>
    <d v="2017-11-12T00:00:00"/>
    <x v="0"/>
    <x v="2"/>
    <s v="ZJ"/>
    <s v="9200087556"/>
    <s v="50"/>
    <n v="-168"/>
    <s v=""/>
    <x v="1"/>
    <x v="6"/>
    <x v="1"/>
  </r>
  <r>
    <s v="1012"/>
    <s v="0L"/>
    <x v="6"/>
    <d v="2017-11-14T00:00:00"/>
    <x v="0"/>
    <x v="2"/>
    <s v="ZJ"/>
    <s v="9200087617"/>
    <s v="50"/>
    <n v="-28"/>
    <s v=""/>
    <x v="0"/>
    <x v="6"/>
    <x v="0"/>
  </r>
  <r>
    <s v="1012"/>
    <s v="0L"/>
    <x v="6"/>
    <d v="2017-11-14T00:00:00"/>
    <x v="0"/>
    <x v="2"/>
    <s v="ZJ"/>
    <s v="9200087617"/>
    <s v="50"/>
    <n v="-28"/>
    <s v=""/>
    <x v="1"/>
    <x v="6"/>
    <x v="1"/>
  </r>
  <r>
    <s v="1012"/>
    <s v="0L"/>
    <x v="6"/>
    <d v="2017-11-14T00:00:00"/>
    <x v="0"/>
    <x v="2"/>
    <s v="ZJ"/>
    <s v="9200087617"/>
    <s v="50"/>
    <n v="-28"/>
    <s v=""/>
    <x v="1"/>
    <x v="6"/>
    <x v="1"/>
  </r>
  <r>
    <s v="1012"/>
    <s v="0L"/>
    <x v="6"/>
    <d v="2017-11-14T00:00:00"/>
    <x v="0"/>
    <x v="2"/>
    <s v="ZJ"/>
    <s v="9200087617"/>
    <s v="50"/>
    <n v="-1596"/>
    <s v=""/>
    <x v="1"/>
    <x v="6"/>
    <x v="1"/>
  </r>
  <r>
    <s v="1012"/>
    <s v="0L"/>
    <x v="6"/>
    <d v="2017-11-14T00:00:00"/>
    <x v="0"/>
    <x v="2"/>
    <s v="ZJ"/>
    <s v="9200087617"/>
    <s v="50"/>
    <n v="-56"/>
    <s v=""/>
    <x v="2"/>
    <x v="6"/>
    <x v="2"/>
  </r>
  <r>
    <s v="1012"/>
    <s v="0L"/>
    <x v="6"/>
    <d v="2017-11-14T00:00:00"/>
    <x v="0"/>
    <x v="2"/>
    <s v="ZJ"/>
    <s v="9200087627"/>
    <s v="40"/>
    <n v="28"/>
    <s v=""/>
    <x v="1"/>
    <x v="6"/>
    <x v="1"/>
  </r>
  <r>
    <s v="1012"/>
    <s v="0L"/>
    <x v="6"/>
    <d v="2017-11-13T00:00:00"/>
    <x v="0"/>
    <x v="2"/>
    <s v="ZJ"/>
    <s v="9200087654"/>
    <s v="50"/>
    <n v="-56"/>
    <s v=""/>
    <x v="2"/>
    <x v="6"/>
    <x v="2"/>
  </r>
  <r>
    <s v="1012"/>
    <s v="0L"/>
    <x v="6"/>
    <d v="2017-11-13T00:00:00"/>
    <x v="0"/>
    <x v="2"/>
    <s v="ZJ"/>
    <s v="9200087654"/>
    <s v="50"/>
    <n v="-56"/>
    <s v=""/>
    <x v="1"/>
    <x v="6"/>
    <x v="1"/>
  </r>
  <r>
    <s v="1012"/>
    <s v="0L"/>
    <x v="6"/>
    <d v="2017-11-13T00:00:00"/>
    <x v="0"/>
    <x v="2"/>
    <s v="ZJ"/>
    <s v="9200087654"/>
    <s v="50"/>
    <n v="-2352"/>
    <s v=""/>
    <x v="1"/>
    <x v="6"/>
    <x v="1"/>
  </r>
  <r>
    <s v="1012"/>
    <s v="0L"/>
    <x v="6"/>
    <d v="2017-11-15T00:00:00"/>
    <x v="0"/>
    <x v="2"/>
    <s v="ZJ"/>
    <s v="9200087671"/>
    <s v="50"/>
    <n v="-196"/>
    <s v=""/>
    <x v="1"/>
    <x v="6"/>
    <x v="1"/>
  </r>
  <r>
    <s v="1012"/>
    <s v="0L"/>
    <x v="6"/>
    <d v="2017-11-15T00:00:00"/>
    <x v="0"/>
    <x v="2"/>
    <s v="ZJ"/>
    <s v="9200087700"/>
    <s v="50"/>
    <n v="-56"/>
    <s v=""/>
    <x v="2"/>
    <x v="6"/>
    <x v="2"/>
  </r>
  <r>
    <s v="1012"/>
    <s v="0L"/>
    <x v="6"/>
    <d v="2017-11-15T00:00:00"/>
    <x v="0"/>
    <x v="2"/>
    <s v="ZJ"/>
    <s v="9200087700"/>
    <s v="50"/>
    <n v="-84"/>
    <s v=""/>
    <x v="1"/>
    <x v="6"/>
    <x v="1"/>
  </r>
  <r>
    <s v="1012"/>
    <s v="0L"/>
    <x v="6"/>
    <d v="2017-11-15T00:00:00"/>
    <x v="0"/>
    <x v="2"/>
    <s v="ZJ"/>
    <s v="9200087700"/>
    <s v="50"/>
    <n v="-28"/>
    <s v=""/>
    <x v="1"/>
    <x v="6"/>
    <x v="1"/>
  </r>
  <r>
    <s v="1012"/>
    <s v="0L"/>
    <x v="6"/>
    <d v="2017-11-15T00:00:00"/>
    <x v="0"/>
    <x v="2"/>
    <s v="ZJ"/>
    <s v="9200087700"/>
    <s v="50"/>
    <n v="-1988"/>
    <s v=""/>
    <x v="1"/>
    <x v="6"/>
    <x v="1"/>
  </r>
  <r>
    <s v="1012"/>
    <s v="0L"/>
    <x v="6"/>
    <d v="2017-11-16T00:00:00"/>
    <x v="0"/>
    <x v="2"/>
    <s v="ZJ"/>
    <s v="9200087725"/>
    <s v="50"/>
    <n v="-56"/>
    <s v=""/>
    <x v="1"/>
    <x v="6"/>
    <x v="1"/>
  </r>
  <r>
    <s v="1012"/>
    <s v="0L"/>
    <x v="6"/>
    <d v="2017-11-16T00:00:00"/>
    <x v="0"/>
    <x v="2"/>
    <s v="ZJ"/>
    <s v="9200087747"/>
    <s v="40"/>
    <n v="28"/>
    <s v=""/>
    <x v="1"/>
    <x v="6"/>
    <x v="1"/>
  </r>
  <r>
    <s v="1012"/>
    <s v="0L"/>
    <x v="6"/>
    <d v="2017-11-16T00:00:00"/>
    <x v="0"/>
    <x v="2"/>
    <s v="ZJ"/>
    <s v="9200087764"/>
    <s v="50"/>
    <n v="-56"/>
    <s v=""/>
    <x v="1"/>
    <x v="6"/>
    <x v="1"/>
  </r>
  <r>
    <s v="1012"/>
    <s v="0L"/>
    <x v="6"/>
    <d v="2017-11-16T00:00:00"/>
    <x v="0"/>
    <x v="2"/>
    <s v="ZJ"/>
    <s v="9200087764"/>
    <s v="50"/>
    <n v="-924"/>
    <s v=""/>
    <x v="1"/>
    <x v="6"/>
    <x v="1"/>
  </r>
  <r>
    <s v="1012"/>
    <s v="0L"/>
    <x v="6"/>
    <d v="2017-11-16T00:00:00"/>
    <x v="0"/>
    <x v="2"/>
    <s v="ZJ"/>
    <s v="9200087764"/>
    <s v="50"/>
    <n v="-28"/>
    <s v=""/>
    <x v="1"/>
    <x v="6"/>
    <x v="1"/>
  </r>
  <r>
    <s v="1012"/>
    <s v="0L"/>
    <x v="6"/>
    <d v="2017-11-16T00:00:00"/>
    <x v="0"/>
    <x v="2"/>
    <s v="ZJ"/>
    <s v="9200087764"/>
    <s v="50"/>
    <n v="-28"/>
    <s v=""/>
    <x v="1"/>
    <x v="6"/>
    <x v="1"/>
  </r>
  <r>
    <s v="1012"/>
    <s v="0L"/>
    <x v="6"/>
    <d v="2017-11-16T00:00:00"/>
    <x v="0"/>
    <x v="2"/>
    <s v="ZJ"/>
    <s v="9200087764"/>
    <s v="50"/>
    <n v="-28"/>
    <s v=""/>
    <x v="1"/>
    <x v="6"/>
    <x v="1"/>
  </r>
  <r>
    <s v="1012"/>
    <s v="0L"/>
    <x v="6"/>
    <d v="2017-11-16T00:00:00"/>
    <x v="0"/>
    <x v="2"/>
    <s v="ZJ"/>
    <s v="9200087764"/>
    <s v="50"/>
    <n v="-28"/>
    <s v=""/>
    <x v="1"/>
    <x v="6"/>
    <x v="1"/>
  </r>
  <r>
    <s v="1012"/>
    <s v="0L"/>
    <x v="6"/>
    <d v="2017-11-02T00:00:00"/>
    <x v="0"/>
    <x v="2"/>
    <s v="ZJ"/>
    <s v="9200087796"/>
    <s v="40"/>
    <n v="28"/>
    <s v=""/>
    <x v="1"/>
    <x v="6"/>
    <x v="1"/>
  </r>
  <r>
    <s v="1012"/>
    <s v="0L"/>
    <x v="6"/>
    <d v="2017-11-17T00:00:00"/>
    <x v="0"/>
    <x v="2"/>
    <s v="ZJ"/>
    <s v="9200087801"/>
    <s v="40"/>
    <n v="28"/>
    <s v=""/>
    <x v="1"/>
    <x v="6"/>
    <x v="1"/>
  </r>
  <r>
    <s v="1012"/>
    <s v="0L"/>
    <x v="6"/>
    <d v="2017-11-17T00:00:00"/>
    <x v="0"/>
    <x v="2"/>
    <s v="ZJ"/>
    <s v="9200087801"/>
    <s v="40"/>
    <n v="28"/>
    <s v=""/>
    <x v="1"/>
    <x v="6"/>
    <x v="1"/>
  </r>
  <r>
    <s v="1012"/>
    <s v="0L"/>
    <x v="6"/>
    <d v="2017-11-17T00:00:00"/>
    <x v="0"/>
    <x v="2"/>
    <s v="ZJ"/>
    <s v="9200087801"/>
    <s v="40"/>
    <n v="28"/>
    <s v=""/>
    <x v="1"/>
    <x v="6"/>
    <x v="1"/>
  </r>
  <r>
    <s v="1012"/>
    <s v="0L"/>
    <x v="6"/>
    <d v="2017-11-17T00:00:00"/>
    <x v="0"/>
    <x v="2"/>
    <s v="ZJ"/>
    <s v="9200087801"/>
    <s v="40"/>
    <n v="28"/>
    <s v=""/>
    <x v="1"/>
    <x v="6"/>
    <x v="1"/>
  </r>
  <r>
    <s v="1012"/>
    <s v="0L"/>
    <x v="6"/>
    <d v="2017-11-17T00:00:00"/>
    <x v="0"/>
    <x v="2"/>
    <s v="ZJ"/>
    <s v="9200087807"/>
    <s v="50"/>
    <n v="-28"/>
    <s v=""/>
    <x v="0"/>
    <x v="6"/>
    <x v="0"/>
  </r>
  <r>
    <s v="1012"/>
    <s v="0L"/>
    <x v="6"/>
    <d v="2017-11-17T00:00:00"/>
    <x v="0"/>
    <x v="2"/>
    <s v="ZJ"/>
    <s v="9200087807"/>
    <s v="50"/>
    <n v="-28"/>
    <s v=""/>
    <x v="2"/>
    <x v="6"/>
    <x v="2"/>
  </r>
  <r>
    <s v="1012"/>
    <s v="0L"/>
    <x v="6"/>
    <d v="2017-11-17T00:00:00"/>
    <x v="0"/>
    <x v="2"/>
    <s v="ZJ"/>
    <s v="9200087807"/>
    <s v="50"/>
    <n v="-2912"/>
    <s v=""/>
    <x v="1"/>
    <x v="6"/>
    <x v="1"/>
  </r>
  <r>
    <s v="1012"/>
    <s v="0L"/>
    <x v="6"/>
    <d v="2017-11-17T00:00:00"/>
    <x v="0"/>
    <x v="2"/>
    <s v="ZJ"/>
    <s v="9200087807"/>
    <s v="50"/>
    <n v="-28"/>
    <s v=""/>
    <x v="1"/>
    <x v="6"/>
    <x v="1"/>
  </r>
  <r>
    <s v="1012"/>
    <s v="0L"/>
    <x v="6"/>
    <d v="2017-11-17T00:00:00"/>
    <x v="0"/>
    <x v="2"/>
    <s v="ZJ"/>
    <s v="9200087807"/>
    <s v="50"/>
    <n v="-28"/>
    <s v=""/>
    <x v="1"/>
    <x v="6"/>
    <x v="1"/>
  </r>
  <r>
    <s v="1012"/>
    <s v="0L"/>
    <x v="6"/>
    <d v="2017-11-17T00:00:00"/>
    <x v="0"/>
    <x v="2"/>
    <s v="ZJ"/>
    <s v="9200087807"/>
    <s v="50"/>
    <n v="-56"/>
    <s v=""/>
    <x v="1"/>
    <x v="6"/>
    <x v="1"/>
  </r>
  <r>
    <s v="1012"/>
    <s v="0L"/>
    <x v="6"/>
    <d v="2017-11-18T00:00:00"/>
    <x v="0"/>
    <x v="2"/>
    <s v="ZJ"/>
    <s v="9200087828"/>
    <s v="50"/>
    <n v="-196"/>
    <s v=""/>
    <x v="1"/>
    <x v="6"/>
    <x v="1"/>
  </r>
  <r>
    <s v="1012"/>
    <s v="0L"/>
    <x v="6"/>
    <d v="2017-11-18T00:00:00"/>
    <x v="0"/>
    <x v="2"/>
    <s v="ZJ"/>
    <s v="9200087830"/>
    <s v="50"/>
    <n v="-28"/>
    <s v=""/>
    <x v="1"/>
    <x v="6"/>
    <x v="1"/>
  </r>
  <r>
    <s v="1012"/>
    <s v="0L"/>
    <x v="6"/>
    <d v="2017-11-20T00:00:00"/>
    <x v="0"/>
    <x v="2"/>
    <s v="ZJ"/>
    <s v="9200087882"/>
    <s v="40"/>
    <n v="28"/>
    <s v=""/>
    <x v="1"/>
    <x v="6"/>
    <x v="1"/>
  </r>
  <r>
    <s v="1012"/>
    <s v="0L"/>
    <x v="6"/>
    <d v="2017-11-21T00:00:00"/>
    <x v="0"/>
    <x v="2"/>
    <s v="ZJ"/>
    <s v="9200087910"/>
    <s v="50"/>
    <n v="-56"/>
    <s v=""/>
    <x v="2"/>
    <x v="6"/>
    <x v="2"/>
  </r>
  <r>
    <s v="1012"/>
    <s v="0L"/>
    <x v="6"/>
    <d v="2017-11-21T00:00:00"/>
    <x v="0"/>
    <x v="2"/>
    <s v="ZJ"/>
    <s v="9200087910"/>
    <s v="50"/>
    <n v="-1736"/>
    <s v=""/>
    <x v="1"/>
    <x v="6"/>
    <x v="1"/>
  </r>
  <r>
    <s v="1012"/>
    <s v="0L"/>
    <x v="6"/>
    <d v="2017-11-21T00:00:00"/>
    <x v="0"/>
    <x v="2"/>
    <s v="ZJ"/>
    <s v="9200087910"/>
    <s v="50"/>
    <n v="-28"/>
    <s v=""/>
    <x v="1"/>
    <x v="6"/>
    <x v="1"/>
  </r>
  <r>
    <s v="1012"/>
    <s v="0L"/>
    <x v="6"/>
    <d v="2017-11-21T00:00:00"/>
    <x v="0"/>
    <x v="2"/>
    <s v="ZJ"/>
    <s v="9200087908"/>
    <s v="40"/>
    <n v="28"/>
    <s v=""/>
    <x v="0"/>
    <x v="6"/>
    <x v="0"/>
  </r>
  <r>
    <s v="1012"/>
    <s v="0L"/>
    <x v="6"/>
    <d v="2017-11-21T00:00:00"/>
    <x v="0"/>
    <x v="2"/>
    <s v="ZJ"/>
    <s v="9200087908"/>
    <s v="40"/>
    <n v="28"/>
    <s v=""/>
    <x v="1"/>
    <x v="6"/>
    <x v="1"/>
  </r>
  <r>
    <s v="1012"/>
    <s v="0L"/>
    <x v="6"/>
    <d v="2017-11-20T00:00:00"/>
    <x v="0"/>
    <x v="2"/>
    <s v="ZJ"/>
    <s v="9200087937"/>
    <s v="50"/>
    <n v="-28"/>
    <s v=""/>
    <x v="2"/>
    <x v="6"/>
    <x v="2"/>
  </r>
  <r>
    <s v="1012"/>
    <s v="0L"/>
    <x v="6"/>
    <d v="2017-11-20T00:00:00"/>
    <x v="0"/>
    <x v="2"/>
    <s v="ZJ"/>
    <s v="9200087937"/>
    <s v="50"/>
    <n v="-3164"/>
    <s v=""/>
    <x v="1"/>
    <x v="6"/>
    <x v="1"/>
  </r>
  <r>
    <s v="1012"/>
    <s v="0L"/>
    <x v="6"/>
    <d v="2017-11-20T00:00:00"/>
    <x v="0"/>
    <x v="2"/>
    <s v="ZJ"/>
    <s v="9200087937"/>
    <s v="50"/>
    <n v="-56"/>
    <s v=""/>
    <x v="1"/>
    <x v="6"/>
    <x v="1"/>
  </r>
  <r>
    <s v="1012"/>
    <s v="0L"/>
    <x v="6"/>
    <d v="2017-11-20T00:00:00"/>
    <x v="0"/>
    <x v="2"/>
    <s v="ZJ"/>
    <s v="9200087937"/>
    <s v="50"/>
    <n v="-28"/>
    <s v=""/>
    <x v="0"/>
    <x v="6"/>
    <x v="0"/>
  </r>
  <r>
    <s v="1012"/>
    <s v="0L"/>
    <x v="6"/>
    <d v="2017-11-20T00:00:00"/>
    <x v="0"/>
    <x v="2"/>
    <s v="ZJ"/>
    <s v="9200087937"/>
    <s v="50"/>
    <n v="-56"/>
    <s v=""/>
    <x v="2"/>
    <x v="6"/>
    <x v="2"/>
  </r>
  <r>
    <s v="1012"/>
    <s v="0L"/>
    <x v="6"/>
    <d v="2017-11-22T00:00:00"/>
    <x v="0"/>
    <x v="2"/>
    <s v="ZJ"/>
    <s v="9200087943"/>
    <s v="50"/>
    <n v="-196"/>
    <s v=""/>
    <x v="1"/>
    <x v="6"/>
    <x v="1"/>
  </r>
  <r>
    <s v="1012"/>
    <s v="0L"/>
    <x v="6"/>
    <d v="2017-11-22T00:00:00"/>
    <x v="0"/>
    <x v="2"/>
    <s v="ZJ"/>
    <s v="9200087971"/>
    <s v="40"/>
    <n v="28"/>
    <s v=""/>
    <x v="0"/>
    <x v="6"/>
    <x v="0"/>
  </r>
  <r>
    <s v="1012"/>
    <s v="0L"/>
    <x v="6"/>
    <d v="2017-11-22T00:00:00"/>
    <x v="0"/>
    <x v="2"/>
    <s v="ZJ"/>
    <s v="9200087989"/>
    <s v="50"/>
    <n v="-56"/>
    <s v=""/>
    <x v="2"/>
    <x v="6"/>
    <x v="2"/>
  </r>
  <r>
    <s v="1012"/>
    <s v="0L"/>
    <x v="6"/>
    <d v="2017-11-22T00:00:00"/>
    <x v="0"/>
    <x v="2"/>
    <s v="ZJ"/>
    <s v="9200087989"/>
    <s v="50"/>
    <n v="-1820"/>
    <s v=""/>
    <x v="1"/>
    <x v="6"/>
    <x v="1"/>
  </r>
  <r>
    <s v="1012"/>
    <s v="0L"/>
    <x v="6"/>
    <d v="2017-11-22T00:00:00"/>
    <x v="0"/>
    <x v="2"/>
    <s v="ZJ"/>
    <s v="9200087989"/>
    <s v="50"/>
    <n v="-28"/>
    <s v=""/>
    <x v="1"/>
    <x v="6"/>
    <x v="1"/>
  </r>
  <r>
    <s v="1012"/>
    <s v="0L"/>
    <x v="6"/>
    <d v="2017-11-22T00:00:00"/>
    <x v="0"/>
    <x v="2"/>
    <s v="ZJ"/>
    <s v="9200087989"/>
    <s v="50"/>
    <n v="-28"/>
    <s v=""/>
    <x v="1"/>
    <x v="6"/>
    <x v="1"/>
  </r>
  <r>
    <s v="1012"/>
    <s v="0L"/>
    <x v="6"/>
    <d v="2017-11-22T00:00:00"/>
    <x v="0"/>
    <x v="2"/>
    <s v="ZJ"/>
    <s v="9200087989"/>
    <s v="50"/>
    <n v="-28"/>
    <s v=""/>
    <x v="0"/>
    <x v="6"/>
    <x v="0"/>
  </r>
  <r>
    <s v="1012"/>
    <s v="0L"/>
    <x v="6"/>
    <d v="2017-11-25T00:00:00"/>
    <x v="0"/>
    <x v="2"/>
    <s v="ZJ"/>
    <s v="9200088024"/>
    <s v="50"/>
    <n v="-308"/>
    <s v=""/>
    <x v="1"/>
    <x v="6"/>
    <x v="1"/>
  </r>
  <r>
    <s v="1012"/>
    <s v="0L"/>
    <x v="6"/>
    <d v="2017-11-26T00:00:00"/>
    <x v="0"/>
    <x v="2"/>
    <s v="ZJ"/>
    <s v="9200088025"/>
    <s v="50"/>
    <n v="-112"/>
    <s v=""/>
    <x v="1"/>
    <x v="6"/>
    <x v="1"/>
  </r>
  <r>
    <s v="1012"/>
    <s v="0L"/>
    <x v="6"/>
    <d v="2017-11-27T00:00:00"/>
    <x v="0"/>
    <x v="2"/>
    <s v="ZJ"/>
    <s v="9200088028"/>
    <s v="40"/>
    <n v="28"/>
    <s v=""/>
    <x v="1"/>
    <x v="6"/>
    <x v="1"/>
  </r>
  <r>
    <s v="1012"/>
    <s v="0L"/>
    <x v="6"/>
    <d v="2017-11-24T00:00:00"/>
    <x v="0"/>
    <x v="2"/>
    <s v="ZJ"/>
    <s v="9200088053"/>
    <s v="50"/>
    <n v="-56"/>
    <s v=""/>
    <x v="1"/>
    <x v="6"/>
    <x v="1"/>
  </r>
  <r>
    <s v="1012"/>
    <s v="0L"/>
    <x v="6"/>
    <d v="2017-11-28T00:00:00"/>
    <x v="0"/>
    <x v="2"/>
    <s v="ZJ"/>
    <s v="9200088125"/>
    <s v="50"/>
    <n v="-56"/>
    <s v=""/>
    <x v="1"/>
    <x v="6"/>
    <x v="1"/>
  </r>
  <r>
    <s v="1012"/>
    <s v="0L"/>
    <x v="6"/>
    <d v="2017-11-28T00:00:00"/>
    <x v="0"/>
    <x v="2"/>
    <s v="ZJ"/>
    <s v="9200088125"/>
    <s v="50"/>
    <n v="-56"/>
    <s v=""/>
    <x v="0"/>
    <x v="6"/>
    <x v="0"/>
  </r>
  <r>
    <s v="1012"/>
    <s v="0L"/>
    <x v="6"/>
    <d v="2017-11-28T00:00:00"/>
    <x v="0"/>
    <x v="2"/>
    <s v="ZJ"/>
    <s v="9200088125"/>
    <s v="50"/>
    <n v="-1860.36"/>
    <s v=""/>
    <x v="1"/>
    <x v="6"/>
    <x v="1"/>
  </r>
  <r>
    <s v="1012"/>
    <s v="0L"/>
    <x v="6"/>
    <d v="2017-11-28T00:00:00"/>
    <x v="0"/>
    <x v="2"/>
    <s v="ZJ"/>
    <s v="9200088125"/>
    <s v="50"/>
    <n v="-112"/>
    <s v=""/>
    <x v="1"/>
    <x v="6"/>
    <x v="1"/>
  </r>
  <r>
    <s v="1012"/>
    <s v="0L"/>
    <x v="6"/>
    <d v="2017-11-28T00:00:00"/>
    <x v="0"/>
    <x v="2"/>
    <s v="ZJ"/>
    <s v="9200088125"/>
    <s v="50"/>
    <n v="-28"/>
    <s v=""/>
    <x v="4"/>
    <x v="6"/>
    <x v="4"/>
  </r>
  <r>
    <s v="1012"/>
    <s v="0L"/>
    <x v="6"/>
    <d v="2017-11-28T00:00:00"/>
    <x v="0"/>
    <x v="2"/>
    <s v="ZJ"/>
    <s v="9200088125"/>
    <s v="50"/>
    <n v="-56"/>
    <s v=""/>
    <x v="2"/>
    <x v="6"/>
    <x v="2"/>
  </r>
  <r>
    <s v="1012"/>
    <s v="0L"/>
    <x v="6"/>
    <d v="2017-11-27T00:00:00"/>
    <x v="0"/>
    <x v="2"/>
    <s v="ZJ"/>
    <s v="9200088134"/>
    <s v="40"/>
    <n v="28"/>
    <s v=""/>
    <x v="1"/>
    <x v="6"/>
    <x v="1"/>
  </r>
  <r>
    <s v="1012"/>
    <s v="0L"/>
    <x v="6"/>
    <d v="2017-11-27T00:00:00"/>
    <x v="0"/>
    <x v="2"/>
    <s v="ZJ"/>
    <s v="9200088134"/>
    <s v="40"/>
    <n v="28"/>
    <s v=""/>
    <x v="1"/>
    <x v="6"/>
    <x v="1"/>
  </r>
  <r>
    <s v="1012"/>
    <s v="0L"/>
    <x v="6"/>
    <d v="2017-11-28T00:00:00"/>
    <x v="0"/>
    <x v="2"/>
    <s v="ZJ"/>
    <s v="9200088143"/>
    <s v="40"/>
    <n v="28"/>
    <s v=""/>
    <x v="1"/>
    <x v="6"/>
    <x v="1"/>
  </r>
  <r>
    <s v="1012"/>
    <s v="0L"/>
    <x v="6"/>
    <d v="2017-11-27T00:00:00"/>
    <x v="0"/>
    <x v="2"/>
    <s v="ZJ"/>
    <s v="9200088149"/>
    <s v="50"/>
    <n v="-56"/>
    <s v=""/>
    <x v="0"/>
    <x v="6"/>
    <x v="0"/>
  </r>
  <r>
    <s v="1012"/>
    <s v="0L"/>
    <x v="6"/>
    <d v="2017-11-27T00:00:00"/>
    <x v="0"/>
    <x v="2"/>
    <s v="ZJ"/>
    <s v="9200088149"/>
    <s v="50"/>
    <n v="-56"/>
    <s v=""/>
    <x v="1"/>
    <x v="6"/>
    <x v="1"/>
  </r>
  <r>
    <s v="1012"/>
    <s v="0L"/>
    <x v="6"/>
    <d v="2017-11-27T00:00:00"/>
    <x v="0"/>
    <x v="2"/>
    <s v="ZJ"/>
    <s v="9200088149"/>
    <s v="50"/>
    <n v="-28"/>
    <s v=""/>
    <x v="1"/>
    <x v="6"/>
    <x v="1"/>
  </r>
  <r>
    <s v="1012"/>
    <s v="0L"/>
    <x v="6"/>
    <d v="2017-11-27T00:00:00"/>
    <x v="0"/>
    <x v="2"/>
    <s v="ZJ"/>
    <s v="9200088149"/>
    <s v="50"/>
    <n v="-3108"/>
    <s v=""/>
    <x v="1"/>
    <x v="6"/>
    <x v="1"/>
  </r>
  <r>
    <s v="1012"/>
    <s v="0L"/>
    <x v="6"/>
    <d v="2017-11-29T00:00:00"/>
    <x v="0"/>
    <x v="2"/>
    <s v="ZJ"/>
    <s v="9200088195"/>
    <s v="40"/>
    <n v="28"/>
    <s v=""/>
    <x v="1"/>
    <x v="6"/>
    <x v="1"/>
  </r>
  <r>
    <s v="1012"/>
    <s v="0L"/>
    <x v="6"/>
    <d v="2017-11-29T00:00:00"/>
    <x v="0"/>
    <x v="2"/>
    <s v="ZJ"/>
    <s v="9200088195"/>
    <s v="40"/>
    <n v="52"/>
    <s v=""/>
    <x v="0"/>
    <x v="6"/>
    <x v="0"/>
  </r>
  <r>
    <s v="1012"/>
    <s v="0L"/>
    <x v="6"/>
    <d v="2017-11-29T00:00:00"/>
    <x v="0"/>
    <x v="2"/>
    <s v="ZJ"/>
    <s v="9200088213"/>
    <s v="50"/>
    <n v="-2464"/>
    <s v=""/>
    <x v="1"/>
    <x v="6"/>
    <x v="1"/>
  </r>
  <r>
    <s v="1012"/>
    <s v="0L"/>
    <x v="6"/>
    <d v="2017-11-29T00:00:00"/>
    <x v="0"/>
    <x v="2"/>
    <s v="ZJ"/>
    <s v="9200088213"/>
    <s v="50"/>
    <n v="-28"/>
    <s v=""/>
    <x v="0"/>
    <x v="6"/>
    <x v="0"/>
  </r>
  <r>
    <s v="1012"/>
    <s v="0L"/>
    <x v="6"/>
    <d v="2017-11-29T00:00:00"/>
    <x v="0"/>
    <x v="2"/>
    <s v="ZJ"/>
    <s v="9200088213"/>
    <s v="50"/>
    <n v="-56"/>
    <s v=""/>
    <x v="2"/>
    <x v="6"/>
    <x v="2"/>
  </r>
  <r>
    <s v="1012"/>
    <s v="0L"/>
    <x v="6"/>
    <d v="2017-11-29T00:00:00"/>
    <x v="0"/>
    <x v="2"/>
    <s v="ZJ"/>
    <s v="9200088264"/>
    <s v="40"/>
    <n v="28"/>
    <s v=""/>
    <x v="1"/>
    <x v="6"/>
    <x v="1"/>
  </r>
  <r>
    <s v="1012"/>
    <s v="0L"/>
    <x v="6"/>
    <d v="2017-11-30T00:00:00"/>
    <x v="0"/>
    <x v="2"/>
    <s v="ZJ"/>
    <s v="9200088265"/>
    <s v="40"/>
    <n v="28"/>
    <s v=""/>
    <x v="1"/>
    <x v="6"/>
    <x v="1"/>
  </r>
  <r>
    <s v="1012"/>
    <s v="0L"/>
    <x v="6"/>
    <d v="2017-11-30T00:00:00"/>
    <x v="0"/>
    <x v="2"/>
    <s v="ZJ"/>
    <s v="9200088268"/>
    <s v="50"/>
    <n v="-1988"/>
    <s v=""/>
    <x v="1"/>
    <x v="6"/>
    <x v="1"/>
  </r>
  <r>
    <s v="1012"/>
    <s v="0L"/>
    <x v="6"/>
    <d v="2017-11-30T00:00:00"/>
    <x v="0"/>
    <x v="2"/>
    <s v="ZJ"/>
    <s v="9200088268"/>
    <s v="50"/>
    <n v="-28"/>
    <s v=""/>
    <x v="1"/>
    <x v="6"/>
    <x v="1"/>
  </r>
  <r>
    <s v="1012"/>
    <s v="0L"/>
    <x v="6"/>
    <d v="2017-11-30T00:00:00"/>
    <x v="0"/>
    <x v="2"/>
    <s v="ZJ"/>
    <s v="9200088268"/>
    <s v="50"/>
    <n v="-56"/>
    <s v=""/>
    <x v="0"/>
    <x v="6"/>
    <x v="0"/>
  </r>
  <r>
    <s v="1012"/>
    <s v="0L"/>
    <x v="6"/>
    <d v="2017-12-01T00:00:00"/>
    <x v="0"/>
    <x v="3"/>
    <s v="ZJ"/>
    <s v="9200088335"/>
    <s v="50"/>
    <n v="-28"/>
    <s v=""/>
    <x v="1"/>
    <x v="6"/>
    <x v="1"/>
  </r>
  <r>
    <s v="1012"/>
    <s v="0L"/>
    <x v="6"/>
    <d v="2017-12-01T00:00:00"/>
    <x v="0"/>
    <x v="3"/>
    <s v="ZJ"/>
    <s v="9200088335"/>
    <s v="50"/>
    <n v="-28"/>
    <s v=""/>
    <x v="1"/>
    <x v="6"/>
    <x v="1"/>
  </r>
  <r>
    <s v="1012"/>
    <s v="0L"/>
    <x v="6"/>
    <d v="2017-12-01T00:00:00"/>
    <x v="0"/>
    <x v="3"/>
    <s v="ZJ"/>
    <s v="9200088335"/>
    <s v="50"/>
    <n v="-3892"/>
    <s v=""/>
    <x v="1"/>
    <x v="6"/>
    <x v="1"/>
  </r>
  <r>
    <s v="1012"/>
    <s v="0L"/>
    <x v="6"/>
    <d v="2017-12-01T00:00:00"/>
    <x v="0"/>
    <x v="3"/>
    <s v="ZJ"/>
    <s v="9200088335"/>
    <s v="50"/>
    <n v="-56"/>
    <s v=""/>
    <x v="0"/>
    <x v="6"/>
    <x v="0"/>
  </r>
  <r>
    <s v="1012"/>
    <s v="0L"/>
    <x v="6"/>
    <d v="2017-12-01T00:00:00"/>
    <x v="0"/>
    <x v="3"/>
    <s v="ZJ"/>
    <s v="9200088337"/>
    <s v="40"/>
    <n v="28"/>
    <s v=""/>
    <x v="1"/>
    <x v="6"/>
    <x v="1"/>
  </r>
  <r>
    <s v="1012"/>
    <s v="0L"/>
    <x v="6"/>
    <d v="2017-12-02T00:00:00"/>
    <x v="0"/>
    <x v="3"/>
    <s v="ZJ"/>
    <s v="9200088350"/>
    <s v="50"/>
    <n v="-28"/>
    <s v=""/>
    <x v="1"/>
    <x v="6"/>
    <x v="1"/>
  </r>
  <r>
    <s v="1012"/>
    <s v="0L"/>
    <x v="6"/>
    <d v="2017-12-02T00:00:00"/>
    <x v="0"/>
    <x v="3"/>
    <s v="ZJ"/>
    <s v="9200088358"/>
    <s v="50"/>
    <n v="-112"/>
    <s v=""/>
    <x v="1"/>
    <x v="6"/>
    <x v="1"/>
  </r>
  <r>
    <s v="1012"/>
    <s v="0L"/>
    <x v="6"/>
    <d v="2017-12-03T00:00:00"/>
    <x v="0"/>
    <x v="3"/>
    <s v="ZJ"/>
    <s v="9200088359"/>
    <s v="50"/>
    <n v="-84"/>
    <s v=""/>
    <x v="1"/>
    <x v="6"/>
    <x v="1"/>
  </r>
  <r>
    <s v="1012"/>
    <s v="0L"/>
    <x v="6"/>
    <d v="2017-12-03T00:00:00"/>
    <x v="0"/>
    <x v="3"/>
    <s v="ZJ"/>
    <s v="9200088383"/>
    <s v="50"/>
    <n v="-28"/>
    <s v=""/>
    <x v="1"/>
    <x v="6"/>
    <x v="1"/>
  </r>
  <r>
    <s v="1012"/>
    <s v="0L"/>
    <x v="6"/>
    <d v="2017-12-05T00:00:00"/>
    <x v="0"/>
    <x v="3"/>
    <s v="ZJ"/>
    <s v="9200088435"/>
    <s v="50"/>
    <n v="-28"/>
    <s v=""/>
    <x v="0"/>
    <x v="6"/>
    <x v="0"/>
  </r>
  <r>
    <s v="1012"/>
    <s v="0L"/>
    <x v="6"/>
    <d v="2017-12-05T00:00:00"/>
    <x v="0"/>
    <x v="3"/>
    <s v="ZJ"/>
    <s v="9200088435"/>
    <s v="50"/>
    <n v="-64.12"/>
    <s v=""/>
    <x v="2"/>
    <x v="6"/>
    <x v="2"/>
  </r>
  <r>
    <s v="1012"/>
    <s v="0L"/>
    <x v="6"/>
    <d v="2017-12-05T00:00:00"/>
    <x v="0"/>
    <x v="3"/>
    <s v="ZJ"/>
    <s v="9200088435"/>
    <s v="50"/>
    <n v="-2744"/>
    <s v=""/>
    <x v="1"/>
    <x v="6"/>
    <x v="1"/>
  </r>
  <r>
    <s v="1012"/>
    <s v="0L"/>
    <x v="6"/>
    <d v="2017-12-04T00:00:00"/>
    <x v="0"/>
    <x v="3"/>
    <s v="ZJ"/>
    <s v="9200088436"/>
    <s v="40"/>
    <n v="28"/>
    <s v=""/>
    <x v="1"/>
    <x v="6"/>
    <x v="1"/>
  </r>
  <r>
    <s v="1012"/>
    <s v="0L"/>
    <x v="6"/>
    <d v="2017-12-05T00:00:00"/>
    <x v="0"/>
    <x v="3"/>
    <s v="ZJ"/>
    <s v="9200088442"/>
    <s v="40"/>
    <n v="28"/>
    <s v=""/>
    <x v="0"/>
    <x v="6"/>
    <x v="0"/>
  </r>
  <r>
    <s v="1012"/>
    <s v="0L"/>
    <x v="6"/>
    <d v="2017-12-05T00:00:00"/>
    <x v="0"/>
    <x v="3"/>
    <s v="ZJ"/>
    <s v="9200088442"/>
    <s v="40"/>
    <n v="28"/>
    <s v=""/>
    <x v="0"/>
    <x v="6"/>
    <x v="0"/>
  </r>
  <r>
    <s v="1012"/>
    <s v="0L"/>
    <x v="6"/>
    <d v="2017-12-04T00:00:00"/>
    <x v="0"/>
    <x v="3"/>
    <s v="ZJ"/>
    <s v="9200088443"/>
    <s v="50"/>
    <n v="-28"/>
    <s v=""/>
    <x v="1"/>
    <x v="6"/>
    <x v="1"/>
  </r>
  <r>
    <s v="1012"/>
    <s v="0L"/>
    <x v="6"/>
    <d v="2017-12-04T00:00:00"/>
    <x v="0"/>
    <x v="3"/>
    <s v="ZJ"/>
    <s v="9200088443"/>
    <s v="50"/>
    <n v="-28"/>
    <s v=""/>
    <x v="1"/>
    <x v="6"/>
    <x v="1"/>
  </r>
  <r>
    <s v="1012"/>
    <s v="0L"/>
    <x v="6"/>
    <d v="2017-12-04T00:00:00"/>
    <x v="0"/>
    <x v="3"/>
    <s v="ZJ"/>
    <s v="9200088443"/>
    <s v="50"/>
    <n v="-28"/>
    <s v=""/>
    <x v="1"/>
    <x v="6"/>
    <x v="1"/>
  </r>
  <r>
    <s v="1012"/>
    <s v="0L"/>
    <x v="6"/>
    <d v="2017-12-04T00:00:00"/>
    <x v="0"/>
    <x v="3"/>
    <s v="ZJ"/>
    <s v="9200088443"/>
    <s v="50"/>
    <n v="-2604"/>
    <s v=""/>
    <x v="1"/>
    <x v="6"/>
    <x v="1"/>
  </r>
  <r>
    <s v="1012"/>
    <s v="0L"/>
    <x v="6"/>
    <d v="2017-12-04T00:00:00"/>
    <x v="0"/>
    <x v="3"/>
    <s v="ZJ"/>
    <s v="9200088443"/>
    <s v="50"/>
    <n v="-84"/>
    <s v=""/>
    <x v="0"/>
    <x v="6"/>
    <x v="0"/>
  </r>
  <r>
    <s v="1012"/>
    <s v="0L"/>
    <x v="6"/>
    <d v="2017-12-04T00:00:00"/>
    <x v="0"/>
    <x v="3"/>
    <s v="ZJ"/>
    <s v="9200088443"/>
    <s v="50"/>
    <n v="-56"/>
    <s v=""/>
    <x v="2"/>
    <x v="6"/>
    <x v="2"/>
  </r>
  <r>
    <s v="1012"/>
    <s v="0L"/>
    <x v="6"/>
    <d v="2017-12-06T00:00:00"/>
    <x v="0"/>
    <x v="3"/>
    <s v="ZJ"/>
    <s v="9200088476"/>
    <s v="50"/>
    <n v="-560"/>
    <s v=""/>
    <x v="1"/>
    <x v="6"/>
    <x v="1"/>
  </r>
  <r>
    <s v="1012"/>
    <s v="0L"/>
    <x v="6"/>
    <d v="2017-12-06T00:00:00"/>
    <x v="0"/>
    <x v="3"/>
    <s v="ZJ"/>
    <s v="9200088527"/>
    <s v="40"/>
    <n v="28"/>
    <s v=""/>
    <x v="1"/>
    <x v="6"/>
    <x v="1"/>
  </r>
  <r>
    <s v="1012"/>
    <s v="0L"/>
    <x v="6"/>
    <d v="2017-12-06T00:00:00"/>
    <x v="0"/>
    <x v="3"/>
    <s v="ZJ"/>
    <s v="9200088543"/>
    <s v="50"/>
    <n v="-28"/>
    <s v=""/>
    <x v="1"/>
    <x v="6"/>
    <x v="1"/>
  </r>
  <r>
    <s v="1012"/>
    <s v="0L"/>
    <x v="6"/>
    <d v="2017-12-06T00:00:00"/>
    <x v="0"/>
    <x v="3"/>
    <s v="ZJ"/>
    <s v="9200088543"/>
    <s v="50"/>
    <n v="-28"/>
    <s v=""/>
    <x v="1"/>
    <x v="6"/>
    <x v="1"/>
  </r>
  <r>
    <s v="1012"/>
    <s v="0L"/>
    <x v="6"/>
    <d v="2017-12-06T00:00:00"/>
    <x v="0"/>
    <x v="3"/>
    <s v="ZJ"/>
    <s v="9200088543"/>
    <s v="50"/>
    <n v="-2744"/>
    <s v=""/>
    <x v="1"/>
    <x v="6"/>
    <x v="1"/>
  </r>
  <r>
    <s v="1012"/>
    <s v="0L"/>
    <x v="6"/>
    <d v="2017-12-06T00:00:00"/>
    <x v="0"/>
    <x v="3"/>
    <s v="ZJ"/>
    <s v="9200088543"/>
    <s v="50"/>
    <n v="-28"/>
    <s v=""/>
    <x v="0"/>
    <x v="6"/>
    <x v="0"/>
  </r>
  <r>
    <s v="1012"/>
    <s v="0L"/>
    <x v="6"/>
    <d v="2017-12-07T00:00:00"/>
    <x v="0"/>
    <x v="3"/>
    <s v="ZJ"/>
    <s v="9200088578"/>
    <s v="40"/>
    <n v="28"/>
    <s v=""/>
    <x v="1"/>
    <x v="6"/>
    <x v="1"/>
  </r>
  <r>
    <s v="1012"/>
    <s v="0L"/>
    <x v="6"/>
    <d v="2017-12-07T00:00:00"/>
    <x v="0"/>
    <x v="3"/>
    <s v="ZJ"/>
    <s v="9200088578"/>
    <s v="40"/>
    <n v="28"/>
    <s v=""/>
    <x v="1"/>
    <x v="6"/>
    <x v="1"/>
  </r>
  <r>
    <s v="1012"/>
    <s v="0L"/>
    <x v="6"/>
    <d v="2017-12-07T00:00:00"/>
    <x v="0"/>
    <x v="3"/>
    <s v="ZJ"/>
    <s v="9200088593"/>
    <s v="50"/>
    <n v="-28"/>
    <s v=""/>
    <x v="1"/>
    <x v="6"/>
    <x v="1"/>
  </r>
  <r>
    <s v="1012"/>
    <s v="0L"/>
    <x v="6"/>
    <d v="2017-12-07T00:00:00"/>
    <x v="0"/>
    <x v="3"/>
    <s v="ZJ"/>
    <s v="9200088593"/>
    <s v="50"/>
    <n v="-1652"/>
    <s v=""/>
    <x v="1"/>
    <x v="6"/>
    <x v="1"/>
  </r>
  <r>
    <s v="1012"/>
    <s v="0L"/>
    <x v="6"/>
    <d v="2017-12-07T00:00:00"/>
    <x v="0"/>
    <x v="3"/>
    <s v="ZJ"/>
    <s v="9200088593"/>
    <s v="50"/>
    <n v="-28"/>
    <s v=""/>
    <x v="2"/>
    <x v="6"/>
    <x v="2"/>
  </r>
  <r>
    <s v="1012"/>
    <s v="0L"/>
    <x v="6"/>
    <d v="2017-12-08T00:00:00"/>
    <x v="0"/>
    <x v="3"/>
    <s v="ZJ"/>
    <s v="9200088640"/>
    <s v="50"/>
    <n v="-56"/>
    <s v=""/>
    <x v="1"/>
    <x v="6"/>
    <x v="1"/>
  </r>
  <r>
    <s v="1012"/>
    <s v="0L"/>
    <x v="6"/>
    <d v="2017-12-08T00:00:00"/>
    <x v="0"/>
    <x v="3"/>
    <s v="ZJ"/>
    <s v="9200088640"/>
    <s v="50"/>
    <n v="-56"/>
    <s v=""/>
    <x v="0"/>
    <x v="6"/>
    <x v="0"/>
  </r>
  <r>
    <s v="1012"/>
    <s v="0L"/>
    <x v="6"/>
    <d v="2017-12-08T00:00:00"/>
    <x v="0"/>
    <x v="3"/>
    <s v="ZJ"/>
    <s v="9200088640"/>
    <s v="50"/>
    <n v="-28"/>
    <s v=""/>
    <x v="1"/>
    <x v="6"/>
    <x v="1"/>
  </r>
  <r>
    <s v="1012"/>
    <s v="0L"/>
    <x v="6"/>
    <d v="2017-12-08T00:00:00"/>
    <x v="0"/>
    <x v="3"/>
    <s v="ZJ"/>
    <s v="9200088640"/>
    <s v="50"/>
    <n v="-28"/>
    <s v=""/>
    <x v="2"/>
    <x v="6"/>
    <x v="2"/>
  </r>
  <r>
    <s v="1012"/>
    <s v="0L"/>
    <x v="6"/>
    <d v="2017-12-08T00:00:00"/>
    <x v="0"/>
    <x v="3"/>
    <s v="ZJ"/>
    <s v="9200088640"/>
    <s v="50"/>
    <n v="-2548"/>
    <s v=""/>
    <x v="1"/>
    <x v="6"/>
    <x v="1"/>
  </r>
  <r>
    <s v="1012"/>
    <s v="0L"/>
    <x v="6"/>
    <d v="2017-12-09T00:00:00"/>
    <x v="0"/>
    <x v="3"/>
    <s v="ZJ"/>
    <s v="9200088652"/>
    <s v="50"/>
    <n v="-224"/>
    <s v=""/>
    <x v="1"/>
    <x v="6"/>
    <x v="1"/>
  </r>
  <r>
    <s v="1012"/>
    <s v="0L"/>
    <x v="6"/>
    <d v="2017-12-09T00:00:00"/>
    <x v="0"/>
    <x v="3"/>
    <s v="ZJ"/>
    <s v="9200088658"/>
    <s v="50"/>
    <n v="-56"/>
    <s v=""/>
    <x v="1"/>
    <x v="6"/>
    <x v="1"/>
  </r>
  <r>
    <s v="1012"/>
    <s v="0L"/>
    <x v="6"/>
    <d v="2017-12-10T00:00:00"/>
    <x v="0"/>
    <x v="3"/>
    <s v="ZJ"/>
    <s v="9200088659"/>
    <s v="50"/>
    <n v="-140"/>
    <s v=""/>
    <x v="1"/>
    <x v="6"/>
    <x v="1"/>
  </r>
  <r>
    <s v="1012"/>
    <s v="0L"/>
    <x v="6"/>
    <d v="2017-12-12T00:00:00"/>
    <x v="0"/>
    <x v="3"/>
    <s v="ZJ"/>
    <s v="9200088736"/>
    <s v="50"/>
    <n v="-112"/>
    <s v=""/>
    <x v="0"/>
    <x v="6"/>
    <x v="0"/>
  </r>
  <r>
    <s v="1012"/>
    <s v="0L"/>
    <x v="6"/>
    <d v="2017-12-12T00:00:00"/>
    <x v="0"/>
    <x v="3"/>
    <s v="ZJ"/>
    <s v="9200088736"/>
    <s v="50"/>
    <n v="-28"/>
    <s v=""/>
    <x v="1"/>
    <x v="6"/>
    <x v="1"/>
  </r>
  <r>
    <s v="1012"/>
    <s v="0L"/>
    <x v="6"/>
    <d v="2017-12-12T00:00:00"/>
    <x v="0"/>
    <x v="3"/>
    <s v="ZJ"/>
    <s v="9200088736"/>
    <s v="50"/>
    <n v="-2352"/>
    <s v=""/>
    <x v="1"/>
    <x v="6"/>
    <x v="1"/>
  </r>
  <r>
    <s v="1012"/>
    <s v="0L"/>
    <x v="6"/>
    <d v="2017-12-12T00:00:00"/>
    <x v="0"/>
    <x v="3"/>
    <s v="ZJ"/>
    <s v="9200088736"/>
    <s v="50"/>
    <n v="-28"/>
    <s v=""/>
    <x v="2"/>
    <x v="6"/>
    <x v="2"/>
  </r>
  <r>
    <s v="1012"/>
    <s v="0L"/>
    <x v="6"/>
    <d v="2017-12-12T00:00:00"/>
    <x v="0"/>
    <x v="3"/>
    <s v="ZJ"/>
    <s v="9200088735"/>
    <s v="40"/>
    <n v="28"/>
    <s v=""/>
    <x v="1"/>
    <x v="6"/>
    <x v="1"/>
  </r>
  <r>
    <s v="1012"/>
    <s v="0L"/>
    <x v="6"/>
    <d v="2017-12-12T00:00:00"/>
    <x v="0"/>
    <x v="3"/>
    <s v="ZJ"/>
    <s v="9200088735"/>
    <s v="40"/>
    <n v="28"/>
    <s v=""/>
    <x v="1"/>
    <x v="6"/>
    <x v="1"/>
  </r>
  <r>
    <s v="1012"/>
    <s v="0L"/>
    <x v="6"/>
    <d v="2017-12-11T00:00:00"/>
    <x v="0"/>
    <x v="3"/>
    <s v="ZJ"/>
    <s v="9200088740"/>
    <s v="40"/>
    <n v="28"/>
    <s v=""/>
    <x v="1"/>
    <x v="6"/>
    <x v="1"/>
  </r>
  <r>
    <s v="1012"/>
    <s v="0L"/>
    <x v="6"/>
    <d v="2017-12-11T00:00:00"/>
    <x v="0"/>
    <x v="3"/>
    <s v="ZJ"/>
    <s v="9200088763"/>
    <s v="50"/>
    <n v="-2745.47"/>
    <s v=""/>
    <x v="1"/>
    <x v="6"/>
    <x v="1"/>
  </r>
  <r>
    <s v="1012"/>
    <s v="0L"/>
    <x v="6"/>
    <d v="2017-12-11T00:00:00"/>
    <x v="0"/>
    <x v="3"/>
    <s v="ZJ"/>
    <s v="9200088763"/>
    <s v="50"/>
    <n v="-56"/>
    <s v=""/>
    <x v="2"/>
    <x v="6"/>
    <x v="2"/>
  </r>
  <r>
    <s v="1012"/>
    <s v="0L"/>
    <x v="6"/>
    <d v="2017-12-13T00:00:00"/>
    <x v="0"/>
    <x v="3"/>
    <s v="ZJ"/>
    <s v="9200088775"/>
    <s v="50"/>
    <n v="-112"/>
    <s v=""/>
    <x v="1"/>
    <x v="6"/>
    <x v="1"/>
  </r>
  <r>
    <s v="1012"/>
    <s v="0L"/>
    <x v="6"/>
    <d v="2017-12-13T00:00:00"/>
    <x v="0"/>
    <x v="3"/>
    <s v="ZJ"/>
    <s v="9200088815"/>
    <s v="50"/>
    <n v="-28"/>
    <s v=""/>
    <x v="1"/>
    <x v="6"/>
    <x v="1"/>
  </r>
  <r>
    <s v="1012"/>
    <s v="0L"/>
    <x v="6"/>
    <d v="2017-12-13T00:00:00"/>
    <x v="0"/>
    <x v="3"/>
    <s v="ZJ"/>
    <s v="9200088815"/>
    <s v="50"/>
    <n v="-28"/>
    <s v=""/>
    <x v="1"/>
    <x v="6"/>
    <x v="1"/>
  </r>
  <r>
    <s v="1012"/>
    <s v="0L"/>
    <x v="6"/>
    <d v="2017-12-13T00:00:00"/>
    <x v="0"/>
    <x v="3"/>
    <s v="ZJ"/>
    <s v="9200088815"/>
    <s v="50"/>
    <n v="-2072"/>
    <s v=""/>
    <x v="1"/>
    <x v="6"/>
    <x v="1"/>
  </r>
  <r>
    <s v="1012"/>
    <s v="0L"/>
    <x v="6"/>
    <d v="2017-12-13T00:00:00"/>
    <x v="0"/>
    <x v="3"/>
    <s v="ZJ"/>
    <s v="9200088815"/>
    <s v="50"/>
    <n v="-56"/>
    <s v=""/>
    <x v="0"/>
    <x v="6"/>
    <x v="0"/>
  </r>
  <r>
    <s v="1012"/>
    <s v="0L"/>
    <x v="6"/>
    <d v="2017-12-13T00:00:00"/>
    <x v="0"/>
    <x v="3"/>
    <s v="ZJ"/>
    <s v="9200088814"/>
    <s v="40"/>
    <n v="28"/>
    <s v=""/>
    <x v="1"/>
    <x v="6"/>
    <x v="1"/>
  </r>
  <r>
    <s v="1012"/>
    <s v="0L"/>
    <x v="6"/>
    <d v="2017-12-14T00:00:00"/>
    <x v="0"/>
    <x v="3"/>
    <s v="ZJ"/>
    <s v="9200088865"/>
    <s v="40"/>
    <n v="28"/>
    <s v=""/>
    <x v="1"/>
    <x v="6"/>
    <x v="1"/>
  </r>
  <r>
    <s v="1012"/>
    <s v="0L"/>
    <x v="6"/>
    <d v="2017-12-14T00:00:00"/>
    <x v="0"/>
    <x v="3"/>
    <s v="ZJ"/>
    <s v="9200088879"/>
    <s v="50"/>
    <n v="-1484"/>
    <s v=""/>
    <x v="1"/>
    <x v="6"/>
    <x v="1"/>
  </r>
  <r>
    <s v="1012"/>
    <s v="0L"/>
    <x v="6"/>
    <d v="2017-12-14T00:00:00"/>
    <x v="0"/>
    <x v="3"/>
    <s v="ZJ"/>
    <s v="9200088879"/>
    <s v="50"/>
    <n v="-28"/>
    <s v=""/>
    <x v="1"/>
    <x v="6"/>
    <x v="1"/>
  </r>
  <r>
    <s v="1012"/>
    <s v="0L"/>
    <x v="6"/>
    <d v="2017-12-14T00:00:00"/>
    <x v="0"/>
    <x v="3"/>
    <s v="ZJ"/>
    <s v="9200088879"/>
    <s v="50"/>
    <n v="-56"/>
    <s v=""/>
    <x v="1"/>
    <x v="6"/>
    <x v="1"/>
  </r>
  <r>
    <s v="1012"/>
    <s v="0L"/>
    <x v="6"/>
    <d v="2017-12-14T00:00:00"/>
    <x v="0"/>
    <x v="3"/>
    <s v="ZJ"/>
    <s v="9200088879"/>
    <s v="50"/>
    <n v="-28"/>
    <s v=""/>
    <x v="0"/>
    <x v="6"/>
    <x v="0"/>
  </r>
  <r>
    <s v="1012"/>
    <s v="0L"/>
    <x v="6"/>
    <d v="2017-12-14T00:00:00"/>
    <x v="0"/>
    <x v="3"/>
    <s v="ZJ"/>
    <s v="9200088879"/>
    <s v="50"/>
    <n v="-56"/>
    <s v=""/>
    <x v="2"/>
    <x v="6"/>
    <x v="2"/>
  </r>
  <r>
    <s v="1012"/>
    <s v="0L"/>
    <x v="6"/>
    <d v="2017-12-15T00:00:00"/>
    <x v="0"/>
    <x v="3"/>
    <s v="ZJ"/>
    <s v="9200088893"/>
    <s v="50"/>
    <n v="-28"/>
    <s v=""/>
    <x v="1"/>
    <x v="6"/>
    <x v="1"/>
  </r>
  <r>
    <s v="1012"/>
    <s v="0L"/>
    <x v="6"/>
    <d v="2017-12-15T00:00:00"/>
    <x v="0"/>
    <x v="3"/>
    <s v="ZJ"/>
    <s v="9200088922"/>
    <s v="50"/>
    <n v="-28"/>
    <s v=""/>
    <x v="1"/>
    <x v="6"/>
    <x v="1"/>
  </r>
  <r>
    <s v="1012"/>
    <s v="0L"/>
    <x v="6"/>
    <d v="2017-12-15T00:00:00"/>
    <x v="0"/>
    <x v="3"/>
    <s v="ZJ"/>
    <s v="9200088922"/>
    <s v="50"/>
    <n v="-28"/>
    <s v=""/>
    <x v="1"/>
    <x v="6"/>
    <x v="1"/>
  </r>
  <r>
    <s v="1012"/>
    <s v="0L"/>
    <x v="6"/>
    <d v="2017-12-15T00:00:00"/>
    <x v="0"/>
    <x v="3"/>
    <s v="ZJ"/>
    <s v="9200088922"/>
    <s v="50"/>
    <n v="-2912"/>
    <s v=""/>
    <x v="1"/>
    <x v="6"/>
    <x v="1"/>
  </r>
  <r>
    <s v="1012"/>
    <s v="0L"/>
    <x v="6"/>
    <d v="2017-12-15T00:00:00"/>
    <x v="0"/>
    <x v="3"/>
    <s v="ZJ"/>
    <s v="9200088922"/>
    <s v="50"/>
    <n v="-56"/>
    <s v=""/>
    <x v="0"/>
    <x v="6"/>
    <x v="0"/>
  </r>
  <r>
    <s v="1012"/>
    <s v="0L"/>
    <x v="6"/>
    <d v="2017-12-16T00:00:00"/>
    <x v="0"/>
    <x v="3"/>
    <s v="ZJ"/>
    <s v="9200088940"/>
    <s v="50"/>
    <n v="-308"/>
    <s v=""/>
    <x v="1"/>
    <x v="6"/>
    <x v="1"/>
  </r>
  <r>
    <s v="1012"/>
    <s v="0L"/>
    <x v="6"/>
    <d v="2017-12-19T00:00:00"/>
    <x v="0"/>
    <x v="3"/>
    <s v="ZJ"/>
    <s v="9200089019"/>
    <s v="50"/>
    <n v="-56"/>
    <s v=""/>
    <x v="1"/>
    <x v="6"/>
    <x v="1"/>
  </r>
  <r>
    <s v="1012"/>
    <s v="0L"/>
    <x v="6"/>
    <d v="2017-12-19T00:00:00"/>
    <x v="0"/>
    <x v="3"/>
    <s v="ZJ"/>
    <s v="9200089019"/>
    <s v="50"/>
    <n v="-28"/>
    <s v=""/>
    <x v="1"/>
    <x v="6"/>
    <x v="1"/>
  </r>
  <r>
    <s v="1012"/>
    <s v="0L"/>
    <x v="6"/>
    <d v="2017-12-19T00:00:00"/>
    <x v="0"/>
    <x v="3"/>
    <s v="ZJ"/>
    <s v="9200089019"/>
    <s v="50"/>
    <n v="-2072"/>
    <s v=""/>
    <x v="1"/>
    <x v="6"/>
    <x v="1"/>
  </r>
  <r>
    <s v="1012"/>
    <s v="0L"/>
    <x v="6"/>
    <d v="2017-12-19T00:00:00"/>
    <x v="0"/>
    <x v="3"/>
    <s v="ZJ"/>
    <s v="9200089019"/>
    <s v="50"/>
    <n v="-28"/>
    <s v=""/>
    <x v="2"/>
    <x v="6"/>
    <x v="2"/>
  </r>
  <r>
    <s v="1012"/>
    <s v="0L"/>
    <x v="6"/>
    <d v="2017-12-19T00:00:00"/>
    <x v="0"/>
    <x v="3"/>
    <s v="ZJ"/>
    <s v="9200089019"/>
    <s v="50"/>
    <n v="-28"/>
    <s v=""/>
    <x v="0"/>
    <x v="6"/>
    <x v="0"/>
  </r>
  <r>
    <s v="1012"/>
    <s v="0L"/>
    <x v="6"/>
    <d v="2017-12-18T00:00:00"/>
    <x v="0"/>
    <x v="3"/>
    <s v="ZJ"/>
    <s v="9200089023"/>
    <s v="40"/>
    <n v="28"/>
    <s v=""/>
    <x v="1"/>
    <x v="6"/>
    <x v="1"/>
  </r>
  <r>
    <s v="1012"/>
    <s v="0L"/>
    <x v="6"/>
    <d v="2017-12-18T00:00:00"/>
    <x v="0"/>
    <x v="3"/>
    <s v="ZJ"/>
    <s v="9200089024"/>
    <s v="50"/>
    <n v="-28"/>
    <s v=""/>
    <x v="1"/>
    <x v="6"/>
    <x v="1"/>
  </r>
  <r>
    <s v="1012"/>
    <s v="0L"/>
    <x v="6"/>
    <d v="2017-12-18T00:00:00"/>
    <x v="0"/>
    <x v="3"/>
    <s v="ZJ"/>
    <s v="9200089024"/>
    <s v="50"/>
    <n v="-2520"/>
    <s v=""/>
    <x v="1"/>
    <x v="6"/>
    <x v="1"/>
  </r>
  <r>
    <s v="1012"/>
    <s v="0L"/>
    <x v="6"/>
    <d v="2017-12-18T00:00:00"/>
    <x v="0"/>
    <x v="3"/>
    <s v="ZJ"/>
    <s v="9200089024"/>
    <s v="50"/>
    <n v="-28"/>
    <s v=""/>
    <x v="0"/>
    <x v="6"/>
    <x v="0"/>
  </r>
  <r>
    <s v="1012"/>
    <s v="0L"/>
    <x v="6"/>
    <d v="2017-12-18T00:00:00"/>
    <x v="0"/>
    <x v="3"/>
    <s v="ZJ"/>
    <s v="9200089024"/>
    <s v="50"/>
    <n v="-56"/>
    <s v=""/>
    <x v="2"/>
    <x v="6"/>
    <x v="2"/>
  </r>
  <r>
    <s v="1012"/>
    <s v="0L"/>
    <x v="6"/>
    <d v="2017-12-19T00:00:00"/>
    <x v="0"/>
    <x v="3"/>
    <s v="ZJ"/>
    <s v="9200089028"/>
    <s v="40"/>
    <n v="28"/>
    <s v=""/>
    <x v="1"/>
    <x v="6"/>
    <x v="1"/>
  </r>
  <r>
    <s v="1012"/>
    <s v="0L"/>
    <x v="6"/>
    <d v="2017-12-20T00:00:00"/>
    <x v="0"/>
    <x v="3"/>
    <s v="ZJ"/>
    <s v="9200089080"/>
    <s v="50"/>
    <n v="-168"/>
    <s v=""/>
    <x v="1"/>
    <x v="6"/>
    <x v="1"/>
  </r>
  <r>
    <s v="1012"/>
    <s v="0L"/>
    <x v="6"/>
    <d v="2017-12-20T00:00:00"/>
    <x v="0"/>
    <x v="3"/>
    <s v="ZJ"/>
    <s v="9200089139"/>
    <s v="50"/>
    <n v="-56"/>
    <s v=""/>
    <x v="0"/>
    <x v="6"/>
    <x v="0"/>
  </r>
  <r>
    <s v="1012"/>
    <s v="0L"/>
    <x v="6"/>
    <d v="2017-12-20T00:00:00"/>
    <x v="0"/>
    <x v="3"/>
    <s v="ZJ"/>
    <s v="9200089139"/>
    <s v="50"/>
    <n v="-2380"/>
    <s v=""/>
    <x v="1"/>
    <x v="6"/>
    <x v="1"/>
  </r>
  <r>
    <s v="1012"/>
    <s v="0L"/>
    <x v="6"/>
    <d v="2017-12-20T00:00:00"/>
    <x v="0"/>
    <x v="3"/>
    <s v="ZJ"/>
    <s v="9200089139"/>
    <s v="50"/>
    <n v="-56"/>
    <s v=""/>
    <x v="1"/>
    <x v="6"/>
    <x v="1"/>
  </r>
  <r>
    <s v="1012"/>
    <s v="0L"/>
    <x v="6"/>
    <d v="2017-12-21T00:00:00"/>
    <x v="0"/>
    <x v="3"/>
    <s v="ZJ"/>
    <s v="9200089204"/>
    <s v="50"/>
    <n v="-28"/>
    <s v=""/>
    <x v="0"/>
    <x v="6"/>
    <x v="0"/>
  </r>
  <r>
    <s v="1012"/>
    <s v="0L"/>
    <x v="6"/>
    <d v="2017-12-21T00:00:00"/>
    <x v="0"/>
    <x v="3"/>
    <s v="ZJ"/>
    <s v="9200089204"/>
    <s v="50"/>
    <n v="-1960"/>
    <s v=""/>
    <x v="1"/>
    <x v="6"/>
    <x v="1"/>
  </r>
  <r>
    <s v="1012"/>
    <s v="0L"/>
    <x v="6"/>
    <d v="2017-12-22T00:00:00"/>
    <x v="0"/>
    <x v="3"/>
    <s v="ZJ"/>
    <s v="9200089240"/>
    <s v="40"/>
    <n v="28"/>
    <s v=""/>
    <x v="1"/>
    <x v="6"/>
    <x v="1"/>
  </r>
  <r>
    <s v="1012"/>
    <s v="0L"/>
    <x v="6"/>
    <d v="2017-12-22T00:00:00"/>
    <x v="0"/>
    <x v="3"/>
    <s v="ZJ"/>
    <s v="9200089249"/>
    <s v="50"/>
    <n v="-140"/>
    <s v=""/>
    <x v="1"/>
    <x v="6"/>
    <x v="1"/>
  </r>
  <r>
    <s v="1012"/>
    <s v="0L"/>
    <x v="6"/>
    <d v="2017-12-22T00:00:00"/>
    <x v="0"/>
    <x v="3"/>
    <s v="ZJ"/>
    <s v="9200089249"/>
    <s v="50"/>
    <n v="-28"/>
    <s v=""/>
    <x v="1"/>
    <x v="6"/>
    <x v="1"/>
  </r>
  <r>
    <s v="1012"/>
    <s v="0L"/>
    <x v="6"/>
    <d v="2017-12-22T00:00:00"/>
    <x v="0"/>
    <x v="3"/>
    <s v="ZJ"/>
    <s v="9200089249"/>
    <s v="50"/>
    <n v="-28"/>
    <s v=""/>
    <x v="1"/>
    <x v="6"/>
    <x v="1"/>
  </r>
  <r>
    <s v="1012"/>
    <s v="0L"/>
    <x v="6"/>
    <d v="2017-12-23T00:00:00"/>
    <x v="0"/>
    <x v="3"/>
    <s v="ZJ"/>
    <s v="9200089264"/>
    <s v="50"/>
    <n v="-364"/>
    <s v=""/>
    <x v="1"/>
    <x v="6"/>
    <x v="1"/>
  </r>
  <r>
    <s v="1012"/>
    <s v="0L"/>
    <x v="6"/>
    <d v="2017-12-24T00:00:00"/>
    <x v="0"/>
    <x v="3"/>
    <s v="ZJ"/>
    <s v="9200089269"/>
    <s v="50"/>
    <n v="-84"/>
    <s v=""/>
    <x v="1"/>
    <x v="6"/>
    <x v="1"/>
  </r>
  <r>
    <s v="1012"/>
    <s v="0L"/>
    <x v="6"/>
    <d v="2017-12-25T00:00:00"/>
    <x v="0"/>
    <x v="3"/>
    <s v="ZJ"/>
    <s v="9200089339"/>
    <s v="50"/>
    <n v="-196"/>
    <s v=""/>
    <x v="1"/>
    <x v="6"/>
    <x v="1"/>
  </r>
  <r>
    <s v="1012"/>
    <s v="0L"/>
    <x v="6"/>
    <d v="2017-12-27T00:00:00"/>
    <x v="0"/>
    <x v="3"/>
    <s v="ZJ"/>
    <s v="9200089356"/>
    <s v="50"/>
    <n v="-56"/>
    <s v=""/>
    <x v="1"/>
    <x v="6"/>
    <x v="1"/>
  </r>
  <r>
    <s v="1012"/>
    <s v="0L"/>
    <x v="6"/>
    <d v="2017-12-27T00:00:00"/>
    <x v="0"/>
    <x v="3"/>
    <s v="ZJ"/>
    <s v="9200089356"/>
    <s v="50"/>
    <n v="-28"/>
    <s v=""/>
    <x v="4"/>
    <x v="6"/>
    <x v="4"/>
  </r>
  <r>
    <s v="1012"/>
    <s v="0L"/>
    <x v="6"/>
    <d v="2017-12-27T00:00:00"/>
    <x v="0"/>
    <x v="3"/>
    <s v="ZJ"/>
    <s v="9200089356"/>
    <s v="50"/>
    <n v="-28"/>
    <s v=""/>
    <x v="0"/>
    <x v="6"/>
    <x v="0"/>
  </r>
  <r>
    <s v="1012"/>
    <s v="0L"/>
    <x v="6"/>
    <d v="2017-12-27T00:00:00"/>
    <x v="0"/>
    <x v="3"/>
    <s v="ZJ"/>
    <s v="9200089356"/>
    <s v="50"/>
    <n v="-28"/>
    <s v=""/>
    <x v="2"/>
    <x v="6"/>
    <x v="2"/>
  </r>
  <r>
    <s v="1012"/>
    <s v="0L"/>
    <x v="6"/>
    <d v="2017-12-27T00:00:00"/>
    <x v="0"/>
    <x v="3"/>
    <s v="ZJ"/>
    <s v="9200089356"/>
    <s v="50"/>
    <n v="-2296"/>
    <s v=""/>
    <x v="1"/>
    <x v="6"/>
    <x v="1"/>
  </r>
  <r>
    <s v="1012"/>
    <s v="0L"/>
    <x v="6"/>
    <d v="2017-12-06T00:00:00"/>
    <x v="0"/>
    <x v="3"/>
    <s v="ZJ"/>
    <s v="9200089350"/>
    <s v="40"/>
    <n v="28"/>
    <s v=""/>
    <x v="1"/>
    <x v="6"/>
    <x v="1"/>
  </r>
  <r>
    <s v="1012"/>
    <s v="0L"/>
    <x v="6"/>
    <d v="2017-12-26T00:00:00"/>
    <x v="0"/>
    <x v="3"/>
    <s v="ZJ"/>
    <s v="9200089375"/>
    <s v="50"/>
    <n v="-28"/>
    <s v=""/>
    <x v="2"/>
    <x v="6"/>
    <x v="2"/>
  </r>
  <r>
    <s v="1012"/>
    <s v="0L"/>
    <x v="6"/>
    <d v="2017-12-26T00:00:00"/>
    <x v="0"/>
    <x v="3"/>
    <s v="ZJ"/>
    <s v="9200089375"/>
    <s v="50"/>
    <n v="-28"/>
    <s v=""/>
    <x v="1"/>
    <x v="6"/>
    <x v="1"/>
  </r>
  <r>
    <s v="1012"/>
    <s v="0L"/>
    <x v="6"/>
    <d v="2017-12-26T00:00:00"/>
    <x v="0"/>
    <x v="3"/>
    <s v="ZJ"/>
    <s v="9200089375"/>
    <s v="50"/>
    <n v="-28"/>
    <s v=""/>
    <x v="1"/>
    <x v="6"/>
    <x v="1"/>
  </r>
  <r>
    <s v="1012"/>
    <s v="0L"/>
    <x v="6"/>
    <d v="2017-12-26T00:00:00"/>
    <x v="0"/>
    <x v="3"/>
    <s v="ZJ"/>
    <s v="9200089375"/>
    <s v="50"/>
    <n v="-1680"/>
    <s v=""/>
    <x v="1"/>
    <x v="6"/>
    <x v="1"/>
  </r>
  <r>
    <s v="1012"/>
    <s v="0L"/>
    <x v="6"/>
    <d v="2017-12-26T00:00:00"/>
    <x v="0"/>
    <x v="3"/>
    <s v="ZJ"/>
    <s v="9200089375"/>
    <s v="50"/>
    <n v="-84"/>
    <s v=""/>
    <x v="1"/>
    <x v="6"/>
    <x v="1"/>
  </r>
  <r>
    <s v="1012"/>
    <s v="0L"/>
    <x v="6"/>
    <d v="2017-12-26T00:00:00"/>
    <x v="0"/>
    <x v="3"/>
    <s v="ZJ"/>
    <s v="9200089375"/>
    <s v="50"/>
    <n v="-28"/>
    <s v=""/>
    <x v="0"/>
    <x v="6"/>
    <x v="0"/>
  </r>
  <r>
    <s v="1012"/>
    <s v="0L"/>
    <x v="6"/>
    <d v="2017-12-26T00:00:00"/>
    <x v="0"/>
    <x v="3"/>
    <s v="ZJ"/>
    <s v="9200089374"/>
    <s v="40"/>
    <n v="28"/>
    <s v=""/>
    <x v="1"/>
    <x v="6"/>
    <x v="1"/>
  </r>
  <r>
    <s v="1012"/>
    <s v="0L"/>
    <x v="6"/>
    <d v="2017-12-28T00:00:00"/>
    <x v="0"/>
    <x v="3"/>
    <s v="ZJ"/>
    <s v="9200089389"/>
    <s v="40"/>
    <n v="28"/>
    <s v=""/>
    <x v="1"/>
    <x v="6"/>
    <x v="1"/>
  </r>
  <r>
    <s v="1012"/>
    <s v="0L"/>
    <x v="6"/>
    <d v="2017-12-28T00:00:00"/>
    <x v="0"/>
    <x v="3"/>
    <s v="ZJ"/>
    <s v="9200089423"/>
    <s v="50"/>
    <n v="-700"/>
    <s v=""/>
    <x v="1"/>
    <x v="6"/>
    <x v="1"/>
  </r>
  <r>
    <s v="1012"/>
    <s v="0L"/>
    <x v="6"/>
    <d v="2017-12-28T00:00:00"/>
    <x v="0"/>
    <x v="3"/>
    <s v="ZJ"/>
    <s v="9200089423"/>
    <s v="50"/>
    <n v="-56"/>
    <s v=""/>
    <x v="0"/>
    <x v="6"/>
    <x v="0"/>
  </r>
  <r>
    <s v="1012"/>
    <s v="0L"/>
    <x v="6"/>
    <d v="2017-12-28T00:00:00"/>
    <x v="0"/>
    <x v="3"/>
    <s v="ZJ"/>
    <s v="9200089419"/>
    <s v="40"/>
    <n v="28"/>
    <s v=""/>
    <x v="1"/>
    <x v="6"/>
    <x v="1"/>
  </r>
  <r>
    <s v="1012"/>
    <s v="0L"/>
    <x v="6"/>
    <d v="2017-12-29T00:00:00"/>
    <x v="0"/>
    <x v="3"/>
    <s v="ZJ"/>
    <s v="9200089473"/>
    <s v="40"/>
    <n v="28"/>
    <s v=""/>
    <x v="1"/>
    <x v="6"/>
    <x v="1"/>
  </r>
  <r>
    <s v="1012"/>
    <s v="0L"/>
    <x v="6"/>
    <d v="2017-12-29T00:00:00"/>
    <x v="0"/>
    <x v="3"/>
    <s v="ZJ"/>
    <s v="9200089473"/>
    <s v="40"/>
    <n v="28"/>
    <s v=""/>
    <x v="1"/>
    <x v="6"/>
    <x v="1"/>
  </r>
  <r>
    <s v="1012"/>
    <s v="0L"/>
    <x v="6"/>
    <d v="2017-12-29T00:00:00"/>
    <x v="0"/>
    <x v="3"/>
    <s v="ZJ"/>
    <s v="9200089473"/>
    <s v="40"/>
    <n v="28"/>
    <s v=""/>
    <x v="1"/>
    <x v="6"/>
    <x v="1"/>
  </r>
  <r>
    <s v="1012"/>
    <s v="0L"/>
    <x v="6"/>
    <d v="2017-12-29T00:00:00"/>
    <x v="0"/>
    <x v="3"/>
    <s v="ZJ"/>
    <s v="9200089523"/>
    <s v="50"/>
    <n v="-56"/>
    <s v=""/>
    <x v="2"/>
    <x v="6"/>
    <x v="2"/>
  </r>
  <r>
    <s v="1012"/>
    <s v="0L"/>
    <x v="6"/>
    <d v="2017-12-29T00:00:00"/>
    <x v="0"/>
    <x v="3"/>
    <s v="ZJ"/>
    <s v="9200089523"/>
    <s v="50"/>
    <n v="-112"/>
    <s v=""/>
    <x v="0"/>
    <x v="6"/>
    <x v="0"/>
  </r>
  <r>
    <s v="1012"/>
    <s v="0L"/>
    <x v="6"/>
    <d v="2017-12-29T00:00:00"/>
    <x v="0"/>
    <x v="3"/>
    <s v="ZJ"/>
    <s v="9200089523"/>
    <s v="50"/>
    <n v="-28"/>
    <s v=""/>
    <x v="1"/>
    <x v="6"/>
    <x v="1"/>
  </r>
  <r>
    <s v="1012"/>
    <s v="0L"/>
    <x v="6"/>
    <d v="2017-12-29T00:00:00"/>
    <x v="0"/>
    <x v="3"/>
    <s v="ZJ"/>
    <s v="9200089523"/>
    <s v="50"/>
    <n v="-3472"/>
    <s v=""/>
    <x v="1"/>
    <x v="6"/>
    <x v="1"/>
  </r>
  <r>
    <s v="1012"/>
    <s v="0L"/>
    <x v="6"/>
    <d v="2018-01-01T00:00:00"/>
    <x v="1"/>
    <x v="4"/>
    <s v="ZJ"/>
    <s v="9200089531"/>
    <s v="50"/>
    <n v="-28"/>
    <s v=""/>
    <x v="1"/>
    <x v="6"/>
    <x v="1"/>
  </r>
  <r>
    <s v="1012"/>
    <s v="0L"/>
    <x v="6"/>
    <d v="2018-01-01T00:00:00"/>
    <x v="1"/>
    <x v="4"/>
    <s v="ZJ"/>
    <s v="9200089532"/>
    <s v="50"/>
    <n v="-140"/>
    <s v=""/>
    <x v="1"/>
    <x v="6"/>
    <x v="1"/>
  </r>
  <r>
    <s v="1012"/>
    <s v="0L"/>
    <x v="6"/>
    <d v="2018-01-03T00:00:00"/>
    <x v="1"/>
    <x v="4"/>
    <s v="ZJ"/>
    <s v="9200089596"/>
    <s v="40"/>
    <n v="28"/>
    <s v=""/>
    <x v="1"/>
    <x v="6"/>
    <x v="1"/>
  </r>
  <r>
    <s v="1012"/>
    <s v="0L"/>
    <x v="6"/>
    <d v="2018-01-01T00:00:00"/>
    <x v="1"/>
    <x v="4"/>
    <s v="ZJ"/>
    <s v="9200089606"/>
    <s v="50"/>
    <n v="-168"/>
    <s v=""/>
    <x v="1"/>
    <x v="6"/>
    <x v="1"/>
  </r>
  <r>
    <s v="1012"/>
    <s v="0L"/>
    <x v="6"/>
    <d v="2018-01-02T00:00:00"/>
    <x v="1"/>
    <x v="4"/>
    <s v="ZJ"/>
    <s v="9200089610"/>
    <s v="50"/>
    <n v="-28"/>
    <s v=""/>
    <x v="1"/>
    <x v="6"/>
    <x v="1"/>
  </r>
  <r>
    <s v="1012"/>
    <s v="0L"/>
    <x v="6"/>
    <d v="2018-01-02T00:00:00"/>
    <x v="1"/>
    <x v="4"/>
    <s v="ZJ"/>
    <s v="9200089610"/>
    <s v="50"/>
    <n v="-2660"/>
    <s v=""/>
    <x v="1"/>
    <x v="6"/>
    <x v="1"/>
  </r>
  <r>
    <s v="1012"/>
    <s v="0L"/>
    <x v="6"/>
    <d v="2018-01-03T00:00:00"/>
    <x v="1"/>
    <x v="4"/>
    <s v="ZJ"/>
    <s v="9200089621"/>
    <s v="50"/>
    <n v="-28"/>
    <s v=""/>
    <x v="1"/>
    <x v="6"/>
    <x v="1"/>
  </r>
  <r>
    <s v="1012"/>
    <s v="0L"/>
    <x v="6"/>
    <d v="2018-01-03T00:00:00"/>
    <x v="1"/>
    <x v="4"/>
    <s v="ZJ"/>
    <s v="9200089621"/>
    <s v="50"/>
    <n v="-2464"/>
    <s v=""/>
    <x v="1"/>
    <x v="6"/>
    <x v="1"/>
  </r>
  <r>
    <s v="1012"/>
    <s v="0L"/>
    <x v="6"/>
    <d v="2018-01-03T00:00:00"/>
    <x v="1"/>
    <x v="4"/>
    <s v="ZJ"/>
    <s v="9200089621"/>
    <s v="50"/>
    <n v="-28"/>
    <s v=""/>
    <x v="0"/>
    <x v="6"/>
    <x v="0"/>
  </r>
  <r>
    <s v="1012"/>
    <s v="0L"/>
    <x v="6"/>
    <d v="2018-01-04T00:00:00"/>
    <x v="1"/>
    <x v="4"/>
    <s v="ZJ"/>
    <s v="9200089625"/>
    <s v="50"/>
    <n v="-28"/>
    <s v=""/>
    <x v="1"/>
    <x v="6"/>
    <x v="1"/>
  </r>
  <r>
    <s v="1012"/>
    <s v="0L"/>
    <x v="6"/>
    <d v="2018-01-04T00:00:00"/>
    <x v="1"/>
    <x v="4"/>
    <s v="ZJ"/>
    <s v="9200089648"/>
    <s v="40"/>
    <n v="28"/>
    <s v=""/>
    <x v="1"/>
    <x v="6"/>
    <x v="1"/>
  </r>
  <r>
    <s v="1012"/>
    <s v="0L"/>
    <x v="6"/>
    <d v="2018-01-04T00:00:00"/>
    <x v="1"/>
    <x v="4"/>
    <s v="ZJ"/>
    <s v="9200089658"/>
    <s v="50"/>
    <n v="-28"/>
    <s v=""/>
    <x v="1"/>
    <x v="6"/>
    <x v="1"/>
  </r>
  <r>
    <s v="1012"/>
    <s v="0L"/>
    <x v="6"/>
    <d v="2018-01-04T00:00:00"/>
    <x v="1"/>
    <x v="4"/>
    <s v="ZJ"/>
    <s v="9200089658"/>
    <s v="50"/>
    <n v="-28"/>
    <s v=""/>
    <x v="1"/>
    <x v="6"/>
    <x v="1"/>
  </r>
  <r>
    <s v="1012"/>
    <s v="0L"/>
    <x v="6"/>
    <d v="2018-01-04T00:00:00"/>
    <x v="1"/>
    <x v="4"/>
    <s v="ZJ"/>
    <s v="9200089658"/>
    <s v="50"/>
    <n v="-28"/>
    <s v=""/>
    <x v="1"/>
    <x v="6"/>
    <x v="1"/>
  </r>
  <r>
    <s v="1012"/>
    <s v="0L"/>
    <x v="6"/>
    <d v="2018-01-04T00:00:00"/>
    <x v="1"/>
    <x v="4"/>
    <s v="ZJ"/>
    <s v="9200089658"/>
    <s v="50"/>
    <n v="-3136"/>
    <s v=""/>
    <x v="1"/>
    <x v="6"/>
    <x v="1"/>
  </r>
  <r>
    <s v="1012"/>
    <s v="0L"/>
    <x v="6"/>
    <d v="2018-01-04T00:00:00"/>
    <x v="1"/>
    <x v="4"/>
    <s v="ZJ"/>
    <s v="9200089658"/>
    <s v="50"/>
    <n v="-56"/>
    <s v=""/>
    <x v="1"/>
    <x v="6"/>
    <x v="1"/>
  </r>
  <r>
    <s v="1012"/>
    <s v="0L"/>
    <x v="6"/>
    <d v="2018-01-04T00:00:00"/>
    <x v="1"/>
    <x v="4"/>
    <s v="ZJ"/>
    <s v="9200089658"/>
    <s v="50"/>
    <n v="-56"/>
    <s v=""/>
    <x v="2"/>
    <x v="6"/>
    <x v="2"/>
  </r>
  <r>
    <s v="1012"/>
    <s v="0L"/>
    <x v="6"/>
    <d v="2018-01-05T00:00:00"/>
    <x v="1"/>
    <x v="4"/>
    <s v="ZJ"/>
    <s v="9200089710"/>
    <s v="50"/>
    <n v="-28"/>
    <s v=""/>
    <x v="0"/>
    <x v="6"/>
    <x v="0"/>
  </r>
  <r>
    <s v="1012"/>
    <s v="0L"/>
    <x v="6"/>
    <d v="2018-01-05T00:00:00"/>
    <x v="1"/>
    <x v="4"/>
    <s v="ZJ"/>
    <s v="9200089710"/>
    <s v="50"/>
    <n v="-56"/>
    <s v=""/>
    <x v="2"/>
    <x v="6"/>
    <x v="2"/>
  </r>
  <r>
    <s v="1012"/>
    <s v="0L"/>
    <x v="6"/>
    <d v="2018-01-05T00:00:00"/>
    <x v="1"/>
    <x v="4"/>
    <s v="ZJ"/>
    <s v="9200089710"/>
    <s v="50"/>
    <n v="-2744"/>
    <s v=""/>
    <x v="1"/>
    <x v="6"/>
    <x v="1"/>
  </r>
  <r>
    <s v="1012"/>
    <s v="0L"/>
    <x v="6"/>
    <d v="2018-01-05T00:00:00"/>
    <x v="1"/>
    <x v="4"/>
    <s v="ZJ"/>
    <s v="9200089710"/>
    <s v="50"/>
    <n v="-28"/>
    <s v=""/>
    <x v="1"/>
    <x v="6"/>
    <x v="1"/>
  </r>
  <r>
    <s v="1012"/>
    <s v="0L"/>
    <x v="6"/>
    <d v="2018-01-05T00:00:00"/>
    <x v="1"/>
    <x v="4"/>
    <s v="ZJ"/>
    <s v="9200089708"/>
    <s v="40"/>
    <n v="28"/>
    <s v=""/>
    <x v="1"/>
    <x v="6"/>
    <x v="1"/>
  </r>
  <r>
    <s v="1012"/>
    <s v="0L"/>
    <x v="6"/>
    <d v="2018-01-05T00:00:00"/>
    <x v="1"/>
    <x v="4"/>
    <s v="ZJ"/>
    <s v="9200089708"/>
    <s v="40"/>
    <n v="28"/>
    <s v=""/>
    <x v="1"/>
    <x v="6"/>
    <x v="1"/>
  </r>
  <r>
    <s v="1012"/>
    <s v="0L"/>
    <x v="6"/>
    <d v="2018-01-06T00:00:00"/>
    <x v="1"/>
    <x v="4"/>
    <s v="ZJ"/>
    <s v="9200089744"/>
    <s v="50"/>
    <n v="-84"/>
    <s v=""/>
    <x v="1"/>
    <x v="6"/>
    <x v="1"/>
  </r>
  <r>
    <s v="1012"/>
    <s v="0L"/>
    <x v="6"/>
    <d v="2018-01-06T00:00:00"/>
    <x v="1"/>
    <x v="4"/>
    <s v="ZJ"/>
    <s v="9200089744"/>
    <s v="50"/>
    <n v="-28"/>
    <s v=""/>
    <x v="1"/>
    <x v="6"/>
    <x v="1"/>
  </r>
  <r>
    <s v="1012"/>
    <s v="0L"/>
    <x v="6"/>
    <d v="2018-01-07T00:00:00"/>
    <x v="1"/>
    <x v="4"/>
    <s v="ZJ"/>
    <s v="9200089745"/>
    <s v="50"/>
    <n v="-392"/>
    <s v=""/>
    <x v="1"/>
    <x v="6"/>
    <x v="1"/>
  </r>
  <r>
    <s v="1012"/>
    <s v="0L"/>
    <x v="6"/>
    <d v="2018-01-07T00:00:00"/>
    <x v="1"/>
    <x v="4"/>
    <s v="ZJ"/>
    <s v="9200089765"/>
    <s v="50"/>
    <n v="-28"/>
    <s v=""/>
    <x v="1"/>
    <x v="6"/>
    <x v="1"/>
  </r>
  <r>
    <s v="1012"/>
    <s v="0L"/>
    <x v="6"/>
    <d v="2018-01-09T00:00:00"/>
    <x v="1"/>
    <x v="4"/>
    <s v="ZJ"/>
    <s v="9200089808"/>
    <s v="40"/>
    <n v="28"/>
    <s v=""/>
    <x v="1"/>
    <x v="6"/>
    <x v="1"/>
  </r>
  <r>
    <s v="1012"/>
    <s v="0L"/>
    <x v="6"/>
    <d v="2018-01-09T00:00:00"/>
    <x v="1"/>
    <x v="4"/>
    <s v="ZJ"/>
    <s v="9200089808"/>
    <s v="40"/>
    <n v="28"/>
    <s v=""/>
    <x v="1"/>
    <x v="6"/>
    <x v="1"/>
  </r>
  <r>
    <s v="1012"/>
    <s v="0L"/>
    <x v="6"/>
    <d v="2018-01-09T00:00:00"/>
    <x v="1"/>
    <x v="4"/>
    <s v="ZJ"/>
    <s v="9200089808"/>
    <s v="50"/>
    <n v="-28"/>
    <s v=""/>
    <x v="1"/>
    <x v="6"/>
    <x v="1"/>
  </r>
  <r>
    <s v="1012"/>
    <s v="0L"/>
    <x v="6"/>
    <d v="2018-01-09T00:00:00"/>
    <x v="1"/>
    <x v="4"/>
    <s v="ZJ"/>
    <s v="9200089808"/>
    <s v="40"/>
    <n v="28"/>
    <s v=""/>
    <x v="1"/>
    <x v="6"/>
    <x v="1"/>
  </r>
  <r>
    <s v="1012"/>
    <s v="0L"/>
    <x v="6"/>
    <d v="2018-01-09T00:00:00"/>
    <x v="1"/>
    <x v="4"/>
    <s v="ZJ"/>
    <s v="9200089808"/>
    <s v="40"/>
    <n v="28"/>
    <s v=""/>
    <x v="1"/>
    <x v="6"/>
    <x v="1"/>
  </r>
  <r>
    <s v="1012"/>
    <s v="0L"/>
    <x v="6"/>
    <d v="2018-01-08T00:00:00"/>
    <x v="1"/>
    <x v="4"/>
    <s v="ZJ"/>
    <s v="9200089830"/>
    <s v="50"/>
    <n v="-28"/>
    <s v=""/>
    <x v="1"/>
    <x v="6"/>
    <x v="1"/>
  </r>
  <r>
    <s v="1012"/>
    <s v="0L"/>
    <x v="6"/>
    <d v="2018-01-08T00:00:00"/>
    <x v="1"/>
    <x v="4"/>
    <s v="ZJ"/>
    <s v="9200089830"/>
    <s v="50"/>
    <n v="-28"/>
    <s v=""/>
    <x v="0"/>
    <x v="6"/>
    <x v="0"/>
  </r>
  <r>
    <s v="1012"/>
    <s v="0L"/>
    <x v="6"/>
    <d v="2018-01-08T00:00:00"/>
    <x v="1"/>
    <x v="4"/>
    <s v="ZJ"/>
    <s v="9200089830"/>
    <s v="50"/>
    <n v="-28"/>
    <s v=""/>
    <x v="2"/>
    <x v="6"/>
    <x v="2"/>
  </r>
  <r>
    <s v="1012"/>
    <s v="0L"/>
    <x v="6"/>
    <d v="2018-01-08T00:00:00"/>
    <x v="1"/>
    <x v="4"/>
    <s v="ZJ"/>
    <s v="9200089830"/>
    <s v="50"/>
    <n v="-1792"/>
    <s v=""/>
    <x v="1"/>
    <x v="6"/>
    <x v="1"/>
  </r>
  <r>
    <s v="1012"/>
    <s v="0L"/>
    <x v="6"/>
    <d v="2018-01-09T00:00:00"/>
    <x v="1"/>
    <x v="4"/>
    <s v="ZJ"/>
    <s v="9200089839"/>
    <s v="50"/>
    <n v="-28"/>
    <s v=""/>
    <x v="2"/>
    <x v="6"/>
    <x v="2"/>
  </r>
  <r>
    <s v="1012"/>
    <s v="0L"/>
    <x v="6"/>
    <d v="2018-01-09T00:00:00"/>
    <x v="1"/>
    <x v="4"/>
    <s v="ZJ"/>
    <s v="9200089839"/>
    <s v="50"/>
    <n v="-1764"/>
    <s v=""/>
    <x v="1"/>
    <x v="6"/>
    <x v="1"/>
  </r>
  <r>
    <s v="1012"/>
    <s v="0L"/>
    <x v="6"/>
    <d v="2018-01-09T00:00:00"/>
    <x v="1"/>
    <x v="4"/>
    <s v="ZJ"/>
    <s v="9200089839"/>
    <s v="50"/>
    <n v="-28"/>
    <s v=""/>
    <x v="1"/>
    <x v="6"/>
    <x v="1"/>
  </r>
  <r>
    <s v="1012"/>
    <s v="0L"/>
    <x v="6"/>
    <d v="2018-01-10T00:00:00"/>
    <x v="1"/>
    <x v="4"/>
    <s v="ZJ"/>
    <s v="9200089845"/>
    <s v="50"/>
    <n v="-252"/>
    <s v=""/>
    <x v="1"/>
    <x v="6"/>
    <x v="1"/>
  </r>
  <r>
    <s v="1012"/>
    <s v="0L"/>
    <x v="6"/>
    <d v="2018-01-10T00:00:00"/>
    <x v="1"/>
    <x v="4"/>
    <s v="ZJ"/>
    <s v="9200089874"/>
    <s v="50"/>
    <n v="-28"/>
    <s v=""/>
    <x v="1"/>
    <x v="6"/>
    <x v="1"/>
  </r>
  <r>
    <s v="1012"/>
    <s v="0L"/>
    <x v="6"/>
    <d v="2018-01-10T00:00:00"/>
    <x v="1"/>
    <x v="4"/>
    <s v="ZJ"/>
    <s v="9200089874"/>
    <s v="50"/>
    <n v="-28"/>
    <s v=""/>
    <x v="1"/>
    <x v="6"/>
    <x v="1"/>
  </r>
  <r>
    <s v="1012"/>
    <s v="0L"/>
    <x v="6"/>
    <d v="2018-01-10T00:00:00"/>
    <x v="1"/>
    <x v="4"/>
    <s v="ZJ"/>
    <s v="9200089874"/>
    <s v="50"/>
    <n v="-28"/>
    <s v=""/>
    <x v="1"/>
    <x v="6"/>
    <x v="1"/>
  </r>
  <r>
    <s v="1012"/>
    <s v="0L"/>
    <x v="6"/>
    <d v="2018-01-10T00:00:00"/>
    <x v="1"/>
    <x v="4"/>
    <s v="ZJ"/>
    <s v="9200089874"/>
    <s v="50"/>
    <n v="-56"/>
    <s v=""/>
    <x v="0"/>
    <x v="6"/>
    <x v="0"/>
  </r>
  <r>
    <s v="1012"/>
    <s v="0L"/>
    <x v="6"/>
    <d v="2018-01-10T00:00:00"/>
    <x v="1"/>
    <x v="4"/>
    <s v="ZJ"/>
    <s v="9200089874"/>
    <s v="50"/>
    <n v="-1876"/>
    <s v=""/>
    <x v="1"/>
    <x v="6"/>
    <x v="1"/>
  </r>
  <r>
    <s v="1012"/>
    <s v="0L"/>
    <x v="6"/>
    <d v="2018-01-10T00:00:00"/>
    <x v="1"/>
    <x v="4"/>
    <s v="ZJ"/>
    <s v="9200089874"/>
    <s v="50"/>
    <n v="-28"/>
    <s v=""/>
    <x v="2"/>
    <x v="6"/>
    <x v="2"/>
  </r>
  <r>
    <s v="1012"/>
    <s v="0L"/>
    <x v="6"/>
    <d v="2018-01-11T00:00:00"/>
    <x v="1"/>
    <x v="4"/>
    <s v="ZJ"/>
    <s v="9200089939"/>
    <s v="40"/>
    <n v="28"/>
    <s v=""/>
    <x v="1"/>
    <x v="6"/>
    <x v="1"/>
  </r>
  <r>
    <s v="1012"/>
    <s v="0L"/>
    <x v="6"/>
    <d v="2018-01-11T00:00:00"/>
    <x v="1"/>
    <x v="4"/>
    <s v="ZJ"/>
    <s v="9200089939"/>
    <s v="40"/>
    <n v="28"/>
    <s v=""/>
    <x v="1"/>
    <x v="6"/>
    <x v="1"/>
  </r>
  <r>
    <s v="1012"/>
    <s v="0L"/>
    <x v="6"/>
    <d v="2018-01-11T00:00:00"/>
    <x v="1"/>
    <x v="4"/>
    <s v="ZJ"/>
    <s v="9200089939"/>
    <s v="40"/>
    <n v="28"/>
    <s v=""/>
    <x v="1"/>
    <x v="6"/>
    <x v="1"/>
  </r>
  <r>
    <s v="1012"/>
    <s v="0L"/>
    <x v="6"/>
    <d v="2018-01-11T00:00:00"/>
    <x v="1"/>
    <x v="4"/>
    <s v="ZJ"/>
    <s v="9200089939"/>
    <s v="40"/>
    <n v="28"/>
    <s v=""/>
    <x v="1"/>
    <x v="6"/>
    <x v="1"/>
  </r>
  <r>
    <s v="1012"/>
    <s v="0L"/>
    <x v="6"/>
    <d v="2018-01-11T00:00:00"/>
    <x v="1"/>
    <x v="4"/>
    <s v="ZJ"/>
    <s v="9200089946"/>
    <s v="50"/>
    <n v="-28"/>
    <s v=""/>
    <x v="1"/>
    <x v="6"/>
    <x v="1"/>
  </r>
  <r>
    <s v="1012"/>
    <s v="0L"/>
    <x v="6"/>
    <d v="2018-01-11T00:00:00"/>
    <x v="1"/>
    <x v="4"/>
    <s v="ZJ"/>
    <s v="9200089946"/>
    <s v="50"/>
    <n v="-28"/>
    <s v=""/>
    <x v="0"/>
    <x v="6"/>
    <x v="0"/>
  </r>
  <r>
    <s v="1012"/>
    <s v="0L"/>
    <x v="6"/>
    <d v="2018-01-11T00:00:00"/>
    <x v="1"/>
    <x v="4"/>
    <s v="ZJ"/>
    <s v="9200089946"/>
    <s v="50"/>
    <n v="-1512"/>
    <s v=""/>
    <x v="1"/>
    <x v="6"/>
    <x v="1"/>
  </r>
  <r>
    <s v="1012"/>
    <s v="0L"/>
    <x v="6"/>
    <d v="2018-01-11T00:00:00"/>
    <x v="1"/>
    <x v="4"/>
    <s v="ZJ"/>
    <s v="9200089946"/>
    <s v="50"/>
    <n v="-28"/>
    <s v=""/>
    <x v="2"/>
    <x v="6"/>
    <x v="2"/>
  </r>
  <r>
    <s v="1012"/>
    <s v="0L"/>
    <x v="6"/>
    <d v="2018-01-12T00:00:00"/>
    <x v="1"/>
    <x v="4"/>
    <s v="ZJ"/>
    <s v="9200090001"/>
    <s v="50"/>
    <n v="-2548"/>
    <s v=""/>
    <x v="1"/>
    <x v="6"/>
    <x v="1"/>
  </r>
  <r>
    <s v="1012"/>
    <s v="0L"/>
    <x v="6"/>
    <d v="2018-01-12T00:00:00"/>
    <x v="1"/>
    <x v="4"/>
    <s v="ZJ"/>
    <s v="9200090001"/>
    <s v="50"/>
    <n v="-28"/>
    <s v=""/>
    <x v="2"/>
    <x v="6"/>
    <x v="2"/>
  </r>
  <r>
    <s v="1012"/>
    <s v="0L"/>
    <x v="6"/>
    <d v="2018-01-12T00:00:00"/>
    <x v="1"/>
    <x v="4"/>
    <s v="ZJ"/>
    <s v="9200090001"/>
    <s v="50"/>
    <n v="-28"/>
    <s v=""/>
    <x v="1"/>
    <x v="6"/>
    <x v="1"/>
  </r>
  <r>
    <s v="1012"/>
    <s v="0L"/>
    <x v="6"/>
    <d v="2018-01-11T00:00:00"/>
    <x v="1"/>
    <x v="4"/>
    <s v="ZJ"/>
    <s v="9200090004"/>
    <s v="40"/>
    <n v="28"/>
    <s v=""/>
    <x v="1"/>
    <x v="6"/>
    <x v="1"/>
  </r>
  <r>
    <s v="1012"/>
    <s v="0L"/>
    <x v="6"/>
    <d v="2018-01-12T00:00:00"/>
    <x v="1"/>
    <x v="4"/>
    <s v="ZJ"/>
    <s v="9200090005"/>
    <s v="40"/>
    <n v="28"/>
    <s v=""/>
    <x v="1"/>
    <x v="6"/>
    <x v="1"/>
  </r>
  <r>
    <s v="1012"/>
    <s v="0L"/>
    <x v="6"/>
    <d v="2018-01-13T00:00:00"/>
    <x v="1"/>
    <x v="4"/>
    <s v="ZJ"/>
    <s v="9200090029"/>
    <s v="50"/>
    <n v="-84"/>
    <s v=""/>
    <x v="1"/>
    <x v="6"/>
    <x v="1"/>
  </r>
  <r>
    <s v="1012"/>
    <s v="0L"/>
    <x v="6"/>
    <d v="2018-01-13T00:00:00"/>
    <x v="1"/>
    <x v="4"/>
    <s v="ZJ"/>
    <s v="9200090035"/>
    <s v="50"/>
    <n v="-28"/>
    <s v=""/>
    <x v="1"/>
    <x v="6"/>
    <x v="1"/>
  </r>
  <r>
    <s v="1012"/>
    <s v="0L"/>
    <x v="6"/>
    <d v="2018-01-14T00:00:00"/>
    <x v="1"/>
    <x v="4"/>
    <s v="ZJ"/>
    <s v="9200090036"/>
    <s v="50"/>
    <n v="-140"/>
    <s v=""/>
    <x v="1"/>
    <x v="6"/>
    <x v="1"/>
  </r>
  <r>
    <s v="1012"/>
    <s v="0L"/>
    <x v="6"/>
    <d v="2018-04-07T00:00:00"/>
    <x v="1"/>
    <x v="7"/>
    <s v="ZJ"/>
    <s v="9200093603"/>
    <s v="50"/>
    <n v="-84"/>
    <s v=""/>
    <x v="1"/>
    <x v="6"/>
    <x v="1"/>
  </r>
  <r>
    <s v="1012"/>
    <s v="0L"/>
    <x v="6"/>
    <d v="2018-01-15T00:00:00"/>
    <x v="1"/>
    <x v="4"/>
    <s v="ZJ"/>
    <s v="9200090087"/>
    <s v="40"/>
    <n v="28"/>
    <s v=""/>
    <x v="1"/>
    <x v="6"/>
    <x v="1"/>
  </r>
  <r>
    <s v="1012"/>
    <s v="0L"/>
    <x v="6"/>
    <d v="2018-01-15T00:00:00"/>
    <x v="1"/>
    <x v="4"/>
    <s v="ZJ"/>
    <s v="9200090091"/>
    <s v="50"/>
    <n v="-2016"/>
    <s v=""/>
    <x v="1"/>
    <x v="6"/>
    <x v="1"/>
  </r>
  <r>
    <s v="1012"/>
    <s v="0L"/>
    <x v="6"/>
    <d v="2018-01-15T00:00:00"/>
    <x v="1"/>
    <x v="4"/>
    <s v="ZJ"/>
    <s v="9200090091"/>
    <s v="50"/>
    <n v="-28"/>
    <s v=""/>
    <x v="1"/>
    <x v="6"/>
    <x v="1"/>
  </r>
  <r>
    <s v="1012"/>
    <s v="0L"/>
    <x v="6"/>
    <d v="2018-01-15T00:00:00"/>
    <x v="1"/>
    <x v="4"/>
    <s v="ZJ"/>
    <s v="9200090091"/>
    <s v="50"/>
    <n v="-28"/>
    <s v=""/>
    <x v="2"/>
    <x v="6"/>
    <x v="2"/>
  </r>
  <r>
    <s v="1012"/>
    <s v="0L"/>
    <x v="6"/>
    <d v="2018-01-16T00:00:00"/>
    <x v="1"/>
    <x v="4"/>
    <s v="ZJ"/>
    <s v="9200090117"/>
    <s v="50"/>
    <n v="-28"/>
    <s v=""/>
    <x v="1"/>
    <x v="6"/>
    <x v="1"/>
  </r>
  <r>
    <s v="1012"/>
    <s v="0L"/>
    <x v="6"/>
    <d v="2018-01-16T00:00:00"/>
    <x v="1"/>
    <x v="4"/>
    <s v="ZJ"/>
    <s v="9200090117"/>
    <s v="50"/>
    <n v="-28"/>
    <s v=""/>
    <x v="2"/>
    <x v="6"/>
    <x v="2"/>
  </r>
  <r>
    <s v="1012"/>
    <s v="0L"/>
    <x v="6"/>
    <d v="2018-01-16T00:00:00"/>
    <x v="1"/>
    <x v="4"/>
    <s v="ZJ"/>
    <s v="9200090117"/>
    <s v="50"/>
    <n v="-1708"/>
    <s v=""/>
    <x v="1"/>
    <x v="6"/>
    <x v="1"/>
  </r>
  <r>
    <s v="1012"/>
    <s v="0L"/>
    <x v="6"/>
    <d v="2018-01-16T00:00:00"/>
    <x v="1"/>
    <x v="4"/>
    <s v="ZJ"/>
    <s v="9200090117"/>
    <s v="50"/>
    <n v="-28"/>
    <s v=""/>
    <x v="1"/>
    <x v="6"/>
    <x v="1"/>
  </r>
  <r>
    <s v="1012"/>
    <s v="0L"/>
    <x v="6"/>
    <d v="2018-01-17T00:00:00"/>
    <x v="1"/>
    <x v="4"/>
    <s v="ZJ"/>
    <s v="9200090128"/>
    <s v="50"/>
    <n v="-84"/>
    <s v=""/>
    <x v="1"/>
    <x v="6"/>
    <x v="1"/>
  </r>
  <r>
    <s v="1012"/>
    <s v="0L"/>
    <x v="6"/>
    <d v="2018-01-17T00:00:00"/>
    <x v="1"/>
    <x v="4"/>
    <s v="ZJ"/>
    <s v="9200090155"/>
    <s v="40"/>
    <n v="28"/>
    <s v=""/>
    <x v="1"/>
    <x v="6"/>
    <x v="1"/>
  </r>
  <r>
    <s v="1012"/>
    <s v="0L"/>
    <x v="6"/>
    <d v="2018-01-17T00:00:00"/>
    <x v="1"/>
    <x v="4"/>
    <s v="ZJ"/>
    <s v="9200090159"/>
    <s v="50"/>
    <n v="-28"/>
    <s v=""/>
    <x v="0"/>
    <x v="6"/>
    <x v="0"/>
  </r>
  <r>
    <s v="1012"/>
    <s v="0L"/>
    <x v="6"/>
    <d v="2018-01-17T00:00:00"/>
    <x v="1"/>
    <x v="4"/>
    <s v="ZJ"/>
    <s v="9200090159"/>
    <s v="50"/>
    <n v="-28"/>
    <s v=""/>
    <x v="4"/>
    <x v="6"/>
    <x v="4"/>
  </r>
  <r>
    <s v="1012"/>
    <s v="0L"/>
    <x v="6"/>
    <d v="2018-01-17T00:00:00"/>
    <x v="1"/>
    <x v="4"/>
    <s v="ZJ"/>
    <s v="9200090159"/>
    <s v="50"/>
    <n v="-28"/>
    <s v=""/>
    <x v="1"/>
    <x v="6"/>
    <x v="1"/>
  </r>
  <r>
    <s v="1012"/>
    <s v="0L"/>
    <x v="6"/>
    <d v="2018-01-17T00:00:00"/>
    <x v="1"/>
    <x v="4"/>
    <s v="ZJ"/>
    <s v="9200090159"/>
    <s v="50"/>
    <n v="-980"/>
    <s v=""/>
    <x v="1"/>
    <x v="6"/>
    <x v="1"/>
  </r>
  <r>
    <s v="1012"/>
    <s v="0L"/>
    <x v="6"/>
    <d v="2018-01-18T00:00:00"/>
    <x v="1"/>
    <x v="4"/>
    <s v="ZJ"/>
    <s v="9200090225"/>
    <s v="50"/>
    <n v="-1680"/>
    <s v=""/>
    <x v="1"/>
    <x v="6"/>
    <x v="1"/>
  </r>
  <r>
    <s v="1012"/>
    <s v="0L"/>
    <x v="6"/>
    <d v="2018-01-18T00:00:00"/>
    <x v="1"/>
    <x v="4"/>
    <s v="ZJ"/>
    <s v="9200090225"/>
    <s v="50"/>
    <n v="-56"/>
    <s v=""/>
    <x v="2"/>
    <x v="6"/>
    <x v="2"/>
  </r>
  <r>
    <s v="1012"/>
    <s v="0L"/>
    <x v="6"/>
    <d v="2018-01-19T00:00:00"/>
    <x v="1"/>
    <x v="4"/>
    <s v="ZJ"/>
    <s v="9200090290"/>
    <s v="50"/>
    <n v="-84"/>
    <s v=""/>
    <x v="2"/>
    <x v="6"/>
    <x v="2"/>
  </r>
  <r>
    <s v="1012"/>
    <s v="0L"/>
    <x v="6"/>
    <d v="2018-01-19T00:00:00"/>
    <x v="1"/>
    <x v="4"/>
    <s v="ZJ"/>
    <s v="9200090290"/>
    <s v="50"/>
    <n v="-2492"/>
    <s v=""/>
    <x v="1"/>
    <x v="6"/>
    <x v="1"/>
  </r>
  <r>
    <s v="1012"/>
    <s v="0L"/>
    <x v="6"/>
    <d v="2018-01-19T00:00:00"/>
    <x v="1"/>
    <x v="4"/>
    <s v="ZJ"/>
    <s v="9200090290"/>
    <s v="50"/>
    <n v="-28"/>
    <s v=""/>
    <x v="1"/>
    <x v="6"/>
    <x v="1"/>
  </r>
  <r>
    <s v="1012"/>
    <s v="0L"/>
    <x v="6"/>
    <d v="2018-01-19T00:00:00"/>
    <x v="1"/>
    <x v="4"/>
    <s v="ZJ"/>
    <s v="9200090290"/>
    <s v="50"/>
    <n v="-56"/>
    <s v=""/>
    <x v="0"/>
    <x v="6"/>
    <x v="0"/>
  </r>
  <r>
    <s v="1012"/>
    <s v="0L"/>
    <x v="6"/>
    <d v="2018-01-20T00:00:00"/>
    <x v="1"/>
    <x v="4"/>
    <s v="ZJ"/>
    <s v="9200090307"/>
    <s v="50"/>
    <n v="-168"/>
    <s v=""/>
    <x v="1"/>
    <x v="6"/>
    <x v="1"/>
  </r>
  <r>
    <s v="1012"/>
    <s v="0L"/>
    <x v="6"/>
    <d v="2018-01-21T00:00:00"/>
    <x v="1"/>
    <x v="4"/>
    <s v="ZJ"/>
    <s v="9200090316"/>
    <s v="50"/>
    <n v="-84"/>
    <s v=""/>
    <x v="1"/>
    <x v="6"/>
    <x v="1"/>
  </r>
  <r>
    <s v="1012"/>
    <s v="0L"/>
    <x v="6"/>
    <d v="2018-01-23T00:00:00"/>
    <x v="1"/>
    <x v="4"/>
    <s v="ZJ"/>
    <s v="9200090386"/>
    <s v="50"/>
    <n v="-28"/>
    <s v=""/>
    <x v="1"/>
    <x v="6"/>
    <x v="1"/>
  </r>
  <r>
    <s v="1012"/>
    <s v="0L"/>
    <x v="6"/>
    <d v="2018-01-23T00:00:00"/>
    <x v="1"/>
    <x v="4"/>
    <s v="ZJ"/>
    <s v="9200090386"/>
    <s v="50"/>
    <n v="-28"/>
    <s v=""/>
    <x v="1"/>
    <x v="6"/>
    <x v="1"/>
  </r>
  <r>
    <s v="1012"/>
    <s v="0L"/>
    <x v="6"/>
    <d v="2018-01-23T00:00:00"/>
    <x v="1"/>
    <x v="4"/>
    <s v="ZJ"/>
    <s v="9200090386"/>
    <s v="50"/>
    <n v="-980"/>
    <s v=""/>
    <x v="1"/>
    <x v="6"/>
    <x v="1"/>
  </r>
  <r>
    <s v="1012"/>
    <s v="0L"/>
    <x v="6"/>
    <d v="2018-01-23T00:00:00"/>
    <x v="1"/>
    <x v="4"/>
    <s v="ZJ"/>
    <s v="9200090388"/>
    <s v="50"/>
    <n v="-28"/>
    <s v=""/>
    <x v="1"/>
    <x v="6"/>
    <x v="1"/>
  </r>
  <r>
    <s v="1012"/>
    <s v="0L"/>
    <x v="6"/>
    <d v="2018-01-23T00:00:00"/>
    <x v="1"/>
    <x v="4"/>
    <s v="ZJ"/>
    <s v="9200090388"/>
    <s v="50"/>
    <n v="-28"/>
    <s v=""/>
    <x v="1"/>
    <x v="6"/>
    <x v="1"/>
  </r>
  <r>
    <s v="1012"/>
    <s v="0L"/>
    <x v="6"/>
    <d v="2018-01-23T00:00:00"/>
    <x v="1"/>
    <x v="4"/>
    <s v="ZJ"/>
    <s v="9200090398"/>
    <s v="40"/>
    <n v="28"/>
    <s v=""/>
    <x v="1"/>
    <x v="6"/>
    <x v="1"/>
  </r>
  <r>
    <s v="1012"/>
    <s v="0L"/>
    <x v="6"/>
    <d v="2018-01-23T00:00:00"/>
    <x v="1"/>
    <x v="4"/>
    <s v="ZJ"/>
    <s v="9200090398"/>
    <s v="40"/>
    <n v="28"/>
    <s v=""/>
    <x v="1"/>
    <x v="6"/>
    <x v="1"/>
  </r>
  <r>
    <s v="1012"/>
    <s v="0L"/>
    <x v="6"/>
    <d v="2018-01-22T00:00:00"/>
    <x v="1"/>
    <x v="4"/>
    <s v="ZJ"/>
    <s v="9200090413"/>
    <s v="50"/>
    <n v="-28"/>
    <s v=""/>
    <x v="2"/>
    <x v="6"/>
    <x v="2"/>
  </r>
  <r>
    <s v="1012"/>
    <s v="0L"/>
    <x v="6"/>
    <d v="2018-01-22T00:00:00"/>
    <x v="1"/>
    <x v="4"/>
    <s v="ZJ"/>
    <s v="9200090413"/>
    <s v="50"/>
    <n v="-28"/>
    <s v=""/>
    <x v="1"/>
    <x v="6"/>
    <x v="1"/>
  </r>
  <r>
    <s v="1012"/>
    <s v="0L"/>
    <x v="6"/>
    <d v="2018-01-22T00:00:00"/>
    <x v="1"/>
    <x v="4"/>
    <s v="ZJ"/>
    <s v="9200090413"/>
    <s v="50"/>
    <n v="-2016"/>
    <s v=""/>
    <x v="1"/>
    <x v="6"/>
    <x v="1"/>
  </r>
  <r>
    <s v="1012"/>
    <s v="0L"/>
    <x v="6"/>
    <d v="2018-01-22T00:00:00"/>
    <x v="1"/>
    <x v="4"/>
    <s v="ZJ"/>
    <s v="9200090413"/>
    <s v="50"/>
    <n v="-28"/>
    <s v=""/>
    <x v="1"/>
    <x v="6"/>
    <x v="1"/>
  </r>
  <r>
    <s v="1012"/>
    <s v="0L"/>
    <x v="6"/>
    <d v="2018-01-24T00:00:00"/>
    <x v="1"/>
    <x v="4"/>
    <s v="ZJ"/>
    <s v="9200090433"/>
    <s v="50"/>
    <n v="-112"/>
    <s v=""/>
    <x v="1"/>
    <x v="6"/>
    <x v="1"/>
  </r>
  <r>
    <s v="1012"/>
    <s v="0L"/>
    <x v="6"/>
    <d v="2018-01-24T00:00:00"/>
    <x v="1"/>
    <x v="4"/>
    <s v="ZJ"/>
    <s v="9200090468"/>
    <s v="50"/>
    <n v="-1876"/>
    <s v=""/>
    <x v="1"/>
    <x v="6"/>
    <x v="1"/>
  </r>
  <r>
    <s v="1012"/>
    <s v="0L"/>
    <x v="6"/>
    <d v="2018-01-24T00:00:00"/>
    <x v="1"/>
    <x v="4"/>
    <s v="ZJ"/>
    <s v="9200090468"/>
    <s v="50"/>
    <n v="-28"/>
    <s v=""/>
    <x v="0"/>
    <x v="6"/>
    <x v="0"/>
  </r>
  <r>
    <s v="1012"/>
    <s v="0L"/>
    <x v="6"/>
    <d v="2018-01-24T00:00:00"/>
    <x v="1"/>
    <x v="4"/>
    <s v="ZJ"/>
    <s v="9200090468"/>
    <s v="50"/>
    <n v="-56"/>
    <s v=""/>
    <x v="1"/>
    <x v="6"/>
    <x v="1"/>
  </r>
  <r>
    <s v="1012"/>
    <s v="0L"/>
    <x v="6"/>
    <d v="2018-01-24T00:00:00"/>
    <x v="1"/>
    <x v="4"/>
    <s v="ZJ"/>
    <s v="9200090468"/>
    <s v="50"/>
    <n v="-56"/>
    <s v=""/>
    <x v="2"/>
    <x v="6"/>
    <x v="2"/>
  </r>
  <r>
    <s v="1012"/>
    <s v="0L"/>
    <x v="6"/>
    <d v="2018-01-25T00:00:00"/>
    <x v="1"/>
    <x v="4"/>
    <s v="ZJ"/>
    <s v="9200090540"/>
    <s v="50"/>
    <n v="-28"/>
    <s v=""/>
    <x v="1"/>
    <x v="6"/>
    <x v="1"/>
  </r>
  <r>
    <s v="1012"/>
    <s v="0L"/>
    <x v="6"/>
    <d v="2018-01-25T00:00:00"/>
    <x v="1"/>
    <x v="4"/>
    <s v="ZJ"/>
    <s v="9200090540"/>
    <s v="50"/>
    <n v="-1036"/>
    <s v=""/>
    <x v="1"/>
    <x v="6"/>
    <x v="1"/>
  </r>
  <r>
    <s v="1012"/>
    <s v="0L"/>
    <x v="6"/>
    <d v="2018-01-26T00:00:00"/>
    <x v="1"/>
    <x v="4"/>
    <s v="ZJ"/>
    <s v="9200090575"/>
    <s v="50"/>
    <n v="-2912"/>
    <s v=""/>
    <x v="1"/>
    <x v="6"/>
    <x v="1"/>
  </r>
  <r>
    <s v="1012"/>
    <s v="0L"/>
    <x v="6"/>
    <d v="2018-01-26T00:00:00"/>
    <x v="1"/>
    <x v="4"/>
    <s v="ZJ"/>
    <s v="9200090575"/>
    <s v="50"/>
    <n v="-28"/>
    <s v=""/>
    <x v="2"/>
    <x v="6"/>
    <x v="2"/>
  </r>
  <r>
    <s v="1012"/>
    <s v="0L"/>
    <x v="6"/>
    <d v="2018-01-26T00:00:00"/>
    <x v="1"/>
    <x v="4"/>
    <s v="ZJ"/>
    <s v="9200090575"/>
    <s v="50"/>
    <n v="-28"/>
    <s v=""/>
    <x v="1"/>
    <x v="6"/>
    <x v="1"/>
  </r>
  <r>
    <s v="1012"/>
    <s v="0L"/>
    <x v="6"/>
    <d v="2018-01-27T00:00:00"/>
    <x v="1"/>
    <x v="4"/>
    <s v="ZJ"/>
    <s v="9200090603"/>
    <s v="50"/>
    <n v="-168"/>
    <s v=""/>
    <x v="1"/>
    <x v="6"/>
    <x v="1"/>
  </r>
  <r>
    <s v="1012"/>
    <s v="0L"/>
    <x v="6"/>
    <d v="2018-01-28T00:00:00"/>
    <x v="1"/>
    <x v="4"/>
    <s v="ZJ"/>
    <s v="9200090608"/>
    <s v="50"/>
    <n v="-28"/>
    <s v=""/>
    <x v="1"/>
    <x v="6"/>
    <x v="1"/>
  </r>
  <r>
    <s v="1012"/>
    <s v="0L"/>
    <x v="6"/>
    <d v="2018-01-30T00:00:00"/>
    <x v="1"/>
    <x v="4"/>
    <s v="ZJ"/>
    <s v="9200090686"/>
    <s v="50"/>
    <n v="-140"/>
    <s v=""/>
    <x v="1"/>
    <x v="6"/>
    <x v="1"/>
  </r>
  <r>
    <s v="1012"/>
    <s v="0L"/>
    <x v="6"/>
    <d v="2018-01-30T00:00:00"/>
    <x v="1"/>
    <x v="4"/>
    <s v="ZJ"/>
    <s v="9200090686"/>
    <s v="50"/>
    <n v="-2044"/>
    <s v=""/>
    <x v="1"/>
    <x v="6"/>
    <x v="1"/>
  </r>
  <r>
    <s v="1012"/>
    <s v="0L"/>
    <x v="6"/>
    <d v="2018-01-29T00:00:00"/>
    <x v="1"/>
    <x v="4"/>
    <s v="ZJ"/>
    <s v="9200090687"/>
    <s v="50"/>
    <n v="-56"/>
    <s v=""/>
    <x v="1"/>
    <x v="6"/>
    <x v="1"/>
  </r>
  <r>
    <s v="1012"/>
    <s v="0L"/>
    <x v="6"/>
    <d v="2018-01-29T00:00:00"/>
    <x v="1"/>
    <x v="4"/>
    <s v="ZJ"/>
    <s v="9200090687"/>
    <s v="50"/>
    <n v="-28"/>
    <s v=""/>
    <x v="0"/>
    <x v="6"/>
    <x v="0"/>
  </r>
  <r>
    <s v="1012"/>
    <s v="0L"/>
    <x v="6"/>
    <d v="2018-01-29T00:00:00"/>
    <x v="1"/>
    <x v="4"/>
    <s v="ZJ"/>
    <s v="9200090687"/>
    <s v="50"/>
    <n v="-1960"/>
    <s v=""/>
    <x v="1"/>
    <x v="6"/>
    <x v="1"/>
  </r>
  <r>
    <s v="1012"/>
    <s v="0L"/>
    <x v="6"/>
    <d v="2018-01-31T00:00:00"/>
    <x v="1"/>
    <x v="4"/>
    <s v="ZJ"/>
    <s v="9200090711"/>
    <s v="50"/>
    <n v="-280"/>
    <s v=""/>
    <x v="1"/>
    <x v="6"/>
    <x v="1"/>
  </r>
  <r>
    <s v="1012"/>
    <s v="0L"/>
    <x v="6"/>
    <d v="2018-01-31T00:00:00"/>
    <x v="1"/>
    <x v="4"/>
    <s v="ZJ"/>
    <s v="9200090754"/>
    <s v="50"/>
    <n v="-84"/>
    <s v=""/>
    <x v="1"/>
    <x v="6"/>
    <x v="1"/>
  </r>
  <r>
    <s v="1012"/>
    <s v="0L"/>
    <x v="6"/>
    <d v="2018-01-31T00:00:00"/>
    <x v="1"/>
    <x v="4"/>
    <s v="ZJ"/>
    <s v="9200090754"/>
    <s v="50"/>
    <n v="-28"/>
    <s v=""/>
    <x v="1"/>
    <x v="6"/>
    <x v="1"/>
  </r>
  <r>
    <s v="1012"/>
    <s v="0L"/>
    <x v="6"/>
    <d v="2018-01-31T00:00:00"/>
    <x v="1"/>
    <x v="4"/>
    <s v="ZJ"/>
    <s v="9200090754"/>
    <s v="50"/>
    <n v="-2100"/>
    <s v=""/>
    <x v="1"/>
    <x v="6"/>
    <x v="1"/>
  </r>
  <r>
    <s v="1012"/>
    <s v="0L"/>
    <x v="6"/>
    <d v="2018-01-31T00:00:00"/>
    <x v="1"/>
    <x v="4"/>
    <s v="ZJ"/>
    <s v="9200090752"/>
    <s v="40"/>
    <n v="28"/>
    <s v=""/>
    <x v="1"/>
    <x v="6"/>
    <x v="1"/>
  </r>
  <r>
    <s v="1012"/>
    <s v="0L"/>
    <x v="6"/>
    <d v="2018-02-01T00:00:00"/>
    <x v="1"/>
    <x v="5"/>
    <s v="ZJ"/>
    <s v="9200090777"/>
    <s v="50"/>
    <n v="-28"/>
    <s v=""/>
    <x v="1"/>
    <x v="6"/>
    <x v="1"/>
  </r>
  <r>
    <s v="1012"/>
    <s v="0L"/>
    <x v="6"/>
    <d v="2018-02-02T00:00:00"/>
    <x v="1"/>
    <x v="5"/>
    <s v="ZJ"/>
    <s v="9200090792"/>
    <s v="50"/>
    <n v="-28"/>
    <s v=""/>
    <x v="1"/>
    <x v="6"/>
    <x v="1"/>
  </r>
  <r>
    <s v="1012"/>
    <s v="0L"/>
    <x v="6"/>
    <d v="2018-02-01T00:00:00"/>
    <x v="1"/>
    <x v="5"/>
    <s v="ZJ"/>
    <s v="9200090793"/>
    <s v="40"/>
    <n v="0.81"/>
    <s v=""/>
    <x v="2"/>
    <x v="6"/>
    <x v="2"/>
  </r>
  <r>
    <s v="1012"/>
    <s v="0L"/>
    <x v="6"/>
    <d v="2018-02-01T00:00:00"/>
    <x v="1"/>
    <x v="5"/>
    <s v="ZJ"/>
    <s v="9200090797"/>
    <s v="50"/>
    <n v="-0.81"/>
    <s v=""/>
    <x v="2"/>
    <x v="6"/>
    <x v="2"/>
  </r>
  <r>
    <s v="1012"/>
    <s v="0L"/>
    <x v="6"/>
    <d v="2018-02-01T00:00:00"/>
    <x v="1"/>
    <x v="5"/>
    <s v="ZJ"/>
    <s v="9200090797"/>
    <s v="50"/>
    <n v="-28"/>
    <s v=""/>
    <x v="1"/>
    <x v="6"/>
    <x v="1"/>
  </r>
  <r>
    <s v="1012"/>
    <s v="0L"/>
    <x v="6"/>
    <d v="2018-02-01T00:00:00"/>
    <x v="1"/>
    <x v="5"/>
    <s v="ZJ"/>
    <s v="9200090797"/>
    <s v="50"/>
    <n v="-28"/>
    <s v=""/>
    <x v="2"/>
    <x v="6"/>
    <x v="2"/>
  </r>
  <r>
    <s v="1012"/>
    <s v="0L"/>
    <x v="6"/>
    <d v="2018-02-01T00:00:00"/>
    <x v="1"/>
    <x v="5"/>
    <s v="ZJ"/>
    <s v="9200090797"/>
    <s v="50"/>
    <n v="-2492"/>
    <s v=""/>
    <x v="1"/>
    <x v="6"/>
    <x v="1"/>
  </r>
  <r>
    <s v="1012"/>
    <s v="0L"/>
    <x v="6"/>
    <d v="2018-02-01T00:00:00"/>
    <x v="1"/>
    <x v="5"/>
    <s v="ZJ"/>
    <s v="9200090797"/>
    <s v="50"/>
    <n v="-56"/>
    <s v=""/>
    <x v="0"/>
    <x v="6"/>
    <x v="0"/>
  </r>
  <r>
    <s v="1012"/>
    <s v="0L"/>
    <x v="6"/>
    <d v="2018-02-01T00:00:00"/>
    <x v="1"/>
    <x v="5"/>
    <s v="ZJ"/>
    <s v="9200090805"/>
    <s v="40"/>
    <n v="56"/>
    <s v=""/>
    <x v="1"/>
    <x v="6"/>
    <x v="1"/>
  </r>
  <r>
    <s v="1012"/>
    <s v="0L"/>
    <x v="6"/>
    <d v="2018-02-01T00:00:00"/>
    <x v="1"/>
    <x v="5"/>
    <s v="ZJ"/>
    <s v="9200090805"/>
    <s v="40"/>
    <n v="28"/>
    <s v=""/>
    <x v="1"/>
    <x v="6"/>
    <x v="1"/>
  </r>
  <r>
    <s v="1012"/>
    <s v="0L"/>
    <x v="6"/>
    <d v="2018-02-01T00:00:00"/>
    <x v="1"/>
    <x v="5"/>
    <s v="ZJ"/>
    <s v="9200090805"/>
    <s v="40"/>
    <n v="28"/>
    <s v=""/>
    <x v="0"/>
    <x v="6"/>
    <x v="0"/>
  </r>
  <r>
    <s v="1012"/>
    <s v="0L"/>
    <x v="6"/>
    <d v="2018-02-02T00:00:00"/>
    <x v="1"/>
    <x v="5"/>
    <s v="ZJ"/>
    <s v="9200090830"/>
    <s v="50"/>
    <n v="-28"/>
    <s v=""/>
    <x v="1"/>
    <x v="6"/>
    <x v="1"/>
  </r>
  <r>
    <s v="1012"/>
    <s v="0L"/>
    <x v="6"/>
    <d v="2018-02-02T00:00:00"/>
    <x v="1"/>
    <x v="5"/>
    <s v="ZJ"/>
    <s v="9200090856"/>
    <s v="50"/>
    <n v="-28"/>
    <s v=""/>
    <x v="1"/>
    <x v="6"/>
    <x v="1"/>
  </r>
  <r>
    <s v="1012"/>
    <s v="0L"/>
    <x v="6"/>
    <d v="2018-02-02T00:00:00"/>
    <x v="1"/>
    <x v="5"/>
    <s v="ZJ"/>
    <s v="9200090856"/>
    <s v="50"/>
    <n v="-2632"/>
    <s v=""/>
    <x v="1"/>
    <x v="6"/>
    <x v="1"/>
  </r>
  <r>
    <s v="1012"/>
    <s v="0L"/>
    <x v="6"/>
    <d v="2018-02-02T00:00:00"/>
    <x v="1"/>
    <x v="5"/>
    <s v="ZJ"/>
    <s v="9200090856"/>
    <s v="50"/>
    <n v="-56"/>
    <s v=""/>
    <x v="0"/>
    <x v="6"/>
    <x v="0"/>
  </r>
  <r>
    <s v="1012"/>
    <s v="0L"/>
    <x v="6"/>
    <d v="2018-02-03T00:00:00"/>
    <x v="1"/>
    <x v="5"/>
    <s v="ZJ"/>
    <s v="9200090879"/>
    <s v="50"/>
    <n v="-112"/>
    <s v=""/>
    <x v="1"/>
    <x v="6"/>
    <x v="1"/>
  </r>
  <r>
    <s v="1012"/>
    <s v="0L"/>
    <x v="6"/>
    <d v="2018-02-04T00:00:00"/>
    <x v="1"/>
    <x v="5"/>
    <s v="ZJ"/>
    <s v="9200090885"/>
    <s v="50"/>
    <n v="-84"/>
    <s v=""/>
    <x v="1"/>
    <x v="6"/>
    <x v="1"/>
  </r>
  <r>
    <s v="1012"/>
    <s v="0L"/>
    <x v="6"/>
    <d v="2018-02-04T00:00:00"/>
    <x v="1"/>
    <x v="5"/>
    <s v="ZJ"/>
    <s v="9200090906"/>
    <s v="50"/>
    <n v="-28"/>
    <s v=""/>
    <x v="1"/>
    <x v="6"/>
    <x v="1"/>
  </r>
  <r>
    <s v="1012"/>
    <s v="0L"/>
    <x v="6"/>
    <d v="2018-02-06T00:00:00"/>
    <x v="1"/>
    <x v="5"/>
    <s v="ZJ"/>
    <s v="9200090959"/>
    <s v="50"/>
    <n v="-28"/>
    <s v=""/>
    <x v="1"/>
    <x v="6"/>
    <x v="1"/>
  </r>
  <r>
    <s v="1012"/>
    <s v="0L"/>
    <x v="6"/>
    <d v="2018-02-06T00:00:00"/>
    <x v="1"/>
    <x v="5"/>
    <s v="ZJ"/>
    <s v="9200090959"/>
    <s v="50"/>
    <n v="-2548"/>
    <s v=""/>
    <x v="1"/>
    <x v="6"/>
    <x v="1"/>
  </r>
  <r>
    <s v="1012"/>
    <s v="0L"/>
    <x v="6"/>
    <d v="2018-02-06T00:00:00"/>
    <x v="1"/>
    <x v="5"/>
    <s v="ZJ"/>
    <s v="9200090959"/>
    <s v="50"/>
    <n v="-28"/>
    <s v=""/>
    <x v="1"/>
    <x v="6"/>
    <x v="1"/>
  </r>
  <r>
    <s v="1012"/>
    <s v="0L"/>
    <x v="6"/>
    <d v="2018-02-05T00:00:00"/>
    <x v="1"/>
    <x v="5"/>
    <s v="ZJ"/>
    <s v="9200090963"/>
    <s v="50"/>
    <n v="-84"/>
    <s v=""/>
    <x v="1"/>
    <x v="6"/>
    <x v="1"/>
  </r>
  <r>
    <s v="1012"/>
    <s v="0L"/>
    <x v="6"/>
    <d v="2018-02-05T00:00:00"/>
    <x v="1"/>
    <x v="5"/>
    <s v="ZJ"/>
    <s v="9200090963"/>
    <s v="50"/>
    <n v="-28"/>
    <s v=""/>
    <x v="1"/>
    <x v="6"/>
    <x v="1"/>
  </r>
  <r>
    <s v="1012"/>
    <s v="0L"/>
    <x v="6"/>
    <d v="2018-02-05T00:00:00"/>
    <x v="1"/>
    <x v="5"/>
    <s v="ZJ"/>
    <s v="9200090963"/>
    <s v="50"/>
    <n v="-2800"/>
    <s v=""/>
    <x v="1"/>
    <x v="6"/>
    <x v="1"/>
  </r>
  <r>
    <s v="1012"/>
    <s v="0L"/>
    <x v="6"/>
    <d v="2018-02-05T00:00:00"/>
    <x v="1"/>
    <x v="5"/>
    <s v="ZJ"/>
    <s v="9200090963"/>
    <s v="50"/>
    <n v="-28"/>
    <s v=""/>
    <x v="0"/>
    <x v="6"/>
    <x v="0"/>
  </r>
  <r>
    <s v="1012"/>
    <s v="0L"/>
    <x v="6"/>
    <d v="2018-02-07T00:00:00"/>
    <x v="1"/>
    <x v="5"/>
    <s v="ZJ"/>
    <s v="9200090990"/>
    <s v="50"/>
    <n v="-252"/>
    <s v=""/>
    <x v="1"/>
    <x v="6"/>
    <x v="1"/>
  </r>
  <r>
    <s v="1012"/>
    <s v="0L"/>
    <x v="6"/>
    <d v="2018-02-07T00:00:00"/>
    <x v="1"/>
    <x v="5"/>
    <s v="ZJ"/>
    <s v="9200091019"/>
    <s v="50"/>
    <n v="-2072"/>
    <s v=""/>
    <x v="1"/>
    <x v="6"/>
    <x v="1"/>
  </r>
  <r>
    <s v="1012"/>
    <s v="0L"/>
    <x v="6"/>
    <d v="2018-02-08T00:00:00"/>
    <x v="1"/>
    <x v="5"/>
    <s v="ZJ"/>
    <s v="9200091071"/>
    <s v="50"/>
    <n v="-1484"/>
    <s v=""/>
    <x v="1"/>
    <x v="6"/>
    <x v="1"/>
  </r>
  <r>
    <s v="1012"/>
    <s v="0L"/>
    <x v="6"/>
    <d v="2018-02-08T00:00:00"/>
    <x v="1"/>
    <x v="5"/>
    <s v="ZJ"/>
    <s v="9200091070"/>
    <s v="40"/>
    <n v="28"/>
    <s v=""/>
    <x v="1"/>
    <x v="6"/>
    <x v="1"/>
  </r>
  <r>
    <s v="1012"/>
    <s v="0L"/>
    <x v="6"/>
    <d v="2018-02-08T00:00:00"/>
    <x v="1"/>
    <x v="5"/>
    <s v="ZJ"/>
    <s v="9200091070"/>
    <s v="40"/>
    <n v="28"/>
    <s v=""/>
    <x v="1"/>
    <x v="6"/>
    <x v="1"/>
  </r>
  <r>
    <s v="1012"/>
    <s v="0L"/>
    <x v="6"/>
    <d v="2018-02-09T00:00:00"/>
    <x v="1"/>
    <x v="5"/>
    <s v="ZJ"/>
    <s v="9200091119"/>
    <s v="50"/>
    <n v="-56"/>
    <s v=""/>
    <x v="1"/>
    <x v="6"/>
    <x v="1"/>
  </r>
  <r>
    <s v="1012"/>
    <s v="0L"/>
    <x v="6"/>
    <d v="2018-02-09T00:00:00"/>
    <x v="1"/>
    <x v="5"/>
    <s v="ZJ"/>
    <s v="9200091119"/>
    <s v="50"/>
    <n v="-28"/>
    <s v=""/>
    <x v="1"/>
    <x v="6"/>
    <x v="1"/>
  </r>
  <r>
    <s v="1012"/>
    <s v="0L"/>
    <x v="6"/>
    <d v="2018-02-09T00:00:00"/>
    <x v="1"/>
    <x v="5"/>
    <s v="ZJ"/>
    <s v="9200091119"/>
    <s v="50"/>
    <n v="-2632"/>
    <s v=""/>
    <x v="1"/>
    <x v="6"/>
    <x v="1"/>
  </r>
  <r>
    <s v="1012"/>
    <s v="0L"/>
    <x v="6"/>
    <d v="2018-02-10T00:00:00"/>
    <x v="1"/>
    <x v="5"/>
    <s v="ZJ"/>
    <s v="9200091144"/>
    <s v="50"/>
    <n v="-252"/>
    <s v=""/>
    <x v="1"/>
    <x v="6"/>
    <x v="1"/>
  </r>
  <r>
    <s v="1012"/>
    <s v="0L"/>
    <x v="6"/>
    <d v="2018-02-10T00:00:00"/>
    <x v="1"/>
    <x v="5"/>
    <s v="ZJ"/>
    <s v="9200091148"/>
    <s v="50"/>
    <n v="-56"/>
    <s v=""/>
    <x v="1"/>
    <x v="6"/>
    <x v="1"/>
  </r>
  <r>
    <s v="1012"/>
    <s v="0L"/>
    <x v="6"/>
    <d v="2018-02-11T00:00:00"/>
    <x v="1"/>
    <x v="5"/>
    <s v="ZJ"/>
    <s v="9200091149"/>
    <s v="50"/>
    <n v="-308"/>
    <s v=""/>
    <x v="1"/>
    <x v="6"/>
    <x v="1"/>
  </r>
  <r>
    <s v="1012"/>
    <s v="0L"/>
    <x v="6"/>
    <d v="2018-03-13T00:00:00"/>
    <x v="1"/>
    <x v="6"/>
    <s v="ZJ"/>
    <s v="9200093063"/>
    <s v="50"/>
    <n v="-84"/>
    <s v=""/>
    <x v="0"/>
    <x v="6"/>
    <x v="0"/>
  </r>
  <r>
    <s v="1012"/>
    <s v="0L"/>
    <x v="6"/>
    <d v="2018-03-13T00:00:00"/>
    <x v="1"/>
    <x v="6"/>
    <s v="ZJ"/>
    <s v="9200093063"/>
    <s v="50"/>
    <n v="-1372"/>
    <s v=""/>
    <x v="1"/>
    <x v="6"/>
    <x v="1"/>
  </r>
  <r>
    <s v="1012"/>
    <s v="0L"/>
    <x v="6"/>
    <d v="2018-03-13T00:00:00"/>
    <x v="1"/>
    <x v="6"/>
    <s v="ZJ"/>
    <s v="9200093063"/>
    <s v="50"/>
    <n v="-56"/>
    <s v=""/>
    <x v="1"/>
    <x v="6"/>
    <x v="1"/>
  </r>
  <r>
    <s v="1012"/>
    <s v="0L"/>
    <x v="6"/>
    <d v="2018-04-08T00:00:00"/>
    <x v="1"/>
    <x v="7"/>
    <s v="ZJ"/>
    <s v="9200093604"/>
    <s v="50"/>
    <n v="-168"/>
    <s v=""/>
    <x v="1"/>
    <x v="6"/>
    <x v="1"/>
  </r>
  <r>
    <s v="1012"/>
    <s v="0L"/>
    <x v="6"/>
    <d v="2018-02-12T00:00:00"/>
    <x v="1"/>
    <x v="5"/>
    <s v="ZJ"/>
    <s v="9200091303"/>
    <s v="40"/>
    <n v="28"/>
    <s v=""/>
    <x v="1"/>
    <x v="6"/>
    <x v="1"/>
  </r>
  <r>
    <s v="1012"/>
    <s v="0L"/>
    <x v="6"/>
    <d v="2018-02-12T00:00:00"/>
    <x v="1"/>
    <x v="5"/>
    <s v="ZJ"/>
    <s v="9200091311"/>
    <s v="50"/>
    <n v="-28"/>
    <s v=""/>
    <x v="1"/>
    <x v="6"/>
    <x v="1"/>
  </r>
  <r>
    <s v="1012"/>
    <s v="0L"/>
    <x v="6"/>
    <d v="2018-02-12T00:00:00"/>
    <x v="1"/>
    <x v="5"/>
    <s v="ZJ"/>
    <s v="9200091311"/>
    <s v="50"/>
    <n v="-1820"/>
    <s v=""/>
    <x v="1"/>
    <x v="6"/>
    <x v="1"/>
  </r>
  <r>
    <s v="1012"/>
    <s v="0L"/>
    <x v="6"/>
    <d v="2018-02-12T00:00:00"/>
    <x v="1"/>
    <x v="5"/>
    <s v="ZJ"/>
    <s v="9200091311"/>
    <s v="50"/>
    <n v="-28"/>
    <s v=""/>
    <x v="2"/>
    <x v="6"/>
    <x v="2"/>
  </r>
  <r>
    <s v="1012"/>
    <s v="0L"/>
    <x v="6"/>
    <d v="2018-02-12T00:00:00"/>
    <x v="1"/>
    <x v="5"/>
    <s v="ZJ"/>
    <s v="9200091309"/>
    <s v="40"/>
    <n v="28"/>
    <s v=""/>
    <x v="1"/>
    <x v="6"/>
    <x v="1"/>
  </r>
  <r>
    <s v="1012"/>
    <s v="0L"/>
    <x v="6"/>
    <d v="2018-02-13T00:00:00"/>
    <x v="1"/>
    <x v="5"/>
    <s v="ZJ"/>
    <s v="9200091312"/>
    <s v="50"/>
    <n v="-168"/>
    <s v=""/>
    <x v="2"/>
    <x v="6"/>
    <x v="2"/>
  </r>
  <r>
    <s v="1012"/>
    <s v="0L"/>
    <x v="6"/>
    <d v="2018-02-13T00:00:00"/>
    <x v="1"/>
    <x v="5"/>
    <s v="ZJ"/>
    <s v="9200091312"/>
    <s v="50"/>
    <n v="-28"/>
    <s v=""/>
    <x v="0"/>
    <x v="6"/>
    <x v="0"/>
  </r>
  <r>
    <s v="1012"/>
    <s v="0L"/>
    <x v="6"/>
    <d v="2018-02-13T00:00:00"/>
    <x v="1"/>
    <x v="5"/>
    <s v="ZJ"/>
    <s v="9200091312"/>
    <s v="50"/>
    <n v="-1320.34"/>
    <s v=""/>
    <x v="1"/>
    <x v="6"/>
    <x v="1"/>
  </r>
  <r>
    <s v="1012"/>
    <s v="0L"/>
    <x v="6"/>
    <d v="2018-02-14T00:00:00"/>
    <x v="1"/>
    <x v="5"/>
    <s v="ZJ"/>
    <s v="9200091396"/>
    <s v="50"/>
    <n v="-168"/>
    <s v=""/>
    <x v="1"/>
    <x v="6"/>
    <x v="1"/>
  </r>
  <r>
    <s v="1012"/>
    <s v="0L"/>
    <x v="6"/>
    <d v="2018-02-14T00:00:00"/>
    <x v="1"/>
    <x v="5"/>
    <s v="ZJ"/>
    <s v="9200091426"/>
    <s v="50"/>
    <n v="-1708"/>
    <s v=""/>
    <x v="1"/>
    <x v="6"/>
    <x v="1"/>
  </r>
  <r>
    <s v="1012"/>
    <s v="0L"/>
    <x v="6"/>
    <d v="2018-02-14T00:00:00"/>
    <x v="1"/>
    <x v="5"/>
    <s v="ZJ"/>
    <s v="9200091426"/>
    <s v="50"/>
    <n v="-28"/>
    <s v=""/>
    <x v="1"/>
    <x v="6"/>
    <x v="1"/>
  </r>
  <r>
    <s v="1012"/>
    <s v="0L"/>
    <x v="6"/>
    <d v="2018-02-14T00:00:00"/>
    <x v="1"/>
    <x v="5"/>
    <s v="ZJ"/>
    <s v="9200091426"/>
    <s v="50"/>
    <n v="-28"/>
    <s v=""/>
    <x v="1"/>
    <x v="6"/>
    <x v="1"/>
  </r>
  <r>
    <s v="1012"/>
    <s v="0L"/>
    <x v="6"/>
    <d v="2018-02-14T00:00:00"/>
    <x v="1"/>
    <x v="5"/>
    <s v="ZJ"/>
    <s v="9200091426"/>
    <s v="50"/>
    <n v="-112"/>
    <s v=""/>
    <x v="2"/>
    <x v="6"/>
    <x v="2"/>
  </r>
  <r>
    <s v="1012"/>
    <s v="0L"/>
    <x v="6"/>
    <d v="2018-02-14T00:00:00"/>
    <x v="1"/>
    <x v="5"/>
    <s v="ZJ"/>
    <s v="9200091426"/>
    <s v="50"/>
    <n v="-28"/>
    <s v=""/>
    <x v="0"/>
    <x v="6"/>
    <x v="0"/>
  </r>
  <r>
    <s v="1012"/>
    <s v="0L"/>
    <x v="6"/>
    <d v="2018-02-14T00:00:00"/>
    <x v="1"/>
    <x v="5"/>
    <s v="ZJ"/>
    <s v="9200091424"/>
    <s v="40"/>
    <n v="56"/>
    <s v=""/>
    <x v="1"/>
    <x v="6"/>
    <x v="1"/>
  </r>
  <r>
    <s v="1012"/>
    <s v="0L"/>
    <x v="6"/>
    <d v="2018-02-15T00:00:00"/>
    <x v="1"/>
    <x v="5"/>
    <s v="ZJ"/>
    <s v="9200091622"/>
    <s v="50"/>
    <n v="-1736"/>
    <s v=""/>
    <x v="1"/>
    <x v="6"/>
    <x v="1"/>
  </r>
  <r>
    <s v="1012"/>
    <s v="0L"/>
    <x v="6"/>
    <d v="2018-02-15T00:00:00"/>
    <x v="1"/>
    <x v="5"/>
    <s v="ZJ"/>
    <s v="9200091622"/>
    <s v="50"/>
    <n v="-56"/>
    <s v=""/>
    <x v="1"/>
    <x v="6"/>
    <x v="1"/>
  </r>
  <r>
    <s v="1012"/>
    <s v="0L"/>
    <x v="6"/>
    <d v="2018-02-15T00:00:00"/>
    <x v="1"/>
    <x v="5"/>
    <s v="ZJ"/>
    <s v="9200091621"/>
    <s v="40"/>
    <n v="28"/>
    <s v=""/>
    <x v="0"/>
    <x v="6"/>
    <x v="0"/>
  </r>
  <r>
    <s v="1012"/>
    <s v="0L"/>
    <x v="6"/>
    <d v="2018-02-16T00:00:00"/>
    <x v="1"/>
    <x v="5"/>
    <s v="ZJ"/>
    <s v="9200091677"/>
    <s v="40"/>
    <n v="28"/>
    <s v=""/>
    <x v="1"/>
    <x v="6"/>
    <x v="1"/>
  </r>
  <r>
    <s v="1012"/>
    <s v="0L"/>
    <x v="6"/>
    <d v="2018-02-16T00:00:00"/>
    <x v="1"/>
    <x v="5"/>
    <s v="ZJ"/>
    <s v="9200091682"/>
    <s v="50"/>
    <n v="-2912"/>
    <s v=""/>
    <x v="1"/>
    <x v="6"/>
    <x v="1"/>
  </r>
  <r>
    <s v="1012"/>
    <s v="0L"/>
    <x v="6"/>
    <d v="2018-02-16T00:00:00"/>
    <x v="1"/>
    <x v="5"/>
    <s v="ZJ"/>
    <s v="9200091682"/>
    <s v="50"/>
    <n v="-112"/>
    <s v=""/>
    <x v="0"/>
    <x v="6"/>
    <x v="0"/>
  </r>
  <r>
    <s v="1012"/>
    <s v="0L"/>
    <x v="6"/>
    <d v="2018-02-16T00:00:00"/>
    <x v="1"/>
    <x v="5"/>
    <s v="ZJ"/>
    <s v="9200091682"/>
    <s v="50"/>
    <n v="-28"/>
    <s v=""/>
    <x v="1"/>
    <x v="6"/>
    <x v="1"/>
  </r>
  <r>
    <s v="1012"/>
    <s v="0L"/>
    <x v="6"/>
    <d v="2018-02-16T00:00:00"/>
    <x v="1"/>
    <x v="5"/>
    <s v="ZJ"/>
    <s v="9200091682"/>
    <s v="50"/>
    <n v="-28"/>
    <s v=""/>
    <x v="2"/>
    <x v="6"/>
    <x v="2"/>
  </r>
  <r>
    <s v="1012"/>
    <s v="0L"/>
    <x v="6"/>
    <d v="2018-02-17T00:00:00"/>
    <x v="1"/>
    <x v="5"/>
    <s v="ZJ"/>
    <s v="9200091703"/>
    <s v="50"/>
    <n v="-56"/>
    <s v=""/>
    <x v="1"/>
    <x v="6"/>
    <x v="1"/>
  </r>
  <r>
    <s v="1012"/>
    <s v="0L"/>
    <x v="6"/>
    <d v="2018-02-17T00:00:00"/>
    <x v="1"/>
    <x v="5"/>
    <s v="ZJ"/>
    <s v="9200091708"/>
    <s v="50"/>
    <n v="-56"/>
    <s v=""/>
    <x v="1"/>
    <x v="6"/>
    <x v="1"/>
  </r>
  <r>
    <s v="1012"/>
    <s v="0L"/>
    <x v="6"/>
    <d v="2018-02-18T00:00:00"/>
    <x v="1"/>
    <x v="5"/>
    <s v="ZJ"/>
    <s v="9200091718"/>
    <s v="50"/>
    <n v="-28"/>
    <s v=""/>
    <x v="1"/>
    <x v="6"/>
    <x v="1"/>
  </r>
  <r>
    <s v="1012"/>
    <s v="0L"/>
    <x v="6"/>
    <d v="2018-02-07T00:00:00"/>
    <x v="1"/>
    <x v="5"/>
    <s v="ZJ"/>
    <s v="9200091751"/>
    <s v="40"/>
    <n v="28"/>
    <s v=""/>
    <x v="1"/>
    <x v="6"/>
    <x v="1"/>
  </r>
  <r>
    <s v="1012"/>
    <s v="0L"/>
    <x v="6"/>
    <d v="2018-02-19T00:00:00"/>
    <x v="1"/>
    <x v="5"/>
    <s v="ZJ"/>
    <s v="9200091770"/>
    <s v="50"/>
    <n v="-28"/>
    <s v=""/>
    <x v="0"/>
    <x v="6"/>
    <x v="0"/>
  </r>
  <r>
    <s v="1012"/>
    <s v="0L"/>
    <x v="6"/>
    <d v="2018-02-19T00:00:00"/>
    <x v="1"/>
    <x v="5"/>
    <s v="ZJ"/>
    <s v="9200091770"/>
    <s v="50"/>
    <n v="-1092"/>
    <s v=""/>
    <x v="1"/>
    <x v="6"/>
    <x v="1"/>
  </r>
  <r>
    <s v="1012"/>
    <s v="0L"/>
    <x v="6"/>
    <d v="2018-02-19T00:00:00"/>
    <x v="1"/>
    <x v="5"/>
    <s v="ZJ"/>
    <s v="9200091770"/>
    <s v="50"/>
    <n v="-28"/>
    <s v=""/>
    <x v="2"/>
    <x v="6"/>
    <x v="2"/>
  </r>
  <r>
    <s v="1012"/>
    <s v="0L"/>
    <x v="6"/>
    <d v="2018-02-20T00:00:00"/>
    <x v="1"/>
    <x v="5"/>
    <s v="ZJ"/>
    <s v="9200091777"/>
    <s v="50"/>
    <n v="-84"/>
    <s v=""/>
    <x v="1"/>
    <x v="6"/>
    <x v="1"/>
  </r>
  <r>
    <s v="1012"/>
    <s v="0L"/>
    <x v="6"/>
    <d v="2018-02-20T00:00:00"/>
    <x v="1"/>
    <x v="5"/>
    <s v="ZJ"/>
    <s v="9200091777"/>
    <s v="50"/>
    <n v="-1204"/>
    <s v=""/>
    <x v="1"/>
    <x v="6"/>
    <x v="1"/>
  </r>
  <r>
    <s v="1012"/>
    <s v="0L"/>
    <x v="6"/>
    <d v="2018-02-21T00:00:00"/>
    <x v="1"/>
    <x v="5"/>
    <s v="ZJ"/>
    <s v="9200091780"/>
    <s v="50"/>
    <n v="-140"/>
    <s v=""/>
    <x v="1"/>
    <x v="6"/>
    <x v="1"/>
  </r>
  <r>
    <s v="1012"/>
    <s v="0L"/>
    <x v="6"/>
    <d v="2018-02-21T00:00:00"/>
    <x v="1"/>
    <x v="5"/>
    <s v="ZJ"/>
    <s v="9200091817"/>
    <s v="50"/>
    <n v="-1509"/>
    <s v=""/>
    <x v="1"/>
    <x v="6"/>
    <x v="1"/>
  </r>
  <r>
    <s v="1012"/>
    <s v="0L"/>
    <x v="6"/>
    <d v="2018-02-21T00:00:00"/>
    <x v="1"/>
    <x v="5"/>
    <s v="ZJ"/>
    <s v="9200091817"/>
    <s v="50"/>
    <n v="-28"/>
    <s v=""/>
    <x v="0"/>
    <x v="6"/>
    <x v="0"/>
  </r>
  <r>
    <s v="1012"/>
    <s v="0L"/>
    <x v="6"/>
    <d v="2018-02-21T00:00:00"/>
    <x v="1"/>
    <x v="5"/>
    <s v="ZJ"/>
    <s v="9200091817"/>
    <s v="50"/>
    <n v="-102.99"/>
    <s v=""/>
    <x v="4"/>
    <x v="6"/>
    <x v="4"/>
  </r>
  <r>
    <s v="1012"/>
    <s v="0L"/>
    <x v="6"/>
    <d v="2018-02-21T00:00:00"/>
    <x v="1"/>
    <x v="5"/>
    <s v="ZJ"/>
    <s v="9200091817"/>
    <s v="50"/>
    <n v="-56"/>
    <s v=""/>
    <x v="2"/>
    <x v="6"/>
    <x v="2"/>
  </r>
  <r>
    <s v="1012"/>
    <s v="0L"/>
    <x v="6"/>
    <d v="2018-02-20T00:00:00"/>
    <x v="1"/>
    <x v="5"/>
    <s v="ZJ"/>
    <s v="9200091814"/>
    <s v="40"/>
    <n v="56"/>
    <s v=""/>
    <x v="1"/>
    <x v="6"/>
    <x v="1"/>
  </r>
  <r>
    <s v="1012"/>
    <s v="0L"/>
    <x v="6"/>
    <d v="2018-02-21T00:00:00"/>
    <x v="1"/>
    <x v="5"/>
    <s v="ZJ"/>
    <s v="9200091815"/>
    <s v="40"/>
    <n v="28"/>
    <s v=""/>
    <x v="1"/>
    <x v="6"/>
    <x v="1"/>
  </r>
  <r>
    <s v="1012"/>
    <s v="0L"/>
    <x v="6"/>
    <d v="2018-02-21T00:00:00"/>
    <x v="1"/>
    <x v="5"/>
    <s v="ZJ"/>
    <s v="9200091815"/>
    <s v="40"/>
    <n v="28"/>
    <s v=""/>
    <x v="1"/>
    <x v="6"/>
    <x v="1"/>
  </r>
  <r>
    <s v="1012"/>
    <s v="0L"/>
    <x v="6"/>
    <d v="2018-02-21T00:00:00"/>
    <x v="1"/>
    <x v="5"/>
    <s v="ZJ"/>
    <s v="9200091815"/>
    <s v="40"/>
    <n v="28"/>
    <s v=""/>
    <x v="0"/>
    <x v="6"/>
    <x v="0"/>
  </r>
  <r>
    <s v="1012"/>
    <s v="0L"/>
    <x v="6"/>
    <d v="2018-02-22T00:00:00"/>
    <x v="1"/>
    <x v="5"/>
    <s v="ZJ"/>
    <s v="9200091890"/>
    <s v="50"/>
    <n v="-28"/>
    <s v=""/>
    <x v="0"/>
    <x v="6"/>
    <x v="0"/>
  </r>
  <r>
    <s v="1012"/>
    <s v="0L"/>
    <x v="6"/>
    <d v="2018-02-22T00:00:00"/>
    <x v="1"/>
    <x v="5"/>
    <s v="ZJ"/>
    <s v="9200091890"/>
    <s v="50"/>
    <n v="-112"/>
    <s v=""/>
    <x v="2"/>
    <x v="6"/>
    <x v="2"/>
  </r>
  <r>
    <s v="1012"/>
    <s v="0L"/>
    <x v="6"/>
    <d v="2018-02-22T00:00:00"/>
    <x v="1"/>
    <x v="5"/>
    <s v="ZJ"/>
    <s v="9200091890"/>
    <s v="50"/>
    <n v="-28"/>
    <s v=""/>
    <x v="1"/>
    <x v="6"/>
    <x v="1"/>
  </r>
  <r>
    <s v="1012"/>
    <s v="0L"/>
    <x v="6"/>
    <d v="2018-02-22T00:00:00"/>
    <x v="1"/>
    <x v="5"/>
    <s v="ZJ"/>
    <s v="9200091890"/>
    <s v="50"/>
    <n v="-812"/>
    <s v=""/>
    <x v="1"/>
    <x v="6"/>
    <x v="1"/>
  </r>
  <r>
    <s v="1012"/>
    <s v="0L"/>
    <x v="6"/>
    <d v="2018-03-24T00:00:00"/>
    <x v="1"/>
    <x v="6"/>
    <s v="ZJ"/>
    <s v="9200093064"/>
    <s v="50"/>
    <n v="-28"/>
    <s v=""/>
    <x v="1"/>
    <x v="6"/>
    <x v="1"/>
  </r>
  <r>
    <s v="1012"/>
    <s v="0L"/>
    <x v="6"/>
    <d v="2018-02-22T00:00:00"/>
    <x v="1"/>
    <x v="5"/>
    <s v="ZJ"/>
    <s v="9200091935"/>
    <s v="40"/>
    <n v="28"/>
    <s v=""/>
    <x v="0"/>
    <x v="6"/>
    <x v="0"/>
  </r>
  <r>
    <s v="1012"/>
    <s v="0L"/>
    <x v="6"/>
    <d v="2018-02-23T00:00:00"/>
    <x v="1"/>
    <x v="5"/>
    <s v="ZJ"/>
    <s v="9200091936"/>
    <s v="40"/>
    <n v="56"/>
    <s v=""/>
    <x v="1"/>
    <x v="6"/>
    <x v="1"/>
  </r>
  <r>
    <s v="1012"/>
    <s v="0L"/>
    <x v="6"/>
    <d v="2018-02-23T00:00:00"/>
    <x v="1"/>
    <x v="5"/>
    <s v="ZJ"/>
    <s v="9200091940"/>
    <s v="50"/>
    <n v="-28"/>
    <s v=""/>
    <x v="0"/>
    <x v="6"/>
    <x v="0"/>
  </r>
  <r>
    <s v="1012"/>
    <s v="0L"/>
    <x v="6"/>
    <d v="2018-02-23T00:00:00"/>
    <x v="1"/>
    <x v="5"/>
    <s v="ZJ"/>
    <s v="9200091940"/>
    <s v="50"/>
    <n v="-84"/>
    <s v=""/>
    <x v="2"/>
    <x v="6"/>
    <x v="2"/>
  </r>
  <r>
    <s v="1012"/>
    <s v="0L"/>
    <x v="6"/>
    <d v="2018-02-23T00:00:00"/>
    <x v="1"/>
    <x v="5"/>
    <s v="ZJ"/>
    <s v="9200091940"/>
    <s v="50"/>
    <n v="-84"/>
    <s v=""/>
    <x v="1"/>
    <x v="6"/>
    <x v="1"/>
  </r>
  <r>
    <s v="1012"/>
    <s v="0L"/>
    <x v="6"/>
    <d v="2018-02-23T00:00:00"/>
    <x v="1"/>
    <x v="5"/>
    <s v="ZJ"/>
    <s v="9200091940"/>
    <s v="50"/>
    <n v="-3080"/>
    <s v=""/>
    <x v="1"/>
    <x v="6"/>
    <x v="1"/>
  </r>
  <r>
    <s v="1012"/>
    <s v="0L"/>
    <x v="6"/>
    <d v="2018-02-24T00:00:00"/>
    <x v="1"/>
    <x v="5"/>
    <s v="ZJ"/>
    <s v="9200091962"/>
    <s v="50"/>
    <n v="-280"/>
    <s v=""/>
    <x v="1"/>
    <x v="6"/>
    <x v="1"/>
  </r>
  <r>
    <s v="1012"/>
    <s v="0L"/>
    <x v="6"/>
    <d v="2018-02-26T00:00:00"/>
    <x v="1"/>
    <x v="5"/>
    <s v="ZJ"/>
    <s v="9200092033"/>
    <s v="40"/>
    <n v="28"/>
    <s v=""/>
    <x v="1"/>
    <x v="6"/>
    <x v="1"/>
  </r>
  <r>
    <s v="1012"/>
    <s v="0L"/>
    <x v="6"/>
    <d v="2018-02-26T00:00:00"/>
    <x v="1"/>
    <x v="5"/>
    <s v="ZJ"/>
    <s v="9200092049"/>
    <s v="50"/>
    <n v="-28"/>
    <s v=""/>
    <x v="0"/>
    <x v="6"/>
    <x v="0"/>
  </r>
  <r>
    <s v="1012"/>
    <s v="0L"/>
    <x v="6"/>
    <d v="2018-02-26T00:00:00"/>
    <x v="1"/>
    <x v="5"/>
    <s v="ZJ"/>
    <s v="9200092049"/>
    <s v="50"/>
    <n v="-2856"/>
    <s v=""/>
    <x v="1"/>
    <x v="6"/>
    <x v="1"/>
  </r>
  <r>
    <s v="1012"/>
    <s v="0L"/>
    <x v="6"/>
    <d v="2018-02-27T00:00:00"/>
    <x v="1"/>
    <x v="5"/>
    <s v="ZJ"/>
    <s v="9200092066"/>
    <s v="50"/>
    <n v="-28"/>
    <s v=""/>
    <x v="0"/>
    <x v="6"/>
    <x v="0"/>
  </r>
  <r>
    <s v="1012"/>
    <s v="0L"/>
    <x v="6"/>
    <d v="2018-02-27T00:00:00"/>
    <x v="1"/>
    <x v="5"/>
    <s v="ZJ"/>
    <s v="9200092066"/>
    <s v="50"/>
    <n v="-28"/>
    <s v=""/>
    <x v="2"/>
    <x v="6"/>
    <x v="2"/>
  </r>
  <r>
    <s v="1012"/>
    <s v="0L"/>
    <x v="6"/>
    <d v="2018-02-27T00:00:00"/>
    <x v="1"/>
    <x v="5"/>
    <s v="ZJ"/>
    <s v="9200092066"/>
    <s v="50"/>
    <n v="-2184"/>
    <s v=""/>
    <x v="1"/>
    <x v="6"/>
    <x v="1"/>
  </r>
  <r>
    <s v="1012"/>
    <s v="0L"/>
    <x v="6"/>
    <d v="2018-02-28T00:00:00"/>
    <x v="1"/>
    <x v="5"/>
    <s v="ZJ"/>
    <s v="9200092080"/>
    <s v="50"/>
    <n v="-168"/>
    <s v=""/>
    <x v="1"/>
    <x v="6"/>
    <x v="1"/>
  </r>
  <r>
    <s v="1012"/>
    <s v="0L"/>
    <x v="6"/>
    <d v="2018-02-28T00:00:00"/>
    <x v="1"/>
    <x v="5"/>
    <s v="ZJ"/>
    <s v="9200092116"/>
    <s v="40"/>
    <n v="28"/>
    <s v=""/>
    <x v="1"/>
    <x v="6"/>
    <x v="1"/>
  </r>
  <r>
    <s v="1012"/>
    <s v="0L"/>
    <x v="6"/>
    <d v="2018-02-28T00:00:00"/>
    <x v="1"/>
    <x v="5"/>
    <s v="ZJ"/>
    <s v="9200092116"/>
    <s v="40"/>
    <n v="28"/>
    <s v=""/>
    <x v="1"/>
    <x v="6"/>
    <x v="1"/>
  </r>
  <r>
    <s v="1012"/>
    <s v="0L"/>
    <x v="6"/>
    <d v="2018-02-28T00:00:00"/>
    <x v="1"/>
    <x v="5"/>
    <s v="ZJ"/>
    <s v="9200092116"/>
    <s v="40"/>
    <n v="28"/>
    <s v=""/>
    <x v="0"/>
    <x v="6"/>
    <x v="0"/>
  </r>
  <r>
    <s v="1012"/>
    <s v="0L"/>
    <x v="6"/>
    <d v="2018-02-28T00:00:00"/>
    <x v="1"/>
    <x v="5"/>
    <s v="ZJ"/>
    <s v="9200092128"/>
    <s v="50"/>
    <n v="-3304"/>
    <s v=""/>
    <x v="1"/>
    <x v="6"/>
    <x v="1"/>
  </r>
  <r>
    <s v="1012"/>
    <s v="0L"/>
    <x v="6"/>
    <d v="2018-02-28T00:00:00"/>
    <x v="1"/>
    <x v="5"/>
    <s v="ZJ"/>
    <s v="9200092128"/>
    <s v="50"/>
    <n v="-28"/>
    <s v=""/>
    <x v="1"/>
    <x v="6"/>
    <x v="1"/>
  </r>
  <r>
    <s v="1012"/>
    <s v="0L"/>
    <x v="6"/>
    <d v="2018-02-28T00:00:00"/>
    <x v="1"/>
    <x v="5"/>
    <s v="ZJ"/>
    <s v="9200092128"/>
    <s v="50"/>
    <n v="-28"/>
    <s v=""/>
    <x v="0"/>
    <x v="6"/>
    <x v="0"/>
  </r>
  <r>
    <s v="1012"/>
    <s v="0L"/>
    <x v="6"/>
    <d v="2018-03-01T00:00:00"/>
    <x v="1"/>
    <x v="6"/>
    <s v="ZJ"/>
    <s v="9200092142"/>
    <s v="50"/>
    <n v="-28"/>
    <s v=""/>
    <x v="1"/>
    <x v="6"/>
    <x v="1"/>
  </r>
  <r>
    <s v="1012"/>
    <s v="0L"/>
    <x v="6"/>
    <d v="2018-03-01T00:00:00"/>
    <x v="1"/>
    <x v="6"/>
    <s v="ZJ"/>
    <s v="9200092165"/>
    <s v="50"/>
    <n v="-28"/>
    <s v=""/>
    <x v="0"/>
    <x v="6"/>
    <x v="0"/>
  </r>
  <r>
    <s v="1012"/>
    <s v="0L"/>
    <x v="6"/>
    <d v="2018-03-01T00:00:00"/>
    <x v="1"/>
    <x v="6"/>
    <s v="ZJ"/>
    <s v="9200092165"/>
    <s v="50"/>
    <n v="-28"/>
    <s v=""/>
    <x v="1"/>
    <x v="6"/>
    <x v="1"/>
  </r>
  <r>
    <s v="1012"/>
    <s v="0L"/>
    <x v="6"/>
    <d v="2018-03-01T00:00:00"/>
    <x v="1"/>
    <x v="6"/>
    <s v="ZJ"/>
    <s v="9200092165"/>
    <s v="50"/>
    <n v="-1820"/>
    <s v=""/>
    <x v="1"/>
    <x v="6"/>
    <x v="1"/>
  </r>
  <r>
    <s v="1012"/>
    <s v="0L"/>
    <x v="6"/>
    <d v="2018-03-01T00:00:00"/>
    <x v="1"/>
    <x v="6"/>
    <s v="ZJ"/>
    <s v="9200092169"/>
    <s v="40"/>
    <n v="28"/>
    <s v=""/>
    <x v="1"/>
    <x v="6"/>
    <x v="1"/>
  </r>
  <r>
    <s v="1012"/>
    <s v="0L"/>
    <x v="6"/>
    <d v="2018-03-01T00:00:00"/>
    <x v="1"/>
    <x v="6"/>
    <s v="ZJ"/>
    <s v="9200092169"/>
    <s v="40"/>
    <n v="56"/>
    <s v=""/>
    <x v="1"/>
    <x v="6"/>
    <x v="1"/>
  </r>
  <r>
    <s v="1012"/>
    <s v="0L"/>
    <x v="6"/>
    <d v="2018-03-01T00:00:00"/>
    <x v="1"/>
    <x v="6"/>
    <s v="ZJ"/>
    <s v="9200092169"/>
    <s v="40"/>
    <n v="28"/>
    <s v=""/>
    <x v="0"/>
    <x v="6"/>
    <x v="0"/>
  </r>
  <r>
    <s v="1012"/>
    <s v="0L"/>
    <x v="6"/>
    <d v="2018-03-02T00:00:00"/>
    <x v="1"/>
    <x v="6"/>
    <s v="ZJ"/>
    <s v="9200092197"/>
    <s v="50"/>
    <n v="-28"/>
    <s v=""/>
    <x v="1"/>
    <x v="6"/>
    <x v="1"/>
  </r>
  <r>
    <s v="1012"/>
    <s v="0L"/>
    <x v="6"/>
    <d v="2018-03-02T00:00:00"/>
    <x v="1"/>
    <x v="6"/>
    <s v="ZJ"/>
    <s v="9200092232"/>
    <s v="50"/>
    <n v="-84"/>
    <s v=""/>
    <x v="0"/>
    <x v="6"/>
    <x v="0"/>
  </r>
  <r>
    <s v="1012"/>
    <s v="0L"/>
    <x v="6"/>
    <d v="2018-03-02T00:00:00"/>
    <x v="1"/>
    <x v="6"/>
    <s v="ZJ"/>
    <s v="9200092232"/>
    <s v="50"/>
    <n v="-3360"/>
    <s v=""/>
    <x v="1"/>
    <x v="6"/>
    <x v="1"/>
  </r>
  <r>
    <s v="1012"/>
    <s v="0L"/>
    <x v="6"/>
    <d v="2018-03-02T00:00:00"/>
    <x v="1"/>
    <x v="6"/>
    <s v="ZJ"/>
    <s v="9200092232"/>
    <s v="50"/>
    <n v="-28"/>
    <s v=""/>
    <x v="1"/>
    <x v="6"/>
    <x v="1"/>
  </r>
  <r>
    <s v="1012"/>
    <s v="0L"/>
    <x v="6"/>
    <d v="2018-03-02T00:00:00"/>
    <x v="1"/>
    <x v="6"/>
    <s v="ZJ"/>
    <s v="9200092232"/>
    <s v="50"/>
    <n v="-28"/>
    <s v=""/>
    <x v="2"/>
    <x v="6"/>
    <x v="2"/>
  </r>
  <r>
    <s v="1012"/>
    <s v="0L"/>
    <x v="6"/>
    <d v="2018-03-03T00:00:00"/>
    <x v="1"/>
    <x v="6"/>
    <s v="ZJ"/>
    <s v="9200092244"/>
    <s v="50"/>
    <n v="-140"/>
    <s v=""/>
    <x v="1"/>
    <x v="6"/>
    <x v="1"/>
  </r>
  <r>
    <s v="1012"/>
    <s v="0L"/>
    <x v="6"/>
    <d v="2018-03-03T00:00:00"/>
    <x v="1"/>
    <x v="6"/>
    <s v="ZJ"/>
    <s v="9200092247"/>
    <s v="50"/>
    <n v="-28"/>
    <s v=""/>
    <x v="1"/>
    <x v="6"/>
    <x v="1"/>
  </r>
  <r>
    <s v="1012"/>
    <s v="0L"/>
    <x v="6"/>
    <d v="2018-03-03T00:00:00"/>
    <x v="1"/>
    <x v="6"/>
    <s v="ZJ"/>
    <s v="9200092250"/>
    <s v="50"/>
    <n v="-56"/>
    <s v=""/>
    <x v="1"/>
    <x v="6"/>
    <x v="1"/>
  </r>
  <r>
    <s v="1012"/>
    <s v="0L"/>
    <x v="6"/>
    <d v="2018-03-04T00:00:00"/>
    <x v="1"/>
    <x v="6"/>
    <s v="ZJ"/>
    <s v="9200092251"/>
    <s v="50"/>
    <n v="-728"/>
    <s v=""/>
    <x v="1"/>
    <x v="6"/>
    <x v="1"/>
  </r>
  <r>
    <s v="1012"/>
    <s v="0L"/>
    <x v="6"/>
    <d v="2018-03-06T00:00:00"/>
    <x v="1"/>
    <x v="6"/>
    <s v="ZJ"/>
    <s v="9200092316"/>
    <s v="40"/>
    <n v="28"/>
    <s v=""/>
    <x v="1"/>
    <x v="6"/>
    <x v="1"/>
  </r>
  <r>
    <s v="1012"/>
    <s v="0L"/>
    <x v="6"/>
    <d v="2018-03-06T00:00:00"/>
    <x v="1"/>
    <x v="6"/>
    <s v="ZJ"/>
    <s v="9200092316"/>
    <s v="40"/>
    <n v="28"/>
    <s v=""/>
    <x v="1"/>
    <x v="6"/>
    <x v="1"/>
  </r>
  <r>
    <s v="1012"/>
    <s v="0L"/>
    <x v="6"/>
    <d v="2018-03-06T00:00:00"/>
    <x v="1"/>
    <x v="6"/>
    <s v="ZJ"/>
    <s v="9200092316"/>
    <s v="40"/>
    <n v="28"/>
    <s v=""/>
    <x v="0"/>
    <x v="6"/>
    <x v="0"/>
  </r>
  <r>
    <s v="1012"/>
    <s v="0L"/>
    <x v="6"/>
    <d v="2018-03-05T00:00:00"/>
    <x v="1"/>
    <x v="6"/>
    <s v="ZJ"/>
    <s v="9200092321"/>
    <s v="50"/>
    <n v="-28"/>
    <s v=""/>
    <x v="1"/>
    <x v="6"/>
    <x v="1"/>
  </r>
  <r>
    <s v="1012"/>
    <s v="0L"/>
    <x v="6"/>
    <d v="2018-03-05T00:00:00"/>
    <x v="1"/>
    <x v="6"/>
    <s v="ZJ"/>
    <s v="9200092321"/>
    <s v="50"/>
    <n v="-28"/>
    <s v=""/>
    <x v="1"/>
    <x v="6"/>
    <x v="1"/>
  </r>
  <r>
    <s v="1012"/>
    <s v="0L"/>
    <x v="6"/>
    <d v="2018-03-05T00:00:00"/>
    <x v="1"/>
    <x v="6"/>
    <s v="ZJ"/>
    <s v="9200092321"/>
    <s v="50"/>
    <n v="-3164"/>
    <s v=""/>
    <x v="1"/>
    <x v="6"/>
    <x v="1"/>
  </r>
  <r>
    <s v="1012"/>
    <s v="0L"/>
    <x v="6"/>
    <d v="2018-03-05T00:00:00"/>
    <x v="1"/>
    <x v="6"/>
    <s v="ZJ"/>
    <s v="9200092321"/>
    <s v="50"/>
    <n v="-84"/>
    <s v=""/>
    <x v="2"/>
    <x v="6"/>
    <x v="2"/>
  </r>
  <r>
    <s v="1012"/>
    <s v="0L"/>
    <x v="6"/>
    <d v="2018-03-06T00:00:00"/>
    <x v="1"/>
    <x v="6"/>
    <s v="ZJ"/>
    <s v="9200092322"/>
    <s v="50"/>
    <n v="-112"/>
    <s v=""/>
    <x v="1"/>
    <x v="6"/>
    <x v="1"/>
  </r>
  <r>
    <s v="1012"/>
    <s v="0L"/>
    <x v="6"/>
    <d v="2018-03-06T00:00:00"/>
    <x v="1"/>
    <x v="6"/>
    <s v="ZJ"/>
    <s v="9200092322"/>
    <s v="50"/>
    <n v="-3164"/>
    <s v=""/>
    <x v="1"/>
    <x v="6"/>
    <x v="1"/>
  </r>
  <r>
    <s v="1012"/>
    <s v="0L"/>
    <x v="6"/>
    <d v="2018-03-06T00:00:00"/>
    <x v="1"/>
    <x v="6"/>
    <s v="ZJ"/>
    <s v="9200092322"/>
    <s v="50"/>
    <n v="-56"/>
    <s v=""/>
    <x v="2"/>
    <x v="6"/>
    <x v="2"/>
  </r>
  <r>
    <s v="1012"/>
    <s v="0L"/>
    <x v="6"/>
    <d v="2018-03-07T00:00:00"/>
    <x v="1"/>
    <x v="6"/>
    <s v="ZJ"/>
    <s v="9200092353"/>
    <s v="50"/>
    <n v="-336"/>
    <s v=""/>
    <x v="1"/>
    <x v="6"/>
    <x v="1"/>
  </r>
  <r>
    <s v="1012"/>
    <s v="0L"/>
    <x v="6"/>
    <d v="2018-03-07T00:00:00"/>
    <x v="1"/>
    <x v="6"/>
    <s v="ZJ"/>
    <s v="9200092401"/>
    <s v="40"/>
    <n v="28"/>
    <s v=""/>
    <x v="0"/>
    <x v="6"/>
    <x v="0"/>
  </r>
  <r>
    <s v="1012"/>
    <s v="0L"/>
    <x v="6"/>
    <d v="2018-03-07T00:00:00"/>
    <x v="1"/>
    <x v="6"/>
    <s v="ZJ"/>
    <s v="9200092404"/>
    <s v="50"/>
    <n v="-28"/>
    <s v=""/>
    <x v="1"/>
    <x v="6"/>
    <x v="1"/>
  </r>
  <r>
    <s v="1012"/>
    <s v="0L"/>
    <x v="6"/>
    <d v="2018-03-07T00:00:00"/>
    <x v="1"/>
    <x v="6"/>
    <s v="ZJ"/>
    <s v="9200092404"/>
    <s v="50"/>
    <n v="-2940"/>
    <s v=""/>
    <x v="1"/>
    <x v="6"/>
    <x v="1"/>
  </r>
  <r>
    <s v="1012"/>
    <s v="0L"/>
    <x v="6"/>
    <d v="2018-03-07T00:00:00"/>
    <x v="1"/>
    <x v="6"/>
    <s v="ZJ"/>
    <s v="9200092404"/>
    <s v="50"/>
    <n v="-140"/>
    <s v=""/>
    <x v="0"/>
    <x v="6"/>
    <x v="0"/>
  </r>
  <r>
    <s v="1012"/>
    <s v="0L"/>
    <x v="6"/>
    <d v="2018-03-07T00:00:00"/>
    <x v="1"/>
    <x v="6"/>
    <s v="ZJ"/>
    <s v="9200092404"/>
    <s v="50"/>
    <n v="-84"/>
    <s v=""/>
    <x v="2"/>
    <x v="6"/>
    <x v="2"/>
  </r>
  <r>
    <s v="1012"/>
    <s v="0L"/>
    <x v="6"/>
    <d v="2018-03-08T00:00:00"/>
    <x v="1"/>
    <x v="6"/>
    <s v="ZJ"/>
    <s v="9200092447"/>
    <s v="50"/>
    <n v="-84"/>
    <s v=""/>
    <x v="1"/>
    <x v="6"/>
    <x v="1"/>
  </r>
  <r>
    <s v="1012"/>
    <s v="0L"/>
    <x v="6"/>
    <d v="2018-03-08T00:00:00"/>
    <x v="1"/>
    <x v="6"/>
    <s v="ZJ"/>
    <s v="9200092447"/>
    <s v="50"/>
    <n v="-28"/>
    <s v=""/>
    <x v="0"/>
    <x v="6"/>
    <x v="0"/>
  </r>
  <r>
    <s v="1012"/>
    <s v="0L"/>
    <x v="6"/>
    <d v="2018-03-08T00:00:00"/>
    <x v="1"/>
    <x v="6"/>
    <s v="ZJ"/>
    <s v="9200092447"/>
    <s v="50"/>
    <n v="-28"/>
    <s v=""/>
    <x v="2"/>
    <x v="6"/>
    <x v="2"/>
  </r>
  <r>
    <s v="1012"/>
    <s v="0L"/>
    <x v="6"/>
    <d v="2018-03-08T00:00:00"/>
    <x v="1"/>
    <x v="6"/>
    <s v="ZJ"/>
    <s v="9200092447"/>
    <s v="50"/>
    <n v="-28"/>
    <s v=""/>
    <x v="1"/>
    <x v="6"/>
    <x v="1"/>
  </r>
  <r>
    <s v="1012"/>
    <s v="0L"/>
    <x v="6"/>
    <d v="2018-03-08T00:00:00"/>
    <x v="1"/>
    <x v="6"/>
    <s v="ZJ"/>
    <s v="9200092447"/>
    <s v="50"/>
    <n v="-728"/>
    <s v=""/>
    <x v="1"/>
    <x v="6"/>
    <x v="1"/>
  </r>
  <r>
    <s v="1012"/>
    <s v="0L"/>
    <x v="6"/>
    <d v="2018-03-09T00:00:00"/>
    <x v="1"/>
    <x v="6"/>
    <s v="ZJ"/>
    <s v="9200092491"/>
    <s v="50"/>
    <n v="-28"/>
    <s v=""/>
    <x v="1"/>
    <x v="6"/>
    <x v="1"/>
  </r>
  <r>
    <s v="1012"/>
    <s v="0L"/>
    <x v="6"/>
    <d v="2018-03-09T00:00:00"/>
    <x v="1"/>
    <x v="6"/>
    <s v="ZJ"/>
    <s v="9200092491"/>
    <s v="50"/>
    <n v="-28"/>
    <s v=""/>
    <x v="1"/>
    <x v="6"/>
    <x v="1"/>
  </r>
  <r>
    <s v="1012"/>
    <s v="0L"/>
    <x v="6"/>
    <d v="2018-03-09T00:00:00"/>
    <x v="1"/>
    <x v="6"/>
    <s v="ZJ"/>
    <s v="9200092491"/>
    <s v="50"/>
    <n v="-3780"/>
    <s v=""/>
    <x v="1"/>
    <x v="6"/>
    <x v="1"/>
  </r>
  <r>
    <s v="1012"/>
    <s v="0L"/>
    <x v="6"/>
    <d v="2018-03-09T00:00:00"/>
    <x v="1"/>
    <x v="6"/>
    <s v="ZJ"/>
    <s v="9200092498"/>
    <s v="40"/>
    <n v="28"/>
    <s v=""/>
    <x v="1"/>
    <x v="6"/>
    <x v="1"/>
  </r>
  <r>
    <s v="1012"/>
    <s v="0L"/>
    <x v="6"/>
    <d v="2018-03-10T00:00:00"/>
    <x v="1"/>
    <x v="6"/>
    <s v="ZJ"/>
    <s v="9200092517"/>
    <s v="50"/>
    <n v="-448"/>
    <s v=""/>
    <x v="1"/>
    <x v="6"/>
    <x v="1"/>
  </r>
  <r>
    <s v="1012"/>
    <s v="0L"/>
    <x v="6"/>
    <d v="2018-03-10T00:00:00"/>
    <x v="1"/>
    <x v="6"/>
    <s v="ZJ"/>
    <s v="9200092527"/>
    <s v="50"/>
    <n v="-28"/>
    <s v=""/>
    <x v="1"/>
    <x v="6"/>
    <x v="1"/>
  </r>
  <r>
    <s v="1012"/>
    <s v="0L"/>
    <x v="6"/>
    <d v="2018-03-11T00:00:00"/>
    <x v="1"/>
    <x v="6"/>
    <s v="ZJ"/>
    <s v="9200092528"/>
    <s v="50"/>
    <n v="-224"/>
    <s v=""/>
    <x v="1"/>
    <x v="6"/>
    <x v="1"/>
  </r>
  <r>
    <s v="1012"/>
    <s v="0L"/>
    <x v="6"/>
    <d v="2018-03-12T00:00:00"/>
    <x v="1"/>
    <x v="6"/>
    <s v="ZJ"/>
    <s v="9200092585"/>
    <s v="40"/>
    <n v="28"/>
    <s v=""/>
    <x v="1"/>
    <x v="6"/>
    <x v="1"/>
  </r>
  <r>
    <s v="1012"/>
    <s v="0L"/>
    <x v="6"/>
    <d v="2018-03-12T00:00:00"/>
    <x v="1"/>
    <x v="6"/>
    <s v="ZJ"/>
    <s v="9200092591"/>
    <s v="50"/>
    <n v="-28"/>
    <s v=""/>
    <x v="0"/>
    <x v="6"/>
    <x v="0"/>
  </r>
  <r>
    <s v="1012"/>
    <s v="0L"/>
    <x v="6"/>
    <d v="2018-03-12T00:00:00"/>
    <x v="1"/>
    <x v="6"/>
    <s v="ZJ"/>
    <s v="9200092591"/>
    <s v="50"/>
    <n v="-28"/>
    <s v=""/>
    <x v="1"/>
    <x v="6"/>
    <x v="1"/>
  </r>
  <r>
    <s v="1012"/>
    <s v="0L"/>
    <x v="6"/>
    <d v="2018-03-12T00:00:00"/>
    <x v="1"/>
    <x v="6"/>
    <s v="ZJ"/>
    <s v="9200092591"/>
    <s v="50"/>
    <n v="-28"/>
    <s v=""/>
    <x v="1"/>
    <x v="6"/>
    <x v="1"/>
  </r>
  <r>
    <s v="1012"/>
    <s v="0L"/>
    <x v="6"/>
    <d v="2018-03-12T00:00:00"/>
    <x v="1"/>
    <x v="6"/>
    <s v="ZJ"/>
    <s v="9200092591"/>
    <s v="50"/>
    <n v="-2604"/>
    <s v=""/>
    <x v="1"/>
    <x v="6"/>
    <x v="1"/>
  </r>
  <r>
    <s v="1012"/>
    <s v="0L"/>
    <x v="6"/>
    <d v="2018-03-12T00:00:00"/>
    <x v="1"/>
    <x v="6"/>
    <s v="ZJ"/>
    <s v="9200092591"/>
    <s v="50"/>
    <n v="-112"/>
    <s v=""/>
    <x v="2"/>
    <x v="6"/>
    <x v="2"/>
  </r>
  <r>
    <s v="1012"/>
    <s v="0L"/>
    <x v="6"/>
    <d v="2018-03-13T00:00:00"/>
    <x v="1"/>
    <x v="6"/>
    <s v="ZJ"/>
    <s v="9200092590"/>
    <s v="40"/>
    <n v="28"/>
    <s v=""/>
    <x v="2"/>
    <x v="6"/>
    <x v="2"/>
  </r>
  <r>
    <s v="1012"/>
    <s v="0L"/>
    <x v="6"/>
    <d v="2018-03-14T00:00:00"/>
    <x v="1"/>
    <x v="6"/>
    <s v="ZJ"/>
    <s v="9200092658"/>
    <s v="50"/>
    <n v="-2632"/>
    <s v=""/>
    <x v="1"/>
    <x v="6"/>
    <x v="1"/>
  </r>
  <r>
    <s v="1012"/>
    <s v="0L"/>
    <x v="6"/>
    <d v="2018-03-14T00:00:00"/>
    <x v="1"/>
    <x v="6"/>
    <s v="ZJ"/>
    <s v="9200092658"/>
    <s v="50"/>
    <n v="-28"/>
    <s v=""/>
    <x v="1"/>
    <x v="6"/>
    <x v="1"/>
  </r>
  <r>
    <s v="1012"/>
    <s v="0L"/>
    <x v="6"/>
    <d v="2018-03-14T00:00:00"/>
    <x v="1"/>
    <x v="6"/>
    <s v="ZJ"/>
    <s v="9200092658"/>
    <s v="50"/>
    <n v="-28"/>
    <s v=""/>
    <x v="2"/>
    <x v="6"/>
    <x v="2"/>
  </r>
  <r>
    <s v="1012"/>
    <s v="0L"/>
    <x v="6"/>
    <d v="2018-03-14T00:00:00"/>
    <x v="1"/>
    <x v="6"/>
    <s v="ZJ"/>
    <s v="9200092657"/>
    <s v="40"/>
    <n v="28"/>
    <s v=""/>
    <x v="1"/>
    <x v="6"/>
    <x v="1"/>
  </r>
  <r>
    <s v="1012"/>
    <s v="0L"/>
    <x v="6"/>
    <d v="2018-03-14T00:00:00"/>
    <x v="1"/>
    <x v="6"/>
    <s v="ZJ"/>
    <s v="9200092670"/>
    <s v="50"/>
    <n v="-112"/>
    <s v=""/>
    <x v="1"/>
    <x v="6"/>
    <x v="1"/>
  </r>
  <r>
    <s v="1012"/>
    <s v="0L"/>
    <x v="6"/>
    <d v="2018-03-15T00:00:00"/>
    <x v="1"/>
    <x v="6"/>
    <s v="ZJ"/>
    <s v="9200092685"/>
    <s v="50"/>
    <n v="-28"/>
    <s v=""/>
    <x v="1"/>
    <x v="6"/>
    <x v="1"/>
  </r>
  <r>
    <s v="1012"/>
    <s v="0L"/>
    <x v="6"/>
    <d v="2018-03-15T00:00:00"/>
    <x v="1"/>
    <x v="6"/>
    <s v="ZJ"/>
    <s v="9200092712"/>
    <s v="50"/>
    <n v="-84"/>
    <s v=""/>
    <x v="0"/>
    <x v="6"/>
    <x v="0"/>
  </r>
  <r>
    <s v="1012"/>
    <s v="0L"/>
    <x v="6"/>
    <d v="2018-03-15T00:00:00"/>
    <x v="1"/>
    <x v="6"/>
    <s v="ZJ"/>
    <s v="9200092712"/>
    <s v="50"/>
    <n v="-28"/>
    <s v=""/>
    <x v="1"/>
    <x v="6"/>
    <x v="1"/>
  </r>
  <r>
    <s v="1012"/>
    <s v="0L"/>
    <x v="6"/>
    <d v="2018-03-15T00:00:00"/>
    <x v="1"/>
    <x v="6"/>
    <s v="ZJ"/>
    <s v="9200092712"/>
    <s v="50"/>
    <n v="-896"/>
    <s v=""/>
    <x v="1"/>
    <x v="6"/>
    <x v="1"/>
  </r>
  <r>
    <s v="1012"/>
    <s v="0L"/>
    <x v="6"/>
    <d v="2018-03-15T00:00:00"/>
    <x v="1"/>
    <x v="6"/>
    <s v="ZJ"/>
    <s v="9200092712"/>
    <s v="50"/>
    <n v="-56"/>
    <s v=""/>
    <x v="2"/>
    <x v="6"/>
    <x v="2"/>
  </r>
  <r>
    <s v="1012"/>
    <s v="0L"/>
    <x v="6"/>
    <d v="2018-03-16T00:00:00"/>
    <x v="1"/>
    <x v="6"/>
    <s v="ZJ"/>
    <s v="9200092765"/>
    <s v="50"/>
    <n v="-28"/>
    <s v=""/>
    <x v="0"/>
    <x v="6"/>
    <x v="0"/>
  </r>
  <r>
    <s v="1012"/>
    <s v="0L"/>
    <x v="6"/>
    <d v="2018-03-16T00:00:00"/>
    <x v="1"/>
    <x v="6"/>
    <s v="ZJ"/>
    <s v="9200092765"/>
    <s v="50"/>
    <n v="-2604"/>
    <s v=""/>
    <x v="1"/>
    <x v="6"/>
    <x v="1"/>
  </r>
  <r>
    <s v="1012"/>
    <s v="0L"/>
    <x v="6"/>
    <d v="2018-03-16T00:00:00"/>
    <x v="1"/>
    <x v="6"/>
    <s v="ZJ"/>
    <s v="9200092765"/>
    <s v="50"/>
    <n v="-28"/>
    <s v=""/>
    <x v="1"/>
    <x v="6"/>
    <x v="1"/>
  </r>
  <r>
    <s v="1012"/>
    <s v="0L"/>
    <x v="6"/>
    <d v="2018-03-16T00:00:00"/>
    <x v="1"/>
    <x v="6"/>
    <s v="ZJ"/>
    <s v="9200092765"/>
    <s v="50"/>
    <n v="-56"/>
    <s v=""/>
    <x v="1"/>
    <x v="6"/>
    <x v="1"/>
  </r>
  <r>
    <s v="1012"/>
    <s v="0L"/>
    <x v="6"/>
    <d v="2018-03-16T00:00:00"/>
    <x v="1"/>
    <x v="6"/>
    <s v="ZJ"/>
    <s v="9200092764"/>
    <s v="40"/>
    <n v="28"/>
    <s v=""/>
    <x v="1"/>
    <x v="6"/>
    <x v="1"/>
  </r>
  <r>
    <s v="1012"/>
    <s v="0L"/>
    <x v="6"/>
    <d v="2018-03-16T00:00:00"/>
    <x v="1"/>
    <x v="6"/>
    <s v="ZJ"/>
    <s v="9200092764"/>
    <s v="40"/>
    <n v="28"/>
    <s v=""/>
    <x v="1"/>
    <x v="6"/>
    <x v="1"/>
  </r>
  <r>
    <s v="1012"/>
    <s v="0L"/>
    <x v="6"/>
    <d v="2018-03-17T00:00:00"/>
    <x v="1"/>
    <x v="6"/>
    <s v="ZJ"/>
    <s v="9200092790"/>
    <s v="50"/>
    <n v="-280"/>
    <s v=""/>
    <x v="1"/>
    <x v="6"/>
    <x v="1"/>
  </r>
  <r>
    <s v="1012"/>
    <s v="0L"/>
    <x v="6"/>
    <d v="2018-03-17T00:00:00"/>
    <x v="1"/>
    <x v="6"/>
    <s v="ZJ"/>
    <s v="9200092802"/>
    <s v="50"/>
    <n v="-28"/>
    <s v=""/>
    <x v="1"/>
    <x v="6"/>
    <x v="1"/>
  </r>
  <r>
    <s v="1012"/>
    <s v="0L"/>
    <x v="6"/>
    <d v="2018-03-18T00:00:00"/>
    <x v="1"/>
    <x v="6"/>
    <s v="ZJ"/>
    <s v="9200092803"/>
    <s v="50"/>
    <n v="-84"/>
    <s v=""/>
    <x v="1"/>
    <x v="6"/>
    <x v="1"/>
  </r>
  <r>
    <s v="1012"/>
    <s v="0L"/>
    <x v="6"/>
    <d v="2018-04-14T00:00:00"/>
    <x v="1"/>
    <x v="7"/>
    <s v="ZJ"/>
    <s v="9200093899"/>
    <s v="50"/>
    <n v="-28"/>
    <s v=""/>
    <x v="1"/>
    <x v="6"/>
    <x v="1"/>
  </r>
  <r>
    <s v="1012"/>
    <s v="0L"/>
    <x v="6"/>
    <d v="2018-04-14T00:00:00"/>
    <x v="1"/>
    <x v="7"/>
    <s v="ZJ"/>
    <s v="9200093899"/>
    <s v="50"/>
    <n v="-28"/>
    <s v=""/>
    <x v="0"/>
    <x v="6"/>
    <x v="0"/>
  </r>
  <r>
    <s v="1012"/>
    <s v="0L"/>
    <x v="6"/>
    <d v="2018-03-20T00:00:00"/>
    <x v="1"/>
    <x v="6"/>
    <s v="ZJ"/>
    <s v="9200092855"/>
    <s v="40"/>
    <n v="28"/>
    <s v=""/>
    <x v="1"/>
    <x v="6"/>
    <x v="1"/>
  </r>
  <r>
    <s v="1012"/>
    <s v="0L"/>
    <x v="6"/>
    <d v="2018-03-19T00:00:00"/>
    <x v="1"/>
    <x v="6"/>
    <s v="ZJ"/>
    <s v="9200092856"/>
    <s v="50"/>
    <n v="-28"/>
    <s v=""/>
    <x v="1"/>
    <x v="6"/>
    <x v="1"/>
  </r>
  <r>
    <s v="1012"/>
    <s v="0L"/>
    <x v="6"/>
    <d v="2018-03-19T00:00:00"/>
    <x v="1"/>
    <x v="6"/>
    <s v="ZJ"/>
    <s v="9200092856"/>
    <s v="50"/>
    <n v="-2688"/>
    <s v=""/>
    <x v="1"/>
    <x v="6"/>
    <x v="1"/>
  </r>
  <r>
    <s v="1012"/>
    <s v="0L"/>
    <x v="6"/>
    <d v="2018-03-19T00:00:00"/>
    <x v="1"/>
    <x v="6"/>
    <s v="ZJ"/>
    <s v="9200092856"/>
    <s v="50"/>
    <n v="-28"/>
    <s v=""/>
    <x v="0"/>
    <x v="6"/>
    <x v="0"/>
  </r>
  <r>
    <s v="1012"/>
    <s v="0L"/>
    <x v="6"/>
    <d v="2018-03-20T00:00:00"/>
    <x v="1"/>
    <x v="6"/>
    <s v="ZJ"/>
    <s v="9200092857"/>
    <s v="50"/>
    <n v="-112"/>
    <s v=""/>
    <x v="1"/>
    <x v="6"/>
    <x v="1"/>
  </r>
  <r>
    <s v="1012"/>
    <s v="0L"/>
    <x v="6"/>
    <d v="2018-03-20T00:00:00"/>
    <x v="1"/>
    <x v="6"/>
    <s v="ZJ"/>
    <s v="9200092857"/>
    <s v="50"/>
    <n v="-56"/>
    <s v=""/>
    <x v="2"/>
    <x v="6"/>
    <x v="2"/>
  </r>
  <r>
    <s v="1012"/>
    <s v="0L"/>
    <x v="6"/>
    <d v="2018-03-20T00:00:00"/>
    <x v="1"/>
    <x v="6"/>
    <s v="ZJ"/>
    <s v="9200092857"/>
    <s v="50"/>
    <n v="-1848"/>
    <s v=""/>
    <x v="1"/>
    <x v="6"/>
    <x v="1"/>
  </r>
  <r>
    <s v="1012"/>
    <s v="0L"/>
    <x v="6"/>
    <d v="2018-03-21T00:00:00"/>
    <x v="1"/>
    <x v="6"/>
    <s v="ZJ"/>
    <s v="9200092892"/>
    <s v="50"/>
    <n v="-84"/>
    <s v=""/>
    <x v="1"/>
    <x v="6"/>
    <x v="1"/>
  </r>
  <r>
    <s v="1012"/>
    <s v="0L"/>
    <x v="6"/>
    <d v="2018-04-15T00:00:00"/>
    <x v="1"/>
    <x v="7"/>
    <s v="ZJ"/>
    <s v="9200093900"/>
    <s v="50"/>
    <n v="-140"/>
    <s v=""/>
    <x v="1"/>
    <x v="6"/>
    <x v="1"/>
  </r>
  <r>
    <s v="1012"/>
    <s v="0L"/>
    <x v="6"/>
    <d v="2018-03-21T00:00:00"/>
    <x v="1"/>
    <x v="6"/>
    <s v="ZJ"/>
    <s v="9200092926"/>
    <s v="50"/>
    <n v="-2128"/>
    <s v=""/>
    <x v="1"/>
    <x v="6"/>
    <x v="1"/>
  </r>
  <r>
    <s v="1012"/>
    <s v="0L"/>
    <x v="6"/>
    <d v="2018-03-21T00:00:00"/>
    <x v="1"/>
    <x v="6"/>
    <s v="ZJ"/>
    <s v="9200092926"/>
    <s v="50"/>
    <n v="-28"/>
    <s v=""/>
    <x v="1"/>
    <x v="6"/>
    <x v="1"/>
  </r>
  <r>
    <s v="1012"/>
    <s v="0L"/>
    <x v="6"/>
    <d v="2018-03-21T00:00:00"/>
    <x v="1"/>
    <x v="6"/>
    <s v="ZJ"/>
    <s v="9200092926"/>
    <s v="50"/>
    <n v="-28"/>
    <s v=""/>
    <x v="5"/>
    <x v="6"/>
    <x v="5"/>
  </r>
  <r>
    <s v="1012"/>
    <s v="0L"/>
    <x v="6"/>
    <d v="2018-03-21T00:00:00"/>
    <x v="1"/>
    <x v="6"/>
    <s v="ZJ"/>
    <s v="9200092926"/>
    <s v="50"/>
    <n v="-28"/>
    <s v=""/>
    <x v="2"/>
    <x v="6"/>
    <x v="2"/>
  </r>
  <r>
    <s v="1012"/>
    <s v="0L"/>
    <x v="6"/>
    <d v="2018-03-21T00:00:00"/>
    <x v="1"/>
    <x v="6"/>
    <s v="ZJ"/>
    <s v="9200092926"/>
    <s v="50"/>
    <n v="-84"/>
    <s v=""/>
    <x v="0"/>
    <x v="6"/>
    <x v="0"/>
  </r>
  <r>
    <s v="1012"/>
    <s v="0L"/>
    <x v="6"/>
    <d v="2018-03-21T00:00:00"/>
    <x v="1"/>
    <x v="6"/>
    <s v="ZJ"/>
    <s v="9200092925"/>
    <s v="40"/>
    <n v="28"/>
    <s v=""/>
    <x v="1"/>
    <x v="6"/>
    <x v="1"/>
  </r>
  <r>
    <s v="1012"/>
    <s v="0L"/>
    <x v="6"/>
    <d v="2018-03-22T00:00:00"/>
    <x v="1"/>
    <x v="6"/>
    <s v="ZJ"/>
    <s v="9200092941"/>
    <s v="50"/>
    <n v="-28"/>
    <s v=""/>
    <x v="1"/>
    <x v="6"/>
    <x v="1"/>
  </r>
  <r>
    <s v="1012"/>
    <s v="0L"/>
    <x v="6"/>
    <d v="2018-03-22T00:00:00"/>
    <x v="1"/>
    <x v="6"/>
    <s v="ZJ"/>
    <s v="9200092965"/>
    <s v="40"/>
    <n v="28"/>
    <s v=""/>
    <x v="1"/>
    <x v="6"/>
    <x v="1"/>
  </r>
  <r>
    <s v="1012"/>
    <s v="0L"/>
    <x v="6"/>
    <d v="2018-03-22T00:00:00"/>
    <x v="1"/>
    <x v="6"/>
    <s v="ZJ"/>
    <s v="9200092968"/>
    <s v="50"/>
    <n v="-84"/>
    <s v=""/>
    <x v="0"/>
    <x v="6"/>
    <x v="0"/>
  </r>
  <r>
    <s v="1012"/>
    <s v="0L"/>
    <x v="6"/>
    <d v="2018-03-22T00:00:00"/>
    <x v="1"/>
    <x v="6"/>
    <s v="ZJ"/>
    <s v="9200092968"/>
    <s v="50"/>
    <n v="-28"/>
    <s v=""/>
    <x v="1"/>
    <x v="6"/>
    <x v="1"/>
  </r>
  <r>
    <s v="1012"/>
    <s v="0L"/>
    <x v="6"/>
    <d v="2018-03-22T00:00:00"/>
    <x v="1"/>
    <x v="6"/>
    <s v="ZJ"/>
    <s v="9200092968"/>
    <s v="50"/>
    <n v="-700"/>
    <s v=""/>
    <x v="1"/>
    <x v="6"/>
    <x v="1"/>
  </r>
  <r>
    <s v="1012"/>
    <s v="0L"/>
    <x v="6"/>
    <d v="2018-03-23T00:00:00"/>
    <x v="1"/>
    <x v="6"/>
    <s v="ZJ"/>
    <s v="9200093023"/>
    <s v="50"/>
    <n v="-28"/>
    <s v=""/>
    <x v="1"/>
    <x v="6"/>
    <x v="1"/>
  </r>
  <r>
    <s v="1012"/>
    <s v="0L"/>
    <x v="6"/>
    <d v="2018-03-23T00:00:00"/>
    <x v="1"/>
    <x v="6"/>
    <s v="ZJ"/>
    <s v="9200093023"/>
    <s v="50"/>
    <n v="-112"/>
    <s v=""/>
    <x v="0"/>
    <x v="6"/>
    <x v="0"/>
  </r>
  <r>
    <s v="1012"/>
    <s v="0L"/>
    <x v="6"/>
    <d v="2018-03-23T00:00:00"/>
    <x v="1"/>
    <x v="6"/>
    <s v="ZJ"/>
    <s v="9200093023"/>
    <s v="50"/>
    <n v="-28"/>
    <s v=""/>
    <x v="1"/>
    <x v="6"/>
    <x v="1"/>
  </r>
  <r>
    <s v="1012"/>
    <s v="0L"/>
    <x v="6"/>
    <d v="2018-03-23T00:00:00"/>
    <x v="1"/>
    <x v="6"/>
    <s v="ZJ"/>
    <s v="9200093023"/>
    <s v="50"/>
    <n v="-3108"/>
    <s v=""/>
    <x v="1"/>
    <x v="6"/>
    <x v="1"/>
  </r>
  <r>
    <s v="1012"/>
    <s v="0L"/>
    <x v="6"/>
    <d v="2018-03-24T00:00:00"/>
    <x v="1"/>
    <x v="6"/>
    <s v="ZJ"/>
    <s v="9200093047"/>
    <s v="50"/>
    <n v="-336"/>
    <s v=""/>
    <x v="1"/>
    <x v="6"/>
    <x v="1"/>
  </r>
  <r>
    <s v="1012"/>
    <s v="0L"/>
    <x v="6"/>
    <d v="2018-03-07T00:00:00"/>
    <x v="1"/>
    <x v="6"/>
    <s v="ZJ"/>
    <s v="9200093104"/>
    <s v="40"/>
    <n v="28"/>
    <s v=""/>
    <x v="1"/>
    <x v="6"/>
    <x v="1"/>
  </r>
  <r>
    <s v="1012"/>
    <s v="0L"/>
    <x v="6"/>
    <d v="2018-03-26T00:00:00"/>
    <x v="1"/>
    <x v="6"/>
    <s v="ZJ"/>
    <s v="9200093108"/>
    <s v="40"/>
    <n v="28"/>
    <s v=""/>
    <x v="0"/>
    <x v="6"/>
    <x v="0"/>
  </r>
  <r>
    <s v="1012"/>
    <s v="0L"/>
    <x v="6"/>
    <d v="2018-03-27T00:00:00"/>
    <x v="1"/>
    <x v="6"/>
    <s v="ZJ"/>
    <s v="9200093121"/>
    <s v="50"/>
    <n v="-2940"/>
    <s v=""/>
    <x v="1"/>
    <x v="6"/>
    <x v="1"/>
  </r>
  <r>
    <s v="1012"/>
    <s v="0L"/>
    <x v="6"/>
    <d v="2018-03-27T00:00:00"/>
    <x v="1"/>
    <x v="6"/>
    <s v="ZJ"/>
    <s v="9200093121"/>
    <s v="50"/>
    <n v="-28"/>
    <s v=""/>
    <x v="1"/>
    <x v="6"/>
    <x v="1"/>
  </r>
  <r>
    <s v="1012"/>
    <s v="0L"/>
    <x v="6"/>
    <d v="2018-03-26T00:00:00"/>
    <x v="1"/>
    <x v="6"/>
    <s v="ZJ"/>
    <s v="9200093122"/>
    <s v="50"/>
    <n v="-84"/>
    <s v=""/>
    <x v="1"/>
    <x v="6"/>
    <x v="1"/>
  </r>
  <r>
    <s v="1012"/>
    <s v="0L"/>
    <x v="6"/>
    <d v="2018-03-26T00:00:00"/>
    <x v="1"/>
    <x v="6"/>
    <s v="ZJ"/>
    <s v="9200093122"/>
    <s v="50"/>
    <n v="-28"/>
    <s v=""/>
    <x v="1"/>
    <x v="6"/>
    <x v="1"/>
  </r>
  <r>
    <s v="1012"/>
    <s v="0L"/>
    <x v="6"/>
    <d v="2018-03-26T00:00:00"/>
    <x v="1"/>
    <x v="6"/>
    <s v="ZJ"/>
    <s v="9200093122"/>
    <s v="50"/>
    <n v="-2576"/>
    <s v=""/>
    <x v="1"/>
    <x v="6"/>
    <x v="1"/>
  </r>
  <r>
    <s v="1012"/>
    <s v="0L"/>
    <x v="6"/>
    <d v="2018-03-26T00:00:00"/>
    <x v="1"/>
    <x v="6"/>
    <s v="ZJ"/>
    <s v="9200093122"/>
    <s v="50"/>
    <n v="-56"/>
    <s v=""/>
    <x v="0"/>
    <x v="6"/>
    <x v="0"/>
  </r>
  <r>
    <s v="1012"/>
    <s v="0L"/>
    <x v="6"/>
    <d v="2018-03-26T00:00:00"/>
    <x v="1"/>
    <x v="6"/>
    <s v="ZJ"/>
    <s v="9200093122"/>
    <s v="50"/>
    <n v="-56"/>
    <s v=""/>
    <x v="2"/>
    <x v="6"/>
    <x v="2"/>
  </r>
  <r>
    <s v="1012"/>
    <s v="0L"/>
    <x v="6"/>
    <d v="2018-03-28T00:00:00"/>
    <x v="1"/>
    <x v="6"/>
    <s v="ZJ"/>
    <s v="9200093162"/>
    <s v="50"/>
    <n v="-112"/>
    <s v=""/>
    <x v="1"/>
    <x v="6"/>
    <x v="1"/>
  </r>
  <r>
    <s v="1012"/>
    <s v="0L"/>
    <x v="6"/>
    <d v="2018-03-28T00:00:00"/>
    <x v="1"/>
    <x v="6"/>
    <s v="ZJ"/>
    <s v="9200093198"/>
    <s v="40"/>
    <n v="28"/>
    <s v=""/>
    <x v="1"/>
    <x v="6"/>
    <x v="1"/>
  </r>
  <r>
    <s v="1012"/>
    <s v="0L"/>
    <x v="6"/>
    <d v="2018-03-28T00:00:00"/>
    <x v="1"/>
    <x v="6"/>
    <s v="ZJ"/>
    <s v="9200093198"/>
    <s v="40"/>
    <n v="28"/>
    <s v=""/>
    <x v="1"/>
    <x v="6"/>
    <x v="1"/>
  </r>
  <r>
    <s v="1012"/>
    <s v="0L"/>
    <x v="6"/>
    <d v="2018-03-28T00:00:00"/>
    <x v="1"/>
    <x v="6"/>
    <s v="ZJ"/>
    <s v="9200093198"/>
    <s v="40"/>
    <n v="28"/>
    <s v=""/>
    <x v="1"/>
    <x v="6"/>
    <x v="1"/>
  </r>
  <r>
    <s v="1012"/>
    <s v="0L"/>
    <x v="6"/>
    <d v="2018-03-28T00:00:00"/>
    <x v="1"/>
    <x v="6"/>
    <s v="ZJ"/>
    <s v="9200093206"/>
    <s v="50"/>
    <n v="-112"/>
    <s v=""/>
    <x v="0"/>
    <x v="6"/>
    <x v="0"/>
  </r>
  <r>
    <s v="1012"/>
    <s v="0L"/>
    <x v="6"/>
    <d v="2018-03-28T00:00:00"/>
    <x v="1"/>
    <x v="6"/>
    <s v="ZJ"/>
    <s v="9200093206"/>
    <s v="50"/>
    <n v="-2548"/>
    <s v=""/>
    <x v="1"/>
    <x v="6"/>
    <x v="1"/>
  </r>
  <r>
    <s v="1012"/>
    <s v="0L"/>
    <x v="6"/>
    <d v="2018-03-28T00:00:00"/>
    <x v="1"/>
    <x v="6"/>
    <s v="ZJ"/>
    <s v="9200093206"/>
    <s v="50"/>
    <n v="-28"/>
    <s v=""/>
    <x v="2"/>
    <x v="6"/>
    <x v="2"/>
  </r>
  <r>
    <s v="1012"/>
    <s v="0L"/>
    <x v="6"/>
    <d v="2018-03-29T00:00:00"/>
    <x v="1"/>
    <x v="6"/>
    <s v="ZJ"/>
    <s v="9200093263"/>
    <s v="50"/>
    <n v="-56"/>
    <s v=""/>
    <x v="2"/>
    <x v="6"/>
    <x v="2"/>
  </r>
  <r>
    <s v="1012"/>
    <s v="0L"/>
    <x v="6"/>
    <d v="2018-03-29T00:00:00"/>
    <x v="1"/>
    <x v="6"/>
    <s v="ZJ"/>
    <s v="9200093263"/>
    <s v="50"/>
    <n v="-1736"/>
    <s v=""/>
    <x v="1"/>
    <x v="6"/>
    <x v="1"/>
  </r>
  <r>
    <s v="1012"/>
    <s v="0L"/>
    <x v="6"/>
    <d v="2018-03-29T00:00:00"/>
    <x v="1"/>
    <x v="6"/>
    <s v="ZJ"/>
    <s v="9200093263"/>
    <s v="50"/>
    <n v="-28"/>
    <s v=""/>
    <x v="1"/>
    <x v="6"/>
    <x v="1"/>
  </r>
  <r>
    <s v="1012"/>
    <s v="0L"/>
    <x v="6"/>
    <d v="2018-03-29T00:00:00"/>
    <x v="1"/>
    <x v="6"/>
    <s v="ZJ"/>
    <s v="9200093263"/>
    <s v="50"/>
    <n v="-56"/>
    <s v=""/>
    <x v="0"/>
    <x v="6"/>
    <x v="0"/>
  </r>
  <r>
    <s v="1012"/>
    <s v="0L"/>
    <x v="6"/>
    <d v="2018-03-30T00:00:00"/>
    <x v="1"/>
    <x v="6"/>
    <s v="ZJ"/>
    <s v="9200093291"/>
    <s v="50"/>
    <n v="-28"/>
    <s v=""/>
    <x v="1"/>
    <x v="6"/>
    <x v="1"/>
  </r>
  <r>
    <s v="1012"/>
    <s v="0L"/>
    <x v="6"/>
    <d v="2018-03-30T00:00:00"/>
    <x v="1"/>
    <x v="6"/>
    <s v="ZJ"/>
    <s v="9200093305"/>
    <s v="50"/>
    <n v="-28"/>
    <s v=""/>
    <x v="1"/>
    <x v="6"/>
    <x v="1"/>
  </r>
  <r>
    <s v="1012"/>
    <s v="0L"/>
    <x v="6"/>
    <d v="2018-03-30T00:00:00"/>
    <x v="1"/>
    <x v="6"/>
    <s v="ZJ"/>
    <s v="9200093305"/>
    <s v="50"/>
    <n v="-196"/>
    <s v=""/>
    <x v="1"/>
    <x v="6"/>
    <x v="1"/>
  </r>
  <r>
    <s v="1012"/>
    <s v="0L"/>
    <x v="6"/>
    <d v="2018-03-20T00:00:00"/>
    <x v="1"/>
    <x v="6"/>
    <s v="ZJ"/>
    <s v="9200093329"/>
    <s v="40"/>
    <n v="28"/>
    <s v=""/>
    <x v="1"/>
    <x v="6"/>
    <x v="1"/>
  </r>
  <r>
    <s v="1012"/>
    <s v="0L"/>
    <x v="6"/>
    <d v="2018-03-30T00:00:00"/>
    <x v="1"/>
    <x v="6"/>
    <s v="ZJ"/>
    <s v="9200093331"/>
    <s v="40"/>
    <n v="25.87"/>
    <s v=""/>
    <x v="1"/>
    <x v="6"/>
    <x v="1"/>
  </r>
  <r>
    <s v="1012"/>
    <s v="0L"/>
    <x v="6"/>
    <d v="2018-03-30T00:00:00"/>
    <x v="1"/>
    <x v="6"/>
    <s v="ZJ"/>
    <s v="9200093332"/>
    <s v="40"/>
    <n v="28"/>
    <s v=""/>
    <x v="1"/>
    <x v="6"/>
    <x v="1"/>
  </r>
  <r>
    <s v="1012"/>
    <s v="0L"/>
    <x v="6"/>
    <d v="2018-03-31T00:00:00"/>
    <x v="1"/>
    <x v="6"/>
    <s v="ZJ"/>
    <s v="9200093345"/>
    <s v="50"/>
    <n v="-308"/>
    <s v=""/>
    <x v="1"/>
    <x v="6"/>
    <x v="1"/>
  </r>
  <r>
    <s v="1012"/>
    <s v="0L"/>
    <x v="6"/>
    <d v="2018-03-31T00:00:00"/>
    <x v="1"/>
    <x v="6"/>
    <s v="ZJ"/>
    <s v="9200093354"/>
    <s v="50"/>
    <n v="-28"/>
    <s v=""/>
    <x v="1"/>
    <x v="6"/>
    <x v="1"/>
  </r>
  <r>
    <s v="1012"/>
    <s v="0L"/>
    <x v="6"/>
    <d v="2018-04-01T00:00:00"/>
    <x v="1"/>
    <x v="7"/>
    <s v="ZJ"/>
    <s v="9200093355"/>
    <s v="50"/>
    <n v="-112"/>
    <s v=""/>
    <x v="1"/>
    <x v="6"/>
    <x v="1"/>
  </r>
  <r>
    <s v="1012"/>
    <s v="0L"/>
    <x v="6"/>
    <d v="2018-04-21T00:00:00"/>
    <x v="1"/>
    <x v="7"/>
    <s v="ZJ"/>
    <s v="9200094185"/>
    <s v="50"/>
    <n v="-28"/>
    <s v=""/>
    <x v="1"/>
    <x v="6"/>
    <x v="1"/>
  </r>
  <r>
    <s v="1012"/>
    <s v="0L"/>
    <x v="6"/>
    <d v="2018-05-12T00:00:00"/>
    <x v="1"/>
    <x v="8"/>
    <s v="ZJ"/>
    <s v="9200095062"/>
    <s v="50"/>
    <n v="-84"/>
    <s v=""/>
    <x v="1"/>
    <x v="6"/>
    <x v="1"/>
  </r>
  <r>
    <s v="1012"/>
    <s v="0L"/>
    <x v="6"/>
    <d v="2018-05-13T00:00:00"/>
    <x v="1"/>
    <x v="8"/>
    <s v="ZJ"/>
    <s v="9200095063"/>
    <s v="50"/>
    <n v="-140"/>
    <s v=""/>
    <x v="1"/>
    <x v="6"/>
    <x v="1"/>
  </r>
  <r>
    <s v="1012"/>
    <s v="0L"/>
    <x v="6"/>
    <d v="2018-04-03T00:00:00"/>
    <x v="1"/>
    <x v="7"/>
    <s v="ZJ"/>
    <s v="9200093413"/>
    <s v="50"/>
    <n v="-56"/>
    <s v=""/>
    <x v="2"/>
    <x v="6"/>
    <x v="2"/>
  </r>
  <r>
    <s v="1012"/>
    <s v="0L"/>
    <x v="6"/>
    <d v="2018-04-03T00:00:00"/>
    <x v="1"/>
    <x v="7"/>
    <s v="ZJ"/>
    <s v="9200093413"/>
    <s v="50"/>
    <n v="-28"/>
    <s v=""/>
    <x v="0"/>
    <x v="6"/>
    <x v="0"/>
  </r>
  <r>
    <s v="1012"/>
    <s v="0L"/>
    <x v="6"/>
    <d v="2018-04-03T00:00:00"/>
    <x v="1"/>
    <x v="7"/>
    <s v="ZJ"/>
    <s v="9200093413"/>
    <s v="50"/>
    <n v="-2996"/>
    <s v=""/>
    <x v="1"/>
    <x v="6"/>
    <x v="1"/>
  </r>
  <r>
    <s v="1012"/>
    <s v="0L"/>
    <x v="6"/>
    <d v="2018-04-03T00:00:00"/>
    <x v="1"/>
    <x v="7"/>
    <s v="ZJ"/>
    <s v="9200093413"/>
    <s v="50"/>
    <n v="-56"/>
    <s v=""/>
    <x v="1"/>
    <x v="6"/>
    <x v="1"/>
  </r>
  <r>
    <s v="1012"/>
    <s v="0L"/>
    <x v="6"/>
    <d v="2018-04-02T00:00:00"/>
    <x v="1"/>
    <x v="7"/>
    <s v="ZJ"/>
    <s v="9200093422"/>
    <s v="50"/>
    <n v="-28"/>
    <s v=""/>
    <x v="2"/>
    <x v="6"/>
    <x v="2"/>
  </r>
  <r>
    <s v="1012"/>
    <s v="0L"/>
    <x v="6"/>
    <d v="2018-04-02T00:00:00"/>
    <x v="1"/>
    <x v="7"/>
    <s v="ZJ"/>
    <s v="9200093422"/>
    <s v="50"/>
    <n v="-4116"/>
    <s v=""/>
    <x v="1"/>
    <x v="6"/>
    <x v="1"/>
  </r>
  <r>
    <s v="1012"/>
    <s v="0L"/>
    <x v="6"/>
    <d v="2018-04-02T00:00:00"/>
    <x v="1"/>
    <x v="7"/>
    <s v="ZJ"/>
    <s v="9200093422"/>
    <s v="50"/>
    <n v="-28"/>
    <s v=""/>
    <x v="1"/>
    <x v="6"/>
    <x v="1"/>
  </r>
  <r>
    <s v="1012"/>
    <s v="0L"/>
    <x v="6"/>
    <d v="2018-04-02T00:00:00"/>
    <x v="1"/>
    <x v="7"/>
    <s v="ZJ"/>
    <s v="9200093422"/>
    <s v="50"/>
    <n v="-56"/>
    <s v=""/>
    <x v="1"/>
    <x v="6"/>
    <x v="1"/>
  </r>
  <r>
    <s v="1012"/>
    <s v="0L"/>
    <x v="6"/>
    <d v="2018-04-02T00:00:00"/>
    <x v="1"/>
    <x v="7"/>
    <s v="ZJ"/>
    <s v="9200093422"/>
    <s v="50"/>
    <n v="-110.83"/>
    <s v=""/>
    <x v="0"/>
    <x v="6"/>
    <x v="0"/>
  </r>
  <r>
    <s v="1012"/>
    <s v="0L"/>
    <x v="6"/>
    <d v="2018-04-02T00:00:00"/>
    <x v="1"/>
    <x v="7"/>
    <s v="ZJ"/>
    <s v="9200093434"/>
    <s v="40"/>
    <n v="56"/>
    <s v=""/>
    <x v="1"/>
    <x v="6"/>
    <x v="1"/>
  </r>
  <r>
    <s v="1012"/>
    <s v="0L"/>
    <x v="6"/>
    <d v="2018-04-04T00:00:00"/>
    <x v="1"/>
    <x v="7"/>
    <s v="ZJ"/>
    <s v="9200093467"/>
    <s v="50"/>
    <n v="-28"/>
    <s v=""/>
    <x v="0"/>
    <x v="6"/>
    <x v="0"/>
  </r>
  <r>
    <s v="1012"/>
    <s v="0L"/>
    <x v="6"/>
    <d v="2018-04-04T00:00:00"/>
    <x v="1"/>
    <x v="7"/>
    <s v="ZJ"/>
    <s v="9200093467"/>
    <s v="50"/>
    <n v="-84"/>
    <s v=""/>
    <x v="2"/>
    <x v="6"/>
    <x v="2"/>
  </r>
  <r>
    <s v="1012"/>
    <s v="0L"/>
    <x v="6"/>
    <d v="2018-04-04T00:00:00"/>
    <x v="1"/>
    <x v="7"/>
    <s v="ZJ"/>
    <s v="9200093467"/>
    <s v="50"/>
    <n v="-2072"/>
    <s v=""/>
    <x v="1"/>
    <x v="6"/>
    <x v="1"/>
  </r>
  <r>
    <s v="1012"/>
    <s v="0L"/>
    <x v="6"/>
    <d v="2018-04-04T00:00:00"/>
    <x v="1"/>
    <x v="7"/>
    <s v="ZJ"/>
    <s v="9200093467"/>
    <s v="50"/>
    <n v="-84"/>
    <s v=""/>
    <x v="1"/>
    <x v="6"/>
    <x v="1"/>
  </r>
  <r>
    <s v="1012"/>
    <s v="0L"/>
    <x v="6"/>
    <d v="2018-04-05T00:00:00"/>
    <x v="1"/>
    <x v="7"/>
    <s v="ZJ"/>
    <s v="9200093516"/>
    <s v="50"/>
    <n v="-84"/>
    <s v=""/>
    <x v="0"/>
    <x v="6"/>
    <x v="0"/>
  </r>
  <r>
    <s v="1012"/>
    <s v="0L"/>
    <x v="6"/>
    <d v="2018-04-05T00:00:00"/>
    <x v="1"/>
    <x v="7"/>
    <s v="ZJ"/>
    <s v="9200093516"/>
    <s v="50"/>
    <n v="-2744"/>
    <s v=""/>
    <x v="1"/>
    <x v="6"/>
    <x v="1"/>
  </r>
  <r>
    <s v="1012"/>
    <s v="0L"/>
    <x v="6"/>
    <d v="2018-04-05T00:00:00"/>
    <x v="1"/>
    <x v="7"/>
    <s v="ZJ"/>
    <s v="9200093516"/>
    <s v="50"/>
    <n v="-56"/>
    <s v=""/>
    <x v="1"/>
    <x v="6"/>
    <x v="1"/>
  </r>
  <r>
    <s v="1012"/>
    <s v="0L"/>
    <x v="6"/>
    <d v="2018-04-06T00:00:00"/>
    <x v="1"/>
    <x v="7"/>
    <s v="ZJ"/>
    <s v="9200093567"/>
    <s v="50"/>
    <n v="-56"/>
    <s v=""/>
    <x v="2"/>
    <x v="6"/>
    <x v="2"/>
  </r>
  <r>
    <s v="1012"/>
    <s v="0L"/>
    <x v="6"/>
    <d v="2018-04-06T00:00:00"/>
    <x v="1"/>
    <x v="7"/>
    <s v="ZJ"/>
    <s v="9200093567"/>
    <s v="50"/>
    <n v="-3136"/>
    <s v=""/>
    <x v="1"/>
    <x v="6"/>
    <x v="1"/>
  </r>
  <r>
    <s v="1012"/>
    <s v="0L"/>
    <x v="6"/>
    <d v="2018-04-06T00:00:00"/>
    <x v="1"/>
    <x v="7"/>
    <s v="ZJ"/>
    <s v="9200093567"/>
    <s v="50"/>
    <n v="-28"/>
    <s v=""/>
    <x v="1"/>
    <x v="6"/>
    <x v="1"/>
  </r>
  <r>
    <s v="1012"/>
    <s v="0L"/>
    <x v="6"/>
    <d v="2018-04-06T00:00:00"/>
    <x v="1"/>
    <x v="7"/>
    <s v="ZJ"/>
    <s v="9200093567"/>
    <s v="50"/>
    <n v="-28"/>
    <s v=""/>
    <x v="1"/>
    <x v="6"/>
    <x v="1"/>
  </r>
  <r>
    <s v="1012"/>
    <s v="0L"/>
    <x v="6"/>
    <d v="2018-04-06T00:00:00"/>
    <x v="1"/>
    <x v="7"/>
    <s v="ZJ"/>
    <s v="9200093567"/>
    <s v="50"/>
    <n v="-28"/>
    <s v=""/>
    <x v="1"/>
    <x v="6"/>
    <x v="1"/>
  </r>
  <r>
    <s v="1012"/>
    <s v="0L"/>
    <x v="6"/>
    <d v="2018-04-06T00:00:00"/>
    <x v="1"/>
    <x v="7"/>
    <s v="ZJ"/>
    <s v="9200093567"/>
    <s v="50"/>
    <n v="-112"/>
    <s v=""/>
    <x v="0"/>
    <x v="6"/>
    <x v="0"/>
  </r>
  <r>
    <s v="1012"/>
    <s v="0L"/>
    <x v="6"/>
    <d v="2018-04-06T00:00:00"/>
    <x v="1"/>
    <x v="7"/>
    <s v="ZJ"/>
    <s v="9200093569"/>
    <s v="40"/>
    <n v="28"/>
    <s v=""/>
    <x v="1"/>
    <x v="6"/>
    <x v="1"/>
  </r>
  <r>
    <s v="1012"/>
    <s v="0L"/>
    <x v="6"/>
    <d v="2018-04-06T00:00:00"/>
    <x v="1"/>
    <x v="7"/>
    <s v="ZJ"/>
    <s v="9200093569"/>
    <s v="40"/>
    <n v="28"/>
    <s v=""/>
    <x v="1"/>
    <x v="6"/>
    <x v="1"/>
  </r>
  <r>
    <s v="1012"/>
    <s v="0L"/>
    <x v="6"/>
    <d v="2018-04-06T00:00:00"/>
    <x v="1"/>
    <x v="7"/>
    <s v="ZJ"/>
    <s v="9200093569"/>
    <s v="40"/>
    <n v="28"/>
    <s v=""/>
    <x v="0"/>
    <x v="6"/>
    <x v="0"/>
  </r>
  <r>
    <s v="1012"/>
    <s v="0L"/>
    <x v="6"/>
    <d v="2018-04-07T00:00:00"/>
    <x v="1"/>
    <x v="7"/>
    <s v="ZJ"/>
    <s v="9200093595"/>
    <s v="50"/>
    <n v="-364"/>
    <s v=""/>
    <x v="1"/>
    <x v="6"/>
    <x v="1"/>
  </r>
  <r>
    <s v="1012"/>
    <s v="0L"/>
    <x v="6"/>
    <d v="2018-04-10T00:00:00"/>
    <x v="1"/>
    <x v="7"/>
    <s v="ZJ"/>
    <s v="9200093652"/>
    <s v="50"/>
    <n v="-28"/>
    <s v=""/>
    <x v="4"/>
    <x v="6"/>
    <x v="4"/>
  </r>
  <r>
    <s v="1012"/>
    <s v="0L"/>
    <x v="6"/>
    <d v="2018-04-10T00:00:00"/>
    <x v="1"/>
    <x v="7"/>
    <s v="ZJ"/>
    <s v="9200093652"/>
    <s v="50"/>
    <n v="-84"/>
    <s v=""/>
    <x v="1"/>
    <x v="6"/>
    <x v="1"/>
  </r>
  <r>
    <s v="1012"/>
    <s v="0L"/>
    <x v="6"/>
    <d v="2018-04-10T00:00:00"/>
    <x v="1"/>
    <x v="7"/>
    <s v="ZJ"/>
    <s v="9200093652"/>
    <s v="50"/>
    <n v="-28"/>
    <s v=""/>
    <x v="1"/>
    <x v="6"/>
    <x v="1"/>
  </r>
  <r>
    <s v="1012"/>
    <s v="0L"/>
    <x v="6"/>
    <d v="2018-04-10T00:00:00"/>
    <x v="1"/>
    <x v="7"/>
    <s v="ZJ"/>
    <s v="9200093652"/>
    <s v="50"/>
    <n v="-2240"/>
    <s v=""/>
    <x v="1"/>
    <x v="6"/>
    <x v="1"/>
  </r>
  <r>
    <s v="1012"/>
    <s v="0L"/>
    <x v="6"/>
    <d v="2018-04-10T00:00:00"/>
    <x v="1"/>
    <x v="7"/>
    <s v="ZJ"/>
    <s v="9200093652"/>
    <s v="50"/>
    <n v="-140"/>
    <s v=""/>
    <x v="2"/>
    <x v="6"/>
    <x v="2"/>
  </r>
  <r>
    <s v="1012"/>
    <s v="0L"/>
    <x v="6"/>
    <d v="2018-04-10T00:00:00"/>
    <x v="1"/>
    <x v="7"/>
    <s v="ZJ"/>
    <s v="9200093652"/>
    <s v="50"/>
    <n v="-28"/>
    <s v=""/>
    <x v="0"/>
    <x v="6"/>
    <x v="0"/>
  </r>
  <r>
    <s v="1012"/>
    <s v="0L"/>
    <x v="6"/>
    <d v="2018-04-10T00:00:00"/>
    <x v="1"/>
    <x v="7"/>
    <s v="ZJ"/>
    <s v="9200093660"/>
    <s v="40"/>
    <n v="28"/>
    <s v=""/>
    <x v="1"/>
    <x v="6"/>
    <x v="1"/>
  </r>
  <r>
    <s v="1012"/>
    <s v="0L"/>
    <x v="6"/>
    <d v="2018-04-09T00:00:00"/>
    <x v="1"/>
    <x v="7"/>
    <s v="ZJ"/>
    <s v="9200093691"/>
    <s v="50"/>
    <n v="-56"/>
    <s v=""/>
    <x v="1"/>
    <x v="6"/>
    <x v="1"/>
  </r>
  <r>
    <s v="1012"/>
    <s v="0L"/>
    <x v="6"/>
    <d v="2018-04-09T00:00:00"/>
    <x v="1"/>
    <x v="7"/>
    <s v="ZJ"/>
    <s v="9200093691"/>
    <s v="50"/>
    <n v="-84"/>
    <s v=""/>
    <x v="1"/>
    <x v="6"/>
    <x v="1"/>
  </r>
  <r>
    <s v="1012"/>
    <s v="0L"/>
    <x v="6"/>
    <d v="2018-04-09T00:00:00"/>
    <x v="1"/>
    <x v="7"/>
    <s v="ZJ"/>
    <s v="9200093691"/>
    <s v="50"/>
    <n v="-2716"/>
    <s v=""/>
    <x v="1"/>
    <x v="6"/>
    <x v="1"/>
  </r>
  <r>
    <s v="1012"/>
    <s v="0L"/>
    <x v="6"/>
    <d v="2018-04-09T00:00:00"/>
    <x v="1"/>
    <x v="7"/>
    <s v="ZJ"/>
    <s v="9200093691"/>
    <s v="50"/>
    <n v="-28"/>
    <s v=""/>
    <x v="5"/>
    <x v="6"/>
    <x v="5"/>
  </r>
  <r>
    <s v="1012"/>
    <s v="0L"/>
    <x v="6"/>
    <d v="2018-04-09T00:00:00"/>
    <x v="1"/>
    <x v="7"/>
    <s v="ZJ"/>
    <s v="9200093691"/>
    <s v="50"/>
    <n v="-28"/>
    <s v=""/>
    <x v="1"/>
    <x v="6"/>
    <x v="1"/>
  </r>
  <r>
    <s v="1012"/>
    <s v="0L"/>
    <x v="6"/>
    <d v="2018-04-09T00:00:00"/>
    <x v="1"/>
    <x v="7"/>
    <s v="ZJ"/>
    <s v="9200093691"/>
    <s v="50"/>
    <n v="-28"/>
    <s v=""/>
    <x v="1"/>
    <x v="6"/>
    <x v="1"/>
  </r>
  <r>
    <s v="1012"/>
    <s v="0L"/>
    <x v="6"/>
    <d v="2018-04-09T00:00:00"/>
    <x v="1"/>
    <x v="7"/>
    <s v="ZJ"/>
    <s v="9200093691"/>
    <s v="50"/>
    <n v="-28"/>
    <s v=""/>
    <x v="0"/>
    <x v="6"/>
    <x v="0"/>
  </r>
  <r>
    <s v="1012"/>
    <s v="0L"/>
    <x v="6"/>
    <d v="2018-04-09T00:00:00"/>
    <x v="1"/>
    <x v="7"/>
    <s v="ZJ"/>
    <s v="9200093687"/>
    <s v="40"/>
    <n v="28"/>
    <s v=""/>
    <x v="1"/>
    <x v="6"/>
    <x v="1"/>
  </r>
  <r>
    <s v="1012"/>
    <s v="0L"/>
    <x v="6"/>
    <d v="2018-04-09T00:00:00"/>
    <x v="1"/>
    <x v="7"/>
    <s v="ZJ"/>
    <s v="9200093687"/>
    <s v="40"/>
    <n v="56"/>
    <s v=""/>
    <x v="1"/>
    <x v="6"/>
    <x v="1"/>
  </r>
  <r>
    <s v="1012"/>
    <s v="0L"/>
    <x v="6"/>
    <d v="2018-04-09T00:00:00"/>
    <x v="1"/>
    <x v="7"/>
    <s v="ZJ"/>
    <s v="9200093687"/>
    <s v="40"/>
    <n v="28"/>
    <s v=""/>
    <x v="0"/>
    <x v="6"/>
    <x v="0"/>
  </r>
  <r>
    <s v="1012"/>
    <s v="0L"/>
    <x v="6"/>
    <d v="2018-04-11T00:00:00"/>
    <x v="1"/>
    <x v="7"/>
    <s v="ZJ"/>
    <s v="9200093715"/>
    <s v="50"/>
    <n v="-392"/>
    <s v=""/>
    <x v="1"/>
    <x v="6"/>
    <x v="1"/>
  </r>
  <r>
    <s v="1012"/>
    <s v="0L"/>
    <x v="6"/>
    <d v="2018-04-29T00:00:00"/>
    <x v="1"/>
    <x v="7"/>
    <s v="ZJ"/>
    <s v="9200094481"/>
    <s v="50"/>
    <n v="-140"/>
    <s v=""/>
    <x v="1"/>
    <x v="6"/>
    <x v="1"/>
  </r>
  <r>
    <s v="1012"/>
    <s v="0L"/>
    <x v="6"/>
    <d v="2018-04-11T00:00:00"/>
    <x v="1"/>
    <x v="7"/>
    <s v="ZJ"/>
    <s v="9200093740"/>
    <s v="50"/>
    <n v="-28"/>
    <s v=""/>
    <x v="0"/>
    <x v="6"/>
    <x v="0"/>
  </r>
  <r>
    <s v="1012"/>
    <s v="0L"/>
    <x v="6"/>
    <d v="2018-04-11T00:00:00"/>
    <x v="1"/>
    <x v="7"/>
    <s v="ZJ"/>
    <s v="9200093740"/>
    <s v="50"/>
    <n v="-28"/>
    <s v=""/>
    <x v="1"/>
    <x v="6"/>
    <x v="1"/>
  </r>
  <r>
    <s v="1012"/>
    <s v="0L"/>
    <x v="6"/>
    <d v="2018-04-11T00:00:00"/>
    <x v="1"/>
    <x v="7"/>
    <s v="ZJ"/>
    <s v="9200093740"/>
    <s v="50"/>
    <n v="-56"/>
    <s v=""/>
    <x v="1"/>
    <x v="6"/>
    <x v="1"/>
  </r>
  <r>
    <s v="1012"/>
    <s v="0L"/>
    <x v="6"/>
    <d v="2018-04-11T00:00:00"/>
    <x v="1"/>
    <x v="7"/>
    <s v="ZJ"/>
    <s v="9200093740"/>
    <s v="50"/>
    <n v="-28"/>
    <s v=""/>
    <x v="1"/>
    <x v="6"/>
    <x v="1"/>
  </r>
  <r>
    <s v="1012"/>
    <s v="0L"/>
    <x v="6"/>
    <d v="2018-04-11T00:00:00"/>
    <x v="1"/>
    <x v="7"/>
    <s v="ZJ"/>
    <s v="9200093740"/>
    <s v="50"/>
    <n v="-1820"/>
    <s v=""/>
    <x v="1"/>
    <x v="6"/>
    <x v="1"/>
  </r>
  <r>
    <s v="1012"/>
    <s v="0L"/>
    <x v="6"/>
    <d v="2018-04-11T00:00:00"/>
    <x v="1"/>
    <x v="7"/>
    <s v="ZJ"/>
    <s v="9200093740"/>
    <s v="50"/>
    <n v="-28"/>
    <s v=""/>
    <x v="2"/>
    <x v="6"/>
    <x v="2"/>
  </r>
  <r>
    <s v="1012"/>
    <s v="0L"/>
    <x v="6"/>
    <d v="2018-04-11T00:00:00"/>
    <x v="1"/>
    <x v="7"/>
    <s v="ZJ"/>
    <s v="9200093756"/>
    <s v="40"/>
    <n v="28"/>
    <s v=""/>
    <x v="1"/>
    <x v="6"/>
    <x v="1"/>
  </r>
  <r>
    <s v="1012"/>
    <s v="0L"/>
    <x v="6"/>
    <d v="2018-04-12T00:00:00"/>
    <x v="1"/>
    <x v="7"/>
    <s v="ZJ"/>
    <s v="9200093773"/>
    <s v="50"/>
    <n v="-84"/>
    <s v=""/>
    <x v="1"/>
    <x v="6"/>
    <x v="1"/>
  </r>
  <r>
    <s v="1012"/>
    <s v="0L"/>
    <x v="6"/>
    <d v="2018-04-12T00:00:00"/>
    <x v="1"/>
    <x v="7"/>
    <s v="ZJ"/>
    <s v="9200093792"/>
    <s v="50"/>
    <n v="-28"/>
    <s v=""/>
    <x v="0"/>
    <x v="6"/>
    <x v="0"/>
  </r>
  <r>
    <s v="1012"/>
    <s v="0L"/>
    <x v="6"/>
    <d v="2018-04-12T00:00:00"/>
    <x v="1"/>
    <x v="7"/>
    <s v="ZJ"/>
    <s v="9200093792"/>
    <s v="50"/>
    <n v="-28"/>
    <s v=""/>
    <x v="2"/>
    <x v="6"/>
    <x v="2"/>
  </r>
  <r>
    <s v="1012"/>
    <s v="0L"/>
    <x v="6"/>
    <d v="2018-04-12T00:00:00"/>
    <x v="1"/>
    <x v="7"/>
    <s v="ZJ"/>
    <s v="9200093792"/>
    <s v="50"/>
    <n v="-1372"/>
    <s v=""/>
    <x v="1"/>
    <x v="6"/>
    <x v="1"/>
  </r>
  <r>
    <s v="1012"/>
    <s v="0L"/>
    <x v="6"/>
    <d v="2018-04-12T00:00:00"/>
    <x v="1"/>
    <x v="7"/>
    <s v="ZJ"/>
    <s v="9200093792"/>
    <s v="50"/>
    <n v="-28"/>
    <s v=""/>
    <x v="1"/>
    <x v="6"/>
    <x v="1"/>
  </r>
  <r>
    <s v="1012"/>
    <s v="0L"/>
    <x v="6"/>
    <d v="2018-04-12T00:00:00"/>
    <x v="1"/>
    <x v="7"/>
    <s v="ZJ"/>
    <s v="9200093792"/>
    <s v="50"/>
    <n v="-28"/>
    <s v=""/>
    <x v="1"/>
    <x v="6"/>
    <x v="1"/>
  </r>
  <r>
    <s v="1012"/>
    <s v="0L"/>
    <x v="6"/>
    <d v="2018-04-12T00:00:00"/>
    <x v="1"/>
    <x v="7"/>
    <s v="ZJ"/>
    <s v="9200093812"/>
    <s v="40"/>
    <n v="28"/>
    <s v=""/>
    <x v="0"/>
    <x v="6"/>
    <x v="0"/>
  </r>
  <r>
    <s v="1012"/>
    <s v="0L"/>
    <x v="6"/>
    <d v="2018-04-12T00:00:00"/>
    <x v="1"/>
    <x v="7"/>
    <s v="ZJ"/>
    <s v="9200093812"/>
    <s v="40"/>
    <n v="101.92"/>
    <s v=""/>
    <x v="0"/>
    <x v="6"/>
    <x v="0"/>
  </r>
  <r>
    <s v="1012"/>
    <s v="0L"/>
    <x v="6"/>
    <d v="2018-04-07T00:00:00"/>
    <x v="1"/>
    <x v="7"/>
    <s v="ZJ"/>
    <s v="9200094186"/>
    <s v="40"/>
    <n v="28"/>
    <s v=""/>
    <x v="1"/>
    <x v="6"/>
    <x v="1"/>
  </r>
  <r>
    <s v="1012"/>
    <s v="0L"/>
    <x v="6"/>
    <d v="2018-04-13T00:00:00"/>
    <x v="1"/>
    <x v="7"/>
    <s v="ZJ"/>
    <s v="9200093854"/>
    <s v="50"/>
    <n v="-56"/>
    <s v=""/>
    <x v="1"/>
    <x v="6"/>
    <x v="1"/>
  </r>
  <r>
    <s v="1012"/>
    <s v="0L"/>
    <x v="6"/>
    <d v="2018-04-13T00:00:00"/>
    <x v="1"/>
    <x v="7"/>
    <s v="ZJ"/>
    <s v="9200093854"/>
    <s v="50"/>
    <n v="-56"/>
    <s v=""/>
    <x v="0"/>
    <x v="6"/>
    <x v="0"/>
  </r>
  <r>
    <s v="1012"/>
    <s v="0L"/>
    <x v="6"/>
    <d v="2018-04-13T00:00:00"/>
    <x v="1"/>
    <x v="7"/>
    <s v="ZJ"/>
    <s v="9200093854"/>
    <s v="50"/>
    <n v="-56"/>
    <s v=""/>
    <x v="1"/>
    <x v="6"/>
    <x v="1"/>
  </r>
  <r>
    <s v="1012"/>
    <s v="0L"/>
    <x v="6"/>
    <d v="2018-04-13T00:00:00"/>
    <x v="1"/>
    <x v="7"/>
    <s v="ZJ"/>
    <s v="9200093854"/>
    <s v="50"/>
    <n v="-28"/>
    <s v=""/>
    <x v="1"/>
    <x v="6"/>
    <x v="1"/>
  </r>
  <r>
    <s v="1012"/>
    <s v="0L"/>
    <x v="6"/>
    <d v="2018-04-13T00:00:00"/>
    <x v="1"/>
    <x v="7"/>
    <s v="ZJ"/>
    <s v="9200093854"/>
    <s v="50"/>
    <n v="-28"/>
    <s v=""/>
    <x v="1"/>
    <x v="6"/>
    <x v="1"/>
  </r>
  <r>
    <s v="1012"/>
    <s v="0L"/>
    <x v="6"/>
    <d v="2018-04-13T00:00:00"/>
    <x v="1"/>
    <x v="7"/>
    <s v="ZJ"/>
    <s v="9200093854"/>
    <s v="50"/>
    <n v="-3242.58"/>
    <s v=""/>
    <x v="1"/>
    <x v="6"/>
    <x v="1"/>
  </r>
  <r>
    <s v="1012"/>
    <s v="0L"/>
    <x v="6"/>
    <d v="2018-04-13T00:00:00"/>
    <x v="1"/>
    <x v="7"/>
    <s v="ZJ"/>
    <s v="9200093854"/>
    <s v="50"/>
    <n v="-28"/>
    <s v=""/>
    <x v="2"/>
    <x v="6"/>
    <x v="2"/>
  </r>
  <r>
    <s v="1012"/>
    <s v="0L"/>
    <x v="6"/>
    <d v="2018-04-13T00:00:00"/>
    <x v="1"/>
    <x v="7"/>
    <s v="ZJ"/>
    <s v="9200093867"/>
    <s v="40"/>
    <n v="28"/>
    <s v=""/>
    <x v="1"/>
    <x v="6"/>
    <x v="1"/>
  </r>
  <r>
    <s v="1012"/>
    <s v="0L"/>
    <x v="6"/>
    <d v="2018-04-13T00:00:00"/>
    <x v="1"/>
    <x v="7"/>
    <s v="ZJ"/>
    <s v="9200093867"/>
    <s v="40"/>
    <n v="28"/>
    <s v=""/>
    <x v="1"/>
    <x v="6"/>
    <x v="1"/>
  </r>
  <r>
    <s v="1012"/>
    <s v="0L"/>
    <x v="6"/>
    <d v="2018-04-13T00:00:00"/>
    <x v="1"/>
    <x v="7"/>
    <s v="ZJ"/>
    <s v="9200093867"/>
    <s v="40"/>
    <n v="28"/>
    <s v=""/>
    <x v="1"/>
    <x v="6"/>
    <x v="1"/>
  </r>
  <r>
    <s v="1012"/>
    <s v="0L"/>
    <x v="6"/>
    <d v="2018-04-14T00:00:00"/>
    <x v="1"/>
    <x v="7"/>
    <s v="ZJ"/>
    <s v="9200093888"/>
    <s v="50"/>
    <n v="-252"/>
    <s v=""/>
    <x v="1"/>
    <x v="6"/>
    <x v="1"/>
  </r>
  <r>
    <s v="1012"/>
    <s v="0L"/>
    <x v="6"/>
    <d v="2018-04-17T00:00:00"/>
    <x v="1"/>
    <x v="7"/>
    <s v="ZJ"/>
    <s v="9200093970"/>
    <s v="50"/>
    <n v="-28"/>
    <s v=""/>
    <x v="2"/>
    <x v="6"/>
    <x v="2"/>
  </r>
  <r>
    <s v="1012"/>
    <s v="0L"/>
    <x v="6"/>
    <d v="2018-04-17T00:00:00"/>
    <x v="1"/>
    <x v="7"/>
    <s v="ZJ"/>
    <s v="9200093970"/>
    <s v="50"/>
    <n v="-28"/>
    <s v=""/>
    <x v="1"/>
    <x v="6"/>
    <x v="1"/>
  </r>
  <r>
    <s v="1012"/>
    <s v="0L"/>
    <x v="6"/>
    <d v="2018-04-17T00:00:00"/>
    <x v="1"/>
    <x v="7"/>
    <s v="ZJ"/>
    <s v="9200093970"/>
    <s v="50"/>
    <n v="-2660"/>
    <s v=""/>
    <x v="1"/>
    <x v="6"/>
    <x v="1"/>
  </r>
  <r>
    <s v="1012"/>
    <s v="0L"/>
    <x v="6"/>
    <d v="2018-04-17T00:00:00"/>
    <x v="1"/>
    <x v="7"/>
    <s v="ZJ"/>
    <s v="9200093970"/>
    <s v="50"/>
    <n v="-56"/>
    <s v=""/>
    <x v="2"/>
    <x v="6"/>
    <x v="2"/>
  </r>
  <r>
    <s v="1012"/>
    <s v="0L"/>
    <x v="6"/>
    <d v="2018-04-16T00:00:00"/>
    <x v="1"/>
    <x v="7"/>
    <s v="ZJ"/>
    <s v="9200093972"/>
    <s v="50"/>
    <n v="-28"/>
    <s v=""/>
    <x v="1"/>
    <x v="6"/>
    <x v="1"/>
  </r>
  <r>
    <s v="1012"/>
    <s v="0L"/>
    <x v="6"/>
    <d v="2018-04-16T00:00:00"/>
    <x v="1"/>
    <x v="7"/>
    <s v="ZJ"/>
    <s v="9200093972"/>
    <s v="50"/>
    <n v="-2296"/>
    <s v=""/>
    <x v="1"/>
    <x v="6"/>
    <x v="1"/>
  </r>
  <r>
    <s v="1012"/>
    <s v="0L"/>
    <x v="6"/>
    <d v="2018-04-16T00:00:00"/>
    <x v="1"/>
    <x v="7"/>
    <s v="ZJ"/>
    <s v="9200093972"/>
    <s v="50"/>
    <n v="-28"/>
    <s v=""/>
    <x v="2"/>
    <x v="6"/>
    <x v="2"/>
  </r>
  <r>
    <s v="1012"/>
    <s v="0L"/>
    <x v="6"/>
    <d v="2018-04-17T00:00:00"/>
    <x v="1"/>
    <x v="7"/>
    <s v="ZJ"/>
    <s v="9200093969"/>
    <s v="40"/>
    <n v="28"/>
    <s v=""/>
    <x v="1"/>
    <x v="6"/>
    <x v="1"/>
  </r>
  <r>
    <s v="1012"/>
    <s v="0L"/>
    <x v="6"/>
    <d v="2018-04-18T00:00:00"/>
    <x v="1"/>
    <x v="7"/>
    <s v="ZJ"/>
    <s v="9200094000"/>
    <s v="50"/>
    <n v="-168"/>
    <s v=""/>
    <x v="1"/>
    <x v="6"/>
    <x v="1"/>
  </r>
  <r>
    <s v="1012"/>
    <s v="0L"/>
    <x v="6"/>
    <d v="2018-04-18T00:00:00"/>
    <x v="1"/>
    <x v="7"/>
    <s v="ZJ"/>
    <s v="9200094036"/>
    <s v="50"/>
    <n v="-28"/>
    <s v=""/>
    <x v="2"/>
    <x v="6"/>
    <x v="2"/>
  </r>
  <r>
    <s v="1012"/>
    <s v="0L"/>
    <x v="6"/>
    <d v="2018-04-18T00:00:00"/>
    <x v="1"/>
    <x v="7"/>
    <s v="ZJ"/>
    <s v="9200094036"/>
    <s v="50"/>
    <n v="-1988"/>
    <s v=""/>
    <x v="1"/>
    <x v="6"/>
    <x v="1"/>
  </r>
  <r>
    <s v="1012"/>
    <s v="0L"/>
    <x v="6"/>
    <d v="2018-04-18T00:00:00"/>
    <x v="1"/>
    <x v="7"/>
    <s v="ZJ"/>
    <s v="9200094036"/>
    <s v="50"/>
    <n v="-28"/>
    <s v=""/>
    <x v="1"/>
    <x v="6"/>
    <x v="1"/>
  </r>
  <r>
    <s v="1012"/>
    <s v="0L"/>
    <x v="6"/>
    <d v="2018-04-18T00:00:00"/>
    <x v="1"/>
    <x v="7"/>
    <s v="ZJ"/>
    <s v="9200094036"/>
    <s v="50"/>
    <n v="-28"/>
    <s v=""/>
    <x v="1"/>
    <x v="6"/>
    <x v="1"/>
  </r>
  <r>
    <s v="1012"/>
    <s v="0L"/>
    <x v="6"/>
    <d v="2018-04-18T00:00:00"/>
    <x v="1"/>
    <x v="7"/>
    <s v="ZJ"/>
    <s v="9200094036"/>
    <s v="50"/>
    <n v="-28"/>
    <s v=""/>
    <x v="0"/>
    <x v="6"/>
    <x v="0"/>
  </r>
  <r>
    <s v="1012"/>
    <s v="0L"/>
    <x v="6"/>
    <d v="2018-04-18T00:00:00"/>
    <x v="1"/>
    <x v="7"/>
    <s v="ZJ"/>
    <s v="9200094036"/>
    <s v="50"/>
    <n v="-28"/>
    <s v=""/>
    <x v="5"/>
    <x v="6"/>
    <x v="5"/>
  </r>
  <r>
    <s v="1012"/>
    <s v="0L"/>
    <x v="6"/>
    <d v="2018-04-18T00:00:00"/>
    <x v="1"/>
    <x v="7"/>
    <s v="ZJ"/>
    <s v="9200094033"/>
    <s v="40"/>
    <n v="28"/>
    <s v=""/>
    <x v="1"/>
    <x v="6"/>
    <x v="1"/>
  </r>
  <r>
    <s v="1012"/>
    <s v="0L"/>
    <x v="6"/>
    <d v="2018-04-19T00:00:00"/>
    <x v="1"/>
    <x v="7"/>
    <s v="ZJ"/>
    <s v="9200094075"/>
    <s v="50"/>
    <n v="-196"/>
    <s v=""/>
    <x v="2"/>
    <x v="6"/>
    <x v="2"/>
  </r>
  <r>
    <s v="1012"/>
    <s v="0L"/>
    <x v="6"/>
    <d v="2018-04-19T00:00:00"/>
    <x v="1"/>
    <x v="7"/>
    <s v="ZJ"/>
    <s v="9200094075"/>
    <s v="50"/>
    <n v="-28"/>
    <s v=""/>
    <x v="4"/>
    <x v="6"/>
    <x v="4"/>
  </r>
  <r>
    <s v="1012"/>
    <s v="0L"/>
    <x v="6"/>
    <d v="2018-04-19T00:00:00"/>
    <x v="1"/>
    <x v="7"/>
    <s v="ZJ"/>
    <s v="9200094075"/>
    <s v="50"/>
    <n v="-1232"/>
    <s v=""/>
    <x v="1"/>
    <x v="6"/>
    <x v="1"/>
  </r>
  <r>
    <s v="1012"/>
    <s v="0L"/>
    <x v="6"/>
    <d v="2018-04-19T00:00:00"/>
    <x v="1"/>
    <x v="7"/>
    <s v="ZJ"/>
    <s v="9200094075"/>
    <s v="50"/>
    <n v="-28"/>
    <s v=""/>
    <x v="0"/>
    <x v="6"/>
    <x v="0"/>
  </r>
  <r>
    <s v="1012"/>
    <s v="0L"/>
    <x v="6"/>
    <d v="2018-04-19T00:00:00"/>
    <x v="1"/>
    <x v="7"/>
    <s v="ZJ"/>
    <s v="9200094091"/>
    <s v="40"/>
    <n v="28"/>
    <s v=""/>
    <x v="0"/>
    <x v="6"/>
    <x v="0"/>
  </r>
  <r>
    <s v="1012"/>
    <s v="0L"/>
    <x v="6"/>
    <d v="2018-04-19T00:00:00"/>
    <x v="1"/>
    <x v="7"/>
    <s v="ZJ"/>
    <s v="9200094091"/>
    <s v="40"/>
    <n v="28"/>
    <s v=""/>
    <x v="0"/>
    <x v="6"/>
    <x v="0"/>
  </r>
  <r>
    <s v="1012"/>
    <s v="0L"/>
    <x v="6"/>
    <d v="2018-04-20T00:00:00"/>
    <x v="1"/>
    <x v="7"/>
    <s v="ZJ"/>
    <s v="9200094130"/>
    <s v="50"/>
    <n v="-3220"/>
    <s v=""/>
    <x v="1"/>
    <x v="6"/>
    <x v="1"/>
  </r>
  <r>
    <s v="1012"/>
    <s v="0L"/>
    <x v="6"/>
    <d v="2018-04-20T00:00:00"/>
    <x v="1"/>
    <x v="7"/>
    <s v="ZJ"/>
    <s v="9200094130"/>
    <s v="50"/>
    <n v="-112"/>
    <s v=""/>
    <x v="0"/>
    <x v="6"/>
    <x v="0"/>
  </r>
  <r>
    <s v="1012"/>
    <s v="0L"/>
    <x v="6"/>
    <d v="2018-04-20T00:00:00"/>
    <x v="1"/>
    <x v="7"/>
    <s v="ZJ"/>
    <s v="9200094130"/>
    <s v="50"/>
    <n v="-84"/>
    <s v=""/>
    <x v="2"/>
    <x v="6"/>
    <x v="2"/>
  </r>
  <r>
    <s v="1012"/>
    <s v="0L"/>
    <x v="6"/>
    <d v="2018-04-20T00:00:00"/>
    <x v="1"/>
    <x v="7"/>
    <s v="ZJ"/>
    <s v="9200094139"/>
    <s v="40"/>
    <n v="56"/>
    <s v=""/>
    <x v="1"/>
    <x v="6"/>
    <x v="1"/>
  </r>
  <r>
    <s v="1012"/>
    <s v="0L"/>
    <x v="6"/>
    <d v="2018-04-20T00:00:00"/>
    <x v="1"/>
    <x v="7"/>
    <s v="ZJ"/>
    <s v="9200094139"/>
    <s v="40"/>
    <n v="28"/>
    <s v=""/>
    <x v="1"/>
    <x v="6"/>
    <x v="1"/>
  </r>
  <r>
    <s v="1012"/>
    <s v="0L"/>
    <x v="6"/>
    <d v="2018-04-20T00:00:00"/>
    <x v="1"/>
    <x v="7"/>
    <s v="ZJ"/>
    <s v="9200094139"/>
    <s v="40"/>
    <n v="28"/>
    <s v=""/>
    <x v="1"/>
    <x v="6"/>
    <x v="1"/>
  </r>
  <r>
    <s v="1012"/>
    <s v="0L"/>
    <x v="6"/>
    <d v="2018-04-20T00:00:00"/>
    <x v="1"/>
    <x v="7"/>
    <s v="ZJ"/>
    <s v="9200094153"/>
    <s v="50"/>
    <n v="-28"/>
    <s v=""/>
    <x v="1"/>
    <x v="6"/>
    <x v="1"/>
  </r>
  <r>
    <s v="1012"/>
    <s v="0L"/>
    <x v="6"/>
    <d v="2018-04-20T00:00:00"/>
    <x v="1"/>
    <x v="7"/>
    <s v="ZJ"/>
    <s v="9200094153"/>
    <s v="50"/>
    <n v="-28"/>
    <s v=""/>
    <x v="1"/>
    <x v="6"/>
    <x v="1"/>
  </r>
  <r>
    <s v="1012"/>
    <s v="0L"/>
    <x v="6"/>
    <d v="2018-04-20T00:00:00"/>
    <x v="1"/>
    <x v="7"/>
    <s v="ZJ"/>
    <s v="9200094164"/>
    <s v="40"/>
    <n v="28"/>
    <s v=""/>
    <x v="1"/>
    <x v="6"/>
    <x v="1"/>
  </r>
  <r>
    <s v="1012"/>
    <s v="0L"/>
    <x v="6"/>
    <d v="2018-04-21T00:00:00"/>
    <x v="1"/>
    <x v="7"/>
    <s v="ZJ"/>
    <s v="9200094171"/>
    <s v="50"/>
    <n v="-252"/>
    <s v=""/>
    <x v="1"/>
    <x v="6"/>
    <x v="1"/>
  </r>
  <r>
    <s v="1012"/>
    <s v="0L"/>
    <x v="6"/>
    <d v="2018-04-24T00:00:00"/>
    <x v="1"/>
    <x v="7"/>
    <s v="ZJ"/>
    <s v="9200094236"/>
    <s v="50"/>
    <n v="-28"/>
    <s v=""/>
    <x v="2"/>
    <x v="6"/>
    <x v="2"/>
  </r>
  <r>
    <s v="1012"/>
    <s v="0L"/>
    <x v="6"/>
    <d v="2018-04-24T00:00:00"/>
    <x v="1"/>
    <x v="7"/>
    <s v="ZJ"/>
    <s v="9200094236"/>
    <s v="50"/>
    <n v="-168"/>
    <s v=""/>
    <x v="2"/>
    <x v="6"/>
    <x v="2"/>
  </r>
  <r>
    <s v="1012"/>
    <s v="0L"/>
    <x v="6"/>
    <d v="2018-04-24T00:00:00"/>
    <x v="1"/>
    <x v="7"/>
    <s v="ZJ"/>
    <s v="9200094236"/>
    <s v="50"/>
    <n v="-2240"/>
    <s v=""/>
    <x v="1"/>
    <x v="6"/>
    <x v="1"/>
  </r>
  <r>
    <s v="1012"/>
    <s v="0L"/>
    <x v="6"/>
    <d v="2018-04-24T00:00:00"/>
    <x v="1"/>
    <x v="7"/>
    <s v="ZJ"/>
    <s v="9200094236"/>
    <s v="50"/>
    <n v="-28"/>
    <s v=""/>
    <x v="5"/>
    <x v="6"/>
    <x v="5"/>
  </r>
  <r>
    <s v="1012"/>
    <s v="0L"/>
    <x v="6"/>
    <d v="2018-04-24T00:00:00"/>
    <x v="1"/>
    <x v="7"/>
    <s v="ZJ"/>
    <s v="9200094236"/>
    <s v="50"/>
    <n v="-28"/>
    <s v=""/>
    <x v="1"/>
    <x v="6"/>
    <x v="1"/>
  </r>
  <r>
    <s v="1012"/>
    <s v="0L"/>
    <x v="6"/>
    <d v="2018-04-24T00:00:00"/>
    <x v="1"/>
    <x v="7"/>
    <s v="ZJ"/>
    <s v="9200094236"/>
    <s v="50"/>
    <n v="-84"/>
    <s v=""/>
    <x v="0"/>
    <x v="6"/>
    <x v="0"/>
  </r>
  <r>
    <s v="1012"/>
    <s v="0L"/>
    <x v="6"/>
    <d v="2018-04-24T00:00:00"/>
    <x v="1"/>
    <x v="7"/>
    <s v="ZJ"/>
    <s v="9200094236"/>
    <s v="50"/>
    <n v="-28"/>
    <s v=""/>
    <x v="1"/>
    <x v="6"/>
    <x v="1"/>
  </r>
  <r>
    <s v="1012"/>
    <s v="0L"/>
    <x v="6"/>
    <d v="2018-04-23T00:00:00"/>
    <x v="1"/>
    <x v="7"/>
    <s v="ZJ"/>
    <s v="9200094265"/>
    <s v="50"/>
    <n v="-56"/>
    <s v=""/>
    <x v="0"/>
    <x v="6"/>
    <x v="0"/>
  </r>
  <r>
    <s v="1012"/>
    <s v="0L"/>
    <x v="6"/>
    <d v="2018-04-23T00:00:00"/>
    <x v="1"/>
    <x v="7"/>
    <s v="ZJ"/>
    <s v="9200094265"/>
    <s v="50"/>
    <n v="-28"/>
    <s v=""/>
    <x v="5"/>
    <x v="6"/>
    <x v="5"/>
  </r>
  <r>
    <s v="1012"/>
    <s v="0L"/>
    <x v="6"/>
    <d v="2018-04-23T00:00:00"/>
    <x v="1"/>
    <x v="7"/>
    <s v="ZJ"/>
    <s v="9200094265"/>
    <s v="50"/>
    <n v="-28"/>
    <s v=""/>
    <x v="1"/>
    <x v="6"/>
    <x v="1"/>
  </r>
  <r>
    <s v="1012"/>
    <s v="0L"/>
    <x v="6"/>
    <d v="2018-04-23T00:00:00"/>
    <x v="1"/>
    <x v="7"/>
    <s v="ZJ"/>
    <s v="9200094265"/>
    <s v="50"/>
    <n v="-2296"/>
    <s v=""/>
    <x v="1"/>
    <x v="6"/>
    <x v="1"/>
  </r>
  <r>
    <s v="1012"/>
    <s v="0L"/>
    <x v="6"/>
    <d v="2018-04-23T00:00:00"/>
    <x v="1"/>
    <x v="7"/>
    <s v="ZJ"/>
    <s v="9200094265"/>
    <s v="50"/>
    <n v="-28"/>
    <s v=""/>
    <x v="2"/>
    <x v="6"/>
    <x v="2"/>
  </r>
  <r>
    <s v="1012"/>
    <s v="0L"/>
    <x v="6"/>
    <d v="2018-04-25T00:00:00"/>
    <x v="1"/>
    <x v="7"/>
    <s v="ZJ"/>
    <s v="9200094284"/>
    <s v="50"/>
    <n v="-196"/>
    <s v=""/>
    <x v="1"/>
    <x v="6"/>
    <x v="1"/>
  </r>
  <r>
    <s v="1012"/>
    <s v="0L"/>
    <x v="6"/>
    <d v="2018-04-25T00:00:00"/>
    <x v="1"/>
    <x v="7"/>
    <s v="ZJ"/>
    <s v="9200094324"/>
    <s v="50"/>
    <n v="-56"/>
    <s v=""/>
    <x v="4"/>
    <x v="6"/>
    <x v="4"/>
  </r>
  <r>
    <s v="1012"/>
    <s v="0L"/>
    <x v="6"/>
    <d v="2018-04-25T00:00:00"/>
    <x v="1"/>
    <x v="7"/>
    <s v="ZJ"/>
    <s v="9200094324"/>
    <s v="50"/>
    <n v="-28"/>
    <s v=""/>
    <x v="0"/>
    <x v="6"/>
    <x v="0"/>
  </r>
  <r>
    <s v="1012"/>
    <s v="0L"/>
    <x v="6"/>
    <d v="2018-04-25T00:00:00"/>
    <x v="1"/>
    <x v="7"/>
    <s v="ZJ"/>
    <s v="9200094324"/>
    <s v="50"/>
    <n v="-28"/>
    <s v=""/>
    <x v="2"/>
    <x v="6"/>
    <x v="2"/>
  </r>
  <r>
    <s v="1012"/>
    <s v="0L"/>
    <x v="6"/>
    <d v="2018-04-25T00:00:00"/>
    <x v="1"/>
    <x v="7"/>
    <s v="ZJ"/>
    <s v="9200094324"/>
    <s v="50"/>
    <n v="-1960"/>
    <s v=""/>
    <x v="1"/>
    <x v="6"/>
    <x v="1"/>
  </r>
  <r>
    <s v="1012"/>
    <s v="0L"/>
    <x v="6"/>
    <d v="2018-04-25T00:00:00"/>
    <x v="1"/>
    <x v="7"/>
    <s v="ZJ"/>
    <s v="9200094324"/>
    <s v="50"/>
    <n v="-28"/>
    <s v=""/>
    <x v="1"/>
    <x v="6"/>
    <x v="1"/>
  </r>
  <r>
    <s v="1012"/>
    <s v="0L"/>
    <x v="6"/>
    <d v="2018-04-26T00:00:00"/>
    <x v="1"/>
    <x v="7"/>
    <s v="ZJ"/>
    <s v="9200094374"/>
    <s v="50"/>
    <n v="-28"/>
    <s v=""/>
    <x v="1"/>
    <x v="6"/>
    <x v="1"/>
  </r>
  <r>
    <s v="1012"/>
    <s v="0L"/>
    <x v="6"/>
    <d v="2018-04-26T00:00:00"/>
    <x v="1"/>
    <x v="7"/>
    <s v="ZJ"/>
    <s v="9200094374"/>
    <s v="50"/>
    <n v="-28"/>
    <s v=""/>
    <x v="5"/>
    <x v="6"/>
    <x v="5"/>
  </r>
  <r>
    <s v="1012"/>
    <s v="0L"/>
    <x v="6"/>
    <d v="2018-04-26T00:00:00"/>
    <x v="1"/>
    <x v="7"/>
    <s v="ZJ"/>
    <s v="9200094374"/>
    <s v="50"/>
    <n v="-28"/>
    <s v=""/>
    <x v="0"/>
    <x v="6"/>
    <x v="0"/>
  </r>
  <r>
    <s v="1012"/>
    <s v="0L"/>
    <x v="6"/>
    <d v="2018-04-26T00:00:00"/>
    <x v="1"/>
    <x v="7"/>
    <s v="ZJ"/>
    <s v="9200094374"/>
    <s v="50"/>
    <n v="-1512"/>
    <s v=""/>
    <x v="1"/>
    <x v="6"/>
    <x v="1"/>
  </r>
  <r>
    <s v="1012"/>
    <s v="0L"/>
    <x v="6"/>
    <d v="2018-04-27T00:00:00"/>
    <x v="1"/>
    <x v="7"/>
    <s v="ZJ"/>
    <s v="9200094436"/>
    <s v="50"/>
    <n v="-140"/>
    <s v=""/>
    <x v="2"/>
    <x v="6"/>
    <x v="2"/>
  </r>
  <r>
    <s v="1012"/>
    <s v="0L"/>
    <x v="6"/>
    <d v="2018-04-27T00:00:00"/>
    <x v="1"/>
    <x v="7"/>
    <s v="ZJ"/>
    <s v="9200094436"/>
    <s v="50"/>
    <n v="-56"/>
    <s v=""/>
    <x v="0"/>
    <x v="6"/>
    <x v="0"/>
  </r>
  <r>
    <s v="1012"/>
    <s v="0L"/>
    <x v="6"/>
    <d v="2018-04-27T00:00:00"/>
    <x v="1"/>
    <x v="7"/>
    <s v="ZJ"/>
    <s v="9200094436"/>
    <s v="50"/>
    <n v="-3808"/>
    <s v=""/>
    <x v="1"/>
    <x v="6"/>
    <x v="1"/>
  </r>
  <r>
    <s v="1012"/>
    <s v="0L"/>
    <x v="6"/>
    <d v="2018-04-27T00:00:00"/>
    <x v="1"/>
    <x v="7"/>
    <s v="ZJ"/>
    <s v="9200094436"/>
    <s v="50"/>
    <n v="-56"/>
    <s v=""/>
    <x v="1"/>
    <x v="6"/>
    <x v="1"/>
  </r>
  <r>
    <s v="1012"/>
    <s v="0L"/>
    <x v="6"/>
    <d v="2018-04-28T00:00:00"/>
    <x v="1"/>
    <x v="7"/>
    <s v="ZJ"/>
    <s v="9200094471"/>
    <s v="50"/>
    <n v="-84"/>
    <s v=""/>
    <x v="1"/>
    <x v="6"/>
    <x v="1"/>
  </r>
  <r>
    <s v="1012"/>
    <s v="0L"/>
    <x v="6"/>
    <d v="2018-05-01T00:00:00"/>
    <x v="1"/>
    <x v="8"/>
    <s v="ZJ"/>
    <s v="9200094520"/>
    <s v="50"/>
    <n v="-28"/>
    <s v=""/>
    <x v="1"/>
    <x v="6"/>
    <x v="1"/>
  </r>
  <r>
    <s v="1012"/>
    <s v="0L"/>
    <x v="6"/>
    <d v="2018-05-01T00:00:00"/>
    <x v="1"/>
    <x v="8"/>
    <s v="ZJ"/>
    <s v="9200094520"/>
    <s v="50"/>
    <n v="-56"/>
    <s v=""/>
    <x v="1"/>
    <x v="6"/>
    <x v="1"/>
  </r>
  <r>
    <s v="1012"/>
    <s v="0L"/>
    <x v="6"/>
    <d v="2018-05-01T00:00:00"/>
    <x v="1"/>
    <x v="8"/>
    <s v="ZJ"/>
    <s v="9200094520"/>
    <s v="50"/>
    <n v="-28"/>
    <s v=""/>
    <x v="1"/>
    <x v="6"/>
    <x v="1"/>
  </r>
  <r>
    <s v="1012"/>
    <s v="0L"/>
    <x v="6"/>
    <d v="2018-05-01T00:00:00"/>
    <x v="1"/>
    <x v="8"/>
    <s v="ZJ"/>
    <s v="9200094520"/>
    <s v="50"/>
    <n v="-28"/>
    <s v=""/>
    <x v="1"/>
    <x v="6"/>
    <x v="1"/>
  </r>
  <r>
    <s v="1012"/>
    <s v="0L"/>
    <x v="6"/>
    <d v="2018-05-01T00:00:00"/>
    <x v="1"/>
    <x v="8"/>
    <s v="ZJ"/>
    <s v="9200094520"/>
    <s v="50"/>
    <n v="-4256"/>
    <s v=""/>
    <x v="1"/>
    <x v="6"/>
    <x v="1"/>
  </r>
  <r>
    <s v="1012"/>
    <s v="0L"/>
    <x v="6"/>
    <d v="2018-05-01T00:00:00"/>
    <x v="1"/>
    <x v="8"/>
    <s v="ZJ"/>
    <s v="9200094520"/>
    <s v="50"/>
    <n v="-84"/>
    <s v=""/>
    <x v="2"/>
    <x v="6"/>
    <x v="2"/>
  </r>
  <r>
    <s v="1012"/>
    <s v="0L"/>
    <x v="6"/>
    <d v="2018-05-01T00:00:00"/>
    <x v="1"/>
    <x v="8"/>
    <s v="ZJ"/>
    <s v="9200094520"/>
    <s v="50"/>
    <n v="-84"/>
    <s v=""/>
    <x v="0"/>
    <x v="6"/>
    <x v="0"/>
  </r>
  <r>
    <s v="1012"/>
    <s v="0L"/>
    <x v="6"/>
    <d v="2018-05-01T00:00:00"/>
    <x v="1"/>
    <x v="8"/>
    <s v="ZJ"/>
    <s v="9200094549"/>
    <s v="50"/>
    <n v="-140"/>
    <s v=""/>
    <x v="2"/>
    <x v="6"/>
    <x v="2"/>
  </r>
  <r>
    <s v="1012"/>
    <s v="0L"/>
    <x v="6"/>
    <d v="2018-05-01T00:00:00"/>
    <x v="1"/>
    <x v="8"/>
    <s v="ZJ"/>
    <s v="9200094549"/>
    <s v="50"/>
    <n v="-56"/>
    <s v=""/>
    <x v="0"/>
    <x v="6"/>
    <x v="0"/>
  </r>
  <r>
    <s v="1012"/>
    <s v="0L"/>
    <x v="6"/>
    <d v="2018-05-01T00:00:00"/>
    <x v="1"/>
    <x v="8"/>
    <s v="ZJ"/>
    <s v="9200094549"/>
    <s v="50"/>
    <n v="-84"/>
    <s v=""/>
    <x v="1"/>
    <x v="6"/>
    <x v="1"/>
  </r>
  <r>
    <s v="1012"/>
    <s v="0L"/>
    <x v="6"/>
    <d v="2018-05-01T00:00:00"/>
    <x v="1"/>
    <x v="8"/>
    <s v="ZJ"/>
    <s v="9200094549"/>
    <s v="50"/>
    <n v="-3668"/>
    <s v=""/>
    <x v="1"/>
    <x v="6"/>
    <x v="1"/>
  </r>
  <r>
    <s v="1012"/>
    <s v="0L"/>
    <x v="6"/>
    <d v="2018-05-01T00:00:00"/>
    <x v="1"/>
    <x v="8"/>
    <s v="ZJ"/>
    <s v="9200094549"/>
    <s v="50"/>
    <n v="-28"/>
    <s v=""/>
    <x v="1"/>
    <x v="6"/>
    <x v="1"/>
  </r>
  <r>
    <s v="1012"/>
    <s v="0L"/>
    <x v="6"/>
    <d v="2018-05-01T00:00:00"/>
    <x v="1"/>
    <x v="8"/>
    <s v="ZJ"/>
    <s v="9200094549"/>
    <s v="50"/>
    <n v="-28"/>
    <s v=""/>
    <x v="1"/>
    <x v="6"/>
    <x v="1"/>
  </r>
  <r>
    <s v="1012"/>
    <s v="0L"/>
    <x v="6"/>
    <d v="2018-05-01T00:00:00"/>
    <x v="1"/>
    <x v="8"/>
    <s v="ZJ"/>
    <s v="9200094549"/>
    <s v="50"/>
    <n v="-28"/>
    <s v=""/>
    <x v="1"/>
    <x v="6"/>
    <x v="1"/>
  </r>
  <r>
    <s v="1012"/>
    <s v="0L"/>
    <x v="6"/>
    <d v="2018-05-01T00:00:00"/>
    <x v="1"/>
    <x v="8"/>
    <s v="ZJ"/>
    <s v="9200094564"/>
    <s v="40"/>
    <n v="28"/>
    <s v=""/>
    <x v="1"/>
    <x v="6"/>
    <x v="1"/>
  </r>
  <r>
    <s v="1012"/>
    <s v="0L"/>
    <x v="6"/>
    <d v="2018-05-02T00:00:00"/>
    <x v="1"/>
    <x v="8"/>
    <s v="ZJ"/>
    <s v="9200094581"/>
    <s v="50"/>
    <n v="-168"/>
    <s v=""/>
    <x v="1"/>
    <x v="6"/>
    <x v="1"/>
  </r>
  <r>
    <s v="1012"/>
    <s v="0L"/>
    <x v="6"/>
    <d v="2018-05-02T00:00:00"/>
    <x v="1"/>
    <x v="8"/>
    <s v="ZJ"/>
    <s v="9200094612"/>
    <s v="50"/>
    <n v="-28"/>
    <s v=""/>
    <x v="2"/>
    <x v="6"/>
    <x v="2"/>
  </r>
  <r>
    <s v="1012"/>
    <s v="0L"/>
    <x v="6"/>
    <d v="2018-05-02T00:00:00"/>
    <x v="1"/>
    <x v="8"/>
    <s v="ZJ"/>
    <s v="9200094612"/>
    <s v="50"/>
    <n v="-84"/>
    <s v=""/>
    <x v="0"/>
    <x v="6"/>
    <x v="0"/>
  </r>
  <r>
    <s v="1012"/>
    <s v="0L"/>
    <x v="6"/>
    <d v="2018-05-02T00:00:00"/>
    <x v="1"/>
    <x v="8"/>
    <s v="ZJ"/>
    <s v="9200094612"/>
    <s v="50"/>
    <n v="-3136"/>
    <s v=""/>
    <x v="1"/>
    <x v="6"/>
    <x v="1"/>
  </r>
  <r>
    <s v="1012"/>
    <s v="0L"/>
    <x v="6"/>
    <d v="2018-05-02T00:00:00"/>
    <x v="1"/>
    <x v="8"/>
    <s v="ZJ"/>
    <s v="9200094612"/>
    <s v="50"/>
    <n v="-28"/>
    <s v=""/>
    <x v="1"/>
    <x v="6"/>
    <x v="1"/>
  </r>
  <r>
    <s v="1012"/>
    <s v="0L"/>
    <x v="6"/>
    <d v="2018-05-02T00:00:00"/>
    <x v="1"/>
    <x v="8"/>
    <s v="ZJ"/>
    <s v="9200094630"/>
    <s v="40"/>
    <n v="28"/>
    <s v=""/>
    <x v="1"/>
    <x v="6"/>
    <x v="1"/>
  </r>
  <r>
    <s v="1012"/>
    <s v="0L"/>
    <x v="6"/>
    <d v="2018-05-02T00:00:00"/>
    <x v="1"/>
    <x v="8"/>
    <s v="ZJ"/>
    <s v="9200094630"/>
    <s v="40"/>
    <n v="28"/>
    <s v=""/>
    <x v="1"/>
    <x v="6"/>
    <x v="1"/>
  </r>
  <r>
    <s v="1012"/>
    <s v="0L"/>
    <x v="6"/>
    <d v="2018-05-02T00:00:00"/>
    <x v="1"/>
    <x v="8"/>
    <s v="ZJ"/>
    <s v="9200094636"/>
    <s v="50"/>
    <n v="-28"/>
    <s v=""/>
    <x v="1"/>
    <x v="6"/>
    <x v="1"/>
  </r>
  <r>
    <s v="1012"/>
    <s v="0L"/>
    <x v="6"/>
    <d v="2018-05-03T00:00:00"/>
    <x v="1"/>
    <x v="8"/>
    <s v="ZJ"/>
    <s v="9200094655"/>
    <s v="50"/>
    <n v="-28"/>
    <s v=""/>
    <x v="0"/>
    <x v="6"/>
    <x v="0"/>
  </r>
  <r>
    <s v="1012"/>
    <s v="0L"/>
    <x v="6"/>
    <d v="2018-05-03T00:00:00"/>
    <x v="1"/>
    <x v="8"/>
    <s v="ZJ"/>
    <s v="9200094655"/>
    <s v="50"/>
    <n v="-28"/>
    <s v=""/>
    <x v="1"/>
    <x v="6"/>
    <x v="1"/>
  </r>
  <r>
    <s v="1012"/>
    <s v="0L"/>
    <x v="6"/>
    <d v="2018-05-03T00:00:00"/>
    <x v="1"/>
    <x v="8"/>
    <s v="ZJ"/>
    <s v="9200094655"/>
    <s v="50"/>
    <n v="-84"/>
    <s v=""/>
    <x v="1"/>
    <x v="6"/>
    <x v="1"/>
  </r>
  <r>
    <s v="1012"/>
    <s v="0L"/>
    <x v="6"/>
    <d v="2018-05-03T00:00:00"/>
    <x v="1"/>
    <x v="8"/>
    <s v="ZJ"/>
    <s v="9200094655"/>
    <s v="50"/>
    <n v="-2548"/>
    <s v=""/>
    <x v="1"/>
    <x v="6"/>
    <x v="1"/>
  </r>
  <r>
    <s v="1012"/>
    <s v="0L"/>
    <x v="6"/>
    <d v="2018-05-03T00:00:00"/>
    <x v="1"/>
    <x v="8"/>
    <s v="ZJ"/>
    <s v="9200094664"/>
    <s v="40"/>
    <n v="28"/>
    <s v=""/>
    <x v="1"/>
    <x v="6"/>
    <x v="1"/>
  </r>
  <r>
    <s v="1012"/>
    <s v="0L"/>
    <x v="6"/>
    <d v="2018-05-04T00:00:00"/>
    <x v="1"/>
    <x v="8"/>
    <s v="ZJ"/>
    <s v="9200094697"/>
    <s v="50"/>
    <n v="-28"/>
    <s v=""/>
    <x v="1"/>
    <x v="6"/>
    <x v="1"/>
  </r>
  <r>
    <s v="1012"/>
    <s v="0L"/>
    <x v="6"/>
    <d v="2018-05-04T00:00:00"/>
    <x v="1"/>
    <x v="8"/>
    <s v="ZJ"/>
    <s v="9200094697"/>
    <s v="50"/>
    <n v="-28"/>
    <s v=""/>
    <x v="1"/>
    <x v="6"/>
    <x v="1"/>
  </r>
  <r>
    <s v="1012"/>
    <s v="0L"/>
    <x v="6"/>
    <d v="2018-05-04T00:00:00"/>
    <x v="1"/>
    <x v="8"/>
    <s v="ZJ"/>
    <s v="9200094697"/>
    <s v="50"/>
    <n v="-4620"/>
    <s v=""/>
    <x v="1"/>
    <x v="6"/>
    <x v="1"/>
  </r>
  <r>
    <s v="1012"/>
    <s v="0L"/>
    <x v="6"/>
    <d v="2018-05-04T00:00:00"/>
    <x v="1"/>
    <x v="8"/>
    <s v="ZJ"/>
    <s v="9200094697"/>
    <s v="50"/>
    <n v="-56"/>
    <s v=""/>
    <x v="0"/>
    <x v="6"/>
    <x v="0"/>
  </r>
  <r>
    <s v="1012"/>
    <s v="0L"/>
    <x v="6"/>
    <d v="2018-05-04T00:00:00"/>
    <x v="1"/>
    <x v="8"/>
    <s v="ZJ"/>
    <s v="9200094697"/>
    <s v="50"/>
    <n v="-84"/>
    <s v=""/>
    <x v="2"/>
    <x v="6"/>
    <x v="2"/>
  </r>
  <r>
    <s v="1012"/>
    <s v="0L"/>
    <x v="6"/>
    <d v="2018-05-04T00:00:00"/>
    <x v="1"/>
    <x v="8"/>
    <s v="ZJ"/>
    <s v="9200094721"/>
    <s v="40"/>
    <n v="28"/>
    <s v=""/>
    <x v="1"/>
    <x v="6"/>
    <x v="1"/>
  </r>
  <r>
    <s v="1012"/>
    <s v="0L"/>
    <x v="6"/>
    <d v="2018-05-04T00:00:00"/>
    <x v="1"/>
    <x v="8"/>
    <s v="ZJ"/>
    <s v="9200094721"/>
    <s v="40"/>
    <n v="28"/>
    <s v=""/>
    <x v="1"/>
    <x v="6"/>
    <x v="1"/>
  </r>
  <r>
    <s v="1012"/>
    <s v="0L"/>
    <x v="6"/>
    <d v="2018-05-05T00:00:00"/>
    <x v="1"/>
    <x v="8"/>
    <s v="ZJ"/>
    <s v="9200094726"/>
    <s v="50"/>
    <n v="-196"/>
    <s v=""/>
    <x v="1"/>
    <x v="6"/>
    <x v="1"/>
  </r>
  <r>
    <s v="1012"/>
    <s v="0L"/>
    <x v="6"/>
    <d v="2018-05-05T00:00:00"/>
    <x v="1"/>
    <x v="8"/>
    <s v="ZJ"/>
    <s v="9200094726"/>
    <s v="50"/>
    <n v="-28"/>
    <s v=""/>
    <x v="0"/>
    <x v="6"/>
    <x v="0"/>
  </r>
  <r>
    <s v="1012"/>
    <s v="0L"/>
    <x v="6"/>
    <d v="2018-05-06T00:00:00"/>
    <x v="1"/>
    <x v="8"/>
    <s v="ZJ"/>
    <s v="9200094748"/>
    <s v="50"/>
    <n v="-28"/>
    <s v=""/>
    <x v="1"/>
    <x v="6"/>
    <x v="1"/>
  </r>
  <r>
    <s v="1012"/>
    <s v="0L"/>
    <x v="6"/>
    <d v="2018-05-07T00:00:00"/>
    <x v="1"/>
    <x v="8"/>
    <s v="ZJ"/>
    <s v="9200094796"/>
    <s v="40"/>
    <n v="28"/>
    <s v=""/>
    <x v="1"/>
    <x v="6"/>
    <x v="1"/>
  </r>
  <r>
    <s v="1012"/>
    <s v="0L"/>
    <x v="6"/>
    <d v="2018-05-07T00:00:00"/>
    <x v="1"/>
    <x v="8"/>
    <s v="ZJ"/>
    <s v="9200094796"/>
    <s v="40"/>
    <n v="28"/>
    <s v=""/>
    <x v="2"/>
    <x v="6"/>
    <x v="2"/>
  </r>
  <r>
    <s v="1012"/>
    <s v="0L"/>
    <x v="6"/>
    <d v="2018-05-07T00:00:00"/>
    <x v="1"/>
    <x v="8"/>
    <s v="ZJ"/>
    <s v="9200094796"/>
    <s v="40"/>
    <n v="56"/>
    <s v=""/>
    <x v="1"/>
    <x v="6"/>
    <x v="1"/>
  </r>
  <r>
    <s v="1012"/>
    <s v="0L"/>
    <x v="6"/>
    <d v="2018-05-07T00:00:00"/>
    <x v="1"/>
    <x v="8"/>
    <s v="ZJ"/>
    <s v="9200094796"/>
    <s v="40"/>
    <n v="28"/>
    <s v=""/>
    <x v="2"/>
    <x v="6"/>
    <x v="2"/>
  </r>
  <r>
    <s v="1012"/>
    <s v="0L"/>
    <x v="6"/>
    <d v="2018-05-07T00:00:00"/>
    <x v="1"/>
    <x v="8"/>
    <s v="ZJ"/>
    <s v="9200094796"/>
    <s v="40"/>
    <n v="28"/>
    <s v=""/>
    <x v="1"/>
    <x v="6"/>
    <x v="1"/>
  </r>
  <r>
    <s v="1012"/>
    <s v="0L"/>
    <x v="6"/>
    <d v="2018-05-08T00:00:00"/>
    <x v="1"/>
    <x v="8"/>
    <s v="ZJ"/>
    <s v="9200094808"/>
    <s v="50"/>
    <n v="-112"/>
    <s v=""/>
    <x v="0"/>
    <x v="6"/>
    <x v="0"/>
  </r>
  <r>
    <s v="1012"/>
    <s v="0L"/>
    <x v="6"/>
    <d v="2018-05-08T00:00:00"/>
    <x v="1"/>
    <x v="8"/>
    <s v="ZJ"/>
    <s v="9200094808"/>
    <s v="50"/>
    <n v="-28"/>
    <s v=""/>
    <x v="5"/>
    <x v="6"/>
    <x v="5"/>
  </r>
  <r>
    <s v="1012"/>
    <s v="0L"/>
    <x v="6"/>
    <d v="2018-05-08T00:00:00"/>
    <x v="1"/>
    <x v="8"/>
    <s v="ZJ"/>
    <s v="9200094808"/>
    <s v="50"/>
    <n v="-28"/>
    <s v=""/>
    <x v="1"/>
    <x v="6"/>
    <x v="1"/>
  </r>
  <r>
    <s v="1012"/>
    <s v="0L"/>
    <x v="6"/>
    <d v="2018-05-08T00:00:00"/>
    <x v="1"/>
    <x v="8"/>
    <s v="ZJ"/>
    <s v="9200094808"/>
    <s v="50"/>
    <n v="-28"/>
    <s v=""/>
    <x v="1"/>
    <x v="6"/>
    <x v="1"/>
  </r>
  <r>
    <s v="1012"/>
    <s v="0L"/>
    <x v="6"/>
    <d v="2018-05-08T00:00:00"/>
    <x v="1"/>
    <x v="8"/>
    <s v="ZJ"/>
    <s v="9200094808"/>
    <s v="50"/>
    <n v="-3248"/>
    <s v=""/>
    <x v="1"/>
    <x v="6"/>
    <x v="1"/>
  </r>
  <r>
    <s v="1012"/>
    <s v="0L"/>
    <x v="6"/>
    <d v="2018-05-08T00:00:00"/>
    <x v="1"/>
    <x v="8"/>
    <s v="ZJ"/>
    <s v="9200094808"/>
    <s v="50"/>
    <n v="-112"/>
    <s v=""/>
    <x v="2"/>
    <x v="6"/>
    <x v="2"/>
  </r>
  <r>
    <s v="1012"/>
    <s v="0L"/>
    <x v="6"/>
    <d v="2018-05-08T00:00:00"/>
    <x v="1"/>
    <x v="8"/>
    <s v="ZJ"/>
    <s v="9200094804"/>
    <s v="40"/>
    <n v="28"/>
    <s v=""/>
    <x v="1"/>
    <x v="6"/>
    <x v="1"/>
  </r>
  <r>
    <s v="1012"/>
    <s v="0L"/>
    <x v="6"/>
    <d v="2018-05-07T00:00:00"/>
    <x v="1"/>
    <x v="8"/>
    <s v="ZJ"/>
    <s v="9200094828"/>
    <s v="50"/>
    <n v="-3612"/>
    <s v=""/>
    <x v="1"/>
    <x v="6"/>
    <x v="1"/>
  </r>
  <r>
    <s v="1012"/>
    <s v="0L"/>
    <x v="6"/>
    <d v="2018-05-07T00:00:00"/>
    <x v="1"/>
    <x v="8"/>
    <s v="ZJ"/>
    <s v="9200094828"/>
    <s v="50"/>
    <n v="-216.75"/>
    <s v=""/>
    <x v="0"/>
    <x v="6"/>
    <x v="0"/>
  </r>
  <r>
    <s v="1012"/>
    <s v="0L"/>
    <x v="6"/>
    <d v="2018-05-07T00:00:00"/>
    <x v="1"/>
    <x v="8"/>
    <s v="ZJ"/>
    <s v="9200094828"/>
    <s v="50"/>
    <n v="-56"/>
    <s v=""/>
    <x v="1"/>
    <x v="6"/>
    <x v="1"/>
  </r>
  <r>
    <s v="1012"/>
    <s v="0L"/>
    <x v="6"/>
    <d v="2018-05-07T00:00:00"/>
    <x v="1"/>
    <x v="8"/>
    <s v="ZJ"/>
    <s v="9200094828"/>
    <s v="50"/>
    <n v="-112"/>
    <s v=""/>
    <x v="2"/>
    <x v="6"/>
    <x v="2"/>
  </r>
  <r>
    <s v="1012"/>
    <s v="0L"/>
    <x v="6"/>
    <d v="2018-05-08T00:00:00"/>
    <x v="1"/>
    <x v="8"/>
    <s v="ZJ"/>
    <s v="9200094846"/>
    <s v="50"/>
    <n v="-28"/>
    <s v=""/>
    <x v="1"/>
    <x v="6"/>
    <x v="1"/>
  </r>
  <r>
    <s v="1012"/>
    <s v="0L"/>
    <x v="6"/>
    <d v="2018-05-09T00:00:00"/>
    <x v="1"/>
    <x v="8"/>
    <s v="ZJ"/>
    <s v="9200094847"/>
    <s v="50"/>
    <n v="-476"/>
    <s v=""/>
    <x v="1"/>
    <x v="6"/>
    <x v="1"/>
  </r>
  <r>
    <s v="1012"/>
    <s v="0L"/>
    <x v="6"/>
    <d v="2018-05-09T00:00:00"/>
    <x v="1"/>
    <x v="8"/>
    <s v="ZJ"/>
    <s v="9200094875"/>
    <s v="50"/>
    <n v="-28"/>
    <s v=""/>
    <x v="1"/>
    <x v="6"/>
    <x v="1"/>
  </r>
  <r>
    <s v="1012"/>
    <s v="0L"/>
    <x v="6"/>
    <d v="2018-05-09T00:00:00"/>
    <x v="1"/>
    <x v="8"/>
    <s v="ZJ"/>
    <s v="9200094875"/>
    <s v="50"/>
    <n v="-84"/>
    <s v=""/>
    <x v="1"/>
    <x v="6"/>
    <x v="1"/>
  </r>
  <r>
    <s v="1012"/>
    <s v="0L"/>
    <x v="6"/>
    <d v="2018-05-09T00:00:00"/>
    <x v="1"/>
    <x v="8"/>
    <s v="ZJ"/>
    <s v="9200094875"/>
    <s v="50"/>
    <n v="-28"/>
    <s v=""/>
    <x v="1"/>
    <x v="6"/>
    <x v="1"/>
  </r>
  <r>
    <s v="1012"/>
    <s v="0L"/>
    <x v="6"/>
    <d v="2018-05-09T00:00:00"/>
    <x v="1"/>
    <x v="8"/>
    <s v="ZJ"/>
    <s v="9200094875"/>
    <s v="50"/>
    <n v="-1988"/>
    <s v=""/>
    <x v="1"/>
    <x v="6"/>
    <x v="1"/>
  </r>
  <r>
    <s v="1012"/>
    <s v="0L"/>
    <x v="6"/>
    <d v="2018-05-09T00:00:00"/>
    <x v="1"/>
    <x v="8"/>
    <s v="ZJ"/>
    <s v="9200094888"/>
    <s v="40"/>
    <n v="26"/>
    <s v=""/>
    <x v="1"/>
    <x v="6"/>
    <x v="1"/>
  </r>
  <r>
    <s v="1012"/>
    <s v="0L"/>
    <x v="6"/>
    <d v="2018-05-10T00:00:00"/>
    <x v="1"/>
    <x v="8"/>
    <s v="ZJ"/>
    <s v="9200094931"/>
    <s v="50"/>
    <n v="-1484"/>
    <s v=""/>
    <x v="1"/>
    <x v="6"/>
    <x v="1"/>
  </r>
  <r>
    <s v="1012"/>
    <s v="0L"/>
    <x v="6"/>
    <d v="2018-05-10T00:00:00"/>
    <x v="1"/>
    <x v="8"/>
    <s v="ZJ"/>
    <s v="9200094931"/>
    <s v="50"/>
    <n v="-56"/>
    <s v=""/>
    <x v="0"/>
    <x v="6"/>
    <x v="0"/>
  </r>
  <r>
    <s v="1012"/>
    <s v="0L"/>
    <x v="6"/>
    <d v="2018-05-10T00:00:00"/>
    <x v="1"/>
    <x v="8"/>
    <s v="ZJ"/>
    <s v="9200094936"/>
    <s v="40"/>
    <n v="28"/>
    <s v=""/>
    <x v="1"/>
    <x v="6"/>
    <x v="1"/>
  </r>
  <r>
    <s v="1012"/>
    <s v="0L"/>
    <x v="6"/>
    <d v="2018-05-10T00:00:00"/>
    <x v="1"/>
    <x v="8"/>
    <s v="ZJ"/>
    <s v="9200094936"/>
    <s v="40"/>
    <n v="28"/>
    <s v=""/>
    <x v="1"/>
    <x v="6"/>
    <x v="1"/>
  </r>
  <r>
    <s v="1012"/>
    <s v="0L"/>
    <x v="6"/>
    <d v="2018-05-10T00:00:00"/>
    <x v="1"/>
    <x v="8"/>
    <s v="ZJ"/>
    <s v="9200094936"/>
    <s v="40"/>
    <n v="28"/>
    <s v=""/>
    <x v="1"/>
    <x v="6"/>
    <x v="1"/>
  </r>
  <r>
    <s v="1012"/>
    <s v="0L"/>
    <x v="6"/>
    <d v="2018-05-01T00:00:00"/>
    <x v="1"/>
    <x v="8"/>
    <s v="ZJ"/>
    <s v="9200095011"/>
    <s v="40"/>
    <n v="28"/>
    <s v=""/>
    <x v="1"/>
    <x v="6"/>
    <x v="1"/>
  </r>
  <r>
    <s v="1012"/>
    <s v="0L"/>
    <x v="6"/>
    <d v="2018-05-01T00:00:00"/>
    <x v="1"/>
    <x v="8"/>
    <s v="ZJ"/>
    <s v="9200095012"/>
    <s v="40"/>
    <n v="28"/>
    <s v=""/>
    <x v="1"/>
    <x v="6"/>
    <x v="1"/>
  </r>
  <r>
    <s v="1012"/>
    <s v="0L"/>
    <x v="6"/>
    <d v="2018-05-11T00:00:00"/>
    <x v="1"/>
    <x v="8"/>
    <s v="ZJ"/>
    <s v="9200095023"/>
    <s v="50"/>
    <n v="-84"/>
    <s v=""/>
    <x v="1"/>
    <x v="6"/>
    <x v="1"/>
  </r>
  <r>
    <s v="1012"/>
    <s v="0L"/>
    <x v="6"/>
    <d v="2018-05-11T00:00:00"/>
    <x v="1"/>
    <x v="8"/>
    <s v="ZJ"/>
    <s v="9200095023"/>
    <s v="50"/>
    <n v="-28"/>
    <s v=""/>
    <x v="1"/>
    <x v="6"/>
    <x v="1"/>
  </r>
  <r>
    <s v="1012"/>
    <s v="0L"/>
    <x v="6"/>
    <d v="2018-05-11T00:00:00"/>
    <x v="1"/>
    <x v="8"/>
    <s v="ZJ"/>
    <s v="9200095023"/>
    <s v="50"/>
    <n v="-3892"/>
    <s v=""/>
    <x v="1"/>
    <x v="6"/>
    <x v="1"/>
  </r>
  <r>
    <s v="1012"/>
    <s v="0L"/>
    <x v="6"/>
    <d v="2018-05-11T00:00:00"/>
    <x v="1"/>
    <x v="8"/>
    <s v="ZJ"/>
    <s v="9200095023"/>
    <s v="50"/>
    <n v="-56"/>
    <s v=""/>
    <x v="0"/>
    <x v="6"/>
    <x v="0"/>
  </r>
  <r>
    <s v="1012"/>
    <s v="0L"/>
    <x v="6"/>
    <d v="2018-05-11T00:00:00"/>
    <x v="1"/>
    <x v="8"/>
    <s v="ZJ"/>
    <s v="9200095023"/>
    <s v="50"/>
    <n v="-56"/>
    <s v=""/>
    <x v="2"/>
    <x v="6"/>
    <x v="2"/>
  </r>
  <r>
    <s v="1012"/>
    <s v="0L"/>
    <x v="6"/>
    <d v="2018-05-01T00:00:00"/>
    <x v="1"/>
    <x v="8"/>
    <s v="ZJ"/>
    <s v="9200095018"/>
    <s v="40"/>
    <n v="504"/>
    <s v=""/>
    <x v="1"/>
    <x v="6"/>
    <x v="1"/>
  </r>
  <r>
    <s v="1012"/>
    <s v="0L"/>
    <x v="6"/>
    <d v="2018-05-12T00:00:00"/>
    <x v="1"/>
    <x v="8"/>
    <s v="ZJ"/>
    <s v="9200095051"/>
    <s v="50"/>
    <n v="-252"/>
    <s v=""/>
    <x v="1"/>
    <x v="6"/>
    <x v="1"/>
  </r>
  <r>
    <s v="1012"/>
    <s v="0L"/>
    <x v="6"/>
    <d v="2018-05-16T00:00:00"/>
    <x v="1"/>
    <x v="8"/>
    <s v="ZJ"/>
    <s v="9200095108"/>
    <s v="50"/>
    <n v="-252"/>
    <s v=""/>
    <x v="1"/>
    <x v="6"/>
    <x v="1"/>
  </r>
  <r>
    <s v="1012"/>
    <s v="0L"/>
    <x v="6"/>
    <d v="2018-05-14T00:00:00"/>
    <x v="1"/>
    <x v="8"/>
    <s v="ZJ"/>
    <s v="9200095109"/>
    <s v="50"/>
    <n v="-112"/>
    <s v=""/>
    <x v="0"/>
    <x v="6"/>
    <x v="0"/>
  </r>
  <r>
    <s v="1012"/>
    <s v="0L"/>
    <x v="6"/>
    <d v="2018-05-14T00:00:00"/>
    <x v="1"/>
    <x v="8"/>
    <s v="ZJ"/>
    <s v="9200095109"/>
    <s v="50"/>
    <n v="-56"/>
    <s v=""/>
    <x v="1"/>
    <x v="6"/>
    <x v="1"/>
  </r>
  <r>
    <s v="1012"/>
    <s v="0L"/>
    <x v="6"/>
    <d v="2018-05-14T00:00:00"/>
    <x v="1"/>
    <x v="8"/>
    <s v="ZJ"/>
    <s v="9200095109"/>
    <s v="50"/>
    <n v="-28"/>
    <s v=""/>
    <x v="1"/>
    <x v="6"/>
    <x v="1"/>
  </r>
  <r>
    <s v="1012"/>
    <s v="0L"/>
    <x v="6"/>
    <d v="2018-05-14T00:00:00"/>
    <x v="1"/>
    <x v="8"/>
    <s v="ZJ"/>
    <s v="9200095109"/>
    <s v="50"/>
    <n v="-2912"/>
    <s v=""/>
    <x v="1"/>
    <x v="6"/>
    <x v="1"/>
  </r>
  <r>
    <s v="1012"/>
    <s v="0L"/>
    <x v="6"/>
    <d v="2018-05-15T00:00:00"/>
    <x v="1"/>
    <x v="8"/>
    <s v="ZJ"/>
    <s v="9200095110"/>
    <s v="50"/>
    <n v="-28"/>
    <s v=""/>
    <x v="1"/>
    <x v="6"/>
    <x v="1"/>
  </r>
  <r>
    <s v="1012"/>
    <s v="0L"/>
    <x v="6"/>
    <d v="2018-05-15T00:00:00"/>
    <x v="1"/>
    <x v="8"/>
    <s v="ZJ"/>
    <s v="9200095110"/>
    <s v="50"/>
    <n v="-84"/>
    <s v=""/>
    <x v="0"/>
    <x v="6"/>
    <x v="0"/>
  </r>
  <r>
    <s v="1012"/>
    <s v="0L"/>
    <x v="6"/>
    <d v="2018-05-15T00:00:00"/>
    <x v="1"/>
    <x v="8"/>
    <s v="ZJ"/>
    <s v="9200095110"/>
    <s v="50"/>
    <n v="-3612"/>
    <s v=""/>
    <x v="1"/>
    <x v="6"/>
    <x v="1"/>
  </r>
  <r>
    <s v="1012"/>
    <s v="0L"/>
    <x v="6"/>
    <d v="2018-05-15T00:00:00"/>
    <x v="1"/>
    <x v="8"/>
    <s v="ZJ"/>
    <s v="9200095110"/>
    <s v="50"/>
    <n v="-28"/>
    <s v=""/>
    <x v="5"/>
    <x v="6"/>
    <x v="5"/>
  </r>
  <r>
    <s v="1012"/>
    <s v="0L"/>
    <x v="6"/>
    <d v="2018-05-14T00:00:00"/>
    <x v="1"/>
    <x v="8"/>
    <s v="ZJ"/>
    <s v="9200095115"/>
    <s v="40"/>
    <n v="28"/>
    <s v=""/>
    <x v="1"/>
    <x v="6"/>
    <x v="1"/>
  </r>
  <r>
    <s v="1012"/>
    <s v="0L"/>
    <x v="6"/>
    <d v="2018-05-15T00:00:00"/>
    <x v="1"/>
    <x v="8"/>
    <s v="ZJ"/>
    <s v="9200095122"/>
    <s v="40"/>
    <n v="28"/>
    <s v=""/>
    <x v="1"/>
    <x v="6"/>
    <x v="1"/>
  </r>
  <r>
    <s v="1012"/>
    <s v="0L"/>
    <x v="6"/>
    <d v="2018-05-15T00:00:00"/>
    <x v="1"/>
    <x v="8"/>
    <s v="ZJ"/>
    <s v="9200095122"/>
    <s v="40"/>
    <n v="56"/>
    <s v=""/>
    <x v="1"/>
    <x v="6"/>
    <x v="1"/>
  </r>
  <r>
    <s v="1012"/>
    <s v="0L"/>
    <x v="6"/>
    <d v="2018-05-16T00:00:00"/>
    <x v="1"/>
    <x v="8"/>
    <s v="ZJ"/>
    <s v="9200095193"/>
    <s v="40"/>
    <n v="28"/>
    <s v=""/>
    <x v="0"/>
    <x v="6"/>
    <x v="0"/>
  </r>
  <r>
    <s v="1012"/>
    <s v="0L"/>
    <x v="6"/>
    <d v="2018-05-16T00:00:00"/>
    <x v="1"/>
    <x v="8"/>
    <s v="ZJ"/>
    <s v="9200095195"/>
    <s v="50"/>
    <n v="-56"/>
    <s v=""/>
    <x v="2"/>
    <x v="6"/>
    <x v="2"/>
  </r>
  <r>
    <s v="1012"/>
    <s v="0L"/>
    <x v="6"/>
    <d v="2018-05-16T00:00:00"/>
    <x v="1"/>
    <x v="8"/>
    <s v="ZJ"/>
    <s v="9200095195"/>
    <s v="50"/>
    <n v="-56"/>
    <s v=""/>
    <x v="0"/>
    <x v="6"/>
    <x v="0"/>
  </r>
  <r>
    <s v="1012"/>
    <s v="0L"/>
    <x v="6"/>
    <d v="2018-05-16T00:00:00"/>
    <x v="1"/>
    <x v="8"/>
    <s v="ZJ"/>
    <s v="9200095195"/>
    <s v="50"/>
    <n v="-56"/>
    <s v=""/>
    <x v="1"/>
    <x v="6"/>
    <x v="1"/>
  </r>
  <r>
    <s v="1012"/>
    <s v="0L"/>
    <x v="6"/>
    <d v="2018-05-16T00:00:00"/>
    <x v="1"/>
    <x v="8"/>
    <s v="ZJ"/>
    <s v="9200095195"/>
    <s v="50"/>
    <n v="-28"/>
    <s v=""/>
    <x v="5"/>
    <x v="6"/>
    <x v="5"/>
  </r>
  <r>
    <s v="1012"/>
    <s v="0L"/>
    <x v="6"/>
    <d v="2018-05-16T00:00:00"/>
    <x v="1"/>
    <x v="8"/>
    <s v="ZJ"/>
    <s v="9200095195"/>
    <s v="50"/>
    <n v="-56"/>
    <s v=""/>
    <x v="1"/>
    <x v="6"/>
    <x v="1"/>
  </r>
  <r>
    <s v="1012"/>
    <s v="0L"/>
    <x v="6"/>
    <d v="2018-05-16T00:00:00"/>
    <x v="1"/>
    <x v="8"/>
    <s v="ZJ"/>
    <s v="9200095195"/>
    <s v="50"/>
    <n v="-2632"/>
    <s v=""/>
    <x v="1"/>
    <x v="6"/>
    <x v="1"/>
  </r>
  <r>
    <s v="1012"/>
    <s v="0L"/>
    <x v="6"/>
    <d v="2018-05-16T00:00:00"/>
    <x v="1"/>
    <x v="8"/>
    <s v="ZJ"/>
    <s v="9200095195"/>
    <s v="50"/>
    <n v="-28"/>
    <s v=""/>
    <x v="1"/>
    <x v="6"/>
    <x v="1"/>
  </r>
  <r>
    <s v="1012"/>
    <s v="0L"/>
    <x v="6"/>
    <d v="2018-05-16T00:00:00"/>
    <x v="1"/>
    <x v="8"/>
    <s v="ZJ"/>
    <s v="9200095195"/>
    <s v="50"/>
    <n v="-28"/>
    <s v=""/>
    <x v="1"/>
    <x v="6"/>
    <x v="1"/>
  </r>
  <r>
    <s v="1012"/>
    <s v="0L"/>
    <x v="6"/>
    <d v="2018-05-16T00:00:00"/>
    <x v="1"/>
    <x v="8"/>
    <s v="ZJ"/>
    <s v="9200095195"/>
    <s v="50"/>
    <n v="-28"/>
    <s v=""/>
    <x v="4"/>
    <x v="6"/>
    <x v="4"/>
  </r>
  <r>
    <s v="1012"/>
    <s v="0L"/>
    <x v="6"/>
    <d v="2018-05-17T00:00:00"/>
    <x v="1"/>
    <x v="8"/>
    <s v="ZJ"/>
    <s v="9200095257"/>
    <s v="40"/>
    <n v="28"/>
    <s v=""/>
    <x v="0"/>
    <x v="6"/>
    <x v="0"/>
  </r>
  <r>
    <s v="1012"/>
    <s v="0L"/>
    <x v="6"/>
    <d v="2018-05-17T00:00:00"/>
    <x v="1"/>
    <x v="8"/>
    <s v="ZJ"/>
    <s v="9200095257"/>
    <s v="40"/>
    <n v="28"/>
    <s v=""/>
    <x v="1"/>
    <x v="6"/>
    <x v="1"/>
  </r>
  <r>
    <s v="1012"/>
    <s v="0L"/>
    <x v="6"/>
    <d v="2018-05-17T00:00:00"/>
    <x v="1"/>
    <x v="8"/>
    <s v="ZJ"/>
    <s v="9200095257"/>
    <s v="40"/>
    <n v="28"/>
    <s v=""/>
    <x v="1"/>
    <x v="6"/>
    <x v="1"/>
  </r>
  <r>
    <s v="1012"/>
    <s v="0L"/>
    <x v="6"/>
    <d v="2018-05-17T00:00:00"/>
    <x v="1"/>
    <x v="8"/>
    <s v="ZJ"/>
    <s v="9200095257"/>
    <s v="40"/>
    <n v="28"/>
    <s v=""/>
    <x v="1"/>
    <x v="6"/>
    <x v="1"/>
  </r>
  <r>
    <s v="1012"/>
    <s v="0L"/>
    <x v="6"/>
    <d v="2018-05-17T00:00:00"/>
    <x v="1"/>
    <x v="8"/>
    <s v="ZJ"/>
    <s v="9200095261"/>
    <s v="50"/>
    <n v="-1372"/>
    <s v=""/>
    <x v="1"/>
    <x v="6"/>
    <x v="1"/>
  </r>
  <r>
    <s v="1012"/>
    <s v="0L"/>
    <x v="6"/>
    <d v="2018-05-17T00:00:00"/>
    <x v="1"/>
    <x v="8"/>
    <s v="ZJ"/>
    <s v="9200095261"/>
    <s v="50"/>
    <n v="-28"/>
    <s v=""/>
    <x v="1"/>
    <x v="6"/>
    <x v="1"/>
  </r>
  <r>
    <s v="1012"/>
    <s v="0L"/>
    <x v="6"/>
    <d v="2018-05-17T00:00:00"/>
    <x v="1"/>
    <x v="8"/>
    <s v="ZJ"/>
    <s v="9200095261"/>
    <s v="50"/>
    <n v="-84"/>
    <s v=""/>
    <x v="1"/>
    <x v="6"/>
    <x v="1"/>
  </r>
  <r>
    <s v="1012"/>
    <s v="0L"/>
    <x v="6"/>
    <d v="2018-05-17T00:00:00"/>
    <x v="1"/>
    <x v="8"/>
    <s v="ZJ"/>
    <s v="9200095261"/>
    <s v="50"/>
    <n v="-28"/>
    <s v=""/>
    <x v="1"/>
    <x v="6"/>
    <x v="1"/>
  </r>
  <r>
    <s v="1012"/>
    <s v="0L"/>
    <x v="6"/>
    <d v="2018-05-26T00:00:00"/>
    <x v="1"/>
    <x v="8"/>
    <s v="ZJ"/>
    <s v="9200095652"/>
    <s v="50"/>
    <n v="-28"/>
    <s v=""/>
    <x v="1"/>
    <x v="6"/>
    <x v="1"/>
  </r>
  <r>
    <s v="1012"/>
    <s v="0L"/>
    <x v="6"/>
    <d v="2018-05-27T00:00:00"/>
    <x v="1"/>
    <x v="8"/>
    <s v="ZJ"/>
    <s v="9200095653"/>
    <s v="50"/>
    <n v="-56"/>
    <s v=""/>
    <x v="1"/>
    <x v="6"/>
    <x v="1"/>
  </r>
  <r>
    <s v="1012"/>
    <s v="0L"/>
    <x v="6"/>
    <d v="2018-05-18T00:00:00"/>
    <x v="1"/>
    <x v="8"/>
    <s v="ZJ"/>
    <s v="9200095312"/>
    <s v="50"/>
    <n v="-28"/>
    <s v=""/>
    <x v="1"/>
    <x v="6"/>
    <x v="1"/>
  </r>
  <r>
    <s v="1012"/>
    <s v="0L"/>
    <x v="6"/>
    <d v="2018-05-18T00:00:00"/>
    <x v="1"/>
    <x v="8"/>
    <s v="ZJ"/>
    <s v="9200095312"/>
    <s v="50"/>
    <n v="-28"/>
    <s v=""/>
    <x v="4"/>
    <x v="6"/>
    <x v="4"/>
  </r>
  <r>
    <s v="1012"/>
    <s v="0L"/>
    <x v="6"/>
    <d v="2018-05-18T00:00:00"/>
    <x v="1"/>
    <x v="8"/>
    <s v="ZJ"/>
    <s v="9200095312"/>
    <s v="50"/>
    <n v="-28"/>
    <s v=""/>
    <x v="0"/>
    <x v="6"/>
    <x v="0"/>
  </r>
  <r>
    <s v="1012"/>
    <s v="0L"/>
    <x v="6"/>
    <d v="2018-05-18T00:00:00"/>
    <x v="1"/>
    <x v="8"/>
    <s v="ZJ"/>
    <s v="9200095312"/>
    <s v="50"/>
    <n v="-28"/>
    <s v=""/>
    <x v="1"/>
    <x v="6"/>
    <x v="1"/>
  </r>
  <r>
    <s v="1012"/>
    <s v="0L"/>
    <x v="6"/>
    <d v="2018-05-18T00:00:00"/>
    <x v="1"/>
    <x v="8"/>
    <s v="ZJ"/>
    <s v="9200095312"/>
    <s v="50"/>
    <n v="-3528"/>
    <s v=""/>
    <x v="1"/>
    <x v="6"/>
    <x v="1"/>
  </r>
  <r>
    <s v="1012"/>
    <s v="0L"/>
    <x v="6"/>
    <d v="2018-05-18T00:00:00"/>
    <x v="1"/>
    <x v="8"/>
    <s v="ZJ"/>
    <s v="9200095312"/>
    <s v="50"/>
    <n v="-112"/>
    <s v=""/>
    <x v="2"/>
    <x v="6"/>
    <x v="2"/>
  </r>
  <r>
    <s v="1012"/>
    <s v="0L"/>
    <x v="6"/>
    <d v="2018-05-19T00:00:00"/>
    <x v="1"/>
    <x v="8"/>
    <s v="ZJ"/>
    <s v="9200095340"/>
    <s v="50"/>
    <n v="-336"/>
    <s v=""/>
    <x v="1"/>
    <x v="6"/>
    <x v="1"/>
  </r>
  <r>
    <s v="1012"/>
    <s v="0L"/>
    <x v="6"/>
    <d v="2018-05-19T00:00:00"/>
    <x v="1"/>
    <x v="8"/>
    <s v="ZJ"/>
    <s v="9200095350"/>
    <s v="50"/>
    <n v="-28"/>
    <s v=""/>
    <x v="1"/>
    <x v="6"/>
    <x v="1"/>
  </r>
  <r>
    <s v="1012"/>
    <s v="0L"/>
    <x v="6"/>
    <d v="2018-05-22T00:00:00"/>
    <x v="1"/>
    <x v="8"/>
    <s v="ZJ"/>
    <s v="9200095408"/>
    <s v="50"/>
    <n v="-28"/>
    <s v=""/>
    <x v="0"/>
    <x v="6"/>
    <x v="0"/>
  </r>
  <r>
    <s v="1012"/>
    <s v="0L"/>
    <x v="6"/>
    <d v="2018-05-22T00:00:00"/>
    <x v="1"/>
    <x v="8"/>
    <s v="ZJ"/>
    <s v="9200095408"/>
    <s v="50"/>
    <n v="-84"/>
    <s v=""/>
    <x v="1"/>
    <x v="6"/>
    <x v="1"/>
  </r>
  <r>
    <s v="1012"/>
    <s v="0L"/>
    <x v="6"/>
    <d v="2018-05-22T00:00:00"/>
    <x v="1"/>
    <x v="8"/>
    <s v="ZJ"/>
    <s v="9200095408"/>
    <s v="50"/>
    <n v="-28"/>
    <s v=""/>
    <x v="1"/>
    <x v="6"/>
    <x v="1"/>
  </r>
  <r>
    <s v="1012"/>
    <s v="0L"/>
    <x v="6"/>
    <d v="2018-05-22T00:00:00"/>
    <x v="1"/>
    <x v="8"/>
    <s v="ZJ"/>
    <s v="9200095408"/>
    <s v="50"/>
    <n v="-2576"/>
    <s v=""/>
    <x v="1"/>
    <x v="6"/>
    <x v="1"/>
  </r>
  <r>
    <s v="1012"/>
    <s v="0L"/>
    <x v="6"/>
    <d v="2018-05-22T00:00:00"/>
    <x v="1"/>
    <x v="8"/>
    <s v="ZJ"/>
    <s v="9200095408"/>
    <s v="50"/>
    <n v="-84"/>
    <s v=""/>
    <x v="2"/>
    <x v="6"/>
    <x v="2"/>
  </r>
  <r>
    <s v="1012"/>
    <s v="0L"/>
    <x v="6"/>
    <d v="2018-05-22T00:00:00"/>
    <x v="1"/>
    <x v="8"/>
    <s v="ZJ"/>
    <s v="9200095429"/>
    <s v="40"/>
    <n v="28"/>
    <s v=""/>
    <x v="0"/>
    <x v="6"/>
    <x v="0"/>
  </r>
  <r>
    <s v="1012"/>
    <s v="0L"/>
    <x v="6"/>
    <d v="2018-05-21T00:00:00"/>
    <x v="1"/>
    <x v="8"/>
    <s v="ZJ"/>
    <s v="9200095441"/>
    <s v="50"/>
    <n v="-28"/>
    <s v=""/>
    <x v="1"/>
    <x v="6"/>
    <x v="1"/>
  </r>
  <r>
    <s v="1012"/>
    <s v="0L"/>
    <x v="6"/>
    <d v="2018-05-21T00:00:00"/>
    <x v="1"/>
    <x v="8"/>
    <s v="ZJ"/>
    <s v="9200095441"/>
    <s v="50"/>
    <n v="-28"/>
    <s v=""/>
    <x v="2"/>
    <x v="6"/>
    <x v="2"/>
  </r>
  <r>
    <s v="1012"/>
    <s v="0L"/>
    <x v="6"/>
    <d v="2018-05-21T00:00:00"/>
    <x v="1"/>
    <x v="8"/>
    <s v="ZJ"/>
    <s v="9200095441"/>
    <s v="50"/>
    <n v="-28"/>
    <s v=""/>
    <x v="5"/>
    <x v="6"/>
    <x v="5"/>
  </r>
  <r>
    <s v="1012"/>
    <s v="0L"/>
    <x v="6"/>
    <d v="2018-05-21T00:00:00"/>
    <x v="1"/>
    <x v="8"/>
    <s v="ZJ"/>
    <s v="9200095441"/>
    <s v="50"/>
    <n v="-28"/>
    <s v=""/>
    <x v="1"/>
    <x v="6"/>
    <x v="1"/>
  </r>
  <r>
    <s v="1012"/>
    <s v="0L"/>
    <x v="6"/>
    <d v="2018-05-21T00:00:00"/>
    <x v="1"/>
    <x v="8"/>
    <s v="ZJ"/>
    <s v="9200095441"/>
    <s v="50"/>
    <n v="-112"/>
    <s v=""/>
    <x v="1"/>
    <x v="6"/>
    <x v="1"/>
  </r>
  <r>
    <s v="1012"/>
    <s v="0L"/>
    <x v="6"/>
    <d v="2018-05-21T00:00:00"/>
    <x v="1"/>
    <x v="8"/>
    <s v="ZJ"/>
    <s v="9200095441"/>
    <s v="50"/>
    <n v="-2492"/>
    <s v=""/>
    <x v="1"/>
    <x v="6"/>
    <x v="1"/>
  </r>
  <r>
    <s v="1012"/>
    <s v="0L"/>
    <x v="6"/>
    <d v="2018-05-21T00:00:00"/>
    <x v="1"/>
    <x v="8"/>
    <s v="ZJ"/>
    <s v="9200095441"/>
    <s v="50"/>
    <n v="-56"/>
    <s v=""/>
    <x v="0"/>
    <x v="6"/>
    <x v="0"/>
  </r>
  <r>
    <s v="1012"/>
    <s v="0L"/>
    <x v="6"/>
    <d v="2018-05-23T00:00:00"/>
    <x v="1"/>
    <x v="8"/>
    <s v="ZJ"/>
    <s v="9200095468"/>
    <s v="50"/>
    <n v="-252"/>
    <s v=""/>
    <x v="1"/>
    <x v="6"/>
    <x v="1"/>
  </r>
  <r>
    <s v="1012"/>
    <s v="0L"/>
    <x v="6"/>
    <d v="2018-05-23T00:00:00"/>
    <x v="1"/>
    <x v="8"/>
    <s v="ZJ"/>
    <s v="9200095514"/>
    <s v="50"/>
    <n v="-56"/>
    <s v=""/>
    <x v="1"/>
    <x v="6"/>
    <x v="1"/>
  </r>
  <r>
    <s v="1012"/>
    <s v="0L"/>
    <x v="6"/>
    <d v="2018-05-23T00:00:00"/>
    <x v="1"/>
    <x v="8"/>
    <s v="ZJ"/>
    <s v="9200095514"/>
    <s v="50"/>
    <n v="-1820"/>
    <s v=""/>
    <x v="1"/>
    <x v="6"/>
    <x v="1"/>
  </r>
  <r>
    <s v="1012"/>
    <s v="0L"/>
    <x v="6"/>
    <d v="2018-05-23T00:00:00"/>
    <x v="1"/>
    <x v="8"/>
    <s v="ZJ"/>
    <s v="9200095514"/>
    <s v="50"/>
    <n v="-56"/>
    <s v=""/>
    <x v="2"/>
    <x v="6"/>
    <x v="2"/>
  </r>
  <r>
    <s v="1012"/>
    <s v="0L"/>
    <x v="6"/>
    <d v="2018-05-23T00:00:00"/>
    <x v="1"/>
    <x v="8"/>
    <s v="ZJ"/>
    <s v="9200095514"/>
    <s v="50"/>
    <n v="-28"/>
    <s v=""/>
    <x v="0"/>
    <x v="6"/>
    <x v="0"/>
  </r>
  <r>
    <s v="1012"/>
    <s v="0L"/>
    <x v="6"/>
    <d v="2018-05-23T00:00:00"/>
    <x v="1"/>
    <x v="8"/>
    <s v="ZJ"/>
    <s v="9200095513"/>
    <s v="40"/>
    <n v="28"/>
    <s v=""/>
    <x v="1"/>
    <x v="6"/>
    <x v="1"/>
  </r>
  <r>
    <s v="1012"/>
    <s v="0L"/>
    <x v="6"/>
    <d v="2018-05-23T00:00:00"/>
    <x v="1"/>
    <x v="8"/>
    <s v="ZJ"/>
    <s v="9200095513"/>
    <s v="40"/>
    <n v="28"/>
    <s v=""/>
    <x v="1"/>
    <x v="6"/>
    <x v="1"/>
  </r>
  <r>
    <s v="1012"/>
    <s v="0L"/>
    <x v="6"/>
    <d v="2018-05-24T00:00:00"/>
    <x v="1"/>
    <x v="8"/>
    <s v="ZJ"/>
    <s v="9200095560"/>
    <s v="50"/>
    <n v="-84"/>
    <s v=""/>
    <x v="2"/>
    <x v="6"/>
    <x v="2"/>
  </r>
  <r>
    <s v="1012"/>
    <s v="0L"/>
    <x v="6"/>
    <d v="2018-05-24T00:00:00"/>
    <x v="1"/>
    <x v="8"/>
    <s v="ZJ"/>
    <s v="9200095560"/>
    <s v="50"/>
    <n v="-28"/>
    <s v=""/>
    <x v="0"/>
    <x v="6"/>
    <x v="0"/>
  </r>
  <r>
    <s v="1012"/>
    <s v="0L"/>
    <x v="6"/>
    <d v="2018-05-24T00:00:00"/>
    <x v="1"/>
    <x v="8"/>
    <s v="ZJ"/>
    <s v="9200095560"/>
    <s v="50"/>
    <n v="-1008"/>
    <s v=""/>
    <x v="1"/>
    <x v="6"/>
    <x v="1"/>
  </r>
  <r>
    <s v="1012"/>
    <s v="0L"/>
    <x v="6"/>
    <d v="2018-05-24T00:00:00"/>
    <x v="1"/>
    <x v="8"/>
    <s v="ZJ"/>
    <s v="9200095560"/>
    <s v="50"/>
    <n v="-28"/>
    <s v=""/>
    <x v="1"/>
    <x v="6"/>
    <x v="1"/>
  </r>
  <r>
    <s v="1012"/>
    <s v="0L"/>
    <x v="6"/>
    <d v="2018-05-24T00:00:00"/>
    <x v="1"/>
    <x v="8"/>
    <s v="ZJ"/>
    <s v="9200095560"/>
    <s v="50"/>
    <n v="-28"/>
    <s v=""/>
    <x v="1"/>
    <x v="6"/>
    <x v="1"/>
  </r>
  <r>
    <s v="1012"/>
    <s v="0L"/>
    <x v="6"/>
    <d v="2018-05-24T00:00:00"/>
    <x v="1"/>
    <x v="8"/>
    <s v="ZJ"/>
    <s v="9200095558"/>
    <s v="40"/>
    <n v="28"/>
    <s v=""/>
    <x v="0"/>
    <x v="6"/>
    <x v="0"/>
  </r>
  <r>
    <s v="1012"/>
    <s v="0L"/>
    <x v="6"/>
    <d v="2018-05-03T00:00:00"/>
    <x v="1"/>
    <x v="8"/>
    <s v="ZJ"/>
    <s v="9200095602"/>
    <s v="40"/>
    <n v="28"/>
    <s v=""/>
    <x v="1"/>
    <x v="6"/>
    <x v="1"/>
  </r>
  <r>
    <s v="1012"/>
    <s v="0L"/>
    <x v="6"/>
    <d v="2018-05-25T00:00:00"/>
    <x v="1"/>
    <x v="8"/>
    <s v="ZJ"/>
    <s v="9200095611"/>
    <s v="50"/>
    <n v="-28"/>
    <s v=""/>
    <x v="2"/>
    <x v="6"/>
    <x v="2"/>
  </r>
  <r>
    <s v="1012"/>
    <s v="0L"/>
    <x v="6"/>
    <d v="2018-05-25T00:00:00"/>
    <x v="1"/>
    <x v="8"/>
    <s v="ZJ"/>
    <s v="9200095611"/>
    <s v="50"/>
    <n v="-28"/>
    <s v=""/>
    <x v="5"/>
    <x v="6"/>
    <x v="5"/>
  </r>
  <r>
    <s v="1012"/>
    <s v="0L"/>
    <x v="6"/>
    <d v="2018-05-25T00:00:00"/>
    <x v="1"/>
    <x v="8"/>
    <s v="ZJ"/>
    <s v="9200095611"/>
    <s v="50"/>
    <n v="-56"/>
    <s v=""/>
    <x v="0"/>
    <x v="6"/>
    <x v="0"/>
  </r>
  <r>
    <s v="1012"/>
    <s v="0L"/>
    <x v="6"/>
    <d v="2018-05-25T00:00:00"/>
    <x v="1"/>
    <x v="8"/>
    <s v="ZJ"/>
    <s v="9200095611"/>
    <s v="50"/>
    <n v="-28"/>
    <s v=""/>
    <x v="1"/>
    <x v="6"/>
    <x v="1"/>
  </r>
  <r>
    <s v="1012"/>
    <s v="0L"/>
    <x v="6"/>
    <d v="2018-05-25T00:00:00"/>
    <x v="1"/>
    <x v="8"/>
    <s v="ZJ"/>
    <s v="9200095611"/>
    <s v="50"/>
    <n v="-4452"/>
    <s v=""/>
    <x v="1"/>
    <x v="6"/>
    <x v="1"/>
  </r>
  <r>
    <s v="1012"/>
    <s v="0L"/>
    <x v="6"/>
    <d v="2018-05-25T00:00:00"/>
    <x v="1"/>
    <x v="8"/>
    <s v="ZJ"/>
    <s v="9200095611"/>
    <s v="50"/>
    <n v="-28"/>
    <s v=""/>
    <x v="1"/>
    <x v="6"/>
    <x v="1"/>
  </r>
  <r>
    <s v="1012"/>
    <s v="0L"/>
    <x v="6"/>
    <d v="2018-05-25T00:00:00"/>
    <x v="1"/>
    <x v="8"/>
    <s v="ZJ"/>
    <s v="9200095611"/>
    <s v="50"/>
    <n v="-56"/>
    <s v=""/>
    <x v="1"/>
    <x v="6"/>
    <x v="1"/>
  </r>
  <r>
    <s v="1012"/>
    <s v="0L"/>
    <x v="6"/>
    <d v="2018-05-25T00:00:00"/>
    <x v="1"/>
    <x v="8"/>
    <s v="ZJ"/>
    <s v="9200095608"/>
    <s v="40"/>
    <n v="28"/>
    <s v=""/>
    <x v="1"/>
    <x v="6"/>
    <x v="1"/>
  </r>
  <r>
    <s v="1012"/>
    <s v="0L"/>
    <x v="6"/>
    <d v="2018-05-25T00:00:00"/>
    <x v="1"/>
    <x v="8"/>
    <s v="ZJ"/>
    <s v="9200095608"/>
    <s v="40"/>
    <n v="28"/>
    <s v=""/>
    <x v="1"/>
    <x v="6"/>
    <x v="1"/>
  </r>
  <r>
    <s v="1012"/>
    <s v="0L"/>
    <x v="6"/>
    <d v="2018-05-26T00:00:00"/>
    <x v="1"/>
    <x v="8"/>
    <s v="ZJ"/>
    <s v="9200095640"/>
    <s v="50"/>
    <n v="-252"/>
    <s v=""/>
    <x v="1"/>
    <x v="6"/>
    <x v="1"/>
  </r>
  <r>
    <s v="1012"/>
    <s v="0L"/>
    <x v="6"/>
    <d v="2018-05-30T00:00:00"/>
    <x v="1"/>
    <x v="8"/>
    <s v="ZJ"/>
    <s v="9200095714"/>
    <s v="40"/>
    <n v="28"/>
    <s v=""/>
    <x v="1"/>
    <x v="6"/>
    <x v="1"/>
  </r>
  <r>
    <s v="1012"/>
    <s v="0L"/>
    <x v="6"/>
    <d v="2018-05-30T00:00:00"/>
    <x v="1"/>
    <x v="8"/>
    <s v="ZJ"/>
    <s v="9200095723"/>
    <s v="50"/>
    <n v="-3612"/>
    <s v=""/>
    <x v="1"/>
    <x v="6"/>
    <x v="1"/>
  </r>
  <r>
    <s v="1012"/>
    <s v="0L"/>
    <x v="6"/>
    <d v="2018-05-30T00:00:00"/>
    <x v="1"/>
    <x v="8"/>
    <s v="ZJ"/>
    <s v="9200095723"/>
    <s v="50"/>
    <n v="-56"/>
    <s v=""/>
    <x v="1"/>
    <x v="6"/>
    <x v="1"/>
  </r>
  <r>
    <s v="1012"/>
    <s v="0L"/>
    <x v="6"/>
    <d v="2018-05-30T00:00:00"/>
    <x v="1"/>
    <x v="8"/>
    <s v="ZJ"/>
    <s v="9200095723"/>
    <s v="50"/>
    <n v="-84"/>
    <s v=""/>
    <x v="2"/>
    <x v="6"/>
    <x v="2"/>
  </r>
  <r>
    <s v="1012"/>
    <s v="0L"/>
    <x v="6"/>
    <d v="2018-05-30T00:00:00"/>
    <x v="1"/>
    <x v="8"/>
    <s v="ZJ"/>
    <s v="9200095723"/>
    <s v="50"/>
    <n v="-28"/>
    <s v=""/>
    <x v="5"/>
    <x v="6"/>
    <x v="5"/>
  </r>
  <r>
    <s v="1012"/>
    <s v="0L"/>
    <x v="6"/>
    <d v="2018-05-28T00:00:00"/>
    <x v="1"/>
    <x v="8"/>
    <s v="ZJ"/>
    <s v="9200095732"/>
    <s v="50"/>
    <n v="-84"/>
    <s v=""/>
    <x v="1"/>
    <x v="6"/>
    <x v="1"/>
  </r>
  <r>
    <s v="1012"/>
    <s v="0L"/>
    <x v="6"/>
    <d v="2018-05-29T00:00:00"/>
    <x v="1"/>
    <x v="8"/>
    <s v="ZJ"/>
    <s v="9200095755"/>
    <s v="50"/>
    <n v="-84"/>
    <s v=""/>
    <x v="1"/>
    <x v="6"/>
    <x v="1"/>
  </r>
  <r>
    <s v="1012"/>
    <s v="0L"/>
    <x v="6"/>
    <d v="2018-05-29T00:00:00"/>
    <x v="1"/>
    <x v="8"/>
    <s v="ZJ"/>
    <s v="9200095755"/>
    <s v="50"/>
    <n v="-28"/>
    <s v=""/>
    <x v="5"/>
    <x v="6"/>
    <x v="5"/>
  </r>
  <r>
    <s v="1012"/>
    <s v="0L"/>
    <x v="6"/>
    <d v="2018-05-29T00:00:00"/>
    <x v="1"/>
    <x v="8"/>
    <s v="ZJ"/>
    <s v="9200095755"/>
    <s v="50"/>
    <n v="-3024"/>
    <s v=""/>
    <x v="1"/>
    <x v="6"/>
    <x v="1"/>
  </r>
  <r>
    <s v="1012"/>
    <s v="0L"/>
    <x v="6"/>
    <d v="2018-05-29T00:00:00"/>
    <x v="1"/>
    <x v="8"/>
    <s v="ZJ"/>
    <s v="9200095755"/>
    <s v="50"/>
    <n v="-56"/>
    <s v=""/>
    <x v="1"/>
    <x v="6"/>
    <x v="1"/>
  </r>
  <r>
    <s v="1012"/>
    <s v="0L"/>
    <x v="6"/>
    <d v="2018-05-31T00:00:00"/>
    <x v="1"/>
    <x v="8"/>
    <s v="ZJ"/>
    <s v="9200095771"/>
    <s v="50"/>
    <n v="-28"/>
    <s v=""/>
    <x v="1"/>
    <x v="6"/>
    <x v="1"/>
  </r>
  <r>
    <s v="1012"/>
    <s v="0L"/>
    <x v="6"/>
    <d v="2018-05-31T00:00:00"/>
    <x v="1"/>
    <x v="8"/>
    <s v="ZJ"/>
    <s v="9200095803"/>
    <s v="50"/>
    <n v="-28"/>
    <s v=""/>
    <x v="2"/>
    <x v="6"/>
    <x v="2"/>
  </r>
  <r>
    <s v="1012"/>
    <s v="0L"/>
    <x v="6"/>
    <d v="2018-05-31T00:00:00"/>
    <x v="1"/>
    <x v="8"/>
    <s v="ZJ"/>
    <s v="9200095803"/>
    <s v="50"/>
    <n v="-56"/>
    <s v=""/>
    <x v="0"/>
    <x v="6"/>
    <x v="0"/>
  </r>
  <r>
    <s v="1012"/>
    <s v="0L"/>
    <x v="6"/>
    <d v="2018-05-31T00:00:00"/>
    <x v="1"/>
    <x v="8"/>
    <s v="ZJ"/>
    <s v="9200095803"/>
    <s v="50"/>
    <n v="-28"/>
    <s v=""/>
    <x v="1"/>
    <x v="6"/>
    <x v="1"/>
  </r>
  <r>
    <s v="1012"/>
    <s v="0L"/>
    <x v="6"/>
    <d v="2018-05-31T00:00:00"/>
    <x v="1"/>
    <x v="8"/>
    <s v="ZJ"/>
    <s v="9200095803"/>
    <s v="50"/>
    <n v="-2156"/>
    <s v=""/>
    <x v="1"/>
    <x v="6"/>
    <x v="1"/>
  </r>
  <r>
    <s v="1012"/>
    <s v="0L"/>
    <x v="6"/>
    <d v="2018-06-01T00:00:00"/>
    <x v="1"/>
    <x v="9"/>
    <s v="ZJ"/>
    <s v="9200095848"/>
    <s v="50"/>
    <n v="-28"/>
    <s v=""/>
    <x v="5"/>
    <x v="6"/>
    <x v="5"/>
  </r>
  <r>
    <s v="1012"/>
    <s v="0L"/>
    <x v="6"/>
    <d v="2018-06-01T00:00:00"/>
    <x v="1"/>
    <x v="9"/>
    <s v="ZJ"/>
    <s v="9200095848"/>
    <s v="50"/>
    <n v="-56"/>
    <s v=""/>
    <x v="2"/>
    <x v="6"/>
    <x v="2"/>
  </r>
  <r>
    <s v="1012"/>
    <s v="0L"/>
    <x v="6"/>
    <d v="2018-06-01T00:00:00"/>
    <x v="1"/>
    <x v="9"/>
    <s v="ZJ"/>
    <s v="9200095848"/>
    <s v="50"/>
    <n v="-140"/>
    <s v=""/>
    <x v="1"/>
    <x v="6"/>
    <x v="1"/>
  </r>
  <r>
    <s v="1012"/>
    <s v="0L"/>
    <x v="6"/>
    <d v="2018-06-01T00:00:00"/>
    <x v="1"/>
    <x v="9"/>
    <s v="ZJ"/>
    <s v="9200095848"/>
    <s v="50"/>
    <n v="-6076"/>
    <s v=""/>
    <x v="1"/>
    <x v="6"/>
    <x v="1"/>
  </r>
  <r>
    <s v="1012"/>
    <s v="0L"/>
    <x v="6"/>
    <d v="2018-06-01T00:00:00"/>
    <x v="1"/>
    <x v="9"/>
    <s v="ZJ"/>
    <s v="9200095848"/>
    <s v="50"/>
    <n v="-56"/>
    <s v=""/>
    <x v="1"/>
    <x v="6"/>
    <x v="1"/>
  </r>
  <r>
    <s v="1012"/>
    <s v="0L"/>
    <x v="6"/>
    <d v="2018-06-01T00:00:00"/>
    <x v="1"/>
    <x v="9"/>
    <s v="ZJ"/>
    <s v="9200095848"/>
    <s v="50"/>
    <n v="-56"/>
    <s v=""/>
    <x v="1"/>
    <x v="6"/>
    <x v="1"/>
  </r>
  <r>
    <s v="1012"/>
    <s v="0L"/>
    <x v="6"/>
    <d v="2018-06-02T00:00:00"/>
    <x v="1"/>
    <x v="9"/>
    <s v="ZJ"/>
    <s v="9200095877"/>
    <s v="50"/>
    <n v="-28"/>
    <s v=""/>
    <x v="1"/>
    <x v="6"/>
    <x v="1"/>
  </r>
  <r>
    <s v="1012"/>
    <s v="0L"/>
    <x v="6"/>
    <d v="2018-06-02T00:00:00"/>
    <x v="1"/>
    <x v="9"/>
    <s v="ZJ"/>
    <s v="9200095894"/>
    <s v="50"/>
    <n v="-56"/>
    <s v=""/>
    <x v="1"/>
    <x v="6"/>
    <x v="1"/>
  </r>
  <r>
    <s v="1012"/>
    <s v="0L"/>
    <x v="6"/>
    <d v="2018-06-02T00:00:00"/>
    <x v="1"/>
    <x v="9"/>
    <s v="ZJ"/>
    <s v="9200095894"/>
    <s v="50"/>
    <n v="-28"/>
    <s v=""/>
    <x v="0"/>
    <x v="6"/>
    <x v="0"/>
  </r>
  <r>
    <s v="1012"/>
    <s v="0L"/>
    <x v="6"/>
    <d v="2018-06-03T00:00:00"/>
    <x v="1"/>
    <x v="9"/>
    <s v="ZJ"/>
    <s v="9200095895"/>
    <s v="50"/>
    <n v="-224"/>
    <s v=""/>
    <x v="1"/>
    <x v="6"/>
    <x v="1"/>
  </r>
  <r>
    <s v="1012"/>
    <s v="0L"/>
    <x v="6"/>
    <d v="2018-06-16T00:00:00"/>
    <x v="1"/>
    <x v="9"/>
    <s v="ZJ"/>
    <s v="9200096497"/>
    <s v="50"/>
    <n v="-28"/>
    <s v=""/>
    <x v="1"/>
    <x v="6"/>
    <x v="1"/>
  </r>
  <r>
    <s v="1012"/>
    <s v="0L"/>
    <x v="6"/>
    <d v="2018-06-17T00:00:00"/>
    <x v="1"/>
    <x v="9"/>
    <s v="ZJ"/>
    <s v="9200096498"/>
    <s v="50"/>
    <n v="-84"/>
    <s v=""/>
    <x v="1"/>
    <x v="6"/>
    <x v="1"/>
  </r>
  <r>
    <s v="1012"/>
    <s v="0L"/>
    <x v="6"/>
    <d v="2018-06-05T00:00:00"/>
    <x v="1"/>
    <x v="9"/>
    <s v="ZJ"/>
    <s v="9200095954"/>
    <s v="50"/>
    <n v="-28"/>
    <s v=""/>
    <x v="0"/>
    <x v="6"/>
    <x v="0"/>
  </r>
  <r>
    <s v="1012"/>
    <s v="0L"/>
    <x v="6"/>
    <d v="2018-06-05T00:00:00"/>
    <x v="1"/>
    <x v="9"/>
    <s v="ZJ"/>
    <s v="9200095954"/>
    <s v="50"/>
    <n v="-28"/>
    <s v=""/>
    <x v="2"/>
    <x v="6"/>
    <x v="2"/>
  </r>
  <r>
    <s v="1012"/>
    <s v="0L"/>
    <x v="6"/>
    <d v="2018-06-05T00:00:00"/>
    <x v="1"/>
    <x v="9"/>
    <s v="ZJ"/>
    <s v="9200095954"/>
    <s v="50"/>
    <n v="-4172"/>
    <s v=""/>
    <x v="1"/>
    <x v="6"/>
    <x v="1"/>
  </r>
  <r>
    <s v="1012"/>
    <s v="0L"/>
    <x v="6"/>
    <d v="2018-06-05T00:00:00"/>
    <x v="1"/>
    <x v="9"/>
    <s v="ZJ"/>
    <s v="9200095954"/>
    <s v="50"/>
    <n v="-56"/>
    <s v=""/>
    <x v="1"/>
    <x v="6"/>
    <x v="1"/>
  </r>
  <r>
    <s v="1012"/>
    <s v="0L"/>
    <x v="6"/>
    <d v="2018-06-05T00:00:00"/>
    <x v="1"/>
    <x v="9"/>
    <s v="ZJ"/>
    <s v="9200095954"/>
    <s v="50"/>
    <n v="-56"/>
    <s v=""/>
    <x v="1"/>
    <x v="6"/>
    <x v="1"/>
  </r>
  <r>
    <s v="1012"/>
    <s v="0L"/>
    <x v="6"/>
    <d v="2018-06-04T00:00:00"/>
    <x v="1"/>
    <x v="9"/>
    <s v="ZJ"/>
    <s v="9200095956"/>
    <s v="40"/>
    <n v="28"/>
    <s v=""/>
    <x v="1"/>
    <x v="6"/>
    <x v="1"/>
  </r>
  <r>
    <s v="1012"/>
    <s v="0L"/>
    <x v="6"/>
    <d v="2018-06-04T00:00:00"/>
    <x v="1"/>
    <x v="9"/>
    <s v="ZJ"/>
    <s v="9200095960"/>
    <s v="50"/>
    <n v="-84"/>
    <s v=""/>
    <x v="2"/>
    <x v="6"/>
    <x v="2"/>
  </r>
  <r>
    <s v="1012"/>
    <s v="0L"/>
    <x v="6"/>
    <d v="2018-06-04T00:00:00"/>
    <x v="1"/>
    <x v="9"/>
    <s v="ZJ"/>
    <s v="9200095960"/>
    <s v="50"/>
    <n v="-112"/>
    <s v=""/>
    <x v="1"/>
    <x v="6"/>
    <x v="1"/>
  </r>
  <r>
    <s v="1012"/>
    <s v="0L"/>
    <x v="6"/>
    <d v="2018-06-04T00:00:00"/>
    <x v="1"/>
    <x v="9"/>
    <s v="ZJ"/>
    <s v="9200095960"/>
    <s v="50"/>
    <n v="-5292"/>
    <s v=""/>
    <x v="1"/>
    <x v="6"/>
    <x v="1"/>
  </r>
  <r>
    <s v="1012"/>
    <s v="0L"/>
    <x v="6"/>
    <d v="2018-06-04T00:00:00"/>
    <x v="1"/>
    <x v="9"/>
    <s v="ZJ"/>
    <s v="9200095960"/>
    <s v="50"/>
    <n v="-28"/>
    <s v=""/>
    <x v="1"/>
    <x v="6"/>
    <x v="1"/>
  </r>
  <r>
    <s v="1012"/>
    <s v="0L"/>
    <x v="6"/>
    <d v="2018-06-04T00:00:00"/>
    <x v="1"/>
    <x v="9"/>
    <s v="ZJ"/>
    <s v="9200095960"/>
    <s v="50"/>
    <n v="-28"/>
    <s v=""/>
    <x v="0"/>
    <x v="6"/>
    <x v="0"/>
  </r>
  <r>
    <s v="1012"/>
    <s v="0L"/>
    <x v="6"/>
    <d v="2018-06-04T00:00:00"/>
    <x v="1"/>
    <x v="9"/>
    <s v="ZJ"/>
    <s v="9200095960"/>
    <s v="50"/>
    <n v="-28"/>
    <s v=""/>
    <x v="1"/>
    <x v="6"/>
    <x v="1"/>
  </r>
  <r>
    <s v="1012"/>
    <s v="0L"/>
    <x v="6"/>
    <d v="2018-06-04T00:00:00"/>
    <x v="1"/>
    <x v="9"/>
    <s v="ZJ"/>
    <s v="9200095960"/>
    <s v="50"/>
    <n v="-28"/>
    <s v=""/>
    <x v="1"/>
    <x v="6"/>
    <x v="1"/>
  </r>
  <r>
    <s v="1012"/>
    <s v="0L"/>
    <x v="6"/>
    <d v="2018-06-05T00:00:00"/>
    <x v="1"/>
    <x v="9"/>
    <s v="ZJ"/>
    <s v="9200095959"/>
    <s v="40"/>
    <n v="28"/>
    <s v=""/>
    <x v="1"/>
    <x v="6"/>
    <x v="1"/>
  </r>
  <r>
    <s v="1012"/>
    <s v="0L"/>
    <x v="6"/>
    <d v="2018-06-05T00:00:00"/>
    <x v="1"/>
    <x v="9"/>
    <s v="ZJ"/>
    <s v="9200095959"/>
    <s v="40"/>
    <n v="28"/>
    <s v=""/>
    <x v="1"/>
    <x v="6"/>
    <x v="1"/>
  </r>
  <r>
    <s v="1012"/>
    <s v="0L"/>
    <x v="6"/>
    <d v="2018-06-05T00:00:00"/>
    <x v="1"/>
    <x v="9"/>
    <s v="ZJ"/>
    <s v="9200095959"/>
    <s v="40"/>
    <n v="28"/>
    <s v=""/>
    <x v="0"/>
    <x v="6"/>
    <x v="0"/>
  </r>
  <r>
    <s v="1012"/>
    <s v="0L"/>
    <x v="6"/>
    <d v="2018-06-06T00:00:00"/>
    <x v="1"/>
    <x v="9"/>
    <s v="ZJ"/>
    <s v="9200096001"/>
    <s v="50"/>
    <n v="-560"/>
    <s v=""/>
    <x v="1"/>
    <x v="6"/>
    <x v="1"/>
  </r>
  <r>
    <s v="1012"/>
    <s v="0L"/>
    <x v="6"/>
    <d v="2018-06-06T00:00:00"/>
    <x v="1"/>
    <x v="9"/>
    <s v="ZJ"/>
    <s v="9200096035"/>
    <s v="50"/>
    <n v="-3612"/>
    <s v=""/>
    <x v="1"/>
    <x v="6"/>
    <x v="1"/>
  </r>
  <r>
    <s v="1012"/>
    <s v="0L"/>
    <x v="6"/>
    <d v="2018-06-06T00:00:00"/>
    <x v="1"/>
    <x v="9"/>
    <s v="ZJ"/>
    <s v="9200096035"/>
    <s v="50"/>
    <n v="-84"/>
    <s v=""/>
    <x v="0"/>
    <x v="6"/>
    <x v="0"/>
  </r>
  <r>
    <s v="1012"/>
    <s v="0L"/>
    <x v="6"/>
    <d v="2018-06-06T00:00:00"/>
    <x v="1"/>
    <x v="9"/>
    <s v="ZJ"/>
    <s v="9200096035"/>
    <s v="50"/>
    <n v="-28"/>
    <s v=""/>
    <x v="1"/>
    <x v="6"/>
    <x v="1"/>
  </r>
  <r>
    <s v="1012"/>
    <s v="0L"/>
    <x v="6"/>
    <d v="2018-06-06T00:00:00"/>
    <x v="1"/>
    <x v="9"/>
    <s v="ZJ"/>
    <s v="9200096035"/>
    <s v="50"/>
    <n v="-84"/>
    <s v=""/>
    <x v="2"/>
    <x v="6"/>
    <x v="2"/>
  </r>
  <r>
    <s v="1012"/>
    <s v="0L"/>
    <x v="6"/>
    <d v="2018-06-05T00:00:00"/>
    <x v="1"/>
    <x v="9"/>
    <s v="ZJ"/>
    <s v="9200096037"/>
    <s v="40"/>
    <n v="28"/>
    <s v=""/>
    <x v="1"/>
    <x v="6"/>
    <x v="1"/>
  </r>
  <r>
    <s v="1012"/>
    <s v="0L"/>
    <x v="6"/>
    <d v="2018-06-06T00:00:00"/>
    <x v="1"/>
    <x v="9"/>
    <s v="ZJ"/>
    <s v="9200096038"/>
    <s v="40"/>
    <n v="28"/>
    <s v=""/>
    <x v="1"/>
    <x v="6"/>
    <x v="1"/>
  </r>
  <r>
    <s v="1012"/>
    <s v="0L"/>
    <x v="6"/>
    <d v="2018-06-07T00:00:00"/>
    <x v="1"/>
    <x v="9"/>
    <s v="ZJ"/>
    <s v="9200096065"/>
    <s v="50"/>
    <n v="-28"/>
    <s v=""/>
    <x v="1"/>
    <x v="6"/>
    <x v="1"/>
  </r>
  <r>
    <s v="1012"/>
    <s v="0L"/>
    <x v="6"/>
    <d v="2018-06-07T00:00:00"/>
    <x v="1"/>
    <x v="9"/>
    <s v="ZJ"/>
    <s v="9200096087"/>
    <s v="50"/>
    <n v="-84"/>
    <s v=""/>
    <x v="0"/>
    <x v="6"/>
    <x v="0"/>
  </r>
  <r>
    <s v="1012"/>
    <s v="0L"/>
    <x v="6"/>
    <d v="2018-06-07T00:00:00"/>
    <x v="1"/>
    <x v="9"/>
    <s v="ZJ"/>
    <s v="9200096087"/>
    <s v="50"/>
    <n v="-28"/>
    <s v=""/>
    <x v="5"/>
    <x v="6"/>
    <x v="5"/>
  </r>
  <r>
    <s v="1012"/>
    <s v="0L"/>
    <x v="6"/>
    <d v="2018-06-07T00:00:00"/>
    <x v="1"/>
    <x v="9"/>
    <s v="ZJ"/>
    <s v="9200096087"/>
    <s v="50"/>
    <n v="-28"/>
    <s v=""/>
    <x v="1"/>
    <x v="6"/>
    <x v="1"/>
  </r>
  <r>
    <s v="1012"/>
    <s v="0L"/>
    <x v="6"/>
    <d v="2018-06-07T00:00:00"/>
    <x v="1"/>
    <x v="9"/>
    <s v="ZJ"/>
    <s v="9200096087"/>
    <s v="50"/>
    <n v="-3304"/>
    <s v=""/>
    <x v="1"/>
    <x v="6"/>
    <x v="1"/>
  </r>
  <r>
    <s v="1012"/>
    <s v="0L"/>
    <x v="6"/>
    <d v="2018-06-08T00:00:00"/>
    <x v="1"/>
    <x v="9"/>
    <s v="ZJ"/>
    <s v="9200096143"/>
    <s v="50"/>
    <n v="-84"/>
    <s v=""/>
    <x v="5"/>
    <x v="6"/>
    <x v="5"/>
  </r>
  <r>
    <s v="1012"/>
    <s v="0L"/>
    <x v="6"/>
    <d v="2018-06-08T00:00:00"/>
    <x v="1"/>
    <x v="9"/>
    <s v="ZJ"/>
    <s v="9200096143"/>
    <s v="50"/>
    <n v="-112"/>
    <s v=""/>
    <x v="0"/>
    <x v="6"/>
    <x v="0"/>
  </r>
  <r>
    <s v="1012"/>
    <s v="0L"/>
    <x v="6"/>
    <d v="2018-06-08T00:00:00"/>
    <x v="1"/>
    <x v="9"/>
    <s v="ZJ"/>
    <s v="9200096143"/>
    <s v="50"/>
    <n v="-28"/>
    <s v=""/>
    <x v="1"/>
    <x v="6"/>
    <x v="1"/>
  </r>
  <r>
    <s v="1012"/>
    <s v="0L"/>
    <x v="6"/>
    <d v="2018-06-08T00:00:00"/>
    <x v="1"/>
    <x v="9"/>
    <s v="ZJ"/>
    <s v="9200096143"/>
    <s v="50"/>
    <n v="-4620"/>
    <s v=""/>
    <x v="1"/>
    <x v="6"/>
    <x v="1"/>
  </r>
  <r>
    <s v="1012"/>
    <s v="0L"/>
    <x v="6"/>
    <d v="2018-06-08T00:00:00"/>
    <x v="1"/>
    <x v="9"/>
    <s v="ZJ"/>
    <s v="9200096143"/>
    <s v="50"/>
    <n v="-84"/>
    <s v=""/>
    <x v="2"/>
    <x v="6"/>
    <x v="2"/>
  </r>
  <r>
    <s v="1012"/>
    <s v="0L"/>
    <x v="6"/>
    <d v="2018-06-08T00:00:00"/>
    <x v="1"/>
    <x v="9"/>
    <s v="ZJ"/>
    <s v="9200096143"/>
    <s v="50"/>
    <n v="-56"/>
    <s v=""/>
    <x v="1"/>
    <x v="6"/>
    <x v="1"/>
  </r>
  <r>
    <s v="1012"/>
    <s v="0L"/>
    <x v="6"/>
    <d v="2018-06-08T00:00:00"/>
    <x v="1"/>
    <x v="9"/>
    <s v="ZJ"/>
    <s v="9200096140"/>
    <s v="40"/>
    <n v="28"/>
    <s v=""/>
    <x v="5"/>
    <x v="6"/>
    <x v="5"/>
  </r>
  <r>
    <s v="1012"/>
    <s v="0L"/>
    <x v="6"/>
    <d v="2018-06-09T00:00:00"/>
    <x v="1"/>
    <x v="9"/>
    <s v="ZJ"/>
    <s v="9200096186"/>
    <s v="50"/>
    <n v="-532"/>
    <s v=""/>
    <x v="1"/>
    <x v="6"/>
    <x v="1"/>
  </r>
  <r>
    <s v="1012"/>
    <s v="0L"/>
    <x v="6"/>
    <d v="2018-06-09T00:00:00"/>
    <x v="1"/>
    <x v="9"/>
    <s v="ZJ"/>
    <s v="9200096199"/>
    <s v="50"/>
    <n v="-252"/>
    <s v=""/>
    <x v="1"/>
    <x v="6"/>
    <x v="1"/>
  </r>
  <r>
    <s v="1012"/>
    <s v="0L"/>
    <x v="6"/>
    <d v="2018-06-10T00:00:00"/>
    <x v="1"/>
    <x v="9"/>
    <s v="ZJ"/>
    <s v="9200096200"/>
    <s v="50"/>
    <n v="-168"/>
    <s v=""/>
    <x v="1"/>
    <x v="6"/>
    <x v="1"/>
  </r>
  <r>
    <s v="1012"/>
    <s v="0L"/>
    <x v="6"/>
    <d v="2018-06-12T00:00:00"/>
    <x v="1"/>
    <x v="9"/>
    <s v="ZJ"/>
    <s v="9200096257"/>
    <s v="40"/>
    <n v="56"/>
    <s v=""/>
    <x v="1"/>
    <x v="6"/>
    <x v="1"/>
  </r>
  <r>
    <s v="1012"/>
    <s v="0L"/>
    <x v="6"/>
    <d v="2018-06-12T00:00:00"/>
    <x v="1"/>
    <x v="9"/>
    <s v="ZJ"/>
    <s v="9200096257"/>
    <s v="40"/>
    <n v="28"/>
    <s v=""/>
    <x v="1"/>
    <x v="6"/>
    <x v="1"/>
  </r>
  <r>
    <s v="1012"/>
    <s v="0L"/>
    <x v="6"/>
    <d v="2018-06-12T00:00:00"/>
    <x v="1"/>
    <x v="9"/>
    <s v="ZJ"/>
    <s v="9200096269"/>
    <s v="50"/>
    <n v="-56"/>
    <s v=""/>
    <x v="0"/>
    <x v="6"/>
    <x v="0"/>
  </r>
  <r>
    <s v="1012"/>
    <s v="0L"/>
    <x v="6"/>
    <d v="2018-06-12T00:00:00"/>
    <x v="1"/>
    <x v="9"/>
    <s v="ZJ"/>
    <s v="9200096269"/>
    <s v="50"/>
    <n v="-28"/>
    <s v=""/>
    <x v="2"/>
    <x v="6"/>
    <x v="2"/>
  </r>
  <r>
    <s v="1012"/>
    <s v="0L"/>
    <x v="6"/>
    <d v="2018-06-12T00:00:00"/>
    <x v="1"/>
    <x v="9"/>
    <s v="ZJ"/>
    <s v="9200096269"/>
    <s v="50"/>
    <n v="-2688"/>
    <s v=""/>
    <x v="1"/>
    <x v="6"/>
    <x v="1"/>
  </r>
  <r>
    <s v="1012"/>
    <s v="0L"/>
    <x v="6"/>
    <d v="2018-06-12T00:00:00"/>
    <x v="1"/>
    <x v="9"/>
    <s v="ZJ"/>
    <s v="9200096269"/>
    <s v="50"/>
    <n v="-112"/>
    <s v=""/>
    <x v="1"/>
    <x v="6"/>
    <x v="1"/>
  </r>
  <r>
    <s v="1012"/>
    <s v="0L"/>
    <x v="6"/>
    <d v="2018-06-11T00:00:00"/>
    <x v="1"/>
    <x v="9"/>
    <s v="ZJ"/>
    <s v="9200096271"/>
    <s v="50"/>
    <n v="-28"/>
    <s v=""/>
    <x v="1"/>
    <x v="6"/>
    <x v="1"/>
  </r>
  <r>
    <s v="1012"/>
    <s v="0L"/>
    <x v="6"/>
    <d v="2018-06-11T00:00:00"/>
    <x v="1"/>
    <x v="9"/>
    <s v="ZJ"/>
    <s v="9200096271"/>
    <s v="50"/>
    <n v="-2912"/>
    <s v=""/>
    <x v="1"/>
    <x v="6"/>
    <x v="1"/>
  </r>
  <r>
    <s v="1012"/>
    <s v="0L"/>
    <x v="6"/>
    <d v="2018-06-11T00:00:00"/>
    <x v="1"/>
    <x v="9"/>
    <s v="ZJ"/>
    <s v="9200096271"/>
    <s v="50"/>
    <n v="-56"/>
    <s v=""/>
    <x v="0"/>
    <x v="6"/>
    <x v="0"/>
  </r>
  <r>
    <s v="1012"/>
    <s v="0L"/>
    <x v="6"/>
    <d v="2018-06-11T00:00:00"/>
    <x v="1"/>
    <x v="9"/>
    <s v="ZJ"/>
    <s v="9200096271"/>
    <s v="50"/>
    <n v="-56"/>
    <s v=""/>
    <x v="1"/>
    <x v="6"/>
    <x v="1"/>
  </r>
  <r>
    <s v="1012"/>
    <s v="0L"/>
    <x v="6"/>
    <d v="2018-06-11T00:00:00"/>
    <x v="1"/>
    <x v="9"/>
    <s v="ZJ"/>
    <s v="9200096271"/>
    <s v="50"/>
    <n v="-28"/>
    <s v=""/>
    <x v="2"/>
    <x v="6"/>
    <x v="2"/>
  </r>
  <r>
    <s v="1012"/>
    <s v="0L"/>
    <x v="6"/>
    <d v="2018-06-11T00:00:00"/>
    <x v="1"/>
    <x v="9"/>
    <s v="ZJ"/>
    <s v="9200096271"/>
    <s v="50"/>
    <n v="-56"/>
    <s v=""/>
    <x v="1"/>
    <x v="6"/>
    <x v="1"/>
  </r>
  <r>
    <s v="1012"/>
    <s v="0L"/>
    <x v="6"/>
    <d v="2018-06-11T00:00:00"/>
    <x v="1"/>
    <x v="9"/>
    <s v="ZJ"/>
    <s v="9200096271"/>
    <s v="50"/>
    <n v="-28"/>
    <s v=""/>
    <x v="1"/>
    <x v="6"/>
    <x v="1"/>
  </r>
  <r>
    <s v="1012"/>
    <s v="0L"/>
    <x v="6"/>
    <d v="2018-06-11T00:00:00"/>
    <x v="1"/>
    <x v="9"/>
    <s v="ZJ"/>
    <s v="9200096271"/>
    <s v="50"/>
    <n v="-28"/>
    <s v=""/>
    <x v="1"/>
    <x v="6"/>
    <x v="1"/>
  </r>
  <r>
    <s v="1012"/>
    <s v="0L"/>
    <x v="6"/>
    <d v="2018-06-13T00:00:00"/>
    <x v="1"/>
    <x v="9"/>
    <s v="ZJ"/>
    <s v="9200096306"/>
    <s v="50"/>
    <n v="-532"/>
    <s v=""/>
    <x v="1"/>
    <x v="6"/>
    <x v="1"/>
  </r>
  <r>
    <s v="1012"/>
    <s v="0L"/>
    <x v="6"/>
    <d v="2018-06-13T00:00:00"/>
    <x v="1"/>
    <x v="9"/>
    <s v="ZJ"/>
    <s v="9200096346"/>
    <s v="50"/>
    <n v="-56"/>
    <s v=""/>
    <x v="0"/>
    <x v="6"/>
    <x v="0"/>
  </r>
  <r>
    <s v="1012"/>
    <s v="0L"/>
    <x v="6"/>
    <d v="2018-06-13T00:00:00"/>
    <x v="1"/>
    <x v="9"/>
    <s v="ZJ"/>
    <s v="9200096346"/>
    <s v="50"/>
    <n v="-28"/>
    <s v=""/>
    <x v="1"/>
    <x v="6"/>
    <x v="1"/>
  </r>
  <r>
    <s v="1012"/>
    <s v="0L"/>
    <x v="6"/>
    <d v="2018-06-13T00:00:00"/>
    <x v="1"/>
    <x v="9"/>
    <s v="ZJ"/>
    <s v="9200096346"/>
    <s v="50"/>
    <n v="-28"/>
    <s v=""/>
    <x v="1"/>
    <x v="6"/>
    <x v="1"/>
  </r>
  <r>
    <s v="1012"/>
    <s v="0L"/>
    <x v="6"/>
    <d v="2018-06-13T00:00:00"/>
    <x v="1"/>
    <x v="9"/>
    <s v="ZJ"/>
    <s v="9200096346"/>
    <s v="50"/>
    <n v="-2772"/>
    <s v=""/>
    <x v="1"/>
    <x v="6"/>
    <x v="1"/>
  </r>
  <r>
    <s v="1012"/>
    <s v="0L"/>
    <x v="6"/>
    <d v="2018-06-13T00:00:00"/>
    <x v="1"/>
    <x v="9"/>
    <s v="ZJ"/>
    <s v="9200096346"/>
    <s v="50"/>
    <n v="-56"/>
    <s v=""/>
    <x v="2"/>
    <x v="6"/>
    <x v="2"/>
  </r>
  <r>
    <s v="1012"/>
    <s v="0L"/>
    <x v="6"/>
    <d v="2018-07-06T00:00:00"/>
    <x v="1"/>
    <x v="10"/>
    <s v="ZJ"/>
    <s v="9200097280"/>
    <s v="50"/>
    <n v="-4592"/>
    <s v=""/>
    <x v="1"/>
    <x v="6"/>
    <x v="1"/>
  </r>
  <r>
    <s v="1012"/>
    <s v="0L"/>
    <x v="6"/>
    <d v="2018-07-06T00:00:00"/>
    <x v="1"/>
    <x v="10"/>
    <s v="ZJ"/>
    <s v="9200097280"/>
    <s v="50"/>
    <n v="-28"/>
    <s v=""/>
    <x v="1"/>
    <x v="6"/>
    <x v="1"/>
  </r>
  <r>
    <s v="1012"/>
    <s v="0L"/>
    <x v="6"/>
    <d v="2018-07-06T00:00:00"/>
    <x v="1"/>
    <x v="10"/>
    <s v="ZJ"/>
    <s v="9200097280"/>
    <s v="50"/>
    <n v="-28"/>
    <s v=""/>
    <x v="1"/>
    <x v="6"/>
    <x v="1"/>
  </r>
  <r>
    <s v="1012"/>
    <s v="0L"/>
    <x v="6"/>
    <d v="2018-07-06T00:00:00"/>
    <x v="1"/>
    <x v="10"/>
    <s v="ZJ"/>
    <s v="9200097280"/>
    <s v="50"/>
    <n v="-28"/>
    <s v=""/>
    <x v="1"/>
    <x v="6"/>
    <x v="1"/>
  </r>
  <r>
    <s v="1012"/>
    <s v="0L"/>
    <x v="6"/>
    <d v="2018-07-06T00:00:00"/>
    <x v="1"/>
    <x v="10"/>
    <s v="ZJ"/>
    <s v="9200097280"/>
    <s v="50"/>
    <n v="-84"/>
    <s v=""/>
    <x v="1"/>
    <x v="6"/>
    <x v="1"/>
  </r>
  <r>
    <s v="1012"/>
    <s v="0L"/>
    <x v="6"/>
    <d v="2018-07-06T00:00:00"/>
    <x v="1"/>
    <x v="10"/>
    <s v="ZJ"/>
    <s v="9200097280"/>
    <s v="50"/>
    <n v="-28"/>
    <s v=""/>
    <x v="2"/>
    <x v="6"/>
    <x v="2"/>
  </r>
  <r>
    <s v="1012"/>
    <s v="0L"/>
    <x v="6"/>
    <d v="2018-07-06T00:00:00"/>
    <x v="1"/>
    <x v="10"/>
    <s v="ZJ"/>
    <s v="9200097280"/>
    <s v="50"/>
    <n v="-84"/>
    <s v=""/>
    <x v="0"/>
    <x v="6"/>
    <x v="0"/>
  </r>
  <r>
    <s v="1012"/>
    <s v="0L"/>
    <x v="6"/>
    <d v="2018-06-14T00:00:00"/>
    <x v="1"/>
    <x v="9"/>
    <s v="ZJ"/>
    <s v="9200096394"/>
    <s v="40"/>
    <n v="28"/>
    <s v=""/>
    <x v="5"/>
    <x v="6"/>
    <x v="5"/>
  </r>
  <r>
    <s v="1012"/>
    <s v="0L"/>
    <x v="6"/>
    <d v="2018-06-14T00:00:00"/>
    <x v="1"/>
    <x v="9"/>
    <s v="ZJ"/>
    <s v="9200096394"/>
    <s v="40"/>
    <n v="28"/>
    <s v=""/>
    <x v="1"/>
    <x v="6"/>
    <x v="1"/>
  </r>
  <r>
    <s v="1012"/>
    <s v="0L"/>
    <x v="6"/>
    <d v="2018-06-14T00:00:00"/>
    <x v="1"/>
    <x v="9"/>
    <s v="ZJ"/>
    <s v="9200096394"/>
    <s v="40"/>
    <n v="28"/>
    <s v=""/>
    <x v="0"/>
    <x v="6"/>
    <x v="0"/>
  </r>
  <r>
    <s v="1012"/>
    <s v="0L"/>
    <x v="6"/>
    <d v="2018-06-14T00:00:00"/>
    <x v="1"/>
    <x v="9"/>
    <s v="ZJ"/>
    <s v="9200096396"/>
    <s v="50"/>
    <n v="-28"/>
    <s v=""/>
    <x v="2"/>
    <x v="6"/>
    <x v="2"/>
  </r>
  <r>
    <s v="1012"/>
    <s v="0L"/>
    <x v="6"/>
    <d v="2018-06-14T00:00:00"/>
    <x v="1"/>
    <x v="9"/>
    <s v="ZJ"/>
    <s v="9200096396"/>
    <s v="50"/>
    <n v="-28"/>
    <s v=""/>
    <x v="1"/>
    <x v="6"/>
    <x v="1"/>
  </r>
  <r>
    <s v="1012"/>
    <s v="0L"/>
    <x v="6"/>
    <d v="2018-06-14T00:00:00"/>
    <x v="1"/>
    <x v="9"/>
    <s v="ZJ"/>
    <s v="9200096396"/>
    <s v="50"/>
    <n v="-28"/>
    <s v=""/>
    <x v="0"/>
    <x v="6"/>
    <x v="0"/>
  </r>
  <r>
    <s v="1012"/>
    <s v="0L"/>
    <x v="6"/>
    <d v="2018-06-14T00:00:00"/>
    <x v="1"/>
    <x v="9"/>
    <s v="ZJ"/>
    <s v="9200096396"/>
    <s v="50"/>
    <n v="-2016"/>
    <s v=""/>
    <x v="1"/>
    <x v="6"/>
    <x v="1"/>
  </r>
  <r>
    <s v="1012"/>
    <s v="0L"/>
    <x v="6"/>
    <d v="2018-07-07T00:00:00"/>
    <x v="1"/>
    <x v="10"/>
    <s v="ZJ"/>
    <s v="9200097311"/>
    <s v="50"/>
    <n v="-924"/>
    <s v=""/>
    <x v="1"/>
    <x v="6"/>
    <x v="1"/>
  </r>
  <r>
    <s v="1012"/>
    <s v="0L"/>
    <x v="6"/>
    <d v="2018-06-15T00:00:00"/>
    <x v="1"/>
    <x v="9"/>
    <s v="ZJ"/>
    <s v="9200096449"/>
    <s v="40"/>
    <n v="28"/>
    <s v=""/>
    <x v="2"/>
    <x v="6"/>
    <x v="2"/>
  </r>
  <r>
    <s v="1012"/>
    <s v="0L"/>
    <x v="6"/>
    <d v="2018-06-15T00:00:00"/>
    <x v="1"/>
    <x v="9"/>
    <s v="ZJ"/>
    <s v="9200096451"/>
    <s v="50"/>
    <n v="-28"/>
    <s v=""/>
    <x v="0"/>
    <x v="6"/>
    <x v="0"/>
  </r>
  <r>
    <s v="1012"/>
    <s v="0L"/>
    <x v="6"/>
    <d v="2018-06-15T00:00:00"/>
    <x v="1"/>
    <x v="9"/>
    <s v="ZJ"/>
    <s v="9200096451"/>
    <s v="50"/>
    <n v="-28"/>
    <s v=""/>
    <x v="1"/>
    <x v="6"/>
    <x v="1"/>
  </r>
  <r>
    <s v="1012"/>
    <s v="0L"/>
    <x v="6"/>
    <d v="2018-06-15T00:00:00"/>
    <x v="1"/>
    <x v="9"/>
    <s v="ZJ"/>
    <s v="9200096451"/>
    <s v="50"/>
    <n v="-3360"/>
    <s v=""/>
    <x v="1"/>
    <x v="6"/>
    <x v="1"/>
  </r>
  <r>
    <s v="1012"/>
    <s v="0L"/>
    <x v="6"/>
    <d v="2018-06-15T00:00:00"/>
    <x v="1"/>
    <x v="9"/>
    <s v="ZJ"/>
    <s v="9200096451"/>
    <s v="50"/>
    <n v="-84"/>
    <s v=""/>
    <x v="2"/>
    <x v="6"/>
    <x v="2"/>
  </r>
  <r>
    <s v="1012"/>
    <s v="0L"/>
    <x v="6"/>
    <d v="2018-06-15T00:00:00"/>
    <x v="1"/>
    <x v="9"/>
    <s v="ZJ"/>
    <s v="9200096451"/>
    <s v="50"/>
    <n v="-56"/>
    <s v=""/>
    <x v="1"/>
    <x v="6"/>
    <x v="1"/>
  </r>
  <r>
    <s v="1012"/>
    <s v="0L"/>
    <x v="6"/>
    <d v="2018-06-16T00:00:00"/>
    <x v="1"/>
    <x v="9"/>
    <s v="ZJ"/>
    <s v="9200096482"/>
    <s v="50"/>
    <n v="-112"/>
    <s v=""/>
    <x v="1"/>
    <x v="6"/>
    <x v="1"/>
  </r>
  <r>
    <s v="1012"/>
    <s v="0L"/>
    <x v="6"/>
    <d v="2018-06-17T00:00:00"/>
    <x v="1"/>
    <x v="9"/>
    <s v="ZJ"/>
    <s v="9200096515"/>
    <s v="50"/>
    <n v="-28"/>
    <s v=""/>
    <x v="1"/>
    <x v="6"/>
    <x v="1"/>
  </r>
  <r>
    <s v="1012"/>
    <s v="0L"/>
    <x v="6"/>
    <d v="2018-06-18T00:00:00"/>
    <x v="1"/>
    <x v="9"/>
    <s v="ZJ"/>
    <s v="9200096555"/>
    <s v="40"/>
    <n v="28"/>
    <s v=""/>
    <x v="1"/>
    <x v="6"/>
    <x v="1"/>
  </r>
  <r>
    <s v="1012"/>
    <s v="0L"/>
    <x v="6"/>
    <d v="2018-06-18T00:00:00"/>
    <x v="1"/>
    <x v="9"/>
    <s v="ZJ"/>
    <s v="9200096555"/>
    <s v="40"/>
    <n v="440"/>
    <s v=""/>
    <x v="0"/>
    <x v="6"/>
    <x v="0"/>
  </r>
  <r>
    <s v="1012"/>
    <s v="0L"/>
    <x v="6"/>
    <d v="2018-06-11T00:00:00"/>
    <x v="1"/>
    <x v="9"/>
    <s v="ZJ"/>
    <s v="9200096562"/>
    <s v="40"/>
    <n v="28"/>
    <s v=""/>
    <x v="1"/>
    <x v="6"/>
    <x v="1"/>
  </r>
  <r>
    <s v="1012"/>
    <s v="0L"/>
    <x v="6"/>
    <d v="2018-06-18T00:00:00"/>
    <x v="1"/>
    <x v="9"/>
    <s v="ZJ"/>
    <s v="9200096574"/>
    <s v="50"/>
    <n v="-28"/>
    <s v=""/>
    <x v="2"/>
    <x v="6"/>
    <x v="2"/>
  </r>
  <r>
    <s v="1012"/>
    <s v="0L"/>
    <x v="6"/>
    <d v="2018-06-18T00:00:00"/>
    <x v="1"/>
    <x v="9"/>
    <s v="ZJ"/>
    <s v="9200096574"/>
    <s v="50"/>
    <n v="-56"/>
    <s v=""/>
    <x v="2"/>
    <x v="6"/>
    <x v="2"/>
  </r>
  <r>
    <s v="1012"/>
    <s v="0L"/>
    <x v="6"/>
    <d v="2018-06-18T00:00:00"/>
    <x v="1"/>
    <x v="9"/>
    <s v="ZJ"/>
    <s v="9200096574"/>
    <s v="50"/>
    <n v="-3912"/>
    <s v=""/>
    <x v="1"/>
    <x v="6"/>
    <x v="1"/>
  </r>
  <r>
    <s v="1012"/>
    <s v="0L"/>
    <x v="6"/>
    <d v="2018-06-18T00:00:00"/>
    <x v="1"/>
    <x v="9"/>
    <s v="ZJ"/>
    <s v="9200096574"/>
    <s v="50"/>
    <n v="-84"/>
    <s v=""/>
    <x v="1"/>
    <x v="6"/>
    <x v="1"/>
  </r>
  <r>
    <s v="1012"/>
    <s v="0L"/>
    <x v="6"/>
    <d v="2018-06-19T00:00:00"/>
    <x v="1"/>
    <x v="9"/>
    <s v="ZJ"/>
    <s v="9200096575"/>
    <s v="50"/>
    <n v="-28"/>
    <s v=""/>
    <x v="2"/>
    <x v="6"/>
    <x v="2"/>
  </r>
  <r>
    <s v="1012"/>
    <s v="0L"/>
    <x v="6"/>
    <d v="2018-06-19T00:00:00"/>
    <x v="1"/>
    <x v="9"/>
    <s v="ZJ"/>
    <s v="9200096575"/>
    <s v="50"/>
    <n v="-3052"/>
    <s v=""/>
    <x v="1"/>
    <x v="6"/>
    <x v="1"/>
  </r>
  <r>
    <s v="1012"/>
    <s v="0L"/>
    <x v="6"/>
    <d v="2018-06-19T00:00:00"/>
    <x v="1"/>
    <x v="9"/>
    <s v="ZJ"/>
    <s v="9200096575"/>
    <s v="50"/>
    <n v="-28"/>
    <s v=""/>
    <x v="1"/>
    <x v="6"/>
    <x v="1"/>
  </r>
  <r>
    <s v="1012"/>
    <s v="0L"/>
    <x v="6"/>
    <d v="2018-06-19T00:00:00"/>
    <x v="1"/>
    <x v="9"/>
    <s v="ZJ"/>
    <s v="9200096575"/>
    <s v="50"/>
    <n v="-28"/>
    <s v=""/>
    <x v="1"/>
    <x v="6"/>
    <x v="1"/>
  </r>
  <r>
    <s v="1012"/>
    <s v="0L"/>
    <x v="6"/>
    <d v="2018-06-19T00:00:00"/>
    <x v="1"/>
    <x v="9"/>
    <s v="ZJ"/>
    <s v="9200096575"/>
    <s v="50"/>
    <n v="-28"/>
    <s v=""/>
    <x v="1"/>
    <x v="6"/>
    <x v="1"/>
  </r>
  <r>
    <s v="1012"/>
    <s v="0L"/>
    <x v="6"/>
    <d v="2018-06-19T00:00:00"/>
    <x v="1"/>
    <x v="9"/>
    <s v="ZJ"/>
    <s v="9200096575"/>
    <s v="50"/>
    <n v="-28"/>
    <s v=""/>
    <x v="0"/>
    <x v="6"/>
    <x v="0"/>
  </r>
  <r>
    <s v="1012"/>
    <s v="0L"/>
    <x v="6"/>
    <d v="2018-06-19T00:00:00"/>
    <x v="1"/>
    <x v="9"/>
    <s v="ZJ"/>
    <s v="9200096575"/>
    <s v="50"/>
    <n v="-56"/>
    <s v=""/>
    <x v="1"/>
    <x v="6"/>
    <x v="1"/>
  </r>
  <r>
    <s v="1012"/>
    <s v="0L"/>
    <x v="6"/>
    <d v="2018-06-20T00:00:00"/>
    <x v="1"/>
    <x v="9"/>
    <s v="ZJ"/>
    <s v="9200096610"/>
    <s v="50"/>
    <n v="-196"/>
    <s v=""/>
    <x v="1"/>
    <x v="6"/>
    <x v="1"/>
  </r>
  <r>
    <s v="1012"/>
    <s v="0L"/>
    <x v="6"/>
    <d v="2018-06-20T00:00:00"/>
    <x v="1"/>
    <x v="9"/>
    <s v="ZJ"/>
    <s v="9200096645"/>
    <s v="50"/>
    <n v="-28"/>
    <s v=""/>
    <x v="2"/>
    <x v="6"/>
    <x v="2"/>
  </r>
  <r>
    <s v="1012"/>
    <s v="0L"/>
    <x v="6"/>
    <d v="2018-06-20T00:00:00"/>
    <x v="1"/>
    <x v="9"/>
    <s v="ZJ"/>
    <s v="9200096645"/>
    <s v="50"/>
    <n v="-28"/>
    <s v=""/>
    <x v="5"/>
    <x v="6"/>
    <x v="5"/>
  </r>
  <r>
    <s v="1012"/>
    <s v="0L"/>
    <x v="6"/>
    <d v="2018-06-20T00:00:00"/>
    <x v="1"/>
    <x v="9"/>
    <s v="ZJ"/>
    <s v="9200096645"/>
    <s v="50"/>
    <n v="-28"/>
    <s v=""/>
    <x v="1"/>
    <x v="6"/>
    <x v="1"/>
  </r>
  <r>
    <s v="1012"/>
    <s v="0L"/>
    <x v="6"/>
    <d v="2018-06-20T00:00:00"/>
    <x v="1"/>
    <x v="9"/>
    <s v="ZJ"/>
    <s v="9200096645"/>
    <s v="50"/>
    <n v="-140"/>
    <s v=""/>
    <x v="0"/>
    <x v="6"/>
    <x v="0"/>
  </r>
  <r>
    <s v="1012"/>
    <s v="0L"/>
    <x v="6"/>
    <d v="2018-06-20T00:00:00"/>
    <x v="1"/>
    <x v="9"/>
    <s v="ZJ"/>
    <s v="9200096645"/>
    <s v="50"/>
    <n v="-3024"/>
    <s v=""/>
    <x v="1"/>
    <x v="6"/>
    <x v="1"/>
  </r>
  <r>
    <s v="1012"/>
    <s v="0L"/>
    <x v="6"/>
    <d v="2018-06-20T00:00:00"/>
    <x v="1"/>
    <x v="9"/>
    <s v="ZJ"/>
    <s v="9200096645"/>
    <s v="50"/>
    <n v="-56"/>
    <s v=""/>
    <x v="1"/>
    <x v="6"/>
    <x v="1"/>
  </r>
  <r>
    <s v="1012"/>
    <s v="0L"/>
    <x v="6"/>
    <d v="2018-06-20T00:00:00"/>
    <x v="1"/>
    <x v="9"/>
    <s v="ZJ"/>
    <s v="9200096644"/>
    <s v="40"/>
    <n v="28"/>
    <s v=""/>
    <x v="1"/>
    <x v="6"/>
    <x v="1"/>
  </r>
  <r>
    <s v="1012"/>
    <s v="0L"/>
    <x v="6"/>
    <d v="2018-06-20T00:00:00"/>
    <x v="1"/>
    <x v="9"/>
    <s v="ZJ"/>
    <s v="9200096644"/>
    <s v="40"/>
    <n v="28"/>
    <s v=""/>
    <x v="1"/>
    <x v="6"/>
    <x v="1"/>
  </r>
  <r>
    <s v="1012"/>
    <s v="0L"/>
    <x v="6"/>
    <d v="2018-07-07T00:00:00"/>
    <x v="1"/>
    <x v="10"/>
    <s v="ZJ"/>
    <s v="9200097321"/>
    <s v="50"/>
    <n v="-28"/>
    <s v=""/>
    <x v="1"/>
    <x v="6"/>
    <x v="1"/>
  </r>
  <r>
    <s v="1012"/>
    <s v="0L"/>
    <x v="6"/>
    <d v="2018-07-08T00:00:00"/>
    <x v="1"/>
    <x v="10"/>
    <s v="ZJ"/>
    <s v="9200097322"/>
    <s v="50"/>
    <n v="-392"/>
    <s v=""/>
    <x v="1"/>
    <x v="6"/>
    <x v="1"/>
  </r>
  <r>
    <s v="1012"/>
    <s v="0L"/>
    <x v="6"/>
    <d v="2018-06-21T00:00:00"/>
    <x v="1"/>
    <x v="9"/>
    <s v="ZJ"/>
    <s v="9200096707"/>
    <s v="50"/>
    <n v="-56"/>
    <s v=""/>
    <x v="0"/>
    <x v="6"/>
    <x v="0"/>
  </r>
  <r>
    <s v="1012"/>
    <s v="0L"/>
    <x v="6"/>
    <d v="2018-06-21T00:00:00"/>
    <x v="1"/>
    <x v="9"/>
    <s v="ZJ"/>
    <s v="9200096707"/>
    <s v="50"/>
    <n v="-28"/>
    <s v=""/>
    <x v="5"/>
    <x v="6"/>
    <x v="5"/>
  </r>
  <r>
    <s v="1012"/>
    <s v="0L"/>
    <x v="6"/>
    <d v="2018-06-21T00:00:00"/>
    <x v="1"/>
    <x v="9"/>
    <s v="ZJ"/>
    <s v="9200096707"/>
    <s v="50"/>
    <n v="-1542.22"/>
    <s v=""/>
    <x v="1"/>
    <x v="6"/>
    <x v="1"/>
  </r>
  <r>
    <s v="1012"/>
    <s v="0L"/>
    <x v="6"/>
    <d v="2018-06-21T00:00:00"/>
    <x v="1"/>
    <x v="9"/>
    <s v="ZJ"/>
    <s v="9200096707"/>
    <s v="50"/>
    <n v="-84"/>
    <s v=""/>
    <x v="1"/>
    <x v="6"/>
    <x v="1"/>
  </r>
  <r>
    <s v="1012"/>
    <s v="0L"/>
    <x v="6"/>
    <d v="2018-06-21T00:00:00"/>
    <x v="1"/>
    <x v="9"/>
    <s v="ZJ"/>
    <s v="9200096707"/>
    <s v="50"/>
    <n v="-56"/>
    <s v=""/>
    <x v="2"/>
    <x v="6"/>
    <x v="2"/>
  </r>
  <r>
    <s v="1012"/>
    <s v="0L"/>
    <x v="6"/>
    <d v="2018-06-21T00:00:00"/>
    <x v="1"/>
    <x v="9"/>
    <s v="ZJ"/>
    <s v="9200096706"/>
    <s v="40"/>
    <n v="2.2200000000000002"/>
    <s v=""/>
    <x v="1"/>
    <x v="6"/>
    <x v="1"/>
  </r>
  <r>
    <s v="1012"/>
    <s v="0L"/>
    <x v="6"/>
    <d v="2018-06-22T00:00:00"/>
    <x v="1"/>
    <x v="9"/>
    <s v="ZJ"/>
    <s v="9200096734"/>
    <s v="50"/>
    <n v="-28"/>
    <s v=""/>
    <x v="1"/>
    <x v="6"/>
    <x v="1"/>
  </r>
  <r>
    <s v="1012"/>
    <s v="0L"/>
    <x v="6"/>
    <d v="2018-06-22T00:00:00"/>
    <x v="1"/>
    <x v="9"/>
    <s v="ZJ"/>
    <s v="9200096755"/>
    <s v="50"/>
    <n v="-28"/>
    <s v=""/>
    <x v="2"/>
    <x v="6"/>
    <x v="2"/>
  </r>
  <r>
    <s v="1012"/>
    <s v="0L"/>
    <x v="6"/>
    <d v="2018-06-22T00:00:00"/>
    <x v="1"/>
    <x v="9"/>
    <s v="ZJ"/>
    <s v="9200096755"/>
    <s v="50"/>
    <n v="-56"/>
    <s v=""/>
    <x v="0"/>
    <x v="6"/>
    <x v="0"/>
  </r>
  <r>
    <s v="1012"/>
    <s v="0L"/>
    <x v="6"/>
    <d v="2018-06-22T00:00:00"/>
    <x v="1"/>
    <x v="9"/>
    <s v="ZJ"/>
    <s v="9200096755"/>
    <s v="50"/>
    <n v="-4396"/>
    <s v=""/>
    <x v="1"/>
    <x v="6"/>
    <x v="1"/>
  </r>
  <r>
    <s v="1012"/>
    <s v="0L"/>
    <x v="6"/>
    <d v="2018-06-22T00:00:00"/>
    <x v="1"/>
    <x v="9"/>
    <s v="ZJ"/>
    <s v="9200096754"/>
    <s v="40"/>
    <n v="28"/>
    <s v=""/>
    <x v="1"/>
    <x v="6"/>
    <x v="1"/>
  </r>
  <r>
    <s v="1012"/>
    <s v="0L"/>
    <x v="6"/>
    <d v="2018-06-23T00:00:00"/>
    <x v="1"/>
    <x v="9"/>
    <s v="ZJ"/>
    <s v="9200096782"/>
    <s v="50"/>
    <n v="-532"/>
    <s v=""/>
    <x v="1"/>
    <x v="6"/>
    <x v="1"/>
  </r>
  <r>
    <s v="1012"/>
    <s v="0L"/>
    <x v="6"/>
    <d v="2018-06-25T00:00:00"/>
    <x v="1"/>
    <x v="9"/>
    <s v="ZJ"/>
    <s v="9200096883"/>
    <s v="50"/>
    <n v="-28"/>
    <s v=""/>
    <x v="0"/>
    <x v="6"/>
    <x v="0"/>
  </r>
  <r>
    <s v="1012"/>
    <s v="0L"/>
    <x v="6"/>
    <d v="2018-06-25T00:00:00"/>
    <x v="1"/>
    <x v="9"/>
    <s v="ZJ"/>
    <s v="9200096883"/>
    <s v="50"/>
    <n v="-28"/>
    <s v=""/>
    <x v="1"/>
    <x v="6"/>
    <x v="1"/>
  </r>
  <r>
    <s v="1012"/>
    <s v="0L"/>
    <x v="6"/>
    <d v="2018-06-25T00:00:00"/>
    <x v="1"/>
    <x v="9"/>
    <s v="ZJ"/>
    <s v="9200096883"/>
    <s v="50"/>
    <n v="-28"/>
    <s v=""/>
    <x v="1"/>
    <x v="6"/>
    <x v="1"/>
  </r>
  <r>
    <s v="1012"/>
    <s v="0L"/>
    <x v="6"/>
    <d v="2018-06-25T00:00:00"/>
    <x v="1"/>
    <x v="9"/>
    <s v="ZJ"/>
    <s v="9200096883"/>
    <s v="50"/>
    <n v="-28"/>
    <s v=""/>
    <x v="2"/>
    <x v="6"/>
    <x v="2"/>
  </r>
  <r>
    <s v="1012"/>
    <s v="0L"/>
    <x v="6"/>
    <d v="2018-06-25T00:00:00"/>
    <x v="1"/>
    <x v="9"/>
    <s v="ZJ"/>
    <s v="9200096883"/>
    <s v="50"/>
    <n v="-588"/>
    <s v=""/>
    <x v="1"/>
    <x v="6"/>
    <x v="1"/>
  </r>
  <r>
    <s v="1012"/>
    <s v="0L"/>
    <x v="6"/>
    <d v="2018-06-26T00:00:00"/>
    <x v="1"/>
    <x v="9"/>
    <s v="ZJ"/>
    <s v="9200096903"/>
    <s v="50"/>
    <n v="-56"/>
    <s v=""/>
    <x v="1"/>
    <x v="6"/>
    <x v="1"/>
  </r>
  <r>
    <s v="1012"/>
    <s v="0L"/>
    <x v="6"/>
    <d v="2018-06-26T00:00:00"/>
    <x v="1"/>
    <x v="9"/>
    <s v="ZJ"/>
    <s v="9200096903"/>
    <s v="50"/>
    <n v="-84"/>
    <s v=""/>
    <x v="1"/>
    <x v="6"/>
    <x v="1"/>
  </r>
  <r>
    <s v="1012"/>
    <s v="0L"/>
    <x v="6"/>
    <d v="2018-06-26T00:00:00"/>
    <x v="1"/>
    <x v="9"/>
    <s v="ZJ"/>
    <s v="9200096903"/>
    <s v="50"/>
    <n v="-28"/>
    <s v=""/>
    <x v="0"/>
    <x v="6"/>
    <x v="0"/>
  </r>
  <r>
    <s v="1012"/>
    <s v="0L"/>
    <x v="6"/>
    <d v="2018-06-26T00:00:00"/>
    <x v="1"/>
    <x v="9"/>
    <s v="ZJ"/>
    <s v="9200096903"/>
    <s v="50"/>
    <n v="-4200"/>
    <s v=""/>
    <x v="1"/>
    <x v="6"/>
    <x v="1"/>
  </r>
  <r>
    <s v="1012"/>
    <s v="0L"/>
    <x v="6"/>
    <d v="2018-06-26T00:00:00"/>
    <x v="1"/>
    <x v="9"/>
    <s v="ZJ"/>
    <s v="9200096903"/>
    <s v="50"/>
    <n v="-56"/>
    <s v=""/>
    <x v="2"/>
    <x v="6"/>
    <x v="2"/>
  </r>
  <r>
    <s v="1012"/>
    <s v="0L"/>
    <x v="6"/>
    <d v="2018-06-27T00:00:00"/>
    <x v="1"/>
    <x v="9"/>
    <s v="ZJ"/>
    <s v="9200096906"/>
    <s v="50"/>
    <n v="-364"/>
    <s v=""/>
    <x v="1"/>
    <x v="6"/>
    <x v="1"/>
  </r>
  <r>
    <s v="1012"/>
    <s v="0L"/>
    <x v="6"/>
    <d v="2018-06-27T00:00:00"/>
    <x v="1"/>
    <x v="9"/>
    <s v="ZJ"/>
    <s v="9200096944"/>
    <s v="50"/>
    <n v="-28"/>
    <s v=""/>
    <x v="1"/>
    <x v="6"/>
    <x v="1"/>
  </r>
  <r>
    <s v="1012"/>
    <s v="0L"/>
    <x v="6"/>
    <d v="2018-06-27T00:00:00"/>
    <x v="1"/>
    <x v="9"/>
    <s v="ZJ"/>
    <s v="9200096944"/>
    <s v="50"/>
    <n v="-56"/>
    <s v=""/>
    <x v="0"/>
    <x v="6"/>
    <x v="0"/>
  </r>
  <r>
    <s v="1012"/>
    <s v="0L"/>
    <x v="6"/>
    <d v="2018-06-27T00:00:00"/>
    <x v="1"/>
    <x v="9"/>
    <s v="ZJ"/>
    <s v="9200096944"/>
    <s v="50"/>
    <n v="-2632"/>
    <s v=""/>
    <x v="1"/>
    <x v="6"/>
    <x v="1"/>
  </r>
  <r>
    <s v="1012"/>
    <s v="0L"/>
    <x v="6"/>
    <d v="2018-06-27T00:00:00"/>
    <x v="1"/>
    <x v="9"/>
    <s v="ZJ"/>
    <s v="9200096944"/>
    <s v="50"/>
    <n v="-56"/>
    <s v=""/>
    <x v="1"/>
    <x v="6"/>
    <x v="1"/>
  </r>
  <r>
    <s v="1012"/>
    <s v="0L"/>
    <x v="6"/>
    <d v="2018-06-28T00:00:00"/>
    <x v="1"/>
    <x v="9"/>
    <s v="ZJ"/>
    <s v="9200096976"/>
    <s v="50"/>
    <n v="-28"/>
    <s v=""/>
    <x v="1"/>
    <x v="6"/>
    <x v="1"/>
  </r>
  <r>
    <s v="1012"/>
    <s v="0L"/>
    <x v="6"/>
    <d v="2018-06-28T00:00:00"/>
    <x v="1"/>
    <x v="9"/>
    <s v="ZJ"/>
    <s v="9200096999"/>
    <s v="50"/>
    <n v="-56"/>
    <s v=""/>
    <x v="5"/>
    <x v="6"/>
    <x v="5"/>
  </r>
  <r>
    <s v="1012"/>
    <s v="0L"/>
    <x v="6"/>
    <d v="2018-06-28T00:00:00"/>
    <x v="1"/>
    <x v="9"/>
    <s v="ZJ"/>
    <s v="9200096999"/>
    <s v="50"/>
    <n v="-2408"/>
    <s v=""/>
    <x v="1"/>
    <x v="6"/>
    <x v="1"/>
  </r>
  <r>
    <s v="1012"/>
    <s v="0L"/>
    <x v="6"/>
    <d v="2018-06-28T00:00:00"/>
    <x v="1"/>
    <x v="9"/>
    <s v="ZJ"/>
    <s v="9200096999"/>
    <s v="50"/>
    <n v="-28"/>
    <s v=""/>
    <x v="0"/>
    <x v="6"/>
    <x v="0"/>
  </r>
  <r>
    <s v="1012"/>
    <s v="0L"/>
    <x v="6"/>
    <d v="2018-06-28T00:00:00"/>
    <x v="1"/>
    <x v="9"/>
    <s v="ZJ"/>
    <s v="9200097013"/>
    <s v="40"/>
    <n v="28"/>
    <s v=""/>
    <x v="1"/>
    <x v="6"/>
    <x v="1"/>
  </r>
  <r>
    <s v="1012"/>
    <s v="0L"/>
    <x v="6"/>
    <d v="2018-06-30T00:00:00"/>
    <x v="1"/>
    <x v="9"/>
    <s v="ZJ"/>
    <s v="9200097093"/>
    <s v="50"/>
    <n v="-420"/>
    <s v=""/>
    <x v="1"/>
    <x v="6"/>
    <x v="1"/>
  </r>
  <r>
    <s v="1012"/>
    <s v="0L"/>
    <x v="6"/>
    <d v="2018-06-29T00:00:00"/>
    <x v="1"/>
    <x v="9"/>
    <s v="ZJ"/>
    <s v="9200097051"/>
    <s v="50"/>
    <n v="-28"/>
    <s v=""/>
    <x v="1"/>
    <x v="6"/>
    <x v="1"/>
  </r>
  <r>
    <s v="1012"/>
    <s v="0L"/>
    <x v="6"/>
    <d v="2018-06-29T00:00:00"/>
    <x v="1"/>
    <x v="9"/>
    <s v="ZJ"/>
    <s v="9200097051"/>
    <s v="50"/>
    <n v="-28"/>
    <s v=""/>
    <x v="1"/>
    <x v="6"/>
    <x v="1"/>
  </r>
  <r>
    <s v="1012"/>
    <s v="0L"/>
    <x v="6"/>
    <d v="2018-06-29T00:00:00"/>
    <x v="1"/>
    <x v="9"/>
    <s v="ZJ"/>
    <s v="9200097051"/>
    <s v="50"/>
    <n v="-28"/>
    <s v=""/>
    <x v="1"/>
    <x v="6"/>
    <x v="1"/>
  </r>
  <r>
    <s v="1012"/>
    <s v="0L"/>
    <x v="6"/>
    <d v="2018-06-29T00:00:00"/>
    <x v="1"/>
    <x v="9"/>
    <s v="ZJ"/>
    <s v="9200097051"/>
    <s v="50"/>
    <n v="-4844"/>
    <s v=""/>
    <x v="1"/>
    <x v="6"/>
    <x v="1"/>
  </r>
  <r>
    <s v="1012"/>
    <s v="0L"/>
    <x v="6"/>
    <d v="2018-06-29T00:00:00"/>
    <x v="1"/>
    <x v="9"/>
    <s v="ZJ"/>
    <s v="9200097051"/>
    <s v="50"/>
    <n v="-56"/>
    <s v=""/>
    <x v="0"/>
    <x v="6"/>
    <x v="0"/>
  </r>
  <r>
    <s v="1012"/>
    <s v="0L"/>
    <x v="6"/>
    <d v="2018-06-29T00:00:00"/>
    <x v="1"/>
    <x v="9"/>
    <s v="ZJ"/>
    <s v="9200097051"/>
    <s v="50"/>
    <n v="-84"/>
    <s v=""/>
    <x v="2"/>
    <x v="6"/>
    <x v="2"/>
  </r>
  <r>
    <s v="1012"/>
    <s v="0L"/>
    <x v="6"/>
    <d v="2018-06-18T00:00:00"/>
    <x v="1"/>
    <x v="9"/>
    <s v="ZJ"/>
    <s v="9200097054"/>
    <s v="40"/>
    <n v="28"/>
    <s v=""/>
    <x v="1"/>
    <x v="6"/>
    <x v="1"/>
  </r>
  <r>
    <s v="1012"/>
    <s v="0L"/>
    <x v="6"/>
    <d v="2018-06-29T00:00:00"/>
    <x v="1"/>
    <x v="9"/>
    <s v="ZJ"/>
    <s v="9200097057"/>
    <s v="40"/>
    <n v="28"/>
    <s v=""/>
    <x v="1"/>
    <x v="6"/>
    <x v="1"/>
  </r>
  <r>
    <s v="1012"/>
    <s v="0L"/>
    <x v="6"/>
    <d v="2018-06-30T00:00:00"/>
    <x v="1"/>
    <x v="9"/>
    <s v="ZJ"/>
    <s v="9200097086"/>
    <s v="50"/>
    <n v="-112"/>
    <s v=""/>
    <x v="1"/>
    <x v="6"/>
    <x v="1"/>
  </r>
  <r>
    <s v="1012"/>
    <s v="0L"/>
    <x v="6"/>
    <d v="2018-07-03T00:00:00"/>
    <x v="1"/>
    <x v="10"/>
    <s v="ZJ"/>
    <s v="9200097147"/>
    <s v="50"/>
    <n v="-56"/>
    <s v=""/>
    <x v="1"/>
    <x v="6"/>
    <x v="1"/>
  </r>
  <r>
    <s v="1012"/>
    <s v="0L"/>
    <x v="6"/>
    <d v="2018-07-03T00:00:00"/>
    <x v="1"/>
    <x v="10"/>
    <s v="ZJ"/>
    <s v="9200097147"/>
    <s v="50"/>
    <n v="-4340"/>
    <s v=""/>
    <x v="1"/>
    <x v="6"/>
    <x v="1"/>
  </r>
  <r>
    <s v="1012"/>
    <s v="0L"/>
    <x v="6"/>
    <d v="2018-07-03T00:00:00"/>
    <x v="1"/>
    <x v="10"/>
    <s v="ZJ"/>
    <s v="9200097147"/>
    <s v="50"/>
    <n v="-196"/>
    <s v=""/>
    <x v="0"/>
    <x v="6"/>
    <x v="0"/>
  </r>
  <r>
    <s v="1012"/>
    <s v="0L"/>
    <x v="6"/>
    <d v="2018-07-03T00:00:00"/>
    <x v="1"/>
    <x v="10"/>
    <s v="ZJ"/>
    <s v="9200097147"/>
    <s v="50"/>
    <n v="-28"/>
    <s v=""/>
    <x v="1"/>
    <x v="6"/>
    <x v="1"/>
  </r>
  <r>
    <s v="1012"/>
    <s v="0L"/>
    <x v="6"/>
    <d v="2018-07-03T00:00:00"/>
    <x v="1"/>
    <x v="10"/>
    <s v="ZJ"/>
    <s v="9200097147"/>
    <s v="50"/>
    <n v="-28"/>
    <s v=""/>
    <x v="5"/>
    <x v="6"/>
    <x v="5"/>
  </r>
  <r>
    <s v="1012"/>
    <s v="0L"/>
    <x v="6"/>
    <d v="2018-07-03T00:00:00"/>
    <x v="1"/>
    <x v="10"/>
    <s v="ZJ"/>
    <s v="9200097147"/>
    <s v="50"/>
    <n v="-28"/>
    <s v=""/>
    <x v="1"/>
    <x v="6"/>
    <x v="1"/>
  </r>
  <r>
    <s v="1012"/>
    <s v="0L"/>
    <x v="6"/>
    <d v="2018-07-03T00:00:00"/>
    <x v="1"/>
    <x v="10"/>
    <s v="ZJ"/>
    <s v="9200097147"/>
    <s v="50"/>
    <n v="-28"/>
    <s v=""/>
    <x v="2"/>
    <x v="6"/>
    <x v="2"/>
  </r>
  <r>
    <s v="1012"/>
    <s v="0L"/>
    <x v="6"/>
    <d v="2018-07-03T00:00:00"/>
    <x v="1"/>
    <x v="10"/>
    <s v="ZJ"/>
    <s v="9200097147"/>
    <s v="50"/>
    <n v="-28"/>
    <s v=""/>
    <x v="1"/>
    <x v="6"/>
    <x v="1"/>
  </r>
  <r>
    <s v="1012"/>
    <s v="0L"/>
    <x v="6"/>
    <d v="2018-07-02T00:00:00"/>
    <x v="1"/>
    <x v="10"/>
    <s v="ZJ"/>
    <s v="9200097161"/>
    <s v="40"/>
    <n v="108"/>
    <s v=""/>
    <x v="0"/>
    <x v="6"/>
    <x v="0"/>
  </r>
  <r>
    <s v="1012"/>
    <s v="0L"/>
    <x v="6"/>
    <d v="2018-07-03T00:00:00"/>
    <x v="1"/>
    <x v="10"/>
    <s v="ZJ"/>
    <s v="9200097163"/>
    <s v="40"/>
    <n v="354"/>
    <s v=""/>
    <x v="0"/>
    <x v="6"/>
    <x v="0"/>
  </r>
  <r>
    <s v="1012"/>
    <s v="0L"/>
    <x v="6"/>
    <d v="2018-07-02T00:00:00"/>
    <x v="1"/>
    <x v="10"/>
    <s v="ZJ"/>
    <s v="9200097176"/>
    <s v="50"/>
    <n v="-56"/>
    <s v=""/>
    <x v="0"/>
    <x v="6"/>
    <x v="0"/>
  </r>
  <r>
    <s v="1012"/>
    <s v="0L"/>
    <x v="6"/>
    <d v="2018-07-02T00:00:00"/>
    <x v="1"/>
    <x v="10"/>
    <s v="ZJ"/>
    <s v="9200097176"/>
    <s v="50"/>
    <n v="-112"/>
    <s v=""/>
    <x v="2"/>
    <x v="6"/>
    <x v="2"/>
  </r>
  <r>
    <s v="1012"/>
    <s v="0L"/>
    <x v="6"/>
    <d v="2018-07-02T00:00:00"/>
    <x v="1"/>
    <x v="10"/>
    <s v="ZJ"/>
    <s v="9200097176"/>
    <s v="50"/>
    <n v="-280"/>
    <s v=""/>
    <x v="1"/>
    <x v="6"/>
    <x v="1"/>
  </r>
  <r>
    <s v="1012"/>
    <s v="0L"/>
    <x v="6"/>
    <d v="2018-07-02T00:00:00"/>
    <x v="1"/>
    <x v="10"/>
    <s v="ZJ"/>
    <s v="9200097176"/>
    <s v="50"/>
    <n v="-4956"/>
    <s v=""/>
    <x v="1"/>
    <x v="6"/>
    <x v="1"/>
  </r>
  <r>
    <s v="1012"/>
    <s v="0L"/>
    <x v="6"/>
    <d v="2018-07-04T00:00:00"/>
    <x v="1"/>
    <x v="10"/>
    <s v="ZJ"/>
    <s v="9200097199"/>
    <s v="50"/>
    <n v="-532"/>
    <s v=""/>
    <x v="1"/>
    <x v="6"/>
    <x v="1"/>
  </r>
  <r>
    <s v="1012"/>
    <s v="0L"/>
    <x v="6"/>
    <d v="2018-07-05T00:00:00"/>
    <x v="1"/>
    <x v="10"/>
    <s v="ZJ"/>
    <s v="9200097220"/>
    <s v="50"/>
    <n v="-28"/>
    <s v=""/>
    <x v="1"/>
    <x v="6"/>
    <x v="1"/>
  </r>
  <r>
    <s v="1012"/>
    <s v="0L"/>
    <x v="6"/>
    <d v="2018-07-05T00:00:00"/>
    <x v="1"/>
    <x v="10"/>
    <s v="ZJ"/>
    <s v="9200097220"/>
    <s v="50"/>
    <n v="-28"/>
    <s v=""/>
    <x v="1"/>
    <x v="6"/>
    <x v="1"/>
  </r>
  <r>
    <s v="1012"/>
    <s v="0L"/>
    <x v="6"/>
    <d v="2018-07-05T00:00:00"/>
    <x v="1"/>
    <x v="10"/>
    <s v="ZJ"/>
    <s v="9200097220"/>
    <s v="50"/>
    <n v="-28"/>
    <s v=""/>
    <x v="0"/>
    <x v="6"/>
    <x v="0"/>
  </r>
  <r>
    <s v="1012"/>
    <s v="0L"/>
    <x v="6"/>
    <d v="2018-07-05T00:00:00"/>
    <x v="1"/>
    <x v="10"/>
    <s v="ZJ"/>
    <s v="9200097220"/>
    <s v="50"/>
    <n v="-112"/>
    <s v=""/>
    <x v="1"/>
    <x v="6"/>
    <x v="1"/>
  </r>
  <r>
    <s v="1012"/>
    <s v="0L"/>
    <x v="6"/>
    <d v="2018-07-05T00:00:00"/>
    <x v="1"/>
    <x v="10"/>
    <s v="ZJ"/>
    <s v="9200097220"/>
    <s v="50"/>
    <n v="-2828"/>
    <s v=""/>
    <x v="1"/>
    <x v="6"/>
    <x v="1"/>
  </r>
  <r>
    <s v="1012"/>
    <s v="0L"/>
    <x v="6"/>
    <d v="2018-07-05T00:00:00"/>
    <x v="1"/>
    <x v="10"/>
    <s v="ZJ"/>
    <s v="9200097220"/>
    <s v="50"/>
    <n v="-28"/>
    <s v=""/>
    <x v="2"/>
    <x v="6"/>
    <x v="2"/>
  </r>
  <r>
    <s v="1012"/>
    <s v="0L"/>
    <x v="6"/>
    <d v="2018-07-05T00:00:00"/>
    <x v="1"/>
    <x v="10"/>
    <s v="ZJ"/>
    <s v="9200097220"/>
    <s v="50"/>
    <n v="-28"/>
    <s v=""/>
    <x v="2"/>
    <x v="6"/>
    <x v="2"/>
  </r>
  <r>
    <s v="1012"/>
    <s v="0L"/>
    <x v="6"/>
    <d v="2018-07-05T00:00:00"/>
    <x v="1"/>
    <x v="10"/>
    <s v="ZJ"/>
    <s v="9200097244"/>
    <s v="40"/>
    <n v="28"/>
    <s v=""/>
    <x v="1"/>
    <x v="6"/>
    <x v="1"/>
  </r>
  <r>
    <s v="1012"/>
    <s v="0L"/>
    <x v="6"/>
    <d v="2018-08-10T00:00:00"/>
    <x v="1"/>
    <x v="11"/>
    <s v="ZJ"/>
    <s v="9200098619"/>
    <s v="50"/>
    <n v="-28"/>
    <s v=""/>
    <x v="1"/>
    <x v="6"/>
    <x v="1"/>
  </r>
  <r>
    <s v="1012"/>
    <s v="0L"/>
    <x v="6"/>
    <d v="2018-07-10T00:00:00"/>
    <x v="1"/>
    <x v="10"/>
    <s v="ZJ"/>
    <s v="9200097374"/>
    <s v="50"/>
    <n v="-28"/>
    <s v=""/>
    <x v="0"/>
    <x v="6"/>
    <x v="0"/>
  </r>
  <r>
    <s v="1012"/>
    <s v="0L"/>
    <x v="6"/>
    <d v="2018-07-10T00:00:00"/>
    <x v="1"/>
    <x v="10"/>
    <s v="ZJ"/>
    <s v="9200097374"/>
    <s v="50"/>
    <n v="-28"/>
    <s v=""/>
    <x v="1"/>
    <x v="6"/>
    <x v="1"/>
  </r>
  <r>
    <s v="1012"/>
    <s v="0L"/>
    <x v="6"/>
    <d v="2018-07-10T00:00:00"/>
    <x v="1"/>
    <x v="10"/>
    <s v="ZJ"/>
    <s v="9200097374"/>
    <s v="50"/>
    <n v="-28"/>
    <s v=""/>
    <x v="2"/>
    <x v="6"/>
    <x v="2"/>
  </r>
  <r>
    <s v="1012"/>
    <s v="0L"/>
    <x v="6"/>
    <d v="2018-07-10T00:00:00"/>
    <x v="1"/>
    <x v="10"/>
    <s v="ZJ"/>
    <s v="9200097374"/>
    <s v="50"/>
    <n v="-3612"/>
    <s v=""/>
    <x v="1"/>
    <x v="6"/>
    <x v="1"/>
  </r>
  <r>
    <s v="1012"/>
    <s v="0L"/>
    <x v="6"/>
    <d v="2018-07-10T00:00:00"/>
    <x v="1"/>
    <x v="10"/>
    <s v="ZJ"/>
    <s v="9200097374"/>
    <s v="50"/>
    <n v="-28"/>
    <s v=""/>
    <x v="0"/>
    <x v="6"/>
    <x v="0"/>
  </r>
  <r>
    <s v="1012"/>
    <s v="0L"/>
    <x v="6"/>
    <d v="2018-07-10T00:00:00"/>
    <x v="1"/>
    <x v="10"/>
    <s v="ZJ"/>
    <s v="9200097374"/>
    <s v="50"/>
    <n v="-28"/>
    <s v=""/>
    <x v="4"/>
    <x v="6"/>
    <x v="4"/>
  </r>
  <r>
    <s v="1012"/>
    <s v="0L"/>
    <x v="6"/>
    <d v="2018-07-10T00:00:00"/>
    <x v="1"/>
    <x v="10"/>
    <s v="ZJ"/>
    <s v="9200097374"/>
    <s v="50"/>
    <n v="-28"/>
    <s v=""/>
    <x v="1"/>
    <x v="6"/>
    <x v="1"/>
  </r>
  <r>
    <s v="1012"/>
    <s v="0L"/>
    <x v="6"/>
    <d v="2018-07-10T00:00:00"/>
    <x v="1"/>
    <x v="10"/>
    <s v="ZJ"/>
    <s v="9200097374"/>
    <s v="50"/>
    <n v="-28"/>
    <s v=""/>
    <x v="5"/>
    <x v="6"/>
    <x v="5"/>
  </r>
  <r>
    <s v="1012"/>
    <s v="0L"/>
    <x v="6"/>
    <d v="2018-07-10T00:00:00"/>
    <x v="1"/>
    <x v="10"/>
    <s v="ZJ"/>
    <s v="9200097374"/>
    <s v="50"/>
    <n v="-28"/>
    <s v=""/>
    <x v="1"/>
    <x v="6"/>
    <x v="1"/>
  </r>
  <r>
    <s v="1012"/>
    <s v="0L"/>
    <x v="6"/>
    <d v="2018-07-10T00:00:00"/>
    <x v="1"/>
    <x v="10"/>
    <s v="ZJ"/>
    <s v="9200097374"/>
    <s v="50"/>
    <n v="-56"/>
    <s v=""/>
    <x v="0"/>
    <x v="6"/>
    <x v="0"/>
  </r>
  <r>
    <s v="1012"/>
    <s v="0L"/>
    <x v="6"/>
    <d v="2018-07-09T00:00:00"/>
    <x v="1"/>
    <x v="10"/>
    <s v="ZJ"/>
    <s v="9200097386"/>
    <s v="50"/>
    <n v="-28"/>
    <s v=""/>
    <x v="1"/>
    <x v="6"/>
    <x v="1"/>
  </r>
  <r>
    <s v="1012"/>
    <s v="0L"/>
    <x v="6"/>
    <d v="2018-07-09T00:00:00"/>
    <x v="1"/>
    <x v="10"/>
    <s v="ZJ"/>
    <s v="9200097386"/>
    <s v="50"/>
    <n v="-28"/>
    <s v=""/>
    <x v="5"/>
    <x v="6"/>
    <x v="5"/>
  </r>
  <r>
    <s v="1012"/>
    <s v="0L"/>
    <x v="6"/>
    <d v="2018-07-09T00:00:00"/>
    <x v="1"/>
    <x v="10"/>
    <s v="ZJ"/>
    <s v="9200097386"/>
    <s v="50"/>
    <n v="-28"/>
    <s v=""/>
    <x v="1"/>
    <x v="6"/>
    <x v="1"/>
  </r>
  <r>
    <s v="1012"/>
    <s v="0L"/>
    <x v="6"/>
    <d v="2018-07-09T00:00:00"/>
    <x v="1"/>
    <x v="10"/>
    <s v="ZJ"/>
    <s v="9200097386"/>
    <s v="50"/>
    <n v="-56"/>
    <s v=""/>
    <x v="1"/>
    <x v="6"/>
    <x v="1"/>
  </r>
  <r>
    <s v="1012"/>
    <s v="0L"/>
    <x v="6"/>
    <d v="2018-07-09T00:00:00"/>
    <x v="1"/>
    <x v="10"/>
    <s v="ZJ"/>
    <s v="9200097386"/>
    <s v="50"/>
    <n v="-28"/>
    <s v=""/>
    <x v="2"/>
    <x v="6"/>
    <x v="2"/>
  </r>
  <r>
    <s v="1012"/>
    <s v="0L"/>
    <x v="6"/>
    <d v="2018-07-09T00:00:00"/>
    <x v="1"/>
    <x v="10"/>
    <s v="ZJ"/>
    <s v="9200097386"/>
    <s v="50"/>
    <n v="-3696"/>
    <s v=""/>
    <x v="1"/>
    <x v="6"/>
    <x v="1"/>
  </r>
  <r>
    <s v="1012"/>
    <s v="0L"/>
    <x v="6"/>
    <d v="2018-07-09T00:00:00"/>
    <x v="1"/>
    <x v="10"/>
    <s v="ZJ"/>
    <s v="9200097386"/>
    <s v="50"/>
    <n v="-56"/>
    <s v=""/>
    <x v="0"/>
    <x v="6"/>
    <x v="0"/>
  </r>
  <r>
    <s v="1012"/>
    <s v="0L"/>
    <x v="6"/>
    <d v="2018-07-09T00:00:00"/>
    <x v="1"/>
    <x v="10"/>
    <s v="ZJ"/>
    <s v="9200097386"/>
    <s v="50"/>
    <n v="-56"/>
    <s v=""/>
    <x v="1"/>
    <x v="6"/>
    <x v="1"/>
  </r>
  <r>
    <s v="1012"/>
    <s v="0L"/>
    <x v="6"/>
    <d v="2018-07-11T00:00:00"/>
    <x v="1"/>
    <x v="10"/>
    <s v="ZJ"/>
    <s v="9200097433"/>
    <s v="50"/>
    <n v="-28"/>
    <s v=""/>
    <x v="0"/>
    <x v="6"/>
    <x v="0"/>
  </r>
  <r>
    <s v="1012"/>
    <s v="0L"/>
    <x v="6"/>
    <d v="2018-07-11T00:00:00"/>
    <x v="1"/>
    <x v="10"/>
    <s v="ZJ"/>
    <s v="9200097433"/>
    <s v="50"/>
    <n v="-504"/>
    <s v=""/>
    <x v="1"/>
    <x v="6"/>
    <x v="1"/>
  </r>
  <r>
    <s v="1012"/>
    <s v="0L"/>
    <x v="6"/>
    <d v="2018-07-11T00:00:00"/>
    <x v="1"/>
    <x v="10"/>
    <s v="ZJ"/>
    <s v="9200097464"/>
    <s v="50"/>
    <n v="-84"/>
    <s v=""/>
    <x v="0"/>
    <x v="6"/>
    <x v="0"/>
  </r>
  <r>
    <s v="1012"/>
    <s v="0L"/>
    <x v="6"/>
    <d v="2018-07-11T00:00:00"/>
    <x v="1"/>
    <x v="10"/>
    <s v="ZJ"/>
    <s v="9200097464"/>
    <s v="50"/>
    <n v="-28"/>
    <s v=""/>
    <x v="2"/>
    <x v="6"/>
    <x v="2"/>
  </r>
  <r>
    <s v="1012"/>
    <s v="0L"/>
    <x v="6"/>
    <d v="2018-07-11T00:00:00"/>
    <x v="1"/>
    <x v="10"/>
    <s v="ZJ"/>
    <s v="9200097464"/>
    <s v="50"/>
    <n v="-28"/>
    <s v=""/>
    <x v="1"/>
    <x v="6"/>
    <x v="1"/>
  </r>
  <r>
    <s v="1012"/>
    <s v="0L"/>
    <x v="6"/>
    <d v="2018-07-11T00:00:00"/>
    <x v="1"/>
    <x v="10"/>
    <s v="ZJ"/>
    <s v="9200097464"/>
    <s v="50"/>
    <n v="-28"/>
    <s v=""/>
    <x v="1"/>
    <x v="6"/>
    <x v="1"/>
  </r>
  <r>
    <s v="1012"/>
    <s v="0L"/>
    <x v="6"/>
    <d v="2018-07-11T00:00:00"/>
    <x v="1"/>
    <x v="10"/>
    <s v="ZJ"/>
    <s v="9200097464"/>
    <s v="50"/>
    <n v="-2492"/>
    <s v=""/>
    <x v="1"/>
    <x v="6"/>
    <x v="1"/>
  </r>
  <r>
    <s v="1012"/>
    <s v="0L"/>
    <x v="6"/>
    <d v="2018-07-11T00:00:00"/>
    <x v="1"/>
    <x v="10"/>
    <s v="ZJ"/>
    <s v="9200097464"/>
    <s v="50"/>
    <n v="-56"/>
    <s v=""/>
    <x v="1"/>
    <x v="6"/>
    <x v="1"/>
  </r>
  <r>
    <s v="1012"/>
    <s v="0L"/>
    <x v="6"/>
    <d v="2018-07-12T00:00:00"/>
    <x v="1"/>
    <x v="10"/>
    <s v="ZJ"/>
    <s v="9200097510"/>
    <s v="50"/>
    <n v="-2128"/>
    <s v=""/>
    <x v="1"/>
    <x v="6"/>
    <x v="1"/>
  </r>
  <r>
    <s v="1012"/>
    <s v="0L"/>
    <x v="6"/>
    <d v="2018-07-12T00:00:00"/>
    <x v="1"/>
    <x v="10"/>
    <s v="ZJ"/>
    <s v="9200097510"/>
    <s v="50"/>
    <n v="-28"/>
    <s v=""/>
    <x v="2"/>
    <x v="6"/>
    <x v="2"/>
  </r>
  <r>
    <s v="1012"/>
    <s v="0L"/>
    <x v="6"/>
    <d v="2018-07-12T00:00:00"/>
    <x v="1"/>
    <x v="10"/>
    <s v="ZJ"/>
    <s v="9200097510"/>
    <s v="50"/>
    <n v="-112"/>
    <s v=""/>
    <x v="0"/>
    <x v="6"/>
    <x v="0"/>
  </r>
  <r>
    <s v="1012"/>
    <s v="0L"/>
    <x v="6"/>
    <d v="2018-07-12T00:00:00"/>
    <x v="1"/>
    <x v="10"/>
    <s v="ZJ"/>
    <s v="9200097510"/>
    <s v="50"/>
    <n v="-28"/>
    <s v=""/>
    <x v="1"/>
    <x v="6"/>
    <x v="1"/>
  </r>
  <r>
    <s v="1012"/>
    <s v="0L"/>
    <x v="6"/>
    <d v="2018-07-12T00:00:00"/>
    <x v="1"/>
    <x v="10"/>
    <s v="ZJ"/>
    <s v="9200097510"/>
    <s v="50"/>
    <n v="-140"/>
    <s v=""/>
    <x v="1"/>
    <x v="6"/>
    <x v="1"/>
  </r>
  <r>
    <s v="1012"/>
    <s v="0L"/>
    <x v="6"/>
    <d v="2018-07-13T00:00:00"/>
    <x v="1"/>
    <x v="10"/>
    <s v="ZJ"/>
    <s v="9200097565"/>
    <s v="40"/>
    <n v="28"/>
    <s v=""/>
    <x v="1"/>
    <x v="6"/>
    <x v="1"/>
  </r>
  <r>
    <s v="1012"/>
    <s v="0L"/>
    <x v="6"/>
    <d v="2018-07-13T00:00:00"/>
    <x v="1"/>
    <x v="10"/>
    <s v="ZJ"/>
    <s v="9200097567"/>
    <s v="50"/>
    <n v="-28"/>
    <s v=""/>
    <x v="1"/>
    <x v="6"/>
    <x v="1"/>
  </r>
  <r>
    <s v="1012"/>
    <s v="0L"/>
    <x v="6"/>
    <d v="2018-07-13T00:00:00"/>
    <x v="1"/>
    <x v="10"/>
    <s v="ZJ"/>
    <s v="9200097567"/>
    <s v="50"/>
    <n v="-28"/>
    <s v=""/>
    <x v="2"/>
    <x v="6"/>
    <x v="2"/>
  </r>
  <r>
    <s v="1012"/>
    <s v="0L"/>
    <x v="6"/>
    <d v="2018-07-13T00:00:00"/>
    <x v="1"/>
    <x v="10"/>
    <s v="ZJ"/>
    <s v="9200097567"/>
    <s v="50"/>
    <n v="-56"/>
    <s v=""/>
    <x v="1"/>
    <x v="6"/>
    <x v="1"/>
  </r>
  <r>
    <s v="1012"/>
    <s v="0L"/>
    <x v="6"/>
    <d v="2018-07-13T00:00:00"/>
    <x v="1"/>
    <x v="10"/>
    <s v="ZJ"/>
    <s v="9200097567"/>
    <s v="50"/>
    <n v="-5068"/>
    <s v=""/>
    <x v="1"/>
    <x v="6"/>
    <x v="1"/>
  </r>
  <r>
    <s v="1012"/>
    <s v="0L"/>
    <x v="6"/>
    <d v="2018-07-13T00:00:00"/>
    <x v="1"/>
    <x v="10"/>
    <s v="ZJ"/>
    <s v="9200097567"/>
    <s v="50"/>
    <n v="-112"/>
    <s v=""/>
    <x v="1"/>
    <x v="6"/>
    <x v="1"/>
  </r>
  <r>
    <s v="1012"/>
    <s v="0L"/>
    <x v="6"/>
    <d v="2018-07-13T00:00:00"/>
    <x v="1"/>
    <x v="10"/>
    <s v="ZJ"/>
    <s v="9200097567"/>
    <s v="50"/>
    <n v="-84"/>
    <s v=""/>
    <x v="0"/>
    <x v="6"/>
    <x v="0"/>
  </r>
  <r>
    <s v="1012"/>
    <s v="0L"/>
    <x v="6"/>
    <d v="2018-07-14T00:00:00"/>
    <x v="1"/>
    <x v="10"/>
    <s v="ZJ"/>
    <s v="9200097603"/>
    <s v="50"/>
    <n v="-280"/>
    <s v=""/>
    <x v="1"/>
    <x v="6"/>
    <x v="1"/>
  </r>
  <r>
    <s v="1012"/>
    <s v="0L"/>
    <x v="6"/>
    <d v="2018-07-14T00:00:00"/>
    <x v="1"/>
    <x v="10"/>
    <s v="ZJ"/>
    <s v="9200097606"/>
    <s v="50"/>
    <n v="-28"/>
    <s v=""/>
    <x v="1"/>
    <x v="6"/>
    <x v="1"/>
  </r>
  <r>
    <s v="1012"/>
    <s v="0L"/>
    <x v="6"/>
    <d v="2018-07-14T00:00:00"/>
    <x v="1"/>
    <x v="10"/>
    <s v="ZJ"/>
    <s v="9200097612"/>
    <s v="50"/>
    <n v="-84"/>
    <s v=""/>
    <x v="1"/>
    <x v="6"/>
    <x v="1"/>
  </r>
  <r>
    <s v="1012"/>
    <s v="0L"/>
    <x v="6"/>
    <d v="2018-07-14T00:00:00"/>
    <x v="1"/>
    <x v="10"/>
    <s v="ZJ"/>
    <s v="9200097612"/>
    <s v="50"/>
    <n v="-28"/>
    <s v=""/>
    <x v="0"/>
    <x v="6"/>
    <x v="0"/>
  </r>
  <r>
    <s v="1012"/>
    <s v="0L"/>
    <x v="6"/>
    <d v="2018-07-15T00:00:00"/>
    <x v="1"/>
    <x v="10"/>
    <s v="ZJ"/>
    <s v="9200097613"/>
    <s v="50"/>
    <n v="-252"/>
    <s v=""/>
    <x v="1"/>
    <x v="6"/>
    <x v="1"/>
  </r>
  <r>
    <s v="1012"/>
    <s v="0L"/>
    <x v="6"/>
    <d v="2018-07-17T00:00:00"/>
    <x v="1"/>
    <x v="10"/>
    <s v="ZJ"/>
    <s v="9200097671"/>
    <s v="50"/>
    <n v="-28"/>
    <s v=""/>
    <x v="0"/>
    <x v="6"/>
    <x v="0"/>
  </r>
  <r>
    <s v="1012"/>
    <s v="0L"/>
    <x v="6"/>
    <d v="2018-07-17T00:00:00"/>
    <x v="1"/>
    <x v="10"/>
    <s v="ZJ"/>
    <s v="9200097671"/>
    <s v="50"/>
    <n v="-28"/>
    <s v=""/>
    <x v="1"/>
    <x v="6"/>
    <x v="1"/>
  </r>
  <r>
    <s v="1012"/>
    <s v="0L"/>
    <x v="6"/>
    <d v="2018-07-17T00:00:00"/>
    <x v="1"/>
    <x v="10"/>
    <s v="ZJ"/>
    <s v="9200097671"/>
    <s v="50"/>
    <n v="-28"/>
    <s v=""/>
    <x v="1"/>
    <x v="6"/>
    <x v="1"/>
  </r>
  <r>
    <s v="1012"/>
    <s v="0L"/>
    <x v="6"/>
    <d v="2018-07-17T00:00:00"/>
    <x v="1"/>
    <x v="10"/>
    <s v="ZJ"/>
    <s v="9200097671"/>
    <s v="50"/>
    <n v="-28"/>
    <s v=""/>
    <x v="1"/>
    <x v="6"/>
    <x v="1"/>
  </r>
  <r>
    <s v="1012"/>
    <s v="0L"/>
    <x v="6"/>
    <d v="2018-07-17T00:00:00"/>
    <x v="1"/>
    <x v="10"/>
    <s v="ZJ"/>
    <s v="9200097671"/>
    <s v="50"/>
    <n v="-784"/>
    <s v=""/>
    <x v="1"/>
    <x v="6"/>
    <x v="1"/>
  </r>
  <r>
    <s v="1012"/>
    <s v="0L"/>
    <x v="6"/>
    <d v="2018-07-17T00:00:00"/>
    <x v="1"/>
    <x v="10"/>
    <s v="ZJ"/>
    <s v="9200097671"/>
    <s v="50"/>
    <n v="-28"/>
    <s v=""/>
    <x v="1"/>
    <x v="6"/>
    <x v="1"/>
  </r>
  <r>
    <s v="1012"/>
    <s v="0L"/>
    <x v="6"/>
    <d v="2018-07-16T00:00:00"/>
    <x v="1"/>
    <x v="10"/>
    <s v="ZJ"/>
    <s v="9200097678"/>
    <s v="50"/>
    <n v="-84"/>
    <s v=""/>
    <x v="1"/>
    <x v="6"/>
    <x v="1"/>
  </r>
  <r>
    <s v="1012"/>
    <s v="0L"/>
    <x v="6"/>
    <d v="2018-07-16T00:00:00"/>
    <x v="1"/>
    <x v="10"/>
    <s v="ZJ"/>
    <s v="9200097678"/>
    <s v="50"/>
    <n v="-4312"/>
    <s v=""/>
    <x v="1"/>
    <x v="6"/>
    <x v="1"/>
  </r>
  <r>
    <s v="1012"/>
    <s v="0L"/>
    <x v="6"/>
    <d v="2018-07-16T00:00:00"/>
    <x v="1"/>
    <x v="10"/>
    <s v="ZJ"/>
    <s v="9200097678"/>
    <s v="50"/>
    <n v="-28"/>
    <s v=""/>
    <x v="0"/>
    <x v="6"/>
    <x v="0"/>
  </r>
  <r>
    <s v="1012"/>
    <s v="0L"/>
    <x v="6"/>
    <d v="2018-07-16T00:00:00"/>
    <x v="1"/>
    <x v="10"/>
    <s v="ZJ"/>
    <s v="9200097678"/>
    <s v="50"/>
    <n v="-56"/>
    <s v=""/>
    <x v="1"/>
    <x v="6"/>
    <x v="1"/>
  </r>
  <r>
    <s v="1012"/>
    <s v="0L"/>
    <x v="6"/>
    <d v="2018-07-16T00:00:00"/>
    <x v="1"/>
    <x v="10"/>
    <s v="ZJ"/>
    <s v="9200097678"/>
    <s v="50"/>
    <n v="-56"/>
    <s v=""/>
    <x v="2"/>
    <x v="6"/>
    <x v="2"/>
  </r>
  <r>
    <s v="1012"/>
    <s v="0L"/>
    <x v="6"/>
    <d v="2018-07-13T00:00:00"/>
    <x v="1"/>
    <x v="10"/>
    <s v="ZJ"/>
    <s v="9200097676"/>
    <s v="40"/>
    <n v="56"/>
    <s v=""/>
    <x v="1"/>
    <x v="6"/>
    <x v="1"/>
  </r>
  <r>
    <s v="1012"/>
    <s v="0L"/>
    <x v="6"/>
    <d v="2018-07-16T00:00:00"/>
    <x v="1"/>
    <x v="10"/>
    <s v="ZJ"/>
    <s v="9200097677"/>
    <s v="40"/>
    <n v="56"/>
    <s v=""/>
    <x v="1"/>
    <x v="6"/>
    <x v="1"/>
  </r>
  <r>
    <s v="1012"/>
    <s v="0L"/>
    <x v="6"/>
    <d v="2018-07-18T00:00:00"/>
    <x v="1"/>
    <x v="10"/>
    <s v="ZJ"/>
    <s v="9200097716"/>
    <s v="50"/>
    <n v="-252"/>
    <s v=""/>
    <x v="1"/>
    <x v="6"/>
    <x v="1"/>
  </r>
  <r>
    <s v="1012"/>
    <s v="0L"/>
    <x v="6"/>
    <d v="2018-07-18T00:00:00"/>
    <x v="1"/>
    <x v="10"/>
    <s v="ZJ"/>
    <s v="9200097752"/>
    <s v="40"/>
    <n v="28"/>
    <s v=""/>
    <x v="1"/>
    <x v="6"/>
    <x v="1"/>
  </r>
  <r>
    <s v="1012"/>
    <s v="0L"/>
    <x v="6"/>
    <d v="2018-07-18T00:00:00"/>
    <x v="1"/>
    <x v="10"/>
    <s v="ZJ"/>
    <s v="9200097752"/>
    <s v="40"/>
    <n v="56"/>
    <s v=""/>
    <x v="1"/>
    <x v="6"/>
    <x v="1"/>
  </r>
  <r>
    <s v="1012"/>
    <s v="0L"/>
    <x v="6"/>
    <d v="2018-07-19T00:00:00"/>
    <x v="1"/>
    <x v="10"/>
    <s v="ZJ"/>
    <s v="9200097766"/>
    <s v="50"/>
    <n v="-28"/>
    <s v=""/>
    <x v="1"/>
    <x v="6"/>
    <x v="1"/>
  </r>
  <r>
    <s v="1012"/>
    <s v="0L"/>
    <x v="6"/>
    <d v="2018-07-20T00:00:00"/>
    <x v="1"/>
    <x v="10"/>
    <s v="ZJ"/>
    <s v="9200097839"/>
    <s v="40"/>
    <n v="56"/>
    <s v=""/>
    <x v="1"/>
    <x v="6"/>
    <x v="1"/>
  </r>
  <r>
    <s v="1012"/>
    <s v="0L"/>
    <x v="6"/>
    <d v="2018-07-20T00:00:00"/>
    <x v="1"/>
    <x v="10"/>
    <s v="ZJ"/>
    <s v="9200097839"/>
    <s v="40"/>
    <n v="28"/>
    <s v=""/>
    <x v="1"/>
    <x v="6"/>
    <x v="1"/>
  </r>
  <r>
    <s v="1012"/>
    <s v="0L"/>
    <x v="6"/>
    <d v="2018-07-19T00:00:00"/>
    <x v="1"/>
    <x v="10"/>
    <s v="ZJ"/>
    <s v="9200097791"/>
    <s v="40"/>
    <n v="28"/>
    <s v=""/>
    <x v="1"/>
    <x v="6"/>
    <x v="1"/>
  </r>
  <r>
    <s v="1012"/>
    <s v="0L"/>
    <x v="6"/>
    <d v="2018-07-19T00:00:00"/>
    <x v="1"/>
    <x v="10"/>
    <s v="ZJ"/>
    <s v="9200097791"/>
    <s v="40"/>
    <n v="28"/>
    <s v=""/>
    <x v="1"/>
    <x v="6"/>
    <x v="1"/>
  </r>
  <r>
    <s v="1012"/>
    <s v="0L"/>
    <x v="6"/>
    <d v="2018-07-19T00:00:00"/>
    <x v="1"/>
    <x v="10"/>
    <s v="ZJ"/>
    <s v="9200097791"/>
    <s v="40"/>
    <n v="28"/>
    <s v=""/>
    <x v="1"/>
    <x v="6"/>
    <x v="1"/>
  </r>
  <r>
    <s v="1012"/>
    <s v="0L"/>
    <x v="6"/>
    <d v="2018-07-19T00:00:00"/>
    <x v="1"/>
    <x v="10"/>
    <s v="ZJ"/>
    <s v="9200097796"/>
    <s v="50"/>
    <n v="-112"/>
    <s v=""/>
    <x v="1"/>
    <x v="6"/>
    <x v="1"/>
  </r>
  <r>
    <s v="1012"/>
    <s v="0L"/>
    <x v="6"/>
    <d v="2018-07-19T00:00:00"/>
    <x v="1"/>
    <x v="10"/>
    <s v="ZJ"/>
    <s v="9200097796"/>
    <s v="50"/>
    <n v="-28"/>
    <s v=""/>
    <x v="0"/>
    <x v="6"/>
    <x v="0"/>
  </r>
  <r>
    <s v="1012"/>
    <s v="0L"/>
    <x v="6"/>
    <d v="2018-07-19T00:00:00"/>
    <x v="1"/>
    <x v="10"/>
    <s v="ZJ"/>
    <s v="9200097796"/>
    <s v="50"/>
    <n v="-2156"/>
    <s v=""/>
    <x v="1"/>
    <x v="6"/>
    <x v="1"/>
  </r>
  <r>
    <s v="1012"/>
    <s v="0L"/>
    <x v="6"/>
    <d v="2018-07-19T00:00:00"/>
    <x v="1"/>
    <x v="10"/>
    <s v="ZJ"/>
    <s v="9200097796"/>
    <s v="50"/>
    <n v="-28"/>
    <s v=""/>
    <x v="2"/>
    <x v="6"/>
    <x v="2"/>
  </r>
  <r>
    <s v="1012"/>
    <s v="0L"/>
    <x v="6"/>
    <d v="2018-07-20T00:00:00"/>
    <x v="1"/>
    <x v="10"/>
    <s v="ZJ"/>
    <s v="9200097818"/>
    <s v="50"/>
    <n v="-28"/>
    <s v=""/>
    <x v="1"/>
    <x v="6"/>
    <x v="1"/>
  </r>
  <r>
    <s v="1012"/>
    <s v="0L"/>
    <x v="6"/>
    <d v="2018-07-20T00:00:00"/>
    <x v="1"/>
    <x v="10"/>
    <s v="ZJ"/>
    <s v="9200097842"/>
    <s v="50"/>
    <n v="-56"/>
    <s v=""/>
    <x v="0"/>
    <x v="6"/>
    <x v="0"/>
  </r>
  <r>
    <s v="1012"/>
    <s v="0L"/>
    <x v="6"/>
    <d v="2018-07-20T00:00:00"/>
    <x v="1"/>
    <x v="10"/>
    <s v="ZJ"/>
    <s v="9200097842"/>
    <s v="50"/>
    <n v="-5096"/>
    <s v=""/>
    <x v="1"/>
    <x v="6"/>
    <x v="1"/>
  </r>
  <r>
    <s v="1012"/>
    <s v="0L"/>
    <x v="6"/>
    <d v="2018-07-20T00:00:00"/>
    <x v="1"/>
    <x v="10"/>
    <s v="ZJ"/>
    <s v="9200097842"/>
    <s v="50"/>
    <n v="-28"/>
    <s v=""/>
    <x v="1"/>
    <x v="6"/>
    <x v="1"/>
  </r>
  <r>
    <s v="1012"/>
    <s v="0L"/>
    <x v="6"/>
    <d v="2018-07-20T00:00:00"/>
    <x v="1"/>
    <x v="10"/>
    <s v="ZJ"/>
    <s v="9200097842"/>
    <s v="50"/>
    <n v="-56"/>
    <s v=""/>
    <x v="1"/>
    <x v="6"/>
    <x v="1"/>
  </r>
  <r>
    <s v="1012"/>
    <s v="0L"/>
    <x v="6"/>
    <d v="2018-07-21T00:00:00"/>
    <x v="1"/>
    <x v="10"/>
    <s v="ZJ"/>
    <s v="9200097865"/>
    <s v="50"/>
    <n v="-476"/>
    <s v=""/>
    <x v="1"/>
    <x v="6"/>
    <x v="1"/>
  </r>
  <r>
    <s v="1012"/>
    <s v="0L"/>
    <x v="6"/>
    <d v="2018-07-18T00:00:00"/>
    <x v="1"/>
    <x v="10"/>
    <s v="ZJ"/>
    <s v="9200097876"/>
    <s v="50"/>
    <n v="-3416"/>
    <s v=""/>
    <x v="1"/>
    <x v="6"/>
    <x v="1"/>
  </r>
  <r>
    <s v="1012"/>
    <s v="0L"/>
    <x v="6"/>
    <d v="2018-07-18T00:00:00"/>
    <x v="1"/>
    <x v="10"/>
    <s v="ZJ"/>
    <s v="9200097876"/>
    <s v="50"/>
    <n v="-28"/>
    <s v=""/>
    <x v="1"/>
    <x v="6"/>
    <x v="1"/>
  </r>
  <r>
    <s v="1012"/>
    <s v="0L"/>
    <x v="6"/>
    <d v="2018-07-18T00:00:00"/>
    <x v="1"/>
    <x v="10"/>
    <s v="ZJ"/>
    <s v="9200097876"/>
    <s v="50"/>
    <n v="-28"/>
    <s v=""/>
    <x v="1"/>
    <x v="6"/>
    <x v="1"/>
  </r>
  <r>
    <s v="1012"/>
    <s v="0L"/>
    <x v="6"/>
    <d v="2018-07-18T00:00:00"/>
    <x v="1"/>
    <x v="10"/>
    <s v="ZJ"/>
    <s v="9200097876"/>
    <s v="50"/>
    <n v="-84"/>
    <s v=""/>
    <x v="0"/>
    <x v="6"/>
    <x v="0"/>
  </r>
  <r>
    <s v="1012"/>
    <s v="0L"/>
    <x v="6"/>
    <d v="2018-07-24T00:00:00"/>
    <x v="1"/>
    <x v="10"/>
    <s v="ZJ"/>
    <s v="9200097935"/>
    <s v="50"/>
    <n v="-2716"/>
    <s v=""/>
    <x v="1"/>
    <x v="6"/>
    <x v="1"/>
  </r>
  <r>
    <s v="1012"/>
    <s v="0L"/>
    <x v="6"/>
    <d v="2018-07-24T00:00:00"/>
    <x v="1"/>
    <x v="10"/>
    <s v="ZJ"/>
    <s v="9200097935"/>
    <s v="50"/>
    <n v="-28"/>
    <s v=""/>
    <x v="1"/>
    <x v="6"/>
    <x v="1"/>
  </r>
  <r>
    <s v="1012"/>
    <s v="0L"/>
    <x v="6"/>
    <d v="2018-07-24T00:00:00"/>
    <x v="1"/>
    <x v="10"/>
    <s v="ZJ"/>
    <s v="9200097935"/>
    <s v="50"/>
    <n v="-28"/>
    <s v=""/>
    <x v="1"/>
    <x v="6"/>
    <x v="1"/>
  </r>
  <r>
    <s v="1012"/>
    <s v="0L"/>
    <x v="6"/>
    <d v="2018-07-24T00:00:00"/>
    <x v="1"/>
    <x v="10"/>
    <s v="ZJ"/>
    <s v="9200097935"/>
    <s v="50"/>
    <n v="-28"/>
    <s v=""/>
    <x v="0"/>
    <x v="6"/>
    <x v="0"/>
  </r>
  <r>
    <s v="1012"/>
    <s v="0L"/>
    <x v="6"/>
    <d v="2018-07-24T00:00:00"/>
    <x v="1"/>
    <x v="10"/>
    <s v="ZJ"/>
    <s v="9200097935"/>
    <s v="50"/>
    <n v="-84"/>
    <s v=""/>
    <x v="1"/>
    <x v="6"/>
    <x v="1"/>
  </r>
  <r>
    <s v="1012"/>
    <s v="0L"/>
    <x v="6"/>
    <d v="2018-07-23T00:00:00"/>
    <x v="1"/>
    <x v="10"/>
    <s v="ZJ"/>
    <s v="9200097942"/>
    <s v="40"/>
    <n v="28"/>
    <s v=""/>
    <x v="1"/>
    <x v="6"/>
    <x v="1"/>
  </r>
  <r>
    <s v="1012"/>
    <s v="0L"/>
    <x v="6"/>
    <d v="2018-07-23T00:00:00"/>
    <x v="1"/>
    <x v="10"/>
    <s v="ZJ"/>
    <s v="9200097959"/>
    <s v="50"/>
    <n v="-28"/>
    <s v=""/>
    <x v="2"/>
    <x v="6"/>
    <x v="2"/>
  </r>
  <r>
    <s v="1012"/>
    <s v="0L"/>
    <x v="6"/>
    <d v="2018-07-23T00:00:00"/>
    <x v="1"/>
    <x v="10"/>
    <s v="ZJ"/>
    <s v="9200097959"/>
    <s v="50"/>
    <n v="-28"/>
    <s v=""/>
    <x v="5"/>
    <x v="6"/>
    <x v="5"/>
  </r>
  <r>
    <s v="1012"/>
    <s v="0L"/>
    <x v="6"/>
    <d v="2018-07-23T00:00:00"/>
    <x v="1"/>
    <x v="10"/>
    <s v="ZJ"/>
    <s v="9200097959"/>
    <s v="50"/>
    <n v="-56"/>
    <s v=""/>
    <x v="1"/>
    <x v="6"/>
    <x v="1"/>
  </r>
  <r>
    <s v="1012"/>
    <s v="0L"/>
    <x v="6"/>
    <d v="2018-07-23T00:00:00"/>
    <x v="1"/>
    <x v="10"/>
    <s v="ZJ"/>
    <s v="9200097959"/>
    <s v="50"/>
    <n v="-28"/>
    <s v=""/>
    <x v="1"/>
    <x v="6"/>
    <x v="1"/>
  </r>
  <r>
    <s v="1012"/>
    <s v="0L"/>
    <x v="6"/>
    <d v="2018-07-23T00:00:00"/>
    <x v="1"/>
    <x v="10"/>
    <s v="ZJ"/>
    <s v="9200097959"/>
    <s v="50"/>
    <n v="-3192"/>
    <s v=""/>
    <x v="1"/>
    <x v="6"/>
    <x v="1"/>
  </r>
  <r>
    <s v="1012"/>
    <s v="0L"/>
    <x v="6"/>
    <d v="2018-07-23T00:00:00"/>
    <x v="1"/>
    <x v="10"/>
    <s v="ZJ"/>
    <s v="9200097959"/>
    <s v="50"/>
    <n v="-56"/>
    <s v=""/>
    <x v="1"/>
    <x v="6"/>
    <x v="1"/>
  </r>
  <r>
    <s v="1012"/>
    <s v="0L"/>
    <x v="6"/>
    <d v="2018-07-23T00:00:00"/>
    <x v="1"/>
    <x v="10"/>
    <s v="ZJ"/>
    <s v="9200097959"/>
    <s v="50"/>
    <n v="-112"/>
    <s v=""/>
    <x v="0"/>
    <x v="6"/>
    <x v="0"/>
  </r>
  <r>
    <s v="1012"/>
    <s v="0L"/>
    <x v="6"/>
    <d v="2018-07-25T00:00:00"/>
    <x v="1"/>
    <x v="10"/>
    <s v="ZJ"/>
    <s v="9200097977"/>
    <s v="50"/>
    <n v="-364"/>
    <s v=""/>
    <x v="1"/>
    <x v="6"/>
    <x v="1"/>
  </r>
  <r>
    <s v="1012"/>
    <s v="0L"/>
    <x v="6"/>
    <d v="2018-07-25T00:00:00"/>
    <x v="1"/>
    <x v="10"/>
    <s v="ZJ"/>
    <s v="9200098009"/>
    <s v="50"/>
    <n v="-2520"/>
    <s v=""/>
    <x v="1"/>
    <x v="6"/>
    <x v="1"/>
  </r>
  <r>
    <s v="1012"/>
    <s v="0L"/>
    <x v="6"/>
    <d v="2018-07-25T00:00:00"/>
    <x v="1"/>
    <x v="10"/>
    <s v="ZJ"/>
    <s v="9200098009"/>
    <s v="50"/>
    <n v="-56"/>
    <s v=""/>
    <x v="1"/>
    <x v="6"/>
    <x v="1"/>
  </r>
  <r>
    <s v="1012"/>
    <s v="0L"/>
    <x v="6"/>
    <d v="2018-07-25T00:00:00"/>
    <x v="1"/>
    <x v="10"/>
    <s v="ZJ"/>
    <s v="9200098009"/>
    <s v="50"/>
    <n v="-28"/>
    <s v=""/>
    <x v="1"/>
    <x v="6"/>
    <x v="1"/>
  </r>
  <r>
    <s v="1012"/>
    <s v="0L"/>
    <x v="6"/>
    <d v="2018-07-25T00:00:00"/>
    <x v="1"/>
    <x v="10"/>
    <s v="ZJ"/>
    <s v="9200098009"/>
    <s v="50"/>
    <n v="-28"/>
    <s v=""/>
    <x v="0"/>
    <x v="6"/>
    <x v="0"/>
  </r>
  <r>
    <s v="1012"/>
    <s v="0L"/>
    <x v="6"/>
    <d v="2018-07-25T00:00:00"/>
    <x v="1"/>
    <x v="10"/>
    <s v="ZJ"/>
    <s v="9200098009"/>
    <s v="50"/>
    <n v="-56"/>
    <s v=""/>
    <x v="2"/>
    <x v="6"/>
    <x v="2"/>
  </r>
  <r>
    <s v="1012"/>
    <s v="0L"/>
    <x v="6"/>
    <d v="2018-07-26T00:00:00"/>
    <x v="1"/>
    <x v="10"/>
    <s v="ZJ"/>
    <s v="9200098028"/>
    <s v="50"/>
    <n v="-28"/>
    <s v=""/>
    <x v="1"/>
    <x v="6"/>
    <x v="1"/>
  </r>
  <r>
    <s v="1012"/>
    <s v="0L"/>
    <x v="6"/>
    <d v="2018-07-26T00:00:00"/>
    <x v="1"/>
    <x v="10"/>
    <s v="ZJ"/>
    <s v="9200098065"/>
    <s v="50"/>
    <n v="-28"/>
    <s v=""/>
    <x v="1"/>
    <x v="6"/>
    <x v="1"/>
  </r>
  <r>
    <s v="1012"/>
    <s v="0L"/>
    <x v="6"/>
    <d v="2018-07-26T00:00:00"/>
    <x v="1"/>
    <x v="10"/>
    <s v="ZJ"/>
    <s v="9200098065"/>
    <s v="50"/>
    <n v="-56"/>
    <s v=""/>
    <x v="2"/>
    <x v="6"/>
    <x v="2"/>
  </r>
  <r>
    <s v="1012"/>
    <s v="0L"/>
    <x v="6"/>
    <d v="2018-07-26T00:00:00"/>
    <x v="1"/>
    <x v="10"/>
    <s v="ZJ"/>
    <s v="9200098065"/>
    <s v="50"/>
    <n v="-56"/>
    <s v=""/>
    <x v="0"/>
    <x v="6"/>
    <x v="0"/>
  </r>
  <r>
    <s v="1012"/>
    <s v="0L"/>
    <x v="6"/>
    <d v="2018-07-26T00:00:00"/>
    <x v="1"/>
    <x v="10"/>
    <s v="ZJ"/>
    <s v="9200098065"/>
    <s v="50"/>
    <n v="-2240"/>
    <s v=""/>
    <x v="1"/>
    <x v="6"/>
    <x v="1"/>
  </r>
  <r>
    <s v="1012"/>
    <s v="0L"/>
    <x v="6"/>
    <d v="2018-07-26T00:00:00"/>
    <x v="1"/>
    <x v="10"/>
    <s v="ZJ"/>
    <s v="9200098065"/>
    <s v="50"/>
    <n v="-56"/>
    <s v=""/>
    <x v="1"/>
    <x v="6"/>
    <x v="1"/>
  </r>
  <r>
    <s v="1012"/>
    <s v="0L"/>
    <x v="6"/>
    <d v="2018-07-27T00:00:00"/>
    <x v="1"/>
    <x v="10"/>
    <s v="ZJ"/>
    <s v="9200098103"/>
    <s v="40"/>
    <n v="28"/>
    <s v=""/>
    <x v="1"/>
    <x v="6"/>
    <x v="1"/>
  </r>
  <r>
    <s v="1012"/>
    <s v="0L"/>
    <x v="6"/>
    <d v="2018-07-27T00:00:00"/>
    <x v="1"/>
    <x v="10"/>
    <s v="ZJ"/>
    <s v="9200098103"/>
    <s v="40"/>
    <n v="28"/>
    <s v=""/>
    <x v="1"/>
    <x v="6"/>
    <x v="1"/>
  </r>
  <r>
    <s v="1012"/>
    <s v="0L"/>
    <x v="6"/>
    <d v="2018-07-27T00:00:00"/>
    <x v="1"/>
    <x v="10"/>
    <s v="ZJ"/>
    <s v="9200098105"/>
    <s v="50"/>
    <n v="-56"/>
    <s v=""/>
    <x v="2"/>
    <x v="6"/>
    <x v="2"/>
  </r>
  <r>
    <s v="1012"/>
    <s v="0L"/>
    <x v="6"/>
    <d v="2018-07-27T00:00:00"/>
    <x v="1"/>
    <x v="10"/>
    <s v="ZJ"/>
    <s v="9200098105"/>
    <s v="50"/>
    <n v="-28"/>
    <s v=""/>
    <x v="1"/>
    <x v="6"/>
    <x v="1"/>
  </r>
  <r>
    <s v="1012"/>
    <s v="0L"/>
    <x v="6"/>
    <d v="2018-07-27T00:00:00"/>
    <x v="1"/>
    <x v="10"/>
    <s v="ZJ"/>
    <s v="9200098105"/>
    <s v="50"/>
    <n v="-28"/>
    <s v=""/>
    <x v="5"/>
    <x v="6"/>
    <x v="5"/>
  </r>
  <r>
    <s v="1012"/>
    <s v="0L"/>
    <x v="6"/>
    <d v="2018-07-27T00:00:00"/>
    <x v="1"/>
    <x v="10"/>
    <s v="ZJ"/>
    <s v="9200098105"/>
    <s v="50"/>
    <n v="-5544"/>
    <s v=""/>
    <x v="1"/>
    <x v="6"/>
    <x v="1"/>
  </r>
  <r>
    <s v="1012"/>
    <s v="0L"/>
    <x v="6"/>
    <d v="2018-07-27T00:00:00"/>
    <x v="1"/>
    <x v="10"/>
    <s v="ZJ"/>
    <s v="9200098105"/>
    <s v="50"/>
    <n v="-112"/>
    <s v=""/>
    <x v="0"/>
    <x v="6"/>
    <x v="0"/>
  </r>
  <r>
    <s v="1012"/>
    <s v="0L"/>
    <x v="6"/>
    <d v="2018-07-28T00:00:00"/>
    <x v="1"/>
    <x v="10"/>
    <s v="ZJ"/>
    <s v="9200098122"/>
    <s v="50"/>
    <n v="-448"/>
    <s v=""/>
    <x v="1"/>
    <x v="6"/>
    <x v="1"/>
  </r>
  <r>
    <s v="1012"/>
    <s v="0L"/>
    <x v="6"/>
    <d v="2018-07-29T00:00:00"/>
    <x v="1"/>
    <x v="10"/>
    <s v="ZJ"/>
    <s v="9200098132"/>
    <s v="50"/>
    <n v="-28"/>
    <s v=""/>
    <x v="0"/>
    <x v="6"/>
    <x v="0"/>
  </r>
  <r>
    <s v="1012"/>
    <s v="0L"/>
    <x v="6"/>
    <d v="2018-07-29T00:00:00"/>
    <x v="1"/>
    <x v="10"/>
    <s v="ZJ"/>
    <s v="9200098132"/>
    <s v="50"/>
    <n v="-112"/>
    <s v=""/>
    <x v="1"/>
    <x v="6"/>
    <x v="1"/>
  </r>
  <r>
    <s v="1012"/>
    <s v="0L"/>
    <x v="6"/>
    <d v="2018-07-30T00:00:00"/>
    <x v="1"/>
    <x v="10"/>
    <s v="ZJ"/>
    <s v="9200098188"/>
    <s v="40"/>
    <n v="28"/>
    <s v=""/>
    <x v="1"/>
    <x v="6"/>
    <x v="1"/>
  </r>
  <r>
    <s v="1012"/>
    <s v="0L"/>
    <x v="6"/>
    <d v="2018-07-31T00:00:00"/>
    <x v="1"/>
    <x v="10"/>
    <s v="ZJ"/>
    <s v="9200098195"/>
    <s v="40"/>
    <n v="28"/>
    <s v=""/>
    <x v="0"/>
    <x v="6"/>
    <x v="0"/>
  </r>
  <r>
    <s v="1012"/>
    <s v="0L"/>
    <x v="6"/>
    <d v="2018-07-31T00:00:00"/>
    <x v="1"/>
    <x v="10"/>
    <s v="ZJ"/>
    <s v="9200098195"/>
    <s v="40"/>
    <n v="28"/>
    <s v=""/>
    <x v="0"/>
    <x v="6"/>
    <x v="0"/>
  </r>
  <r>
    <s v="1012"/>
    <s v="0L"/>
    <x v="6"/>
    <d v="2018-07-30T00:00:00"/>
    <x v="1"/>
    <x v="10"/>
    <s v="ZJ"/>
    <s v="9200098212"/>
    <s v="50"/>
    <n v="-112"/>
    <s v=""/>
    <x v="1"/>
    <x v="6"/>
    <x v="1"/>
  </r>
  <r>
    <s v="1012"/>
    <s v="0L"/>
    <x v="6"/>
    <d v="2018-07-30T00:00:00"/>
    <x v="1"/>
    <x v="10"/>
    <s v="ZJ"/>
    <s v="9200098212"/>
    <s v="50"/>
    <n v="-28"/>
    <s v=""/>
    <x v="1"/>
    <x v="6"/>
    <x v="1"/>
  </r>
  <r>
    <s v="1012"/>
    <s v="0L"/>
    <x v="6"/>
    <d v="2018-07-30T00:00:00"/>
    <x v="1"/>
    <x v="10"/>
    <s v="ZJ"/>
    <s v="9200098212"/>
    <s v="50"/>
    <n v="-4536"/>
    <s v=""/>
    <x v="1"/>
    <x v="6"/>
    <x v="1"/>
  </r>
  <r>
    <s v="1012"/>
    <s v="0L"/>
    <x v="6"/>
    <d v="2018-08-01T00:00:00"/>
    <x v="1"/>
    <x v="11"/>
    <s v="ZJ"/>
    <s v="9200098232"/>
    <s v="50"/>
    <n v="-28"/>
    <s v=""/>
    <x v="1"/>
    <x v="6"/>
    <x v="1"/>
  </r>
  <r>
    <s v="1012"/>
    <s v="0L"/>
    <x v="6"/>
    <d v="2018-08-01T00:00:00"/>
    <x v="1"/>
    <x v="11"/>
    <s v="ZJ"/>
    <s v="9200098232"/>
    <s v="50"/>
    <n v="-420"/>
    <s v=""/>
    <x v="1"/>
    <x v="6"/>
    <x v="1"/>
  </r>
  <r>
    <s v="1012"/>
    <s v="0L"/>
    <x v="6"/>
    <d v="2018-08-01T00:00:00"/>
    <x v="1"/>
    <x v="11"/>
    <s v="ZJ"/>
    <s v="9200098266"/>
    <s v="50"/>
    <n v="-112"/>
    <s v=""/>
    <x v="0"/>
    <x v="6"/>
    <x v="0"/>
  </r>
  <r>
    <s v="1012"/>
    <s v="0L"/>
    <x v="6"/>
    <d v="2018-08-01T00:00:00"/>
    <x v="1"/>
    <x v="11"/>
    <s v="ZJ"/>
    <s v="9200098266"/>
    <s v="50"/>
    <n v="-168"/>
    <s v=""/>
    <x v="1"/>
    <x v="6"/>
    <x v="1"/>
  </r>
  <r>
    <s v="1012"/>
    <s v="0L"/>
    <x v="6"/>
    <d v="2018-08-01T00:00:00"/>
    <x v="1"/>
    <x v="11"/>
    <s v="ZJ"/>
    <s v="9200098266"/>
    <s v="50"/>
    <n v="-168"/>
    <s v=""/>
    <x v="1"/>
    <x v="6"/>
    <x v="1"/>
  </r>
  <r>
    <s v="1012"/>
    <s v="0L"/>
    <x v="6"/>
    <d v="2018-08-01T00:00:00"/>
    <x v="1"/>
    <x v="11"/>
    <s v="ZJ"/>
    <s v="9200098266"/>
    <s v="50"/>
    <n v="-28"/>
    <s v=""/>
    <x v="1"/>
    <x v="6"/>
    <x v="1"/>
  </r>
  <r>
    <s v="1012"/>
    <s v="0L"/>
    <x v="6"/>
    <d v="2018-08-01T00:00:00"/>
    <x v="1"/>
    <x v="11"/>
    <s v="ZJ"/>
    <s v="9200098266"/>
    <s v="50"/>
    <n v="-28"/>
    <s v=""/>
    <x v="2"/>
    <x v="6"/>
    <x v="2"/>
  </r>
  <r>
    <s v="1012"/>
    <s v="0L"/>
    <x v="6"/>
    <d v="2018-08-01T00:00:00"/>
    <x v="1"/>
    <x v="11"/>
    <s v="ZJ"/>
    <s v="9200098266"/>
    <s v="50"/>
    <n v="-7448"/>
    <s v=""/>
    <x v="1"/>
    <x v="6"/>
    <x v="1"/>
  </r>
  <r>
    <s v="1012"/>
    <s v="0L"/>
    <x v="6"/>
    <d v="2018-08-01T00:00:00"/>
    <x v="1"/>
    <x v="11"/>
    <s v="ZJ"/>
    <s v="9200098268"/>
    <s v="40"/>
    <n v="28"/>
    <s v=""/>
    <x v="1"/>
    <x v="6"/>
    <x v="1"/>
  </r>
  <r>
    <s v="1012"/>
    <s v="0L"/>
    <x v="6"/>
    <d v="2018-08-01T00:00:00"/>
    <x v="1"/>
    <x v="11"/>
    <s v="ZJ"/>
    <s v="9200098268"/>
    <s v="40"/>
    <n v="28"/>
    <s v=""/>
    <x v="1"/>
    <x v="6"/>
    <x v="1"/>
  </r>
  <r>
    <s v="1012"/>
    <s v="0L"/>
    <x v="6"/>
    <d v="2018-08-02T00:00:00"/>
    <x v="1"/>
    <x v="11"/>
    <s v="ZJ"/>
    <s v="9200098289"/>
    <s v="50"/>
    <n v="-112"/>
    <s v=""/>
    <x v="1"/>
    <x v="6"/>
    <x v="1"/>
  </r>
  <r>
    <s v="1012"/>
    <s v="0L"/>
    <x v="6"/>
    <d v="2018-08-02T00:00:00"/>
    <x v="1"/>
    <x v="11"/>
    <s v="ZJ"/>
    <s v="9200098317"/>
    <s v="50"/>
    <n v="-56"/>
    <s v=""/>
    <x v="1"/>
    <x v="6"/>
    <x v="1"/>
  </r>
  <r>
    <s v="1012"/>
    <s v="0L"/>
    <x v="6"/>
    <d v="2018-08-02T00:00:00"/>
    <x v="1"/>
    <x v="11"/>
    <s v="ZJ"/>
    <s v="9200098317"/>
    <s v="50"/>
    <n v="-56"/>
    <s v=""/>
    <x v="1"/>
    <x v="6"/>
    <x v="1"/>
  </r>
  <r>
    <s v="1012"/>
    <s v="0L"/>
    <x v="6"/>
    <d v="2018-08-02T00:00:00"/>
    <x v="1"/>
    <x v="11"/>
    <s v="ZJ"/>
    <s v="9200098317"/>
    <s v="50"/>
    <n v="-28"/>
    <s v=""/>
    <x v="1"/>
    <x v="6"/>
    <x v="1"/>
  </r>
  <r>
    <s v="1012"/>
    <s v="0L"/>
    <x v="6"/>
    <d v="2018-08-02T00:00:00"/>
    <x v="1"/>
    <x v="11"/>
    <s v="ZJ"/>
    <s v="9200098317"/>
    <s v="50"/>
    <n v="-28"/>
    <s v=""/>
    <x v="1"/>
    <x v="6"/>
    <x v="1"/>
  </r>
  <r>
    <s v="1012"/>
    <s v="0L"/>
    <x v="6"/>
    <d v="2018-08-02T00:00:00"/>
    <x v="1"/>
    <x v="11"/>
    <s v="ZJ"/>
    <s v="9200098317"/>
    <s v="50"/>
    <n v="-5432"/>
    <s v=""/>
    <x v="1"/>
    <x v="6"/>
    <x v="1"/>
  </r>
  <r>
    <s v="1012"/>
    <s v="0L"/>
    <x v="6"/>
    <d v="2018-08-02T00:00:00"/>
    <x v="1"/>
    <x v="11"/>
    <s v="ZJ"/>
    <s v="9200098317"/>
    <s v="50"/>
    <n v="-84"/>
    <s v=""/>
    <x v="0"/>
    <x v="6"/>
    <x v="0"/>
  </r>
  <r>
    <s v="1012"/>
    <s v="0L"/>
    <x v="6"/>
    <d v="2018-08-02T00:00:00"/>
    <x v="1"/>
    <x v="11"/>
    <s v="ZJ"/>
    <s v="9200098317"/>
    <s v="50"/>
    <n v="-28"/>
    <s v=""/>
    <x v="1"/>
    <x v="6"/>
    <x v="1"/>
  </r>
  <r>
    <s v="1012"/>
    <s v="0L"/>
    <x v="6"/>
    <d v="2018-08-03T00:00:00"/>
    <x v="1"/>
    <x v="11"/>
    <s v="ZJ"/>
    <s v="9200098340"/>
    <s v="50"/>
    <n v="-28"/>
    <s v=""/>
    <x v="1"/>
    <x v="6"/>
    <x v="1"/>
  </r>
  <r>
    <s v="1012"/>
    <s v="0L"/>
    <x v="6"/>
    <d v="2018-08-10T00:00:00"/>
    <x v="1"/>
    <x v="11"/>
    <s v="ZJ"/>
    <s v="9200098645"/>
    <s v="50"/>
    <n v="-28"/>
    <s v=""/>
    <x v="2"/>
    <x v="6"/>
    <x v="2"/>
  </r>
  <r>
    <s v="1012"/>
    <s v="0L"/>
    <x v="6"/>
    <d v="2018-08-10T00:00:00"/>
    <x v="1"/>
    <x v="11"/>
    <s v="ZJ"/>
    <s v="9200098645"/>
    <s v="50"/>
    <n v="-5180"/>
    <s v=""/>
    <x v="1"/>
    <x v="6"/>
    <x v="1"/>
  </r>
  <r>
    <s v="1012"/>
    <s v="0L"/>
    <x v="6"/>
    <d v="2018-08-10T00:00:00"/>
    <x v="1"/>
    <x v="11"/>
    <s v="ZJ"/>
    <s v="9200098645"/>
    <s v="50"/>
    <n v="-28"/>
    <s v=""/>
    <x v="1"/>
    <x v="6"/>
    <x v="1"/>
  </r>
  <r>
    <s v="1012"/>
    <s v="0L"/>
    <x v="6"/>
    <d v="2018-08-10T00:00:00"/>
    <x v="1"/>
    <x v="11"/>
    <s v="ZJ"/>
    <s v="9200098645"/>
    <s v="50"/>
    <n v="-28"/>
    <s v=""/>
    <x v="1"/>
    <x v="6"/>
    <x v="1"/>
  </r>
  <r>
    <s v="1012"/>
    <s v="0L"/>
    <x v="6"/>
    <d v="2018-08-10T00:00:00"/>
    <x v="1"/>
    <x v="11"/>
    <s v="ZJ"/>
    <s v="9200098645"/>
    <s v="50"/>
    <n v="-56"/>
    <s v=""/>
    <x v="1"/>
    <x v="6"/>
    <x v="1"/>
  </r>
  <r>
    <s v="1012"/>
    <s v="0L"/>
    <x v="6"/>
    <d v="2018-08-10T00:00:00"/>
    <x v="1"/>
    <x v="11"/>
    <s v="ZJ"/>
    <s v="9200098645"/>
    <s v="50"/>
    <n v="-168"/>
    <s v=""/>
    <x v="0"/>
    <x v="6"/>
    <x v="0"/>
  </r>
  <r>
    <s v="1012"/>
    <s v="0L"/>
    <x v="6"/>
    <d v="2018-08-03T00:00:00"/>
    <x v="1"/>
    <x v="11"/>
    <s v="ZJ"/>
    <s v="9200098367"/>
    <s v="50"/>
    <n v="-110.29"/>
    <s v=""/>
    <x v="0"/>
    <x v="6"/>
    <x v="0"/>
  </r>
  <r>
    <s v="1012"/>
    <s v="0L"/>
    <x v="6"/>
    <d v="2018-08-03T00:00:00"/>
    <x v="1"/>
    <x v="11"/>
    <s v="ZJ"/>
    <s v="9200098367"/>
    <s v="50"/>
    <n v="-56"/>
    <s v=""/>
    <x v="1"/>
    <x v="6"/>
    <x v="1"/>
  </r>
  <r>
    <s v="1012"/>
    <s v="0L"/>
    <x v="6"/>
    <d v="2018-08-03T00:00:00"/>
    <x v="1"/>
    <x v="11"/>
    <s v="ZJ"/>
    <s v="9200098367"/>
    <s v="50"/>
    <n v="-8680"/>
    <s v=""/>
    <x v="1"/>
    <x v="6"/>
    <x v="1"/>
  </r>
  <r>
    <s v="1012"/>
    <s v="0L"/>
    <x v="6"/>
    <d v="2018-08-03T00:00:00"/>
    <x v="1"/>
    <x v="11"/>
    <s v="ZJ"/>
    <s v="9200098367"/>
    <s v="50"/>
    <n v="-112"/>
    <s v=""/>
    <x v="2"/>
    <x v="6"/>
    <x v="2"/>
  </r>
  <r>
    <s v="1012"/>
    <s v="0L"/>
    <x v="6"/>
    <d v="2018-08-03T00:00:00"/>
    <x v="1"/>
    <x v="11"/>
    <s v="ZJ"/>
    <s v="9200098367"/>
    <s v="50"/>
    <n v="-56"/>
    <s v=""/>
    <x v="1"/>
    <x v="6"/>
    <x v="1"/>
  </r>
  <r>
    <s v="1012"/>
    <s v="0L"/>
    <x v="6"/>
    <d v="2018-08-03T00:00:00"/>
    <x v="1"/>
    <x v="11"/>
    <s v="ZJ"/>
    <s v="9200098367"/>
    <s v="50"/>
    <n v="-56"/>
    <s v=""/>
    <x v="5"/>
    <x v="6"/>
    <x v="5"/>
  </r>
  <r>
    <s v="1012"/>
    <s v="0L"/>
    <x v="6"/>
    <d v="2018-08-03T00:00:00"/>
    <x v="1"/>
    <x v="11"/>
    <s v="ZJ"/>
    <s v="9200098367"/>
    <s v="50"/>
    <n v="-56"/>
    <s v=""/>
    <x v="1"/>
    <x v="6"/>
    <x v="1"/>
  </r>
  <r>
    <s v="1012"/>
    <s v="0L"/>
    <x v="6"/>
    <d v="2018-08-03T00:00:00"/>
    <x v="1"/>
    <x v="11"/>
    <s v="ZJ"/>
    <s v="9200098367"/>
    <s v="50"/>
    <n v="-84"/>
    <s v=""/>
    <x v="1"/>
    <x v="6"/>
    <x v="1"/>
  </r>
  <r>
    <s v="1012"/>
    <s v="0L"/>
    <x v="6"/>
    <d v="2018-08-01T00:00:00"/>
    <x v="1"/>
    <x v="11"/>
    <s v="ZJ"/>
    <s v="9200098369"/>
    <s v="50"/>
    <n v="-112"/>
    <s v=""/>
    <x v="0"/>
    <x v="6"/>
    <x v="0"/>
  </r>
  <r>
    <s v="1012"/>
    <s v="0L"/>
    <x v="6"/>
    <d v="2018-08-01T00:00:00"/>
    <x v="1"/>
    <x v="11"/>
    <s v="ZJ"/>
    <s v="9200098369"/>
    <s v="50"/>
    <n v="-5376"/>
    <s v=""/>
    <x v="1"/>
    <x v="6"/>
    <x v="1"/>
  </r>
  <r>
    <s v="1012"/>
    <s v="0L"/>
    <x v="6"/>
    <d v="2018-08-01T00:00:00"/>
    <x v="1"/>
    <x v="11"/>
    <s v="ZJ"/>
    <s v="9200098369"/>
    <s v="50"/>
    <n v="-140"/>
    <s v=""/>
    <x v="1"/>
    <x v="6"/>
    <x v="1"/>
  </r>
  <r>
    <s v="1012"/>
    <s v="0L"/>
    <x v="6"/>
    <d v="2018-08-01T00:00:00"/>
    <x v="1"/>
    <x v="11"/>
    <s v="ZJ"/>
    <s v="9200098369"/>
    <s v="50"/>
    <n v="-28"/>
    <s v=""/>
    <x v="1"/>
    <x v="6"/>
    <x v="1"/>
  </r>
  <r>
    <s v="1012"/>
    <s v="0L"/>
    <x v="6"/>
    <d v="2018-08-01T00:00:00"/>
    <x v="1"/>
    <x v="11"/>
    <s v="ZJ"/>
    <s v="9200098369"/>
    <s v="50"/>
    <n v="-28"/>
    <s v=""/>
    <x v="1"/>
    <x v="6"/>
    <x v="1"/>
  </r>
  <r>
    <s v="1012"/>
    <s v="0L"/>
    <x v="6"/>
    <d v="2018-08-01T00:00:00"/>
    <x v="1"/>
    <x v="11"/>
    <s v="ZJ"/>
    <s v="9200098369"/>
    <s v="50"/>
    <n v="-28"/>
    <s v=""/>
    <x v="1"/>
    <x v="6"/>
    <x v="1"/>
  </r>
  <r>
    <s v="1012"/>
    <s v="0L"/>
    <x v="6"/>
    <d v="2018-08-01T00:00:00"/>
    <x v="1"/>
    <x v="11"/>
    <s v="ZJ"/>
    <s v="9200098369"/>
    <s v="50"/>
    <n v="-56"/>
    <s v=""/>
    <x v="1"/>
    <x v="6"/>
    <x v="1"/>
  </r>
  <r>
    <s v="1012"/>
    <s v="0L"/>
    <x v="6"/>
    <d v="2018-08-04T00:00:00"/>
    <x v="1"/>
    <x v="11"/>
    <s v="ZJ"/>
    <s v="9200098412"/>
    <s v="50"/>
    <n v="-224"/>
    <s v=""/>
    <x v="1"/>
    <x v="6"/>
    <x v="1"/>
  </r>
  <r>
    <s v="1012"/>
    <s v="0L"/>
    <x v="6"/>
    <d v="2018-08-04T00:00:00"/>
    <x v="1"/>
    <x v="11"/>
    <s v="ZJ"/>
    <s v="9200098425"/>
    <s v="50"/>
    <n v="-84"/>
    <s v=""/>
    <x v="1"/>
    <x v="6"/>
    <x v="1"/>
  </r>
  <r>
    <s v="1012"/>
    <s v="0L"/>
    <x v="6"/>
    <d v="2018-08-05T00:00:00"/>
    <x v="1"/>
    <x v="11"/>
    <s v="ZJ"/>
    <s v="9200098426"/>
    <s v="50"/>
    <n v="-756"/>
    <s v=""/>
    <x v="1"/>
    <x v="6"/>
    <x v="1"/>
  </r>
  <r>
    <s v="1012"/>
    <s v="0L"/>
    <x v="6"/>
    <d v="2018-08-11T00:00:00"/>
    <x v="1"/>
    <x v="11"/>
    <s v="ZJ"/>
    <s v="9200098673"/>
    <s v="50"/>
    <n v="-420"/>
    <s v=""/>
    <x v="1"/>
    <x v="6"/>
    <x v="1"/>
  </r>
  <r>
    <s v="1012"/>
    <s v="0L"/>
    <x v="6"/>
    <d v="2018-08-07T00:00:00"/>
    <x v="1"/>
    <x v="11"/>
    <s v="ZJ"/>
    <s v="9200098466"/>
    <s v="40"/>
    <n v="28"/>
    <s v=""/>
    <x v="1"/>
    <x v="6"/>
    <x v="1"/>
  </r>
  <r>
    <s v="1012"/>
    <s v="0L"/>
    <x v="6"/>
    <d v="2018-08-06T00:00:00"/>
    <x v="1"/>
    <x v="11"/>
    <s v="ZJ"/>
    <s v="9200098477"/>
    <s v="40"/>
    <n v="28"/>
    <s v=""/>
    <x v="1"/>
    <x v="6"/>
    <x v="1"/>
  </r>
  <r>
    <s v="1012"/>
    <s v="0L"/>
    <x v="6"/>
    <d v="2018-08-07T00:00:00"/>
    <x v="1"/>
    <x v="11"/>
    <s v="ZJ"/>
    <s v="9200098485"/>
    <s v="50"/>
    <n v="-84"/>
    <s v=""/>
    <x v="2"/>
    <x v="6"/>
    <x v="2"/>
  </r>
  <r>
    <s v="1012"/>
    <s v="0L"/>
    <x v="6"/>
    <d v="2018-08-07T00:00:00"/>
    <x v="1"/>
    <x v="11"/>
    <s v="ZJ"/>
    <s v="9200098485"/>
    <s v="50"/>
    <n v="-112"/>
    <s v=""/>
    <x v="1"/>
    <x v="6"/>
    <x v="1"/>
  </r>
  <r>
    <s v="1012"/>
    <s v="0L"/>
    <x v="6"/>
    <d v="2018-08-07T00:00:00"/>
    <x v="1"/>
    <x v="11"/>
    <s v="ZJ"/>
    <s v="9200098485"/>
    <s v="50"/>
    <n v="-1820"/>
    <s v=""/>
    <x v="1"/>
    <x v="6"/>
    <x v="1"/>
  </r>
  <r>
    <s v="1012"/>
    <s v="0L"/>
    <x v="6"/>
    <d v="2018-08-07T00:00:00"/>
    <x v="1"/>
    <x v="11"/>
    <s v="ZJ"/>
    <s v="9200098485"/>
    <s v="50"/>
    <n v="-84"/>
    <s v=""/>
    <x v="1"/>
    <x v="6"/>
    <x v="1"/>
  </r>
  <r>
    <s v="1012"/>
    <s v="0L"/>
    <x v="6"/>
    <d v="2018-08-07T00:00:00"/>
    <x v="1"/>
    <x v="11"/>
    <s v="ZJ"/>
    <s v="9200098485"/>
    <s v="50"/>
    <n v="-28"/>
    <s v=""/>
    <x v="1"/>
    <x v="6"/>
    <x v="1"/>
  </r>
  <r>
    <s v="1012"/>
    <s v="0L"/>
    <x v="6"/>
    <d v="2018-08-07T00:00:00"/>
    <x v="1"/>
    <x v="11"/>
    <s v="ZJ"/>
    <s v="9200098485"/>
    <s v="50"/>
    <n v="-56"/>
    <s v=""/>
    <x v="0"/>
    <x v="6"/>
    <x v="0"/>
  </r>
  <r>
    <s v="1012"/>
    <s v="0L"/>
    <x v="6"/>
    <d v="2018-08-06T00:00:00"/>
    <x v="1"/>
    <x v="11"/>
    <s v="ZJ"/>
    <s v="9200098497"/>
    <s v="50"/>
    <n v="-28"/>
    <s v=""/>
    <x v="1"/>
    <x v="6"/>
    <x v="1"/>
  </r>
  <r>
    <s v="1012"/>
    <s v="0L"/>
    <x v="6"/>
    <d v="2018-08-06T00:00:00"/>
    <x v="1"/>
    <x v="11"/>
    <s v="ZJ"/>
    <s v="9200098497"/>
    <s v="50"/>
    <n v="-28"/>
    <s v=""/>
    <x v="1"/>
    <x v="6"/>
    <x v="1"/>
  </r>
  <r>
    <s v="1012"/>
    <s v="0L"/>
    <x v="6"/>
    <d v="2018-08-06T00:00:00"/>
    <x v="1"/>
    <x v="11"/>
    <s v="ZJ"/>
    <s v="9200098497"/>
    <s v="50"/>
    <n v="-56"/>
    <s v=""/>
    <x v="1"/>
    <x v="6"/>
    <x v="1"/>
  </r>
  <r>
    <s v="1012"/>
    <s v="0L"/>
    <x v="6"/>
    <d v="2018-08-06T00:00:00"/>
    <x v="1"/>
    <x v="11"/>
    <s v="ZJ"/>
    <s v="9200098497"/>
    <s v="50"/>
    <n v="-28"/>
    <s v=""/>
    <x v="1"/>
    <x v="6"/>
    <x v="1"/>
  </r>
  <r>
    <s v="1012"/>
    <s v="0L"/>
    <x v="6"/>
    <d v="2018-08-06T00:00:00"/>
    <x v="1"/>
    <x v="11"/>
    <s v="ZJ"/>
    <s v="9200098497"/>
    <s v="50"/>
    <n v="-28"/>
    <s v=""/>
    <x v="2"/>
    <x v="6"/>
    <x v="2"/>
  </r>
  <r>
    <s v="1012"/>
    <s v="0L"/>
    <x v="6"/>
    <d v="2018-08-06T00:00:00"/>
    <x v="1"/>
    <x v="11"/>
    <s v="ZJ"/>
    <s v="9200098497"/>
    <s v="50"/>
    <n v="-6244"/>
    <s v=""/>
    <x v="1"/>
    <x v="6"/>
    <x v="1"/>
  </r>
  <r>
    <s v="1012"/>
    <s v="0L"/>
    <x v="6"/>
    <d v="2018-08-06T00:00:00"/>
    <x v="1"/>
    <x v="11"/>
    <s v="ZJ"/>
    <s v="9200098497"/>
    <s v="50"/>
    <n v="-84"/>
    <s v=""/>
    <x v="0"/>
    <x v="6"/>
    <x v="0"/>
  </r>
  <r>
    <s v="1012"/>
    <s v="0L"/>
    <x v="6"/>
    <d v="2018-08-08T00:00:00"/>
    <x v="1"/>
    <x v="11"/>
    <s v="ZJ"/>
    <s v="9200098517"/>
    <s v="50"/>
    <n v="-392"/>
    <s v=""/>
    <x v="1"/>
    <x v="6"/>
    <x v="1"/>
  </r>
  <r>
    <s v="1012"/>
    <s v="0L"/>
    <x v="6"/>
    <d v="2018-08-06T00:00:00"/>
    <x v="1"/>
    <x v="11"/>
    <s v="ZJ"/>
    <s v="9200098545"/>
    <s v="40"/>
    <n v="28"/>
    <s v=""/>
    <x v="1"/>
    <x v="6"/>
    <x v="1"/>
  </r>
  <r>
    <s v="1012"/>
    <s v="0L"/>
    <x v="6"/>
    <d v="2018-08-08T00:00:00"/>
    <x v="1"/>
    <x v="11"/>
    <s v="ZJ"/>
    <s v="9200098553"/>
    <s v="50"/>
    <n v="-28"/>
    <s v=""/>
    <x v="5"/>
    <x v="6"/>
    <x v="5"/>
  </r>
  <r>
    <s v="1012"/>
    <s v="0L"/>
    <x v="6"/>
    <d v="2018-08-08T00:00:00"/>
    <x v="1"/>
    <x v="11"/>
    <s v="ZJ"/>
    <s v="9200098553"/>
    <s v="50"/>
    <n v="-4732"/>
    <s v=""/>
    <x v="1"/>
    <x v="6"/>
    <x v="1"/>
  </r>
  <r>
    <s v="1012"/>
    <s v="0L"/>
    <x v="6"/>
    <d v="2018-08-08T00:00:00"/>
    <x v="1"/>
    <x v="11"/>
    <s v="ZJ"/>
    <s v="9200098553"/>
    <s v="50"/>
    <n v="-56"/>
    <s v=""/>
    <x v="1"/>
    <x v="6"/>
    <x v="1"/>
  </r>
  <r>
    <s v="1012"/>
    <s v="0L"/>
    <x v="6"/>
    <d v="2018-08-08T00:00:00"/>
    <x v="1"/>
    <x v="11"/>
    <s v="ZJ"/>
    <s v="9200098553"/>
    <s v="50"/>
    <n v="-28"/>
    <s v=""/>
    <x v="1"/>
    <x v="6"/>
    <x v="1"/>
  </r>
  <r>
    <s v="1012"/>
    <s v="0L"/>
    <x v="6"/>
    <d v="2018-08-08T00:00:00"/>
    <x v="1"/>
    <x v="11"/>
    <s v="ZJ"/>
    <s v="9200098553"/>
    <s v="50"/>
    <n v="-28"/>
    <s v=""/>
    <x v="0"/>
    <x v="6"/>
    <x v="0"/>
  </r>
  <r>
    <s v="1012"/>
    <s v="0L"/>
    <x v="6"/>
    <d v="2018-08-08T00:00:00"/>
    <x v="1"/>
    <x v="11"/>
    <s v="ZJ"/>
    <s v="9200098553"/>
    <s v="50"/>
    <n v="-28"/>
    <s v=""/>
    <x v="2"/>
    <x v="6"/>
    <x v="2"/>
  </r>
  <r>
    <s v="1012"/>
    <s v="0L"/>
    <x v="6"/>
    <d v="2018-08-09T00:00:00"/>
    <x v="1"/>
    <x v="11"/>
    <s v="ZJ"/>
    <s v="9200098591"/>
    <s v="50"/>
    <n v="-28"/>
    <s v=""/>
    <x v="1"/>
    <x v="6"/>
    <x v="1"/>
  </r>
  <r>
    <s v="1012"/>
    <s v="0L"/>
    <x v="6"/>
    <d v="2018-08-09T00:00:00"/>
    <x v="1"/>
    <x v="11"/>
    <s v="ZJ"/>
    <s v="9200098591"/>
    <s v="50"/>
    <n v="-56"/>
    <s v=""/>
    <x v="0"/>
    <x v="6"/>
    <x v="0"/>
  </r>
  <r>
    <s v="1012"/>
    <s v="0L"/>
    <x v="6"/>
    <d v="2018-08-09T00:00:00"/>
    <x v="1"/>
    <x v="11"/>
    <s v="ZJ"/>
    <s v="9200098591"/>
    <s v="50"/>
    <n v="-28"/>
    <s v=""/>
    <x v="1"/>
    <x v="6"/>
    <x v="1"/>
  </r>
  <r>
    <s v="1012"/>
    <s v="0L"/>
    <x v="6"/>
    <d v="2018-08-09T00:00:00"/>
    <x v="1"/>
    <x v="11"/>
    <s v="ZJ"/>
    <s v="9200098591"/>
    <s v="50"/>
    <n v="-28"/>
    <s v=""/>
    <x v="1"/>
    <x v="6"/>
    <x v="1"/>
  </r>
  <r>
    <s v="1012"/>
    <s v="0L"/>
    <x v="6"/>
    <d v="2018-08-09T00:00:00"/>
    <x v="1"/>
    <x v="11"/>
    <s v="ZJ"/>
    <s v="9200098591"/>
    <s v="50"/>
    <n v="-4648"/>
    <s v=""/>
    <x v="1"/>
    <x v="6"/>
    <x v="1"/>
  </r>
  <r>
    <s v="1012"/>
    <s v="0L"/>
    <x v="6"/>
    <d v="2018-08-09T00:00:00"/>
    <x v="1"/>
    <x v="11"/>
    <s v="ZJ"/>
    <s v="9200098591"/>
    <s v="50"/>
    <n v="-28"/>
    <s v=""/>
    <x v="2"/>
    <x v="6"/>
    <x v="2"/>
  </r>
  <r>
    <s v="1012"/>
    <s v="0L"/>
    <x v="6"/>
    <d v="2018-08-09T00:00:00"/>
    <x v="1"/>
    <x v="11"/>
    <s v="ZJ"/>
    <s v="9200098591"/>
    <s v="50"/>
    <n v="-224"/>
    <s v=""/>
    <x v="1"/>
    <x v="6"/>
    <x v="1"/>
  </r>
  <r>
    <s v="1012"/>
    <s v="0L"/>
    <x v="6"/>
    <d v="2018-08-09T00:00:00"/>
    <x v="1"/>
    <x v="11"/>
    <s v="ZJ"/>
    <s v="9200098594"/>
    <s v="40"/>
    <n v="28"/>
    <s v=""/>
    <x v="1"/>
    <x v="6"/>
    <x v="1"/>
  </r>
  <r>
    <s v="1012"/>
    <s v="0L"/>
    <x v="6"/>
    <d v="2018-08-11T00:00:00"/>
    <x v="1"/>
    <x v="11"/>
    <s v="ZJ"/>
    <s v="9200098686"/>
    <s v="50"/>
    <n v="-168"/>
    <s v=""/>
    <x v="1"/>
    <x v="6"/>
    <x v="1"/>
  </r>
  <r>
    <s v="1012"/>
    <s v="0L"/>
    <x v="6"/>
    <d v="2018-08-13T00:00:00"/>
    <x v="1"/>
    <x v="11"/>
    <s v="ZJ"/>
    <s v="9200098747"/>
    <s v="40"/>
    <n v="28"/>
    <s v=""/>
    <x v="1"/>
    <x v="6"/>
    <x v="1"/>
  </r>
  <r>
    <s v="1012"/>
    <s v="0L"/>
    <x v="6"/>
    <d v="2018-08-13T00:00:00"/>
    <x v="1"/>
    <x v="11"/>
    <s v="ZJ"/>
    <s v="9200098747"/>
    <s v="40"/>
    <n v="28"/>
    <s v=""/>
    <x v="1"/>
    <x v="6"/>
    <x v="1"/>
  </r>
  <r>
    <s v="1012"/>
    <s v="0L"/>
    <x v="6"/>
    <d v="2018-08-13T00:00:00"/>
    <x v="1"/>
    <x v="11"/>
    <s v="ZJ"/>
    <s v="9200098747"/>
    <s v="40"/>
    <n v="28"/>
    <s v=""/>
    <x v="1"/>
    <x v="6"/>
    <x v="1"/>
  </r>
  <r>
    <s v="1012"/>
    <s v="0L"/>
    <x v="6"/>
    <d v="2018-08-14T00:00:00"/>
    <x v="1"/>
    <x v="11"/>
    <s v="ZJ"/>
    <s v="9200098749"/>
    <s v="50"/>
    <n v="-28"/>
    <s v=""/>
    <x v="1"/>
    <x v="6"/>
    <x v="1"/>
  </r>
  <r>
    <s v="1012"/>
    <s v="0L"/>
    <x v="6"/>
    <d v="2018-08-14T00:00:00"/>
    <x v="1"/>
    <x v="11"/>
    <s v="ZJ"/>
    <s v="9200098749"/>
    <s v="50"/>
    <n v="-56"/>
    <s v=""/>
    <x v="1"/>
    <x v="6"/>
    <x v="1"/>
  </r>
  <r>
    <s v="1012"/>
    <s v="0L"/>
    <x v="6"/>
    <d v="2018-08-14T00:00:00"/>
    <x v="1"/>
    <x v="11"/>
    <s v="ZJ"/>
    <s v="9200098749"/>
    <s v="50"/>
    <n v="-28"/>
    <s v=""/>
    <x v="0"/>
    <x v="6"/>
    <x v="0"/>
  </r>
  <r>
    <s v="1012"/>
    <s v="0L"/>
    <x v="6"/>
    <d v="2018-08-14T00:00:00"/>
    <x v="1"/>
    <x v="11"/>
    <s v="ZJ"/>
    <s v="9200098749"/>
    <s v="50"/>
    <n v="-3976"/>
    <s v=""/>
    <x v="1"/>
    <x v="6"/>
    <x v="1"/>
  </r>
  <r>
    <s v="1012"/>
    <s v="0L"/>
    <x v="6"/>
    <d v="2018-08-14T00:00:00"/>
    <x v="1"/>
    <x v="11"/>
    <s v="ZJ"/>
    <s v="9200098749"/>
    <s v="50"/>
    <n v="-84"/>
    <s v=""/>
    <x v="2"/>
    <x v="6"/>
    <x v="2"/>
  </r>
  <r>
    <s v="1012"/>
    <s v="0L"/>
    <x v="6"/>
    <d v="2018-08-13T00:00:00"/>
    <x v="1"/>
    <x v="11"/>
    <s v="ZJ"/>
    <s v="9200098775"/>
    <s v="50"/>
    <n v="-3808"/>
    <s v=""/>
    <x v="1"/>
    <x v="6"/>
    <x v="1"/>
  </r>
  <r>
    <s v="1012"/>
    <s v="0L"/>
    <x v="6"/>
    <d v="2018-08-13T00:00:00"/>
    <x v="1"/>
    <x v="11"/>
    <s v="ZJ"/>
    <s v="9200098775"/>
    <s v="50"/>
    <n v="-28"/>
    <s v=""/>
    <x v="1"/>
    <x v="6"/>
    <x v="1"/>
  </r>
  <r>
    <s v="1012"/>
    <s v="0L"/>
    <x v="6"/>
    <d v="2018-08-13T00:00:00"/>
    <x v="1"/>
    <x v="11"/>
    <s v="ZJ"/>
    <s v="9200098775"/>
    <s v="50"/>
    <n v="-28"/>
    <s v=""/>
    <x v="0"/>
    <x v="6"/>
    <x v="0"/>
  </r>
  <r>
    <s v="1012"/>
    <s v="0L"/>
    <x v="6"/>
    <d v="2018-08-13T00:00:00"/>
    <x v="1"/>
    <x v="11"/>
    <s v="ZJ"/>
    <s v="9200098775"/>
    <s v="50"/>
    <n v="-140"/>
    <s v=""/>
    <x v="1"/>
    <x v="6"/>
    <x v="1"/>
  </r>
  <r>
    <s v="1012"/>
    <s v="0L"/>
    <x v="6"/>
    <d v="2018-08-15T00:00:00"/>
    <x v="1"/>
    <x v="11"/>
    <s v="ZJ"/>
    <s v="9200098793"/>
    <s v="50"/>
    <n v="-224"/>
    <s v=""/>
    <x v="1"/>
    <x v="6"/>
    <x v="1"/>
  </r>
  <r>
    <s v="1012"/>
    <s v="0L"/>
    <x v="6"/>
    <d v="2018-08-15T00:00:00"/>
    <x v="1"/>
    <x v="11"/>
    <s v="ZJ"/>
    <s v="9200098814"/>
    <s v="40"/>
    <n v="28"/>
    <s v=""/>
    <x v="1"/>
    <x v="6"/>
    <x v="1"/>
  </r>
  <r>
    <s v="1012"/>
    <s v="0L"/>
    <x v="6"/>
    <d v="2018-08-15T00:00:00"/>
    <x v="1"/>
    <x v="11"/>
    <s v="ZJ"/>
    <s v="9200098822"/>
    <s v="50"/>
    <n v="-28"/>
    <s v=""/>
    <x v="2"/>
    <x v="6"/>
    <x v="2"/>
  </r>
  <r>
    <s v="1012"/>
    <s v="0L"/>
    <x v="6"/>
    <d v="2018-08-15T00:00:00"/>
    <x v="1"/>
    <x v="11"/>
    <s v="ZJ"/>
    <s v="9200098822"/>
    <s v="50"/>
    <n v="-28"/>
    <s v=""/>
    <x v="1"/>
    <x v="6"/>
    <x v="1"/>
  </r>
  <r>
    <s v="1012"/>
    <s v="0L"/>
    <x v="6"/>
    <d v="2018-08-15T00:00:00"/>
    <x v="1"/>
    <x v="11"/>
    <s v="ZJ"/>
    <s v="9200098822"/>
    <s v="50"/>
    <n v="-28"/>
    <s v=""/>
    <x v="1"/>
    <x v="6"/>
    <x v="1"/>
  </r>
  <r>
    <s v="1012"/>
    <s v="0L"/>
    <x v="6"/>
    <d v="2018-08-15T00:00:00"/>
    <x v="1"/>
    <x v="11"/>
    <s v="ZJ"/>
    <s v="9200098822"/>
    <s v="50"/>
    <n v="-56"/>
    <s v=""/>
    <x v="1"/>
    <x v="6"/>
    <x v="1"/>
  </r>
  <r>
    <s v="1012"/>
    <s v="0L"/>
    <x v="6"/>
    <d v="2018-08-15T00:00:00"/>
    <x v="1"/>
    <x v="11"/>
    <s v="ZJ"/>
    <s v="9200098822"/>
    <s v="50"/>
    <n v="-3584"/>
    <s v=""/>
    <x v="1"/>
    <x v="6"/>
    <x v="1"/>
  </r>
  <r>
    <s v="1012"/>
    <s v="0L"/>
    <x v="6"/>
    <d v="2018-08-15T00:00:00"/>
    <x v="1"/>
    <x v="11"/>
    <s v="ZJ"/>
    <s v="9200098822"/>
    <s v="50"/>
    <n v="-112"/>
    <s v=""/>
    <x v="0"/>
    <x v="6"/>
    <x v="0"/>
  </r>
  <r>
    <s v="1012"/>
    <s v="0L"/>
    <x v="6"/>
    <d v="2018-08-16T00:00:00"/>
    <x v="1"/>
    <x v="11"/>
    <s v="ZJ"/>
    <s v="9200098869"/>
    <s v="50"/>
    <n v="-28"/>
    <s v=""/>
    <x v="0"/>
    <x v="6"/>
    <x v="0"/>
  </r>
  <r>
    <s v="1012"/>
    <s v="0L"/>
    <x v="6"/>
    <d v="2018-08-16T00:00:00"/>
    <x v="1"/>
    <x v="11"/>
    <s v="ZJ"/>
    <s v="9200098869"/>
    <s v="50"/>
    <n v="-2520"/>
    <s v=""/>
    <x v="1"/>
    <x v="6"/>
    <x v="1"/>
  </r>
  <r>
    <s v="1012"/>
    <s v="0L"/>
    <x v="6"/>
    <d v="2018-08-16T00:00:00"/>
    <x v="1"/>
    <x v="11"/>
    <s v="ZJ"/>
    <s v="9200098869"/>
    <s v="50"/>
    <n v="-28"/>
    <s v=""/>
    <x v="1"/>
    <x v="6"/>
    <x v="1"/>
  </r>
  <r>
    <s v="1012"/>
    <s v="0L"/>
    <x v="6"/>
    <d v="2018-08-16T00:00:00"/>
    <x v="1"/>
    <x v="11"/>
    <s v="ZJ"/>
    <s v="9200098869"/>
    <s v="50"/>
    <n v="-28"/>
    <s v=""/>
    <x v="1"/>
    <x v="6"/>
    <x v="1"/>
  </r>
  <r>
    <s v="1012"/>
    <s v="0L"/>
    <x v="6"/>
    <d v="2018-08-16T00:00:00"/>
    <x v="1"/>
    <x v="11"/>
    <s v="ZJ"/>
    <s v="9200098869"/>
    <s v="50"/>
    <n v="-28"/>
    <s v=""/>
    <x v="1"/>
    <x v="6"/>
    <x v="1"/>
  </r>
  <r>
    <s v="1012"/>
    <s v="0L"/>
    <x v="6"/>
    <d v="2018-08-16T00:00:00"/>
    <x v="1"/>
    <x v="11"/>
    <s v="ZJ"/>
    <s v="9200098869"/>
    <s v="50"/>
    <n v="-28"/>
    <s v=""/>
    <x v="1"/>
    <x v="6"/>
    <x v="1"/>
  </r>
  <r>
    <s v="1012"/>
    <s v="0L"/>
    <x v="6"/>
    <d v="2018-08-16T00:00:00"/>
    <x v="1"/>
    <x v="11"/>
    <s v="ZJ"/>
    <s v="9200098869"/>
    <s v="50"/>
    <n v="-56"/>
    <s v=""/>
    <x v="2"/>
    <x v="6"/>
    <x v="2"/>
  </r>
  <r>
    <s v="1012"/>
    <s v="0L"/>
    <x v="6"/>
    <d v="2018-08-16T00:00:00"/>
    <x v="1"/>
    <x v="11"/>
    <s v="ZJ"/>
    <s v="9200098868"/>
    <s v="40"/>
    <n v="28"/>
    <s v=""/>
    <x v="0"/>
    <x v="6"/>
    <x v="0"/>
  </r>
  <r>
    <s v="1012"/>
    <s v="0L"/>
    <x v="6"/>
    <d v="2018-08-16T00:00:00"/>
    <x v="1"/>
    <x v="11"/>
    <s v="ZJ"/>
    <s v="9200098868"/>
    <s v="40"/>
    <n v="28"/>
    <s v=""/>
    <x v="1"/>
    <x v="6"/>
    <x v="1"/>
  </r>
  <r>
    <s v="1012"/>
    <s v="0L"/>
    <x v="6"/>
    <d v="2018-08-17T00:00:00"/>
    <x v="1"/>
    <x v="11"/>
    <s v="ZJ"/>
    <s v="9200098902"/>
    <s v="50"/>
    <n v="-28"/>
    <s v=""/>
    <x v="1"/>
    <x v="6"/>
    <x v="1"/>
  </r>
  <r>
    <s v="1012"/>
    <s v="0L"/>
    <x v="6"/>
    <d v="2018-08-17T00:00:00"/>
    <x v="1"/>
    <x v="11"/>
    <s v="ZJ"/>
    <s v="9200098935"/>
    <s v="40"/>
    <n v="28"/>
    <s v=""/>
    <x v="1"/>
    <x v="6"/>
    <x v="1"/>
  </r>
  <r>
    <s v="1012"/>
    <s v="0L"/>
    <x v="6"/>
    <d v="2018-08-17T00:00:00"/>
    <x v="1"/>
    <x v="11"/>
    <s v="ZJ"/>
    <s v="9200098944"/>
    <s v="50"/>
    <n v="-28"/>
    <s v=""/>
    <x v="5"/>
    <x v="6"/>
    <x v="5"/>
  </r>
  <r>
    <s v="1012"/>
    <s v="0L"/>
    <x v="6"/>
    <d v="2018-08-17T00:00:00"/>
    <x v="1"/>
    <x v="11"/>
    <s v="ZJ"/>
    <s v="9200098944"/>
    <s v="50"/>
    <n v="-28"/>
    <s v=""/>
    <x v="1"/>
    <x v="6"/>
    <x v="1"/>
  </r>
  <r>
    <s v="1012"/>
    <s v="0L"/>
    <x v="6"/>
    <d v="2018-08-17T00:00:00"/>
    <x v="1"/>
    <x v="11"/>
    <s v="ZJ"/>
    <s v="9200098944"/>
    <s v="50"/>
    <n v="-4144"/>
    <s v=""/>
    <x v="1"/>
    <x v="6"/>
    <x v="1"/>
  </r>
  <r>
    <s v="1012"/>
    <s v="0L"/>
    <x v="6"/>
    <d v="2018-08-17T00:00:00"/>
    <x v="1"/>
    <x v="11"/>
    <s v="ZJ"/>
    <s v="9200098944"/>
    <s v="50"/>
    <n v="-112"/>
    <s v=""/>
    <x v="0"/>
    <x v="6"/>
    <x v="0"/>
  </r>
  <r>
    <s v="1012"/>
    <s v="0L"/>
    <x v="6"/>
    <d v="2018-08-18T00:00:00"/>
    <x v="1"/>
    <x v="11"/>
    <s v="ZJ"/>
    <s v="9200098964"/>
    <s v="50"/>
    <n v="-504"/>
    <s v=""/>
    <x v="1"/>
    <x v="6"/>
    <x v="1"/>
  </r>
  <r>
    <s v="1012"/>
    <s v="0L"/>
    <x v="6"/>
    <d v="2018-08-18T00:00:00"/>
    <x v="1"/>
    <x v="11"/>
    <s v="ZJ"/>
    <s v="9200098973"/>
    <s v="50"/>
    <n v="-56"/>
    <s v=""/>
    <x v="1"/>
    <x v="6"/>
    <x v="1"/>
  </r>
  <r>
    <s v="1012"/>
    <s v="0L"/>
    <x v="6"/>
    <d v="2018-08-19T00:00:00"/>
    <x v="1"/>
    <x v="11"/>
    <s v="ZJ"/>
    <s v="9200098974"/>
    <s v="50"/>
    <n v="-280"/>
    <s v=""/>
    <x v="1"/>
    <x v="6"/>
    <x v="1"/>
  </r>
  <r>
    <s v="1012"/>
    <s v="0L"/>
    <x v="6"/>
    <d v="2018-08-20T00:00:00"/>
    <x v="1"/>
    <x v="11"/>
    <s v="ZJ"/>
    <s v="9200098981"/>
    <s v="50"/>
    <n v="-1064"/>
    <s v=""/>
    <x v="1"/>
    <x v="6"/>
    <x v="1"/>
  </r>
  <r>
    <s v="1012"/>
    <s v="0L"/>
    <x v="6"/>
    <d v="2018-08-20T00:00:00"/>
    <x v="1"/>
    <x v="11"/>
    <s v="ZJ"/>
    <s v="9200099031"/>
    <s v="40"/>
    <n v="28"/>
    <s v=""/>
    <x v="1"/>
    <x v="6"/>
    <x v="1"/>
  </r>
  <r>
    <s v="1012"/>
    <s v="0L"/>
    <x v="6"/>
    <d v="2018-08-20T00:00:00"/>
    <x v="1"/>
    <x v="11"/>
    <s v="ZJ"/>
    <s v="9200099031"/>
    <s v="40"/>
    <n v="28"/>
    <s v=""/>
    <x v="1"/>
    <x v="6"/>
    <x v="1"/>
  </r>
  <r>
    <s v="1012"/>
    <s v="0L"/>
    <x v="6"/>
    <d v="2018-08-20T00:00:00"/>
    <x v="1"/>
    <x v="11"/>
    <s v="ZJ"/>
    <s v="9200099031"/>
    <s v="40"/>
    <n v="28"/>
    <s v=""/>
    <x v="1"/>
    <x v="6"/>
    <x v="1"/>
  </r>
  <r>
    <s v="1012"/>
    <s v="0L"/>
    <x v="6"/>
    <d v="2018-08-20T00:00:00"/>
    <x v="1"/>
    <x v="11"/>
    <s v="ZJ"/>
    <s v="9200099031"/>
    <s v="50"/>
    <n v="-28"/>
    <s v=""/>
    <x v="1"/>
    <x v="6"/>
    <x v="1"/>
  </r>
  <r>
    <s v="1012"/>
    <s v="0L"/>
    <x v="6"/>
    <d v="2018-08-20T00:00:00"/>
    <x v="1"/>
    <x v="11"/>
    <s v="ZJ"/>
    <s v="9200099031"/>
    <s v="40"/>
    <n v="56"/>
    <s v=""/>
    <x v="2"/>
    <x v="6"/>
    <x v="2"/>
  </r>
  <r>
    <s v="1012"/>
    <s v="0L"/>
    <x v="6"/>
    <d v="2018-08-20T00:00:00"/>
    <x v="1"/>
    <x v="11"/>
    <s v="ZJ"/>
    <s v="9200099031"/>
    <s v="40"/>
    <n v="28"/>
    <s v=""/>
    <x v="1"/>
    <x v="6"/>
    <x v="1"/>
  </r>
  <r>
    <s v="1012"/>
    <s v="0L"/>
    <x v="6"/>
    <d v="2018-08-20T00:00:00"/>
    <x v="1"/>
    <x v="11"/>
    <s v="ZJ"/>
    <s v="9200099031"/>
    <s v="40"/>
    <n v="28"/>
    <s v=""/>
    <x v="1"/>
    <x v="6"/>
    <x v="1"/>
  </r>
  <r>
    <s v="1012"/>
    <s v="0L"/>
    <x v="6"/>
    <d v="2018-08-21T00:00:00"/>
    <x v="1"/>
    <x v="11"/>
    <s v="ZJ"/>
    <s v="9200099042"/>
    <s v="50"/>
    <n v="-56"/>
    <s v=""/>
    <x v="0"/>
    <x v="6"/>
    <x v="0"/>
  </r>
  <r>
    <s v="1012"/>
    <s v="0L"/>
    <x v="6"/>
    <d v="2018-08-21T00:00:00"/>
    <x v="1"/>
    <x v="11"/>
    <s v="ZJ"/>
    <s v="9200099042"/>
    <s v="50"/>
    <n v="-3332"/>
    <s v=""/>
    <x v="1"/>
    <x v="6"/>
    <x v="1"/>
  </r>
  <r>
    <s v="1012"/>
    <s v="0L"/>
    <x v="6"/>
    <d v="2018-08-21T00:00:00"/>
    <x v="1"/>
    <x v="11"/>
    <s v="ZJ"/>
    <s v="9200099042"/>
    <s v="50"/>
    <n v="-28"/>
    <s v=""/>
    <x v="1"/>
    <x v="6"/>
    <x v="1"/>
  </r>
  <r>
    <s v="1012"/>
    <s v="0L"/>
    <x v="6"/>
    <d v="2018-08-21T00:00:00"/>
    <x v="1"/>
    <x v="11"/>
    <s v="ZJ"/>
    <s v="9200099042"/>
    <s v="50"/>
    <n v="-28"/>
    <s v=""/>
    <x v="4"/>
    <x v="6"/>
    <x v="4"/>
  </r>
  <r>
    <s v="1012"/>
    <s v="0L"/>
    <x v="6"/>
    <d v="2018-08-21T00:00:00"/>
    <x v="1"/>
    <x v="11"/>
    <s v="ZJ"/>
    <s v="9200099042"/>
    <s v="50"/>
    <n v="-56"/>
    <s v=""/>
    <x v="2"/>
    <x v="6"/>
    <x v="2"/>
  </r>
  <r>
    <s v="1012"/>
    <s v="0L"/>
    <x v="6"/>
    <d v="2018-08-21T00:00:00"/>
    <x v="1"/>
    <x v="11"/>
    <s v="ZJ"/>
    <s v="9200099039"/>
    <s v="40"/>
    <n v="28"/>
    <s v=""/>
    <x v="1"/>
    <x v="6"/>
    <x v="1"/>
  </r>
  <r>
    <s v="1012"/>
    <s v="0L"/>
    <x v="6"/>
    <d v="2018-08-20T00:00:00"/>
    <x v="1"/>
    <x v="11"/>
    <s v="ZJ"/>
    <s v="9200099077"/>
    <s v="50"/>
    <n v="-28"/>
    <s v=""/>
    <x v="1"/>
    <x v="6"/>
    <x v="1"/>
  </r>
  <r>
    <s v="1012"/>
    <s v="0L"/>
    <x v="6"/>
    <d v="2018-08-20T00:00:00"/>
    <x v="1"/>
    <x v="11"/>
    <s v="ZJ"/>
    <s v="9200099077"/>
    <s v="50"/>
    <n v="-28"/>
    <s v=""/>
    <x v="1"/>
    <x v="6"/>
    <x v="1"/>
  </r>
  <r>
    <s v="1012"/>
    <s v="0L"/>
    <x v="6"/>
    <d v="2018-08-20T00:00:00"/>
    <x v="1"/>
    <x v="11"/>
    <s v="ZJ"/>
    <s v="9200099077"/>
    <s v="50"/>
    <n v="-56"/>
    <s v=""/>
    <x v="1"/>
    <x v="6"/>
    <x v="1"/>
  </r>
  <r>
    <s v="1012"/>
    <s v="0L"/>
    <x v="6"/>
    <d v="2018-08-20T00:00:00"/>
    <x v="1"/>
    <x v="11"/>
    <s v="ZJ"/>
    <s v="9200099077"/>
    <s v="50"/>
    <n v="-56"/>
    <s v=""/>
    <x v="2"/>
    <x v="6"/>
    <x v="2"/>
  </r>
  <r>
    <s v="1012"/>
    <s v="0L"/>
    <x v="6"/>
    <d v="2018-08-20T00:00:00"/>
    <x v="1"/>
    <x v="11"/>
    <s v="ZJ"/>
    <s v="9200099077"/>
    <s v="50"/>
    <n v="-28"/>
    <s v=""/>
    <x v="5"/>
    <x v="6"/>
    <x v="5"/>
  </r>
  <r>
    <s v="1012"/>
    <s v="0L"/>
    <x v="6"/>
    <d v="2018-08-20T00:00:00"/>
    <x v="1"/>
    <x v="11"/>
    <s v="ZJ"/>
    <s v="9200099077"/>
    <s v="50"/>
    <n v="-1876"/>
    <s v=""/>
    <x v="1"/>
    <x v="6"/>
    <x v="1"/>
  </r>
  <r>
    <s v="1012"/>
    <s v="0L"/>
    <x v="6"/>
    <d v="2018-08-22T00:00:00"/>
    <x v="1"/>
    <x v="11"/>
    <s v="ZJ"/>
    <s v="9200099104"/>
    <s v="50"/>
    <n v="-252"/>
    <s v=""/>
    <x v="1"/>
    <x v="6"/>
    <x v="1"/>
  </r>
  <r>
    <s v="1012"/>
    <s v="0L"/>
    <x v="6"/>
    <d v="2018-08-22T00:00:00"/>
    <x v="1"/>
    <x v="11"/>
    <s v="ZJ"/>
    <s v="9200099124"/>
    <s v="50"/>
    <n v="-1680"/>
    <s v=""/>
    <x v="1"/>
    <x v="6"/>
    <x v="1"/>
  </r>
  <r>
    <s v="1012"/>
    <s v="0L"/>
    <x v="6"/>
    <d v="2018-08-22T00:00:00"/>
    <x v="1"/>
    <x v="11"/>
    <s v="ZJ"/>
    <s v="9200099124"/>
    <s v="50"/>
    <n v="-28"/>
    <s v=""/>
    <x v="2"/>
    <x v="6"/>
    <x v="2"/>
  </r>
  <r>
    <s v="1012"/>
    <s v="0L"/>
    <x v="6"/>
    <d v="2018-08-22T00:00:00"/>
    <x v="1"/>
    <x v="11"/>
    <s v="ZJ"/>
    <s v="9200099124"/>
    <s v="50"/>
    <n v="-28"/>
    <s v=""/>
    <x v="0"/>
    <x v="6"/>
    <x v="0"/>
  </r>
  <r>
    <s v="1012"/>
    <s v="0L"/>
    <x v="6"/>
    <d v="2018-08-22T00:00:00"/>
    <x v="1"/>
    <x v="11"/>
    <s v="ZJ"/>
    <s v="9200099124"/>
    <s v="50"/>
    <n v="-28"/>
    <s v=""/>
    <x v="1"/>
    <x v="6"/>
    <x v="1"/>
  </r>
  <r>
    <s v="1012"/>
    <s v="0L"/>
    <x v="6"/>
    <d v="2018-08-22T00:00:00"/>
    <x v="1"/>
    <x v="11"/>
    <s v="ZJ"/>
    <s v="9200099124"/>
    <s v="50"/>
    <n v="-84"/>
    <s v=""/>
    <x v="1"/>
    <x v="6"/>
    <x v="1"/>
  </r>
  <r>
    <s v="1012"/>
    <s v="0L"/>
    <x v="6"/>
    <d v="2018-08-22T00:00:00"/>
    <x v="1"/>
    <x v="11"/>
    <s v="ZJ"/>
    <s v="9200099154"/>
    <s v="40"/>
    <n v="28"/>
    <s v=""/>
    <x v="1"/>
    <x v="6"/>
    <x v="1"/>
  </r>
  <r>
    <s v="1012"/>
    <s v="0L"/>
    <x v="6"/>
    <d v="2018-08-22T00:00:00"/>
    <x v="1"/>
    <x v="11"/>
    <s v="ZJ"/>
    <s v="9200099154"/>
    <s v="40"/>
    <n v="28"/>
    <s v=""/>
    <x v="1"/>
    <x v="6"/>
    <x v="1"/>
  </r>
  <r>
    <s v="1012"/>
    <s v="0L"/>
    <x v="6"/>
    <d v="2018-08-23T00:00:00"/>
    <x v="1"/>
    <x v="11"/>
    <s v="ZJ"/>
    <s v="9200099155"/>
    <s v="40"/>
    <n v="28"/>
    <s v=""/>
    <x v="1"/>
    <x v="6"/>
    <x v="1"/>
  </r>
  <r>
    <s v="1012"/>
    <s v="0L"/>
    <x v="6"/>
    <d v="2018-08-23T00:00:00"/>
    <x v="1"/>
    <x v="11"/>
    <s v="ZJ"/>
    <s v="9200099155"/>
    <s v="40"/>
    <n v="28"/>
    <s v=""/>
    <x v="1"/>
    <x v="6"/>
    <x v="1"/>
  </r>
  <r>
    <s v="1012"/>
    <s v="0L"/>
    <x v="6"/>
    <d v="2018-08-23T00:00:00"/>
    <x v="1"/>
    <x v="11"/>
    <s v="ZJ"/>
    <s v="9200099198"/>
    <s v="50"/>
    <n v="-56"/>
    <s v=""/>
    <x v="0"/>
    <x v="6"/>
    <x v="0"/>
  </r>
  <r>
    <s v="1012"/>
    <s v="0L"/>
    <x v="6"/>
    <d v="2018-08-23T00:00:00"/>
    <x v="1"/>
    <x v="11"/>
    <s v="ZJ"/>
    <s v="9200099198"/>
    <s v="50"/>
    <n v="-28"/>
    <s v=""/>
    <x v="1"/>
    <x v="6"/>
    <x v="1"/>
  </r>
  <r>
    <s v="1012"/>
    <s v="0L"/>
    <x v="6"/>
    <d v="2018-08-23T00:00:00"/>
    <x v="1"/>
    <x v="11"/>
    <s v="ZJ"/>
    <s v="9200099198"/>
    <s v="50"/>
    <n v="-2128"/>
    <s v=""/>
    <x v="1"/>
    <x v="6"/>
    <x v="1"/>
  </r>
  <r>
    <s v="1012"/>
    <s v="0L"/>
    <x v="6"/>
    <d v="2018-08-23T00:00:00"/>
    <x v="1"/>
    <x v="11"/>
    <s v="ZJ"/>
    <s v="9200099198"/>
    <s v="50"/>
    <n v="-28"/>
    <s v=""/>
    <x v="1"/>
    <x v="6"/>
    <x v="1"/>
  </r>
  <r>
    <s v="1012"/>
    <s v="0L"/>
    <x v="6"/>
    <d v="2018-08-23T00:00:00"/>
    <x v="1"/>
    <x v="11"/>
    <s v="ZJ"/>
    <s v="9200099198"/>
    <s v="50"/>
    <n v="-28"/>
    <s v=""/>
    <x v="4"/>
    <x v="6"/>
    <x v="4"/>
  </r>
  <r>
    <s v="1012"/>
    <s v="0L"/>
    <x v="6"/>
    <d v="2018-08-02T00:00:00"/>
    <x v="1"/>
    <x v="11"/>
    <s v="ZJ"/>
    <s v="9200099222"/>
    <s v="40"/>
    <n v="28"/>
    <s v=""/>
    <x v="1"/>
    <x v="6"/>
    <x v="1"/>
  </r>
  <r>
    <s v="1012"/>
    <s v="0L"/>
    <x v="6"/>
    <d v="2018-08-24T00:00:00"/>
    <x v="1"/>
    <x v="11"/>
    <s v="ZJ"/>
    <s v="9200099230"/>
    <s v="40"/>
    <n v="28"/>
    <s v=""/>
    <x v="1"/>
    <x v="6"/>
    <x v="1"/>
  </r>
  <r>
    <s v="1012"/>
    <s v="0L"/>
    <x v="6"/>
    <d v="2018-08-24T00:00:00"/>
    <x v="1"/>
    <x v="11"/>
    <s v="ZJ"/>
    <s v="9200099266"/>
    <s v="50"/>
    <n v="-3528"/>
    <s v=""/>
    <x v="1"/>
    <x v="6"/>
    <x v="1"/>
  </r>
  <r>
    <s v="1012"/>
    <s v="0L"/>
    <x v="6"/>
    <d v="2018-08-24T00:00:00"/>
    <x v="1"/>
    <x v="11"/>
    <s v="ZJ"/>
    <s v="9200099266"/>
    <s v="50"/>
    <n v="-28"/>
    <s v=""/>
    <x v="0"/>
    <x v="6"/>
    <x v="0"/>
  </r>
  <r>
    <s v="1012"/>
    <s v="0L"/>
    <x v="6"/>
    <d v="2018-08-24T00:00:00"/>
    <x v="1"/>
    <x v="11"/>
    <s v="ZJ"/>
    <s v="9200099266"/>
    <s v="50"/>
    <n v="-28"/>
    <s v=""/>
    <x v="2"/>
    <x v="6"/>
    <x v="2"/>
  </r>
  <r>
    <s v="1012"/>
    <s v="0L"/>
    <x v="6"/>
    <d v="2018-08-24T00:00:00"/>
    <x v="1"/>
    <x v="11"/>
    <s v="ZJ"/>
    <s v="9200099265"/>
    <s v="40"/>
    <n v="28"/>
    <s v=""/>
    <x v="0"/>
    <x v="6"/>
    <x v="0"/>
  </r>
  <r>
    <s v="1012"/>
    <s v="0L"/>
    <x v="6"/>
    <d v="2018-08-24T00:00:00"/>
    <x v="1"/>
    <x v="11"/>
    <s v="ZJ"/>
    <s v="9200099265"/>
    <s v="40"/>
    <n v="28"/>
    <s v=""/>
    <x v="0"/>
    <x v="6"/>
    <x v="0"/>
  </r>
  <r>
    <s v="1012"/>
    <s v="0L"/>
    <x v="6"/>
    <d v="2018-08-25T00:00:00"/>
    <x v="1"/>
    <x v="11"/>
    <s v="ZJ"/>
    <s v="9200099309"/>
    <s v="50"/>
    <n v="-140"/>
    <s v=""/>
    <x v="1"/>
    <x v="6"/>
    <x v="1"/>
  </r>
  <r>
    <s v="1012"/>
    <s v="0L"/>
    <x v="6"/>
    <d v="2018-08-25T00:00:00"/>
    <x v="1"/>
    <x v="11"/>
    <s v="ZJ"/>
    <s v="9200099327"/>
    <s v="50"/>
    <n v="-28"/>
    <s v=""/>
    <x v="1"/>
    <x v="6"/>
    <x v="1"/>
  </r>
  <r>
    <s v="1012"/>
    <s v="0L"/>
    <x v="6"/>
    <d v="2018-08-27T00:00:00"/>
    <x v="1"/>
    <x v="11"/>
    <s v="ZJ"/>
    <s v="9200099375"/>
    <s v="40"/>
    <n v="28"/>
    <s v=""/>
    <x v="1"/>
    <x v="6"/>
    <x v="1"/>
  </r>
  <r>
    <s v="1012"/>
    <s v="0L"/>
    <x v="6"/>
    <d v="2018-08-28T00:00:00"/>
    <x v="1"/>
    <x v="11"/>
    <s v="ZJ"/>
    <s v="9200099389"/>
    <s v="50"/>
    <n v="-28"/>
    <s v=""/>
    <x v="1"/>
    <x v="6"/>
    <x v="1"/>
  </r>
  <r>
    <s v="1012"/>
    <s v="0L"/>
    <x v="6"/>
    <d v="2018-08-28T00:00:00"/>
    <x v="1"/>
    <x v="11"/>
    <s v="ZJ"/>
    <s v="9200099389"/>
    <s v="50"/>
    <n v="-28"/>
    <s v=""/>
    <x v="0"/>
    <x v="6"/>
    <x v="0"/>
  </r>
  <r>
    <s v="1012"/>
    <s v="0L"/>
    <x v="6"/>
    <d v="2018-08-28T00:00:00"/>
    <x v="1"/>
    <x v="11"/>
    <s v="ZJ"/>
    <s v="9200099389"/>
    <s v="50"/>
    <n v="-28"/>
    <s v=""/>
    <x v="1"/>
    <x v="6"/>
    <x v="1"/>
  </r>
  <r>
    <s v="1012"/>
    <s v="0L"/>
    <x v="6"/>
    <d v="2018-08-28T00:00:00"/>
    <x v="1"/>
    <x v="11"/>
    <s v="ZJ"/>
    <s v="9200099389"/>
    <s v="50"/>
    <n v="-2772"/>
    <s v=""/>
    <x v="1"/>
    <x v="6"/>
    <x v="1"/>
  </r>
  <r>
    <s v="1012"/>
    <s v="0L"/>
    <x v="6"/>
    <d v="2018-08-28T00:00:00"/>
    <x v="1"/>
    <x v="11"/>
    <s v="ZJ"/>
    <s v="9200099389"/>
    <s v="50"/>
    <n v="-56"/>
    <s v=""/>
    <x v="2"/>
    <x v="6"/>
    <x v="2"/>
  </r>
  <r>
    <s v="1012"/>
    <s v="0L"/>
    <x v="6"/>
    <d v="2018-08-27T00:00:00"/>
    <x v="1"/>
    <x v="11"/>
    <s v="ZJ"/>
    <s v="9200099426"/>
    <s v="50"/>
    <n v="-56"/>
    <s v=""/>
    <x v="0"/>
    <x v="6"/>
    <x v="0"/>
  </r>
  <r>
    <s v="1012"/>
    <s v="0L"/>
    <x v="6"/>
    <d v="2018-08-27T00:00:00"/>
    <x v="1"/>
    <x v="11"/>
    <s v="ZJ"/>
    <s v="9200099426"/>
    <s v="50"/>
    <n v="-2576"/>
    <s v=""/>
    <x v="1"/>
    <x v="6"/>
    <x v="1"/>
  </r>
  <r>
    <s v="1012"/>
    <s v="0L"/>
    <x v="6"/>
    <d v="2018-08-27T00:00:00"/>
    <x v="1"/>
    <x v="11"/>
    <s v="ZJ"/>
    <s v="9200099426"/>
    <s v="50"/>
    <n v="-56"/>
    <s v=""/>
    <x v="1"/>
    <x v="6"/>
    <x v="1"/>
  </r>
  <r>
    <s v="1012"/>
    <s v="0L"/>
    <x v="6"/>
    <d v="2018-08-27T00:00:00"/>
    <x v="1"/>
    <x v="11"/>
    <s v="ZJ"/>
    <s v="9200099426"/>
    <s v="50"/>
    <n v="-28"/>
    <s v=""/>
    <x v="2"/>
    <x v="6"/>
    <x v="2"/>
  </r>
  <r>
    <s v="1012"/>
    <s v="0L"/>
    <x v="6"/>
    <d v="2018-08-29T00:00:00"/>
    <x v="1"/>
    <x v="11"/>
    <s v="ZJ"/>
    <s v="9200099462"/>
    <s v="50"/>
    <n v="-84"/>
    <s v=""/>
    <x v="1"/>
    <x v="6"/>
    <x v="1"/>
  </r>
  <r>
    <s v="1012"/>
    <s v="0L"/>
    <x v="6"/>
    <d v="2018-08-29T00:00:00"/>
    <x v="1"/>
    <x v="11"/>
    <s v="ZJ"/>
    <s v="9200099504"/>
    <s v="50"/>
    <n v="-56"/>
    <s v=""/>
    <x v="1"/>
    <x v="6"/>
    <x v="1"/>
  </r>
  <r>
    <s v="1012"/>
    <s v="0L"/>
    <x v="6"/>
    <d v="2018-08-29T00:00:00"/>
    <x v="1"/>
    <x v="11"/>
    <s v="ZJ"/>
    <s v="9200099504"/>
    <s v="50"/>
    <n v="-56"/>
    <s v=""/>
    <x v="1"/>
    <x v="6"/>
    <x v="1"/>
  </r>
  <r>
    <s v="1012"/>
    <s v="0L"/>
    <x v="6"/>
    <d v="2018-08-29T00:00:00"/>
    <x v="1"/>
    <x v="11"/>
    <s v="ZJ"/>
    <s v="9200099504"/>
    <s v="50"/>
    <n v="-1456"/>
    <s v=""/>
    <x v="1"/>
    <x v="6"/>
    <x v="1"/>
  </r>
  <r>
    <s v="1012"/>
    <s v="0L"/>
    <x v="6"/>
    <d v="2018-08-29T00:00:00"/>
    <x v="1"/>
    <x v="11"/>
    <s v="ZJ"/>
    <s v="9200099504"/>
    <s v="50"/>
    <n v="-56"/>
    <s v=""/>
    <x v="2"/>
    <x v="6"/>
    <x v="2"/>
  </r>
  <r>
    <s v="1012"/>
    <s v="0L"/>
    <x v="6"/>
    <d v="2018-08-29T00:00:00"/>
    <x v="1"/>
    <x v="11"/>
    <s v="ZJ"/>
    <s v="9200099503"/>
    <s v="40"/>
    <n v="26.29"/>
    <s v=""/>
    <x v="0"/>
    <x v="6"/>
    <x v="0"/>
  </r>
  <r>
    <s v="1012"/>
    <s v="0L"/>
    <x v="6"/>
    <d v="2018-08-29T00:00:00"/>
    <x v="1"/>
    <x v="11"/>
    <s v="ZJ"/>
    <s v="9200099503"/>
    <s v="40"/>
    <n v="28"/>
    <s v=""/>
    <x v="1"/>
    <x v="6"/>
    <x v="1"/>
  </r>
  <r>
    <s v="1012"/>
    <s v="0L"/>
    <x v="6"/>
    <d v="2018-08-30T00:00:00"/>
    <x v="1"/>
    <x v="11"/>
    <s v="ZJ"/>
    <s v="9200099564"/>
    <s v="50"/>
    <n v="-56"/>
    <s v=""/>
    <x v="2"/>
    <x v="6"/>
    <x v="2"/>
  </r>
  <r>
    <s v="1012"/>
    <s v="0L"/>
    <x v="6"/>
    <d v="2018-08-30T00:00:00"/>
    <x v="1"/>
    <x v="11"/>
    <s v="ZJ"/>
    <s v="9200099564"/>
    <s v="50"/>
    <n v="-28"/>
    <s v=""/>
    <x v="5"/>
    <x v="6"/>
    <x v="5"/>
  </r>
  <r>
    <s v="1012"/>
    <s v="0L"/>
    <x v="6"/>
    <d v="2018-08-30T00:00:00"/>
    <x v="1"/>
    <x v="11"/>
    <s v="ZJ"/>
    <s v="9200099564"/>
    <s v="50"/>
    <n v="-28"/>
    <s v=""/>
    <x v="1"/>
    <x v="6"/>
    <x v="1"/>
  </r>
  <r>
    <s v="1012"/>
    <s v="0L"/>
    <x v="6"/>
    <d v="2018-08-30T00:00:00"/>
    <x v="1"/>
    <x v="11"/>
    <s v="ZJ"/>
    <s v="9200099564"/>
    <s v="50"/>
    <n v="-2968"/>
    <s v=""/>
    <x v="1"/>
    <x v="6"/>
    <x v="1"/>
  </r>
  <r>
    <s v="1012"/>
    <s v="0L"/>
    <x v="6"/>
    <d v="2018-08-30T00:00:00"/>
    <x v="1"/>
    <x v="11"/>
    <s v="ZJ"/>
    <s v="9200099588"/>
    <s v="40"/>
    <n v="28"/>
    <s v=""/>
    <x v="1"/>
    <x v="6"/>
    <x v="1"/>
  </r>
  <r>
    <s v="1012"/>
    <s v="0L"/>
    <x v="2"/>
    <d v="2017-11-04T00:00:00"/>
    <x v="0"/>
    <x v="2"/>
    <s v="ZJ"/>
    <s v="9200087248"/>
    <s v="50"/>
    <n v="-108.74"/>
    <s v=""/>
    <x v="1"/>
    <x v="2"/>
    <x v="1"/>
  </r>
  <r>
    <s v="1012"/>
    <s v="0L"/>
    <x v="2"/>
    <d v="2017-09-01T00:00:00"/>
    <x v="0"/>
    <x v="0"/>
    <s v="ZJ"/>
    <s v="9200084827"/>
    <s v="50"/>
    <n v="-1095.55"/>
    <s v=""/>
    <x v="1"/>
    <x v="2"/>
    <x v="1"/>
  </r>
  <r>
    <s v="1012"/>
    <s v="0L"/>
    <x v="2"/>
    <d v="2017-09-02T00:00:00"/>
    <x v="0"/>
    <x v="0"/>
    <s v="ZJ"/>
    <s v="9200084855"/>
    <s v="50"/>
    <n v="-56"/>
    <s v=""/>
    <x v="1"/>
    <x v="2"/>
    <x v="1"/>
  </r>
  <r>
    <s v="1012"/>
    <s v="0L"/>
    <x v="2"/>
    <d v="2017-09-06T00:00:00"/>
    <x v="0"/>
    <x v="0"/>
    <s v="ZJ"/>
    <s v="9200084908"/>
    <s v="50"/>
    <n v="-1579.99"/>
    <s v=""/>
    <x v="1"/>
    <x v="2"/>
    <x v="1"/>
  </r>
  <r>
    <s v="1012"/>
    <s v="0L"/>
    <x v="2"/>
    <d v="2017-09-06T00:00:00"/>
    <x v="0"/>
    <x v="0"/>
    <s v="ZJ"/>
    <s v="9200084908"/>
    <s v="50"/>
    <n v="-56"/>
    <s v=""/>
    <x v="2"/>
    <x v="2"/>
    <x v="2"/>
  </r>
  <r>
    <s v="1012"/>
    <s v="0L"/>
    <x v="2"/>
    <d v="2017-09-05T00:00:00"/>
    <x v="0"/>
    <x v="0"/>
    <s v="ZJ"/>
    <s v="9200084925"/>
    <s v="50"/>
    <n v="-1252.1400000000001"/>
    <s v=""/>
    <x v="1"/>
    <x v="2"/>
    <x v="1"/>
  </r>
  <r>
    <s v="1012"/>
    <s v="0L"/>
    <x v="2"/>
    <d v="2017-09-07T00:00:00"/>
    <x v="0"/>
    <x v="0"/>
    <s v="ZJ"/>
    <s v="9200084954"/>
    <s v="50"/>
    <n v="-2617.91"/>
    <s v=""/>
    <x v="1"/>
    <x v="2"/>
    <x v="1"/>
  </r>
  <r>
    <s v="1012"/>
    <s v="0L"/>
    <x v="2"/>
    <d v="2017-09-08T00:00:00"/>
    <x v="0"/>
    <x v="0"/>
    <s v="ZJ"/>
    <s v="9200084988"/>
    <s v="50"/>
    <n v="-54.37"/>
    <s v=""/>
    <x v="0"/>
    <x v="2"/>
    <x v="0"/>
  </r>
  <r>
    <s v="1012"/>
    <s v="0L"/>
    <x v="2"/>
    <d v="2017-09-08T00:00:00"/>
    <x v="0"/>
    <x v="0"/>
    <s v="ZJ"/>
    <s v="9200084988"/>
    <s v="50"/>
    <n v="-2342.8000000000002"/>
    <s v=""/>
    <x v="1"/>
    <x v="2"/>
    <x v="1"/>
  </r>
  <r>
    <s v="1012"/>
    <s v="0L"/>
    <x v="2"/>
    <d v="2017-09-09T00:00:00"/>
    <x v="0"/>
    <x v="0"/>
    <s v="ZJ"/>
    <s v="9200085025"/>
    <s v="50"/>
    <n v="-110.37"/>
    <s v=""/>
    <x v="1"/>
    <x v="2"/>
    <x v="1"/>
  </r>
  <r>
    <s v="1012"/>
    <s v="0L"/>
    <x v="2"/>
    <d v="2017-09-09T00:00:00"/>
    <x v="0"/>
    <x v="0"/>
    <s v="ZJ"/>
    <s v="9200085025"/>
    <s v="50"/>
    <n v="-54.37"/>
    <s v=""/>
    <x v="0"/>
    <x v="2"/>
    <x v="0"/>
  </r>
  <r>
    <s v="1012"/>
    <s v="0L"/>
    <x v="2"/>
    <d v="2017-09-12T00:00:00"/>
    <x v="0"/>
    <x v="0"/>
    <s v="ZJ"/>
    <s v="9200085066"/>
    <s v="50"/>
    <n v="-1253.77"/>
    <s v=""/>
    <x v="1"/>
    <x v="2"/>
    <x v="1"/>
  </r>
  <r>
    <s v="1012"/>
    <s v="0L"/>
    <x v="2"/>
    <d v="2017-09-11T00:00:00"/>
    <x v="0"/>
    <x v="0"/>
    <s v="ZJ"/>
    <s v="9200085075"/>
    <s v="50"/>
    <n v="-1197.77"/>
    <s v=""/>
    <x v="1"/>
    <x v="2"/>
    <x v="1"/>
  </r>
  <r>
    <s v="1012"/>
    <s v="0L"/>
    <x v="2"/>
    <d v="2017-09-13T00:00:00"/>
    <x v="0"/>
    <x v="0"/>
    <s v="ZJ"/>
    <s v="9200085132"/>
    <s v="50"/>
    <n v="-168"/>
    <s v=""/>
    <x v="0"/>
    <x v="2"/>
    <x v="0"/>
  </r>
  <r>
    <s v="1012"/>
    <s v="0L"/>
    <x v="2"/>
    <d v="2017-09-13T00:00:00"/>
    <x v="0"/>
    <x v="0"/>
    <s v="ZJ"/>
    <s v="9200085132"/>
    <s v="50"/>
    <n v="-112"/>
    <s v=""/>
    <x v="2"/>
    <x v="2"/>
    <x v="2"/>
  </r>
  <r>
    <s v="1012"/>
    <s v="0L"/>
    <x v="2"/>
    <d v="2017-09-13T00:00:00"/>
    <x v="0"/>
    <x v="0"/>
    <s v="ZJ"/>
    <s v="9200085132"/>
    <s v="50"/>
    <n v="-1196.1400000000001"/>
    <s v=""/>
    <x v="1"/>
    <x v="2"/>
    <x v="1"/>
  </r>
  <r>
    <s v="1012"/>
    <s v="0L"/>
    <x v="2"/>
    <d v="2017-09-14T00:00:00"/>
    <x v="0"/>
    <x v="0"/>
    <s v="ZJ"/>
    <s v="9200085175"/>
    <s v="50"/>
    <n v="-56"/>
    <s v=""/>
    <x v="0"/>
    <x v="2"/>
    <x v="0"/>
  </r>
  <r>
    <s v="1012"/>
    <s v="0L"/>
    <x v="2"/>
    <d v="2017-09-14T00:00:00"/>
    <x v="0"/>
    <x v="0"/>
    <s v="ZJ"/>
    <s v="9200085175"/>
    <s v="50"/>
    <n v="-56"/>
    <s v=""/>
    <x v="2"/>
    <x v="2"/>
    <x v="2"/>
  </r>
  <r>
    <s v="1012"/>
    <s v="0L"/>
    <x v="2"/>
    <d v="2017-09-14T00:00:00"/>
    <x v="0"/>
    <x v="0"/>
    <s v="ZJ"/>
    <s v="9200085175"/>
    <s v="50"/>
    <n v="-2120.4299999999998"/>
    <s v=""/>
    <x v="1"/>
    <x v="2"/>
    <x v="1"/>
  </r>
  <r>
    <s v="1012"/>
    <s v="0L"/>
    <x v="2"/>
    <d v="2017-09-15T00:00:00"/>
    <x v="0"/>
    <x v="0"/>
    <s v="ZJ"/>
    <s v="9200085201"/>
    <s v="50"/>
    <n v="-112"/>
    <s v=""/>
    <x v="2"/>
    <x v="2"/>
    <x v="2"/>
  </r>
  <r>
    <s v="1012"/>
    <s v="0L"/>
    <x v="2"/>
    <d v="2017-09-15T00:00:00"/>
    <x v="0"/>
    <x v="0"/>
    <s v="ZJ"/>
    <s v="9200085201"/>
    <s v="50"/>
    <n v="-56"/>
    <s v=""/>
    <x v="0"/>
    <x v="2"/>
    <x v="0"/>
  </r>
  <r>
    <s v="1012"/>
    <s v="0L"/>
    <x v="2"/>
    <d v="2017-09-15T00:00:00"/>
    <x v="0"/>
    <x v="0"/>
    <s v="ZJ"/>
    <s v="9200085201"/>
    <s v="50"/>
    <n v="-2664.13"/>
    <s v=""/>
    <x v="1"/>
    <x v="2"/>
    <x v="1"/>
  </r>
  <r>
    <s v="1012"/>
    <s v="0L"/>
    <x v="2"/>
    <d v="2017-09-18T00:00:00"/>
    <x v="0"/>
    <x v="0"/>
    <s v="ZJ"/>
    <s v="9200085255"/>
    <s v="50"/>
    <n v="-434.96"/>
    <s v=""/>
    <x v="1"/>
    <x v="2"/>
    <x v="1"/>
  </r>
  <r>
    <s v="1012"/>
    <s v="0L"/>
    <x v="2"/>
    <d v="2017-09-18T00:00:00"/>
    <x v="0"/>
    <x v="0"/>
    <s v="ZJ"/>
    <s v="9200085255"/>
    <s v="50"/>
    <n v="-56"/>
    <s v=""/>
    <x v="0"/>
    <x v="2"/>
    <x v="0"/>
  </r>
  <r>
    <s v="1012"/>
    <s v="0L"/>
    <x v="2"/>
    <d v="2017-09-19T00:00:00"/>
    <x v="0"/>
    <x v="0"/>
    <s v="ZJ"/>
    <s v="9200085310"/>
    <s v="40"/>
    <n v="54.37"/>
    <s v=""/>
    <x v="1"/>
    <x v="2"/>
    <x v="1"/>
  </r>
  <r>
    <s v="1012"/>
    <s v="0L"/>
    <x v="2"/>
    <d v="2017-09-19T00:00:00"/>
    <x v="0"/>
    <x v="0"/>
    <s v="ZJ"/>
    <s v="9200085324"/>
    <s v="50"/>
    <n v="-56"/>
    <s v=""/>
    <x v="0"/>
    <x v="2"/>
    <x v="0"/>
  </r>
  <r>
    <s v="1012"/>
    <s v="0L"/>
    <x v="2"/>
    <d v="2017-09-19T00:00:00"/>
    <x v="0"/>
    <x v="0"/>
    <s v="ZJ"/>
    <s v="9200085324"/>
    <s v="50"/>
    <n v="-56"/>
    <s v=""/>
    <x v="2"/>
    <x v="2"/>
    <x v="2"/>
  </r>
  <r>
    <s v="1012"/>
    <s v="0L"/>
    <x v="2"/>
    <d v="2017-09-19T00:00:00"/>
    <x v="0"/>
    <x v="0"/>
    <s v="ZJ"/>
    <s v="9200085324"/>
    <s v="50"/>
    <n v="-815.55"/>
    <s v=""/>
    <x v="1"/>
    <x v="2"/>
    <x v="1"/>
  </r>
  <r>
    <s v="1012"/>
    <s v="0L"/>
    <x v="2"/>
    <d v="2017-09-20T00:00:00"/>
    <x v="0"/>
    <x v="0"/>
    <s v="ZJ"/>
    <s v="9200085375"/>
    <s v="40"/>
    <n v="54.37"/>
    <s v=""/>
    <x v="1"/>
    <x v="2"/>
    <x v="1"/>
  </r>
  <r>
    <s v="1012"/>
    <s v="0L"/>
    <x v="2"/>
    <d v="2017-09-20T00:00:00"/>
    <x v="0"/>
    <x v="0"/>
    <s v="ZJ"/>
    <s v="9200085386"/>
    <s v="50"/>
    <n v="-434.96"/>
    <s v=""/>
    <x v="1"/>
    <x v="2"/>
    <x v="1"/>
  </r>
  <r>
    <s v="1012"/>
    <s v="0L"/>
    <x v="2"/>
    <d v="2017-09-21T00:00:00"/>
    <x v="0"/>
    <x v="0"/>
    <s v="ZJ"/>
    <s v="9200085433"/>
    <s v="50"/>
    <n v="-1467.99"/>
    <s v=""/>
    <x v="1"/>
    <x v="2"/>
    <x v="1"/>
  </r>
  <r>
    <s v="1012"/>
    <s v="0L"/>
    <x v="2"/>
    <d v="2017-09-21T00:00:00"/>
    <x v="0"/>
    <x v="0"/>
    <s v="ZJ"/>
    <s v="9200085433"/>
    <s v="50"/>
    <n v="-56"/>
    <s v=""/>
    <x v="0"/>
    <x v="2"/>
    <x v="0"/>
  </r>
  <r>
    <s v="1012"/>
    <s v="0L"/>
    <x v="2"/>
    <d v="2017-09-21T00:00:00"/>
    <x v="0"/>
    <x v="0"/>
    <s v="ZJ"/>
    <s v="9200085433"/>
    <s v="50"/>
    <n v="-56"/>
    <s v=""/>
    <x v="2"/>
    <x v="2"/>
    <x v="2"/>
  </r>
  <r>
    <s v="1012"/>
    <s v="0L"/>
    <x v="2"/>
    <d v="2017-09-22T00:00:00"/>
    <x v="0"/>
    <x v="0"/>
    <s v="ZJ"/>
    <s v="9200085506"/>
    <s v="50"/>
    <n v="-815.55"/>
    <s v=""/>
    <x v="1"/>
    <x v="2"/>
    <x v="1"/>
  </r>
  <r>
    <s v="1012"/>
    <s v="0L"/>
    <x v="2"/>
    <d v="2017-09-16T00:00:00"/>
    <x v="0"/>
    <x v="0"/>
    <s v="ZJ"/>
    <s v="9200085514"/>
    <s v="50"/>
    <n v="-108.74"/>
    <s v=""/>
    <x v="1"/>
    <x v="2"/>
    <x v="1"/>
  </r>
  <r>
    <s v="1012"/>
    <s v="0L"/>
    <x v="2"/>
    <d v="2017-09-26T00:00:00"/>
    <x v="0"/>
    <x v="0"/>
    <s v="ZJ"/>
    <s v="9200085586"/>
    <s v="50"/>
    <n v="-56"/>
    <s v=""/>
    <x v="2"/>
    <x v="2"/>
    <x v="2"/>
  </r>
  <r>
    <s v="1012"/>
    <s v="0L"/>
    <x v="2"/>
    <d v="2017-09-26T00:00:00"/>
    <x v="0"/>
    <x v="0"/>
    <s v="ZJ"/>
    <s v="9200085586"/>
    <s v="50"/>
    <n v="-1037.92"/>
    <s v=""/>
    <x v="1"/>
    <x v="2"/>
    <x v="1"/>
  </r>
  <r>
    <s v="1012"/>
    <s v="0L"/>
    <x v="2"/>
    <d v="2017-09-26T00:00:00"/>
    <x v="0"/>
    <x v="0"/>
    <s v="ZJ"/>
    <s v="9200085600"/>
    <s v="40"/>
    <n v="54.37"/>
    <s v=""/>
    <x v="1"/>
    <x v="2"/>
    <x v="1"/>
  </r>
  <r>
    <s v="1012"/>
    <s v="0L"/>
    <x v="2"/>
    <d v="2017-09-25T00:00:00"/>
    <x v="0"/>
    <x v="0"/>
    <s v="ZJ"/>
    <s v="9200085610"/>
    <s v="50"/>
    <n v="-598.07000000000005"/>
    <s v=""/>
    <x v="1"/>
    <x v="2"/>
    <x v="1"/>
  </r>
  <r>
    <s v="1012"/>
    <s v="0L"/>
    <x v="2"/>
    <d v="2017-09-25T00:00:00"/>
    <x v="0"/>
    <x v="0"/>
    <s v="ZJ"/>
    <s v="9200085610"/>
    <s v="50"/>
    <n v="-112"/>
    <s v=""/>
    <x v="0"/>
    <x v="2"/>
    <x v="0"/>
  </r>
  <r>
    <s v="1012"/>
    <s v="0L"/>
    <x v="2"/>
    <d v="2017-09-25T00:00:00"/>
    <x v="0"/>
    <x v="0"/>
    <s v="ZJ"/>
    <s v="9200085610"/>
    <s v="50"/>
    <n v="-224"/>
    <s v=""/>
    <x v="2"/>
    <x v="2"/>
    <x v="2"/>
  </r>
  <r>
    <s v="1012"/>
    <s v="0L"/>
    <x v="2"/>
    <d v="2017-09-27T00:00:00"/>
    <x v="0"/>
    <x v="0"/>
    <s v="ZJ"/>
    <s v="9200085680"/>
    <s v="50"/>
    <n v="-874.81"/>
    <s v=""/>
    <x v="1"/>
    <x v="2"/>
    <x v="1"/>
  </r>
  <r>
    <s v="1012"/>
    <s v="0L"/>
    <x v="2"/>
    <d v="2017-09-28T00:00:00"/>
    <x v="0"/>
    <x v="0"/>
    <s v="ZJ"/>
    <s v="9200085713"/>
    <s v="50"/>
    <n v="-56"/>
    <s v=""/>
    <x v="0"/>
    <x v="2"/>
    <x v="0"/>
  </r>
  <r>
    <s v="1012"/>
    <s v="0L"/>
    <x v="2"/>
    <d v="2017-09-28T00:00:00"/>
    <x v="0"/>
    <x v="0"/>
    <s v="ZJ"/>
    <s v="9200085713"/>
    <s v="50"/>
    <n v="-2617.91"/>
    <s v=""/>
    <x v="1"/>
    <x v="2"/>
    <x v="1"/>
  </r>
  <r>
    <s v="1012"/>
    <s v="0L"/>
    <x v="2"/>
    <d v="2017-09-28T00:00:00"/>
    <x v="0"/>
    <x v="0"/>
    <s v="ZJ"/>
    <s v="9200085713"/>
    <s v="50"/>
    <n v="-56"/>
    <s v=""/>
    <x v="2"/>
    <x v="2"/>
    <x v="2"/>
  </r>
  <r>
    <s v="1012"/>
    <s v="0L"/>
    <x v="2"/>
    <d v="2017-09-29T00:00:00"/>
    <x v="0"/>
    <x v="0"/>
    <s v="ZJ"/>
    <s v="9200085781"/>
    <s v="50"/>
    <n v="-2337.91"/>
    <s v=""/>
    <x v="1"/>
    <x v="2"/>
    <x v="1"/>
  </r>
  <r>
    <s v="1012"/>
    <s v="0L"/>
    <x v="2"/>
    <d v="2017-09-29T00:00:00"/>
    <x v="0"/>
    <x v="0"/>
    <s v="ZJ"/>
    <s v="9200085781"/>
    <s v="50"/>
    <n v="-56"/>
    <s v=""/>
    <x v="2"/>
    <x v="2"/>
    <x v="2"/>
  </r>
  <r>
    <s v="1012"/>
    <s v="0L"/>
    <x v="2"/>
    <d v="2017-09-30T00:00:00"/>
    <x v="0"/>
    <x v="0"/>
    <s v="ZJ"/>
    <s v="9200085804"/>
    <s v="50"/>
    <n v="-217.48"/>
    <s v=""/>
    <x v="1"/>
    <x v="2"/>
    <x v="1"/>
  </r>
  <r>
    <s v="1012"/>
    <s v="0L"/>
    <x v="2"/>
    <d v="2017-10-03T00:00:00"/>
    <x v="0"/>
    <x v="1"/>
    <s v="ZJ"/>
    <s v="9200085861"/>
    <s v="50"/>
    <n v="-817.18"/>
    <s v=""/>
    <x v="1"/>
    <x v="2"/>
    <x v="1"/>
  </r>
  <r>
    <s v="1012"/>
    <s v="0L"/>
    <x v="2"/>
    <d v="2017-10-02T00:00:00"/>
    <x v="0"/>
    <x v="1"/>
    <s v="ZJ"/>
    <s v="9200085863"/>
    <s v="50"/>
    <n v="-764.44"/>
    <s v=""/>
    <x v="1"/>
    <x v="2"/>
    <x v="1"/>
  </r>
  <r>
    <s v="1012"/>
    <s v="0L"/>
    <x v="2"/>
    <d v="2017-10-04T00:00:00"/>
    <x v="0"/>
    <x v="1"/>
    <s v="ZJ"/>
    <s v="9200085934"/>
    <s v="50"/>
    <n v="-1253.77"/>
    <s v=""/>
    <x v="1"/>
    <x v="2"/>
    <x v="1"/>
  </r>
  <r>
    <s v="1012"/>
    <s v="0L"/>
    <x v="2"/>
    <d v="2017-10-04T00:00:00"/>
    <x v="0"/>
    <x v="1"/>
    <s v="ZJ"/>
    <s v="9200085934"/>
    <s v="50"/>
    <n v="-112"/>
    <s v=""/>
    <x v="2"/>
    <x v="2"/>
    <x v="2"/>
  </r>
  <r>
    <s v="1012"/>
    <s v="0L"/>
    <x v="2"/>
    <d v="2017-10-05T00:00:00"/>
    <x v="0"/>
    <x v="1"/>
    <s v="ZJ"/>
    <s v="9200085997"/>
    <s v="50"/>
    <n v="-56"/>
    <s v=""/>
    <x v="2"/>
    <x v="2"/>
    <x v="2"/>
  </r>
  <r>
    <s v="1012"/>
    <s v="0L"/>
    <x v="2"/>
    <d v="2017-10-05T00:00:00"/>
    <x v="0"/>
    <x v="1"/>
    <s v="ZJ"/>
    <s v="9200085997"/>
    <s v="50"/>
    <n v="-2123.69"/>
    <s v=""/>
    <x v="1"/>
    <x v="2"/>
    <x v="1"/>
  </r>
  <r>
    <s v="1012"/>
    <s v="0L"/>
    <x v="2"/>
    <d v="2017-10-06T00:00:00"/>
    <x v="0"/>
    <x v="1"/>
    <s v="ZJ"/>
    <s v="9200086028"/>
    <s v="50"/>
    <n v="-2013.32"/>
    <s v=""/>
    <x v="1"/>
    <x v="2"/>
    <x v="1"/>
  </r>
  <r>
    <s v="1012"/>
    <s v="0L"/>
    <x v="2"/>
    <d v="2017-10-07T00:00:00"/>
    <x v="0"/>
    <x v="1"/>
    <s v="ZJ"/>
    <s v="9200086068"/>
    <s v="50"/>
    <n v="-108.74"/>
    <s v=""/>
    <x v="1"/>
    <x v="2"/>
    <x v="1"/>
  </r>
  <r>
    <s v="1012"/>
    <s v="0L"/>
    <x v="2"/>
    <d v="2017-10-09T00:00:00"/>
    <x v="0"/>
    <x v="1"/>
    <s v="ZJ"/>
    <s v="9200086103"/>
    <s v="50"/>
    <n v="-271.85000000000002"/>
    <s v=""/>
    <x v="1"/>
    <x v="2"/>
    <x v="1"/>
  </r>
  <r>
    <s v="1012"/>
    <s v="0L"/>
    <x v="2"/>
    <d v="2017-10-09T00:00:00"/>
    <x v="0"/>
    <x v="1"/>
    <s v="ZJ"/>
    <s v="9200086103"/>
    <s v="50"/>
    <n v="-56"/>
    <s v=""/>
    <x v="0"/>
    <x v="2"/>
    <x v="0"/>
  </r>
  <r>
    <s v="1012"/>
    <s v="0L"/>
    <x v="2"/>
    <d v="2017-10-10T00:00:00"/>
    <x v="0"/>
    <x v="1"/>
    <s v="ZJ"/>
    <s v="9200086125"/>
    <s v="50"/>
    <n v="-56"/>
    <s v=""/>
    <x v="2"/>
    <x v="2"/>
    <x v="2"/>
  </r>
  <r>
    <s v="1012"/>
    <s v="0L"/>
    <x v="2"/>
    <d v="2017-10-10T00:00:00"/>
    <x v="0"/>
    <x v="1"/>
    <s v="ZJ"/>
    <s v="9200086125"/>
    <s v="50"/>
    <n v="-1034.6600000000001"/>
    <s v=""/>
    <x v="1"/>
    <x v="2"/>
    <x v="1"/>
  </r>
  <r>
    <s v="1012"/>
    <s v="0L"/>
    <x v="2"/>
    <d v="2017-10-11T00:00:00"/>
    <x v="0"/>
    <x v="1"/>
    <s v="ZJ"/>
    <s v="9200086195"/>
    <s v="50"/>
    <n v="-980.29"/>
    <s v=""/>
    <x v="1"/>
    <x v="2"/>
    <x v="1"/>
  </r>
  <r>
    <s v="1012"/>
    <s v="0L"/>
    <x v="2"/>
    <d v="2017-10-11T00:00:00"/>
    <x v="0"/>
    <x v="1"/>
    <s v="ZJ"/>
    <s v="9200086195"/>
    <s v="50"/>
    <n v="-112"/>
    <s v=""/>
    <x v="2"/>
    <x v="2"/>
    <x v="2"/>
  </r>
  <r>
    <s v="1012"/>
    <s v="0L"/>
    <x v="2"/>
    <d v="2017-10-12T00:00:00"/>
    <x v="0"/>
    <x v="1"/>
    <s v="ZJ"/>
    <s v="9200086262"/>
    <s v="50"/>
    <n v="-1413.62"/>
    <s v=""/>
    <x v="1"/>
    <x v="2"/>
    <x v="1"/>
  </r>
  <r>
    <s v="1012"/>
    <s v="0L"/>
    <x v="2"/>
    <d v="2017-10-13T00:00:00"/>
    <x v="0"/>
    <x v="1"/>
    <s v="ZJ"/>
    <s v="9200086309"/>
    <s v="50"/>
    <n v="-815.55"/>
    <s v=""/>
    <x v="1"/>
    <x v="2"/>
    <x v="1"/>
  </r>
  <r>
    <s v="1012"/>
    <s v="0L"/>
    <x v="2"/>
    <d v="2017-10-17T00:00:00"/>
    <x v="0"/>
    <x v="1"/>
    <s v="ZJ"/>
    <s v="9200086415"/>
    <s v="50"/>
    <n v="-873.18"/>
    <s v=""/>
    <x v="1"/>
    <x v="2"/>
    <x v="1"/>
  </r>
  <r>
    <s v="1012"/>
    <s v="0L"/>
    <x v="2"/>
    <d v="2017-10-17T00:00:00"/>
    <x v="0"/>
    <x v="1"/>
    <s v="ZJ"/>
    <s v="9200086415"/>
    <s v="50"/>
    <n v="-112"/>
    <s v=""/>
    <x v="0"/>
    <x v="2"/>
    <x v="0"/>
  </r>
  <r>
    <s v="1012"/>
    <s v="0L"/>
    <x v="2"/>
    <d v="2017-10-17T00:00:00"/>
    <x v="0"/>
    <x v="1"/>
    <s v="ZJ"/>
    <s v="9200086415"/>
    <s v="50"/>
    <n v="-56"/>
    <s v=""/>
    <x v="2"/>
    <x v="2"/>
    <x v="2"/>
  </r>
  <r>
    <s v="1012"/>
    <s v="0L"/>
    <x v="2"/>
    <d v="2017-10-16T00:00:00"/>
    <x v="0"/>
    <x v="1"/>
    <s v="ZJ"/>
    <s v="9200086426"/>
    <s v="50"/>
    <n v="-112"/>
    <s v=""/>
    <x v="2"/>
    <x v="2"/>
    <x v="2"/>
  </r>
  <r>
    <s v="1012"/>
    <s v="0L"/>
    <x v="2"/>
    <d v="2017-10-16T00:00:00"/>
    <x v="0"/>
    <x v="1"/>
    <s v="ZJ"/>
    <s v="9200086426"/>
    <s v="50"/>
    <n v="-224"/>
    <s v=""/>
    <x v="0"/>
    <x v="2"/>
    <x v="0"/>
  </r>
  <r>
    <s v="1012"/>
    <s v="0L"/>
    <x v="2"/>
    <d v="2017-10-16T00:00:00"/>
    <x v="0"/>
    <x v="1"/>
    <s v="ZJ"/>
    <s v="9200086426"/>
    <s v="50"/>
    <n v="-766.07"/>
    <s v=""/>
    <x v="1"/>
    <x v="2"/>
    <x v="1"/>
  </r>
  <r>
    <s v="1012"/>
    <s v="0L"/>
    <x v="2"/>
    <d v="2017-10-18T00:00:00"/>
    <x v="0"/>
    <x v="1"/>
    <s v="ZJ"/>
    <s v="9200086486"/>
    <s v="50"/>
    <n v="-815.55"/>
    <s v=""/>
    <x v="1"/>
    <x v="2"/>
    <x v="1"/>
  </r>
  <r>
    <s v="1012"/>
    <s v="0L"/>
    <x v="2"/>
    <d v="2017-10-18T00:00:00"/>
    <x v="0"/>
    <x v="1"/>
    <s v="ZJ"/>
    <s v="9200086486"/>
    <s v="50"/>
    <n v="-168"/>
    <s v=""/>
    <x v="0"/>
    <x v="2"/>
    <x v="0"/>
  </r>
  <r>
    <s v="1012"/>
    <s v="0L"/>
    <x v="2"/>
    <d v="2017-10-19T00:00:00"/>
    <x v="0"/>
    <x v="1"/>
    <s v="ZJ"/>
    <s v="9200086533"/>
    <s v="50"/>
    <n v="-1576.73"/>
    <s v=""/>
    <x v="1"/>
    <x v="2"/>
    <x v="1"/>
  </r>
  <r>
    <s v="1012"/>
    <s v="0L"/>
    <x v="2"/>
    <d v="2017-10-20T00:00:00"/>
    <x v="0"/>
    <x v="1"/>
    <s v="ZJ"/>
    <s v="9200086597"/>
    <s v="50"/>
    <n v="-56"/>
    <s v=""/>
    <x v="2"/>
    <x v="2"/>
    <x v="2"/>
  </r>
  <r>
    <s v="1012"/>
    <s v="0L"/>
    <x v="2"/>
    <d v="2017-10-20T00:00:00"/>
    <x v="0"/>
    <x v="1"/>
    <s v="ZJ"/>
    <s v="9200086597"/>
    <s v="50"/>
    <n v="-1087.4000000000001"/>
    <s v=""/>
    <x v="1"/>
    <x v="2"/>
    <x v="1"/>
  </r>
  <r>
    <s v="1012"/>
    <s v="0L"/>
    <x v="2"/>
    <d v="2017-10-20T00:00:00"/>
    <x v="0"/>
    <x v="1"/>
    <s v="ZJ"/>
    <s v="9200086597"/>
    <s v="50"/>
    <n v="-56"/>
    <s v=""/>
    <x v="0"/>
    <x v="2"/>
    <x v="0"/>
  </r>
  <r>
    <s v="1012"/>
    <s v="0L"/>
    <x v="2"/>
    <d v="2017-10-21T00:00:00"/>
    <x v="0"/>
    <x v="1"/>
    <s v="ZJ"/>
    <s v="9200086631"/>
    <s v="50"/>
    <n v="-217.48"/>
    <s v=""/>
    <x v="1"/>
    <x v="2"/>
    <x v="1"/>
  </r>
  <r>
    <s v="1012"/>
    <s v="0L"/>
    <x v="2"/>
    <d v="2017-10-24T00:00:00"/>
    <x v="0"/>
    <x v="1"/>
    <s v="ZJ"/>
    <s v="9200086717"/>
    <s v="50"/>
    <n v="-978.66"/>
    <s v=""/>
    <x v="1"/>
    <x v="2"/>
    <x v="1"/>
  </r>
  <r>
    <s v="1012"/>
    <s v="0L"/>
    <x v="2"/>
    <d v="2017-10-24T00:00:00"/>
    <x v="0"/>
    <x v="1"/>
    <s v="ZJ"/>
    <s v="9200086717"/>
    <s v="50"/>
    <n v="-168"/>
    <s v=""/>
    <x v="2"/>
    <x v="2"/>
    <x v="2"/>
  </r>
  <r>
    <s v="1012"/>
    <s v="0L"/>
    <x v="2"/>
    <d v="2017-10-23T00:00:00"/>
    <x v="0"/>
    <x v="1"/>
    <s v="ZJ"/>
    <s v="9200086738"/>
    <s v="50"/>
    <n v="-434.96"/>
    <s v=""/>
    <x v="1"/>
    <x v="2"/>
    <x v="1"/>
  </r>
  <r>
    <s v="1012"/>
    <s v="0L"/>
    <x v="2"/>
    <d v="2017-10-25T00:00:00"/>
    <x v="0"/>
    <x v="1"/>
    <s v="ZJ"/>
    <s v="9200086804"/>
    <s v="50"/>
    <n v="-112"/>
    <s v=""/>
    <x v="2"/>
    <x v="2"/>
    <x v="2"/>
  </r>
  <r>
    <s v="1012"/>
    <s v="0L"/>
    <x v="2"/>
    <d v="2017-10-25T00:00:00"/>
    <x v="0"/>
    <x v="1"/>
    <s v="ZJ"/>
    <s v="9200086804"/>
    <s v="50"/>
    <n v="-1141.77"/>
    <s v=""/>
    <x v="1"/>
    <x v="2"/>
    <x v="1"/>
  </r>
  <r>
    <s v="1012"/>
    <s v="0L"/>
    <x v="2"/>
    <d v="2017-10-26T00:00:00"/>
    <x v="0"/>
    <x v="1"/>
    <s v="ZJ"/>
    <s v="9200086862"/>
    <s v="50"/>
    <n v="-1739.84"/>
    <s v=""/>
    <x v="1"/>
    <x v="2"/>
    <x v="1"/>
  </r>
  <r>
    <s v="1012"/>
    <s v="0L"/>
    <x v="2"/>
    <d v="2017-10-26T00:00:00"/>
    <x v="0"/>
    <x v="1"/>
    <s v="ZJ"/>
    <s v="9200086862"/>
    <s v="50"/>
    <n v="-56"/>
    <s v=""/>
    <x v="2"/>
    <x v="2"/>
    <x v="2"/>
  </r>
  <r>
    <s v="1012"/>
    <s v="0L"/>
    <x v="2"/>
    <d v="2017-10-27T00:00:00"/>
    <x v="0"/>
    <x v="1"/>
    <s v="ZJ"/>
    <s v="9200086911"/>
    <s v="50"/>
    <n v="-1576.73"/>
    <s v=""/>
    <x v="1"/>
    <x v="2"/>
    <x v="1"/>
  </r>
  <r>
    <s v="1012"/>
    <s v="0L"/>
    <x v="2"/>
    <d v="2017-10-28T00:00:00"/>
    <x v="0"/>
    <x v="1"/>
    <s v="ZJ"/>
    <s v="9200086935"/>
    <s v="50"/>
    <n v="-108.74"/>
    <s v=""/>
    <x v="1"/>
    <x v="2"/>
    <x v="1"/>
  </r>
  <r>
    <s v="1012"/>
    <s v="0L"/>
    <x v="2"/>
    <d v="2017-10-30T00:00:00"/>
    <x v="0"/>
    <x v="1"/>
    <s v="ZJ"/>
    <s v="9200086990"/>
    <s v="50"/>
    <n v="-1042.81"/>
    <s v=""/>
    <x v="1"/>
    <x v="2"/>
    <x v="1"/>
  </r>
  <r>
    <s v="1012"/>
    <s v="0L"/>
    <x v="2"/>
    <d v="2017-10-31T00:00:00"/>
    <x v="0"/>
    <x v="1"/>
    <s v="ZJ"/>
    <s v="9200087067"/>
    <s v="50"/>
    <n v="-1584.88"/>
    <s v=""/>
    <x v="1"/>
    <x v="2"/>
    <x v="1"/>
  </r>
  <r>
    <s v="1012"/>
    <s v="0L"/>
    <x v="2"/>
    <d v="2017-11-18T00:00:00"/>
    <x v="0"/>
    <x v="2"/>
    <s v="ZJ"/>
    <s v="9200087834"/>
    <s v="50"/>
    <n v="-219.11"/>
    <s v=""/>
    <x v="1"/>
    <x v="2"/>
    <x v="1"/>
  </r>
  <r>
    <s v="1012"/>
    <s v="0L"/>
    <x v="2"/>
    <d v="2017-11-01T00:00:00"/>
    <x v="0"/>
    <x v="2"/>
    <s v="ZJ"/>
    <s v="9200087097"/>
    <s v="50"/>
    <n v="-56"/>
    <s v=""/>
    <x v="2"/>
    <x v="2"/>
    <x v="2"/>
  </r>
  <r>
    <s v="1012"/>
    <s v="0L"/>
    <x v="2"/>
    <d v="2017-11-01T00:00:00"/>
    <x v="0"/>
    <x v="2"/>
    <s v="ZJ"/>
    <s v="9200087097"/>
    <s v="50"/>
    <n v="-1639.25"/>
    <s v=""/>
    <x v="1"/>
    <x v="2"/>
    <x v="1"/>
  </r>
  <r>
    <s v="1012"/>
    <s v="0L"/>
    <x v="2"/>
    <d v="2017-11-02T00:00:00"/>
    <x v="0"/>
    <x v="2"/>
    <s v="ZJ"/>
    <s v="9200087179"/>
    <s v="50"/>
    <n v="-1963.84"/>
    <s v=""/>
    <x v="1"/>
    <x v="2"/>
    <x v="1"/>
  </r>
  <r>
    <s v="1012"/>
    <s v="0L"/>
    <x v="2"/>
    <d v="2017-11-03T00:00:00"/>
    <x v="0"/>
    <x v="2"/>
    <s v="ZJ"/>
    <s v="9200087231"/>
    <s v="50"/>
    <n v="-168"/>
    <s v=""/>
    <x v="2"/>
    <x v="2"/>
    <x v="2"/>
  </r>
  <r>
    <s v="1012"/>
    <s v="0L"/>
    <x v="2"/>
    <d v="2017-11-03T00:00:00"/>
    <x v="0"/>
    <x v="2"/>
    <s v="ZJ"/>
    <s v="9200087231"/>
    <s v="50"/>
    <n v="-1644.14"/>
    <s v=""/>
    <x v="1"/>
    <x v="2"/>
    <x v="1"/>
  </r>
  <r>
    <s v="1012"/>
    <s v="0L"/>
    <x v="2"/>
    <d v="2017-11-07T00:00:00"/>
    <x v="0"/>
    <x v="2"/>
    <s v="ZJ"/>
    <s v="9200087329"/>
    <s v="50"/>
    <n v="-710.07"/>
    <s v=""/>
    <x v="1"/>
    <x v="2"/>
    <x v="1"/>
  </r>
  <r>
    <s v="1012"/>
    <s v="0L"/>
    <x v="2"/>
    <d v="2017-11-07T00:00:00"/>
    <x v="0"/>
    <x v="2"/>
    <s v="ZJ"/>
    <s v="9200087329"/>
    <s v="50"/>
    <n v="-56"/>
    <s v=""/>
    <x v="2"/>
    <x v="2"/>
    <x v="2"/>
  </r>
  <r>
    <s v="1012"/>
    <s v="0L"/>
    <x v="2"/>
    <d v="2017-11-06T00:00:00"/>
    <x v="0"/>
    <x v="2"/>
    <s v="ZJ"/>
    <s v="9200087341"/>
    <s v="40"/>
    <n v="54.37"/>
    <s v=""/>
    <x v="1"/>
    <x v="2"/>
    <x v="1"/>
  </r>
  <r>
    <s v="1012"/>
    <s v="0L"/>
    <x v="2"/>
    <d v="2017-11-06T00:00:00"/>
    <x v="0"/>
    <x v="2"/>
    <s v="ZJ"/>
    <s v="9200087361"/>
    <s v="50"/>
    <n v="-983.55"/>
    <s v=""/>
    <x v="1"/>
    <x v="2"/>
    <x v="1"/>
  </r>
  <r>
    <s v="1012"/>
    <s v="0L"/>
    <x v="2"/>
    <d v="2017-11-08T00:00:00"/>
    <x v="0"/>
    <x v="2"/>
    <s v="ZJ"/>
    <s v="9200087416"/>
    <s v="50"/>
    <n v="-1093.92"/>
    <s v=""/>
    <x v="1"/>
    <x v="2"/>
    <x v="1"/>
  </r>
  <r>
    <s v="1012"/>
    <s v="0L"/>
    <x v="2"/>
    <d v="2017-11-09T00:00:00"/>
    <x v="0"/>
    <x v="2"/>
    <s v="ZJ"/>
    <s v="9200087463"/>
    <s v="50"/>
    <n v="-56"/>
    <s v=""/>
    <x v="0"/>
    <x v="2"/>
    <x v="0"/>
  </r>
  <r>
    <s v="1012"/>
    <s v="0L"/>
    <x v="2"/>
    <d v="2017-11-09T00:00:00"/>
    <x v="0"/>
    <x v="2"/>
    <s v="ZJ"/>
    <s v="9200087463"/>
    <s v="50"/>
    <n v="-1741.47"/>
    <s v=""/>
    <x v="1"/>
    <x v="2"/>
    <x v="1"/>
  </r>
  <r>
    <s v="1012"/>
    <s v="0L"/>
    <x v="2"/>
    <d v="2017-11-09T00:00:00"/>
    <x v="0"/>
    <x v="2"/>
    <s v="ZJ"/>
    <s v="9200087463"/>
    <s v="50"/>
    <n v="-112"/>
    <s v=""/>
    <x v="2"/>
    <x v="2"/>
    <x v="2"/>
  </r>
  <r>
    <s v="1012"/>
    <s v="0L"/>
    <x v="2"/>
    <d v="2017-11-10T00:00:00"/>
    <x v="0"/>
    <x v="2"/>
    <s v="ZJ"/>
    <s v="9200087535"/>
    <s v="50"/>
    <n v="-382.22"/>
    <s v=""/>
    <x v="1"/>
    <x v="2"/>
    <x v="1"/>
  </r>
  <r>
    <s v="1012"/>
    <s v="0L"/>
    <x v="2"/>
    <d v="2017-11-11T00:00:00"/>
    <x v="0"/>
    <x v="2"/>
    <s v="ZJ"/>
    <s v="9200087555"/>
    <s v="50"/>
    <n v="-54.37"/>
    <s v=""/>
    <x v="1"/>
    <x v="2"/>
    <x v="1"/>
  </r>
  <r>
    <s v="1012"/>
    <s v="0L"/>
    <x v="2"/>
    <d v="2017-11-14T00:00:00"/>
    <x v="0"/>
    <x v="2"/>
    <s v="ZJ"/>
    <s v="9200087617"/>
    <s v="50"/>
    <n v="-1957.32"/>
    <s v=""/>
    <x v="1"/>
    <x v="2"/>
    <x v="1"/>
  </r>
  <r>
    <s v="1012"/>
    <s v="0L"/>
    <x v="2"/>
    <d v="2017-11-14T00:00:00"/>
    <x v="0"/>
    <x v="2"/>
    <s v="ZJ"/>
    <s v="9200087617"/>
    <s v="50"/>
    <n v="-56"/>
    <s v=""/>
    <x v="0"/>
    <x v="2"/>
    <x v="0"/>
  </r>
  <r>
    <s v="1012"/>
    <s v="0L"/>
    <x v="2"/>
    <d v="2017-11-13T00:00:00"/>
    <x v="0"/>
    <x v="2"/>
    <s v="ZJ"/>
    <s v="9200087654"/>
    <s v="50"/>
    <n v="-56"/>
    <s v=""/>
    <x v="2"/>
    <x v="2"/>
    <x v="2"/>
  </r>
  <r>
    <s v="1012"/>
    <s v="0L"/>
    <x v="2"/>
    <d v="2017-11-13T00:00:00"/>
    <x v="0"/>
    <x v="2"/>
    <s v="ZJ"/>
    <s v="9200087654"/>
    <s v="50"/>
    <n v="-434.96"/>
    <s v=""/>
    <x v="1"/>
    <x v="2"/>
    <x v="1"/>
  </r>
  <r>
    <s v="1012"/>
    <s v="0L"/>
    <x v="2"/>
    <d v="2017-11-15T00:00:00"/>
    <x v="0"/>
    <x v="2"/>
    <s v="ZJ"/>
    <s v="9200087700"/>
    <s v="50"/>
    <n v="-1469.62"/>
    <s v=""/>
    <x v="1"/>
    <x v="2"/>
    <x v="1"/>
  </r>
  <r>
    <s v="1012"/>
    <s v="0L"/>
    <x v="2"/>
    <d v="2017-11-16T00:00:00"/>
    <x v="0"/>
    <x v="2"/>
    <s v="ZJ"/>
    <s v="9200087764"/>
    <s v="50"/>
    <n v="-56"/>
    <s v=""/>
    <x v="2"/>
    <x v="2"/>
    <x v="2"/>
  </r>
  <r>
    <s v="1012"/>
    <s v="0L"/>
    <x v="2"/>
    <d v="2017-11-16T00:00:00"/>
    <x v="0"/>
    <x v="2"/>
    <s v="ZJ"/>
    <s v="9200087764"/>
    <s v="50"/>
    <n v="-2066.06"/>
    <s v=""/>
    <x v="1"/>
    <x v="2"/>
    <x v="1"/>
  </r>
  <r>
    <s v="1012"/>
    <s v="0L"/>
    <x v="2"/>
    <d v="2017-11-17T00:00:00"/>
    <x v="0"/>
    <x v="2"/>
    <s v="ZJ"/>
    <s v="9200087807"/>
    <s v="50"/>
    <n v="-2229.17"/>
    <s v=""/>
    <x v="1"/>
    <x v="2"/>
    <x v="1"/>
  </r>
  <r>
    <s v="1012"/>
    <s v="0L"/>
    <x v="2"/>
    <d v="2017-11-17T00:00:00"/>
    <x v="0"/>
    <x v="2"/>
    <s v="ZJ"/>
    <s v="9200087807"/>
    <s v="50"/>
    <n v="-112"/>
    <s v=""/>
    <x v="0"/>
    <x v="2"/>
    <x v="0"/>
  </r>
  <r>
    <s v="1012"/>
    <s v="0L"/>
    <x v="2"/>
    <d v="2017-11-21T00:00:00"/>
    <x v="0"/>
    <x v="2"/>
    <s v="ZJ"/>
    <s v="9200087910"/>
    <s v="50"/>
    <n v="-1632.73"/>
    <s v=""/>
    <x v="1"/>
    <x v="2"/>
    <x v="1"/>
  </r>
  <r>
    <s v="1012"/>
    <s v="0L"/>
    <x v="2"/>
    <d v="2017-11-20T00:00:00"/>
    <x v="0"/>
    <x v="2"/>
    <s v="ZJ"/>
    <s v="9200087937"/>
    <s v="50"/>
    <n v="-168"/>
    <s v=""/>
    <x v="2"/>
    <x v="2"/>
    <x v="2"/>
  </r>
  <r>
    <s v="1012"/>
    <s v="0L"/>
    <x v="2"/>
    <d v="2017-11-20T00:00:00"/>
    <x v="0"/>
    <x v="2"/>
    <s v="ZJ"/>
    <s v="9200087937"/>
    <s v="50"/>
    <n v="-978.66"/>
    <s v=""/>
    <x v="1"/>
    <x v="2"/>
    <x v="1"/>
  </r>
  <r>
    <s v="1012"/>
    <s v="0L"/>
    <x v="2"/>
    <d v="2017-11-22T00:00:00"/>
    <x v="0"/>
    <x v="2"/>
    <s v="ZJ"/>
    <s v="9200087989"/>
    <s v="50"/>
    <n v="-1902.95"/>
    <s v=""/>
    <x v="1"/>
    <x v="2"/>
    <x v="1"/>
  </r>
  <r>
    <s v="1012"/>
    <s v="0L"/>
    <x v="2"/>
    <d v="2017-11-25T00:00:00"/>
    <x v="0"/>
    <x v="2"/>
    <s v="ZJ"/>
    <s v="9200088024"/>
    <s v="50"/>
    <n v="-163.11000000000001"/>
    <s v=""/>
    <x v="1"/>
    <x v="2"/>
    <x v="1"/>
  </r>
  <r>
    <s v="1012"/>
    <s v="0L"/>
    <x v="2"/>
    <d v="2017-11-28T00:00:00"/>
    <x v="0"/>
    <x v="2"/>
    <s v="ZJ"/>
    <s v="9200088125"/>
    <s v="50"/>
    <n v="-1525.62"/>
    <s v=""/>
    <x v="1"/>
    <x v="2"/>
    <x v="1"/>
  </r>
  <r>
    <s v="1012"/>
    <s v="0L"/>
    <x v="2"/>
    <d v="2017-11-28T00:00:00"/>
    <x v="0"/>
    <x v="2"/>
    <s v="ZJ"/>
    <s v="9200088125"/>
    <s v="50"/>
    <n v="-56"/>
    <s v=""/>
    <x v="0"/>
    <x v="2"/>
    <x v="0"/>
  </r>
  <r>
    <s v="1012"/>
    <s v="0L"/>
    <x v="2"/>
    <d v="2017-11-27T00:00:00"/>
    <x v="0"/>
    <x v="2"/>
    <s v="ZJ"/>
    <s v="9200088149"/>
    <s v="50"/>
    <n v="-56"/>
    <s v=""/>
    <x v="2"/>
    <x v="2"/>
    <x v="2"/>
  </r>
  <r>
    <s v="1012"/>
    <s v="0L"/>
    <x v="2"/>
    <d v="2017-11-27T00:00:00"/>
    <x v="0"/>
    <x v="2"/>
    <s v="ZJ"/>
    <s v="9200088149"/>
    <s v="50"/>
    <n v="-56"/>
    <s v=""/>
    <x v="0"/>
    <x v="2"/>
    <x v="0"/>
  </r>
  <r>
    <s v="1012"/>
    <s v="0L"/>
    <x v="2"/>
    <d v="2017-11-27T00:00:00"/>
    <x v="0"/>
    <x v="2"/>
    <s v="ZJ"/>
    <s v="9200088149"/>
    <s v="50"/>
    <n v="-1033.03"/>
    <s v=""/>
    <x v="1"/>
    <x v="2"/>
    <x v="1"/>
  </r>
  <r>
    <s v="1012"/>
    <s v="0L"/>
    <x v="2"/>
    <d v="2017-11-29T00:00:00"/>
    <x v="0"/>
    <x v="2"/>
    <s v="ZJ"/>
    <s v="9200088213"/>
    <s v="50"/>
    <n v="-1471.25"/>
    <s v=""/>
    <x v="1"/>
    <x v="2"/>
    <x v="1"/>
  </r>
  <r>
    <s v="1012"/>
    <s v="0L"/>
    <x v="2"/>
    <d v="2017-11-29T00:00:00"/>
    <x v="0"/>
    <x v="2"/>
    <s v="ZJ"/>
    <s v="9200088213"/>
    <s v="50"/>
    <n v="-56"/>
    <s v=""/>
    <x v="0"/>
    <x v="2"/>
    <x v="0"/>
  </r>
  <r>
    <s v="1012"/>
    <s v="0L"/>
    <x v="2"/>
    <d v="2017-11-30T00:00:00"/>
    <x v="0"/>
    <x v="2"/>
    <s v="ZJ"/>
    <s v="9200088268"/>
    <s v="50"/>
    <n v="-1036.29"/>
    <s v=""/>
    <x v="1"/>
    <x v="2"/>
    <x v="1"/>
  </r>
  <r>
    <s v="1012"/>
    <s v="0L"/>
    <x v="2"/>
    <d v="2017-11-30T00:00:00"/>
    <x v="0"/>
    <x v="2"/>
    <s v="ZJ"/>
    <s v="9200088268"/>
    <s v="50"/>
    <n v="-28"/>
    <s v=""/>
    <x v="2"/>
    <x v="2"/>
    <x v="2"/>
  </r>
  <r>
    <s v="1012"/>
    <s v="0L"/>
    <x v="2"/>
    <d v="2017-12-01T00:00:00"/>
    <x v="0"/>
    <x v="3"/>
    <s v="ZJ"/>
    <s v="9200088335"/>
    <s v="50"/>
    <n v="-112"/>
    <s v=""/>
    <x v="0"/>
    <x v="2"/>
    <x v="0"/>
  </r>
  <r>
    <s v="1012"/>
    <s v="0L"/>
    <x v="2"/>
    <d v="2017-12-01T00:00:00"/>
    <x v="0"/>
    <x v="3"/>
    <s v="ZJ"/>
    <s v="9200088335"/>
    <s v="50"/>
    <n v="-1365.77"/>
    <s v=""/>
    <x v="1"/>
    <x v="2"/>
    <x v="1"/>
  </r>
  <r>
    <s v="1012"/>
    <s v="0L"/>
    <x v="2"/>
    <d v="2017-12-02T00:00:00"/>
    <x v="0"/>
    <x v="3"/>
    <s v="ZJ"/>
    <s v="9200088358"/>
    <s v="50"/>
    <n v="-163.11000000000001"/>
    <s v=""/>
    <x v="1"/>
    <x v="2"/>
    <x v="1"/>
  </r>
  <r>
    <s v="1012"/>
    <s v="0L"/>
    <x v="2"/>
    <d v="2017-12-05T00:00:00"/>
    <x v="0"/>
    <x v="3"/>
    <s v="ZJ"/>
    <s v="9200088435"/>
    <s v="50"/>
    <n v="-1087.4000000000001"/>
    <s v=""/>
    <x v="1"/>
    <x v="2"/>
    <x v="1"/>
  </r>
  <r>
    <s v="1012"/>
    <s v="0L"/>
    <x v="2"/>
    <d v="2017-12-04T00:00:00"/>
    <x v="0"/>
    <x v="3"/>
    <s v="ZJ"/>
    <s v="9200088443"/>
    <s v="50"/>
    <n v="-380.59"/>
    <s v=""/>
    <x v="1"/>
    <x v="2"/>
    <x v="1"/>
  </r>
  <r>
    <s v="1012"/>
    <s v="0L"/>
    <x v="2"/>
    <d v="2017-12-06T00:00:00"/>
    <x v="0"/>
    <x v="3"/>
    <s v="ZJ"/>
    <s v="9200088527"/>
    <s v="40"/>
    <n v="54.37"/>
    <s v=""/>
    <x v="1"/>
    <x v="2"/>
    <x v="1"/>
  </r>
  <r>
    <s v="1012"/>
    <s v="0L"/>
    <x v="2"/>
    <d v="2017-12-06T00:00:00"/>
    <x v="0"/>
    <x v="3"/>
    <s v="ZJ"/>
    <s v="9200088543"/>
    <s v="50"/>
    <n v="-326.22000000000003"/>
    <s v=""/>
    <x v="1"/>
    <x v="2"/>
    <x v="1"/>
  </r>
  <r>
    <s v="1012"/>
    <s v="0L"/>
    <x v="2"/>
    <d v="2017-12-07T00:00:00"/>
    <x v="0"/>
    <x v="3"/>
    <s v="ZJ"/>
    <s v="9200088593"/>
    <s v="50"/>
    <n v="-543.70000000000005"/>
    <s v=""/>
    <x v="1"/>
    <x v="2"/>
    <x v="1"/>
  </r>
  <r>
    <s v="1012"/>
    <s v="0L"/>
    <x v="2"/>
    <d v="2017-12-08T00:00:00"/>
    <x v="0"/>
    <x v="3"/>
    <s v="ZJ"/>
    <s v="9200088640"/>
    <s v="50"/>
    <n v="-711.7"/>
    <s v=""/>
    <x v="1"/>
    <x v="2"/>
    <x v="1"/>
  </r>
  <r>
    <s v="1012"/>
    <s v="0L"/>
    <x v="2"/>
    <d v="2017-12-12T00:00:00"/>
    <x v="0"/>
    <x v="3"/>
    <s v="ZJ"/>
    <s v="9200088736"/>
    <s v="50"/>
    <n v="-1637.62"/>
    <s v=""/>
    <x v="1"/>
    <x v="2"/>
    <x v="1"/>
  </r>
  <r>
    <s v="1012"/>
    <s v="0L"/>
    <x v="2"/>
    <d v="2017-12-11T00:00:00"/>
    <x v="0"/>
    <x v="3"/>
    <s v="ZJ"/>
    <s v="9200088763"/>
    <s v="50"/>
    <n v="-927.55"/>
    <s v=""/>
    <x v="1"/>
    <x v="2"/>
    <x v="1"/>
  </r>
  <r>
    <s v="1012"/>
    <s v="0L"/>
    <x v="2"/>
    <d v="2017-12-11T00:00:00"/>
    <x v="0"/>
    <x v="3"/>
    <s v="ZJ"/>
    <s v="9200088763"/>
    <s v="50"/>
    <n v="-56"/>
    <s v=""/>
    <x v="2"/>
    <x v="2"/>
    <x v="2"/>
  </r>
  <r>
    <s v="1012"/>
    <s v="0L"/>
    <x v="2"/>
    <d v="2017-12-13T00:00:00"/>
    <x v="0"/>
    <x v="3"/>
    <s v="ZJ"/>
    <s v="9200088815"/>
    <s v="50"/>
    <n v="-978.66"/>
    <s v=""/>
    <x v="1"/>
    <x v="2"/>
    <x v="1"/>
  </r>
  <r>
    <s v="1012"/>
    <s v="0L"/>
    <x v="2"/>
    <d v="2017-12-13T00:00:00"/>
    <x v="0"/>
    <x v="3"/>
    <s v="ZJ"/>
    <s v="9200088815"/>
    <s v="50"/>
    <n v="-168"/>
    <s v=""/>
    <x v="2"/>
    <x v="2"/>
    <x v="2"/>
  </r>
  <r>
    <s v="1012"/>
    <s v="0L"/>
    <x v="2"/>
    <d v="2017-12-14T00:00:00"/>
    <x v="0"/>
    <x v="3"/>
    <s v="ZJ"/>
    <s v="9200088879"/>
    <s v="50"/>
    <n v="-1359.25"/>
    <s v=""/>
    <x v="1"/>
    <x v="2"/>
    <x v="1"/>
  </r>
  <r>
    <s v="1012"/>
    <s v="0L"/>
    <x v="2"/>
    <d v="2017-12-15T00:00:00"/>
    <x v="0"/>
    <x v="3"/>
    <s v="ZJ"/>
    <s v="9200088922"/>
    <s v="50"/>
    <n v="-817.18"/>
    <s v=""/>
    <x v="1"/>
    <x v="2"/>
    <x v="1"/>
  </r>
  <r>
    <s v="1012"/>
    <s v="0L"/>
    <x v="2"/>
    <d v="2017-12-15T00:00:00"/>
    <x v="0"/>
    <x v="3"/>
    <s v="ZJ"/>
    <s v="9200088922"/>
    <s v="50"/>
    <n v="-56"/>
    <s v=""/>
    <x v="2"/>
    <x v="2"/>
    <x v="2"/>
  </r>
  <r>
    <s v="1012"/>
    <s v="0L"/>
    <x v="2"/>
    <d v="2017-12-15T00:00:00"/>
    <x v="0"/>
    <x v="3"/>
    <s v="ZJ"/>
    <s v="9200088922"/>
    <s v="50"/>
    <n v="-56"/>
    <s v=""/>
    <x v="0"/>
    <x v="2"/>
    <x v="0"/>
  </r>
  <r>
    <s v="1012"/>
    <s v="0L"/>
    <x v="2"/>
    <d v="2017-12-19T00:00:00"/>
    <x v="0"/>
    <x v="3"/>
    <s v="ZJ"/>
    <s v="9200089019"/>
    <s v="50"/>
    <n v="-1631.1"/>
    <s v=""/>
    <x v="1"/>
    <x v="2"/>
    <x v="1"/>
  </r>
  <r>
    <s v="1012"/>
    <s v="0L"/>
    <x v="2"/>
    <d v="2017-12-19T00:00:00"/>
    <x v="0"/>
    <x v="3"/>
    <s v="ZJ"/>
    <s v="9200089019"/>
    <s v="50"/>
    <n v="-56"/>
    <s v=""/>
    <x v="2"/>
    <x v="2"/>
    <x v="2"/>
  </r>
  <r>
    <s v="1012"/>
    <s v="0L"/>
    <x v="2"/>
    <d v="2017-12-18T00:00:00"/>
    <x v="0"/>
    <x v="3"/>
    <s v="ZJ"/>
    <s v="9200089024"/>
    <s v="50"/>
    <n v="-543.70000000000005"/>
    <s v=""/>
    <x v="1"/>
    <x v="2"/>
    <x v="1"/>
  </r>
  <r>
    <s v="1012"/>
    <s v="0L"/>
    <x v="2"/>
    <d v="2017-12-20T00:00:00"/>
    <x v="0"/>
    <x v="3"/>
    <s v="ZJ"/>
    <s v="9200089139"/>
    <s v="50"/>
    <n v="-1359.25"/>
    <s v=""/>
    <x v="1"/>
    <x v="2"/>
    <x v="1"/>
  </r>
  <r>
    <s v="1012"/>
    <s v="0L"/>
    <x v="2"/>
    <d v="2017-12-21T00:00:00"/>
    <x v="0"/>
    <x v="3"/>
    <s v="ZJ"/>
    <s v="9200089204"/>
    <s v="50"/>
    <n v="-1033.03"/>
    <s v=""/>
    <x v="1"/>
    <x v="2"/>
    <x v="1"/>
  </r>
  <r>
    <s v="1012"/>
    <s v="0L"/>
    <x v="2"/>
    <d v="2017-12-21T00:00:00"/>
    <x v="0"/>
    <x v="3"/>
    <s v="ZJ"/>
    <s v="9200089204"/>
    <s v="50"/>
    <n v="-56"/>
    <s v=""/>
    <x v="2"/>
    <x v="2"/>
    <x v="2"/>
  </r>
  <r>
    <s v="1012"/>
    <s v="0L"/>
    <x v="2"/>
    <d v="2017-12-22T00:00:00"/>
    <x v="0"/>
    <x v="3"/>
    <s v="ZJ"/>
    <s v="9200089249"/>
    <s v="50"/>
    <n v="-108.74"/>
    <s v=""/>
    <x v="1"/>
    <x v="2"/>
    <x v="1"/>
  </r>
  <r>
    <s v="1012"/>
    <s v="0L"/>
    <x v="2"/>
    <d v="2017-12-23T00:00:00"/>
    <x v="0"/>
    <x v="3"/>
    <s v="ZJ"/>
    <s v="9200089268"/>
    <s v="50"/>
    <n v="-54.37"/>
    <s v=""/>
    <x v="1"/>
    <x v="2"/>
    <x v="1"/>
  </r>
  <r>
    <s v="1012"/>
    <s v="0L"/>
    <x v="2"/>
    <d v="2017-12-27T00:00:00"/>
    <x v="0"/>
    <x v="3"/>
    <s v="ZJ"/>
    <s v="9200089356"/>
    <s v="50"/>
    <n v="-112"/>
    <s v=""/>
    <x v="2"/>
    <x v="2"/>
    <x v="2"/>
  </r>
  <r>
    <s v="1012"/>
    <s v="0L"/>
    <x v="2"/>
    <d v="2017-12-27T00:00:00"/>
    <x v="0"/>
    <x v="3"/>
    <s v="ZJ"/>
    <s v="9200089356"/>
    <s v="50"/>
    <n v="-271.85000000000002"/>
    <s v=""/>
    <x v="1"/>
    <x v="2"/>
    <x v="1"/>
  </r>
  <r>
    <s v="1012"/>
    <s v="0L"/>
    <x v="2"/>
    <d v="2017-12-26T00:00:00"/>
    <x v="0"/>
    <x v="3"/>
    <s v="ZJ"/>
    <s v="9200089375"/>
    <s v="50"/>
    <n v="-326.22000000000003"/>
    <s v=""/>
    <x v="1"/>
    <x v="2"/>
    <x v="1"/>
  </r>
  <r>
    <s v="1012"/>
    <s v="0L"/>
    <x v="2"/>
    <d v="2017-12-26T00:00:00"/>
    <x v="0"/>
    <x v="3"/>
    <s v="ZJ"/>
    <s v="9200089375"/>
    <s v="50"/>
    <n v="-56"/>
    <s v=""/>
    <x v="0"/>
    <x v="2"/>
    <x v="0"/>
  </r>
  <r>
    <s v="1012"/>
    <s v="0L"/>
    <x v="2"/>
    <d v="2017-12-28T00:00:00"/>
    <x v="0"/>
    <x v="3"/>
    <s v="ZJ"/>
    <s v="9200089423"/>
    <s v="50"/>
    <n v="-108.74"/>
    <s v=""/>
    <x v="1"/>
    <x v="2"/>
    <x v="1"/>
  </r>
  <r>
    <s v="1012"/>
    <s v="0L"/>
    <x v="2"/>
    <d v="2017-12-28T00:00:00"/>
    <x v="0"/>
    <x v="3"/>
    <s v="ZJ"/>
    <s v="9200089423"/>
    <s v="50"/>
    <n v="-56"/>
    <s v=""/>
    <x v="2"/>
    <x v="2"/>
    <x v="2"/>
  </r>
  <r>
    <s v="1012"/>
    <s v="0L"/>
    <x v="2"/>
    <d v="2017-12-29T00:00:00"/>
    <x v="0"/>
    <x v="3"/>
    <s v="ZJ"/>
    <s v="9200089523"/>
    <s v="50"/>
    <n v="-108.74"/>
    <s v=""/>
    <x v="1"/>
    <x v="2"/>
    <x v="1"/>
  </r>
  <r>
    <s v="1012"/>
    <s v="0L"/>
    <x v="2"/>
    <d v="2018-01-01T00:00:00"/>
    <x v="1"/>
    <x v="4"/>
    <s v="ZJ"/>
    <s v="9200089531"/>
    <s v="50"/>
    <n v="-54.37"/>
    <s v=""/>
    <x v="1"/>
    <x v="2"/>
    <x v="1"/>
  </r>
  <r>
    <s v="1012"/>
    <s v="0L"/>
    <x v="2"/>
    <d v="2018-01-01T00:00:00"/>
    <x v="1"/>
    <x v="4"/>
    <s v="ZJ"/>
    <s v="9200089606"/>
    <s v="50"/>
    <n v="-108.74"/>
    <s v=""/>
    <x v="1"/>
    <x v="2"/>
    <x v="1"/>
  </r>
  <r>
    <s v="1012"/>
    <s v="0L"/>
    <x v="2"/>
    <d v="2018-01-02T00:00:00"/>
    <x v="1"/>
    <x v="4"/>
    <s v="ZJ"/>
    <s v="9200089610"/>
    <s v="50"/>
    <n v="-54.37"/>
    <s v=""/>
    <x v="1"/>
    <x v="2"/>
    <x v="1"/>
  </r>
  <r>
    <s v="1012"/>
    <s v="0L"/>
    <x v="2"/>
    <d v="2018-01-03T00:00:00"/>
    <x v="1"/>
    <x v="4"/>
    <s v="ZJ"/>
    <s v="9200089621"/>
    <s v="50"/>
    <n v="-112"/>
    <s v=""/>
    <x v="2"/>
    <x v="2"/>
    <x v="2"/>
  </r>
  <r>
    <s v="1012"/>
    <s v="0L"/>
    <x v="2"/>
    <d v="2018-01-03T00:00:00"/>
    <x v="1"/>
    <x v="4"/>
    <s v="ZJ"/>
    <s v="9200089621"/>
    <s v="50"/>
    <n v="-54.37"/>
    <s v=""/>
    <x v="1"/>
    <x v="2"/>
    <x v="1"/>
  </r>
  <r>
    <s v="1012"/>
    <s v="0L"/>
    <x v="2"/>
    <d v="2018-01-04T00:00:00"/>
    <x v="1"/>
    <x v="4"/>
    <s v="ZJ"/>
    <s v="9200089658"/>
    <s v="50"/>
    <n v="-54.37"/>
    <s v=""/>
    <x v="1"/>
    <x v="2"/>
    <x v="1"/>
  </r>
  <r>
    <s v="1012"/>
    <s v="0L"/>
    <x v="2"/>
    <d v="2018-01-05T00:00:00"/>
    <x v="1"/>
    <x v="4"/>
    <s v="ZJ"/>
    <s v="9200089710"/>
    <s v="50"/>
    <n v="-163.11000000000001"/>
    <s v=""/>
    <x v="1"/>
    <x v="2"/>
    <x v="1"/>
  </r>
  <r>
    <s v="1012"/>
    <s v="0L"/>
    <x v="2"/>
    <d v="2018-01-06T00:00:00"/>
    <x v="1"/>
    <x v="4"/>
    <s v="ZJ"/>
    <s v="9200089744"/>
    <s v="50"/>
    <n v="-56"/>
    <s v=""/>
    <x v="1"/>
    <x v="2"/>
    <x v="1"/>
  </r>
  <r>
    <s v="1012"/>
    <s v="0L"/>
    <x v="2"/>
    <d v="2018-01-09T00:00:00"/>
    <x v="1"/>
    <x v="4"/>
    <s v="ZJ"/>
    <s v="9200089808"/>
    <s v="40"/>
    <n v="54.37"/>
    <s v=""/>
    <x v="1"/>
    <x v="2"/>
    <x v="1"/>
  </r>
  <r>
    <s v="1012"/>
    <s v="0L"/>
    <x v="2"/>
    <d v="2018-01-08T00:00:00"/>
    <x v="1"/>
    <x v="4"/>
    <s v="ZJ"/>
    <s v="9200089830"/>
    <s v="50"/>
    <n v="-599.70000000000005"/>
    <s v=""/>
    <x v="1"/>
    <x v="2"/>
    <x v="1"/>
  </r>
  <r>
    <s v="1012"/>
    <s v="0L"/>
    <x v="2"/>
    <d v="2018-01-09T00:00:00"/>
    <x v="1"/>
    <x v="4"/>
    <s v="ZJ"/>
    <s v="9200089839"/>
    <s v="50"/>
    <n v="-924.29"/>
    <s v=""/>
    <x v="1"/>
    <x v="2"/>
    <x v="1"/>
  </r>
  <r>
    <s v="1012"/>
    <s v="0L"/>
    <x v="2"/>
    <d v="2018-01-10T00:00:00"/>
    <x v="1"/>
    <x v="4"/>
    <s v="ZJ"/>
    <s v="9200089874"/>
    <s v="50"/>
    <n v="-654.07000000000005"/>
    <s v=""/>
    <x v="1"/>
    <x v="2"/>
    <x v="1"/>
  </r>
  <r>
    <s v="1012"/>
    <s v="0L"/>
    <x v="2"/>
    <d v="2018-01-11T00:00:00"/>
    <x v="1"/>
    <x v="4"/>
    <s v="ZJ"/>
    <s v="9200089946"/>
    <s v="50"/>
    <n v="-654.07000000000005"/>
    <s v=""/>
    <x v="1"/>
    <x v="2"/>
    <x v="1"/>
  </r>
  <r>
    <s v="1012"/>
    <s v="0L"/>
    <x v="2"/>
    <d v="2018-01-12T00:00:00"/>
    <x v="1"/>
    <x v="4"/>
    <s v="ZJ"/>
    <s v="9200090001"/>
    <s v="50"/>
    <n v="-56"/>
    <s v=""/>
    <x v="2"/>
    <x v="2"/>
    <x v="2"/>
  </r>
  <r>
    <s v="1012"/>
    <s v="0L"/>
    <x v="2"/>
    <d v="2018-01-12T00:00:00"/>
    <x v="1"/>
    <x v="4"/>
    <s v="ZJ"/>
    <s v="9200090001"/>
    <s v="50"/>
    <n v="-871.55"/>
    <s v=""/>
    <x v="1"/>
    <x v="2"/>
    <x v="1"/>
  </r>
  <r>
    <s v="1012"/>
    <s v="0L"/>
    <x v="2"/>
    <d v="2018-01-15T00:00:00"/>
    <x v="1"/>
    <x v="4"/>
    <s v="ZJ"/>
    <s v="9200090091"/>
    <s v="50"/>
    <n v="-163.11000000000001"/>
    <s v=""/>
    <x v="1"/>
    <x v="2"/>
    <x v="1"/>
  </r>
  <r>
    <s v="1012"/>
    <s v="0L"/>
    <x v="2"/>
    <d v="2018-01-16T00:00:00"/>
    <x v="1"/>
    <x v="4"/>
    <s v="ZJ"/>
    <s v="9200090117"/>
    <s v="50"/>
    <n v="-168"/>
    <s v=""/>
    <x v="2"/>
    <x v="2"/>
    <x v="2"/>
  </r>
  <r>
    <s v="1012"/>
    <s v="0L"/>
    <x v="2"/>
    <d v="2018-01-16T00:00:00"/>
    <x v="1"/>
    <x v="4"/>
    <s v="ZJ"/>
    <s v="9200090117"/>
    <s v="50"/>
    <n v="-112"/>
    <s v=""/>
    <x v="0"/>
    <x v="2"/>
    <x v="0"/>
  </r>
  <r>
    <s v="1012"/>
    <s v="0L"/>
    <x v="2"/>
    <d v="2018-01-16T00:00:00"/>
    <x v="1"/>
    <x v="4"/>
    <s v="ZJ"/>
    <s v="9200090117"/>
    <s v="50"/>
    <n v="-56"/>
    <s v=""/>
    <x v="1"/>
    <x v="2"/>
    <x v="1"/>
  </r>
  <r>
    <s v="1012"/>
    <s v="0L"/>
    <x v="2"/>
    <d v="2018-01-18T00:00:00"/>
    <x v="1"/>
    <x v="4"/>
    <s v="ZJ"/>
    <s v="9200090225"/>
    <s v="50"/>
    <n v="-112"/>
    <s v=""/>
    <x v="2"/>
    <x v="2"/>
    <x v="2"/>
  </r>
  <r>
    <s v="1012"/>
    <s v="0L"/>
    <x v="2"/>
    <d v="2018-01-18T00:00:00"/>
    <x v="1"/>
    <x v="4"/>
    <s v="ZJ"/>
    <s v="9200090225"/>
    <s v="50"/>
    <n v="-56"/>
    <s v=""/>
    <x v="0"/>
    <x v="2"/>
    <x v="0"/>
  </r>
  <r>
    <s v="1012"/>
    <s v="0L"/>
    <x v="2"/>
    <d v="2018-01-18T00:00:00"/>
    <x v="1"/>
    <x v="4"/>
    <s v="ZJ"/>
    <s v="9200090225"/>
    <s v="50"/>
    <n v="-163.11000000000001"/>
    <s v=""/>
    <x v="1"/>
    <x v="2"/>
    <x v="1"/>
  </r>
  <r>
    <s v="1012"/>
    <s v="0L"/>
    <x v="2"/>
    <d v="2018-01-19T00:00:00"/>
    <x v="1"/>
    <x v="4"/>
    <s v="ZJ"/>
    <s v="9200090290"/>
    <s v="50"/>
    <n v="-108.74"/>
    <s v=""/>
    <x v="1"/>
    <x v="2"/>
    <x v="1"/>
  </r>
  <r>
    <s v="1012"/>
    <s v="0L"/>
    <x v="2"/>
    <d v="2018-01-20T00:00:00"/>
    <x v="1"/>
    <x v="4"/>
    <s v="ZJ"/>
    <s v="9200090315"/>
    <s v="50"/>
    <n v="-56"/>
    <s v=""/>
    <x v="0"/>
    <x v="2"/>
    <x v="0"/>
  </r>
  <r>
    <s v="1012"/>
    <s v="0L"/>
    <x v="2"/>
    <d v="2018-01-23T00:00:00"/>
    <x v="1"/>
    <x v="4"/>
    <s v="ZJ"/>
    <s v="9200090386"/>
    <s v="50"/>
    <n v="-1902.95"/>
    <s v=""/>
    <x v="1"/>
    <x v="2"/>
    <x v="1"/>
  </r>
  <r>
    <s v="1012"/>
    <s v="0L"/>
    <x v="2"/>
    <d v="2018-01-22T00:00:00"/>
    <x v="1"/>
    <x v="4"/>
    <s v="ZJ"/>
    <s v="9200090413"/>
    <s v="50"/>
    <n v="-1196.1400000000001"/>
    <s v=""/>
    <x v="1"/>
    <x v="2"/>
    <x v="1"/>
  </r>
  <r>
    <s v="1012"/>
    <s v="0L"/>
    <x v="2"/>
    <d v="2018-01-24T00:00:00"/>
    <x v="1"/>
    <x v="4"/>
    <s v="ZJ"/>
    <s v="9200090468"/>
    <s v="50"/>
    <n v="-168"/>
    <s v=""/>
    <x v="2"/>
    <x v="2"/>
    <x v="2"/>
  </r>
  <r>
    <s v="1012"/>
    <s v="0L"/>
    <x v="2"/>
    <d v="2018-01-24T00:00:00"/>
    <x v="1"/>
    <x v="4"/>
    <s v="ZJ"/>
    <s v="9200090468"/>
    <s v="50"/>
    <n v="-2990.35"/>
    <s v=""/>
    <x v="1"/>
    <x v="2"/>
    <x v="1"/>
  </r>
  <r>
    <s v="1012"/>
    <s v="0L"/>
    <x v="2"/>
    <d v="2018-01-25T00:00:00"/>
    <x v="1"/>
    <x v="4"/>
    <s v="ZJ"/>
    <s v="9200090540"/>
    <s v="50"/>
    <n v="-56"/>
    <s v=""/>
    <x v="0"/>
    <x v="2"/>
    <x v="0"/>
  </r>
  <r>
    <s v="1012"/>
    <s v="0L"/>
    <x v="2"/>
    <d v="2018-01-25T00:00:00"/>
    <x v="1"/>
    <x v="4"/>
    <s v="ZJ"/>
    <s v="9200090540"/>
    <s v="50"/>
    <n v="-3593.31"/>
    <s v=""/>
    <x v="1"/>
    <x v="2"/>
    <x v="1"/>
  </r>
  <r>
    <s v="1012"/>
    <s v="0L"/>
    <x v="2"/>
    <d v="2018-01-25T00:00:00"/>
    <x v="1"/>
    <x v="4"/>
    <s v="ZJ"/>
    <s v="9200090540"/>
    <s v="50"/>
    <n v="-56"/>
    <s v=""/>
    <x v="2"/>
    <x v="2"/>
    <x v="2"/>
  </r>
  <r>
    <s v="1012"/>
    <s v="0L"/>
    <x v="2"/>
    <d v="2018-01-26T00:00:00"/>
    <x v="1"/>
    <x v="4"/>
    <s v="ZJ"/>
    <s v="9200090575"/>
    <s v="50"/>
    <n v="-2832.13"/>
    <s v=""/>
    <x v="1"/>
    <x v="2"/>
    <x v="1"/>
  </r>
  <r>
    <s v="1012"/>
    <s v="0L"/>
    <x v="2"/>
    <d v="2018-01-27T00:00:00"/>
    <x v="1"/>
    <x v="4"/>
    <s v="ZJ"/>
    <s v="9200090607"/>
    <s v="50"/>
    <n v="-54.37"/>
    <s v=""/>
    <x v="1"/>
    <x v="2"/>
    <x v="1"/>
  </r>
  <r>
    <s v="1012"/>
    <s v="0L"/>
    <x v="2"/>
    <d v="2018-02-24T00:00:00"/>
    <x v="1"/>
    <x v="5"/>
    <s v="ZJ"/>
    <s v="9200091966"/>
    <s v="50"/>
    <n v="-108.74"/>
    <s v=""/>
    <x v="1"/>
    <x v="2"/>
    <x v="1"/>
  </r>
  <r>
    <s v="1012"/>
    <s v="0L"/>
    <x v="2"/>
    <d v="2018-01-30T00:00:00"/>
    <x v="1"/>
    <x v="4"/>
    <s v="ZJ"/>
    <s v="9200090686"/>
    <s v="50"/>
    <n v="-2130.21"/>
    <s v=""/>
    <x v="1"/>
    <x v="2"/>
    <x v="1"/>
  </r>
  <r>
    <s v="1012"/>
    <s v="0L"/>
    <x v="2"/>
    <d v="2018-01-29T00:00:00"/>
    <x v="1"/>
    <x v="4"/>
    <s v="ZJ"/>
    <s v="9200090687"/>
    <s v="50"/>
    <n v="-1090.6600000000001"/>
    <s v=""/>
    <x v="1"/>
    <x v="2"/>
    <x v="1"/>
  </r>
  <r>
    <s v="1012"/>
    <s v="0L"/>
    <x v="2"/>
    <d v="2018-01-29T00:00:00"/>
    <x v="1"/>
    <x v="4"/>
    <s v="ZJ"/>
    <s v="9200090687"/>
    <s v="50"/>
    <n v="-56"/>
    <s v=""/>
    <x v="0"/>
    <x v="2"/>
    <x v="0"/>
  </r>
  <r>
    <s v="1012"/>
    <s v="0L"/>
    <x v="2"/>
    <d v="2018-01-31T00:00:00"/>
    <x v="1"/>
    <x v="4"/>
    <s v="ZJ"/>
    <s v="9200090754"/>
    <s v="50"/>
    <n v="-1197.77"/>
    <s v=""/>
    <x v="1"/>
    <x v="2"/>
    <x v="1"/>
  </r>
  <r>
    <s v="1012"/>
    <s v="0L"/>
    <x v="2"/>
    <d v="2018-02-01T00:00:00"/>
    <x v="1"/>
    <x v="5"/>
    <s v="ZJ"/>
    <s v="9200090797"/>
    <s v="50"/>
    <n v="-56"/>
    <s v=""/>
    <x v="0"/>
    <x v="2"/>
    <x v="0"/>
  </r>
  <r>
    <s v="1012"/>
    <s v="0L"/>
    <x v="2"/>
    <d v="2018-02-01T00:00:00"/>
    <x v="1"/>
    <x v="5"/>
    <s v="ZJ"/>
    <s v="9200090797"/>
    <s v="50"/>
    <n v="-2070.9499999999998"/>
    <s v=""/>
    <x v="1"/>
    <x v="2"/>
    <x v="1"/>
  </r>
  <r>
    <s v="1012"/>
    <s v="0L"/>
    <x v="2"/>
    <d v="2018-02-02T00:00:00"/>
    <x v="1"/>
    <x v="5"/>
    <s v="ZJ"/>
    <s v="9200090830"/>
    <s v="50"/>
    <n v="-163.11000000000001"/>
    <s v=""/>
    <x v="1"/>
    <x v="2"/>
    <x v="1"/>
  </r>
  <r>
    <s v="1012"/>
    <s v="0L"/>
    <x v="2"/>
    <d v="2018-02-02T00:00:00"/>
    <x v="1"/>
    <x v="5"/>
    <s v="ZJ"/>
    <s v="9200090856"/>
    <s v="50"/>
    <n v="-1642.51"/>
    <s v=""/>
    <x v="1"/>
    <x v="2"/>
    <x v="1"/>
  </r>
  <r>
    <s v="1012"/>
    <s v="0L"/>
    <x v="2"/>
    <d v="2018-02-06T00:00:00"/>
    <x v="1"/>
    <x v="5"/>
    <s v="ZJ"/>
    <s v="9200090959"/>
    <s v="50"/>
    <n v="-1919.25"/>
    <s v=""/>
    <x v="1"/>
    <x v="2"/>
    <x v="1"/>
  </r>
  <r>
    <s v="1012"/>
    <s v="0L"/>
    <x v="2"/>
    <d v="2018-02-05T00:00:00"/>
    <x v="1"/>
    <x v="5"/>
    <s v="ZJ"/>
    <s v="9200090963"/>
    <s v="50"/>
    <n v="-980.29"/>
    <s v=""/>
    <x v="1"/>
    <x v="2"/>
    <x v="1"/>
  </r>
  <r>
    <s v="1012"/>
    <s v="0L"/>
    <x v="2"/>
    <d v="2018-02-07T00:00:00"/>
    <x v="1"/>
    <x v="5"/>
    <s v="ZJ"/>
    <s v="9200091019"/>
    <s v="50"/>
    <n v="-1909.47"/>
    <s v=""/>
    <x v="1"/>
    <x v="2"/>
    <x v="1"/>
  </r>
  <r>
    <s v="1012"/>
    <s v="0L"/>
    <x v="2"/>
    <d v="2018-02-08T00:00:00"/>
    <x v="1"/>
    <x v="5"/>
    <s v="ZJ"/>
    <s v="9200091071"/>
    <s v="50"/>
    <n v="-2937.61"/>
    <s v=""/>
    <x v="1"/>
    <x v="2"/>
    <x v="1"/>
  </r>
  <r>
    <s v="1012"/>
    <s v="0L"/>
    <x v="2"/>
    <d v="2018-02-09T00:00:00"/>
    <x v="1"/>
    <x v="5"/>
    <s v="ZJ"/>
    <s v="9200091119"/>
    <s v="50"/>
    <n v="-1741.47"/>
    <s v=""/>
    <x v="1"/>
    <x v="2"/>
    <x v="1"/>
  </r>
  <r>
    <s v="1012"/>
    <s v="0L"/>
    <x v="2"/>
    <d v="2018-02-10T00:00:00"/>
    <x v="1"/>
    <x v="5"/>
    <s v="ZJ"/>
    <s v="9200091148"/>
    <s v="50"/>
    <n v="-108.74"/>
    <s v=""/>
    <x v="1"/>
    <x v="2"/>
    <x v="1"/>
  </r>
  <r>
    <s v="1012"/>
    <s v="0L"/>
    <x v="2"/>
    <d v="2018-03-13T00:00:00"/>
    <x v="1"/>
    <x v="6"/>
    <s v="ZJ"/>
    <s v="9200093063"/>
    <s v="50"/>
    <n v="-56"/>
    <s v=""/>
    <x v="2"/>
    <x v="2"/>
    <x v="2"/>
  </r>
  <r>
    <s v="1012"/>
    <s v="0L"/>
    <x v="2"/>
    <d v="2018-03-13T00:00:00"/>
    <x v="1"/>
    <x v="6"/>
    <s v="ZJ"/>
    <s v="9200093063"/>
    <s v="50"/>
    <n v="-815.55"/>
    <s v=""/>
    <x v="1"/>
    <x v="2"/>
    <x v="1"/>
  </r>
  <r>
    <s v="1012"/>
    <s v="0L"/>
    <x v="2"/>
    <d v="2018-02-12T00:00:00"/>
    <x v="1"/>
    <x v="5"/>
    <s v="ZJ"/>
    <s v="9200091311"/>
    <s v="50"/>
    <n v="-1960.58"/>
    <s v=""/>
    <x v="1"/>
    <x v="2"/>
    <x v="1"/>
  </r>
  <r>
    <s v="1012"/>
    <s v="0L"/>
    <x v="2"/>
    <d v="2018-02-13T00:00:00"/>
    <x v="1"/>
    <x v="5"/>
    <s v="ZJ"/>
    <s v="9200091312"/>
    <s v="50"/>
    <n v="-56"/>
    <s v=""/>
    <x v="2"/>
    <x v="2"/>
    <x v="2"/>
  </r>
  <r>
    <s v="1012"/>
    <s v="0L"/>
    <x v="2"/>
    <d v="2018-02-13T00:00:00"/>
    <x v="1"/>
    <x v="5"/>
    <s v="ZJ"/>
    <s v="9200091312"/>
    <s v="50"/>
    <n v="-1685.47"/>
    <s v=""/>
    <x v="1"/>
    <x v="2"/>
    <x v="1"/>
  </r>
  <r>
    <s v="1012"/>
    <s v="0L"/>
    <x v="2"/>
    <d v="2018-02-14T00:00:00"/>
    <x v="1"/>
    <x v="5"/>
    <s v="ZJ"/>
    <s v="9200091426"/>
    <s v="50"/>
    <n v="-2013.32"/>
    <s v=""/>
    <x v="1"/>
    <x v="2"/>
    <x v="1"/>
  </r>
  <r>
    <s v="1012"/>
    <s v="0L"/>
    <x v="2"/>
    <d v="2018-02-15T00:00:00"/>
    <x v="1"/>
    <x v="5"/>
    <s v="ZJ"/>
    <s v="9200091622"/>
    <s v="50"/>
    <n v="-1902.95"/>
    <s v=""/>
    <x v="1"/>
    <x v="2"/>
    <x v="1"/>
  </r>
  <r>
    <s v="1012"/>
    <s v="0L"/>
    <x v="2"/>
    <d v="2018-02-16T00:00:00"/>
    <x v="1"/>
    <x v="5"/>
    <s v="ZJ"/>
    <s v="9200091682"/>
    <s v="50"/>
    <n v="-56"/>
    <s v=""/>
    <x v="2"/>
    <x v="2"/>
    <x v="2"/>
  </r>
  <r>
    <s v="1012"/>
    <s v="0L"/>
    <x v="2"/>
    <d v="2018-02-16T00:00:00"/>
    <x v="1"/>
    <x v="5"/>
    <s v="ZJ"/>
    <s v="9200091682"/>
    <s v="50"/>
    <n v="-1448.14"/>
    <s v=""/>
    <x v="1"/>
    <x v="2"/>
    <x v="1"/>
  </r>
  <r>
    <s v="1012"/>
    <s v="0L"/>
    <x v="2"/>
    <d v="2018-02-19T00:00:00"/>
    <x v="1"/>
    <x v="5"/>
    <s v="ZJ"/>
    <s v="9200091770"/>
    <s v="50"/>
    <n v="-380.59"/>
    <s v=""/>
    <x v="1"/>
    <x v="2"/>
    <x v="1"/>
  </r>
  <r>
    <s v="1012"/>
    <s v="0L"/>
    <x v="2"/>
    <d v="2018-02-20T00:00:00"/>
    <x v="1"/>
    <x v="5"/>
    <s v="ZJ"/>
    <s v="9200091777"/>
    <s v="50"/>
    <n v="-980.29"/>
    <s v=""/>
    <x v="1"/>
    <x v="2"/>
    <x v="1"/>
  </r>
  <r>
    <s v="1012"/>
    <s v="0L"/>
    <x v="2"/>
    <d v="2018-02-20T00:00:00"/>
    <x v="1"/>
    <x v="5"/>
    <s v="ZJ"/>
    <s v="9200091777"/>
    <s v="50"/>
    <n v="-56"/>
    <s v=""/>
    <x v="2"/>
    <x v="2"/>
    <x v="2"/>
  </r>
  <r>
    <s v="1012"/>
    <s v="0L"/>
    <x v="2"/>
    <d v="2018-02-21T00:00:00"/>
    <x v="1"/>
    <x v="5"/>
    <s v="ZJ"/>
    <s v="9200091817"/>
    <s v="50"/>
    <n v="-112"/>
    <s v=""/>
    <x v="0"/>
    <x v="2"/>
    <x v="0"/>
  </r>
  <r>
    <s v="1012"/>
    <s v="0L"/>
    <x v="2"/>
    <d v="2018-02-21T00:00:00"/>
    <x v="1"/>
    <x v="5"/>
    <s v="ZJ"/>
    <s v="9200091817"/>
    <s v="50"/>
    <n v="-1250.51"/>
    <s v=""/>
    <x v="1"/>
    <x v="2"/>
    <x v="1"/>
  </r>
  <r>
    <s v="1012"/>
    <s v="0L"/>
    <x v="2"/>
    <d v="2018-02-20T00:00:00"/>
    <x v="1"/>
    <x v="5"/>
    <s v="ZJ"/>
    <s v="9200091814"/>
    <s v="40"/>
    <n v="54.37"/>
    <s v=""/>
    <x v="1"/>
    <x v="2"/>
    <x v="1"/>
  </r>
  <r>
    <s v="1012"/>
    <s v="0L"/>
    <x v="2"/>
    <d v="2018-02-22T00:00:00"/>
    <x v="1"/>
    <x v="5"/>
    <s v="ZJ"/>
    <s v="9200091890"/>
    <s v="50"/>
    <n v="-2449.91"/>
    <s v=""/>
    <x v="1"/>
    <x v="2"/>
    <x v="1"/>
  </r>
  <r>
    <s v="1012"/>
    <s v="0L"/>
    <x v="2"/>
    <d v="2018-03-24T00:00:00"/>
    <x v="1"/>
    <x v="6"/>
    <s v="ZJ"/>
    <s v="9200093064"/>
    <s v="50"/>
    <n v="-54.37"/>
    <s v=""/>
    <x v="1"/>
    <x v="2"/>
    <x v="1"/>
  </r>
  <r>
    <s v="1012"/>
    <s v="0L"/>
    <x v="2"/>
    <d v="2018-02-23T00:00:00"/>
    <x v="1"/>
    <x v="5"/>
    <s v="ZJ"/>
    <s v="9200091940"/>
    <s v="50"/>
    <n v="-1469.62"/>
    <s v=""/>
    <x v="1"/>
    <x v="2"/>
    <x v="1"/>
  </r>
  <r>
    <s v="1012"/>
    <s v="0L"/>
    <x v="2"/>
    <d v="2018-02-26T00:00:00"/>
    <x v="1"/>
    <x v="5"/>
    <s v="ZJ"/>
    <s v="9200092049"/>
    <s v="50"/>
    <n v="-112"/>
    <s v=""/>
    <x v="2"/>
    <x v="2"/>
    <x v="2"/>
  </r>
  <r>
    <s v="1012"/>
    <s v="0L"/>
    <x v="2"/>
    <d v="2018-02-26T00:00:00"/>
    <x v="1"/>
    <x v="5"/>
    <s v="ZJ"/>
    <s v="9200092049"/>
    <s v="50"/>
    <n v="-56"/>
    <s v=""/>
    <x v="0"/>
    <x v="2"/>
    <x v="0"/>
  </r>
  <r>
    <s v="1012"/>
    <s v="0L"/>
    <x v="2"/>
    <d v="2018-02-26T00:00:00"/>
    <x v="1"/>
    <x v="5"/>
    <s v="ZJ"/>
    <s v="9200092049"/>
    <s v="50"/>
    <n v="-1092.29"/>
    <s v=""/>
    <x v="1"/>
    <x v="2"/>
    <x v="1"/>
  </r>
  <r>
    <s v="1012"/>
    <s v="0L"/>
    <x v="2"/>
    <d v="2018-02-27T00:00:00"/>
    <x v="1"/>
    <x v="5"/>
    <s v="ZJ"/>
    <s v="9200092066"/>
    <s v="50"/>
    <n v="-56"/>
    <s v=""/>
    <x v="0"/>
    <x v="2"/>
    <x v="0"/>
  </r>
  <r>
    <s v="1012"/>
    <s v="0L"/>
    <x v="2"/>
    <d v="2018-02-27T00:00:00"/>
    <x v="1"/>
    <x v="5"/>
    <s v="ZJ"/>
    <s v="9200092066"/>
    <s v="50"/>
    <n v="-1527.25"/>
    <s v=""/>
    <x v="1"/>
    <x v="2"/>
    <x v="1"/>
  </r>
  <r>
    <s v="1012"/>
    <s v="0L"/>
    <x v="2"/>
    <d v="2018-02-28T00:00:00"/>
    <x v="1"/>
    <x v="5"/>
    <s v="ZJ"/>
    <s v="9200092128"/>
    <s v="50"/>
    <n v="-380.59"/>
    <s v=""/>
    <x v="1"/>
    <x v="2"/>
    <x v="1"/>
  </r>
  <r>
    <s v="1012"/>
    <s v="0L"/>
    <x v="2"/>
    <d v="2018-03-01T00:00:00"/>
    <x v="1"/>
    <x v="6"/>
    <s v="ZJ"/>
    <s v="9200092165"/>
    <s v="50"/>
    <n v="-168"/>
    <s v=""/>
    <x v="2"/>
    <x v="2"/>
    <x v="2"/>
  </r>
  <r>
    <s v="1012"/>
    <s v="0L"/>
    <x v="2"/>
    <d v="2018-03-01T00:00:00"/>
    <x v="1"/>
    <x v="6"/>
    <s v="ZJ"/>
    <s v="9200092165"/>
    <s v="50"/>
    <n v="-1316.29"/>
    <s v=""/>
    <x v="1"/>
    <x v="2"/>
    <x v="1"/>
  </r>
  <r>
    <s v="1012"/>
    <s v="0L"/>
    <x v="2"/>
    <d v="2018-03-01T00:00:00"/>
    <x v="1"/>
    <x v="6"/>
    <s v="ZJ"/>
    <s v="9200092169"/>
    <s v="40"/>
    <n v="54.37"/>
    <s v=""/>
    <x v="0"/>
    <x v="2"/>
    <x v="0"/>
  </r>
  <r>
    <s v="1012"/>
    <s v="0L"/>
    <x v="2"/>
    <d v="2018-03-02T00:00:00"/>
    <x v="1"/>
    <x v="6"/>
    <s v="ZJ"/>
    <s v="9200092232"/>
    <s v="50"/>
    <n v="-56"/>
    <s v=""/>
    <x v="2"/>
    <x v="2"/>
    <x v="2"/>
  </r>
  <r>
    <s v="1012"/>
    <s v="0L"/>
    <x v="2"/>
    <d v="2018-03-02T00:00:00"/>
    <x v="1"/>
    <x v="6"/>
    <s v="ZJ"/>
    <s v="9200092232"/>
    <s v="50"/>
    <n v="-657.33"/>
    <s v=""/>
    <x v="1"/>
    <x v="2"/>
    <x v="1"/>
  </r>
  <r>
    <s v="1012"/>
    <s v="0L"/>
    <x v="2"/>
    <d v="2018-03-03T00:00:00"/>
    <x v="1"/>
    <x v="6"/>
    <s v="ZJ"/>
    <s v="9200092250"/>
    <s v="50"/>
    <n v="-54.37"/>
    <s v=""/>
    <x v="1"/>
    <x v="2"/>
    <x v="1"/>
  </r>
  <r>
    <s v="1012"/>
    <s v="0L"/>
    <x v="2"/>
    <d v="2018-03-05T00:00:00"/>
    <x v="1"/>
    <x v="6"/>
    <s v="ZJ"/>
    <s v="9200092321"/>
    <s v="50"/>
    <n v="-112"/>
    <s v=""/>
    <x v="2"/>
    <x v="2"/>
    <x v="2"/>
  </r>
  <r>
    <s v="1012"/>
    <s v="0L"/>
    <x v="2"/>
    <d v="2018-03-05T00:00:00"/>
    <x v="1"/>
    <x v="6"/>
    <s v="ZJ"/>
    <s v="9200092321"/>
    <s v="50"/>
    <n v="-1471.25"/>
    <s v=""/>
    <x v="1"/>
    <x v="2"/>
    <x v="1"/>
  </r>
  <r>
    <s v="1012"/>
    <s v="0L"/>
    <x v="2"/>
    <d v="2018-03-06T00:00:00"/>
    <x v="1"/>
    <x v="6"/>
    <s v="ZJ"/>
    <s v="9200092322"/>
    <s v="50"/>
    <n v="-2402.06"/>
    <s v=""/>
    <x v="1"/>
    <x v="2"/>
    <x v="1"/>
  </r>
  <r>
    <s v="1012"/>
    <s v="0L"/>
    <x v="2"/>
    <d v="2018-03-07T00:00:00"/>
    <x v="1"/>
    <x v="6"/>
    <s v="ZJ"/>
    <s v="9200092404"/>
    <s v="50"/>
    <n v="-1855.1"/>
    <s v=""/>
    <x v="1"/>
    <x v="2"/>
    <x v="1"/>
  </r>
  <r>
    <s v="1012"/>
    <s v="0L"/>
    <x v="2"/>
    <d v="2018-03-08T00:00:00"/>
    <x v="1"/>
    <x v="6"/>
    <s v="ZJ"/>
    <s v="9200092447"/>
    <s v="50"/>
    <n v="-2451.54"/>
    <s v=""/>
    <x v="1"/>
    <x v="2"/>
    <x v="1"/>
  </r>
  <r>
    <s v="1012"/>
    <s v="0L"/>
    <x v="2"/>
    <d v="2018-03-09T00:00:00"/>
    <x v="1"/>
    <x v="6"/>
    <s v="ZJ"/>
    <s v="9200092491"/>
    <s v="50"/>
    <n v="-1741.47"/>
    <s v=""/>
    <x v="1"/>
    <x v="2"/>
    <x v="1"/>
  </r>
  <r>
    <s v="1012"/>
    <s v="0L"/>
    <x v="2"/>
    <d v="2018-03-10T00:00:00"/>
    <x v="1"/>
    <x v="6"/>
    <s v="ZJ"/>
    <s v="9200092527"/>
    <s v="50"/>
    <n v="-164.74"/>
    <s v=""/>
    <x v="1"/>
    <x v="2"/>
    <x v="1"/>
  </r>
  <r>
    <s v="1012"/>
    <s v="0L"/>
    <x v="2"/>
    <d v="2018-03-12T00:00:00"/>
    <x v="1"/>
    <x v="6"/>
    <s v="ZJ"/>
    <s v="9200092591"/>
    <s v="50"/>
    <n v="-273.48"/>
    <s v=""/>
    <x v="1"/>
    <x v="2"/>
    <x v="1"/>
  </r>
  <r>
    <s v="1012"/>
    <s v="0L"/>
    <x v="2"/>
    <d v="2018-03-14T00:00:00"/>
    <x v="1"/>
    <x v="6"/>
    <s v="ZJ"/>
    <s v="9200092658"/>
    <s v="50"/>
    <n v="-1143.4000000000001"/>
    <s v=""/>
    <x v="1"/>
    <x v="2"/>
    <x v="1"/>
  </r>
  <r>
    <s v="1012"/>
    <s v="0L"/>
    <x v="2"/>
    <d v="2018-03-15T00:00:00"/>
    <x v="1"/>
    <x v="6"/>
    <s v="ZJ"/>
    <s v="9200092712"/>
    <s v="50"/>
    <n v="-978.66"/>
    <s v=""/>
    <x v="1"/>
    <x v="2"/>
    <x v="1"/>
  </r>
  <r>
    <s v="1012"/>
    <s v="0L"/>
    <x v="2"/>
    <d v="2018-03-15T00:00:00"/>
    <x v="1"/>
    <x v="6"/>
    <s v="ZJ"/>
    <s v="9200092712"/>
    <s v="50"/>
    <n v="-56"/>
    <s v=""/>
    <x v="2"/>
    <x v="2"/>
    <x v="2"/>
  </r>
  <r>
    <s v="1012"/>
    <s v="0L"/>
    <x v="2"/>
    <d v="2018-03-16T00:00:00"/>
    <x v="1"/>
    <x v="6"/>
    <s v="ZJ"/>
    <s v="9200092765"/>
    <s v="50"/>
    <n v="-271.85000000000002"/>
    <s v=""/>
    <x v="1"/>
    <x v="2"/>
    <x v="1"/>
  </r>
  <r>
    <s v="1012"/>
    <s v="0L"/>
    <x v="2"/>
    <d v="2018-03-17T00:00:00"/>
    <x v="1"/>
    <x v="6"/>
    <s v="ZJ"/>
    <s v="9200092802"/>
    <s v="50"/>
    <n v="-54.37"/>
    <s v=""/>
    <x v="1"/>
    <x v="2"/>
    <x v="1"/>
  </r>
  <r>
    <s v="1012"/>
    <s v="0L"/>
    <x v="2"/>
    <d v="2018-04-14T00:00:00"/>
    <x v="1"/>
    <x v="7"/>
    <s v="ZJ"/>
    <s v="9200093899"/>
    <s v="50"/>
    <n v="-54.37"/>
    <s v=""/>
    <x v="1"/>
    <x v="2"/>
    <x v="1"/>
  </r>
  <r>
    <s v="1012"/>
    <s v="0L"/>
    <x v="2"/>
    <d v="2018-03-19T00:00:00"/>
    <x v="1"/>
    <x v="6"/>
    <s v="ZJ"/>
    <s v="9200092856"/>
    <s v="50"/>
    <n v="-382.22"/>
    <s v=""/>
    <x v="1"/>
    <x v="2"/>
    <x v="1"/>
  </r>
  <r>
    <s v="1012"/>
    <s v="0L"/>
    <x v="2"/>
    <d v="2018-03-19T00:00:00"/>
    <x v="1"/>
    <x v="6"/>
    <s v="ZJ"/>
    <s v="9200092856"/>
    <s v="50"/>
    <n v="-56"/>
    <s v=""/>
    <x v="2"/>
    <x v="2"/>
    <x v="2"/>
  </r>
  <r>
    <s v="1012"/>
    <s v="0L"/>
    <x v="2"/>
    <d v="2018-03-20T00:00:00"/>
    <x v="1"/>
    <x v="6"/>
    <s v="ZJ"/>
    <s v="9200092857"/>
    <s v="50"/>
    <n v="-219.11"/>
    <s v=""/>
    <x v="1"/>
    <x v="2"/>
    <x v="1"/>
  </r>
  <r>
    <s v="1012"/>
    <s v="0L"/>
    <x v="2"/>
    <d v="2018-03-21T00:00:00"/>
    <x v="1"/>
    <x v="6"/>
    <s v="ZJ"/>
    <s v="9200092926"/>
    <s v="50"/>
    <n v="-1196.1400000000001"/>
    <s v=""/>
    <x v="1"/>
    <x v="2"/>
    <x v="1"/>
  </r>
  <r>
    <s v="1012"/>
    <s v="0L"/>
    <x v="2"/>
    <d v="2018-03-22T00:00:00"/>
    <x v="1"/>
    <x v="6"/>
    <s v="ZJ"/>
    <s v="9200092968"/>
    <s v="50"/>
    <n v="-2772.87"/>
    <s v=""/>
    <x v="1"/>
    <x v="2"/>
    <x v="1"/>
  </r>
  <r>
    <s v="1012"/>
    <s v="0L"/>
    <x v="2"/>
    <d v="2018-03-23T00:00:00"/>
    <x v="1"/>
    <x v="6"/>
    <s v="ZJ"/>
    <s v="9200093023"/>
    <s v="50"/>
    <n v="-56"/>
    <s v=""/>
    <x v="0"/>
    <x v="2"/>
    <x v="0"/>
  </r>
  <r>
    <s v="1012"/>
    <s v="0L"/>
    <x v="2"/>
    <d v="2018-03-23T00:00:00"/>
    <x v="1"/>
    <x v="6"/>
    <s v="ZJ"/>
    <s v="9200093023"/>
    <s v="50"/>
    <n v="-56"/>
    <s v=""/>
    <x v="2"/>
    <x v="2"/>
    <x v="2"/>
  </r>
  <r>
    <s v="1012"/>
    <s v="0L"/>
    <x v="2"/>
    <d v="2018-03-23T00:00:00"/>
    <x v="1"/>
    <x v="6"/>
    <s v="ZJ"/>
    <s v="9200093023"/>
    <s v="50"/>
    <n v="-2174.8000000000002"/>
    <s v=""/>
    <x v="1"/>
    <x v="2"/>
    <x v="1"/>
  </r>
  <r>
    <s v="1012"/>
    <s v="0L"/>
    <x v="2"/>
    <d v="2018-03-27T00:00:00"/>
    <x v="1"/>
    <x v="6"/>
    <s v="ZJ"/>
    <s v="9200093121"/>
    <s v="50"/>
    <n v="-1576.73"/>
    <s v=""/>
    <x v="1"/>
    <x v="2"/>
    <x v="1"/>
  </r>
  <r>
    <s v="1012"/>
    <s v="0L"/>
    <x v="2"/>
    <d v="2018-03-27T00:00:00"/>
    <x v="1"/>
    <x v="6"/>
    <s v="ZJ"/>
    <s v="9200093121"/>
    <s v="50"/>
    <n v="-56"/>
    <s v=""/>
    <x v="2"/>
    <x v="2"/>
    <x v="2"/>
  </r>
  <r>
    <s v="1012"/>
    <s v="0L"/>
    <x v="2"/>
    <d v="2018-03-26T00:00:00"/>
    <x v="1"/>
    <x v="6"/>
    <s v="ZJ"/>
    <s v="9200093122"/>
    <s v="50"/>
    <n v="-1033.03"/>
    <s v=""/>
    <x v="1"/>
    <x v="2"/>
    <x v="1"/>
  </r>
  <r>
    <s v="1012"/>
    <s v="0L"/>
    <x v="2"/>
    <d v="2018-03-28T00:00:00"/>
    <x v="1"/>
    <x v="6"/>
    <s v="ZJ"/>
    <s v="9200093206"/>
    <s v="50"/>
    <n v="-56"/>
    <s v=""/>
    <x v="2"/>
    <x v="2"/>
    <x v="2"/>
  </r>
  <r>
    <s v="1012"/>
    <s v="0L"/>
    <x v="2"/>
    <d v="2018-03-28T00:00:00"/>
    <x v="1"/>
    <x v="6"/>
    <s v="ZJ"/>
    <s v="9200093206"/>
    <s v="50"/>
    <n v="-1087.4000000000001"/>
    <s v=""/>
    <x v="1"/>
    <x v="2"/>
    <x v="1"/>
  </r>
  <r>
    <s v="1012"/>
    <s v="0L"/>
    <x v="2"/>
    <d v="2018-03-29T00:00:00"/>
    <x v="1"/>
    <x v="6"/>
    <s v="ZJ"/>
    <s v="9200093263"/>
    <s v="50"/>
    <n v="-924.29"/>
    <s v=""/>
    <x v="1"/>
    <x v="2"/>
    <x v="1"/>
  </r>
  <r>
    <s v="1012"/>
    <s v="0L"/>
    <x v="2"/>
    <d v="2018-03-30T00:00:00"/>
    <x v="1"/>
    <x v="6"/>
    <s v="ZJ"/>
    <s v="9200093305"/>
    <s v="50"/>
    <n v="-163.11000000000001"/>
    <s v=""/>
    <x v="1"/>
    <x v="2"/>
    <x v="1"/>
  </r>
  <r>
    <s v="1012"/>
    <s v="0L"/>
    <x v="2"/>
    <d v="2018-03-31T00:00:00"/>
    <x v="1"/>
    <x v="6"/>
    <s v="ZJ"/>
    <s v="9200093354"/>
    <s v="50"/>
    <n v="-54.37"/>
    <s v=""/>
    <x v="1"/>
    <x v="2"/>
    <x v="1"/>
  </r>
  <r>
    <s v="1012"/>
    <s v="0L"/>
    <x v="2"/>
    <d v="2018-04-21T00:00:00"/>
    <x v="1"/>
    <x v="7"/>
    <s v="ZJ"/>
    <s v="9200094185"/>
    <s v="50"/>
    <n v="-163.11000000000001"/>
    <s v=""/>
    <x v="1"/>
    <x v="2"/>
    <x v="1"/>
  </r>
  <r>
    <s v="1012"/>
    <s v="0L"/>
    <x v="2"/>
    <d v="2018-05-12T00:00:00"/>
    <x v="1"/>
    <x v="8"/>
    <s v="ZJ"/>
    <s v="9200095062"/>
    <s v="50"/>
    <n v="-54.37"/>
    <s v=""/>
    <x v="1"/>
    <x v="2"/>
    <x v="1"/>
  </r>
  <r>
    <s v="1012"/>
    <s v="0L"/>
    <x v="2"/>
    <d v="2018-04-03T00:00:00"/>
    <x v="1"/>
    <x v="7"/>
    <s v="ZJ"/>
    <s v="9200093413"/>
    <s v="50"/>
    <n v="-983.55"/>
    <s v=""/>
    <x v="1"/>
    <x v="2"/>
    <x v="1"/>
  </r>
  <r>
    <s v="1012"/>
    <s v="0L"/>
    <x v="2"/>
    <d v="2018-04-03T00:00:00"/>
    <x v="1"/>
    <x v="7"/>
    <s v="ZJ"/>
    <s v="9200093413"/>
    <s v="50"/>
    <n v="-56"/>
    <s v=""/>
    <x v="0"/>
    <x v="2"/>
    <x v="0"/>
  </r>
  <r>
    <s v="1012"/>
    <s v="0L"/>
    <x v="2"/>
    <d v="2018-04-02T00:00:00"/>
    <x v="1"/>
    <x v="7"/>
    <s v="ZJ"/>
    <s v="9200093422"/>
    <s v="50"/>
    <n v="-599.70000000000005"/>
    <s v=""/>
    <x v="1"/>
    <x v="2"/>
    <x v="1"/>
  </r>
  <r>
    <s v="1012"/>
    <s v="0L"/>
    <x v="2"/>
    <d v="2018-04-02T00:00:00"/>
    <x v="1"/>
    <x v="7"/>
    <s v="ZJ"/>
    <s v="9200093422"/>
    <s v="50"/>
    <n v="-112"/>
    <s v=""/>
    <x v="2"/>
    <x v="2"/>
    <x v="2"/>
  </r>
  <r>
    <s v="1012"/>
    <s v="0L"/>
    <x v="2"/>
    <d v="2018-04-04T00:00:00"/>
    <x v="1"/>
    <x v="7"/>
    <s v="ZJ"/>
    <s v="9200093467"/>
    <s v="50"/>
    <n v="-112"/>
    <s v=""/>
    <x v="2"/>
    <x v="2"/>
    <x v="2"/>
  </r>
  <r>
    <s v="1012"/>
    <s v="0L"/>
    <x v="2"/>
    <d v="2018-04-04T00:00:00"/>
    <x v="1"/>
    <x v="7"/>
    <s v="ZJ"/>
    <s v="9200093467"/>
    <s v="50"/>
    <n v="-56"/>
    <s v=""/>
    <x v="0"/>
    <x v="2"/>
    <x v="0"/>
  </r>
  <r>
    <s v="1012"/>
    <s v="0L"/>
    <x v="2"/>
    <d v="2018-04-04T00:00:00"/>
    <x v="1"/>
    <x v="7"/>
    <s v="ZJ"/>
    <s v="9200093467"/>
    <s v="50"/>
    <n v="-718.22"/>
    <s v=""/>
    <x v="1"/>
    <x v="2"/>
    <x v="1"/>
  </r>
  <r>
    <s v="1012"/>
    <s v="0L"/>
    <x v="2"/>
    <d v="2018-04-05T00:00:00"/>
    <x v="1"/>
    <x v="7"/>
    <s v="ZJ"/>
    <s v="9200093516"/>
    <s v="50"/>
    <n v="-436.59"/>
    <s v=""/>
    <x v="1"/>
    <x v="2"/>
    <x v="1"/>
  </r>
  <r>
    <s v="1012"/>
    <s v="0L"/>
    <x v="2"/>
    <d v="2018-04-06T00:00:00"/>
    <x v="1"/>
    <x v="7"/>
    <s v="ZJ"/>
    <s v="9200093567"/>
    <s v="50"/>
    <n v="-546.96"/>
    <s v=""/>
    <x v="1"/>
    <x v="2"/>
    <x v="1"/>
  </r>
  <r>
    <s v="1012"/>
    <s v="0L"/>
    <x v="2"/>
    <d v="2018-04-28T00:00:00"/>
    <x v="1"/>
    <x v="7"/>
    <s v="ZJ"/>
    <s v="9200094480"/>
    <s v="50"/>
    <n v="-108.74"/>
    <s v=""/>
    <x v="1"/>
    <x v="2"/>
    <x v="1"/>
  </r>
  <r>
    <s v="1012"/>
    <s v="0L"/>
    <x v="2"/>
    <d v="2018-04-10T00:00:00"/>
    <x v="1"/>
    <x v="7"/>
    <s v="ZJ"/>
    <s v="9200093652"/>
    <s v="50"/>
    <n v="-1797.47"/>
    <s v=""/>
    <x v="1"/>
    <x v="2"/>
    <x v="1"/>
  </r>
  <r>
    <s v="1012"/>
    <s v="0L"/>
    <x v="2"/>
    <d v="2018-04-10T00:00:00"/>
    <x v="1"/>
    <x v="7"/>
    <s v="ZJ"/>
    <s v="9200093652"/>
    <s v="50"/>
    <n v="-112"/>
    <s v=""/>
    <x v="0"/>
    <x v="2"/>
    <x v="0"/>
  </r>
  <r>
    <s v="1012"/>
    <s v="0L"/>
    <x v="2"/>
    <d v="2018-04-10T00:00:00"/>
    <x v="1"/>
    <x v="7"/>
    <s v="ZJ"/>
    <s v="9200093652"/>
    <s v="50"/>
    <n v="-168"/>
    <s v=""/>
    <x v="2"/>
    <x v="2"/>
    <x v="2"/>
  </r>
  <r>
    <s v="1012"/>
    <s v="0L"/>
    <x v="2"/>
    <d v="2018-04-09T00:00:00"/>
    <x v="1"/>
    <x v="7"/>
    <s v="ZJ"/>
    <s v="9200093691"/>
    <s v="50"/>
    <n v="-818.81"/>
    <s v=""/>
    <x v="1"/>
    <x v="2"/>
    <x v="1"/>
  </r>
  <r>
    <s v="1012"/>
    <s v="0L"/>
    <x v="2"/>
    <d v="2018-04-09T00:00:00"/>
    <x v="1"/>
    <x v="7"/>
    <s v="ZJ"/>
    <s v="9200093691"/>
    <s v="50"/>
    <n v="-168"/>
    <s v=""/>
    <x v="2"/>
    <x v="2"/>
    <x v="2"/>
  </r>
  <r>
    <s v="1012"/>
    <s v="0L"/>
    <x v="2"/>
    <d v="2018-04-11T00:00:00"/>
    <x v="1"/>
    <x v="7"/>
    <s v="ZJ"/>
    <s v="9200093740"/>
    <s v="50"/>
    <n v="-2393.91"/>
    <s v=""/>
    <x v="1"/>
    <x v="2"/>
    <x v="1"/>
  </r>
  <r>
    <s v="1012"/>
    <s v="0L"/>
    <x v="2"/>
    <d v="2018-04-12T00:00:00"/>
    <x v="1"/>
    <x v="7"/>
    <s v="ZJ"/>
    <s v="9200093792"/>
    <s v="50"/>
    <n v="-1359.25"/>
    <s v=""/>
    <x v="1"/>
    <x v="2"/>
    <x v="1"/>
  </r>
  <r>
    <s v="1012"/>
    <s v="0L"/>
    <x v="2"/>
    <d v="2018-04-13T00:00:00"/>
    <x v="1"/>
    <x v="7"/>
    <s v="ZJ"/>
    <s v="9200093854"/>
    <s v="50"/>
    <n v="-543.70000000000005"/>
    <s v=""/>
    <x v="1"/>
    <x v="2"/>
    <x v="1"/>
  </r>
  <r>
    <s v="1012"/>
    <s v="0L"/>
    <x v="2"/>
    <d v="2018-04-13T00:00:00"/>
    <x v="1"/>
    <x v="7"/>
    <s v="ZJ"/>
    <s v="9200093854"/>
    <s v="50"/>
    <n v="-56"/>
    <s v=""/>
    <x v="2"/>
    <x v="2"/>
    <x v="2"/>
  </r>
  <r>
    <s v="1012"/>
    <s v="0L"/>
    <x v="2"/>
    <d v="2018-04-17T00:00:00"/>
    <x v="1"/>
    <x v="7"/>
    <s v="ZJ"/>
    <s v="9200093970"/>
    <s v="50"/>
    <n v="-1415.25"/>
    <s v=""/>
    <x v="1"/>
    <x v="2"/>
    <x v="1"/>
  </r>
  <r>
    <s v="1012"/>
    <s v="0L"/>
    <x v="2"/>
    <d v="2018-04-17T00:00:00"/>
    <x v="1"/>
    <x v="7"/>
    <s v="ZJ"/>
    <s v="9200093970"/>
    <s v="50"/>
    <n v="-224"/>
    <s v=""/>
    <x v="0"/>
    <x v="2"/>
    <x v="0"/>
  </r>
  <r>
    <s v="1012"/>
    <s v="0L"/>
    <x v="2"/>
    <d v="2018-04-16T00:00:00"/>
    <x v="1"/>
    <x v="7"/>
    <s v="ZJ"/>
    <s v="9200093972"/>
    <s v="50"/>
    <n v="-112"/>
    <s v=""/>
    <x v="2"/>
    <x v="2"/>
    <x v="2"/>
  </r>
  <r>
    <s v="1012"/>
    <s v="0L"/>
    <x v="2"/>
    <d v="2018-04-16T00:00:00"/>
    <x v="1"/>
    <x v="7"/>
    <s v="ZJ"/>
    <s v="9200093972"/>
    <s v="50"/>
    <n v="-543.70000000000005"/>
    <s v=""/>
    <x v="1"/>
    <x v="2"/>
    <x v="1"/>
  </r>
  <r>
    <s v="1012"/>
    <s v="0L"/>
    <x v="2"/>
    <d v="2018-04-18T00:00:00"/>
    <x v="1"/>
    <x v="7"/>
    <s v="ZJ"/>
    <s v="9200094036"/>
    <s v="50"/>
    <n v="-1631.1"/>
    <s v=""/>
    <x v="1"/>
    <x v="2"/>
    <x v="1"/>
  </r>
  <r>
    <s v="1012"/>
    <s v="0L"/>
    <x v="2"/>
    <d v="2018-04-19T00:00:00"/>
    <x v="1"/>
    <x v="7"/>
    <s v="ZJ"/>
    <s v="9200094075"/>
    <s v="50"/>
    <n v="-2664.13"/>
    <s v=""/>
    <x v="1"/>
    <x v="2"/>
    <x v="1"/>
  </r>
  <r>
    <s v="1012"/>
    <s v="0L"/>
    <x v="2"/>
    <d v="2018-04-20T00:00:00"/>
    <x v="1"/>
    <x v="7"/>
    <s v="ZJ"/>
    <s v="9200094130"/>
    <s v="50"/>
    <n v="-56"/>
    <s v=""/>
    <x v="2"/>
    <x v="2"/>
    <x v="2"/>
  </r>
  <r>
    <s v="1012"/>
    <s v="0L"/>
    <x v="2"/>
    <d v="2018-04-20T00:00:00"/>
    <x v="1"/>
    <x v="7"/>
    <s v="ZJ"/>
    <s v="9200094130"/>
    <s v="50"/>
    <n v="-1739.84"/>
    <s v=""/>
    <x v="1"/>
    <x v="2"/>
    <x v="1"/>
  </r>
  <r>
    <s v="1012"/>
    <s v="0L"/>
    <x v="2"/>
    <d v="2018-04-20T00:00:00"/>
    <x v="1"/>
    <x v="7"/>
    <s v="ZJ"/>
    <s v="9200094139"/>
    <s v="40"/>
    <n v="54.37"/>
    <s v=""/>
    <x v="1"/>
    <x v="2"/>
    <x v="1"/>
  </r>
  <r>
    <s v="1012"/>
    <s v="0L"/>
    <x v="2"/>
    <d v="2018-04-24T00:00:00"/>
    <x v="1"/>
    <x v="7"/>
    <s v="ZJ"/>
    <s v="9200094236"/>
    <s v="50"/>
    <n v="-168"/>
    <s v=""/>
    <x v="2"/>
    <x v="2"/>
    <x v="2"/>
  </r>
  <r>
    <s v="1012"/>
    <s v="0L"/>
    <x v="2"/>
    <d v="2018-04-24T00:00:00"/>
    <x v="1"/>
    <x v="7"/>
    <s v="ZJ"/>
    <s v="9200094236"/>
    <s v="50"/>
    <n v="-1033.03"/>
    <s v=""/>
    <x v="1"/>
    <x v="2"/>
    <x v="1"/>
  </r>
  <r>
    <s v="1012"/>
    <s v="0L"/>
    <x v="2"/>
    <d v="2018-04-23T00:00:00"/>
    <x v="1"/>
    <x v="7"/>
    <s v="ZJ"/>
    <s v="9200094265"/>
    <s v="50"/>
    <n v="-56"/>
    <s v=""/>
    <x v="0"/>
    <x v="2"/>
    <x v="0"/>
  </r>
  <r>
    <s v="1012"/>
    <s v="0L"/>
    <x v="2"/>
    <d v="2018-04-23T00:00:00"/>
    <x v="1"/>
    <x v="7"/>
    <s v="ZJ"/>
    <s v="9200094265"/>
    <s v="50"/>
    <n v="-112"/>
    <s v=""/>
    <x v="2"/>
    <x v="2"/>
    <x v="2"/>
  </r>
  <r>
    <s v="1012"/>
    <s v="0L"/>
    <x v="2"/>
    <d v="2018-04-23T00:00:00"/>
    <x v="1"/>
    <x v="7"/>
    <s v="ZJ"/>
    <s v="9200094265"/>
    <s v="50"/>
    <n v="-978.66"/>
    <s v=""/>
    <x v="1"/>
    <x v="2"/>
    <x v="1"/>
  </r>
  <r>
    <s v="1012"/>
    <s v="0L"/>
    <x v="2"/>
    <d v="2018-04-25T00:00:00"/>
    <x v="1"/>
    <x v="7"/>
    <s v="ZJ"/>
    <s v="9200094324"/>
    <s v="50"/>
    <n v="-2128.58"/>
    <s v=""/>
    <x v="1"/>
    <x v="2"/>
    <x v="1"/>
  </r>
  <r>
    <s v="1012"/>
    <s v="0L"/>
    <x v="2"/>
    <d v="2018-04-25T00:00:00"/>
    <x v="1"/>
    <x v="7"/>
    <s v="ZJ"/>
    <s v="9200094324"/>
    <s v="50"/>
    <n v="-112"/>
    <s v=""/>
    <x v="2"/>
    <x v="2"/>
    <x v="2"/>
  </r>
  <r>
    <s v="1012"/>
    <s v="0L"/>
    <x v="2"/>
    <d v="2018-04-26T00:00:00"/>
    <x v="1"/>
    <x v="7"/>
    <s v="ZJ"/>
    <s v="9200094374"/>
    <s v="50"/>
    <n v="-56"/>
    <s v=""/>
    <x v="0"/>
    <x v="2"/>
    <x v="0"/>
  </r>
  <r>
    <s v="1012"/>
    <s v="0L"/>
    <x v="2"/>
    <d v="2018-04-26T00:00:00"/>
    <x v="1"/>
    <x v="7"/>
    <s v="ZJ"/>
    <s v="9200094374"/>
    <s v="50"/>
    <n v="-3100.72"/>
    <s v=""/>
    <x v="1"/>
    <x v="2"/>
    <x v="1"/>
  </r>
  <r>
    <s v="1012"/>
    <s v="0L"/>
    <x v="2"/>
    <d v="2018-04-27T00:00:00"/>
    <x v="1"/>
    <x v="7"/>
    <s v="ZJ"/>
    <s v="9200094436"/>
    <s v="50"/>
    <n v="-1632.73"/>
    <s v=""/>
    <x v="1"/>
    <x v="2"/>
    <x v="1"/>
  </r>
  <r>
    <s v="1012"/>
    <s v="0L"/>
    <x v="2"/>
    <d v="2018-05-01T00:00:00"/>
    <x v="1"/>
    <x v="8"/>
    <s v="ZJ"/>
    <s v="9200094520"/>
    <s v="50"/>
    <n v="-1530.51"/>
    <s v=""/>
    <x v="1"/>
    <x v="2"/>
    <x v="1"/>
  </r>
  <r>
    <s v="1012"/>
    <s v="0L"/>
    <x v="2"/>
    <d v="2018-05-01T00:00:00"/>
    <x v="1"/>
    <x v="8"/>
    <s v="ZJ"/>
    <s v="9200094549"/>
    <s v="50"/>
    <n v="-1637.62"/>
    <s v=""/>
    <x v="1"/>
    <x v="2"/>
    <x v="1"/>
  </r>
  <r>
    <s v="1012"/>
    <s v="0L"/>
    <x v="2"/>
    <d v="2018-05-02T00:00:00"/>
    <x v="1"/>
    <x v="8"/>
    <s v="ZJ"/>
    <s v="9200094612"/>
    <s v="50"/>
    <n v="-380.59"/>
    <s v=""/>
    <x v="1"/>
    <x v="2"/>
    <x v="1"/>
  </r>
  <r>
    <s v="1012"/>
    <s v="0L"/>
    <x v="2"/>
    <d v="2018-05-03T00:00:00"/>
    <x v="1"/>
    <x v="8"/>
    <s v="ZJ"/>
    <s v="9200094655"/>
    <s v="50"/>
    <n v="-112"/>
    <s v=""/>
    <x v="2"/>
    <x v="2"/>
    <x v="2"/>
  </r>
  <r>
    <s v="1012"/>
    <s v="0L"/>
    <x v="2"/>
    <d v="2018-05-03T00:00:00"/>
    <x v="1"/>
    <x v="8"/>
    <s v="ZJ"/>
    <s v="9200094655"/>
    <s v="50"/>
    <n v="-2069.3200000000002"/>
    <s v=""/>
    <x v="1"/>
    <x v="2"/>
    <x v="1"/>
  </r>
  <r>
    <s v="1012"/>
    <s v="0L"/>
    <x v="2"/>
    <d v="2018-05-04T00:00:00"/>
    <x v="1"/>
    <x v="8"/>
    <s v="ZJ"/>
    <s v="9200094697"/>
    <s v="50"/>
    <n v="-1797.47"/>
    <s v=""/>
    <x v="1"/>
    <x v="2"/>
    <x v="1"/>
  </r>
  <r>
    <s v="1012"/>
    <s v="0L"/>
    <x v="2"/>
    <d v="2018-05-04T00:00:00"/>
    <x v="1"/>
    <x v="8"/>
    <s v="ZJ"/>
    <s v="9200094697"/>
    <s v="50"/>
    <n v="-112"/>
    <s v=""/>
    <x v="2"/>
    <x v="2"/>
    <x v="2"/>
  </r>
  <r>
    <s v="1012"/>
    <s v="0L"/>
    <x v="2"/>
    <d v="2018-05-05T00:00:00"/>
    <x v="1"/>
    <x v="8"/>
    <s v="ZJ"/>
    <s v="9200094735"/>
    <s v="50"/>
    <n v="-164.74"/>
    <s v=""/>
    <x v="1"/>
    <x v="2"/>
    <x v="1"/>
  </r>
  <r>
    <s v="1012"/>
    <s v="0L"/>
    <x v="2"/>
    <d v="2018-05-08T00:00:00"/>
    <x v="1"/>
    <x v="8"/>
    <s v="ZJ"/>
    <s v="9200094808"/>
    <s v="50"/>
    <n v="-1097.18"/>
    <s v=""/>
    <x v="1"/>
    <x v="2"/>
    <x v="1"/>
  </r>
  <r>
    <s v="1012"/>
    <s v="0L"/>
    <x v="2"/>
    <d v="2018-05-08T00:00:00"/>
    <x v="1"/>
    <x v="8"/>
    <s v="ZJ"/>
    <s v="9200094808"/>
    <s v="50"/>
    <n v="-112"/>
    <s v=""/>
    <x v="2"/>
    <x v="2"/>
    <x v="2"/>
  </r>
  <r>
    <s v="1012"/>
    <s v="0L"/>
    <x v="2"/>
    <d v="2018-05-07T00:00:00"/>
    <x v="1"/>
    <x v="8"/>
    <s v="ZJ"/>
    <s v="9200094828"/>
    <s v="50"/>
    <n v="-489.33"/>
    <s v=""/>
    <x v="1"/>
    <x v="2"/>
    <x v="1"/>
  </r>
  <r>
    <s v="1012"/>
    <s v="0L"/>
    <x v="2"/>
    <d v="2018-05-09T00:00:00"/>
    <x v="1"/>
    <x v="8"/>
    <s v="ZJ"/>
    <s v="9200094875"/>
    <s v="50"/>
    <n v="-54.37"/>
    <s v=""/>
    <x v="0"/>
    <x v="2"/>
    <x v="0"/>
  </r>
  <r>
    <s v="1012"/>
    <s v="0L"/>
    <x v="2"/>
    <d v="2018-05-09T00:00:00"/>
    <x v="1"/>
    <x v="8"/>
    <s v="ZJ"/>
    <s v="9200094875"/>
    <s v="50"/>
    <n v="-2339.54"/>
    <s v=""/>
    <x v="1"/>
    <x v="2"/>
    <x v="1"/>
  </r>
  <r>
    <s v="1012"/>
    <s v="0L"/>
    <x v="2"/>
    <d v="2018-05-10T00:00:00"/>
    <x v="1"/>
    <x v="8"/>
    <s v="ZJ"/>
    <s v="9200094931"/>
    <s v="50"/>
    <n v="-56"/>
    <s v=""/>
    <x v="2"/>
    <x v="2"/>
    <x v="2"/>
  </r>
  <r>
    <s v="1012"/>
    <s v="0L"/>
    <x v="2"/>
    <d v="2018-05-10T00:00:00"/>
    <x v="1"/>
    <x v="8"/>
    <s v="ZJ"/>
    <s v="9200094931"/>
    <s v="50"/>
    <n v="-2285.17"/>
    <s v=""/>
    <x v="1"/>
    <x v="2"/>
    <x v="1"/>
  </r>
  <r>
    <s v="1012"/>
    <s v="0L"/>
    <x v="2"/>
    <d v="2018-05-10T00:00:00"/>
    <x v="1"/>
    <x v="8"/>
    <s v="ZJ"/>
    <s v="9200094931"/>
    <s v="50"/>
    <n v="-56"/>
    <s v=""/>
    <x v="0"/>
    <x v="2"/>
    <x v="0"/>
  </r>
  <r>
    <s v="1012"/>
    <s v="0L"/>
    <x v="2"/>
    <d v="2018-05-11T00:00:00"/>
    <x v="1"/>
    <x v="8"/>
    <s v="ZJ"/>
    <s v="9200095023"/>
    <s v="50"/>
    <n v="-761.18"/>
    <s v=""/>
    <x v="1"/>
    <x v="2"/>
    <x v="1"/>
  </r>
  <r>
    <s v="1012"/>
    <s v="0L"/>
    <x v="2"/>
    <d v="2018-05-11T00:00:00"/>
    <x v="1"/>
    <x v="8"/>
    <s v="ZJ"/>
    <s v="9200095023"/>
    <s v="50"/>
    <n v="-280"/>
    <s v=""/>
    <x v="2"/>
    <x v="2"/>
    <x v="2"/>
  </r>
  <r>
    <s v="1012"/>
    <s v="0L"/>
    <x v="2"/>
    <d v="2018-06-09T00:00:00"/>
    <x v="1"/>
    <x v="9"/>
    <s v="ZJ"/>
    <s v="9200096189"/>
    <s v="50"/>
    <n v="-54.37"/>
    <s v=""/>
    <x v="1"/>
    <x v="2"/>
    <x v="1"/>
  </r>
  <r>
    <s v="1012"/>
    <s v="0L"/>
    <x v="2"/>
    <d v="2018-05-14T00:00:00"/>
    <x v="1"/>
    <x v="8"/>
    <s v="ZJ"/>
    <s v="9200095109"/>
    <s v="50"/>
    <n v="-543.70000000000005"/>
    <s v=""/>
    <x v="1"/>
    <x v="2"/>
    <x v="1"/>
  </r>
  <r>
    <s v="1012"/>
    <s v="0L"/>
    <x v="2"/>
    <d v="2018-05-15T00:00:00"/>
    <x v="1"/>
    <x v="8"/>
    <s v="ZJ"/>
    <s v="9200095110"/>
    <s v="50"/>
    <n v="-2122.06"/>
    <s v=""/>
    <x v="1"/>
    <x v="2"/>
    <x v="1"/>
  </r>
  <r>
    <s v="1012"/>
    <s v="0L"/>
    <x v="2"/>
    <d v="2018-05-15T00:00:00"/>
    <x v="1"/>
    <x v="8"/>
    <s v="ZJ"/>
    <s v="9200095122"/>
    <s v="40"/>
    <n v="54.37"/>
    <s v=""/>
    <x v="1"/>
    <x v="2"/>
    <x v="1"/>
  </r>
  <r>
    <s v="1012"/>
    <s v="0L"/>
    <x v="2"/>
    <d v="2018-05-16T00:00:00"/>
    <x v="1"/>
    <x v="8"/>
    <s v="ZJ"/>
    <s v="9200095195"/>
    <s v="50"/>
    <n v="-56"/>
    <s v=""/>
    <x v="2"/>
    <x v="2"/>
    <x v="2"/>
  </r>
  <r>
    <s v="1012"/>
    <s v="0L"/>
    <x v="2"/>
    <d v="2018-05-16T00:00:00"/>
    <x v="1"/>
    <x v="8"/>
    <s v="ZJ"/>
    <s v="9200095195"/>
    <s v="50"/>
    <n v="-1196.1400000000001"/>
    <s v=""/>
    <x v="1"/>
    <x v="2"/>
    <x v="1"/>
  </r>
  <r>
    <s v="1012"/>
    <s v="0L"/>
    <x v="2"/>
    <d v="2018-05-17T00:00:00"/>
    <x v="1"/>
    <x v="8"/>
    <s v="ZJ"/>
    <s v="9200095261"/>
    <s v="50"/>
    <n v="-434.96"/>
    <s v=""/>
    <x v="1"/>
    <x v="2"/>
    <x v="1"/>
  </r>
  <r>
    <s v="1012"/>
    <s v="0L"/>
    <x v="2"/>
    <d v="2018-05-26T00:00:00"/>
    <x v="1"/>
    <x v="8"/>
    <s v="ZJ"/>
    <s v="9200095652"/>
    <s v="50"/>
    <n v="-54.37"/>
    <s v=""/>
    <x v="1"/>
    <x v="2"/>
    <x v="1"/>
  </r>
  <r>
    <s v="1012"/>
    <s v="0L"/>
    <x v="2"/>
    <d v="2018-05-18T00:00:00"/>
    <x v="1"/>
    <x v="8"/>
    <s v="ZJ"/>
    <s v="9200095312"/>
    <s v="50"/>
    <n v="-56"/>
    <s v=""/>
    <x v="2"/>
    <x v="2"/>
    <x v="2"/>
  </r>
  <r>
    <s v="1012"/>
    <s v="0L"/>
    <x v="2"/>
    <d v="2018-05-18T00:00:00"/>
    <x v="1"/>
    <x v="8"/>
    <s v="ZJ"/>
    <s v="9200095312"/>
    <s v="50"/>
    <n v="-706.81"/>
    <s v=""/>
    <x v="1"/>
    <x v="2"/>
    <x v="1"/>
  </r>
  <r>
    <s v="1012"/>
    <s v="0L"/>
    <x v="2"/>
    <d v="2018-05-22T00:00:00"/>
    <x v="1"/>
    <x v="8"/>
    <s v="ZJ"/>
    <s v="9200095408"/>
    <s v="50"/>
    <n v="-652.44000000000005"/>
    <s v=""/>
    <x v="1"/>
    <x v="2"/>
    <x v="1"/>
  </r>
  <r>
    <s v="1012"/>
    <s v="0L"/>
    <x v="2"/>
    <d v="2018-05-21T00:00:00"/>
    <x v="1"/>
    <x v="8"/>
    <s v="ZJ"/>
    <s v="9200095441"/>
    <s v="50"/>
    <n v="-56"/>
    <s v=""/>
    <x v="0"/>
    <x v="2"/>
    <x v="0"/>
  </r>
  <r>
    <s v="1012"/>
    <s v="0L"/>
    <x v="2"/>
    <d v="2018-05-21T00:00:00"/>
    <x v="1"/>
    <x v="8"/>
    <s v="ZJ"/>
    <s v="9200095441"/>
    <s v="50"/>
    <n v="-1304.8800000000001"/>
    <s v=""/>
    <x v="1"/>
    <x v="2"/>
    <x v="1"/>
  </r>
  <r>
    <s v="1012"/>
    <s v="0L"/>
    <x v="2"/>
    <d v="2018-05-23T00:00:00"/>
    <x v="1"/>
    <x v="8"/>
    <s v="ZJ"/>
    <s v="9200095514"/>
    <s v="50"/>
    <n v="-981.92"/>
    <s v=""/>
    <x v="1"/>
    <x v="2"/>
    <x v="1"/>
  </r>
  <r>
    <s v="1012"/>
    <s v="0L"/>
    <x v="2"/>
    <d v="2018-05-23T00:00:00"/>
    <x v="1"/>
    <x v="8"/>
    <s v="ZJ"/>
    <s v="9200095514"/>
    <s v="50"/>
    <n v="-56"/>
    <s v=""/>
    <x v="0"/>
    <x v="2"/>
    <x v="0"/>
  </r>
  <r>
    <s v="1012"/>
    <s v="0L"/>
    <x v="2"/>
    <d v="2018-05-24T00:00:00"/>
    <x v="1"/>
    <x v="8"/>
    <s v="ZJ"/>
    <s v="9200095560"/>
    <s v="50"/>
    <n v="-2229.17"/>
    <s v=""/>
    <x v="1"/>
    <x v="2"/>
    <x v="1"/>
  </r>
  <r>
    <s v="1012"/>
    <s v="0L"/>
    <x v="2"/>
    <d v="2018-05-24T00:00:00"/>
    <x v="1"/>
    <x v="8"/>
    <s v="ZJ"/>
    <s v="9200095560"/>
    <s v="50"/>
    <n v="-56"/>
    <s v=""/>
    <x v="0"/>
    <x v="2"/>
    <x v="0"/>
  </r>
  <r>
    <s v="1012"/>
    <s v="0L"/>
    <x v="2"/>
    <d v="2018-05-25T00:00:00"/>
    <x v="1"/>
    <x v="8"/>
    <s v="ZJ"/>
    <s v="9200095611"/>
    <s v="50"/>
    <n v="-815.55"/>
    <s v=""/>
    <x v="1"/>
    <x v="2"/>
    <x v="1"/>
  </r>
  <r>
    <s v="1012"/>
    <s v="0L"/>
    <x v="2"/>
    <d v="2018-05-30T00:00:00"/>
    <x v="1"/>
    <x v="8"/>
    <s v="ZJ"/>
    <s v="9200095723"/>
    <s v="50"/>
    <n v="-1037.92"/>
    <s v=""/>
    <x v="1"/>
    <x v="2"/>
    <x v="1"/>
  </r>
  <r>
    <s v="1012"/>
    <s v="0L"/>
    <x v="2"/>
    <d v="2018-05-30T00:00:00"/>
    <x v="1"/>
    <x v="8"/>
    <s v="ZJ"/>
    <s v="9200095723"/>
    <s v="50"/>
    <n v="-56"/>
    <s v=""/>
    <x v="2"/>
    <x v="2"/>
    <x v="2"/>
  </r>
  <r>
    <s v="1012"/>
    <s v="0L"/>
    <x v="2"/>
    <d v="2018-05-30T00:00:00"/>
    <x v="1"/>
    <x v="8"/>
    <s v="ZJ"/>
    <s v="9200095723"/>
    <s v="50"/>
    <n v="-56"/>
    <s v=""/>
    <x v="0"/>
    <x v="2"/>
    <x v="0"/>
  </r>
  <r>
    <s v="1012"/>
    <s v="0L"/>
    <x v="2"/>
    <d v="2018-05-29T00:00:00"/>
    <x v="1"/>
    <x v="8"/>
    <s v="ZJ"/>
    <s v="9200095755"/>
    <s v="50"/>
    <n v="-56"/>
    <s v=""/>
    <x v="0"/>
    <x v="2"/>
    <x v="0"/>
  </r>
  <r>
    <s v="1012"/>
    <s v="0L"/>
    <x v="2"/>
    <d v="2018-05-29T00:00:00"/>
    <x v="1"/>
    <x v="8"/>
    <s v="ZJ"/>
    <s v="9200095755"/>
    <s v="50"/>
    <n v="-869.92"/>
    <s v=""/>
    <x v="1"/>
    <x v="2"/>
    <x v="1"/>
  </r>
  <r>
    <s v="1012"/>
    <s v="0L"/>
    <x v="2"/>
    <d v="2018-05-29T00:00:00"/>
    <x v="1"/>
    <x v="8"/>
    <s v="ZJ"/>
    <s v="9200095755"/>
    <s v="50"/>
    <n v="-56"/>
    <s v=""/>
    <x v="2"/>
    <x v="2"/>
    <x v="2"/>
  </r>
  <r>
    <s v="1012"/>
    <s v="0L"/>
    <x v="2"/>
    <d v="2018-05-15T00:00:00"/>
    <x v="1"/>
    <x v="8"/>
    <s v="ZJ"/>
    <s v="9200095773"/>
    <s v="40"/>
    <n v="56"/>
    <s v=""/>
    <x v="1"/>
    <x v="2"/>
    <x v="1"/>
  </r>
  <r>
    <s v="1012"/>
    <s v="0L"/>
    <x v="2"/>
    <d v="2018-05-31T00:00:00"/>
    <x v="1"/>
    <x v="8"/>
    <s v="ZJ"/>
    <s v="9200095803"/>
    <s v="50"/>
    <n v="-1853.47"/>
    <s v=""/>
    <x v="1"/>
    <x v="2"/>
    <x v="1"/>
  </r>
  <r>
    <s v="1012"/>
    <s v="0L"/>
    <x v="2"/>
    <d v="2018-06-01T00:00:00"/>
    <x v="1"/>
    <x v="9"/>
    <s v="ZJ"/>
    <s v="9200095848"/>
    <s v="50"/>
    <n v="-925.92"/>
    <s v=""/>
    <x v="1"/>
    <x v="2"/>
    <x v="1"/>
  </r>
  <r>
    <s v="1012"/>
    <s v="0L"/>
    <x v="2"/>
    <d v="2018-06-02T00:00:00"/>
    <x v="1"/>
    <x v="9"/>
    <s v="ZJ"/>
    <s v="9200095894"/>
    <s v="50"/>
    <n v="-54.37"/>
    <s v=""/>
    <x v="1"/>
    <x v="2"/>
    <x v="1"/>
  </r>
  <r>
    <s v="1012"/>
    <s v="0L"/>
    <x v="2"/>
    <d v="2018-06-05T00:00:00"/>
    <x v="1"/>
    <x v="9"/>
    <s v="ZJ"/>
    <s v="9200095954"/>
    <s v="50"/>
    <n v="-1306.51"/>
    <s v=""/>
    <x v="1"/>
    <x v="2"/>
    <x v="1"/>
  </r>
  <r>
    <s v="1012"/>
    <s v="0L"/>
    <x v="2"/>
    <d v="2018-06-04T00:00:00"/>
    <x v="1"/>
    <x v="9"/>
    <s v="ZJ"/>
    <s v="9200095960"/>
    <s v="50"/>
    <n v="-871.55"/>
    <s v=""/>
    <x v="1"/>
    <x v="2"/>
    <x v="1"/>
  </r>
  <r>
    <s v="1012"/>
    <s v="0L"/>
    <x v="2"/>
    <d v="2018-06-06T00:00:00"/>
    <x v="1"/>
    <x v="9"/>
    <s v="ZJ"/>
    <s v="9200096035"/>
    <s v="50"/>
    <n v="-657.33"/>
    <s v=""/>
    <x v="1"/>
    <x v="2"/>
    <x v="1"/>
  </r>
  <r>
    <s v="1012"/>
    <s v="0L"/>
    <x v="2"/>
    <d v="2018-06-07T00:00:00"/>
    <x v="1"/>
    <x v="9"/>
    <s v="ZJ"/>
    <s v="9200096087"/>
    <s v="50"/>
    <n v="-869.92"/>
    <s v=""/>
    <x v="1"/>
    <x v="2"/>
    <x v="1"/>
  </r>
  <r>
    <s v="1012"/>
    <s v="0L"/>
    <x v="2"/>
    <d v="2018-06-08T00:00:00"/>
    <x v="1"/>
    <x v="9"/>
    <s v="ZJ"/>
    <s v="9200096143"/>
    <s v="50"/>
    <n v="-326.22000000000003"/>
    <s v=""/>
    <x v="1"/>
    <x v="2"/>
    <x v="1"/>
  </r>
  <r>
    <s v="1012"/>
    <s v="0L"/>
    <x v="2"/>
    <d v="2018-06-09T00:00:00"/>
    <x v="1"/>
    <x v="9"/>
    <s v="ZJ"/>
    <s v="9200096199"/>
    <s v="50"/>
    <n v="-54.37"/>
    <s v=""/>
    <x v="1"/>
    <x v="2"/>
    <x v="1"/>
  </r>
  <r>
    <s v="1012"/>
    <s v="0L"/>
    <x v="2"/>
    <d v="2018-06-12T00:00:00"/>
    <x v="1"/>
    <x v="9"/>
    <s v="ZJ"/>
    <s v="9200096269"/>
    <s v="50"/>
    <n v="-1143.4000000000001"/>
    <s v=""/>
    <x v="1"/>
    <x v="2"/>
    <x v="1"/>
  </r>
  <r>
    <s v="1012"/>
    <s v="0L"/>
    <x v="2"/>
    <d v="2018-06-11T00:00:00"/>
    <x v="1"/>
    <x v="9"/>
    <s v="ZJ"/>
    <s v="9200096271"/>
    <s v="50"/>
    <n v="-1525.62"/>
    <s v=""/>
    <x v="1"/>
    <x v="2"/>
    <x v="1"/>
  </r>
  <r>
    <s v="1012"/>
    <s v="0L"/>
    <x v="2"/>
    <d v="2018-06-13T00:00:00"/>
    <x v="1"/>
    <x v="9"/>
    <s v="ZJ"/>
    <s v="9200096346"/>
    <s v="50"/>
    <n v="-869.92"/>
    <s v=""/>
    <x v="1"/>
    <x v="2"/>
    <x v="1"/>
  </r>
  <r>
    <s v="1012"/>
    <s v="0L"/>
    <x v="2"/>
    <d v="2018-07-06T00:00:00"/>
    <x v="1"/>
    <x v="10"/>
    <s v="ZJ"/>
    <s v="9200097280"/>
    <s v="50"/>
    <n v="-925.92"/>
    <s v=""/>
    <x v="1"/>
    <x v="2"/>
    <x v="1"/>
  </r>
  <r>
    <s v="1012"/>
    <s v="0L"/>
    <x v="2"/>
    <d v="2018-07-06T00:00:00"/>
    <x v="1"/>
    <x v="10"/>
    <s v="ZJ"/>
    <s v="9200097280"/>
    <s v="50"/>
    <n v="-56"/>
    <s v=""/>
    <x v="2"/>
    <x v="2"/>
    <x v="2"/>
  </r>
  <r>
    <s v="1012"/>
    <s v="0L"/>
    <x v="2"/>
    <d v="2018-06-14T00:00:00"/>
    <x v="1"/>
    <x v="9"/>
    <s v="ZJ"/>
    <s v="9200096396"/>
    <s v="50"/>
    <n v="-56"/>
    <s v=""/>
    <x v="2"/>
    <x v="2"/>
    <x v="2"/>
  </r>
  <r>
    <s v="1012"/>
    <s v="0L"/>
    <x v="2"/>
    <d v="2018-06-14T00:00:00"/>
    <x v="1"/>
    <x v="9"/>
    <s v="ZJ"/>
    <s v="9200096396"/>
    <s v="50"/>
    <n v="-1687.1"/>
    <s v=""/>
    <x v="1"/>
    <x v="2"/>
    <x v="1"/>
  </r>
  <r>
    <s v="1012"/>
    <s v="0L"/>
    <x v="2"/>
    <d v="2018-06-15T00:00:00"/>
    <x v="1"/>
    <x v="9"/>
    <s v="ZJ"/>
    <s v="9200096451"/>
    <s v="50"/>
    <n v="-1033.03"/>
    <s v=""/>
    <x v="1"/>
    <x v="2"/>
    <x v="1"/>
  </r>
  <r>
    <s v="1012"/>
    <s v="0L"/>
    <x v="2"/>
    <d v="2018-06-18T00:00:00"/>
    <x v="1"/>
    <x v="9"/>
    <s v="ZJ"/>
    <s v="9200096574"/>
    <s v="50"/>
    <n v="-56"/>
    <s v=""/>
    <x v="0"/>
    <x v="2"/>
    <x v="0"/>
  </r>
  <r>
    <s v="1012"/>
    <s v="0L"/>
    <x v="2"/>
    <d v="2018-06-18T00:00:00"/>
    <x v="1"/>
    <x v="9"/>
    <s v="ZJ"/>
    <s v="9200096574"/>
    <s v="50"/>
    <n v="-380.59"/>
    <s v=""/>
    <x v="1"/>
    <x v="2"/>
    <x v="1"/>
  </r>
  <r>
    <s v="1012"/>
    <s v="0L"/>
    <x v="2"/>
    <d v="2018-06-19T00:00:00"/>
    <x v="1"/>
    <x v="9"/>
    <s v="ZJ"/>
    <s v="9200096575"/>
    <s v="50"/>
    <n v="-543.70000000000005"/>
    <s v=""/>
    <x v="1"/>
    <x v="2"/>
    <x v="1"/>
  </r>
  <r>
    <s v="1012"/>
    <s v="0L"/>
    <x v="2"/>
    <d v="2018-06-19T00:00:00"/>
    <x v="1"/>
    <x v="9"/>
    <s v="ZJ"/>
    <s v="9200096575"/>
    <s v="50"/>
    <n v="-56"/>
    <s v=""/>
    <x v="2"/>
    <x v="2"/>
    <x v="2"/>
  </r>
  <r>
    <s v="1012"/>
    <s v="0L"/>
    <x v="2"/>
    <d v="2018-06-20T00:00:00"/>
    <x v="1"/>
    <x v="9"/>
    <s v="ZJ"/>
    <s v="9200096645"/>
    <s v="50"/>
    <n v="-56"/>
    <s v=""/>
    <x v="0"/>
    <x v="2"/>
    <x v="0"/>
  </r>
  <r>
    <s v="1012"/>
    <s v="0L"/>
    <x v="2"/>
    <d v="2018-06-20T00:00:00"/>
    <x v="1"/>
    <x v="9"/>
    <s v="ZJ"/>
    <s v="9200096645"/>
    <s v="50"/>
    <n v="-380.59"/>
    <s v=""/>
    <x v="1"/>
    <x v="2"/>
    <x v="1"/>
  </r>
  <r>
    <s v="1012"/>
    <s v="0L"/>
    <x v="2"/>
    <d v="2018-07-07T00:00:00"/>
    <x v="1"/>
    <x v="10"/>
    <s v="ZJ"/>
    <s v="9200097321"/>
    <s v="50"/>
    <n v="-56"/>
    <s v=""/>
    <x v="1"/>
    <x v="2"/>
    <x v="1"/>
  </r>
  <r>
    <s v="1012"/>
    <s v="0L"/>
    <x v="2"/>
    <d v="2018-06-21T00:00:00"/>
    <x v="1"/>
    <x v="9"/>
    <s v="ZJ"/>
    <s v="9200096707"/>
    <s v="50"/>
    <n v="-112"/>
    <s v=""/>
    <x v="2"/>
    <x v="2"/>
    <x v="2"/>
  </r>
  <r>
    <s v="1012"/>
    <s v="0L"/>
    <x v="2"/>
    <d v="2018-06-21T00:00:00"/>
    <x v="1"/>
    <x v="9"/>
    <s v="ZJ"/>
    <s v="9200096707"/>
    <s v="50"/>
    <n v="-815.55"/>
    <s v=""/>
    <x v="1"/>
    <x v="2"/>
    <x v="1"/>
  </r>
  <r>
    <s v="1012"/>
    <s v="0L"/>
    <x v="2"/>
    <d v="2018-06-22T00:00:00"/>
    <x v="1"/>
    <x v="9"/>
    <s v="ZJ"/>
    <s v="9200096755"/>
    <s v="50"/>
    <n v="-56"/>
    <s v=""/>
    <x v="2"/>
    <x v="2"/>
    <x v="2"/>
  </r>
  <r>
    <s v="1012"/>
    <s v="0L"/>
    <x v="2"/>
    <d v="2018-06-22T00:00:00"/>
    <x v="1"/>
    <x v="9"/>
    <s v="ZJ"/>
    <s v="9200096755"/>
    <s v="50"/>
    <n v="-1141.77"/>
    <s v=""/>
    <x v="1"/>
    <x v="2"/>
    <x v="1"/>
  </r>
  <r>
    <s v="1012"/>
    <s v="0L"/>
    <x v="2"/>
    <d v="2018-06-25T00:00:00"/>
    <x v="1"/>
    <x v="9"/>
    <s v="ZJ"/>
    <s v="9200096883"/>
    <s v="50"/>
    <n v="-1965.47"/>
    <s v=""/>
    <x v="1"/>
    <x v="2"/>
    <x v="1"/>
  </r>
  <r>
    <s v="1012"/>
    <s v="0L"/>
    <x v="2"/>
    <d v="2018-06-26T00:00:00"/>
    <x v="1"/>
    <x v="9"/>
    <s v="ZJ"/>
    <s v="9200096903"/>
    <s v="50"/>
    <n v="-3332.87"/>
    <s v=""/>
    <x v="1"/>
    <x v="2"/>
    <x v="1"/>
  </r>
  <r>
    <s v="1012"/>
    <s v="0L"/>
    <x v="2"/>
    <d v="2018-06-27T00:00:00"/>
    <x v="1"/>
    <x v="9"/>
    <s v="ZJ"/>
    <s v="9200096944"/>
    <s v="50"/>
    <n v="-56"/>
    <s v=""/>
    <x v="2"/>
    <x v="2"/>
    <x v="2"/>
  </r>
  <r>
    <s v="1012"/>
    <s v="0L"/>
    <x v="2"/>
    <d v="2018-06-27T00:00:00"/>
    <x v="1"/>
    <x v="9"/>
    <s v="ZJ"/>
    <s v="9200096944"/>
    <s v="50"/>
    <n v="-1632.73"/>
    <s v=""/>
    <x v="1"/>
    <x v="2"/>
    <x v="1"/>
  </r>
  <r>
    <s v="1012"/>
    <s v="0L"/>
    <x v="2"/>
    <d v="2018-06-28T00:00:00"/>
    <x v="1"/>
    <x v="9"/>
    <s v="ZJ"/>
    <s v="9200096999"/>
    <s v="50"/>
    <n v="-168"/>
    <s v=""/>
    <x v="2"/>
    <x v="2"/>
    <x v="2"/>
  </r>
  <r>
    <s v="1012"/>
    <s v="0L"/>
    <x v="2"/>
    <d v="2018-06-28T00:00:00"/>
    <x v="1"/>
    <x v="9"/>
    <s v="ZJ"/>
    <s v="9200096999"/>
    <s v="50"/>
    <n v="-112"/>
    <s v=""/>
    <x v="0"/>
    <x v="2"/>
    <x v="0"/>
  </r>
  <r>
    <s v="1012"/>
    <s v="0L"/>
    <x v="2"/>
    <d v="2018-06-28T00:00:00"/>
    <x v="1"/>
    <x v="9"/>
    <s v="ZJ"/>
    <s v="9200096999"/>
    <s v="50"/>
    <n v="-2449.91"/>
    <s v=""/>
    <x v="1"/>
    <x v="2"/>
    <x v="1"/>
  </r>
  <r>
    <s v="1012"/>
    <s v="0L"/>
    <x v="2"/>
    <d v="2018-06-30T00:00:00"/>
    <x v="1"/>
    <x v="9"/>
    <s v="ZJ"/>
    <s v="9200097093"/>
    <s v="50"/>
    <n v="-108.74"/>
    <s v=""/>
    <x v="1"/>
    <x v="2"/>
    <x v="1"/>
  </r>
  <r>
    <s v="1012"/>
    <s v="0L"/>
    <x v="2"/>
    <d v="2018-06-29T00:00:00"/>
    <x v="1"/>
    <x v="9"/>
    <s v="ZJ"/>
    <s v="9200097051"/>
    <s v="50"/>
    <n v="-56"/>
    <s v=""/>
    <x v="2"/>
    <x v="2"/>
    <x v="2"/>
  </r>
  <r>
    <s v="1012"/>
    <s v="0L"/>
    <x v="2"/>
    <d v="2018-06-29T00:00:00"/>
    <x v="1"/>
    <x v="9"/>
    <s v="ZJ"/>
    <s v="9200097051"/>
    <s v="50"/>
    <n v="-1362.51"/>
    <s v=""/>
    <x v="1"/>
    <x v="2"/>
    <x v="1"/>
  </r>
  <r>
    <s v="1012"/>
    <s v="0L"/>
    <x v="2"/>
    <d v="2018-07-03T00:00:00"/>
    <x v="1"/>
    <x v="10"/>
    <s v="ZJ"/>
    <s v="9200097147"/>
    <s v="50"/>
    <n v="-1467.99"/>
    <s v=""/>
    <x v="1"/>
    <x v="2"/>
    <x v="1"/>
  </r>
  <r>
    <s v="1012"/>
    <s v="0L"/>
    <x v="2"/>
    <d v="2018-07-02T00:00:00"/>
    <x v="1"/>
    <x v="10"/>
    <s v="ZJ"/>
    <s v="9200097176"/>
    <s v="50"/>
    <n v="-56"/>
    <s v=""/>
    <x v="2"/>
    <x v="2"/>
    <x v="2"/>
  </r>
  <r>
    <s v="1012"/>
    <s v="0L"/>
    <x v="2"/>
    <d v="2018-07-02T00:00:00"/>
    <x v="1"/>
    <x v="10"/>
    <s v="ZJ"/>
    <s v="9200097176"/>
    <s v="50"/>
    <n v="-1252.1400000000001"/>
    <s v=""/>
    <x v="1"/>
    <x v="2"/>
    <x v="1"/>
  </r>
  <r>
    <s v="1012"/>
    <s v="0L"/>
    <x v="2"/>
    <d v="2018-07-05T00:00:00"/>
    <x v="1"/>
    <x v="10"/>
    <s v="ZJ"/>
    <s v="9200097220"/>
    <s v="50"/>
    <n v="-1309.77"/>
    <s v=""/>
    <x v="1"/>
    <x v="2"/>
    <x v="1"/>
  </r>
  <r>
    <s v="1012"/>
    <s v="0L"/>
    <x v="2"/>
    <d v="2018-07-10T00:00:00"/>
    <x v="1"/>
    <x v="10"/>
    <s v="ZJ"/>
    <s v="9200097374"/>
    <s v="50"/>
    <n v="-2397.17"/>
    <s v=""/>
    <x v="1"/>
    <x v="2"/>
    <x v="1"/>
  </r>
  <r>
    <s v="1012"/>
    <s v="0L"/>
    <x v="2"/>
    <d v="2018-07-10T00:00:00"/>
    <x v="1"/>
    <x v="10"/>
    <s v="ZJ"/>
    <s v="9200097374"/>
    <s v="50"/>
    <n v="-224"/>
    <s v=""/>
    <x v="2"/>
    <x v="2"/>
    <x v="2"/>
  </r>
  <r>
    <s v="1012"/>
    <s v="0L"/>
    <x v="2"/>
    <d v="2018-07-09T00:00:00"/>
    <x v="1"/>
    <x v="10"/>
    <s v="ZJ"/>
    <s v="9200097386"/>
    <s v="50"/>
    <n v="-1034.6600000000001"/>
    <s v=""/>
    <x v="1"/>
    <x v="2"/>
    <x v="1"/>
  </r>
  <r>
    <s v="1012"/>
    <s v="0L"/>
    <x v="2"/>
    <d v="2018-07-11T00:00:00"/>
    <x v="1"/>
    <x v="10"/>
    <s v="ZJ"/>
    <s v="9200097464"/>
    <s v="50"/>
    <n v="-112"/>
    <s v=""/>
    <x v="2"/>
    <x v="2"/>
    <x v="2"/>
  </r>
  <r>
    <s v="1012"/>
    <s v="0L"/>
    <x v="2"/>
    <d v="2018-07-11T00:00:00"/>
    <x v="1"/>
    <x v="10"/>
    <s v="ZJ"/>
    <s v="9200097464"/>
    <s v="50"/>
    <n v="-56"/>
    <s v=""/>
    <x v="0"/>
    <x v="2"/>
    <x v="0"/>
  </r>
  <r>
    <s v="1012"/>
    <s v="0L"/>
    <x v="2"/>
    <d v="2018-07-11T00:00:00"/>
    <x v="1"/>
    <x v="10"/>
    <s v="ZJ"/>
    <s v="9200097464"/>
    <s v="50"/>
    <n v="-990.07"/>
    <s v=""/>
    <x v="1"/>
    <x v="2"/>
    <x v="1"/>
  </r>
  <r>
    <s v="1012"/>
    <s v="0L"/>
    <x v="2"/>
    <d v="2018-07-12T00:00:00"/>
    <x v="1"/>
    <x v="10"/>
    <s v="ZJ"/>
    <s v="9200097510"/>
    <s v="50"/>
    <n v="-56"/>
    <s v=""/>
    <x v="0"/>
    <x v="2"/>
    <x v="0"/>
  </r>
  <r>
    <s v="1012"/>
    <s v="0L"/>
    <x v="2"/>
    <d v="2018-07-12T00:00:00"/>
    <x v="1"/>
    <x v="10"/>
    <s v="ZJ"/>
    <s v="9200097510"/>
    <s v="50"/>
    <n v="-1474.51"/>
    <s v=""/>
    <x v="1"/>
    <x v="2"/>
    <x v="1"/>
  </r>
  <r>
    <s v="1012"/>
    <s v="0L"/>
    <x v="2"/>
    <d v="2018-07-12T00:00:00"/>
    <x v="1"/>
    <x v="10"/>
    <s v="ZJ"/>
    <s v="9200097508"/>
    <s v="40"/>
    <n v="56"/>
    <s v=""/>
    <x v="0"/>
    <x v="2"/>
    <x v="0"/>
  </r>
  <r>
    <s v="1012"/>
    <s v="0L"/>
    <x v="2"/>
    <d v="2018-07-13T00:00:00"/>
    <x v="1"/>
    <x v="10"/>
    <s v="ZJ"/>
    <s v="9200097567"/>
    <s v="50"/>
    <n v="-818.81"/>
    <s v=""/>
    <x v="1"/>
    <x v="2"/>
    <x v="1"/>
  </r>
  <r>
    <s v="1012"/>
    <s v="0L"/>
    <x v="2"/>
    <d v="2018-07-17T00:00:00"/>
    <x v="1"/>
    <x v="10"/>
    <s v="ZJ"/>
    <s v="9200097671"/>
    <s v="50"/>
    <n v="-925.92"/>
    <s v=""/>
    <x v="1"/>
    <x v="2"/>
    <x v="1"/>
  </r>
  <r>
    <s v="1012"/>
    <s v="0L"/>
    <x v="2"/>
    <d v="2018-07-16T00:00:00"/>
    <x v="1"/>
    <x v="10"/>
    <s v="ZJ"/>
    <s v="9200097678"/>
    <s v="50"/>
    <n v="-598.07000000000005"/>
    <s v=""/>
    <x v="1"/>
    <x v="2"/>
    <x v="1"/>
  </r>
  <r>
    <s v="1012"/>
    <s v="0L"/>
    <x v="2"/>
    <d v="2018-07-19T00:00:00"/>
    <x v="1"/>
    <x v="10"/>
    <s v="ZJ"/>
    <s v="9200097796"/>
    <s v="50"/>
    <n v="-1033.03"/>
    <s v=""/>
    <x v="1"/>
    <x v="2"/>
    <x v="1"/>
  </r>
  <r>
    <s v="1012"/>
    <s v="0L"/>
    <x v="2"/>
    <d v="2018-07-20T00:00:00"/>
    <x v="1"/>
    <x v="10"/>
    <s v="ZJ"/>
    <s v="9200097842"/>
    <s v="50"/>
    <n v="-1087.4000000000001"/>
    <s v=""/>
    <x v="1"/>
    <x v="2"/>
    <x v="1"/>
  </r>
  <r>
    <s v="1012"/>
    <s v="0L"/>
    <x v="2"/>
    <d v="2018-07-18T00:00:00"/>
    <x v="1"/>
    <x v="10"/>
    <s v="ZJ"/>
    <s v="9200097876"/>
    <s v="50"/>
    <n v="-706.81"/>
    <s v=""/>
    <x v="1"/>
    <x v="2"/>
    <x v="1"/>
  </r>
  <r>
    <s v="1012"/>
    <s v="0L"/>
    <x v="2"/>
    <d v="2018-07-24T00:00:00"/>
    <x v="1"/>
    <x v="10"/>
    <s v="ZJ"/>
    <s v="9200097935"/>
    <s v="50"/>
    <n v="-56"/>
    <s v=""/>
    <x v="0"/>
    <x v="2"/>
    <x v="0"/>
  </r>
  <r>
    <s v="1012"/>
    <s v="0L"/>
    <x v="2"/>
    <d v="2018-07-24T00:00:00"/>
    <x v="1"/>
    <x v="10"/>
    <s v="ZJ"/>
    <s v="9200097935"/>
    <s v="50"/>
    <n v="-1141.77"/>
    <s v=""/>
    <x v="1"/>
    <x v="2"/>
    <x v="1"/>
  </r>
  <r>
    <s v="1012"/>
    <s v="0L"/>
    <x v="2"/>
    <d v="2018-07-23T00:00:00"/>
    <x v="1"/>
    <x v="10"/>
    <s v="ZJ"/>
    <s v="9200097959"/>
    <s v="50"/>
    <n v="-598.07000000000005"/>
    <s v=""/>
    <x v="1"/>
    <x v="2"/>
    <x v="1"/>
  </r>
  <r>
    <s v="1012"/>
    <s v="0L"/>
    <x v="2"/>
    <d v="2018-07-25T00:00:00"/>
    <x v="1"/>
    <x v="10"/>
    <s v="ZJ"/>
    <s v="9200098009"/>
    <s v="50"/>
    <n v="-1141.77"/>
    <s v=""/>
    <x v="1"/>
    <x v="2"/>
    <x v="1"/>
  </r>
  <r>
    <s v="1012"/>
    <s v="0L"/>
    <x v="2"/>
    <d v="2018-07-26T00:00:00"/>
    <x v="1"/>
    <x v="10"/>
    <s v="ZJ"/>
    <s v="9200098065"/>
    <s v="50"/>
    <n v="-815.55"/>
    <s v=""/>
    <x v="1"/>
    <x v="2"/>
    <x v="1"/>
  </r>
  <r>
    <s v="1012"/>
    <s v="0L"/>
    <x v="2"/>
    <d v="2018-07-26T00:00:00"/>
    <x v="1"/>
    <x v="10"/>
    <s v="ZJ"/>
    <s v="9200098065"/>
    <s v="50"/>
    <n v="-56"/>
    <s v=""/>
    <x v="0"/>
    <x v="2"/>
    <x v="0"/>
  </r>
  <r>
    <s v="1012"/>
    <s v="0L"/>
    <x v="2"/>
    <d v="2018-07-26T00:00:00"/>
    <x v="1"/>
    <x v="10"/>
    <s v="ZJ"/>
    <s v="9200098065"/>
    <s v="50"/>
    <n v="-168"/>
    <s v=""/>
    <x v="2"/>
    <x v="2"/>
    <x v="2"/>
  </r>
  <r>
    <s v="1012"/>
    <s v="0L"/>
    <x v="2"/>
    <d v="2018-07-27T00:00:00"/>
    <x v="1"/>
    <x v="10"/>
    <s v="ZJ"/>
    <s v="9200098105"/>
    <s v="50"/>
    <n v="-924.29"/>
    <s v=""/>
    <x v="1"/>
    <x v="2"/>
    <x v="1"/>
  </r>
  <r>
    <s v="1012"/>
    <s v="0L"/>
    <x v="2"/>
    <d v="2018-07-28T00:00:00"/>
    <x v="1"/>
    <x v="10"/>
    <s v="ZJ"/>
    <s v="9200098131"/>
    <s v="50"/>
    <n v="-54.37"/>
    <s v=""/>
    <x v="1"/>
    <x v="2"/>
    <x v="1"/>
  </r>
  <r>
    <s v="1012"/>
    <s v="0L"/>
    <x v="2"/>
    <d v="2018-07-30T00:00:00"/>
    <x v="1"/>
    <x v="10"/>
    <s v="ZJ"/>
    <s v="9200098212"/>
    <s v="50"/>
    <n v="-56"/>
    <s v=""/>
    <x v="0"/>
    <x v="2"/>
    <x v="0"/>
  </r>
  <r>
    <s v="1012"/>
    <s v="0L"/>
    <x v="2"/>
    <d v="2018-07-30T00:00:00"/>
    <x v="1"/>
    <x v="10"/>
    <s v="ZJ"/>
    <s v="9200098212"/>
    <s v="50"/>
    <n v="-871.55"/>
    <s v=""/>
    <x v="1"/>
    <x v="2"/>
    <x v="1"/>
  </r>
  <r>
    <s v="1012"/>
    <s v="0L"/>
    <x v="2"/>
    <d v="2018-08-01T00:00:00"/>
    <x v="1"/>
    <x v="11"/>
    <s v="ZJ"/>
    <s v="9200098266"/>
    <s v="50"/>
    <n v="-652.44000000000005"/>
    <s v=""/>
    <x v="1"/>
    <x v="2"/>
    <x v="1"/>
  </r>
  <r>
    <s v="1012"/>
    <s v="0L"/>
    <x v="2"/>
    <d v="2018-08-01T00:00:00"/>
    <x v="1"/>
    <x v="11"/>
    <s v="ZJ"/>
    <s v="9200098266"/>
    <s v="50"/>
    <n v="-56"/>
    <s v=""/>
    <x v="0"/>
    <x v="2"/>
    <x v="0"/>
  </r>
  <r>
    <s v="1012"/>
    <s v="0L"/>
    <x v="2"/>
    <d v="2018-08-01T00:00:00"/>
    <x v="1"/>
    <x v="11"/>
    <s v="ZJ"/>
    <s v="9200098266"/>
    <s v="50"/>
    <n v="-112"/>
    <s v=""/>
    <x v="2"/>
    <x v="2"/>
    <x v="2"/>
  </r>
  <r>
    <s v="1012"/>
    <s v="0L"/>
    <x v="2"/>
    <d v="2018-08-02T00:00:00"/>
    <x v="1"/>
    <x v="11"/>
    <s v="ZJ"/>
    <s v="9200098317"/>
    <s v="50"/>
    <n v="-56"/>
    <s v=""/>
    <x v="2"/>
    <x v="2"/>
    <x v="2"/>
  </r>
  <r>
    <s v="1012"/>
    <s v="0L"/>
    <x v="2"/>
    <d v="2018-08-02T00:00:00"/>
    <x v="1"/>
    <x v="11"/>
    <s v="ZJ"/>
    <s v="9200098317"/>
    <s v="50"/>
    <n v="-1522.36"/>
    <s v=""/>
    <x v="1"/>
    <x v="2"/>
    <x v="1"/>
  </r>
  <r>
    <s v="1012"/>
    <s v="0L"/>
    <x v="2"/>
    <d v="2018-08-10T00:00:00"/>
    <x v="1"/>
    <x v="11"/>
    <s v="ZJ"/>
    <s v="9200098645"/>
    <s v="50"/>
    <n v="-436.59"/>
    <s v=""/>
    <x v="1"/>
    <x v="2"/>
    <x v="1"/>
  </r>
  <r>
    <s v="1012"/>
    <s v="0L"/>
    <x v="2"/>
    <d v="2018-08-03T00:00:00"/>
    <x v="1"/>
    <x v="11"/>
    <s v="ZJ"/>
    <s v="9200098367"/>
    <s v="50"/>
    <n v="-598.07000000000005"/>
    <s v=""/>
    <x v="1"/>
    <x v="2"/>
    <x v="1"/>
  </r>
  <r>
    <s v="1012"/>
    <s v="0L"/>
    <x v="2"/>
    <d v="2018-08-03T00:00:00"/>
    <x v="1"/>
    <x v="11"/>
    <s v="ZJ"/>
    <s v="9200098367"/>
    <s v="50"/>
    <n v="-56"/>
    <s v=""/>
    <x v="2"/>
    <x v="2"/>
    <x v="2"/>
  </r>
  <r>
    <s v="1012"/>
    <s v="0L"/>
    <x v="2"/>
    <d v="2018-08-01T00:00:00"/>
    <x v="1"/>
    <x v="11"/>
    <s v="ZJ"/>
    <s v="9200098369"/>
    <s v="50"/>
    <n v="-981.92"/>
    <s v=""/>
    <x v="1"/>
    <x v="2"/>
    <x v="1"/>
  </r>
  <r>
    <s v="1012"/>
    <s v="0L"/>
    <x v="2"/>
    <d v="2018-08-07T00:00:00"/>
    <x v="1"/>
    <x v="11"/>
    <s v="ZJ"/>
    <s v="9200098485"/>
    <s v="50"/>
    <n v="-1963.84"/>
    <s v=""/>
    <x v="1"/>
    <x v="2"/>
    <x v="1"/>
  </r>
  <r>
    <s v="1012"/>
    <s v="0L"/>
    <x v="2"/>
    <d v="2018-08-07T00:00:00"/>
    <x v="1"/>
    <x v="11"/>
    <s v="ZJ"/>
    <s v="9200098485"/>
    <s v="50"/>
    <n v="-112"/>
    <s v=""/>
    <x v="5"/>
    <x v="2"/>
    <x v="5"/>
  </r>
  <r>
    <s v="1012"/>
    <s v="0L"/>
    <x v="2"/>
    <d v="2018-08-06T00:00:00"/>
    <x v="1"/>
    <x v="11"/>
    <s v="ZJ"/>
    <s v="9200098497"/>
    <s v="50"/>
    <n v="-217.48"/>
    <s v=""/>
    <x v="1"/>
    <x v="2"/>
    <x v="1"/>
  </r>
  <r>
    <s v="1012"/>
    <s v="0L"/>
    <x v="2"/>
    <d v="2018-08-08T00:00:00"/>
    <x v="1"/>
    <x v="11"/>
    <s v="ZJ"/>
    <s v="9200098553"/>
    <s v="50"/>
    <n v="-2250.36"/>
    <s v=""/>
    <x v="1"/>
    <x v="2"/>
    <x v="1"/>
  </r>
  <r>
    <s v="1012"/>
    <s v="0L"/>
    <x v="2"/>
    <d v="2018-08-09T00:00:00"/>
    <x v="1"/>
    <x v="11"/>
    <s v="ZJ"/>
    <s v="9200098591"/>
    <s v="50"/>
    <n v="-56"/>
    <s v=""/>
    <x v="2"/>
    <x v="2"/>
    <x v="2"/>
  </r>
  <r>
    <s v="1012"/>
    <s v="0L"/>
    <x v="2"/>
    <d v="2018-08-09T00:00:00"/>
    <x v="1"/>
    <x v="11"/>
    <s v="ZJ"/>
    <s v="9200098591"/>
    <s v="50"/>
    <n v="-490.96"/>
    <s v=""/>
    <x v="1"/>
    <x v="2"/>
    <x v="1"/>
  </r>
  <r>
    <s v="1012"/>
    <s v="0L"/>
    <x v="2"/>
    <d v="2018-08-09T00:00:00"/>
    <x v="1"/>
    <x v="11"/>
    <s v="ZJ"/>
    <s v="9200098591"/>
    <s v="50"/>
    <n v="-56"/>
    <s v=""/>
    <x v="5"/>
    <x v="2"/>
    <x v="5"/>
  </r>
  <r>
    <s v="1012"/>
    <s v="0L"/>
    <x v="2"/>
    <d v="2018-08-13T00:00:00"/>
    <x v="1"/>
    <x v="11"/>
    <s v="ZJ"/>
    <s v="9200098747"/>
    <s v="40"/>
    <n v="54.37"/>
    <s v=""/>
    <x v="1"/>
    <x v="2"/>
    <x v="1"/>
  </r>
  <r>
    <s v="1012"/>
    <s v="0L"/>
    <x v="2"/>
    <d v="2018-08-14T00:00:00"/>
    <x v="1"/>
    <x v="11"/>
    <s v="ZJ"/>
    <s v="9200098749"/>
    <s v="50"/>
    <n v="-1579.99"/>
    <s v=""/>
    <x v="1"/>
    <x v="2"/>
    <x v="1"/>
  </r>
  <r>
    <s v="1012"/>
    <s v="0L"/>
    <x v="2"/>
    <d v="2018-08-13T00:00:00"/>
    <x v="1"/>
    <x v="11"/>
    <s v="ZJ"/>
    <s v="9200098775"/>
    <s v="50"/>
    <n v="-601.33000000000004"/>
    <s v=""/>
    <x v="1"/>
    <x v="2"/>
    <x v="1"/>
  </r>
  <r>
    <s v="1012"/>
    <s v="0L"/>
    <x v="2"/>
    <d v="2018-08-15T00:00:00"/>
    <x v="1"/>
    <x v="11"/>
    <s v="ZJ"/>
    <s v="9200098822"/>
    <s v="50"/>
    <n v="-1688.73"/>
    <s v=""/>
    <x v="1"/>
    <x v="2"/>
    <x v="1"/>
  </r>
  <r>
    <s v="1012"/>
    <s v="0L"/>
    <x v="2"/>
    <d v="2018-08-16T00:00:00"/>
    <x v="1"/>
    <x v="11"/>
    <s v="ZJ"/>
    <s v="9200098869"/>
    <s v="50"/>
    <n v="-112"/>
    <s v=""/>
    <x v="2"/>
    <x v="2"/>
    <x v="2"/>
  </r>
  <r>
    <s v="1012"/>
    <s v="0L"/>
    <x v="2"/>
    <d v="2018-08-16T00:00:00"/>
    <x v="1"/>
    <x v="11"/>
    <s v="ZJ"/>
    <s v="9200098869"/>
    <s v="50"/>
    <n v="-489.33"/>
    <s v=""/>
    <x v="1"/>
    <x v="2"/>
    <x v="1"/>
  </r>
  <r>
    <s v="1012"/>
    <s v="0L"/>
    <x v="2"/>
    <d v="2018-08-17T00:00:00"/>
    <x v="1"/>
    <x v="11"/>
    <s v="ZJ"/>
    <s v="9200098944"/>
    <s v="50"/>
    <n v="-56"/>
    <s v=""/>
    <x v="2"/>
    <x v="2"/>
    <x v="2"/>
  </r>
  <r>
    <s v="1012"/>
    <s v="0L"/>
    <x v="2"/>
    <d v="2018-08-17T00:00:00"/>
    <x v="1"/>
    <x v="11"/>
    <s v="ZJ"/>
    <s v="9200098944"/>
    <s v="50"/>
    <n v="-273.48"/>
    <s v=""/>
    <x v="1"/>
    <x v="2"/>
    <x v="1"/>
  </r>
  <r>
    <s v="1012"/>
    <s v="0L"/>
    <x v="2"/>
    <d v="2018-08-21T00:00:00"/>
    <x v="1"/>
    <x v="11"/>
    <s v="ZJ"/>
    <s v="9200099042"/>
    <s v="50"/>
    <n v="-112"/>
    <s v=""/>
    <x v="0"/>
    <x v="2"/>
    <x v="0"/>
  </r>
  <r>
    <s v="1012"/>
    <s v="0L"/>
    <x v="2"/>
    <d v="2018-08-21T00:00:00"/>
    <x v="1"/>
    <x v="11"/>
    <s v="ZJ"/>
    <s v="9200099042"/>
    <s v="50"/>
    <n v="-1522.36"/>
    <s v=""/>
    <x v="1"/>
    <x v="2"/>
    <x v="1"/>
  </r>
  <r>
    <s v="1012"/>
    <s v="0L"/>
    <x v="2"/>
    <d v="2018-08-20T00:00:00"/>
    <x v="1"/>
    <x v="11"/>
    <s v="ZJ"/>
    <s v="9200099077"/>
    <s v="50"/>
    <n v="-1304.8800000000001"/>
    <s v=""/>
    <x v="1"/>
    <x v="2"/>
    <x v="1"/>
  </r>
  <r>
    <s v="1012"/>
    <s v="0L"/>
    <x v="2"/>
    <d v="2018-08-22T00:00:00"/>
    <x v="1"/>
    <x v="11"/>
    <s v="ZJ"/>
    <s v="9200099124"/>
    <s v="50"/>
    <n v="-652.44000000000005"/>
    <s v=""/>
    <x v="1"/>
    <x v="2"/>
    <x v="1"/>
  </r>
  <r>
    <s v="1012"/>
    <s v="0L"/>
    <x v="2"/>
    <d v="2018-08-22T00:00:00"/>
    <x v="1"/>
    <x v="11"/>
    <s v="ZJ"/>
    <s v="9200099124"/>
    <s v="50"/>
    <n v="-56"/>
    <s v=""/>
    <x v="0"/>
    <x v="2"/>
    <x v="0"/>
  </r>
  <r>
    <s v="1012"/>
    <s v="0L"/>
    <x v="2"/>
    <d v="2018-08-23T00:00:00"/>
    <x v="1"/>
    <x v="11"/>
    <s v="ZJ"/>
    <s v="9200099198"/>
    <s v="50"/>
    <n v="-490.96"/>
    <s v=""/>
    <x v="1"/>
    <x v="2"/>
    <x v="1"/>
  </r>
  <r>
    <s v="1012"/>
    <s v="0L"/>
    <x v="2"/>
    <d v="2018-08-24T00:00:00"/>
    <x v="1"/>
    <x v="11"/>
    <s v="ZJ"/>
    <s v="9200099266"/>
    <s v="50"/>
    <n v="-56"/>
    <s v=""/>
    <x v="0"/>
    <x v="2"/>
    <x v="0"/>
  </r>
  <r>
    <s v="1012"/>
    <s v="0L"/>
    <x v="2"/>
    <d v="2018-08-24T00:00:00"/>
    <x v="1"/>
    <x v="11"/>
    <s v="ZJ"/>
    <s v="9200099266"/>
    <s v="50"/>
    <n v="-326.22000000000003"/>
    <s v=""/>
    <x v="1"/>
    <x v="2"/>
    <x v="1"/>
  </r>
  <r>
    <s v="1012"/>
    <s v="0L"/>
    <x v="2"/>
    <d v="2018-08-25T00:00:00"/>
    <x v="1"/>
    <x v="11"/>
    <s v="ZJ"/>
    <s v="9200099327"/>
    <s v="50"/>
    <n v="-108.74"/>
    <s v=""/>
    <x v="1"/>
    <x v="2"/>
    <x v="1"/>
  </r>
  <r>
    <s v="1012"/>
    <s v="0L"/>
    <x v="2"/>
    <d v="2018-08-28T00:00:00"/>
    <x v="1"/>
    <x v="11"/>
    <s v="ZJ"/>
    <s v="9200099389"/>
    <s v="50"/>
    <n v="-1153.18"/>
    <s v=""/>
    <x v="1"/>
    <x v="2"/>
    <x v="1"/>
  </r>
  <r>
    <s v="1012"/>
    <s v="0L"/>
    <x v="2"/>
    <d v="2018-08-27T00:00:00"/>
    <x v="1"/>
    <x v="11"/>
    <s v="ZJ"/>
    <s v="9200099426"/>
    <s v="50"/>
    <n v="-380.59"/>
    <s v=""/>
    <x v="1"/>
    <x v="2"/>
    <x v="1"/>
  </r>
  <r>
    <s v="1012"/>
    <s v="0L"/>
    <x v="2"/>
    <d v="2018-08-27T00:00:00"/>
    <x v="1"/>
    <x v="11"/>
    <s v="ZJ"/>
    <s v="9200099426"/>
    <s v="50"/>
    <n v="-56"/>
    <s v=""/>
    <x v="2"/>
    <x v="2"/>
    <x v="2"/>
  </r>
  <r>
    <s v="1012"/>
    <s v="0L"/>
    <x v="2"/>
    <d v="2018-08-27T00:00:00"/>
    <x v="1"/>
    <x v="11"/>
    <s v="ZJ"/>
    <s v="9200099426"/>
    <s v="50"/>
    <n v="-56"/>
    <s v=""/>
    <x v="0"/>
    <x v="2"/>
    <x v="0"/>
  </r>
  <r>
    <s v="1012"/>
    <s v="0L"/>
    <x v="2"/>
    <d v="2018-08-29T00:00:00"/>
    <x v="1"/>
    <x v="11"/>
    <s v="ZJ"/>
    <s v="9200099504"/>
    <s v="50"/>
    <n v="-1476.14"/>
    <s v=""/>
    <x v="1"/>
    <x v="2"/>
    <x v="1"/>
  </r>
  <r>
    <s v="1012"/>
    <s v="0L"/>
    <x v="2"/>
    <d v="2018-08-30T00:00:00"/>
    <x v="1"/>
    <x v="11"/>
    <s v="ZJ"/>
    <s v="9200099564"/>
    <s v="50"/>
    <n v="-56"/>
    <s v=""/>
    <x v="5"/>
    <x v="2"/>
    <x v="5"/>
  </r>
  <r>
    <s v="1012"/>
    <s v="0L"/>
    <x v="2"/>
    <d v="2018-08-30T00:00:00"/>
    <x v="1"/>
    <x v="11"/>
    <s v="ZJ"/>
    <s v="9200099564"/>
    <s v="50"/>
    <n v="-1359.25"/>
    <s v=""/>
    <x v="1"/>
    <x v="2"/>
    <x v="1"/>
  </r>
  <r>
    <s v="1012"/>
    <s v="0L"/>
    <x v="2"/>
    <d v="2018-08-30T00:00:00"/>
    <x v="1"/>
    <x v="11"/>
    <s v="ZJ"/>
    <s v="9200099564"/>
    <s v="50"/>
    <n v="-112"/>
    <s v=""/>
    <x v="0"/>
    <x v="2"/>
    <x v="0"/>
  </r>
  <r>
    <s v="1012"/>
    <s v="0L"/>
    <x v="3"/>
    <d v="2018-07-31T00:00:00"/>
    <x v="1"/>
    <x v="11"/>
    <s v="SA"/>
    <s v="100109789"/>
    <s v="50"/>
    <n v="-12910.83"/>
    <s v="Interco Rent"/>
    <x v="1"/>
    <x v="3"/>
    <x v="1"/>
  </r>
  <r>
    <s v="1012"/>
    <s v="0L"/>
    <x v="7"/>
    <n v="43221"/>
    <x v="1"/>
    <x v="8"/>
    <s v="SA"/>
    <s v="100106050"/>
    <s v="40"/>
    <n v="1433759"/>
    <s v="Revenue Reserve for TCJA"/>
    <x v="0"/>
    <x v="7"/>
    <x v="0"/>
  </r>
  <r>
    <s v="1012"/>
    <s v="0L"/>
    <x v="7"/>
    <n v="43251"/>
    <x v="1"/>
    <x v="8"/>
    <s v="SA"/>
    <s v="100107224"/>
    <s v="40"/>
    <n v="437526.45"/>
    <s v="Revenue Reserve for TCJA"/>
    <x v="0"/>
    <x v="7"/>
    <x v="0"/>
  </r>
  <r>
    <s v="1012"/>
    <s v="0L"/>
    <x v="7"/>
    <n v="43281"/>
    <x v="1"/>
    <x v="9"/>
    <s v="SA"/>
    <s v="100109417"/>
    <s v="40"/>
    <n v="529940.47"/>
    <s v="Revenue Reserve for TCJA"/>
    <x v="0"/>
    <x v="7"/>
    <x v="0"/>
  </r>
  <r>
    <s v="1012"/>
    <s v="0L"/>
    <x v="7"/>
    <n v="43281"/>
    <x v="1"/>
    <x v="9"/>
    <s v="SA"/>
    <s v="100109423"/>
    <s v="40"/>
    <n v="164493.26999999999"/>
    <s v="Revenue Reserve for KITR"/>
    <x v="0"/>
    <x v="7"/>
    <x v="0"/>
  </r>
  <r>
    <s v="1012"/>
    <s v="0L"/>
    <x v="7"/>
    <n v="43312"/>
    <x v="1"/>
    <x v="10"/>
    <s v="SA"/>
    <s v="100111543"/>
    <s v="50"/>
    <n v="-164493.26999999999"/>
    <s v="Revenue Reserve for KITR"/>
    <x v="0"/>
    <x v="7"/>
    <x v="0"/>
  </r>
  <r>
    <s v="1012"/>
    <s v="0L"/>
    <x v="7"/>
    <n v="43312"/>
    <x v="1"/>
    <x v="10"/>
    <s v="SA"/>
    <s v="100111542"/>
    <s v="40"/>
    <n v="503029.01"/>
    <s v="Revenue Reserve for TCJA"/>
    <x v="0"/>
    <x v="7"/>
    <x v="0"/>
  </r>
  <r>
    <s v="1012"/>
    <s v="0L"/>
    <x v="7"/>
    <n v="43343"/>
    <x v="1"/>
    <x v="11"/>
    <s v="SA"/>
    <s v="100114590"/>
    <s v="40"/>
    <n v="504696.07"/>
    <s v="Revenue Reserve for TCJA"/>
    <x v="0"/>
    <x v="7"/>
    <x v="0"/>
  </r>
  <r>
    <s v="1012"/>
    <s v="0L"/>
    <x v="7"/>
    <n v="43221"/>
    <x v="1"/>
    <x v="8"/>
    <s v="SG"/>
    <s v="100105402"/>
    <s v="50"/>
    <n v="-1433759"/>
    <s v="Revenue Reserve for TCJA"/>
    <x v="0"/>
    <x v="7"/>
    <x v="0"/>
  </r>
  <r>
    <s v="1012"/>
    <s v="0L"/>
    <x v="7"/>
    <n v="43220"/>
    <x v="1"/>
    <x v="7"/>
    <s v="SV"/>
    <s v="100105394"/>
    <s v="40"/>
    <n v="1433759"/>
    <s v="Revenue Reserve for TCJA"/>
    <x v="0"/>
    <x v="7"/>
    <x v="0"/>
  </r>
  <r>
    <m/>
    <m/>
    <x v="8"/>
    <m/>
    <x v="2"/>
    <x v="12"/>
    <m/>
    <m/>
    <m/>
    <m/>
    <m/>
    <x v="6"/>
    <x v="8"/>
    <x v="6"/>
  </r>
</pivotCacheRecords>
</file>

<file path=xl/pivotCache/pivotCacheRecords2.xml><?xml version="1.0" encoding="utf-8"?>
<pivotCacheRecords xmlns="http://schemas.openxmlformats.org/spreadsheetml/2006/main" xmlns:r="http://schemas.openxmlformats.org/officeDocument/2006/relationships" count="5926">
  <r>
    <s v="1012"/>
    <s v="0L"/>
    <x v="0"/>
    <d v="2017-09-01T00:00:00"/>
    <x v="0"/>
    <x v="0"/>
    <s v="DR"/>
    <s v="4000128039"/>
    <s v="50"/>
    <n v="-4953.6899999999996"/>
    <s v=""/>
    <x v="0"/>
    <x v="0"/>
    <x v="0"/>
  </r>
  <r>
    <s v="1012"/>
    <s v="0L"/>
    <x v="0"/>
    <d v="2017-09-01T00:00:00"/>
    <x v="0"/>
    <x v="0"/>
    <s v="DR"/>
    <s v="4000128040"/>
    <s v="50"/>
    <n v="-2994.48"/>
    <s v=""/>
    <x v="0"/>
    <x v="0"/>
    <x v="0"/>
  </r>
  <r>
    <s v="1012"/>
    <s v="0L"/>
    <x v="0"/>
    <d v="2017-10-01T00:00:00"/>
    <x v="0"/>
    <x v="1"/>
    <s v="DR"/>
    <s v="4000130009"/>
    <s v="50"/>
    <n v="-4953.6899999999996"/>
    <s v=""/>
    <x v="0"/>
    <x v="0"/>
    <x v="0"/>
  </r>
  <r>
    <s v="1012"/>
    <s v="0L"/>
    <x v="0"/>
    <d v="2017-10-01T00:00:00"/>
    <x v="0"/>
    <x v="1"/>
    <s v="DR"/>
    <s v="4000130010"/>
    <s v="50"/>
    <n v="-2994.48"/>
    <s v=""/>
    <x v="0"/>
    <x v="0"/>
    <x v="0"/>
  </r>
  <r>
    <s v="1012"/>
    <s v="0L"/>
    <x v="0"/>
    <d v="2017-11-01T00:00:00"/>
    <x v="0"/>
    <x v="2"/>
    <s v="DR"/>
    <s v="4000132263"/>
    <s v="50"/>
    <n v="-4953.6899999999996"/>
    <s v=""/>
    <x v="0"/>
    <x v="0"/>
    <x v="0"/>
  </r>
  <r>
    <s v="1012"/>
    <s v="0L"/>
    <x v="0"/>
    <d v="2017-11-01T00:00:00"/>
    <x v="0"/>
    <x v="2"/>
    <s v="DR"/>
    <s v="4000132264"/>
    <s v="50"/>
    <n v="-2994.48"/>
    <s v=""/>
    <x v="0"/>
    <x v="0"/>
    <x v="0"/>
  </r>
  <r>
    <s v="1012"/>
    <s v="0L"/>
    <x v="0"/>
    <d v="2017-12-01T00:00:00"/>
    <x v="0"/>
    <x v="3"/>
    <s v="DR"/>
    <s v="4000134117"/>
    <s v="50"/>
    <n v="-4953.6899999999996"/>
    <s v=""/>
    <x v="0"/>
    <x v="0"/>
    <x v="0"/>
  </r>
  <r>
    <s v="1012"/>
    <s v="0L"/>
    <x v="0"/>
    <d v="2017-12-01T00:00:00"/>
    <x v="0"/>
    <x v="3"/>
    <s v="DR"/>
    <s v="4000134118"/>
    <s v="50"/>
    <n v="-2994.48"/>
    <s v=""/>
    <x v="0"/>
    <x v="0"/>
    <x v="0"/>
  </r>
  <r>
    <s v="1012"/>
    <s v="0L"/>
    <x v="0"/>
    <d v="2018-01-01T00:00:00"/>
    <x v="1"/>
    <x v="4"/>
    <s v="DR"/>
    <s v="4000136119"/>
    <s v="50"/>
    <n v="-4953.6899999999996"/>
    <s v=""/>
    <x v="0"/>
    <x v="0"/>
    <x v="0"/>
  </r>
  <r>
    <s v="1012"/>
    <s v="0L"/>
    <x v="0"/>
    <d v="2018-01-01T00:00:00"/>
    <x v="1"/>
    <x v="4"/>
    <s v="DR"/>
    <s v="4000136120"/>
    <s v="50"/>
    <n v="-2994.48"/>
    <s v=""/>
    <x v="0"/>
    <x v="0"/>
    <x v="0"/>
  </r>
  <r>
    <s v="1012"/>
    <s v="0L"/>
    <x v="0"/>
    <d v="2018-02-01T00:00:00"/>
    <x v="1"/>
    <x v="5"/>
    <s v="DR"/>
    <s v="4000137797"/>
    <s v="50"/>
    <n v="-4953.6899999999996"/>
    <s v=""/>
    <x v="0"/>
    <x v="0"/>
    <x v="0"/>
  </r>
  <r>
    <s v="1012"/>
    <s v="0L"/>
    <x v="0"/>
    <d v="2018-02-01T00:00:00"/>
    <x v="1"/>
    <x v="5"/>
    <s v="DR"/>
    <s v="4000137798"/>
    <s v="50"/>
    <n v="-2994.48"/>
    <s v=""/>
    <x v="0"/>
    <x v="0"/>
    <x v="0"/>
  </r>
  <r>
    <s v="1012"/>
    <s v="0L"/>
    <x v="0"/>
    <d v="2018-03-01T00:00:00"/>
    <x v="1"/>
    <x v="6"/>
    <s v="DR"/>
    <s v="4000139736"/>
    <s v="50"/>
    <n v="-4953.6899999999996"/>
    <s v=""/>
    <x v="0"/>
    <x v="0"/>
    <x v="0"/>
  </r>
  <r>
    <s v="1012"/>
    <s v="0L"/>
    <x v="0"/>
    <d v="2018-03-01T00:00:00"/>
    <x v="1"/>
    <x v="6"/>
    <s v="DR"/>
    <s v="4000139737"/>
    <s v="50"/>
    <n v="-2994.48"/>
    <s v=""/>
    <x v="0"/>
    <x v="0"/>
    <x v="0"/>
  </r>
  <r>
    <s v="1012"/>
    <s v="0L"/>
    <x v="0"/>
    <d v="2018-04-01T00:00:00"/>
    <x v="1"/>
    <x v="7"/>
    <s v="DR"/>
    <s v="4000141661"/>
    <s v="50"/>
    <n v="-4953.6899999999996"/>
    <s v=""/>
    <x v="0"/>
    <x v="0"/>
    <x v="0"/>
  </r>
  <r>
    <s v="1012"/>
    <s v="0L"/>
    <x v="0"/>
    <d v="2018-04-01T00:00:00"/>
    <x v="1"/>
    <x v="7"/>
    <s v="DR"/>
    <s v="4000141662"/>
    <s v="50"/>
    <n v="-2994.48"/>
    <s v=""/>
    <x v="0"/>
    <x v="0"/>
    <x v="0"/>
  </r>
  <r>
    <s v="1012"/>
    <s v="0L"/>
    <x v="0"/>
    <d v="2018-05-01T00:00:00"/>
    <x v="1"/>
    <x v="8"/>
    <s v="DR"/>
    <s v="4000143664"/>
    <s v="50"/>
    <n v="-4953.6899999999996"/>
    <s v=""/>
    <x v="0"/>
    <x v="0"/>
    <x v="0"/>
  </r>
  <r>
    <s v="1012"/>
    <s v="0L"/>
    <x v="0"/>
    <d v="2018-05-01T00:00:00"/>
    <x v="1"/>
    <x v="8"/>
    <s v="DR"/>
    <s v="4000143665"/>
    <s v="50"/>
    <n v="-2994.48"/>
    <s v=""/>
    <x v="0"/>
    <x v="0"/>
    <x v="0"/>
  </r>
  <r>
    <s v="1012"/>
    <s v="0L"/>
    <x v="0"/>
    <d v="2018-05-31T00:00:00"/>
    <x v="1"/>
    <x v="8"/>
    <s v="DR"/>
    <s v="4000146644"/>
    <s v="50"/>
    <n v="-1500"/>
    <s v=""/>
    <x v="0"/>
    <x v="0"/>
    <x v="0"/>
  </r>
  <r>
    <s v="1012"/>
    <s v="0L"/>
    <x v="0"/>
    <d v="2018-06-01T00:00:00"/>
    <x v="1"/>
    <x v="9"/>
    <s v="DR"/>
    <s v="4000146765"/>
    <s v="50"/>
    <n v="-4953.6899999999996"/>
    <s v=""/>
    <x v="0"/>
    <x v="0"/>
    <x v="0"/>
  </r>
  <r>
    <s v="1012"/>
    <s v="0L"/>
    <x v="0"/>
    <d v="2018-06-01T00:00:00"/>
    <x v="1"/>
    <x v="9"/>
    <s v="DR"/>
    <s v="4000146766"/>
    <s v="50"/>
    <n v="-2994.48"/>
    <s v=""/>
    <x v="0"/>
    <x v="0"/>
    <x v="0"/>
  </r>
  <r>
    <s v="1012"/>
    <s v="0L"/>
    <x v="0"/>
    <d v="2018-07-01T00:00:00"/>
    <x v="1"/>
    <x v="10"/>
    <s v="DR"/>
    <s v="4000148926"/>
    <s v="50"/>
    <n v="-4953.6899999999996"/>
    <s v=""/>
    <x v="0"/>
    <x v="0"/>
    <x v="0"/>
  </r>
  <r>
    <s v="1012"/>
    <s v="0L"/>
    <x v="0"/>
    <d v="2018-07-01T00:00:00"/>
    <x v="1"/>
    <x v="10"/>
    <s v="DR"/>
    <s v="4000148927"/>
    <s v="50"/>
    <n v="-2994.48"/>
    <s v=""/>
    <x v="0"/>
    <x v="0"/>
    <x v="0"/>
  </r>
  <r>
    <s v="1012"/>
    <s v="0L"/>
    <x v="0"/>
    <d v="2018-08-01T00:00:00"/>
    <x v="1"/>
    <x v="11"/>
    <s v="DR"/>
    <s v="4000150841"/>
    <s v="50"/>
    <n v="-4953.6899999999996"/>
    <s v=""/>
    <x v="0"/>
    <x v="0"/>
    <x v="0"/>
  </r>
  <r>
    <s v="1012"/>
    <s v="0L"/>
    <x v="0"/>
    <d v="2018-08-01T00:00:00"/>
    <x v="1"/>
    <x v="11"/>
    <s v="DR"/>
    <s v="4000150843"/>
    <s v="50"/>
    <n v="-2994.48"/>
    <s v=""/>
    <x v="0"/>
    <x v="0"/>
    <x v="0"/>
  </r>
  <r>
    <s v="1012"/>
    <s v="0L"/>
    <x v="1"/>
    <d v="2017-09-01T00:00:00"/>
    <x v="0"/>
    <x v="0"/>
    <s v="DR"/>
    <s v="4000128038"/>
    <s v="50"/>
    <n v="-500"/>
    <s v=""/>
    <x v="0"/>
    <x v="1"/>
    <x v="0"/>
  </r>
  <r>
    <s v="1012"/>
    <s v="0L"/>
    <x v="1"/>
    <d v="2017-09-01T00:00:00"/>
    <x v="0"/>
    <x v="0"/>
    <s v="DR"/>
    <s v="4000128041"/>
    <s v="50"/>
    <n v="-100"/>
    <s v=""/>
    <x v="0"/>
    <x v="1"/>
    <x v="0"/>
  </r>
  <r>
    <s v="1012"/>
    <s v="0L"/>
    <x v="1"/>
    <d v="2017-09-01T00:00:00"/>
    <x v="0"/>
    <x v="0"/>
    <s v="DR"/>
    <s v="4000128042"/>
    <s v="50"/>
    <n v="-3532.98"/>
    <s v=""/>
    <x v="0"/>
    <x v="1"/>
    <x v="0"/>
  </r>
  <r>
    <s v="1012"/>
    <s v="0L"/>
    <x v="1"/>
    <d v="2017-09-01T00:00:00"/>
    <x v="0"/>
    <x v="0"/>
    <s v="DR"/>
    <s v="4000128043"/>
    <s v="50"/>
    <n v="-100"/>
    <s v=""/>
    <x v="0"/>
    <x v="1"/>
    <x v="0"/>
  </r>
  <r>
    <s v="1012"/>
    <s v="0L"/>
    <x v="1"/>
    <d v="2017-09-01T00:00:00"/>
    <x v="0"/>
    <x v="0"/>
    <s v="DR"/>
    <s v="4000128044"/>
    <s v="50"/>
    <n v="-100"/>
    <s v=""/>
    <x v="0"/>
    <x v="1"/>
    <x v="0"/>
  </r>
  <r>
    <s v="1012"/>
    <s v="0L"/>
    <x v="1"/>
    <d v="2017-09-01T00:00:00"/>
    <x v="0"/>
    <x v="0"/>
    <s v="DR"/>
    <s v="4000128045"/>
    <s v="50"/>
    <n v="-100"/>
    <s v=""/>
    <x v="0"/>
    <x v="1"/>
    <x v="0"/>
  </r>
  <r>
    <s v="1012"/>
    <s v="0L"/>
    <x v="1"/>
    <d v="2017-10-01T00:00:00"/>
    <x v="0"/>
    <x v="1"/>
    <s v="DR"/>
    <s v="4000130008"/>
    <s v="50"/>
    <n v="-500"/>
    <s v=""/>
    <x v="0"/>
    <x v="1"/>
    <x v="0"/>
  </r>
  <r>
    <s v="1012"/>
    <s v="0L"/>
    <x v="1"/>
    <d v="2017-10-01T00:00:00"/>
    <x v="0"/>
    <x v="1"/>
    <s v="DR"/>
    <s v="4000130011"/>
    <s v="50"/>
    <n v="-100"/>
    <s v=""/>
    <x v="0"/>
    <x v="1"/>
    <x v="0"/>
  </r>
  <r>
    <s v="1012"/>
    <s v="0L"/>
    <x v="1"/>
    <d v="2017-10-01T00:00:00"/>
    <x v="0"/>
    <x v="1"/>
    <s v="DR"/>
    <s v="4000130012"/>
    <s v="50"/>
    <n v="-3253.83"/>
    <s v=""/>
    <x v="0"/>
    <x v="1"/>
    <x v="0"/>
  </r>
  <r>
    <s v="1012"/>
    <s v="0L"/>
    <x v="1"/>
    <d v="2017-10-01T00:00:00"/>
    <x v="0"/>
    <x v="1"/>
    <s v="DR"/>
    <s v="4000130013"/>
    <s v="50"/>
    <n v="-100"/>
    <s v=""/>
    <x v="0"/>
    <x v="1"/>
    <x v="0"/>
  </r>
  <r>
    <s v="1012"/>
    <s v="0L"/>
    <x v="1"/>
    <d v="2017-10-01T00:00:00"/>
    <x v="0"/>
    <x v="1"/>
    <s v="DR"/>
    <s v="4000130014"/>
    <s v="50"/>
    <n v="-100"/>
    <s v=""/>
    <x v="0"/>
    <x v="1"/>
    <x v="0"/>
  </r>
  <r>
    <s v="1012"/>
    <s v="0L"/>
    <x v="1"/>
    <d v="2017-10-01T00:00:00"/>
    <x v="0"/>
    <x v="1"/>
    <s v="DR"/>
    <s v="4000130015"/>
    <s v="50"/>
    <n v="-100"/>
    <s v=""/>
    <x v="0"/>
    <x v="1"/>
    <x v="0"/>
  </r>
  <r>
    <s v="1012"/>
    <s v="0L"/>
    <x v="1"/>
    <d v="2017-11-01T00:00:00"/>
    <x v="0"/>
    <x v="2"/>
    <s v="DR"/>
    <s v="4000132261"/>
    <s v="50"/>
    <n v="-500"/>
    <s v=""/>
    <x v="0"/>
    <x v="1"/>
    <x v="0"/>
  </r>
  <r>
    <s v="1012"/>
    <s v="0L"/>
    <x v="1"/>
    <d v="2017-11-01T00:00:00"/>
    <x v="0"/>
    <x v="2"/>
    <s v="DR"/>
    <s v="4000132266"/>
    <s v="50"/>
    <n v="-100"/>
    <s v=""/>
    <x v="0"/>
    <x v="1"/>
    <x v="0"/>
  </r>
  <r>
    <s v="1012"/>
    <s v="0L"/>
    <x v="1"/>
    <d v="2017-11-01T00:00:00"/>
    <x v="0"/>
    <x v="2"/>
    <s v="DR"/>
    <s v="4000132268"/>
    <s v="50"/>
    <n v="-1745.28"/>
    <s v=""/>
    <x v="0"/>
    <x v="1"/>
    <x v="0"/>
  </r>
  <r>
    <s v="1012"/>
    <s v="0L"/>
    <x v="1"/>
    <d v="2017-11-01T00:00:00"/>
    <x v="0"/>
    <x v="2"/>
    <s v="DR"/>
    <s v="4000132269"/>
    <s v="50"/>
    <n v="-100"/>
    <s v=""/>
    <x v="0"/>
    <x v="1"/>
    <x v="0"/>
  </r>
  <r>
    <s v="1012"/>
    <s v="0L"/>
    <x v="1"/>
    <d v="2017-11-01T00:00:00"/>
    <x v="0"/>
    <x v="2"/>
    <s v="DR"/>
    <s v="4000132271"/>
    <s v="50"/>
    <n v="-100"/>
    <s v=""/>
    <x v="0"/>
    <x v="1"/>
    <x v="0"/>
  </r>
  <r>
    <s v="1012"/>
    <s v="0L"/>
    <x v="1"/>
    <d v="2017-11-01T00:00:00"/>
    <x v="0"/>
    <x v="2"/>
    <s v="DR"/>
    <s v="4000132272"/>
    <s v="50"/>
    <n v="-100"/>
    <s v=""/>
    <x v="0"/>
    <x v="1"/>
    <x v="0"/>
  </r>
  <r>
    <s v="1012"/>
    <s v="0L"/>
    <x v="1"/>
    <d v="2017-12-01T00:00:00"/>
    <x v="0"/>
    <x v="3"/>
    <s v="DR"/>
    <s v="4000134116"/>
    <s v="50"/>
    <n v="-500"/>
    <s v=""/>
    <x v="0"/>
    <x v="1"/>
    <x v="0"/>
  </r>
  <r>
    <s v="1012"/>
    <s v="0L"/>
    <x v="1"/>
    <d v="2017-12-01T00:00:00"/>
    <x v="0"/>
    <x v="3"/>
    <s v="DR"/>
    <s v="4000134119"/>
    <s v="50"/>
    <n v="-100"/>
    <s v=""/>
    <x v="0"/>
    <x v="1"/>
    <x v="0"/>
  </r>
  <r>
    <s v="1012"/>
    <s v="0L"/>
    <x v="1"/>
    <d v="2017-12-01T00:00:00"/>
    <x v="0"/>
    <x v="3"/>
    <s v="DR"/>
    <s v="4000134120"/>
    <s v="50"/>
    <n v="-3236.28"/>
    <s v=""/>
    <x v="0"/>
    <x v="1"/>
    <x v="0"/>
  </r>
  <r>
    <s v="1012"/>
    <s v="0L"/>
    <x v="1"/>
    <d v="2017-12-01T00:00:00"/>
    <x v="0"/>
    <x v="3"/>
    <s v="DR"/>
    <s v="4000134121"/>
    <s v="50"/>
    <n v="-100"/>
    <s v=""/>
    <x v="0"/>
    <x v="1"/>
    <x v="0"/>
  </r>
  <r>
    <s v="1012"/>
    <s v="0L"/>
    <x v="1"/>
    <d v="2017-12-01T00:00:00"/>
    <x v="0"/>
    <x v="3"/>
    <s v="DR"/>
    <s v="4000134122"/>
    <s v="50"/>
    <n v="-100"/>
    <s v=""/>
    <x v="0"/>
    <x v="1"/>
    <x v="0"/>
  </r>
  <r>
    <s v="1012"/>
    <s v="0L"/>
    <x v="1"/>
    <d v="2017-12-01T00:00:00"/>
    <x v="0"/>
    <x v="3"/>
    <s v="DR"/>
    <s v="4000134124"/>
    <s v="50"/>
    <n v="-100"/>
    <s v=""/>
    <x v="0"/>
    <x v="1"/>
    <x v="0"/>
  </r>
  <r>
    <s v="1012"/>
    <s v="0L"/>
    <x v="1"/>
    <d v="2018-01-01T00:00:00"/>
    <x v="1"/>
    <x v="4"/>
    <s v="DR"/>
    <s v="4000136118"/>
    <s v="50"/>
    <n v="-500"/>
    <s v=""/>
    <x v="0"/>
    <x v="1"/>
    <x v="0"/>
  </r>
  <r>
    <s v="1012"/>
    <s v="0L"/>
    <x v="1"/>
    <d v="2018-01-01T00:00:00"/>
    <x v="1"/>
    <x v="4"/>
    <s v="DR"/>
    <s v="4000136121"/>
    <s v="50"/>
    <n v="-100"/>
    <s v=""/>
    <x v="0"/>
    <x v="1"/>
    <x v="0"/>
  </r>
  <r>
    <s v="1012"/>
    <s v="0L"/>
    <x v="1"/>
    <d v="2018-01-01T00:00:00"/>
    <x v="1"/>
    <x v="4"/>
    <s v="DR"/>
    <s v="4000136122"/>
    <s v="50"/>
    <n v="-3503.61"/>
    <s v=""/>
    <x v="0"/>
    <x v="1"/>
    <x v="0"/>
  </r>
  <r>
    <s v="1012"/>
    <s v="0L"/>
    <x v="1"/>
    <d v="2018-01-01T00:00:00"/>
    <x v="1"/>
    <x v="4"/>
    <s v="DR"/>
    <s v="4000136123"/>
    <s v="50"/>
    <n v="-100"/>
    <s v=""/>
    <x v="0"/>
    <x v="1"/>
    <x v="0"/>
  </r>
  <r>
    <s v="1012"/>
    <s v="0L"/>
    <x v="1"/>
    <d v="2018-01-01T00:00:00"/>
    <x v="1"/>
    <x v="4"/>
    <s v="DR"/>
    <s v="4000136124"/>
    <s v="50"/>
    <n v="-100"/>
    <s v=""/>
    <x v="0"/>
    <x v="1"/>
    <x v="0"/>
  </r>
  <r>
    <s v="1012"/>
    <s v="0L"/>
    <x v="1"/>
    <d v="2018-01-01T00:00:00"/>
    <x v="1"/>
    <x v="4"/>
    <s v="DR"/>
    <s v="4000136125"/>
    <s v="50"/>
    <n v="-100"/>
    <s v=""/>
    <x v="0"/>
    <x v="1"/>
    <x v="0"/>
  </r>
  <r>
    <s v="1012"/>
    <s v="0L"/>
    <x v="1"/>
    <d v="2018-02-01T00:00:00"/>
    <x v="1"/>
    <x v="5"/>
    <s v="DR"/>
    <s v="4000137796"/>
    <s v="50"/>
    <n v="-500"/>
    <s v=""/>
    <x v="0"/>
    <x v="1"/>
    <x v="0"/>
  </r>
  <r>
    <s v="1012"/>
    <s v="0L"/>
    <x v="1"/>
    <d v="2018-02-01T00:00:00"/>
    <x v="1"/>
    <x v="5"/>
    <s v="DR"/>
    <s v="4000137799"/>
    <s v="50"/>
    <n v="-100"/>
    <s v=""/>
    <x v="0"/>
    <x v="1"/>
    <x v="0"/>
  </r>
  <r>
    <s v="1012"/>
    <s v="0L"/>
    <x v="1"/>
    <d v="2018-02-01T00:00:00"/>
    <x v="1"/>
    <x v="5"/>
    <s v="DR"/>
    <s v="4000137800"/>
    <s v="50"/>
    <n v="-3352.86"/>
    <s v=""/>
    <x v="0"/>
    <x v="1"/>
    <x v="0"/>
  </r>
  <r>
    <s v="1012"/>
    <s v="0L"/>
    <x v="1"/>
    <d v="2018-02-01T00:00:00"/>
    <x v="1"/>
    <x v="5"/>
    <s v="DR"/>
    <s v="4000137801"/>
    <s v="50"/>
    <n v="-100"/>
    <s v=""/>
    <x v="0"/>
    <x v="1"/>
    <x v="0"/>
  </r>
  <r>
    <s v="1012"/>
    <s v="0L"/>
    <x v="1"/>
    <d v="2018-02-01T00:00:00"/>
    <x v="1"/>
    <x v="5"/>
    <s v="DR"/>
    <s v="4000137802"/>
    <s v="50"/>
    <n v="-100"/>
    <s v=""/>
    <x v="0"/>
    <x v="1"/>
    <x v="0"/>
  </r>
  <r>
    <s v="1012"/>
    <s v="0L"/>
    <x v="1"/>
    <d v="2018-02-01T00:00:00"/>
    <x v="1"/>
    <x v="5"/>
    <s v="DR"/>
    <s v="4000137803"/>
    <s v="50"/>
    <n v="-100"/>
    <s v=""/>
    <x v="0"/>
    <x v="1"/>
    <x v="0"/>
  </r>
  <r>
    <s v="1012"/>
    <s v="0L"/>
    <x v="1"/>
    <d v="2018-03-01T00:00:00"/>
    <x v="1"/>
    <x v="6"/>
    <s v="DR"/>
    <s v="4000139735"/>
    <s v="50"/>
    <n v="-500"/>
    <s v=""/>
    <x v="0"/>
    <x v="1"/>
    <x v="0"/>
  </r>
  <r>
    <s v="1012"/>
    <s v="0L"/>
    <x v="1"/>
    <d v="2018-03-01T00:00:00"/>
    <x v="1"/>
    <x v="6"/>
    <s v="DR"/>
    <s v="4000139738"/>
    <s v="50"/>
    <n v="-100"/>
    <s v=""/>
    <x v="0"/>
    <x v="1"/>
    <x v="0"/>
  </r>
  <r>
    <s v="1012"/>
    <s v="0L"/>
    <x v="1"/>
    <d v="2018-03-01T00:00:00"/>
    <x v="1"/>
    <x v="6"/>
    <s v="DR"/>
    <s v="4000139739"/>
    <s v="50"/>
    <n v="-3300.3"/>
    <s v=""/>
    <x v="0"/>
    <x v="1"/>
    <x v="0"/>
  </r>
  <r>
    <s v="1012"/>
    <s v="0L"/>
    <x v="1"/>
    <d v="2018-03-01T00:00:00"/>
    <x v="1"/>
    <x v="6"/>
    <s v="DR"/>
    <s v="4000139740"/>
    <s v="50"/>
    <n v="-100"/>
    <s v=""/>
    <x v="0"/>
    <x v="1"/>
    <x v="0"/>
  </r>
  <r>
    <s v="1012"/>
    <s v="0L"/>
    <x v="1"/>
    <d v="2018-03-01T00:00:00"/>
    <x v="1"/>
    <x v="6"/>
    <s v="DR"/>
    <s v="4000139741"/>
    <s v="50"/>
    <n v="-100"/>
    <s v=""/>
    <x v="0"/>
    <x v="1"/>
    <x v="0"/>
  </r>
  <r>
    <s v="1012"/>
    <s v="0L"/>
    <x v="1"/>
    <d v="2018-03-01T00:00:00"/>
    <x v="1"/>
    <x v="6"/>
    <s v="DR"/>
    <s v="4000139742"/>
    <s v="50"/>
    <n v="-100"/>
    <s v=""/>
    <x v="0"/>
    <x v="1"/>
    <x v="0"/>
  </r>
  <r>
    <s v="1012"/>
    <s v="0L"/>
    <x v="1"/>
    <d v="2018-04-01T00:00:00"/>
    <x v="1"/>
    <x v="7"/>
    <s v="DR"/>
    <s v="4000141660"/>
    <s v="50"/>
    <n v="-500"/>
    <s v=""/>
    <x v="0"/>
    <x v="1"/>
    <x v="0"/>
  </r>
  <r>
    <s v="1012"/>
    <s v="0L"/>
    <x v="1"/>
    <d v="2018-04-01T00:00:00"/>
    <x v="1"/>
    <x v="7"/>
    <s v="DR"/>
    <s v="4000141663"/>
    <s v="50"/>
    <n v="-100"/>
    <s v=""/>
    <x v="0"/>
    <x v="1"/>
    <x v="0"/>
  </r>
  <r>
    <s v="1012"/>
    <s v="0L"/>
    <x v="1"/>
    <d v="2018-04-01T00:00:00"/>
    <x v="1"/>
    <x v="7"/>
    <s v="DR"/>
    <s v="4000141664"/>
    <s v="50"/>
    <n v="-3530.19"/>
    <s v=""/>
    <x v="0"/>
    <x v="1"/>
    <x v="0"/>
  </r>
  <r>
    <s v="1012"/>
    <s v="0L"/>
    <x v="1"/>
    <d v="2018-04-01T00:00:00"/>
    <x v="1"/>
    <x v="7"/>
    <s v="DR"/>
    <s v="4000141665"/>
    <s v="50"/>
    <n v="-100"/>
    <s v=""/>
    <x v="0"/>
    <x v="1"/>
    <x v="0"/>
  </r>
  <r>
    <s v="1012"/>
    <s v="0L"/>
    <x v="1"/>
    <d v="2018-04-01T00:00:00"/>
    <x v="1"/>
    <x v="7"/>
    <s v="DR"/>
    <s v="4000141666"/>
    <s v="50"/>
    <n v="-100"/>
    <s v=""/>
    <x v="0"/>
    <x v="1"/>
    <x v="0"/>
  </r>
  <r>
    <s v="1012"/>
    <s v="0L"/>
    <x v="1"/>
    <d v="2018-04-01T00:00:00"/>
    <x v="1"/>
    <x v="7"/>
    <s v="DR"/>
    <s v="4000141667"/>
    <s v="50"/>
    <n v="-100"/>
    <s v=""/>
    <x v="0"/>
    <x v="1"/>
    <x v="0"/>
  </r>
  <r>
    <s v="1012"/>
    <s v="0L"/>
    <x v="1"/>
    <d v="2018-05-01T00:00:00"/>
    <x v="1"/>
    <x v="8"/>
    <s v="DR"/>
    <s v="4000143663"/>
    <s v="50"/>
    <n v="-500"/>
    <s v=""/>
    <x v="0"/>
    <x v="1"/>
    <x v="0"/>
  </r>
  <r>
    <s v="1012"/>
    <s v="0L"/>
    <x v="1"/>
    <d v="2018-05-01T00:00:00"/>
    <x v="1"/>
    <x v="8"/>
    <s v="DR"/>
    <s v="4000143666"/>
    <s v="50"/>
    <n v="-100"/>
    <s v=""/>
    <x v="0"/>
    <x v="1"/>
    <x v="0"/>
  </r>
  <r>
    <s v="1012"/>
    <s v="0L"/>
    <x v="1"/>
    <d v="2018-05-01T00:00:00"/>
    <x v="1"/>
    <x v="8"/>
    <s v="DR"/>
    <s v="4000143667"/>
    <s v="50"/>
    <n v="-3292.77"/>
    <s v=""/>
    <x v="0"/>
    <x v="1"/>
    <x v="0"/>
  </r>
  <r>
    <s v="1012"/>
    <s v="0L"/>
    <x v="1"/>
    <d v="2018-05-01T00:00:00"/>
    <x v="1"/>
    <x v="8"/>
    <s v="DR"/>
    <s v="4000143668"/>
    <s v="50"/>
    <n v="-100"/>
    <s v=""/>
    <x v="0"/>
    <x v="1"/>
    <x v="0"/>
  </r>
  <r>
    <s v="1012"/>
    <s v="0L"/>
    <x v="1"/>
    <d v="2018-05-01T00:00:00"/>
    <x v="1"/>
    <x v="8"/>
    <s v="DR"/>
    <s v="4000143669"/>
    <s v="50"/>
    <n v="-100"/>
    <s v=""/>
    <x v="0"/>
    <x v="1"/>
    <x v="0"/>
  </r>
  <r>
    <s v="1012"/>
    <s v="0L"/>
    <x v="1"/>
    <d v="2018-05-01T00:00:00"/>
    <x v="1"/>
    <x v="8"/>
    <s v="DR"/>
    <s v="4000143670"/>
    <s v="50"/>
    <n v="-100"/>
    <s v=""/>
    <x v="0"/>
    <x v="1"/>
    <x v="0"/>
  </r>
  <r>
    <s v="1012"/>
    <s v="0L"/>
    <x v="1"/>
    <d v="2018-06-01T00:00:00"/>
    <x v="1"/>
    <x v="9"/>
    <s v="DR"/>
    <s v="4000146764"/>
    <s v="50"/>
    <n v="-500"/>
    <s v=""/>
    <x v="0"/>
    <x v="1"/>
    <x v="0"/>
  </r>
  <r>
    <s v="1012"/>
    <s v="0L"/>
    <x v="1"/>
    <d v="2018-06-01T00:00:00"/>
    <x v="1"/>
    <x v="9"/>
    <s v="DR"/>
    <s v="4000146767"/>
    <s v="50"/>
    <n v="-100"/>
    <s v=""/>
    <x v="0"/>
    <x v="1"/>
    <x v="0"/>
  </r>
  <r>
    <s v="1012"/>
    <s v="0L"/>
    <x v="1"/>
    <d v="2018-06-01T00:00:00"/>
    <x v="1"/>
    <x v="9"/>
    <s v="DR"/>
    <s v="4000146768"/>
    <s v="50"/>
    <n v="-3351.78"/>
    <s v=""/>
    <x v="0"/>
    <x v="1"/>
    <x v="0"/>
  </r>
  <r>
    <s v="1012"/>
    <s v="0L"/>
    <x v="1"/>
    <d v="2018-06-01T00:00:00"/>
    <x v="1"/>
    <x v="9"/>
    <s v="DR"/>
    <s v="4000146769"/>
    <s v="50"/>
    <n v="-100"/>
    <s v=""/>
    <x v="0"/>
    <x v="1"/>
    <x v="0"/>
  </r>
  <r>
    <s v="1012"/>
    <s v="0L"/>
    <x v="1"/>
    <d v="2018-06-01T00:00:00"/>
    <x v="1"/>
    <x v="9"/>
    <s v="DR"/>
    <s v="4000146770"/>
    <s v="50"/>
    <n v="-100"/>
    <s v=""/>
    <x v="0"/>
    <x v="1"/>
    <x v="0"/>
  </r>
  <r>
    <s v="1012"/>
    <s v="0L"/>
    <x v="1"/>
    <d v="2018-06-01T00:00:00"/>
    <x v="1"/>
    <x v="9"/>
    <s v="DR"/>
    <s v="4000146771"/>
    <s v="50"/>
    <n v="-100"/>
    <s v=""/>
    <x v="0"/>
    <x v="1"/>
    <x v="0"/>
  </r>
  <r>
    <s v="1012"/>
    <s v="0L"/>
    <x v="1"/>
    <d v="2018-07-01T00:00:00"/>
    <x v="1"/>
    <x v="10"/>
    <s v="DR"/>
    <s v="4000148925"/>
    <s v="50"/>
    <n v="-500"/>
    <s v=""/>
    <x v="0"/>
    <x v="1"/>
    <x v="0"/>
  </r>
  <r>
    <s v="1012"/>
    <s v="0L"/>
    <x v="1"/>
    <d v="2018-07-01T00:00:00"/>
    <x v="1"/>
    <x v="10"/>
    <s v="DR"/>
    <s v="4000148929"/>
    <s v="50"/>
    <n v="-100"/>
    <s v=""/>
    <x v="0"/>
    <x v="1"/>
    <x v="0"/>
  </r>
  <r>
    <s v="1012"/>
    <s v="0L"/>
    <x v="1"/>
    <d v="2018-07-01T00:00:00"/>
    <x v="1"/>
    <x v="10"/>
    <s v="DR"/>
    <s v="4000148930"/>
    <s v="50"/>
    <n v="-3621.33"/>
    <s v=""/>
    <x v="0"/>
    <x v="1"/>
    <x v="0"/>
  </r>
  <r>
    <s v="1012"/>
    <s v="0L"/>
    <x v="1"/>
    <d v="2018-07-01T00:00:00"/>
    <x v="1"/>
    <x v="10"/>
    <s v="DR"/>
    <s v="4000148931"/>
    <s v="50"/>
    <n v="-100"/>
    <s v=""/>
    <x v="0"/>
    <x v="1"/>
    <x v="0"/>
  </r>
  <r>
    <s v="1012"/>
    <s v="0L"/>
    <x v="1"/>
    <d v="2018-07-01T00:00:00"/>
    <x v="1"/>
    <x v="10"/>
    <s v="DR"/>
    <s v="4000148932"/>
    <s v="50"/>
    <n v="-100"/>
    <s v=""/>
    <x v="0"/>
    <x v="1"/>
    <x v="0"/>
  </r>
  <r>
    <s v="1012"/>
    <s v="0L"/>
    <x v="1"/>
    <d v="2018-07-01T00:00:00"/>
    <x v="1"/>
    <x v="10"/>
    <s v="DR"/>
    <s v="4000148933"/>
    <s v="50"/>
    <n v="-100"/>
    <s v=""/>
    <x v="0"/>
    <x v="1"/>
    <x v="0"/>
  </r>
  <r>
    <s v="1012"/>
    <s v="0L"/>
    <x v="1"/>
    <d v="2018-08-01T00:00:00"/>
    <x v="1"/>
    <x v="11"/>
    <s v="DR"/>
    <s v="4000150840"/>
    <s v="50"/>
    <n v="-500"/>
    <s v=""/>
    <x v="0"/>
    <x v="1"/>
    <x v="0"/>
  </r>
  <r>
    <s v="1012"/>
    <s v="0L"/>
    <x v="1"/>
    <d v="2018-08-01T00:00:00"/>
    <x v="1"/>
    <x v="11"/>
    <s v="DR"/>
    <s v="4000150846"/>
    <s v="50"/>
    <n v="-100"/>
    <s v=""/>
    <x v="0"/>
    <x v="1"/>
    <x v="0"/>
  </r>
  <r>
    <s v="1012"/>
    <s v="0L"/>
    <x v="1"/>
    <d v="2018-08-01T00:00:00"/>
    <x v="1"/>
    <x v="11"/>
    <s v="DR"/>
    <s v="4000150849"/>
    <s v="50"/>
    <n v="-3269.07"/>
    <s v=""/>
    <x v="0"/>
    <x v="1"/>
    <x v="0"/>
  </r>
  <r>
    <s v="1012"/>
    <s v="0L"/>
    <x v="1"/>
    <d v="2018-08-01T00:00:00"/>
    <x v="1"/>
    <x v="11"/>
    <s v="DR"/>
    <s v="4000150850"/>
    <s v="50"/>
    <n v="-100"/>
    <s v=""/>
    <x v="0"/>
    <x v="1"/>
    <x v="0"/>
  </r>
  <r>
    <s v="1012"/>
    <s v="0L"/>
    <x v="1"/>
    <d v="2018-08-01T00:00:00"/>
    <x v="1"/>
    <x v="11"/>
    <s v="DR"/>
    <s v="4000150854"/>
    <s v="50"/>
    <n v="-100"/>
    <s v=""/>
    <x v="0"/>
    <x v="1"/>
    <x v="0"/>
  </r>
  <r>
    <s v="1012"/>
    <s v="0L"/>
    <x v="1"/>
    <d v="2018-08-01T00:00:00"/>
    <x v="1"/>
    <x v="11"/>
    <s v="DR"/>
    <s v="4000150858"/>
    <s v="50"/>
    <n v="-100"/>
    <s v=""/>
    <x v="0"/>
    <x v="1"/>
    <x v="0"/>
  </r>
  <r>
    <s v="1012"/>
    <s v="0L"/>
    <x v="2"/>
    <d v="2017-09-01T00:00:00"/>
    <x v="0"/>
    <x v="0"/>
    <s v="DR"/>
    <s v="4000128034"/>
    <s v="50"/>
    <n v="-23333.33"/>
    <s v=""/>
    <x v="0"/>
    <x v="2"/>
    <x v="0"/>
  </r>
  <r>
    <s v="1012"/>
    <s v="0L"/>
    <x v="2"/>
    <d v="2017-10-01T00:00:00"/>
    <x v="0"/>
    <x v="1"/>
    <s v="DR"/>
    <s v="4000130004"/>
    <s v="50"/>
    <n v="-23333.33"/>
    <s v=""/>
    <x v="0"/>
    <x v="2"/>
    <x v="0"/>
  </r>
  <r>
    <s v="1012"/>
    <s v="0L"/>
    <x v="2"/>
    <d v="2017-10-10T00:00:00"/>
    <x v="0"/>
    <x v="1"/>
    <s v="DR"/>
    <s v="4000130851"/>
    <s v="50"/>
    <n v="-910"/>
    <s v=""/>
    <x v="0"/>
    <x v="2"/>
    <x v="0"/>
  </r>
  <r>
    <s v="1012"/>
    <s v="0L"/>
    <x v="2"/>
    <d v="2017-10-10T00:00:00"/>
    <x v="0"/>
    <x v="1"/>
    <s v="DR"/>
    <s v="4000130852"/>
    <s v="50"/>
    <n v="-980"/>
    <s v=""/>
    <x v="0"/>
    <x v="2"/>
    <x v="0"/>
  </r>
  <r>
    <s v="1012"/>
    <s v="0L"/>
    <x v="2"/>
    <d v="2017-10-10T00:00:00"/>
    <x v="0"/>
    <x v="1"/>
    <s v="DR"/>
    <s v="4000130853"/>
    <s v="50"/>
    <n v="-980"/>
    <s v=""/>
    <x v="0"/>
    <x v="2"/>
    <x v="0"/>
  </r>
  <r>
    <s v="1012"/>
    <s v="0L"/>
    <x v="2"/>
    <d v="2017-10-10T00:00:00"/>
    <x v="0"/>
    <x v="1"/>
    <s v="DR"/>
    <s v="4000130854"/>
    <s v="50"/>
    <n v="-1190"/>
    <s v=""/>
    <x v="0"/>
    <x v="2"/>
    <x v="0"/>
  </r>
  <r>
    <s v="1012"/>
    <s v="0L"/>
    <x v="2"/>
    <d v="2017-10-10T00:00:00"/>
    <x v="0"/>
    <x v="1"/>
    <s v="DR"/>
    <s v="4000130856"/>
    <s v="50"/>
    <n v="-1050"/>
    <s v=""/>
    <x v="0"/>
    <x v="2"/>
    <x v="0"/>
  </r>
  <r>
    <s v="1012"/>
    <s v="0L"/>
    <x v="2"/>
    <d v="2017-10-10T00:00:00"/>
    <x v="0"/>
    <x v="1"/>
    <s v="DR"/>
    <s v="4000130857"/>
    <s v="50"/>
    <n v="-840"/>
    <s v=""/>
    <x v="0"/>
    <x v="2"/>
    <x v="0"/>
  </r>
  <r>
    <s v="1012"/>
    <s v="0L"/>
    <x v="2"/>
    <d v="2017-11-01T00:00:00"/>
    <x v="0"/>
    <x v="2"/>
    <s v="DR"/>
    <s v="4000132254"/>
    <s v="50"/>
    <n v="-23333.33"/>
    <s v=""/>
    <x v="0"/>
    <x v="2"/>
    <x v="0"/>
  </r>
  <r>
    <s v="1012"/>
    <s v="0L"/>
    <x v="2"/>
    <d v="2017-11-28T00:00:00"/>
    <x v="0"/>
    <x v="2"/>
    <s v="DR"/>
    <s v="4000133853"/>
    <s v="50"/>
    <n v="-770"/>
    <s v=""/>
    <x v="1"/>
    <x v="2"/>
    <x v="1"/>
  </r>
  <r>
    <s v="1012"/>
    <s v="0L"/>
    <x v="2"/>
    <d v="2017-12-01T00:00:00"/>
    <x v="0"/>
    <x v="3"/>
    <s v="DR"/>
    <s v="4000134109"/>
    <s v="50"/>
    <n v="-23333.33"/>
    <s v=""/>
    <x v="0"/>
    <x v="2"/>
    <x v="0"/>
  </r>
  <r>
    <s v="1012"/>
    <s v="0L"/>
    <x v="2"/>
    <d v="2017-12-15T00:00:00"/>
    <x v="0"/>
    <x v="3"/>
    <s v="DR"/>
    <s v="4000135359"/>
    <s v="50"/>
    <n v="-910"/>
    <s v=""/>
    <x v="0"/>
    <x v="2"/>
    <x v="0"/>
  </r>
  <r>
    <s v="1012"/>
    <s v="0L"/>
    <x v="2"/>
    <d v="2018-01-01T00:00:00"/>
    <x v="1"/>
    <x v="4"/>
    <s v="DR"/>
    <s v="4000136114"/>
    <s v="50"/>
    <n v="-23333.33"/>
    <s v=""/>
    <x v="0"/>
    <x v="2"/>
    <x v="0"/>
  </r>
  <r>
    <s v="1012"/>
    <s v="0L"/>
    <x v="2"/>
    <d v="2018-02-01T00:00:00"/>
    <x v="1"/>
    <x v="5"/>
    <s v="DR"/>
    <s v="4000137792"/>
    <s v="50"/>
    <n v="-23333.33"/>
    <s v=""/>
    <x v="0"/>
    <x v="2"/>
    <x v="0"/>
  </r>
  <r>
    <s v="1012"/>
    <s v="0L"/>
    <x v="2"/>
    <d v="2018-02-05T00:00:00"/>
    <x v="1"/>
    <x v="5"/>
    <s v="DR"/>
    <s v="4000138421"/>
    <s v="50"/>
    <n v="-560"/>
    <s v=""/>
    <x v="1"/>
    <x v="2"/>
    <x v="1"/>
  </r>
  <r>
    <s v="1012"/>
    <s v="0L"/>
    <x v="2"/>
    <d v="2018-03-01T00:00:00"/>
    <x v="1"/>
    <x v="6"/>
    <s v="DR"/>
    <s v="4000139731"/>
    <s v="50"/>
    <n v="-23333.33"/>
    <s v=""/>
    <x v="0"/>
    <x v="2"/>
    <x v="0"/>
  </r>
  <r>
    <s v="1012"/>
    <s v="0L"/>
    <x v="2"/>
    <d v="2018-03-14T00:00:00"/>
    <x v="1"/>
    <x v="6"/>
    <s v="DR"/>
    <s v="4000140739"/>
    <s v="50"/>
    <n v="-1260"/>
    <s v=""/>
    <x v="0"/>
    <x v="2"/>
    <x v="0"/>
  </r>
  <r>
    <s v="1012"/>
    <s v="0L"/>
    <x v="2"/>
    <d v="2018-03-15T00:00:00"/>
    <x v="1"/>
    <x v="6"/>
    <s v="DR"/>
    <s v="4000140884"/>
    <s v="50"/>
    <n v="-490"/>
    <s v=""/>
    <x v="0"/>
    <x v="2"/>
    <x v="0"/>
  </r>
  <r>
    <s v="1012"/>
    <s v="0L"/>
    <x v="2"/>
    <d v="2018-04-01T00:00:00"/>
    <x v="1"/>
    <x v="7"/>
    <s v="DR"/>
    <s v="4000141656"/>
    <s v="50"/>
    <n v="-23333.33"/>
    <s v=""/>
    <x v="0"/>
    <x v="2"/>
    <x v="0"/>
  </r>
  <r>
    <s v="1012"/>
    <s v="0L"/>
    <x v="2"/>
    <d v="2018-04-04T00:00:00"/>
    <x v="1"/>
    <x v="7"/>
    <s v="DR"/>
    <s v="4000142254"/>
    <s v="50"/>
    <n v="-140"/>
    <s v=""/>
    <x v="0"/>
    <x v="2"/>
    <x v="0"/>
  </r>
  <r>
    <s v="1012"/>
    <s v="0L"/>
    <x v="2"/>
    <d v="2018-04-13T00:00:00"/>
    <x v="1"/>
    <x v="7"/>
    <s v="DR"/>
    <s v="4000142665"/>
    <s v="50"/>
    <n v="-770"/>
    <s v=""/>
    <x v="0"/>
    <x v="2"/>
    <x v="0"/>
  </r>
  <r>
    <s v="1012"/>
    <s v="0L"/>
    <x v="2"/>
    <d v="2018-05-01T00:00:00"/>
    <x v="1"/>
    <x v="8"/>
    <s v="DR"/>
    <s v="4000143659"/>
    <s v="50"/>
    <n v="-23333.33"/>
    <s v=""/>
    <x v="0"/>
    <x v="2"/>
    <x v="0"/>
  </r>
  <r>
    <s v="1012"/>
    <s v="0L"/>
    <x v="2"/>
    <d v="2018-05-08T00:00:00"/>
    <x v="1"/>
    <x v="8"/>
    <s v="DR"/>
    <s v="4000144439"/>
    <s v="50"/>
    <n v="-140"/>
    <s v=""/>
    <x v="0"/>
    <x v="2"/>
    <x v="0"/>
  </r>
  <r>
    <s v="1012"/>
    <s v="0L"/>
    <x v="2"/>
    <d v="2018-05-08T00:00:00"/>
    <x v="1"/>
    <x v="8"/>
    <s v="DR"/>
    <s v="4000144440"/>
    <s v="50"/>
    <n v="-1330"/>
    <s v=""/>
    <x v="0"/>
    <x v="2"/>
    <x v="0"/>
  </r>
  <r>
    <s v="1012"/>
    <s v="0L"/>
    <x v="2"/>
    <d v="2018-06-01T00:00:00"/>
    <x v="1"/>
    <x v="9"/>
    <s v="DR"/>
    <s v="4000146760"/>
    <s v="50"/>
    <n v="-23333.33"/>
    <s v=""/>
    <x v="0"/>
    <x v="2"/>
    <x v="0"/>
  </r>
  <r>
    <s v="1012"/>
    <s v="0L"/>
    <x v="2"/>
    <d v="2018-06-07T00:00:00"/>
    <x v="1"/>
    <x v="9"/>
    <s v="DR"/>
    <s v="4000147428"/>
    <s v="50"/>
    <n v="-210"/>
    <s v=""/>
    <x v="0"/>
    <x v="2"/>
    <x v="0"/>
  </r>
  <r>
    <s v="1012"/>
    <s v="0L"/>
    <x v="2"/>
    <d v="2018-06-07T00:00:00"/>
    <x v="1"/>
    <x v="9"/>
    <s v="DR"/>
    <s v="4000147429"/>
    <s v="50"/>
    <n v="-700"/>
    <s v=""/>
    <x v="0"/>
    <x v="2"/>
    <x v="0"/>
  </r>
  <r>
    <s v="1012"/>
    <s v="0L"/>
    <x v="2"/>
    <d v="2018-07-01T00:00:00"/>
    <x v="1"/>
    <x v="10"/>
    <s v="DR"/>
    <s v="4000148915"/>
    <s v="50"/>
    <n v="-23333.33"/>
    <s v=""/>
    <x v="0"/>
    <x v="2"/>
    <x v="0"/>
  </r>
  <r>
    <s v="1012"/>
    <s v="0L"/>
    <x v="2"/>
    <d v="2018-07-09T00:00:00"/>
    <x v="1"/>
    <x v="10"/>
    <s v="DR"/>
    <s v="4000149499"/>
    <s v="50"/>
    <n v="-210"/>
    <s v=""/>
    <x v="0"/>
    <x v="2"/>
    <x v="0"/>
  </r>
  <r>
    <s v="1012"/>
    <s v="0L"/>
    <x v="2"/>
    <d v="2018-07-09T00:00:00"/>
    <x v="1"/>
    <x v="10"/>
    <s v="DR"/>
    <s v="4000149500"/>
    <s v="50"/>
    <n v="-840"/>
    <s v=""/>
    <x v="0"/>
    <x v="2"/>
    <x v="0"/>
  </r>
  <r>
    <s v="1012"/>
    <s v="0L"/>
    <x v="2"/>
    <d v="2018-08-03T00:00:00"/>
    <x v="1"/>
    <x v="11"/>
    <s v="DR"/>
    <s v="4000151499"/>
    <s v="50"/>
    <n v="-210"/>
    <s v=""/>
    <x v="0"/>
    <x v="2"/>
    <x v="0"/>
  </r>
  <r>
    <s v="1012"/>
    <s v="0L"/>
    <x v="2"/>
    <d v="2018-08-03T00:00:00"/>
    <x v="1"/>
    <x v="11"/>
    <s v="DR"/>
    <s v="4000151500"/>
    <s v="50"/>
    <n v="-980"/>
    <s v=""/>
    <x v="0"/>
    <x v="2"/>
    <x v="0"/>
  </r>
  <r>
    <s v="1012"/>
    <s v="0L"/>
    <x v="3"/>
    <d v="2017-09-30T00:00:00"/>
    <x v="0"/>
    <x v="0"/>
    <s v="SA"/>
    <s v="100091868"/>
    <s v="50"/>
    <n v="-12198.7"/>
    <s v="Interco Rent"/>
    <x v="1"/>
    <x v="3"/>
    <x v="1"/>
  </r>
  <r>
    <s v="1012"/>
    <s v="0L"/>
    <x v="3"/>
    <d v="2017-10-31T00:00:00"/>
    <x v="0"/>
    <x v="1"/>
    <s v="SA"/>
    <s v="100093048"/>
    <s v="50"/>
    <n v="-12198.7"/>
    <s v="Interco Rent"/>
    <x v="1"/>
    <x v="3"/>
    <x v="1"/>
  </r>
  <r>
    <s v="1012"/>
    <s v="0L"/>
    <x v="3"/>
    <d v="2017-11-30T00:00:00"/>
    <x v="0"/>
    <x v="2"/>
    <s v="SA"/>
    <s v="100095363"/>
    <s v="50"/>
    <n v="-12198.7"/>
    <s v="Interco Rent"/>
    <x v="1"/>
    <x v="3"/>
    <x v="1"/>
  </r>
  <r>
    <s v="1012"/>
    <s v="0L"/>
    <x v="3"/>
    <d v="2017-12-31T00:00:00"/>
    <x v="0"/>
    <x v="3"/>
    <s v="SA"/>
    <s v="100097212"/>
    <s v="50"/>
    <n v="-12198.7"/>
    <s v="Interco Rent"/>
    <x v="1"/>
    <x v="3"/>
    <x v="1"/>
  </r>
  <r>
    <s v="1012"/>
    <s v="0L"/>
    <x v="3"/>
    <d v="2018-01-31T00:00:00"/>
    <x v="1"/>
    <x v="4"/>
    <s v="SA"/>
    <s v="100099734"/>
    <s v="50"/>
    <n v="-12910.83"/>
    <s v="Interco Rent"/>
    <x v="1"/>
    <x v="3"/>
    <x v="1"/>
  </r>
  <r>
    <s v="1012"/>
    <s v="0L"/>
    <x v="3"/>
    <d v="2018-02-28T00:00:00"/>
    <x v="1"/>
    <x v="5"/>
    <s v="SA"/>
    <s v="100101451"/>
    <s v="50"/>
    <n v="-12910.83"/>
    <s v="Interco Rent"/>
    <x v="1"/>
    <x v="3"/>
    <x v="1"/>
  </r>
  <r>
    <s v="1012"/>
    <s v="0L"/>
    <x v="3"/>
    <d v="2018-03-31T00:00:00"/>
    <x v="1"/>
    <x v="6"/>
    <s v="SA"/>
    <s v="100102160"/>
    <s v="50"/>
    <n v="-12910.83"/>
    <s v="Interco Rent"/>
    <x v="1"/>
    <x v="3"/>
    <x v="1"/>
  </r>
  <r>
    <s v="1012"/>
    <s v="0L"/>
    <x v="3"/>
    <d v="2018-04-30T00:00:00"/>
    <x v="1"/>
    <x v="7"/>
    <s v="SA"/>
    <s v="100104503"/>
    <s v="50"/>
    <n v="-12910.83"/>
    <s v="Interco Rent"/>
    <x v="1"/>
    <x v="3"/>
    <x v="1"/>
  </r>
  <r>
    <s v="1012"/>
    <s v="0L"/>
    <x v="3"/>
    <d v="2018-05-31T00:00:00"/>
    <x v="1"/>
    <x v="8"/>
    <s v="SA"/>
    <s v="100106316"/>
    <s v="50"/>
    <n v="-12910.83"/>
    <s v="Interco Rent"/>
    <x v="1"/>
    <x v="3"/>
    <x v="1"/>
  </r>
  <r>
    <s v="1012"/>
    <s v="0L"/>
    <x v="3"/>
    <d v="2018-06-30T00:00:00"/>
    <x v="1"/>
    <x v="9"/>
    <s v="SA"/>
    <s v="100108070"/>
    <s v="50"/>
    <n v="-12910.83"/>
    <s v="Interco Rent"/>
    <x v="1"/>
    <x v="3"/>
    <x v="1"/>
  </r>
  <r>
    <s v="1012"/>
    <s v="0L"/>
    <x v="3"/>
    <d v="2018-07-31T00:00:00"/>
    <x v="1"/>
    <x v="10"/>
    <s v="SA"/>
    <s v="100109789"/>
    <s v="50"/>
    <n v="-12910.83"/>
    <s v="Interco Rent"/>
    <x v="1"/>
    <x v="3"/>
    <x v="1"/>
  </r>
  <r>
    <s v="1012"/>
    <s v="0L"/>
    <x v="4"/>
    <d v="2018-05-01T00:00:00"/>
    <x v="1"/>
    <x v="8"/>
    <s v="SG"/>
    <s v="100105311"/>
    <s v="40"/>
    <n v="119.69"/>
    <s v="Adjust April Revenues"/>
    <x v="1"/>
    <x v="4"/>
    <x v="1"/>
  </r>
  <r>
    <s v="1012"/>
    <s v="0L"/>
    <x v="5"/>
    <d v="2018-05-01T00:00:00"/>
    <x v="1"/>
    <x v="8"/>
    <s v="SG"/>
    <s v="100105311"/>
    <s v="40"/>
    <n v="24"/>
    <s v="Adjust April Revenues"/>
    <x v="1"/>
    <x v="5"/>
    <x v="1"/>
  </r>
  <r>
    <s v="1012"/>
    <s v="0L"/>
    <x v="6"/>
    <d v="2018-05-01T00:00:00"/>
    <x v="1"/>
    <x v="8"/>
    <s v="SG"/>
    <s v="100105311"/>
    <s v="40"/>
    <n v="84"/>
    <s v="Adjust April Revenues"/>
    <x v="0"/>
    <x v="6"/>
    <x v="0"/>
  </r>
  <r>
    <s v="1012"/>
    <s v="0L"/>
    <x v="6"/>
    <d v="2018-05-01T00:00:00"/>
    <x v="1"/>
    <x v="8"/>
    <s v="SG"/>
    <s v="100105311"/>
    <s v="40"/>
    <n v="3836"/>
    <s v="Adjust April Revenues"/>
    <x v="1"/>
    <x v="6"/>
    <x v="1"/>
  </r>
  <r>
    <s v="1012"/>
    <s v="0L"/>
    <x v="6"/>
    <d v="2018-05-01T00:00:00"/>
    <x v="1"/>
    <x v="8"/>
    <s v="SG"/>
    <s v="100105311"/>
    <s v="40"/>
    <n v="84"/>
    <s v="Adjust April Revenues"/>
    <x v="2"/>
    <x v="6"/>
    <x v="2"/>
  </r>
  <r>
    <s v="1012"/>
    <s v="0L"/>
    <x v="6"/>
    <d v="2018-08-01T00:00:00"/>
    <x v="1"/>
    <x v="11"/>
    <s v="SG"/>
    <s v="100111460"/>
    <s v="40"/>
    <n v="5656"/>
    <s v="Adjust July Revenues"/>
    <x v="1"/>
    <x v="6"/>
    <x v="1"/>
  </r>
  <r>
    <s v="1012"/>
    <s v="0L"/>
    <x v="6"/>
    <d v="2018-08-01T00:00:00"/>
    <x v="1"/>
    <x v="11"/>
    <s v="SG"/>
    <s v="100111460"/>
    <s v="40"/>
    <n v="112"/>
    <s v="Adjust July Revenues"/>
    <x v="0"/>
    <x v="6"/>
    <x v="0"/>
  </r>
  <r>
    <s v="1012"/>
    <s v="0L"/>
    <x v="1"/>
    <d v="2017-09-01T00:00:00"/>
    <x v="0"/>
    <x v="0"/>
    <s v="SG"/>
    <s v="100089633"/>
    <s v="40"/>
    <n v="4589.5200000000004"/>
    <s v="Accrue MI Bills for Data Usage"/>
    <x v="0"/>
    <x v="1"/>
    <x v="0"/>
  </r>
  <r>
    <s v="1012"/>
    <s v="0L"/>
    <x v="1"/>
    <d v="2017-10-01T00:00:00"/>
    <x v="0"/>
    <x v="1"/>
    <s v="SG"/>
    <s v="100091010"/>
    <s v="40"/>
    <n v="4580.42"/>
    <s v="Accrue MI Bills for Data Usage"/>
    <x v="0"/>
    <x v="1"/>
    <x v="0"/>
  </r>
  <r>
    <s v="1012"/>
    <s v="0L"/>
    <x v="1"/>
    <d v="2017-11-01T00:00:00"/>
    <x v="0"/>
    <x v="2"/>
    <s v="SG"/>
    <s v="100093161"/>
    <s v="40"/>
    <n v="4594.25"/>
    <s v="Accrue MI Bills for Data Usage"/>
    <x v="0"/>
    <x v="1"/>
    <x v="0"/>
  </r>
  <r>
    <s v="1012"/>
    <s v="0L"/>
    <x v="1"/>
    <d v="2017-12-01T00:00:00"/>
    <x v="0"/>
    <x v="3"/>
    <s v="SG"/>
    <s v="100095291"/>
    <s v="40"/>
    <n v="4251.22"/>
    <s v="Accrue MI Bills for Data Usage"/>
    <x v="0"/>
    <x v="1"/>
    <x v="0"/>
  </r>
  <r>
    <s v="1012"/>
    <s v="0L"/>
    <x v="1"/>
    <d v="2018-01-01T00:00:00"/>
    <x v="1"/>
    <x v="4"/>
    <s v="SG"/>
    <s v="100097167"/>
    <s v="40"/>
    <n v="4117.91"/>
    <s v="Accrue MI Bills for Data Usage"/>
    <x v="0"/>
    <x v="1"/>
    <x v="0"/>
  </r>
  <r>
    <s v="1012"/>
    <s v="0L"/>
    <x v="1"/>
    <d v="2018-02-01T00:00:00"/>
    <x v="1"/>
    <x v="5"/>
    <s v="SG"/>
    <s v="100098756"/>
    <s v="40"/>
    <n v="4110.21"/>
    <s v="Accrue MI Bills for Data Usage"/>
    <x v="0"/>
    <x v="1"/>
    <x v="0"/>
  </r>
  <r>
    <s v="1012"/>
    <s v="0L"/>
    <x v="1"/>
    <d v="2018-03-01T00:00:00"/>
    <x v="1"/>
    <x v="6"/>
    <s v="SG"/>
    <s v="100101518"/>
    <s v="40"/>
    <n v="4108.76"/>
    <s v="Accrue MI Bills for Data Usage"/>
    <x v="0"/>
    <x v="1"/>
    <x v="0"/>
  </r>
  <r>
    <s v="1012"/>
    <s v="0L"/>
    <x v="1"/>
    <d v="2018-04-01T00:00:00"/>
    <x v="1"/>
    <x v="7"/>
    <s v="SG"/>
    <s v="100102575"/>
    <s v="40"/>
    <n v="4124.2700000000004"/>
    <s v="Accrue MI Bills for Data Usage"/>
    <x v="0"/>
    <x v="1"/>
    <x v="0"/>
  </r>
  <r>
    <s v="1012"/>
    <s v="0L"/>
    <x v="1"/>
    <d v="2018-05-01T00:00:00"/>
    <x v="1"/>
    <x v="8"/>
    <s v="SG"/>
    <s v="100105256"/>
    <s v="40"/>
    <n v="4126.1099999999997"/>
    <s v="Accrue MI Bills for Data Usage"/>
    <x v="0"/>
    <x v="1"/>
    <x v="0"/>
  </r>
  <r>
    <s v="1012"/>
    <s v="0L"/>
    <x v="1"/>
    <d v="2018-06-01T00:00:00"/>
    <x v="1"/>
    <x v="9"/>
    <s v="SG"/>
    <s v="100106083"/>
    <s v="40"/>
    <n v="4133.67"/>
    <s v="Accrue MI Bills for Data Usage"/>
    <x v="0"/>
    <x v="1"/>
    <x v="0"/>
  </r>
  <r>
    <s v="1012"/>
    <s v="0L"/>
    <x v="1"/>
    <d v="2018-07-01T00:00:00"/>
    <x v="1"/>
    <x v="10"/>
    <s v="SG"/>
    <s v="100108371"/>
    <s v="40"/>
    <n v="4134.49"/>
    <s v="Accrue MI Bills for Data Usage"/>
    <x v="0"/>
    <x v="1"/>
    <x v="0"/>
  </r>
  <r>
    <s v="1012"/>
    <s v="0L"/>
    <x v="1"/>
    <d v="2018-08-01T00:00:00"/>
    <x v="1"/>
    <x v="11"/>
    <s v="SG"/>
    <s v="100110328"/>
    <s v="40"/>
    <n v="4128.38"/>
    <s v="Accrue MI Bills for Data Usage"/>
    <x v="0"/>
    <x v="1"/>
    <x v="0"/>
  </r>
  <r>
    <s v="1012"/>
    <s v="0L"/>
    <x v="2"/>
    <d v="2018-05-01T00:00:00"/>
    <x v="1"/>
    <x v="8"/>
    <s v="SG"/>
    <s v="100105311"/>
    <s v="40"/>
    <n v="1530.51"/>
    <s v="Adjust April Revenues"/>
    <x v="1"/>
    <x v="2"/>
    <x v="1"/>
  </r>
  <r>
    <s v="1012"/>
    <s v="0L"/>
    <x v="2"/>
    <d v="2018-08-01T00:00:00"/>
    <x v="1"/>
    <x v="11"/>
    <s v="SG"/>
    <s v="100111460"/>
    <s v="40"/>
    <n v="981.92"/>
    <s v="Adjust July Revenues"/>
    <x v="1"/>
    <x v="2"/>
    <x v="1"/>
  </r>
  <r>
    <s v="1012"/>
    <s v="0L"/>
    <x v="4"/>
    <d v="2018-04-30T00:00:00"/>
    <x v="1"/>
    <x v="7"/>
    <s v="SV"/>
    <s v="100105266"/>
    <s v="50"/>
    <n v="-119.69"/>
    <s v="Adjust April Revenues"/>
    <x v="1"/>
    <x v="4"/>
    <x v="1"/>
  </r>
  <r>
    <s v="1012"/>
    <s v="0L"/>
    <x v="5"/>
    <d v="2018-04-30T00:00:00"/>
    <x v="1"/>
    <x v="7"/>
    <s v="SV"/>
    <s v="100105266"/>
    <s v="50"/>
    <n v="-24"/>
    <s v="Adjust April Revenues"/>
    <x v="1"/>
    <x v="5"/>
    <x v="1"/>
  </r>
  <r>
    <s v="1012"/>
    <s v="0L"/>
    <x v="6"/>
    <d v="2018-04-30T00:00:00"/>
    <x v="1"/>
    <x v="7"/>
    <s v="SV"/>
    <s v="100105266"/>
    <s v="50"/>
    <n v="-84"/>
    <s v="Adjust April Revenues"/>
    <x v="0"/>
    <x v="6"/>
    <x v="0"/>
  </r>
  <r>
    <s v="1012"/>
    <s v="0L"/>
    <x v="6"/>
    <d v="2018-04-30T00:00:00"/>
    <x v="1"/>
    <x v="7"/>
    <s v="SV"/>
    <s v="100105266"/>
    <s v="50"/>
    <n v="-3836"/>
    <s v="Adjust April Revenues"/>
    <x v="1"/>
    <x v="6"/>
    <x v="1"/>
  </r>
  <r>
    <s v="1012"/>
    <s v="0L"/>
    <x v="6"/>
    <d v="2018-04-30T00:00:00"/>
    <x v="1"/>
    <x v="7"/>
    <s v="SV"/>
    <s v="100105266"/>
    <s v="50"/>
    <n v="-84"/>
    <s v="Adjust April Revenues"/>
    <x v="2"/>
    <x v="6"/>
    <x v="2"/>
  </r>
  <r>
    <s v="1012"/>
    <s v="0L"/>
    <x v="6"/>
    <d v="2018-07-31T00:00:00"/>
    <x v="1"/>
    <x v="10"/>
    <s v="SV"/>
    <s v="100111434"/>
    <s v="50"/>
    <n v="-5656"/>
    <s v="Adjust July Revenues"/>
    <x v="1"/>
    <x v="6"/>
    <x v="1"/>
  </r>
  <r>
    <s v="1012"/>
    <s v="0L"/>
    <x v="6"/>
    <d v="2018-07-31T00:00:00"/>
    <x v="1"/>
    <x v="10"/>
    <s v="SV"/>
    <s v="100111434"/>
    <s v="50"/>
    <n v="-112"/>
    <s v="Adjust July Revenues"/>
    <x v="0"/>
    <x v="6"/>
    <x v="0"/>
  </r>
  <r>
    <s v="1012"/>
    <s v="0L"/>
    <x v="1"/>
    <d v="2017-09-29T00:00:00"/>
    <x v="0"/>
    <x v="0"/>
    <s v="SV"/>
    <s v="100090969"/>
    <s v="50"/>
    <n v="-4580.42"/>
    <s v="Accrue MI Bills for Data Usage"/>
    <x v="0"/>
    <x v="1"/>
    <x v="0"/>
  </r>
  <r>
    <s v="1012"/>
    <s v="0L"/>
    <x v="1"/>
    <d v="2017-10-31T00:00:00"/>
    <x v="0"/>
    <x v="1"/>
    <s v="SV"/>
    <s v="100093155"/>
    <s v="50"/>
    <n v="-4594.25"/>
    <s v="Accrue MI Bills for Data Usage"/>
    <x v="0"/>
    <x v="1"/>
    <x v="0"/>
  </r>
  <r>
    <s v="1012"/>
    <s v="0L"/>
    <x v="1"/>
    <d v="2017-11-30T00:00:00"/>
    <x v="0"/>
    <x v="2"/>
    <s v="SV"/>
    <s v="100095278"/>
    <s v="50"/>
    <n v="-4251.22"/>
    <s v="Accrue MI Bills for Data Usage"/>
    <x v="0"/>
    <x v="1"/>
    <x v="0"/>
  </r>
  <r>
    <s v="1012"/>
    <s v="0L"/>
    <x v="1"/>
    <d v="2017-12-31T00:00:00"/>
    <x v="0"/>
    <x v="3"/>
    <s v="SV"/>
    <s v="100097164"/>
    <s v="50"/>
    <n v="-4117.91"/>
    <s v="Accrue MI Bills for Data Usage"/>
    <x v="0"/>
    <x v="1"/>
    <x v="0"/>
  </r>
  <r>
    <s v="1012"/>
    <s v="0L"/>
    <x v="1"/>
    <d v="2018-01-31T00:00:00"/>
    <x v="1"/>
    <x v="4"/>
    <s v="SV"/>
    <s v="100098741"/>
    <s v="50"/>
    <n v="-4110.21"/>
    <s v="Accrue MI Bills for Data Usage"/>
    <x v="0"/>
    <x v="1"/>
    <x v="0"/>
  </r>
  <r>
    <s v="1012"/>
    <s v="0L"/>
    <x v="1"/>
    <d v="2018-02-28T00:00:00"/>
    <x v="1"/>
    <x v="5"/>
    <s v="SV"/>
    <s v="100101464"/>
    <s v="50"/>
    <n v="-4108.76"/>
    <s v="Accrue MI Bills for Data Usage"/>
    <x v="0"/>
    <x v="1"/>
    <x v="0"/>
  </r>
  <r>
    <s v="1012"/>
    <s v="0L"/>
    <x v="1"/>
    <d v="2018-03-31T00:00:00"/>
    <x v="1"/>
    <x v="6"/>
    <s v="SV"/>
    <s v="100102571"/>
    <s v="50"/>
    <n v="-4124.2700000000004"/>
    <s v="Accrue MI Bills for Data Usage"/>
    <x v="0"/>
    <x v="1"/>
    <x v="0"/>
  </r>
  <r>
    <s v="1012"/>
    <s v="0L"/>
    <x v="1"/>
    <d v="2018-04-26T00:00:00"/>
    <x v="1"/>
    <x v="7"/>
    <s v="SV"/>
    <s v="100105129"/>
    <s v="50"/>
    <n v="-4126.1099999999997"/>
    <s v="Accrue MI Bills for Data Usage"/>
    <x v="0"/>
    <x v="1"/>
    <x v="0"/>
  </r>
  <r>
    <s v="1012"/>
    <s v="0L"/>
    <x v="1"/>
    <d v="2018-05-18T00:00:00"/>
    <x v="1"/>
    <x v="8"/>
    <s v="SV"/>
    <s v="100106082"/>
    <s v="50"/>
    <n v="-4133.67"/>
    <s v="Accrue MI Bills for Data Usage"/>
    <x v="0"/>
    <x v="1"/>
    <x v="0"/>
  </r>
  <r>
    <s v="1012"/>
    <s v="0L"/>
    <x v="1"/>
    <d v="2018-06-30T00:00:00"/>
    <x v="1"/>
    <x v="9"/>
    <s v="SV"/>
    <s v="100108350"/>
    <s v="50"/>
    <n v="-4134.49"/>
    <s v="Accrue MI Bills for Data Usage"/>
    <x v="0"/>
    <x v="1"/>
    <x v="0"/>
  </r>
  <r>
    <s v="1012"/>
    <s v="0L"/>
    <x v="1"/>
    <d v="2018-07-30T00:00:00"/>
    <x v="1"/>
    <x v="10"/>
    <s v="SV"/>
    <s v="100110314"/>
    <s v="50"/>
    <n v="-4128.38"/>
    <s v="Accrue MI Bills for Data Usage"/>
    <x v="0"/>
    <x v="1"/>
    <x v="0"/>
  </r>
  <r>
    <s v="1012"/>
    <s v="0L"/>
    <x v="2"/>
    <d v="2018-04-30T00:00:00"/>
    <x v="1"/>
    <x v="7"/>
    <s v="SV"/>
    <s v="100105266"/>
    <s v="50"/>
    <n v="-1530.51"/>
    <s v="Adjust April Revenues"/>
    <x v="1"/>
    <x v="2"/>
    <x v="1"/>
  </r>
  <r>
    <s v="1012"/>
    <s v="0L"/>
    <x v="2"/>
    <d v="2018-07-31T00:00:00"/>
    <x v="1"/>
    <x v="10"/>
    <s v="SV"/>
    <s v="100111434"/>
    <s v="50"/>
    <n v="-981.92"/>
    <s v="Adjust July Revenues"/>
    <x v="1"/>
    <x v="2"/>
    <x v="1"/>
  </r>
  <r>
    <s v="1012"/>
    <s v="0L"/>
    <x v="4"/>
    <d v="2017-09-01T00:00:00"/>
    <x v="0"/>
    <x v="0"/>
    <s v="ZJ"/>
    <s v="9200084774"/>
    <s v="50"/>
    <n v="-2783.83"/>
    <s v=""/>
    <x v="1"/>
    <x v="4"/>
    <x v="1"/>
  </r>
  <r>
    <s v="1012"/>
    <s v="0L"/>
    <x v="4"/>
    <d v="2017-09-01T00:00:00"/>
    <x v="0"/>
    <x v="0"/>
    <s v="ZJ"/>
    <s v="9200084774"/>
    <s v="50"/>
    <n v="-2.4900000000000002"/>
    <s v=""/>
    <x v="3"/>
    <x v="4"/>
    <x v="3"/>
  </r>
  <r>
    <s v="1012"/>
    <s v="0L"/>
    <x v="4"/>
    <d v="2017-09-01T00:00:00"/>
    <x v="0"/>
    <x v="0"/>
    <s v="ZJ"/>
    <s v="9200084806"/>
    <s v="50"/>
    <n v="-18.34"/>
    <s v=""/>
    <x v="1"/>
    <x v="4"/>
    <x v="1"/>
  </r>
  <r>
    <s v="1012"/>
    <s v="0L"/>
    <x v="4"/>
    <d v="2017-09-05T00:00:00"/>
    <x v="0"/>
    <x v="0"/>
    <s v="ZJ"/>
    <s v="9200084818"/>
    <s v="50"/>
    <n v="-2.16"/>
    <s v=""/>
    <x v="3"/>
    <x v="4"/>
    <x v="3"/>
  </r>
  <r>
    <s v="1012"/>
    <s v="0L"/>
    <x v="4"/>
    <d v="2017-09-05T00:00:00"/>
    <x v="0"/>
    <x v="0"/>
    <s v="ZJ"/>
    <s v="9200084818"/>
    <s v="50"/>
    <n v="-0.94"/>
    <s v=""/>
    <x v="2"/>
    <x v="4"/>
    <x v="2"/>
  </r>
  <r>
    <s v="1012"/>
    <s v="0L"/>
    <x v="4"/>
    <d v="2017-09-05T00:00:00"/>
    <x v="0"/>
    <x v="0"/>
    <s v="ZJ"/>
    <s v="9200084818"/>
    <s v="50"/>
    <n v="-1160.5999999999999"/>
    <s v=""/>
    <x v="1"/>
    <x v="4"/>
    <x v="1"/>
  </r>
  <r>
    <s v="1012"/>
    <s v="0L"/>
    <x v="4"/>
    <d v="2017-09-01T00:00:00"/>
    <x v="0"/>
    <x v="0"/>
    <s v="ZJ"/>
    <s v="9200084823"/>
    <s v="50"/>
    <n v="-1.89"/>
    <s v=""/>
    <x v="1"/>
    <x v="4"/>
    <x v="1"/>
  </r>
  <r>
    <s v="1012"/>
    <s v="0L"/>
    <x v="4"/>
    <d v="2017-09-01T00:00:00"/>
    <x v="0"/>
    <x v="0"/>
    <s v="ZJ"/>
    <s v="9200084823"/>
    <s v="40"/>
    <n v="2.59"/>
    <s v=""/>
    <x v="1"/>
    <x v="4"/>
    <x v="1"/>
  </r>
  <r>
    <s v="1012"/>
    <s v="0L"/>
    <x v="4"/>
    <d v="2017-09-02T00:00:00"/>
    <x v="0"/>
    <x v="0"/>
    <s v="ZJ"/>
    <s v="9200084830"/>
    <s v="40"/>
    <n v="6.94"/>
    <s v=""/>
    <x v="1"/>
    <x v="4"/>
    <x v="1"/>
  </r>
  <r>
    <s v="1012"/>
    <s v="0L"/>
    <x v="4"/>
    <d v="2017-09-01T00:00:00"/>
    <x v="0"/>
    <x v="0"/>
    <s v="ZJ"/>
    <s v="9200084847"/>
    <s v="50"/>
    <n v="-0.7"/>
    <s v=""/>
    <x v="1"/>
    <x v="4"/>
    <x v="1"/>
  </r>
  <r>
    <s v="1012"/>
    <s v="0L"/>
    <x v="4"/>
    <d v="2017-09-02T00:00:00"/>
    <x v="0"/>
    <x v="0"/>
    <s v="ZJ"/>
    <s v="9200084848"/>
    <s v="50"/>
    <n v="-25.9"/>
    <s v=""/>
    <x v="1"/>
    <x v="4"/>
    <x v="1"/>
  </r>
  <r>
    <s v="1012"/>
    <s v="0L"/>
    <x v="4"/>
    <d v="2017-09-06T00:00:00"/>
    <x v="0"/>
    <x v="0"/>
    <s v="ZJ"/>
    <s v="9200084873"/>
    <s v="50"/>
    <n v="-3.96"/>
    <s v=""/>
    <x v="3"/>
    <x v="4"/>
    <x v="3"/>
  </r>
  <r>
    <s v="1012"/>
    <s v="0L"/>
    <x v="4"/>
    <d v="2017-09-06T00:00:00"/>
    <x v="0"/>
    <x v="0"/>
    <s v="ZJ"/>
    <s v="9200084873"/>
    <s v="50"/>
    <n v="-3648.98"/>
    <s v=""/>
    <x v="1"/>
    <x v="4"/>
    <x v="1"/>
  </r>
  <r>
    <s v="1012"/>
    <s v="0L"/>
    <x v="4"/>
    <d v="2017-09-06T00:00:00"/>
    <x v="0"/>
    <x v="0"/>
    <s v="ZJ"/>
    <s v="9200084873"/>
    <s v="50"/>
    <n v="-105.61"/>
    <s v=""/>
    <x v="0"/>
    <x v="4"/>
    <x v="0"/>
  </r>
  <r>
    <s v="1012"/>
    <s v="0L"/>
    <x v="4"/>
    <d v="2017-09-06T00:00:00"/>
    <x v="0"/>
    <x v="0"/>
    <s v="ZJ"/>
    <s v="9200084873"/>
    <s v="50"/>
    <n v="-327.33999999999997"/>
    <s v=""/>
    <x v="2"/>
    <x v="4"/>
    <x v="2"/>
  </r>
  <r>
    <s v="1012"/>
    <s v="0L"/>
    <x v="4"/>
    <d v="2017-09-07T00:00:00"/>
    <x v="0"/>
    <x v="0"/>
    <s v="ZJ"/>
    <s v="9200084907"/>
    <s v="50"/>
    <n v="-142.01"/>
    <s v=""/>
    <x v="2"/>
    <x v="4"/>
    <x v="2"/>
  </r>
  <r>
    <s v="1012"/>
    <s v="0L"/>
    <x v="4"/>
    <d v="2017-09-07T00:00:00"/>
    <x v="0"/>
    <x v="0"/>
    <s v="ZJ"/>
    <s v="9200084907"/>
    <s v="50"/>
    <n v="-22.08"/>
    <s v=""/>
    <x v="0"/>
    <x v="4"/>
    <x v="0"/>
  </r>
  <r>
    <s v="1012"/>
    <s v="0L"/>
    <x v="4"/>
    <d v="2017-09-07T00:00:00"/>
    <x v="0"/>
    <x v="0"/>
    <s v="ZJ"/>
    <s v="9200084907"/>
    <s v="50"/>
    <n v="-679.59"/>
    <s v=""/>
    <x v="3"/>
    <x v="4"/>
    <x v="3"/>
  </r>
  <r>
    <s v="1012"/>
    <s v="0L"/>
    <x v="4"/>
    <d v="2017-09-07T00:00:00"/>
    <x v="0"/>
    <x v="0"/>
    <s v="ZJ"/>
    <s v="9200084907"/>
    <s v="50"/>
    <n v="-2681.86"/>
    <s v=""/>
    <x v="1"/>
    <x v="4"/>
    <x v="1"/>
  </r>
  <r>
    <s v="1012"/>
    <s v="0L"/>
    <x v="4"/>
    <d v="2017-09-01T00:00:00"/>
    <x v="0"/>
    <x v="0"/>
    <s v="ZJ"/>
    <s v="9200084909"/>
    <s v="40"/>
    <n v="7.44"/>
    <s v=""/>
    <x v="1"/>
    <x v="4"/>
    <x v="1"/>
  </r>
  <r>
    <s v="1012"/>
    <s v="0L"/>
    <x v="4"/>
    <d v="2017-09-06T00:00:00"/>
    <x v="0"/>
    <x v="0"/>
    <s v="ZJ"/>
    <s v="9200084910"/>
    <s v="40"/>
    <n v="23.29"/>
    <s v=""/>
    <x v="1"/>
    <x v="4"/>
    <x v="1"/>
  </r>
  <r>
    <s v="1012"/>
    <s v="0L"/>
    <x v="4"/>
    <d v="2017-09-01T00:00:00"/>
    <x v="0"/>
    <x v="0"/>
    <s v="ZJ"/>
    <s v="9200084911"/>
    <s v="40"/>
    <n v="1.89"/>
    <s v=""/>
    <x v="1"/>
    <x v="4"/>
    <x v="1"/>
  </r>
  <r>
    <s v="1012"/>
    <s v="0L"/>
    <x v="4"/>
    <d v="2017-09-05T00:00:00"/>
    <x v="0"/>
    <x v="0"/>
    <s v="ZJ"/>
    <s v="9200084912"/>
    <s v="40"/>
    <n v="13.2"/>
    <s v=""/>
    <x v="1"/>
    <x v="4"/>
    <x v="1"/>
  </r>
  <r>
    <s v="1012"/>
    <s v="0L"/>
    <x v="4"/>
    <d v="2017-09-06T00:00:00"/>
    <x v="0"/>
    <x v="0"/>
    <s v="ZJ"/>
    <s v="9200084916"/>
    <s v="40"/>
    <n v="10.74"/>
    <s v=""/>
    <x v="1"/>
    <x v="4"/>
    <x v="1"/>
  </r>
  <r>
    <s v="1012"/>
    <s v="0L"/>
    <x v="4"/>
    <d v="2017-09-07T00:00:00"/>
    <x v="0"/>
    <x v="0"/>
    <s v="ZJ"/>
    <s v="9200084917"/>
    <s v="40"/>
    <n v="10.199999999999999"/>
    <s v=""/>
    <x v="1"/>
    <x v="4"/>
    <x v="1"/>
  </r>
  <r>
    <s v="1012"/>
    <s v="0L"/>
    <x v="4"/>
    <d v="2017-09-06T00:00:00"/>
    <x v="0"/>
    <x v="0"/>
    <s v="ZJ"/>
    <s v="9200084919"/>
    <s v="50"/>
    <n v="-9.9"/>
    <s v=""/>
    <x v="1"/>
    <x v="4"/>
    <x v="1"/>
  </r>
  <r>
    <s v="1012"/>
    <s v="0L"/>
    <x v="4"/>
    <d v="2017-09-07T00:00:00"/>
    <x v="0"/>
    <x v="0"/>
    <s v="ZJ"/>
    <s v="9200084920"/>
    <s v="50"/>
    <n v="-203.24"/>
    <s v=""/>
    <x v="1"/>
    <x v="4"/>
    <x v="1"/>
  </r>
  <r>
    <s v="1012"/>
    <s v="0L"/>
    <x v="4"/>
    <d v="2017-09-07T00:00:00"/>
    <x v="0"/>
    <x v="0"/>
    <s v="ZJ"/>
    <s v="9200084920"/>
    <s v="50"/>
    <n v="-6.29"/>
    <s v=""/>
    <x v="3"/>
    <x v="4"/>
    <x v="3"/>
  </r>
  <r>
    <s v="1012"/>
    <s v="0L"/>
    <x v="4"/>
    <d v="2017-09-01T00:00:00"/>
    <x v="0"/>
    <x v="0"/>
    <s v="ZJ"/>
    <s v="9200084948"/>
    <s v="40"/>
    <n v="161.94"/>
    <s v=""/>
    <x v="1"/>
    <x v="4"/>
    <x v="1"/>
  </r>
  <r>
    <s v="1012"/>
    <s v="0L"/>
    <x v="4"/>
    <d v="2017-09-05T00:00:00"/>
    <x v="0"/>
    <x v="0"/>
    <s v="ZJ"/>
    <s v="9200084949"/>
    <s v="40"/>
    <n v="12.96"/>
    <s v=""/>
    <x v="1"/>
    <x v="4"/>
    <x v="1"/>
  </r>
  <r>
    <s v="1012"/>
    <s v="0L"/>
    <x v="4"/>
    <d v="2017-09-06T00:00:00"/>
    <x v="0"/>
    <x v="0"/>
    <s v="ZJ"/>
    <s v="9200084950"/>
    <s v="40"/>
    <n v="1.67"/>
    <s v=""/>
    <x v="1"/>
    <x v="4"/>
    <x v="1"/>
  </r>
  <r>
    <s v="1012"/>
    <s v="0L"/>
    <x v="4"/>
    <d v="2017-09-07T00:00:00"/>
    <x v="0"/>
    <x v="0"/>
    <s v="ZJ"/>
    <s v="9200084951"/>
    <s v="40"/>
    <n v="35.840000000000003"/>
    <s v=""/>
    <x v="1"/>
    <x v="4"/>
    <x v="1"/>
  </r>
  <r>
    <s v="1012"/>
    <s v="0L"/>
    <x v="4"/>
    <d v="2017-09-07T00:00:00"/>
    <x v="0"/>
    <x v="0"/>
    <s v="ZJ"/>
    <s v="9200084952"/>
    <s v="40"/>
    <n v="142.83000000000001"/>
    <s v=""/>
    <x v="1"/>
    <x v="4"/>
    <x v="1"/>
  </r>
  <r>
    <s v="1012"/>
    <s v="0L"/>
    <x v="4"/>
    <d v="2017-09-08T00:00:00"/>
    <x v="0"/>
    <x v="0"/>
    <s v="ZJ"/>
    <s v="9200084955"/>
    <s v="50"/>
    <n v="-3000.45"/>
    <s v=""/>
    <x v="1"/>
    <x v="4"/>
    <x v="1"/>
  </r>
  <r>
    <s v="1012"/>
    <s v="0L"/>
    <x v="4"/>
    <d v="2017-09-08T00:00:00"/>
    <x v="0"/>
    <x v="0"/>
    <s v="ZJ"/>
    <s v="9200084955"/>
    <s v="50"/>
    <n v="-8.16"/>
    <s v=""/>
    <x v="2"/>
    <x v="4"/>
    <x v="2"/>
  </r>
  <r>
    <s v="1012"/>
    <s v="0L"/>
    <x v="4"/>
    <d v="2017-09-08T00:00:00"/>
    <x v="0"/>
    <x v="0"/>
    <s v="ZJ"/>
    <s v="9200084955"/>
    <s v="50"/>
    <n v="-16.98"/>
    <s v=""/>
    <x v="0"/>
    <x v="4"/>
    <x v="0"/>
  </r>
  <r>
    <s v="1012"/>
    <s v="0L"/>
    <x v="4"/>
    <d v="2017-09-08T00:00:00"/>
    <x v="0"/>
    <x v="0"/>
    <s v="ZJ"/>
    <s v="9200084955"/>
    <s v="50"/>
    <n v="-34.06"/>
    <s v=""/>
    <x v="3"/>
    <x v="4"/>
    <x v="3"/>
  </r>
  <r>
    <s v="1012"/>
    <s v="0L"/>
    <x v="4"/>
    <d v="2017-09-07T00:00:00"/>
    <x v="0"/>
    <x v="0"/>
    <s v="ZJ"/>
    <s v="9200084963"/>
    <s v="40"/>
    <n v="56.81"/>
    <s v=""/>
    <x v="1"/>
    <x v="4"/>
    <x v="1"/>
  </r>
  <r>
    <s v="1012"/>
    <s v="0L"/>
    <x v="4"/>
    <d v="2017-09-08T00:00:00"/>
    <x v="0"/>
    <x v="0"/>
    <s v="ZJ"/>
    <s v="9200084964"/>
    <s v="40"/>
    <n v="2.1800000000000002"/>
    <s v=""/>
    <x v="1"/>
    <x v="4"/>
    <x v="1"/>
  </r>
  <r>
    <s v="1012"/>
    <s v="0L"/>
    <x v="4"/>
    <d v="2017-09-07T00:00:00"/>
    <x v="0"/>
    <x v="0"/>
    <s v="ZJ"/>
    <s v="9200084972"/>
    <s v="50"/>
    <n v="-287.45"/>
    <s v=""/>
    <x v="1"/>
    <x v="4"/>
    <x v="1"/>
  </r>
  <r>
    <s v="1012"/>
    <s v="0L"/>
    <x v="4"/>
    <d v="2017-09-08T00:00:00"/>
    <x v="0"/>
    <x v="0"/>
    <s v="ZJ"/>
    <s v="9200084973"/>
    <s v="50"/>
    <n v="-43.12"/>
    <s v=""/>
    <x v="1"/>
    <x v="4"/>
    <x v="1"/>
  </r>
  <r>
    <s v="1012"/>
    <s v="0L"/>
    <x v="4"/>
    <d v="2017-09-08T00:00:00"/>
    <x v="0"/>
    <x v="0"/>
    <s v="ZJ"/>
    <s v="9200084973"/>
    <s v="50"/>
    <n v="-2.48"/>
    <s v=""/>
    <x v="3"/>
    <x v="4"/>
    <x v="3"/>
  </r>
  <r>
    <s v="1012"/>
    <s v="0L"/>
    <x v="4"/>
    <d v="2017-09-01T00:00:00"/>
    <x v="0"/>
    <x v="0"/>
    <s v="ZJ"/>
    <s v="9200084984"/>
    <s v="40"/>
    <n v="1.64"/>
    <s v=""/>
    <x v="1"/>
    <x v="4"/>
    <x v="1"/>
  </r>
  <r>
    <s v="1012"/>
    <s v="0L"/>
    <x v="4"/>
    <d v="2017-09-08T00:00:00"/>
    <x v="0"/>
    <x v="0"/>
    <s v="ZJ"/>
    <s v="9200084985"/>
    <s v="40"/>
    <n v="8.1999999999999993"/>
    <s v=""/>
    <x v="1"/>
    <x v="4"/>
    <x v="1"/>
  </r>
  <r>
    <s v="1012"/>
    <s v="0L"/>
    <x v="4"/>
    <d v="2017-09-11T00:00:00"/>
    <x v="0"/>
    <x v="0"/>
    <s v="ZJ"/>
    <s v="9200084990"/>
    <s v="50"/>
    <n v="-4065.68"/>
    <s v=""/>
    <x v="1"/>
    <x v="4"/>
    <x v="1"/>
  </r>
  <r>
    <s v="1012"/>
    <s v="0L"/>
    <x v="4"/>
    <d v="2017-09-11T00:00:00"/>
    <x v="0"/>
    <x v="0"/>
    <s v="ZJ"/>
    <s v="9200084990"/>
    <s v="50"/>
    <n v="-1.34"/>
    <s v=""/>
    <x v="0"/>
    <x v="4"/>
    <x v="0"/>
  </r>
  <r>
    <s v="1012"/>
    <s v="0L"/>
    <x v="4"/>
    <d v="2017-09-11T00:00:00"/>
    <x v="0"/>
    <x v="0"/>
    <s v="ZJ"/>
    <s v="9200084990"/>
    <s v="50"/>
    <n v="-16.100000000000001"/>
    <s v=""/>
    <x v="3"/>
    <x v="4"/>
    <x v="3"/>
  </r>
  <r>
    <s v="1012"/>
    <s v="0L"/>
    <x v="4"/>
    <d v="2017-09-11T00:00:00"/>
    <x v="0"/>
    <x v="0"/>
    <s v="ZJ"/>
    <s v="9200084990"/>
    <s v="50"/>
    <n v="-3.12"/>
    <s v=""/>
    <x v="2"/>
    <x v="4"/>
    <x v="2"/>
  </r>
  <r>
    <s v="1012"/>
    <s v="0L"/>
    <x v="4"/>
    <d v="2017-09-09T00:00:00"/>
    <x v="0"/>
    <x v="0"/>
    <s v="ZJ"/>
    <s v="9200085003"/>
    <s v="40"/>
    <n v="1.48"/>
    <s v=""/>
    <x v="1"/>
    <x v="4"/>
    <x v="1"/>
  </r>
  <r>
    <s v="1012"/>
    <s v="0L"/>
    <x v="4"/>
    <d v="2017-09-11T00:00:00"/>
    <x v="0"/>
    <x v="0"/>
    <s v="ZJ"/>
    <s v="9200085004"/>
    <s v="40"/>
    <n v="16.73"/>
    <s v=""/>
    <x v="1"/>
    <x v="4"/>
    <x v="1"/>
  </r>
  <r>
    <s v="1012"/>
    <s v="0L"/>
    <x v="4"/>
    <d v="2017-09-08T00:00:00"/>
    <x v="0"/>
    <x v="0"/>
    <s v="ZJ"/>
    <s v="9200085015"/>
    <s v="50"/>
    <n v="-765.54"/>
    <s v=""/>
    <x v="1"/>
    <x v="4"/>
    <x v="1"/>
  </r>
  <r>
    <s v="1012"/>
    <s v="0L"/>
    <x v="4"/>
    <d v="2017-09-09T00:00:00"/>
    <x v="0"/>
    <x v="0"/>
    <s v="ZJ"/>
    <s v="9200085016"/>
    <s v="50"/>
    <n v="-3.14"/>
    <s v=""/>
    <x v="1"/>
    <x v="4"/>
    <x v="1"/>
  </r>
  <r>
    <s v="1012"/>
    <s v="0L"/>
    <x v="4"/>
    <d v="2017-09-11T00:00:00"/>
    <x v="0"/>
    <x v="0"/>
    <s v="ZJ"/>
    <s v="9200085017"/>
    <s v="50"/>
    <n v="-4.59"/>
    <s v=""/>
    <x v="1"/>
    <x v="4"/>
    <x v="1"/>
  </r>
  <r>
    <s v="1012"/>
    <s v="0L"/>
    <x v="4"/>
    <d v="2017-09-12T00:00:00"/>
    <x v="0"/>
    <x v="0"/>
    <s v="ZJ"/>
    <s v="9200085033"/>
    <s v="50"/>
    <n v="-162.03"/>
    <s v=""/>
    <x v="3"/>
    <x v="4"/>
    <x v="3"/>
  </r>
  <r>
    <s v="1012"/>
    <s v="0L"/>
    <x v="4"/>
    <d v="2017-09-12T00:00:00"/>
    <x v="0"/>
    <x v="0"/>
    <s v="ZJ"/>
    <s v="9200085033"/>
    <s v="50"/>
    <n v="-9.0299999999999994"/>
    <s v=""/>
    <x v="0"/>
    <x v="4"/>
    <x v="0"/>
  </r>
  <r>
    <s v="1012"/>
    <s v="0L"/>
    <x v="4"/>
    <d v="2017-09-12T00:00:00"/>
    <x v="0"/>
    <x v="0"/>
    <s v="ZJ"/>
    <s v="9200085033"/>
    <s v="50"/>
    <n v="-5.95"/>
    <s v=""/>
    <x v="2"/>
    <x v="4"/>
    <x v="2"/>
  </r>
  <r>
    <s v="1012"/>
    <s v="0L"/>
    <x v="4"/>
    <d v="2017-09-12T00:00:00"/>
    <x v="0"/>
    <x v="0"/>
    <s v="ZJ"/>
    <s v="9200085033"/>
    <s v="50"/>
    <n v="-4996.68"/>
    <s v=""/>
    <x v="1"/>
    <x v="4"/>
    <x v="1"/>
  </r>
  <r>
    <s v="1012"/>
    <s v="0L"/>
    <x v="4"/>
    <d v="2017-09-12T00:00:00"/>
    <x v="0"/>
    <x v="0"/>
    <s v="ZJ"/>
    <s v="9200085065"/>
    <s v="40"/>
    <n v="6.88"/>
    <s v=""/>
    <x v="1"/>
    <x v="4"/>
    <x v="1"/>
  </r>
  <r>
    <s v="1012"/>
    <s v="0L"/>
    <x v="4"/>
    <d v="2017-09-13T00:00:00"/>
    <x v="0"/>
    <x v="0"/>
    <s v="ZJ"/>
    <s v="9200085067"/>
    <s v="50"/>
    <n v="-4442.9799999999996"/>
    <s v=""/>
    <x v="1"/>
    <x v="4"/>
    <x v="1"/>
  </r>
  <r>
    <s v="1012"/>
    <s v="0L"/>
    <x v="4"/>
    <d v="2017-09-13T00:00:00"/>
    <x v="0"/>
    <x v="0"/>
    <s v="ZJ"/>
    <s v="9200085067"/>
    <s v="50"/>
    <n v="-3.57"/>
    <s v=""/>
    <x v="0"/>
    <x v="4"/>
    <x v="0"/>
  </r>
  <r>
    <s v="1012"/>
    <s v="0L"/>
    <x v="4"/>
    <d v="2017-09-01T00:00:00"/>
    <x v="0"/>
    <x v="0"/>
    <s v="ZJ"/>
    <s v="9200085069"/>
    <s v="40"/>
    <n v="1.71"/>
    <s v=""/>
    <x v="1"/>
    <x v="4"/>
    <x v="1"/>
  </r>
  <r>
    <s v="1012"/>
    <s v="0L"/>
    <x v="4"/>
    <d v="2017-09-07T00:00:00"/>
    <x v="0"/>
    <x v="0"/>
    <s v="ZJ"/>
    <s v="9200085070"/>
    <s v="40"/>
    <n v="0.46"/>
    <s v=""/>
    <x v="1"/>
    <x v="4"/>
    <x v="1"/>
  </r>
  <r>
    <s v="1012"/>
    <s v="0L"/>
    <x v="4"/>
    <d v="2017-09-08T00:00:00"/>
    <x v="0"/>
    <x v="0"/>
    <s v="ZJ"/>
    <s v="9200085071"/>
    <s v="40"/>
    <n v="0.7"/>
    <s v=""/>
    <x v="1"/>
    <x v="4"/>
    <x v="1"/>
  </r>
  <r>
    <s v="1012"/>
    <s v="0L"/>
    <x v="4"/>
    <d v="2017-09-11T00:00:00"/>
    <x v="0"/>
    <x v="0"/>
    <s v="ZJ"/>
    <s v="9200085072"/>
    <s v="40"/>
    <n v="32.630000000000003"/>
    <s v=""/>
    <x v="1"/>
    <x v="4"/>
    <x v="1"/>
  </r>
  <r>
    <s v="1012"/>
    <s v="0L"/>
    <x v="4"/>
    <d v="2017-09-11T00:00:00"/>
    <x v="0"/>
    <x v="0"/>
    <s v="ZJ"/>
    <s v="9200085077"/>
    <s v="40"/>
    <n v="3.91"/>
    <s v=""/>
    <x v="1"/>
    <x v="4"/>
    <x v="1"/>
  </r>
  <r>
    <s v="1012"/>
    <s v="0L"/>
    <x v="4"/>
    <d v="2017-09-12T00:00:00"/>
    <x v="0"/>
    <x v="0"/>
    <s v="ZJ"/>
    <s v="9200085078"/>
    <s v="40"/>
    <n v="1.99"/>
    <s v=""/>
    <x v="1"/>
    <x v="4"/>
    <x v="1"/>
  </r>
  <r>
    <s v="1012"/>
    <s v="0L"/>
    <x v="4"/>
    <d v="2017-09-13T00:00:00"/>
    <x v="0"/>
    <x v="0"/>
    <s v="ZJ"/>
    <s v="9200085079"/>
    <s v="40"/>
    <n v="115.17"/>
    <s v=""/>
    <x v="1"/>
    <x v="4"/>
    <x v="1"/>
  </r>
  <r>
    <s v="1012"/>
    <s v="0L"/>
    <x v="4"/>
    <d v="2017-09-12T00:00:00"/>
    <x v="0"/>
    <x v="0"/>
    <s v="ZJ"/>
    <s v="9200085085"/>
    <s v="50"/>
    <n v="-930.91"/>
    <s v=""/>
    <x v="1"/>
    <x v="4"/>
    <x v="1"/>
  </r>
  <r>
    <s v="1012"/>
    <s v="0L"/>
    <x v="4"/>
    <d v="2017-09-13T00:00:00"/>
    <x v="0"/>
    <x v="0"/>
    <s v="ZJ"/>
    <s v="9200085086"/>
    <s v="50"/>
    <n v="-608.36"/>
    <s v=""/>
    <x v="1"/>
    <x v="4"/>
    <x v="1"/>
  </r>
  <r>
    <s v="1012"/>
    <s v="0L"/>
    <x v="4"/>
    <d v="2017-09-11T00:00:00"/>
    <x v="0"/>
    <x v="0"/>
    <s v="ZJ"/>
    <s v="9200085100"/>
    <s v="50"/>
    <n v="-2"/>
    <s v=""/>
    <x v="1"/>
    <x v="4"/>
    <x v="1"/>
  </r>
  <r>
    <s v="1012"/>
    <s v="0L"/>
    <x v="4"/>
    <d v="2017-09-14T00:00:00"/>
    <x v="0"/>
    <x v="0"/>
    <s v="ZJ"/>
    <s v="9200085109"/>
    <s v="50"/>
    <n v="-3947.33"/>
    <s v=""/>
    <x v="1"/>
    <x v="4"/>
    <x v="1"/>
  </r>
  <r>
    <s v="1012"/>
    <s v="0L"/>
    <x v="4"/>
    <d v="2017-09-13T00:00:00"/>
    <x v="0"/>
    <x v="0"/>
    <s v="ZJ"/>
    <s v="9200085112"/>
    <s v="40"/>
    <n v="4.2699999999999996"/>
    <s v=""/>
    <x v="1"/>
    <x v="4"/>
    <x v="1"/>
  </r>
  <r>
    <s v="1012"/>
    <s v="0L"/>
    <x v="4"/>
    <d v="2017-09-14T00:00:00"/>
    <x v="0"/>
    <x v="0"/>
    <s v="ZJ"/>
    <s v="9200085122"/>
    <s v="40"/>
    <n v="14.3"/>
    <s v=""/>
    <x v="1"/>
    <x v="4"/>
    <x v="1"/>
  </r>
  <r>
    <s v="1012"/>
    <s v="0L"/>
    <x v="4"/>
    <d v="2017-09-14T00:00:00"/>
    <x v="0"/>
    <x v="0"/>
    <s v="ZJ"/>
    <s v="9200085122"/>
    <s v="40"/>
    <n v="6.27"/>
    <s v=""/>
    <x v="0"/>
    <x v="4"/>
    <x v="0"/>
  </r>
  <r>
    <s v="1012"/>
    <s v="0L"/>
    <x v="4"/>
    <d v="2017-09-14T00:00:00"/>
    <x v="0"/>
    <x v="0"/>
    <s v="ZJ"/>
    <s v="9200085122"/>
    <s v="40"/>
    <n v="1.6"/>
    <s v=""/>
    <x v="2"/>
    <x v="4"/>
    <x v="2"/>
  </r>
  <r>
    <s v="1012"/>
    <s v="0L"/>
    <x v="4"/>
    <d v="2017-09-13T00:00:00"/>
    <x v="0"/>
    <x v="0"/>
    <s v="ZJ"/>
    <s v="9200085139"/>
    <s v="50"/>
    <n v="-34.61"/>
    <s v=""/>
    <x v="1"/>
    <x v="4"/>
    <x v="1"/>
  </r>
  <r>
    <s v="1012"/>
    <s v="0L"/>
    <x v="4"/>
    <d v="2017-09-14T00:00:00"/>
    <x v="0"/>
    <x v="0"/>
    <s v="ZJ"/>
    <s v="9200085140"/>
    <s v="50"/>
    <n v="-266.25"/>
    <s v=""/>
    <x v="1"/>
    <x v="4"/>
    <x v="1"/>
  </r>
  <r>
    <s v="1012"/>
    <s v="0L"/>
    <x v="4"/>
    <d v="2017-09-14T00:00:00"/>
    <x v="0"/>
    <x v="0"/>
    <s v="ZJ"/>
    <s v="9200085140"/>
    <s v="50"/>
    <n v="-1.6"/>
    <s v=""/>
    <x v="2"/>
    <x v="4"/>
    <x v="2"/>
  </r>
  <r>
    <s v="1012"/>
    <s v="0L"/>
    <x v="4"/>
    <d v="2017-09-14T00:00:00"/>
    <x v="0"/>
    <x v="0"/>
    <s v="ZJ"/>
    <s v="9200085140"/>
    <s v="50"/>
    <n v="-6.27"/>
    <s v=""/>
    <x v="0"/>
    <x v="4"/>
    <x v="0"/>
  </r>
  <r>
    <s v="1012"/>
    <s v="0L"/>
    <x v="4"/>
    <d v="2017-09-15T00:00:00"/>
    <x v="0"/>
    <x v="0"/>
    <s v="ZJ"/>
    <s v="9200085155"/>
    <s v="50"/>
    <n v="-4.76"/>
    <s v=""/>
    <x v="2"/>
    <x v="4"/>
    <x v="2"/>
  </r>
  <r>
    <s v="1012"/>
    <s v="0L"/>
    <x v="4"/>
    <d v="2017-09-15T00:00:00"/>
    <x v="0"/>
    <x v="0"/>
    <s v="ZJ"/>
    <s v="9200085155"/>
    <s v="50"/>
    <n v="-5678.03"/>
    <s v=""/>
    <x v="1"/>
    <x v="4"/>
    <x v="1"/>
  </r>
  <r>
    <s v="1012"/>
    <s v="0L"/>
    <x v="4"/>
    <d v="2017-09-11T00:00:00"/>
    <x v="0"/>
    <x v="0"/>
    <s v="ZJ"/>
    <s v="9200085163"/>
    <s v="40"/>
    <n v="1.5"/>
    <s v=""/>
    <x v="1"/>
    <x v="4"/>
    <x v="1"/>
  </r>
  <r>
    <s v="1012"/>
    <s v="0L"/>
    <x v="4"/>
    <d v="2017-09-14T00:00:00"/>
    <x v="0"/>
    <x v="0"/>
    <s v="ZJ"/>
    <s v="9200085165"/>
    <s v="40"/>
    <n v="3.77"/>
    <s v=""/>
    <x v="1"/>
    <x v="4"/>
    <x v="1"/>
  </r>
  <r>
    <s v="1012"/>
    <s v="0L"/>
    <x v="4"/>
    <d v="2017-09-14T00:00:00"/>
    <x v="0"/>
    <x v="0"/>
    <s v="ZJ"/>
    <s v="9200085169"/>
    <s v="40"/>
    <n v="2.87"/>
    <s v=""/>
    <x v="1"/>
    <x v="4"/>
    <x v="1"/>
  </r>
  <r>
    <s v="1012"/>
    <s v="0L"/>
    <x v="4"/>
    <d v="2017-09-15T00:00:00"/>
    <x v="0"/>
    <x v="0"/>
    <s v="ZJ"/>
    <s v="9200085171"/>
    <s v="40"/>
    <n v="31.94"/>
    <s v=""/>
    <x v="1"/>
    <x v="4"/>
    <x v="1"/>
  </r>
  <r>
    <s v="1012"/>
    <s v="0L"/>
    <x v="4"/>
    <d v="2017-09-14T00:00:00"/>
    <x v="0"/>
    <x v="0"/>
    <s v="ZJ"/>
    <s v="9200085183"/>
    <s v="50"/>
    <n v="-3.81"/>
    <s v=""/>
    <x v="1"/>
    <x v="4"/>
    <x v="1"/>
  </r>
  <r>
    <s v="1012"/>
    <s v="0L"/>
    <x v="4"/>
    <d v="2017-09-15T00:00:00"/>
    <x v="0"/>
    <x v="0"/>
    <s v="ZJ"/>
    <s v="9200085184"/>
    <s v="50"/>
    <n v="-420.37"/>
    <s v=""/>
    <x v="1"/>
    <x v="4"/>
    <x v="1"/>
  </r>
  <r>
    <s v="1012"/>
    <s v="0L"/>
    <x v="4"/>
    <d v="2017-09-01T00:00:00"/>
    <x v="0"/>
    <x v="0"/>
    <s v="ZJ"/>
    <s v="9200085203"/>
    <s v="40"/>
    <n v="1.64"/>
    <s v=""/>
    <x v="1"/>
    <x v="4"/>
    <x v="1"/>
  </r>
  <r>
    <s v="1012"/>
    <s v="0L"/>
    <x v="4"/>
    <d v="2017-09-07T00:00:00"/>
    <x v="0"/>
    <x v="0"/>
    <s v="ZJ"/>
    <s v="9200085204"/>
    <s v="40"/>
    <n v="7.57"/>
    <s v=""/>
    <x v="1"/>
    <x v="4"/>
    <x v="1"/>
  </r>
  <r>
    <s v="1012"/>
    <s v="0L"/>
    <x v="4"/>
    <d v="2017-09-15T00:00:00"/>
    <x v="0"/>
    <x v="0"/>
    <s v="ZJ"/>
    <s v="9200085206"/>
    <s v="40"/>
    <n v="3.26"/>
    <s v=""/>
    <x v="1"/>
    <x v="4"/>
    <x v="1"/>
  </r>
  <r>
    <s v="1012"/>
    <s v="0L"/>
    <x v="4"/>
    <d v="2017-09-18T00:00:00"/>
    <x v="0"/>
    <x v="0"/>
    <s v="ZJ"/>
    <s v="9200085213"/>
    <s v="50"/>
    <n v="-2797.37"/>
    <s v=""/>
    <x v="1"/>
    <x v="4"/>
    <x v="1"/>
  </r>
  <r>
    <s v="1012"/>
    <s v="0L"/>
    <x v="4"/>
    <d v="2017-09-18T00:00:00"/>
    <x v="0"/>
    <x v="0"/>
    <s v="ZJ"/>
    <s v="9200085213"/>
    <s v="50"/>
    <n v="-6.61"/>
    <s v=""/>
    <x v="0"/>
    <x v="4"/>
    <x v="0"/>
  </r>
  <r>
    <s v="1012"/>
    <s v="0L"/>
    <x v="4"/>
    <d v="2017-09-15T00:00:00"/>
    <x v="0"/>
    <x v="0"/>
    <s v="ZJ"/>
    <s v="9200085225"/>
    <s v="50"/>
    <n v="-312.54000000000002"/>
    <s v=""/>
    <x v="1"/>
    <x v="4"/>
    <x v="1"/>
  </r>
  <r>
    <s v="1012"/>
    <s v="0L"/>
    <x v="4"/>
    <d v="2017-09-16T00:00:00"/>
    <x v="0"/>
    <x v="0"/>
    <s v="ZJ"/>
    <s v="9200085226"/>
    <s v="50"/>
    <n v="-4.34"/>
    <s v=""/>
    <x v="1"/>
    <x v="4"/>
    <x v="1"/>
  </r>
  <r>
    <s v="1012"/>
    <s v="0L"/>
    <x v="4"/>
    <d v="2017-09-18T00:00:00"/>
    <x v="0"/>
    <x v="0"/>
    <s v="ZJ"/>
    <s v="9200085227"/>
    <s v="50"/>
    <n v="-25.85"/>
    <s v=""/>
    <x v="1"/>
    <x v="4"/>
    <x v="1"/>
  </r>
  <r>
    <s v="1012"/>
    <s v="0L"/>
    <x v="4"/>
    <d v="2017-09-18T00:00:00"/>
    <x v="0"/>
    <x v="0"/>
    <s v="ZJ"/>
    <s v="9200085230"/>
    <s v="40"/>
    <n v="28.83"/>
    <s v=""/>
    <x v="1"/>
    <x v="4"/>
    <x v="1"/>
  </r>
  <r>
    <s v="1012"/>
    <s v="0L"/>
    <x v="4"/>
    <d v="2017-09-19T00:00:00"/>
    <x v="0"/>
    <x v="0"/>
    <s v="ZJ"/>
    <s v="9200085251"/>
    <s v="50"/>
    <n v="-69.099999999999994"/>
    <s v=""/>
    <x v="4"/>
    <x v="4"/>
    <x v="4"/>
  </r>
  <r>
    <s v="1012"/>
    <s v="0L"/>
    <x v="4"/>
    <d v="2017-09-19T00:00:00"/>
    <x v="0"/>
    <x v="0"/>
    <s v="ZJ"/>
    <s v="9200085251"/>
    <s v="50"/>
    <n v="-290.08"/>
    <s v=""/>
    <x v="2"/>
    <x v="4"/>
    <x v="2"/>
  </r>
  <r>
    <s v="1012"/>
    <s v="0L"/>
    <x v="4"/>
    <d v="2017-09-19T00:00:00"/>
    <x v="0"/>
    <x v="0"/>
    <s v="ZJ"/>
    <s v="9200085251"/>
    <s v="50"/>
    <n v="-298.41000000000003"/>
    <s v=""/>
    <x v="0"/>
    <x v="4"/>
    <x v="0"/>
  </r>
  <r>
    <s v="1012"/>
    <s v="0L"/>
    <x v="4"/>
    <d v="2017-09-19T00:00:00"/>
    <x v="0"/>
    <x v="0"/>
    <s v="ZJ"/>
    <s v="9200085251"/>
    <s v="50"/>
    <n v="-2980.96"/>
    <s v=""/>
    <x v="1"/>
    <x v="4"/>
    <x v="1"/>
  </r>
  <r>
    <s v="1012"/>
    <s v="0L"/>
    <x v="4"/>
    <d v="2017-09-18T00:00:00"/>
    <x v="0"/>
    <x v="0"/>
    <s v="ZJ"/>
    <s v="9200085278"/>
    <s v="50"/>
    <n v="-2.61"/>
    <s v=""/>
    <x v="1"/>
    <x v="4"/>
    <x v="1"/>
  </r>
  <r>
    <s v="1012"/>
    <s v="0L"/>
    <x v="4"/>
    <d v="2017-09-20T00:00:00"/>
    <x v="0"/>
    <x v="0"/>
    <s v="ZJ"/>
    <s v="9200085300"/>
    <s v="50"/>
    <n v="-3653.44"/>
    <s v=""/>
    <x v="1"/>
    <x v="4"/>
    <x v="1"/>
  </r>
  <r>
    <s v="1012"/>
    <s v="0L"/>
    <x v="4"/>
    <d v="2017-09-20T00:00:00"/>
    <x v="0"/>
    <x v="0"/>
    <s v="ZJ"/>
    <s v="9200085300"/>
    <s v="50"/>
    <n v="-0.08"/>
    <s v=""/>
    <x v="3"/>
    <x v="4"/>
    <x v="3"/>
  </r>
  <r>
    <s v="1012"/>
    <s v="0L"/>
    <x v="4"/>
    <d v="2017-09-20T00:00:00"/>
    <x v="0"/>
    <x v="0"/>
    <s v="ZJ"/>
    <s v="9200085300"/>
    <s v="50"/>
    <n v="-228.54"/>
    <s v=""/>
    <x v="0"/>
    <x v="4"/>
    <x v="0"/>
  </r>
  <r>
    <s v="1012"/>
    <s v="0L"/>
    <x v="4"/>
    <d v="2017-09-20T00:00:00"/>
    <x v="0"/>
    <x v="0"/>
    <s v="ZJ"/>
    <s v="9200085300"/>
    <s v="50"/>
    <n v="-358.93"/>
    <s v=""/>
    <x v="2"/>
    <x v="4"/>
    <x v="2"/>
  </r>
  <r>
    <s v="1012"/>
    <s v="0L"/>
    <x v="4"/>
    <d v="2017-09-06T00:00:00"/>
    <x v="0"/>
    <x v="0"/>
    <s v="ZJ"/>
    <s v="9200085304"/>
    <s v="40"/>
    <n v="3.03"/>
    <s v=""/>
    <x v="1"/>
    <x v="4"/>
    <x v="1"/>
  </r>
  <r>
    <s v="1012"/>
    <s v="0L"/>
    <x v="4"/>
    <d v="2017-09-07T00:00:00"/>
    <x v="0"/>
    <x v="0"/>
    <s v="ZJ"/>
    <s v="9200085305"/>
    <s v="40"/>
    <n v="4.9000000000000004"/>
    <s v=""/>
    <x v="1"/>
    <x v="4"/>
    <x v="1"/>
  </r>
  <r>
    <s v="1012"/>
    <s v="0L"/>
    <x v="4"/>
    <d v="2017-09-13T00:00:00"/>
    <x v="0"/>
    <x v="0"/>
    <s v="ZJ"/>
    <s v="9200085307"/>
    <s v="40"/>
    <n v="2.4900000000000002"/>
    <s v=""/>
    <x v="1"/>
    <x v="4"/>
    <x v="1"/>
  </r>
  <r>
    <s v="1012"/>
    <s v="0L"/>
    <x v="4"/>
    <d v="2017-09-15T00:00:00"/>
    <x v="0"/>
    <x v="0"/>
    <s v="ZJ"/>
    <s v="9200085309"/>
    <s v="40"/>
    <n v="1.23"/>
    <s v=""/>
    <x v="1"/>
    <x v="4"/>
    <x v="1"/>
  </r>
  <r>
    <s v="1012"/>
    <s v="0L"/>
    <x v="4"/>
    <d v="2017-09-19T00:00:00"/>
    <x v="0"/>
    <x v="0"/>
    <s v="ZJ"/>
    <s v="9200085310"/>
    <s v="40"/>
    <n v="6.24"/>
    <s v=""/>
    <x v="1"/>
    <x v="4"/>
    <x v="1"/>
  </r>
  <r>
    <s v="1012"/>
    <s v="0L"/>
    <x v="4"/>
    <d v="2017-09-20T00:00:00"/>
    <x v="0"/>
    <x v="0"/>
    <s v="ZJ"/>
    <s v="9200085317"/>
    <s v="40"/>
    <n v="53.32"/>
    <s v=""/>
    <x v="1"/>
    <x v="4"/>
    <x v="1"/>
  </r>
  <r>
    <s v="1012"/>
    <s v="0L"/>
    <x v="4"/>
    <d v="2017-09-14T00:00:00"/>
    <x v="0"/>
    <x v="0"/>
    <s v="ZJ"/>
    <s v="9200085329"/>
    <s v="40"/>
    <n v="9.2200000000000006"/>
    <s v=""/>
    <x v="1"/>
    <x v="4"/>
    <x v="1"/>
  </r>
  <r>
    <s v="1012"/>
    <s v="0L"/>
    <x v="4"/>
    <d v="2017-09-15T00:00:00"/>
    <x v="0"/>
    <x v="0"/>
    <s v="ZJ"/>
    <s v="9200085330"/>
    <s v="40"/>
    <n v="1.64"/>
    <s v=""/>
    <x v="1"/>
    <x v="4"/>
    <x v="1"/>
  </r>
  <r>
    <s v="1012"/>
    <s v="0L"/>
    <x v="4"/>
    <d v="2017-09-19T00:00:00"/>
    <x v="0"/>
    <x v="0"/>
    <s v="ZJ"/>
    <s v="9200085338"/>
    <s v="50"/>
    <n v="-5.24"/>
    <s v=""/>
    <x v="1"/>
    <x v="4"/>
    <x v="1"/>
  </r>
  <r>
    <s v="1012"/>
    <s v="0L"/>
    <x v="4"/>
    <d v="2017-09-20T00:00:00"/>
    <x v="0"/>
    <x v="0"/>
    <s v="ZJ"/>
    <s v="9200085340"/>
    <s v="50"/>
    <n v="-1623.9"/>
    <s v=""/>
    <x v="1"/>
    <x v="4"/>
    <x v="1"/>
  </r>
  <r>
    <s v="1012"/>
    <s v="0L"/>
    <x v="4"/>
    <d v="2017-09-21T00:00:00"/>
    <x v="0"/>
    <x v="0"/>
    <s v="ZJ"/>
    <s v="9200085368"/>
    <s v="50"/>
    <n v="-1748.2"/>
    <s v=""/>
    <x v="1"/>
    <x v="4"/>
    <x v="1"/>
  </r>
  <r>
    <s v="1012"/>
    <s v="0L"/>
    <x v="4"/>
    <d v="2017-09-21T00:00:00"/>
    <x v="0"/>
    <x v="0"/>
    <s v="ZJ"/>
    <s v="9200085368"/>
    <s v="50"/>
    <n v="-10.16"/>
    <s v=""/>
    <x v="2"/>
    <x v="4"/>
    <x v="2"/>
  </r>
  <r>
    <s v="1012"/>
    <s v="0L"/>
    <x v="4"/>
    <d v="2017-09-21T00:00:00"/>
    <x v="0"/>
    <x v="0"/>
    <s v="ZJ"/>
    <s v="9200085368"/>
    <s v="50"/>
    <n v="-3.53"/>
    <s v=""/>
    <x v="0"/>
    <x v="4"/>
    <x v="0"/>
  </r>
  <r>
    <s v="1012"/>
    <s v="0L"/>
    <x v="4"/>
    <d v="2017-09-20T00:00:00"/>
    <x v="0"/>
    <x v="0"/>
    <s v="ZJ"/>
    <s v="9200085375"/>
    <s v="40"/>
    <n v="1.85"/>
    <s v=""/>
    <x v="2"/>
    <x v="4"/>
    <x v="2"/>
  </r>
  <r>
    <s v="1012"/>
    <s v="0L"/>
    <x v="4"/>
    <d v="2017-09-20T00:00:00"/>
    <x v="0"/>
    <x v="0"/>
    <s v="ZJ"/>
    <s v="9200085387"/>
    <s v="40"/>
    <n v="11.77"/>
    <s v=""/>
    <x v="1"/>
    <x v="4"/>
    <x v="1"/>
  </r>
  <r>
    <s v="1012"/>
    <s v="0L"/>
    <x v="4"/>
    <d v="2017-09-21T00:00:00"/>
    <x v="0"/>
    <x v="0"/>
    <s v="ZJ"/>
    <s v="9200085388"/>
    <s v="40"/>
    <n v="12.85"/>
    <s v=""/>
    <x v="1"/>
    <x v="4"/>
    <x v="1"/>
  </r>
  <r>
    <s v="1012"/>
    <s v="0L"/>
    <x v="4"/>
    <d v="2017-09-21T00:00:00"/>
    <x v="0"/>
    <x v="0"/>
    <s v="ZJ"/>
    <s v="9200085389"/>
    <s v="40"/>
    <n v="46.91"/>
    <s v=""/>
    <x v="1"/>
    <x v="4"/>
    <x v="1"/>
  </r>
  <r>
    <s v="1012"/>
    <s v="0L"/>
    <x v="4"/>
    <d v="2017-09-20T00:00:00"/>
    <x v="0"/>
    <x v="0"/>
    <s v="ZJ"/>
    <s v="9200085398"/>
    <s v="50"/>
    <n v="-303.42"/>
    <s v=""/>
    <x v="1"/>
    <x v="4"/>
    <x v="1"/>
  </r>
  <r>
    <s v="1012"/>
    <s v="0L"/>
    <x v="4"/>
    <d v="2017-09-21T00:00:00"/>
    <x v="0"/>
    <x v="0"/>
    <s v="ZJ"/>
    <s v="9200085399"/>
    <s v="50"/>
    <n v="-6.88"/>
    <s v=""/>
    <x v="0"/>
    <x v="4"/>
    <x v="0"/>
  </r>
  <r>
    <s v="1012"/>
    <s v="0L"/>
    <x v="4"/>
    <d v="2017-09-21T00:00:00"/>
    <x v="0"/>
    <x v="0"/>
    <s v="ZJ"/>
    <s v="9200085400"/>
    <s v="50"/>
    <n v="-149.58000000000001"/>
    <s v=""/>
    <x v="1"/>
    <x v="4"/>
    <x v="1"/>
  </r>
  <r>
    <s v="1012"/>
    <s v="0L"/>
    <x v="4"/>
    <d v="2017-09-22T00:00:00"/>
    <x v="0"/>
    <x v="0"/>
    <s v="ZJ"/>
    <s v="9200085423"/>
    <s v="50"/>
    <n v="-4.1399999999999997"/>
    <s v=""/>
    <x v="2"/>
    <x v="4"/>
    <x v="2"/>
  </r>
  <r>
    <s v="1012"/>
    <s v="0L"/>
    <x v="4"/>
    <d v="2017-09-22T00:00:00"/>
    <x v="0"/>
    <x v="0"/>
    <s v="ZJ"/>
    <s v="9200085423"/>
    <s v="50"/>
    <n v="-3.83"/>
    <s v=""/>
    <x v="0"/>
    <x v="4"/>
    <x v="0"/>
  </r>
  <r>
    <s v="1012"/>
    <s v="0L"/>
    <x v="4"/>
    <d v="2017-09-22T00:00:00"/>
    <x v="0"/>
    <x v="0"/>
    <s v="ZJ"/>
    <s v="9200085423"/>
    <s v="50"/>
    <n v="-3974.66"/>
    <s v=""/>
    <x v="1"/>
    <x v="4"/>
    <x v="1"/>
  </r>
  <r>
    <s v="1012"/>
    <s v="0L"/>
    <x v="4"/>
    <d v="2017-09-12T00:00:00"/>
    <x v="0"/>
    <x v="0"/>
    <s v="ZJ"/>
    <s v="9200085426"/>
    <s v="40"/>
    <n v="3.9"/>
    <s v=""/>
    <x v="1"/>
    <x v="4"/>
    <x v="1"/>
  </r>
  <r>
    <s v="1012"/>
    <s v="0L"/>
    <x v="4"/>
    <d v="2017-09-19T00:00:00"/>
    <x v="0"/>
    <x v="0"/>
    <s v="ZJ"/>
    <s v="9200085429"/>
    <s v="40"/>
    <n v="1.36"/>
    <s v=""/>
    <x v="2"/>
    <x v="4"/>
    <x v="2"/>
  </r>
  <r>
    <s v="1012"/>
    <s v="0L"/>
    <x v="4"/>
    <d v="2017-09-21T00:00:00"/>
    <x v="0"/>
    <x v="0"/>
    <s v="ZJ"/>
    <s v="9200085432"/>
    <s v="40"/>
    <n v="1.47"/>
    <s v=""/>
    <x v="1"/>
    <x v="4"/>
    <x v="1"/>
  </r>
  <r>
    <s v="1012"/>
    <s v="0L"/>
    <x v="4"/>
    <d v="2017-09-21T00:00:00"/>
    <x v="0"/>
    <x v="0"/>
    <s v="ZJ"/>
    <s v="9200085442"/>
    <s v="40"/>
    <n v="2.17"/>
    <s v=""/>
    <x v="3"/>
    <x v="4"/>
    <x v="3"/>
  </r>
  <r>
    <s v="1012"/>
    <s v="0L"/>
    <x v="4"/>
    <d v="2017-09-22T00:00:00"/>
    <x v="0"/>
    <x v="0"/>
    <s v="ZJ"/>
    <s v="9200085444"/>
    <s v="40"/>
    <n v="31.92"/>
    <s v=""/>
    <x v="1"/>
    <x v="4"/>
    <x v="1"/>
  </r>
  <r>
    <s v="1012"/>
    <s v="0L"/>
    <x v="4"/>
    <d v="2017-09-22T00:00:00"/>
    <x v="0"/>
    <x v="0"/>
    <s v="ZJ"/>
    <s v="9200085444"/>
    <s v="40"/>
    <n v="3.52"/>
    <s v=""/>
    <x v="0"/>
    <x v="4"/>
    <x v="0"/>
  </r>
  <r>
    <s v="1012"/>
    <s v="0L"/>
    <x v="4"/>
    <d v="2017-09-21T00:00:00"/>
    <x v="0"/>
    <x v="0"/>
    <s v="ZJ"/>
    <s v="9200085456"/>
    <s v="50"/>
    <n v="-1.1200000000000001"/>
    <s v=""/>
    <x v="2"/>
    <x v="4"/>
    <x v="2"/>
  </r>
  <r>
    <s v="1012"/>
    <s v="0L"/>
    <x v="4"/>
    <d v="2017-09-21T00:00:00"/>
    <x v="0"/>
    <x v="0"/>
    <s v="ZJ"/>
    <s v="9200085456"/>
    <s v="50"/>
    <n v="-480.58"/>
    <s v=""/>
    <x v="1"/>
    <x v="4"/>
    <x v="1"/>
  </r>
  <r>
    <s v="1012"/>
    <s v="0L"/>
    <x v="4"/>
    <d v="2017-09-22T00:00:00"/>
    <x v="0"/>
    <x v="0"/>
    <s v="ZJ"/>
    <s v="9200085457"/>
    <s v="50"/>
    <n v="-3.52"/>
    <s v=""/>
    <x v="0"/>
    <x v="4"/>
    <x v="0"/>
  </r>
  <r>
    <s v="1012"/>
    <s v="0L"/>
    <x v="4"/>
    <d v="2017-09-22T00:00:00"/>
    <x v="0"/>
    <x v="0"/>
    <s v="ZJ"/>
    <s v="9200085457"/>
    <s v="50"/>
    <n v="-134.13"/>
    <s v=""/>
    <x v="1"/>
    <x v="4"/>
    <x v="1"/>
  </r>
  <r>
    <s v="1012"/>
    <s v="0L"/>
    <x v="4"/>
    <d v="2017-09-22T00:00:00"/>
    <x v="0"/>
    <x v="0"/>
    <s v="ZJ"/>
    <s v="9200085458"/>
    <s v="50"/>
    <n v="-0.64"/>
    <s v=""/>
    <x v="2"/>
    <x v="4"/>
    <x v="2"/>
  </r>
  <r>
    <s v="1012"/>
    <s v="0L"/>
    <x v="4"/>
    <d v="2017-09-25T00:00:00"/>
    <x v="0"/>
    <x v="0"/>
    <s v="ZJ"/>
    <s v="9200085486"/>
    <s v="50"/>
    <n v="-5772.8"/>
    <s v=""/>
    <x v="1"/>
    <x v="4"/>
    <x v="1"/>
  </r>
  <r>
    <s v="1012"/>
    <s v="0L"/>
    <x v="4"/>
    <d v="2017-09-25T00:00:00"/>
    <x v="0"/>
    <x v="0"/>
    <s v="ZJ"/>
    <s v="9200085486"/>
    <s v="50"/>
    <n v="-4.1500000000000004"/>
    <s v=""/>
    <x v="0"/>
    <x v="4"/>
    <x v="0"/>
  </r>
  <r>
    <s v="1012"/>
    <s v="0L"/>
    <x v="4"/>
    <d v="2017-09-25T00:00:00"/>
    <x v="0"/>
    <x v="0"/>
    <s v="ZJ"/>
    <s v="9200085486"/>
    <s v="50"/>
    <n v="-353.32"/>
    <s v=""/>
    <x v="2"/>
    <x v="4"/>
    <x v="2"/>
  </r>
  <r>
    <s v="1012"/>
    <s v="0L"/>
    <x v="4"/>
    <d v="2017-09-12T00:00:00"/>
    <x v="0"/>
    <x v="0"/>
    <s v="ZJ"/>
    <s v="9200085491"/>
    <s v="40"/>
    <n v="1.88"/>
    <s v=""/>
    <x v="1"/>
    <x v="4"/>
    <x v="1"/>
  </r>
  <r>
    <s v="1012"/>
    <s v="0L"/>
    <x v="4"/>
    <d v="2017-09-22T00:00:00"/>
    <x v="0"/>
    <x v="0"/>
    <s v="ZJ"/>
    <s v="9200085492"/>
    <s v="40"/>
    <n v="11.83"/>
    <s v=""/>
    <x v="1"/>
    <x v="4"/>
    <x v="1"/>
  </r>
  <r>
    <s v="1012"/>
    <s v="0L"/>
    <x v="4"/>
    <d v="2017-09-25T00:00:00"/>
    <x v="0"/>
    <x v="0"/>
    <s v="ZJ"/>
    <s v="9200085500"/>
    <s v="40"/>
    <n v="6.13"/>
    <s v=""/>
    <x v="1"/>
    <x v="4"/>
    <x v="1"/>
  </r>
  <r>
    <s v="1012"/>
    <s v="0L"/>
    <x v="4"/>
    <d v="2017-09-22T00:00:00"/>
    <x v="0"/>
    <x v="0"/>
    <s v="ZJ"/>
    <s v="9200085509"/>
    <s v="50"/>
    <n v="-19.399999999999999"/>
    <s v=""/>
    <x v="1"/>
    <x v="4"/>
    <x v="1"/>
  </r>
  <r>
    <s v="1012"/>
    <s v="0L"/>
    <x v="4"/>
    <d v="2017-09-23T00:00:00"/>
    <x v="0"/>
    <x v="0"/>
    <s v="ZJ"/>
    <s v="9200085510"/>
    <s v="50"/>
    <n v="-11.43"/>
    <s v=""/>
    <x v="1"/>
    <x v="4"/>
    <x v="1"/>
  </r>
  <r>
    <s v="1012"/>
    <s v="0L"/>
    <x v="4"/>
    <d v="2017-09-25T00:00:00"/>
    <x v="0"/>
    <x v="0"/>
    <s v="ZJ"/>
    <s v="9200085511"/>
    <s v="50"/>
    <n v="-5.47"/>
    <s v=""/>
    <x v="1"/>
    <x v="4"/>
    <x v="1"/>
  </r>
  <r>
    <s v="1012"/>
    <s v="0L"/>
    <x v="4"/>
    <d v="2017-09-23T00:00:00"/>
    <x v="0"/>
    <x v="0"/>
    <s v="ZJ"/>
    <s v="9200085526"/>
    <s v="40"/>
    <n v="0.95"/>
    <s v=""/>
    <x v="1"/>
    <x v="4"/>
    <x v="1"/>
  </r>
  <r>
    <s v="1012"/>
    <s v="0L"/>
    <x v="4"/>
    <d v="2017-09-25T00:00:00"/>
    <x v="0"/>
    <x v="0"/>
    <s v="ZJ"/>
    <s v="9200085527"/>
    <s v="40"/>
    <n v="2.13"/>
    <s v=""/>
    <x v="1"/>
    <x v="4"/>
    <x v="1"/>
  </r>
  <r>
    <s v="1012"/>
    <s v="0L"/>
    <x v="4"/>
    <d v="2017-09-24T00:00:00"/>
    <x v="0"/>
    <x v="0"/>
    <s v="ZJ"/>
    <s v="9200085540"/>
    <s v="40"/>
    <n v="19.41"/>
    <s v=""/>
    <x v="1"/>
    <x v="4"/>
    <x v="1"/>
  </r>
  <r>
    <s v="1012"/>
    <s v="0L"/>
    <x v="4"/>
    <d v="2017-09-25T00:00:00"/>
    <x v="0"/>
    <x v="0"/>
    <s v="ZJ"/>
    <s v="9200085541"/>
    <s v="40"/>
    <n v="19.46"/>
    <s v=""/>
    <x v="1"/>
    <x v="4"/>
    <x v="1"/>
  </r>
  <r>
    <s v="1012"/>
    <s v="0L"/>
    <x v="4"/>
    <d v="2017-09-26T00:00:00"/>
    <x v="0"/>
    <x v="0"/>
    <s v="ZJ"/>
    <s v="9200085550"/>
    <s v="50"/>
    <n v="-14.75"/>
    <s v=""/>
    <x v="2"/>
    <x v="4"/>
    <x v="2"/>
  </r>
  <r>
    <s v="1012"/>
    <s v="0L"/>
    <x v="4"/>
    <d v="2017-09-26T00:00:00"/>
    <x v="0"/>
    <x v="0"/>
    <s v="ZJ"/>
    <s v="9200085550"/>
    <s v="50"/>
    <n v="-4692.45"/>
    <s v=""/>
    <x v="1"/>
    <x v="4"/>
    <x v="1"/>
  </r>
  <r>
    <s v="1012"/>
    <s v="0L"/>
    <x v="4"/>
    <d v="2017-09-27T00:00:00"/>
    <x v="0"/>
    <x v="0"/>
    <s v="ZJ"/>
    <s v="9200085587"/>
    <s v="50"/>
    <n v="-2447.4"/>
    <s v=""/>
    <x v="1"/>
    <x v="4"/>
    <x v="1"/>
  </r>
  <r>
    <s v="1012"/>
    <s v="0L"/>
    <x v="4"/>
    <d v="2017-09-27T00:00:00"/>
    <x v="0"/>
    <x v="0"/>
    <s v="ZJ"/>
    <s v="9200085587"/>
    <s v="50"/>
    <n v="-2.5099999999999998"/>
    <s v=""/>
    <x v="3"/>
    <x v="4"/>
    <x v="3"/>
  </r>
  <r>
    <s v="1012"/>
    <s v="0L"/>
    <x v="4"/>
    <d v="2017-09-27T00:00:00"/>
    <x v="0"/>
    <x v="0"/>
    <s v="ZJ"/>
    <s v="9200085587"/>
    <s v="50"/>
    <n v="-3.63"/>
    <s v=""/>
    <x v="2"/>
    <x v="4"/>
    <x v="2"/>
  </r>
  <r>
    <s v="1012"/>
    <s v="0L"/>
    <x v="4"/>
    <d v="2017-09-12T00:00:00"/>
    <x v="0"/>
    <x v="0"/>
    <s v="ZJ"/>
    <s v="9200085589"/>
    <s v="40"/>
    <n v="6.8"/>
    <s v=""/>
    <x v="1"/>
    <x v="4"/>
    <x v="1"/>
  </r>
  <r>
    <s v="1012"/>
    <s v="0L"/>
    <x v="4"/>
    <d v="2017-09-06T00:00:00"/>
    <x v="0"/>
    <x v="0"/>
    <s v="ZJ"/>
    <s v="9200085597"/>
    <s v="40"/>
    <n v="3.17"/>
    <s v=""/>
    <x v="1"/>
    <x v="4"/>
    <x v="1"/>
  </r>
  <r>
    <s v="1012"/>
    <s v="0L"/>
    <x v="4"/>
    <d v="2017-09-13T00:00:00"/>
    <x v="0"/>
    <x v="0"/>
    <s v="ZJ"/>
    <s v="9200085598"/>
    <s v="40"/>
    <n v="0.7"/>
    <s v=""/>
    <x v="1"/>
    <x v="4"/>
    <x v="1"/>
  </r>
  <r>
    <s v="1012"/>
    <s v="0L"/>
    <x v="4"/>
    <d v="2017-09-25T00:00:00"/>
    <x v="0"/>
    <x v="0"/>
    <s v="ZJ"/>
    <s v="9200085599"/>
    <s v="40"/>
    <n v="9.91"/>
    <s v=""/>
    <x v="1"/>
    <x v="4"/>
    <x v="1"/>
  </r>
  <r>
    <s v="1012"/>
    <s v="0L"/>
    <x v="4"/>
    <d v="2017-09-26T00:00:00"/>
    <x v="0"/>
    <x v="0"/>
    <s v="ZJ"/>
    <s v="9200085600"/>
    <s v="40"/>
    <n v="10.15"/>
    <s v=""/>
    <x v="1"/>
    <x v="4"/>
    <x v="1"/>
  </r>
  <r>
    <s v="1012"/>
    <s v="0L"/>
    <x v="4"/>
    <d v="2017-09-26T00:00:00"/>
    <x v="0"/>
    <x v="0"/>
    <s v="ZJ"/>
    <s v="9200085604"/>
    <s v="50"/>
    <n v="-13.67"/>
    <s v=""/>
    <x v="1"/>
    <x v="4"/>
    <x v="1"/>
  </r>
  <r>
    <s v="1012"/>
    <s v="0L"/>
    <x v="4"/>
    <d v="2017-09-27T00:00:00"/>
    <x v="0"/>
    <x v="0"/>
    <s v="ZJ"/>
    <s v="9200085605"/>
    <s v="50"/>
    <n v="-0.5"/>
    <s v=""/>
    <x v="2"/>
    <x v="4"/>
    <x v="2"/>
  </r>
  <r>
    <s v="1012"/>
    <s v="0L"/>
    <x v="4"/>
    <d v="2017-09-27T00:00:00"/>
    <x v="0"/>
    <x v="0"/>
    <s v="ZJ"/>
    <s v="9200085605"/>
    <s v="50"/>
    <n v="-6.06"/>
    <s v=""/>
    <x v="0"/>
    <x v="4"/>
    <x v="0"/>
  </r>
  <r>
    <s v="1012"/>
    <s v="0L"/>
    <x v="4"/>
    <d v="2017-09-27T00:00:00"/>
    <x v="0"/>
    <x v="0"/>
    <s v="ZJ"/>
    <s v="9200085605"/>
    <s v="50"/>
    <n v="-54.73"/>
    <s v=""/>
    <x v="1"/>
    <x v="4"/>
    <x v="1"/>
  </r>
  <r>
    <s v="1012"/>
    <s v="0L"/>
    <x v="4"/>
    <d v="2017-09-27T00:00:00"/>
    <x v="0"/>
    <x v="0"/>
    <s v="ZJ"/>
    <s v="9200085608"/>
    <s v="40"/>
    <n v="44.03"/>
    <s v=""/>
    <x v="1"/>
    <x v="4"/>
    <x v="1"/>
  </r>
  <r>
    <s v="1012"/>
    <s v="0L"/>
    <x v="4"/>
    <d v="2017-09-26T00:00:00"/>
    <x v="0"/>
    <x v="0"/>
    <s v="ZJ"/>
    <s v="9200085609"/>
    <s v="40"/>
    <n v="3.73"/>
    <s v=""/>
    <x v="1"/>
    <x v="4"/>
    <x v="1"/>
  </r>
  <r>
    <s v="1012"/>
    <s v="0L"/>
    <x v="4"/>
    <d v="2017-09-25T00:00:00"/>
    <x v="0"/>
    <x v="0"/>
    <s v="ZJ"/>
    <s v="9200085620"/>
    <s v="50"/>
    <n v="-0.79"/>
    <s v=""/>
    <x v="1"/>
    <x v="4"/>
    <x v="1"/>
  </r>
  <r>
    <s v="1012"/>
    <s v="0L"/>
    <x v="4"/>
    <d v="2017-09-26T00:00:00"/>
    <x v="0"/>
    <x v="0"/>
    <s v="ZJ"/>
    <s v="9200085621"/>
    <s v="50"/>
    <n v="-53.5"/>
    <s v=""/>
    <x v="1"/>
    <x v="4"/>
    <x v="1"/>
  </r>
  <r>
    <s v="1012"/>
    <s v="0L"/>
    <x v="4"/>
    <d v="2017-09-28T00:00:00"/>
    <x v="0"/>
    <x v="0"/>
    <s v="ZJ"/>
    <s v="9200085649"/>
    <s v="50"/>
    <n v="-2201.69"/>
    <s v=""/>
    <x v="1"/>
    <x v="4"/>
    <x v="1"/>
  </r>
  <r>
    <s v="1012"/>
    <s v="0L"/>
    <x v="4"/>
    <d v="2017-09-28T00:00:00"/>
    <x v="0"/>
    <x v="0"/>
    <s v="ZJ"/>
    <s v="9200085649"/>
    <s v="50"/>
    <n v="-6.4"/>
    <s v=""/>
    <x v="2"/>
    <x v="4"/>
    <x v="2"/>
  </r>
  <r>
    <s v="1012"/>
    <s v="0L"/>
    <x v="4"/>
    <d v="2017-09-15T00:00:00"/>
    <x v="0"/>
    <x v="0"/>
    <s v="ZJ"/>
    <s v="9200085655"/>
    <s v="40"/>
    <n v="3.36"/>
    <s v=""/>
    <x v="1"/>
    <x v="4"/>
    <x v="1"/>
  </r>
  <r>
    <s v="1012"/>
    <s v="0L"/>
    <x v="4"/>
    <d v="2017-09-21T00:00:00"/>
    <x v="0"/>
    <x v="0"/>
    <s v="ZJ"/>
    <s v="9200085656"/>
    <s v="40"/>
    <n v="79.989999999999995"/>
    <s v=""/>
    <x v="1"/>
    <x v="4"/>
    <x v="1"/>
  </r>
  <r>
    <s v="1012"/>
    <s v="0L"/>
    <x v="4"/>
    <d v="2017-09-26T00:00:00"/>
    <x v="0"/>
    <x v="0"/>
    <s v="ZJ"/>
    <s v="9200085657"/>
    <s v="40"/>
    <n v="2.52"/>
    <s v=""/>
    <x v="1"/>
    <x v="4"/>
    <x v="1"/>
  </r>
  <r>
    <s v="1012"/>
    <s v="0L"/>
    <x v="4"/>
    <d v="2017-09-27T00:00:00"/>
    <x v="0"/>
    <x v="0"/>
    <s v="ZJ"/>
    <s v="9200085658"/>
    <s v="40"/>
    <n v="0.7"/>
    <s v=""/>
    <x v="1"/>
    <x v="4"/>
    <x v="1"/>
  </r>
  <r>
    <s v="1012"/>
    <s v="0L"/>
    <x v="4"/>
    <d v="2017-09-28T00:00:00"/>
    <x v="0"/>
    <x v="0"/>
    <s v="ZJ"/>
    <s v="9200085667"/>
    <s v="40"/>
    <n v="19.84"/>
    <s v=""/>
    <x v="1"/>
    <x v="4"/>
    <x v="1"/>
  </r>
  <r>
    <s v="1012"/>
    <s v="0L"/>
    <x v="4"/>
    <d v="2017-09-27T00:00:00"/>
    <x v="0"/>
    <x v="0"/>
    <s v="ZJ"/>
    <s v="9200085681"/>
    <s v="50"/>
    <n v="-12.96"/>
    <s v=""/>
    <x v="1"/>
    <x v="4"/>
    <x v="1"/>
  </r>
  <r>
    <s v="1012"/>
    <s v="0L"/>
    <x v="4"/>
    <d v="2017-09-28T00:00:00"/>
    <x v="0"/>
    <x v="0"/>
    <s v="ZJ"/>
    <s v="9200085682"/>
    <s v="50"/>
    <n v="-59"/>
    <s v=""/>
    <x v="1"/>
    <x v="4"/>
    <x v="1"/>
  </r>
  <r>
    <s v="1012"/>
    <s v="0L"/>
    <x v="4"/>
    <d v="2017-09-25T00:00:00"/>
    <x v="0"/>
    <x v="0"/>
    <s v="ZJ"/>
    <s v="9200085703"/>
    <s v="40"/>
    <n v="41.84"/>
    <s v=""/>
    <x v="1"/>
    <x v="4"/>
    <x v="1"/>
  </r>
  <r>
    <s v="1012"/>
    <s v="0L"/>
    <x v="4"/>
    <d v="2017-09-29T00:00:00"/>
    <x v="0"/>
    <x v="0"/>
    <s v="ZJ"/>
    <s v="9200085706"/>
    <s v="50"/>
    <n v="-1907.81"/>
    <s v=""/>
    <x v="1"/>
    <x v="4"/>
    <x v="1"/>
  </r>
  <r>
    <s v="1012"/>
    <s v="0L"/>
    <x v="4"/>
    <d v="2017-09-28T00:00:00"/>
    <x v="0"/>
    <x v="0"/>
    <s v="ZJ"/>
    <s v="9200085715"/>
    <s v="40"/>
    <n v="7.68"/>
    <s v=""/>
    <x v="1"/>
    <x v="4"/>
    <x v="1"/>
  </r>
  <r>
    <s v="1012"/>
    <s v="0L"/>
    <x v="4"/>
    <d v="2017-09-29T00:00:00"/>
    <x v="0"/>
    <x v="0"/>
    <s v="ZJ"/>
    <s v="9200085717"/>
    <s v="40"/>
    <n v="86.85"/>
    <s v=""/>
    <x v="1"/>
    <x v="4"/>
    <x v="1"/>
  </r>
  <r>
    <s v="1012"/>
    <s v="0L"/>
    <x v="4"/>
    <d v="2017-09-29T00:00:00"/>
    <x v="0"/>
    <x v="0"/>
    <s v="ZJ"/>
    <s v="9200085718"/>
    <s v="40"/>
    <n v="11.43"/>
    <s v=""/>
    <x v="2"/>
    <x v="4"/>
    <x v="2"/>
  </r>
  <r>
    <s v="1012"/>
    <s v="0L"/>
    <x v="4"/>
    <d v="2017-09-28T00:00:00"/>
    <x v="0"/>
    <x v="0"/>
    <s v="ZJ"/>
    <s v="9200085730"/>
    <s v="50"/>
    <n v="-181.56"/>
    <s v=""/>
    <x v="1"/>
    <x v="4"/>
    <x v="1"/>
  </r>
  <r>
    <s v="1012"/>
    <s v="0L"/>
    <x v="4"/>
    <d v="2017-09-29T00:00:00"/>
    <x v="0"/>
    <x v="0"/>
    <s v="ZJ"/>
    <s v="9200085731"/>
    <s v="50"/>
    <n v="-32.82"/>
    <s v=""/>
    <x v="1"/>
    <x v="4"/>
    <x v="1"/>
  </r>
  <r>
    <s v="1012"/>
    <s v="0L"/>
    <x v="4"/>
    <d v="2017-09-29T00:00:00"/>
    <x v="0"/>
    <x v="0"/>
    <s v="ZJ"/>
    <s v="9200085732"/>
    <s v="50"/>
    <n v="-3.29"/>
    <s v=""/>
    <x v="2"/>
    <x v="4"/>
    <x v="2"/>
  </r>
  <r>
    <s v="1012"/>
    <s v="0L"/>
    <x v="4"/>
    <d v="2017-10-02T00:00:00"/>
    <x v="0"/>
    <x v="1"/>
    <s v="ZJ"/>
    <s v="9200085760"/>
    <s v="50"/>
    <n v="-2773.49"/>
    <s v=""/>
    <x v="1"/>
    <x v="4"/>
    <x v="1"/>
  </r>
  <r>
    <s v="1012"/>
    <s v="0L"/>
    <x v="4"/>
    <d v="2017-09-13T00:00:00"/>
    <x v="0"/>
    <x v="0"/>
    <s v="ZJ"/>
    <s v="9200085764"/>
    <s v="40"/>
    <n v="0.34"/>
    <s v=""/>
    <x v="1"/>
    <x v="4"/>
    <x v="1"/>
  </r>
  <r>
    <s v="1012"/>
    <s v="0L"/>
    <x v="4"/>
    <d v="2017-10-02T00:00:00"/>
    <x v="0"/>
    <x v="1"/>
    <s v="ZJ"/>
    <s v="9200085779"/>
    <s v="40"/>
    <n v="463.4"/>
    <s v=""/>
    <x v="1"/>
    <x v="4"/>
    <x v="1"/>
  </r>
  <r>
    <s v="1012"/>
    <s v="0L"/>
    <x v="4"/>
    <d v="2017-09-29T00:00:00"/>
    <x v="0"/>
    <x v="0"/>
    <s v="ZJ"/>
    <s v="9200085795"/>
    <s v="50"/>
    <n v="-5.76"/>
    <s v=""/>
    <x v="1"/>
    <x v="4"/>
    <x v="1"/>
  </r>
  <r>
    <s v="1012"/>
    <s v="0L"/>
    <x v="4"/>
    <d v="2017-10-02T00:00:00"/>
    <x v="0"/>
    <x v="1"/>
    <s v="ZJ"/>
    <s v="9200085797"/>
    <s v="50"/>
    <n v="-28.7"/>
    <s v=""/>
    <x v="1"/>
    <x v="4"/>
    <x v="1"/>
  </r>
  <r>
    <s v="1012"/>
    <s v="0L"/>
    <x v="4"/>
    <d v="2017-10-03T00:00:00"/>
    <x v="0"/>
    <x v="1"/>
    <s v="ZJ"/>
    <s v="9200085822"/>
    <s v="50"/>
    <n v="-3314.73"/>
    <s v=""/>
    <x v="1"/>
    <x v="4"/>
    <x v="1"/>
  </r>
  <r>
    <s v="1012"/>
    <s v="0L"/>
    <x v="4"/>
    <d v="2017-10-03T00:00:00"/>
    <x v="0"/>
    <x v="1"/>
    <s v="ZJ"/>
    <s v="9200085822"/>
    <s v="50"/>
    <n v="-283.08999999999997"/>
    <s v=""/>
    <x v="2"/>
    <x v="4"/>
    <x v="2"/>
  </r>
  <r>
    <s v="1012"/>
    <s v="0L"/>
    <x v="4"/>
    <d v="2017-10-03T00:00:00"/>
    <x v="0"/>
    <x v="1"/>
    <s v="ZJ"/>
    <s v="9200085822"/>
    <s v="50"/>
    <n v="-106.87"/>
    <s v=""/>
    <x v="0"/>
    <x v="4"/>
    <x v="0"/>
  </r>
  <r>
    <s v="1012"/>
    <s v="0L"/>
    <x v="4"/>
    <d v="2017-10-04T00:00:00"/>
    <x v="0"/>
    <x v="1"/>
    <s v="ZJ"/>
    <s v="9200085860"/>
    <s v="50"/>
    <n v="-4146.93"/>
    <s v=""/>
    <x v="1"/>
    <x v="4"/>
    <x v="1"/>
  </r>
  <r>
    <s v="1012"/>
    <s v="0L"/>
    <x v="4"/>
    <d v="2017-10-04T00:00:00"/>
    <x v="0"/>
    <x v="1"/>
    <s v="ZJ"/>
    <s v="9200085860"/>
    <s v="50"/>
    <n v="-116.31"/>
    <s v=""/>
    <x v="2"/>
    <x v="4"/>
    <x v="2"/>
  </r>
  <r>
    <s v="1012"/>
    <s v="0L"/>
    <x v="4"/>
    <d v="2017-10-04T00:00:00"/>
    <x v="0"/>
    <x v="1"/>
    <s v="ZJ"/>
    <s v="9200085860"/>
    <s v="50"/>
    <n v="-557.16999999999996"/>
    <s v=""/>
    <x v="3"/>
    <x v="4"/>
    <x v="3"/>
  </r>
  <r>
    <s v="1012"/>
    <s v="0L"/>
    <x v="4"/>
    <d v="2017-10-04T00:00:00"/>
    <x v="0"/>
    <x v="1"/>
    <s v="ZJ"/>
    <s v="9200085860"/>
    <s v="50"/>
    <n v="-8.0399999999999991"/>
    <s v=""/>
    <x v="0"/>
    <x v="4"/>
    <x v="0"/>
  </r>
  <r>
    <s v="1012"/>
    <s v="0L"/>
    <x v="4"/>
    <d v="2017-10-02T00:00:00"/>
    <x v="0"/>
    <x v="1"/>
    <s v="ZJ"/>
    <s v="9200085862"/>
    <s v="40"/>
    <n v="3.84"/>
    <s v=""/>
    <x v="1"/>
    <x v="4"/>
    <x v="1"/>
  </r>
  <r>
    <s v="1012"/>
    <s v="0L"/>
    <x v="4"/>
    <d v="2017-10-03T00:00:00"/>
    <x v="0"/>
    <x v="1"/>
    <s v="ZJ"/>
    <s v="9200085864"/>
    <s v="40"/>
    <n v="10.7"/>
    <s v=""/>
    <x v="1"/>
    <x v="4"/>
    <x v="1"/>
  </r>
  <r>
    <s v="1012"/>
    <s v="0L"/>
    <x v="4"/>
    <d v="2017-10-03T00:00:00"/>
    <x v="0"/>
    <x v="1"/>
    <s v="ZJ"/>
    <s v="9200085870"/>
    <s v="50"/>
    <n v="-5.3"/>
    <s v=""/>
    <x v="1"/>
    <x v="4"/>
    <x v="1"/>
  </r>
  <r>
    <s v="1012"/>
    <s v="0L"/>
    <x v="4"/>
    <d v="2017-10-02T00:00:00"/>
    <x v="0"/>
    <x v="1"/>
    <s v="ZJ"/>
    <s v="9200085874"/>
    <s v="40"/>
    <n v="8.57"/>
    <s v=""/>
    <x v="1"/>
    <x v="4"/>
    <x v="1"/>
  </r>
  <r>
    <s v="1012"/>
    <s v="0L"/>
    <x v="4"/>
    <d v="2017-10-03T00:00:00"/>
    <x v="0"/>
    <x v="1"/>
    <s v="ZJ"/>
    <s v="9200085878"/>
    <s v="50"/>
    <n v="-6.25"/>
    <s v=""/>
    <x v="1"/>
    <x v="4"/>
    <x v="1"/>
  </r>
  <r>
    <s v="1012"/>
    <s v="0L"/>
    <x v="4"/>
    <d v="2017-10-04T00:00:00"/>
    <x v="0"/>
    <x v="1"/>
    <s v="ZJ"/>
    <s v="9200085879"/>
    <s v="50"/>
    <n v="-55.21"/>
    <s v=""/>
    <x v="1"/>
    <x v="4"/>
    <x v="1"/>
  </r>
  <r>
    <s v="1012"/>
    <s v="0L"/>
    <x v="4"/>
    <d v="2017-10-03T00:00:00"/>
    <x v="0"/>
    <x v="1"/>
    <s v="ZJ"/>
    <s v="9200085882"/>
    <s v="40"/>
    <n v="4.91"/>
    <s v=""/>
    <x v="1"/>
    <x v="4"/>
    <x v="1"/>
  </r>
  <r>
    <s v="1012"/>
    <s v="0L"/>
    <x v="4"/>
    <d v="2017-10-04T00:00:00"/>
    <x v="0"/>
    <x v="1"/>
    <s v="ZJ"/>
    <s v="9200085884"/>
    <s v="40"/>
    <n v="24.21"/>
    <s v=""/>
    <x v="1"/>
    <x v="4"/>
    <x v="1"/>
  </r>
  <r>
    <s v="1012"/>
    <s v="0L"/>
    <x v="4"/>
    <d v="2017-10-05T00:00:00"/>
    <x v="0"/>
    <x v="1"/>
    <s v="ZJ"/>
    <s v="9200085930"/>
    <s v="50"/>
    <n v="-30.58"/>
    <s v=""/>
    <x v="3"/>
    <x v="4"/>
    <x v="3"/>
  </r>
  <r>
    <s v="1012"/>
    <s v="0L"/>
    <x v="4"/>
    <d v="2017-10-05T00:00:00"/>
    <x v="0"/>
    <x v="1"/>
    <s v="ZJ"/>
    <s v="9200085930"/>
    <s v="50"/>
    <n v="-13.74"/>
    <s v=""/>
    <x v="2"/>
    <x v="4"/>
    <x v="2"/>
  </r>
  <r>
    <s v="1012"/>
    <s v="0L"/>
    <x v="4"/>
    <d v="2017-10-05T00:00:00"/>
    <x v="0"/>
    <x v="1"/>
    <s v="ZJ"/>
    <s v="9200085930"/>
    <s v="50"/>
    <n v="-7.04"/>
    <s v=""/>
    <x v="0"/>
    <x v="4"/>
    <x v="0"/>
  </r>
  <r>
    <s v="1012"/>
    <s v="0L"/>
    <x v="4"/>
    <d v="2017-10-05T00:00:00"/>
    <x v="0"/>
    <x v="1"/>
    <s v="ZJ"/>
    <s v="9200085930"/>
    <s v="50"/>
    <n v="-2944.51"/>
    <s v=""/>
    <x v="1"/>
    <x v="4"/>
    <x v="1"/>
  </r>
  <r>
    <s v="1012"/>
    <s v="0L"/>
    <x v="4"/>
    <d v="2017-10-02T00:00:00"/>
    <x v="0"/>
    <x v="1"/>
    <s v="ZJ"/>
    <s v="9200085932"/>
    <s v="40"/>
    <n v="7.98"/>
    <s v=""/>
    <x v="1"/>
    <x v="4"/>
    <x v="1"/>
  </r>
  <r>
    <s v="1012"/>
    <s v="0L"/>
    <x v="4"/>
    <d v="2017-10-04T00:00:00"/>
    <x v="0"/>
    <x v="1"/>
    <s v="ZJ"/>
    <s v="9200085933"/>
    <s v="40"/>
    <n v="0.77"/>
    <s v=""/>
    <x v="1"/>
    <x v="4"/>
    <x v="1"/>
  </r>
  <r>
    <s v="1012"/>
    <s v="0L"/>
    <x v="4"/>
    <d v="2017-10-04T00:00:00"/>
    <x v="0"/>
    <x v="1"/>
    <s v="ZJ"/>
    <s v="9200085943"/>
    <s v="40"/>
    <n v="11.75"/>
    <s v=""/>
    <x v="1"/>
    <x v="4"/>
    <x v="1"/>
  </r>
  <r>
    <s v="1012"/>
    <s v="0L"/>
    <x v="4"/>
    <d v="2017-10-05T00:00:00"/>
    <x v="0"/>
    <x v="1"/>
    <s v="ZJ"/>
    <s v="9200085945"/>
    <s v="40"/>
    <n v="8.09"/>
    <s v=""/>
    <x v="1"/>
    <x v="4"/>
    <x v="1"/>
  </r>
  <r>
    <s v="1012"/>
    <s v="0L"/>
    <x v="4"/>
    <d v="2017-10-04T00:00:00"/>
    <x v="0"/>
    <x v="1"/>
    <s v="ZJ"/>
    <s v="9200085954"/>
    <s v="50"/>
    <n v="-5.77"/>
    <s v=""/>
    <x v="1"/>
    <x v="4"/>
    <x v="1"/>
  </r>
  <r>
    <s v="1012"/>
    <s v="0L"/>
    <x v="4"/>
    <d v="2017-10-05T00:00:00"/>
    <x v="0"/>
    <x v="1"/>
    <s v="ZJ"/>
    <s v="9200085955"/>
    <s v="50"/>
    <n v="-2.88"/>
    <s v=""/>
    <x v="3"/>
    <x v="4"/>
    <x v="3"/>
  </r>
  <r>
    <s v="1012"/>
    <s v="0L"/>
    <x v="4"/>
    <d v="2017-10-05T00:00:00"/>
    <x v="0"/>
    <x v="1"/>
    <s v="ZJ"/>
    <s v="9200085955"/>
    <s v="50"/>
    <n v="-52.49"/>
    <s v=""/>
    <x v="1"/>
    <x v="4"/>
    <x v="1"/>
  </r>
  <r>
    <s v="1012"/>
    <s v="0L"/>
    <x v="4"/>
    <d v="2017-10-05T00:00:00"/>
    <x v="0"/>
    <x v="1"/>
    <s v="ZJ"/>
    <s v="9200085982"/>
    <s v="40"/>
    <n v="11.18"/>
    <s v=""/>
    <x v="1"/>
    <x v="4"/>
    <x v="1"/>
  </r>
  <r>
    <s v="1012"/>
    <s v="0L"/>
    <x v="4"/>
    <d v="2017-10-06T00:00:00"/>
    <x v="0"/>
    <x v="1"/>
    <s v="ZJ"/>
    <s v="9200085983"/>
    <s v="50"/>
    <n v="-3931.82"/>
    <s v=""/>
    <x v="1"/>
    <x v="4"/>
    <x v="1"/>
  </r>
  <r>
    <s v="1012"/>
    <s v="0L"/>
    <x v="4"/>
    <d v="2017-10-06T00:00:00"/>
    <x v="0"/>
    <x v="1"/>
    <s v="ZJ"/>
    <s v="9200085983"/>
    <s v="50"/>
    <n v="-5.33"/>
    <s v=""/>
    <x v="2"/>
    <x v="4"/>
    <x v="2"/>
  </r>
  <r>
    <s v="1012"/>
    <s v="0L"/>
    <x v="4"/>
    <d v="2017-10-06T00:00:00"/>
    <x v="0"/>
    <x v="1"/>
    <s v="ZJ"/>
    <s v="9200085983"/>
    <s v="50"/>
    <n v="-55.05"/>
    <s v=""/>
    <x v="3"/>
    <x v="4"/>
    <x v="3"/>
  </r>
  <r>
    <s v="1012"/>
    <s v="0L"/>
    <x v="4"/>
    <d v="2017-10-06T00:00:00"/>
    <x v="0"/>
    <x v="1"/>
    <s v="ZJ"/>
    <s v="9200085995"/>
    <s v="40"/>
    <n v="0.95"/>
    <s v=""/>
    <x v="2"/>
    <x v="4"/>
    <x v="2"/>
  </r>
  <r>
    <s v="1012"/>
    <s v="0L"/>
    <x v="4"/>
    <d v="2017-10-06T00:00:00"/>
    <x v="0"/>
    <x v="1"/>
    <s v="ZJ"/>
    <s v="9200085995"/>
    <s v="40"/>
    <n v="8.5500000000000007"/>
    <s v=""/>
    <x v="1"/>
    <x v="4"/>
    <x v="1"/>
  </r>
  <r>
    <s v="1012"/>
    <s v="0L"/>
    <x v="4"/>
    <d v="2017-10-05T00:00:00"/>
    <x v="0"/>
    <x v="1"/>
    <s v="ZJ"/>
    <s v="9200086000"/>
    <s v="50"/>
    <n v="-119.8"/>
    <s v=""/>
    <x v="1"/>
    <x v="4"/>
    <x v="1"/>
  </r>
  <r>
    <s v="1012"/>
    <s v="0L"/>
    <x v="4"/>
    <d v="2017-10-06T00:00:00"/>
    <x v="0"/>
    <x v="1"/>
    <s v="ZJ"/>
    <s v="9200086001"/>
    <s v="50"/>
    <n v="-3.06"/>
    <s v=""/>
    <x v="2"/>
    <x v="4"/>
    <x v="2"/>
  </r>
  <r>
    <s v="1012"/>
    <s v="0L"/>
    <x v="4"/>
    <d v="2017-10-06T00:00:00"/>
    <x v="0"/>
    <x v="1"/>
    <s v="ZJ"/>
    <s v="9200086001"/>
    <s v="50"/>
    <n v="-13.99"/>
    <s v=""/>
    <x v="1"/>
    <x v="4"/>
    <x v="1"/>
  </r>
  <r>
    <s v="1012"/>
    <s v="0L"/>
    <x v="4"/>
    <d v="2017-10-06T00:00:00"/>
    <x v="0"/>
    <x v="1"/>
    <s v="ZJ"/>
    <s v="9200086025"/>
    <s v="40"/>
    <n v="4.8600000000000003"/>
    <s v=""/>
    <x v="1"/>
    <x v="4"/>
    <x v="1"/>
  </r>
  <r>
    <s v="1012"/>
    <s v="0L"/>
    <x v="4"/>
    <d v="2017-10-09T00:00:00"/>
    <x v="0"/>
    <x v="1"/>
    <s v="ZJ"/>
    <s v="9200086027"/>
    <s v="50"/>
    <n v="-2914.22"/>
    <s v=""/>
    <x v="1"/>
    <x v="4"/>
    <x v="1"/>
  </r>
  <r>
    <s v="1012"/>
    <s v="0L"/>
    <x v="4"/>
    <d v="2017-10-09T00:00:00"/>
    <x v="0"/>
    <x v="1"/>
    <s v="ZJ"/>
    <s v="9200086027"/>
    <s v="50"/>
    <n v="-12.88"/>
    <s v=""/>
    <x v="3"/>
    <x v="4"/>
    <x v="3"/>
  </r>
  <r>
    <s v="1012"/>
    <s v="0L"/>
    <x v="4"/>
    <d v="2017-10-09T00:00:00"/>
    <x v="0"/>
    <x v="1"/>
    <s v="ZJ"/>
    <s v="9200086027"/>
    <s v="50"/>
    <n v="-5.51"/>
    <s v=""/>
    <x v="2"/>
    <x v="4"/>
    <x v="2"/>
  </r>
  <r>
    <s v="1012"/>
    <s v="0L"/>
    <x v="4"/>
    <d v="2017-10-10T00:00:00"/>
    <x v="0"/>
    <x v="1"/>
    <s v="ZJ"/>
    <s v="9200086033"/>
    <s v="40"/>
    <n v="30.94"/>
    <s v=""/>
    <x v="1"/>
    <x v="4"/>
    <x v="1"/>
  </r>
  <r>
    <s v="1012"/>
    <s v="0L"/>
    <x v="4"/>
    <d v="2017-10-06T00:00:00"/>
    <x v="0"/>
    <x v="1"/>
    <s v="ZJ"/>
    <s v="9200086057"/>
    <s v="50"/>
    <n v="-865.4"/>
    <s v=""/>
    <x v="1"/>
    <x v="4"/>
    <x v="1"/>
  </r>
  <r>
    <s v="1012"/>
    <s v="0L"/>
    <x v="4"/>
    <d v="2017-10-10T00:00:00"/>
    <x v="0"/>
    <x v="1"/>
    <s v="ZJ"/>
    <s v="9200086059"/>
    <s v="50"/>
    <n v="-2747.83"/>
    <s v=""/>
    <x v="1"/>
    <x v="4"/>
    <x v="1"/>
  </r>
  <r>
    <s v="1012"/>
    <s v="0L"/>
    <x v="4"/>
    <d v="2017-10-10T00:00:00"/>
    <x v="0"/>
    <x v="1"/>
    <s v="ZJ"/>
    <s v="9200086075"/>
    <s v="50"/>
    <n v="-2421.33"/>
    <s v=""/>
    <x v="1"/>
    <x v="4"/>
    <x v="1"/>
  </r>
  <r>
    <s v="1012"/>
    <s v="0L"/>
    <x v="4"/>
    <d v="2017-10-10T00:00:00"/>
    <x v="0"/>
    <x v="1"/>
    <s v="ZJ"/>
    <s v="9200086075"/>
    <s v="50"/>
    <n v="-1.78"/>
    <s v=""/>
    <x v="2"/>
    <x v="4"/>
    <x v="2"/>
  </r>
  <r>
    <s v="1012"/>
    <s v="0L"/>
    <x v="4"/>
    <d v="2017-10-10T00:00:00"/>
    <x v="0"/>
    <x v="1"/>
    <s v="ZJ"/>
    <s v="9200086075"/>
    <s v="50"/>
    <n v="-10.9"/>
    <s v=""/>
    <x v="0"/>
    <x v="4"/>
    <x v="0"/>
  </r>
  <r>
    <s v="1012"/>
    <s v="0L"/>
    <x v="4"/>
    <d v="2017-10-11T00:00:00"/>
    <x v="0"/>
    <x v="1"/>
    <s v="ZJ"/>
    <s v="9200086104"/>
    <s v="50"/>
    <n v="-3155.7"/>
    <s v=""/>
    <x v="1"/>
    <x v="4"/>
    <x v="1"/>
  </r>
  <r>
    <s v="1012"/>
    <s v="0L"/>
    <x v="4"/>
    <d v="2017-10-11T00:00:00"/>
    <x v="0"/>
    <x v="1"/>
    <s v="ZJ"/>
    <s v="9200086104"/>
    <s v="50"/>
    <n v="-1.91"/>
    <s v=""/>
    <x v="0"/>
    <x v="4"/>
    <x v="0"/>
  </r>
  <r>
    <s v="1012"/>
    <s v="0L"/>
    <x v="4"/>
    <d v="2017-10-11T00:00:00"/>
    <x v="0"/>
    <x v="1"/>
    <s v="ZJ"/>
    <s v="9200086104"/>
    <s v="50"/>
    <n v="-8.8699999999999992"/>
    <s v=""/>
    <x v="2"/>
    <x v="4"/>
    <x v="2"/>
  </r>
  <r>
    <s v="1012"/>
    <s v="0L"/>
    <x v="4"/>
    <d v="2017-10-10T00:00:00"/>
    <x v="0"/>
    <x v="1"/>
    <s v="ZJ"/>
    <s v="9200086113"/>
    <s v="50"/>
    <n v="-32.26"/>
    <s v=""/>
    <x v="1"/>
    <x v="4"/>
    <x v="1"/>
  </r>
  <r>
    <s v="1012"/>
    <s v="0L"/>
    <x v="4"/>
    <d v="2017-10-11T00:00:00"/>
    <x v="0"/>
    <x v="1"/>
    <s v="ZJ"/>
    <s v="9200086114"/>
    <s v="50"/>
    <n v="-1.48"/>
    <s v=""/>
    <x v="1"/>
    <x v="4"/>
    <x v="1"/>
  </r>
  <r>
    <s v="1012"/>
    <s v="0L"/>
    <x v="4"/>
    <d v="2017-10-10T00:00:00"/>
    <x v="0"/>
    <x v="1"/>
    <s v="ZJ"/>
    <s v="9200086117"/>
    <s v="40"/>
    <n v="3.39"/>
    <s v=""/>
    <x v="1"/>
    <x v="4"/>
    <x v="1"/>
  </r>
  <r>
    <s v="1012"/>
    <s v="0L"/>
    <x v="4"/>
    <d v="2017-10-02T00:00:00"/>
    <x v="0"/>
    <x v="1"/>
    <s v="ZJ"/>
    <s v="9200086118"/>
    <s v="40"/>
    <n v="4.51"/>
    <s v=""/>
    <x v="1"/>
    <x v="4"/>
    <x v="1"/>
  </r>
  <r>
    <s v="1012"/>
    <s v="0L"/>
    <x v="4"/>
    <d v="2017-10-06T00:00:00"/>
    <x v="0"/>
    <x v="1"/>
    <s v="ZJ"/>
    <s v="9200086121"/>
    <s v="40"/>
    <n v="2.62"/>
    <s v=""/>
    <x v="1"/>
    <x v="4"/>
    <x v="1"/>
  </r>
  <r>
    <s v="1012"/>
    <s v="0L"/>
    <x v="4"/>
    <d v="2017-10-10T00:00:00"/>
    <x v="0"/>
    <x v="1"/>
    <s v="ZJ"/>
    <s v="9200086123"/>
    <s v="40"/>
    <n v="75.38"/>
    <s v=""/>
    <x v="1"/>
    <x v="4"/>
    <x v="1"/>
  </r>
  <r>
    <s v="1012"/>
    <s v="0L"/>
    <x v="4"/>
    <d v="2017-10-06T00:00:00"/>
    <x v="0"/>
    <x v="1"/>
    <s v="ZJ"/>
    <s v="9200086126"/>
    <s v="50"/>
    <n v="-0.66"/>
    <s v=""/>
    <x v="1"/>
    <x v="4"/>
    <x v="1"/>
  </r>
  <r>
    <s v="1012"/>
    <s v="0L"/>
    <x v="4"/>
    <d v="2017-10-11T00:00:00"/>
    <x v="0"/>
    <x v="1"/>
    <s v="ZJ"/>
    <s v="9200086171"/>
    <s v="40"/>
    <n v="0.95"/>
    <s v=""/>
    <x v="1"/>
    <x v="4"/>
    <x v="1"/>
  </r>
  <r>
    <s v="1012"/>
    <s v="0L"/>
    <x v="4"/>
    <d v="2017-10-12T00:00:00"/>
    <x v="0"/>
    <x v="1"/>
    <s v="ZJ"/>
    <s v="9200086173"/>
    <s v="50"/>
    <n v="-2284.81"/>
    <s v=""/>
    <x v="1"/>
    <x v="4"/>
    <x v="1"/>
  </r>
  <r>
    <s v="1012"/>
    <s v="0L"/>
    <x v="4"/>
    <d v="2017-10-12T00:00:00"/>
    <x v="0"/>
    <x v="1"/>
    <s v="ZJ"/>
    <s v="9200086173"/>
    <s v="50"/>
    <n v="-1.28"/>
    <s v=""/>
    <x v="3"/>
    <x v="4"/>
    <x v="3"/>
  </r>
  <r>
    <s v="1012"/>
    <s v="0L"/>
    <x v="4"/>
    <d v="2017-10-12T00:00:00"/>
    <x v="0"/>
    <x v="1"/>
    <s v="ZJ"/>
    <s v="9200086173"/>
    <s v="50"/>
    <n v="-2.1800000000000002"/>
    <s v=""/>
    <x v="2"/>
    <x v="4"/>
    <x v="2"/>
  </r>
  <r>
    <s v="1012"/>
    <s v="0L"/>
    <x v="4"/>
    <d v="2017-10-09T00:00:00"/>
    <x v="0"/>
    <x v="1"/>
    <s v="ZJ"/>
    <s v="9200086175"/>
    <s v="40"/>
    <n v="2.74"/>
    <s v=""/>
    <x v="1"/>
    <x v="4"/>
    <x v="1"/>
  </r>
  <r>
    <s v="1012"/>
    <s v="0L"/>
    <x v="4"/>
    <d v="2017-10-10T00:00:00"/>
    <x v="0"/>
    <x v="1"/>
    <s v="ZJ"/>
    <s v="9200086182"/>
    <s v="40"/>
    <n v="2.31"/>
    <s v=""/>
    <x v="2"/>
    <x v="4"/>
    <x v="2"/>
  </r>
  <r>
    <s v="1012"/>
    <s v="0L"/>
    <x v="4"/>
    <d v="2017-10-11T00:00:00"/>
    <x v="0"/>
    <x v="1"/>
    <s v="ZJ"/>
    <s v="9200086183"/>
    <s v="40"/>
    <n v="4.04"/>
    <s v=""/>
    <x v="1"/>
    <x v="4"/>
    <x v="1"/>
  </r>
  <r>
    <s v="1012"/>
    <s v="0L"/>
    <x v="4"/>
    <d v="2017-10-11T00:00:00"/>
    <x v="0"/>
    <x v="1"/>
    <s v="ZJ"/>
    <s v="9200086193"/>
    <s v="40"/>
    <n v="1.89"/>
    <s v=""/>
    <x v="1"/>
    <x v="4"/>
    <x v="1"/>
  </r>
  <r>
    <s v="1012"/>
    <s v="0L"/>
    <x v="4"/>
    <d v="2017-10-11T00:00:00"/>
    <x v="0"/>
    <x v="1"/>
    <s v="ZJ"/>
    <s v="9200086208"/>
    <s v="50"/>
    <n v="-7.45"/>
    <s v=""/>
    <x v="1"/>
    <x v="4"/>
    <x v="1"/>
  </r>
  <r>
    <s v="1012"/>
    <s v="0L"/>
    <x v="4"/>
    <d v="2017-10-12T00:00:00"/>
    <x v="0"/>
    <x v="1"/>
    <s v="ZJ"/>
    <s v="9200086209"/>
    <s v="50"/>
    <n v="-1.68"/>
    <s v=""/>
    <x v="2"/>
    <x v="4"/>
    <x v="2"/>
  </r>
  <r>
    <s v="1012"/>
    <s v="0L"/>
    <x v="4"/>
    <d v="2017-10-12T00:00:00"/>
    <x v="0"/>
    <x v="1"/>
    <s v="ZJ"/>
    <s v="9200086209"/>
    <s v="50"/>
    <n v="-286.29000000000002"/>
    <s v=""/>
    <x v="1"/>
    <x v="4"/>
    <x v="1"/>
  </r>
  <r>
    <s v="1012"/>
    <s v="0L"/>
    <x v="4"/>
    <d v="2017-10-13T00:00:00"/>
    <x v="0"/>
    <x v="1"/>
    <s v="ZJ"/>
    <s v="9200086248"/>
    <s v="50"/>
    <n v="-1809.12"/>
    <s v=""/>
    <x v="1"/>
    <x v="4"/>
    <x v="1"/>
  </r>
  <r>
    <s v="1012"/>
    <s v="0L"/>
    <x v="4"/>
    <d v="2017-10-13T00:00:00"/>
    <x v="0"/>
    <x v="1"/>
    <s v="ZJ"/>
    <s v="9200086248"/>
    <s v="50"/>
    <n v="-0.92"/>
    <s v=""/>
    <x v="2"/>
    <x v="4"/>
    <x v="2"/>
  </r>
  <r>
    <s v="1012"/>
    <s v="0L"/>
    <x v="4"/>
    <d v="2017-10-13T00:00:00"/>
    <x v="0"/>
    <x v="1"/>
    <s v="ZJ"/>
    <s v="9200086248"/>
    <s v="50"/>
    <n v="-1.92"/>
    <s v=""/>
    <x v="4"/>
    <x v="4"/>
    <x v="4"/>
  </r>
  <r>
    <s v="1012"/>
    <s v="0L"/>
    <x v="4"/>
    <d v="2017-10-02T00:00:00"/>
    <x v="0"/>
    <x v="1"/>
    <s v="ZJ"/>
    <s v="9200086257"/>
    <s v="40"/>
    <n v="4.0199999999999996"/>
    <s v=""/>
    <x v="1"/>
    <x v="4"/>
    <x v="1"/>
  </r>
  <r>
    <s v="1012"/>
    <s v="0L"/>
    <x v="4"/>
    <d v="2017-10-10T00:00:00"/>
    <x v="0"/>
    <x v="1"/>
    <s v="ZJ"/>
    <s v="9200086259"/>
    <s v="40"/>
    <n v="1.1499999999999999"/>
    <s v=""/>
    <x v="1"/>
    <x v="4"/>
    <x v="1"/>
  </r>
  <r>
    <s v="1012"/>
    <s v="0L"/>
    <x v="4"/>
    <d v="2017-10-12T00:00:00"/>
    <x v="0"/>
    <x v="1"/>
    <s v="ZJ"/>
    <s v="9200086260"/>
    <s v="40"/>
    <n v="8.86"/>
    <s v=""/>
    <x v="1"/>
    <x v="4"/>
    <x v="1"/>
  </r>
  <r>
    <s v="1012"/>
    <s v="0L"/>
    <x v="4"/>
    <d v="2017-10-12T00:00:00"/>
    <x v="0"/>
    <x v="1"/>
    <s v="ZJ"/>
    <s v="9200086263"/>
    <s v="40"/>
    <n v="1.64"/>
    <s v=""/>
    <x v="1"/>
    <x v="4"/>
    <x v="1"/>
  </r>
  <r>
    <s v="1012"/>
    <s v="0L"/>
    <x v="4"/>
    <d v="2017-10-05T00:00:00"/>
    <x v="0"/>
    <x v="1"/>
    <s v="ZJ"/>
    <s v="9200086271"/>
    <s v="40"/>
    <n v="2.62"/>
    <s v=""/>
    <x v="1"/>
    <x v="4"/>
    <x v="1"/>
  </r>
  <r>
    <s v="1012"/>
    <s v="0L"/>
    <x v="4"/>
    <d v="2017-10-12T00:00:00"/>
    <x v="0"/>
    <x v="1"/>
    <s v="ZJ"/>
    <s v="9200086272"/>
    <s v="40"/>
    <n v="4.0199999999999996"/>
    <s v=""/>
    <x v="1"/>
    <x v="4"/>
    <x v="1"/>
  </r>
  <r>
    <s v="1012"/>
    <s v="0L"/>
    <x v="4"/>
    <d v="2017-10-13T00:00:00"/>
    <x v="0"/>
    <x v="1"/>
    <s v="ZJ"/>
    <s v="9200086273"/>
    <s v="40"/>
    <n v="4.0199999999999996"/>
    <s v=""/>
    <x v="1"/>
    <x v="4"/>
    <x v="1"/>
  </r>
  <r>
    <s v="1012"/>
    <s v="0L"/>
    <x v="4"/>
    <d v="2017-10-13T00:00:00"/>
    <x v="0"/>
    <x v="1"/>
    <s v="ZJ"/>
    <s v="9200086274"/>
    <s v="40"/>
    <n v="21.55"/>
    <s v=""/>
    <x v="1"/>
    <x v="4"/>
    <x v="1"/>
  </r>
  <r>
    <s v="1012"/>
    <s v="0L"/>
    <x v="4"/>
    <d v="2017-10-13T00:00:00"/>
    <x v="0"/>
    <x v="1"/>
    <s v="ZJ"/>
    <s v="9200086274"/>
    <s v="40"/>
    <n v="2.67"/>
    <s v=""/>
    <x v="2"/>
    <x v="4"/>
    <x v="2"/>
  </r>
  <r>
    <s v="1012"/>
    <s v="0L"/>
    <x v="4"/>
    <d v="2017-10-12T00:00:00"/>
    <x v="0"/>
    <x v="1"/>
    <s v="ZJ"/>
    <s v="9200086279"/>
    <s v="50"/>
    <n v="-844.9"/>
    <s v=""/>
    <x v="1"/>
    <x v="4"/>
    <x v="1"/>
  </r>
  <r>
    <s v="1012"/>
    <s v="0L"/>
    <x v="4"/>
    <d v="2017-10-13T00:00:00"/>
    <x v="0"/>
    <x v="1"/>
    <s v="ZJ"/>
    <s v="9200086281"/>
    <s v="50"/>
    <n v="-89.54"/>
    <s v=""/>
    <x v="1"/>
    <x v="4"/>
    <x v="1"/>
  </r>
  <r>
    <s v="1012"/>
    <s v="0L"/>
    <x v="4"/>
    <d v="2017-10-13T00:00:00"/>
    <x v="0"/>
    <x v="1"/>
    <s v="ZJ"/>
    <s v="9200086281"/>
    <s v="50"/>
    <n v="-2.67"/>
    <s v=""/>
    <x v="2"/>
    <x v="4"/>
    <x v="2"/>
  </r>
  <r>
    <s v="1012"/>
    <s v="0L"/>
    <x v="4"/>
    <d v="2017-11-06T00:00:00"/>
    <x v="0"/>
    <x v="2"/>
    <s v="ZJ"/>
    <s v="9200087258"/>
    <s v="40"/>
    <n v="3.96"/>
    <s v=""/>
    <x v="1"/>
    <x v="4"/>
    <x v="1"/>
  </r>
  <r>
    <s v="1012"/>
    <s v="0L"/>
    <x v="4"/>
    <d v="2017-11-04T00:00:00"/>
    <x v="0"/>
    <x v="2"/>
    <s v="ZJ"/>
    <s v="9200087259"/>
    <s v="40"/>
    <n v="51.31"/>
    <s v=""/>
    <x v="1"/>
    <x v="4"/>
    <x v="1"/>
  </r>
  <r>
    <s v="1012"/>
    <s v="0L"/>
    <x v="4"/>
    <d v="2017-11-06T00:00:00"/>
    <x v="0"/>
    <x v="2"/>
    <s v="ZJ"/>
    <s v="9200087260"/>
    <s v="40"/>
    <n v="51.31"/>
    <s v=""/>
    <x v="1"/>
    <x v="4"/>
    <x v="1"/>
  </r>
  <r>
    <s v="1012"/>
    <s v="0L"/>
    <x v="4"/>
    <d v="2017-11-06T00:00:00"/>
    <x v="0"/>
    <x v="2"/>
    <s v="ZJ"/>
    <s v="9200087268"/>
    <s v="50"/>
    <n v="-191.07"/>
    <s v=""/>
    <x v="1"/>
    <x v="4"/>
    <x v="1"/>
  </r>
  <r>
    <s v="1012"/>
    <s v="0L"/>
    <x v="4"/>
    <d v="2017-10-09T00:00:00"/>
    <x v="0"/>
    <x v="1"/>
    <s v="ZJ"/>
    <s v="9200086306"/>
    <s v="40"/>
    <n v="5.3"/>
    <s v=""/>
    <x v="1"/>
    <x v="4"/>
    <x v="1"/>
  </r>
  <r>
    <s v="1012"/>
    <s v="0L"/>
    <x v="4"/>
    <d v="2017-10-13T00:00:00"/>
    <x v="0"/>
    <x v="1"/>
    <s v="ZJ"/>
    <s v="9200086307"/>
    <s v="40"/>
    <n v="1.43"/>
    <s v=""/>
    <x v="1"/>
    <x v="4"/>
    <x v="1"/>
  </r>
  <r>
    <s v="1012"/>
    <s v="0L"/>
    <x v="4"/>
    <d v="2017-10-16T00:00:00"/>
    <x v="0"/>
    <x v="1"/>
    <s v="ZJ"/>
    <s v="9200086310"/>
    <s v="50"/>
    <n v="-5412.63"/>
    <s v=""/>
    <x v="1"/>
    <x v="4"/>
    <x v="1"/>
  </r>
  <r>
    <s v="1012"/>
    <s v="0L"/>
    <x v="4"/>
    <d v="2017-10-16T00:00:00"/>
    <x v="0"/>
    <x v="1"/>
    <s v="ZJ"/>
    <s v="9200086310"/>
    <s v="50"/>
    <n v="-5.9"/>
    <s v=""/>
    <x v="2"/>
    <x v="4"/>
    <x v="2"/>
  </r>
  <r>
    <s v="1012"/>
    <s v="0L"/>
    <x v="4"/>
    <d v="2017-10-16T00:00:00"/>
    <x v="0"/>
    <x v="1"/>
    <s v="ZJ"/>
    <s v="9200086325"/>
    <s v="40"/>
    <n v="95.87"/>
    <s v=""/>
    <x v="1"/>
    <x v="4"/>
    <x v="1"/>
  </r>
  <r>
    <s v="1012"/>
    <s v="0L"/>
    <x v="4"/>
    <d v="2017-10-13T00:00:00"/>
    <x v="0"/>
    <x v="1"/>
    <s v="ZJ"/>
    <s v="9200086331"/>
    <s v="50"/>
    <n v="-1366.06"/>
    <s v=""/>
    <x v="1"/>
    <x v="4"/>
    <x v="1"/>
  </r>
  <r>
    <s v="1012"/>
    <s v="0L"/>
    <x v="4"/>
    <d v="2017-10-14T00:00:00"/>
    <x v="0"/>
    <x v="1"/>
    <s v="ZJ"/>
    <s v="9200086332"/>
    <s v="50"/>
    <n v="-6.94"/>
    <s v=""/>
    <x v="1"/>
    <x v="4"/>
    <x v="1"/>
  </r>
  <r>
    <s v="1012"/>
    <s v="0L"/>
    <x v="4"/>
    <d v="2017-10-16T00:00:00"/>
    <x v="0"/>
    <x v="1"/>
    <s v="ZJ"/>
    <s v="9200086333"/>
    <s v="50"/>
    <n v="-115.82"/>
    <s v=""/>
    <x v="1"/>
    <x v="4"/>
    <x v="1"/>
  </r>
  <r>
    <s v="1012"/>
    <s v="0L"/>
    <x v="4"/>
    <d v="2017-10-17T00:00:00"/>
    <x v="0"/>
    <x v="1"/>
    <s v="ZJ"/>
    <s v="9200086354"/>
    <s v="50"/>
    <n v="-3513.54"/>
    <s v=""/>
    <x v="1"/>
    <x v="4"/>
    <x v="1"/>
  </r>
  <r>
    <s v="1012"/>
    <s v="0L"/>
    <x v="4"/>
    <d v="2017-10-17T00:00:00"/>
    <x v="0"/>
    <x v="1"/>
    <s v="ZJ"/>
    <s v="9200086354"/>
    <s v="50"/>
    <n v="-61.6"/>
    <s v=""/>
    <x v="4"/>
    <x v="4"/>
    <x v="4"/>
  </r>
  <r>
    <s v="1012"/>
    <s v="0L"/>
    <x v="4"/>
    <d v="2017-10-18T00:00:00"/>
    <x v="0"/>
    <x v="1"/>
    <s v="ZJ"/>
    <s v="9200086396"/>
    <s v="50"/>
    <n v="-3118.1"/>
    <s v=""/>
    <x v="1"/>
    <x v="4"/>
    <x v="1"/>
  </r>
  <r>
    <s v="1012"/>
    <s v="0L"/>
    <x v="4"/>
    <d v="2017-10-18T00:00:00"/>
    <x v="0"/>
    <x v="1"/>
    <s v="ZJ"/>
    <s v="9200086396"/>
    <s v="50"/>
    <n v="-449.72"/>
    <s v=""/>
    <x v="0"/>
    <x v="4"/>
    <x v="0"/>
  </r>
  <r>
    <s v="1012"/>
    <s v="0L"/>
    <x v="4"/>
    <d v="2017-10-18T00:00:00"/>
    <x v="0"/>
    <x v="1"/>
    <s v="ZJ"/>
    <s v="9200086396"/>
    <s v="50"/>
    <n v="-581.29"/>
    <s v=""/>
    <x v="2"/>
    <x v="4"/>
    <x v="2"/>
  </r>
  <r>
    <s v="1012"/>
    <s v="0L"/>
    <x v="4"/>
    <d v="2017-10-02T00:00:00"/>
    <x v="0"/>
    <x v="1"/>
    <s v="ZJ"/>
    <s v="9200086399"/>
    <s v="40"/>
    <n v="1.01"/>
    <s v=""/>
    <x v="1"/>
    <x v="4"/>
    <x v="1"/>
  </r>
  <r>
    <s v="1012"/>
    <s v="0L"/>
    <x v="4"/>
    <d v="2017-10-11T00:00:00"/>
    <x v="0"/>
    <x v="1"/>
    <s v="ZJ"/>
    <s v="9200086402"/>
    <s v="40"/>
    <n v="1"/>
    <s v=""/>
    <x v="1"/>
    <x v="4"/>
    <x v="1"/>
  </r>
  <r>
    <s v="1012"/>
    <s v="0L"/>
    <x v="4"/>
    <d v="2017-10-17T00:00:00"/>
    <x v="0"/>
    <x v="1"/>
    <s v="ZJ"/>
    <s v="9200086405"/>
    <s v="40"/>
    <n v="54.39"/>
    <s v=""/>
    <x v="1"/>
    <x v="4"/>
    <x v="1"/>
  </r>
  <r>
    <s v="1012"/>
    <s v="0L"/>
    <x v="4"/>
    <d v="2017-10-06T00:00:00"/>
    <x v="0"/>
    <x v="1"/>
    <s v="ZJ"/>
    <s v="9200086410"/>
    <s v="40"/>
    <n v="4.76"/>
    <s v=""/>
    <x v="1"/>
    <x v="4"/>
    <x v="1"/>
  </r>
  <r>
    <s v="1012"/>
    <s v="0L"/>
    <x v="4"/>
    <d v="2017-10-12T00:00:00"/>
    <x v="0"/>
    <x v="1"/>
    <s v="ZJ"/>
    <s v="9200086412"/>
    <s v="40"/>
    <n v="2.79"/>
    <s v=""/>
    <x v="1"/>
    <x v="4"/>
    <x v="1"/>
  </r>
  <r>
    <s v="1012"/>
    <s v="0L"/>
    <x v="4"/>
    <d v="2017-10-16T00:00:00"/>
    <x v="0"/>
    <x v="1"/>
    <s v="ZJ"/>
    <s v="9200086413"/>
    <s v="40"/>
    <n v="72.180000000000007"/>
    <s v=""/>
    <x v="1"/>
    <x v="4"/>
    <x v="1"/>
  </r>
  <r>
    <s v="1012"/>
    <s v="0L"/>
    <x v="4"/>
    <d v="2017-10-17T00:00:00"/>
    <x v="0"/>
    <x v="1"/>
    <s v="ZJ"/>
    <s v="9200086421"/>
    <s v="50"/>
    <n v="-10.06"/>
    <s v=""/>
    <x v="1"/>
    <x v="4"/>
    <x v="1"/>
  </r>
  <r>
    <s v="1012"/>
    <s v="0L"/>
    <x v="4"/>
    <d v="2017-10-18T00:00:00"/>
    <x v="0"/>
    <x v="1"/>
    <s v="ZJ"/>
    <s v="9200086423"/>
    <s v="50"/>
    <n v="-210.71"/>
    <s v=""/>
    <x v="1"/>
    <x v="4"/>
    <x v="1"/>
  </r>
  <r>
    <s v="1012"/>
    <s v="0L"/>
    <x v="4"/>
    <d v="2017-10-17T00:00:00"/>
    <x v="0"/>
    <x v="1"/>
    <s v="ZJ"/>
    <s v="9200086431"/>
    <s v="40"/>
    <n v="2.1"/>
    <s v=""/>
    <x v="1"/>
    <x v="4"/>
    <x v="1"/>
  </r>
  <r>
    <s v="1012"/>
    <s v="0L"/>
    <x v="4"/>
    <d v="2017-10-18T00:00:00"/>
    <x v="0"/>
    <x v="1"/>
    <s v="ZJ"/>
    <s v="9200086433"/>
    <s v="40"/>
    <n v="7.98"/>
    <s v=""/>
    <x v="1"/>
    <x v="4"/>
    <x v="1"/>
  </r>
  <r>
    <s v="1012"/>
    <s v="0L"/>
    <x v="4"/>
    <d v="2017-10-16T00:00:00"/>
    <x v="0"/>
    <x v="1"/>
    <s v="ZJ"/>
    <s v="9200086436"/>
    <s v="50"/>
    <n v="-1.31"/>
    <s v=""/>
    <x v="1"/>
    <x v="4"/>
    <x v="1"/>
  </r>
  <r>
    <s v="1012"/>
    <s v="0L"/>
    <x v="4"/>
    <d v="2017-10-17T00:00:00"/>
    <x v="0"/>
    <x v="1"/>
    <s v="ZJ"/>
    <s v="9200086437"/>
    <s v="50"/>
    <n v="-92.88"/>
    <s v=""/>
    <x v="1"/>
    <x v="4"/>
    <x v="1"/>
  </r>
  <r>
    <s v="1012"/>
    <s v="0L"/>
    <x v="4"/>
    <d v="2017-10-19T00:00:00"/>
    <x v="0"/>
    <x v="1"/>
    <s v="ZJ"/>
    <s v="9200086475"/>
    <s v="50"/>
    <n v="-1.74"/>
    <s v=""/>
    <x v="4"/>
    <x v="4"/>
    <x v="4"/>
  </r>
  <r>
    <s v="1012"/>
    <s v="0L"/>
    <x v="4"/>
    <d v="2017-10-19T00:00:00"/>
    <x v="0"/>
    <x v="1"/>
    <s v="ZJ"/>
    <s v="9200086475"/>
    <s v="50"/>
    <n v="-110.82"/>
    <s v=""/>
    <x v="0"/>
    <x v="4"/>
    <x v="0"/>
  </r>
  <r>
    <s v="1012"/>
    <s v="0L"/>
    <x v="4"/>
    <d v="2017-10-19T00:00:00"/>
    <x v="0"/>
    <x v="1"/>
    <s v="ZJ"/>
    <s v="9200086475"/>
    <s v="50"/>
    <n v="-1941.48"/>
    <s v=""/>
    <x v="1"/>
    <x v="4"/>
    <x v="1"/>
  </r>
  <r>
    <s v="1012"/>
    <s v="0L"/>
    <x v="4"/>
    <d v="2017-10-19T00:00:00"/>
    <x v="0"/>
    <x v="1"/>
    <s v="ZJ"/>
    <s v="9200086475"/>
    <s v="50"/>
    <n v="-30.54"/>
    <s v=""/>
    <x v="2"/>
    <x v="4"/>
    <x v="2"/>
  </r>
  <r>
    <s v="1012"/>
    <s v="0L"/>
    <x v="4"/>
    <d v="2017-10-02T00:00:00"/>
    <x v="0"/>
    <x v="1"/>
    <s v="ZJ"/>
    <s v="9200086476"/>
    <s v="40"/>
    <n v="0.89"/>
    <s v=""/>
    <x v="1"/>
    <x v="4"/>
    <x v="1"/>
  </r>
  <r>
    <s v="1012"/>
    <s v="0L"/>
    <x v="4"/>
    <d v="2017-10-17T00:00:00"/>
    <x v="0"/>
    <x v="1"/>
    <s v="ZJ"/>
    <s v="9200086477"/>
    <s v="40"/>
    <n v="1.74"/>
    <s v=""/>
    <x v="4"/>
    <x v="4"/>
    <x v="4"/>
  </r>
  <r>
    <s v="1012"/>
    <s v="0L"/>
    <x v="4"/>
    <d v="2017-10-18T00:00:00"/>
    <x v="0"/>
    <x v="1"/>
    <s v="ZJ"/>
    <s v="9200086478"/>
    <s v="40"/>
    <n v="8.4"/>
    <s v=""/>
    <x v="1"/>
    <x v="4"/>
    <x v="1"/>
  </r>
  <r>
    <s v="1012"/>
    <s v="0L"/>
    <x v="4"/>
    <d v="2017-10-19T00:00:00"/>
    <x v="0"/>
    <x v="1"/>
    <s v="ZJ"/>
    <s v="9200086488"/>
    <s v="40"/>
    <n v="6.72"/>
    <s v=""/>
    <x v="1"/>
    <x v="4"/>
    <x v="1"/>
  </r>
  <r>
    <s v="1012"/>
    <s v="0L"/>
    <x v="4"/>
    <d v="2017-10-19T00:00:00"/>
    <x v="0"/>
    <x v="1"/>
    <s v="ZJ"/>
    <s v="9200086489"/>
    <s v="40"/>
    <n v="24.38"/>
    <s v=""/>
    <x v="1"/>
    <x v="4"/>
    <x v="1"/>
  </r>
  <r>
    <s v="1012"/>
    <s v="0L"/>
    <x v="4"/>
    <d v="2017-10-18T00:00:00"/>
    <x v="0"/>
    <x v="1"/>
    <s v="ZJ"/>
    <s v="9200086505"/>
    <s v="50"/>
    <n v="-336.95"/>
    <s v=""/>
    <x v="1"/>
    <x v="4"/>
    <x v="1"/>
  </r>
  <r>
    <s v="1012"/>
    <s v="0L"/>
    <x v="4"/>
    <d v="2017-10-19T00:00:00"/>
    <x v="0"/>
    <x v="1"/>
    <s v="ZJ"/>
    <s v="9200086507"/>
    <s v="50"/>
    <n v="-85.79"/>
    <s v=""/>
    <x v="1"/>
    <x v="4"/>
    <x v="1"/>
  </r>
  <r>
    <s v="1012"/>
    <s v="0L"/>
    <x v="4"/>
    <d v="2017-10-19T00:00:00"/>
    <x v="0"/>
    <x v="1"/>
    <s v="ZJ"/>
    <s v="9200086507"/>
    <s v="50"/>
    <n v="-0.95"/>
    <s v=""/>
    <x v="2"/>
    <x v="4"/>
    <x v="2"/>
  </r>
  <r>
    <s v="1012"/>
    <s v="0L"/>
    <x v="4"/>
    <d v="2017-10-20T00:00:00"/>
    <x v="0"/>
    <x v="1"/>
    <s v="ZJ"/>
    <s v="9200086531"/>
    <s v="50"/>
    <n v="-5.36"/>
    <s v=""/>
    <x v="0"/>
    <x v="4"/>
    <x v="0"/>
  </r>
  <r>
    <s v="1012"/>
    <s v="0L"/>
    <x v="4"/>
    <d v="2017-10-20T00:00:00"/>
    <x v="0"/>
    <x v="1"/>
    <s v="ZJ"/>
    <s v="9200086531"/>
    <s v="50"/>
    <n v="-2580.27"/>
    <s v=""/>
    <x v="1"/>
    <x v="4"/>
    <x v="1"/>
  </r>
  <r>
    <s v="1012"/>
    <s v="0L"/>
    <x v="4"/>
    <d v="2017-10-20T00:00:00"/>
    <x v="0"/>
    <x v="1"/>
    <s v="ZJ"/>
    <s v="9200086531"/>
    <s v="50"/>
    <n v="-16.2"/>
    <s v=""/>
    <x v="2"/>
    <x v="4"/>
    <x v="2"/>
  </r>
  <r>
    <s v="1012"/>
    <s v="0L"/>
    <x v="4"/>
    <d v="2017-10-19T00:00:00"/>
    <x v="0"/>
    <x v="1"/>
    <s v="ZJ"/>
    <s v="9200086540"/>
    <s v="40"/>
    <n v="1.36"/>
    <s v=""/>
    <x v="1"/>
    <x v="4"/>
    <x v="1"/>
  </r>
  <r>
    <s v="1012"/>
    <s v="0L"/>
    <x v="4"/>
    <d v="2017-10-20T00:00:00"/>
    <x v="0"/>
    <x v="1"/>
    <s v="ZJ"/>
    <s v="9200086541"/>
    <s v="40"/>
    <n v="4.55"/>
    <s v=""/>
    <x v="3"/>
    <x v="4"/>
    <x v="3"/>
  </r>
  <r>
    <s v="1012"/>
    <s v="0L"/>
    <x v="4"/>
    <d v="2017-10-20T00:00:00"/>
    <x v="0"/>
    <x v="1"/>
    <s v="ZJ"/>
    <s v="9200086541"/>
    <s v="40"/>
    <n v="53.67"/>
    <s v=""/>
    <x v="1"/>
    <x v="4"/>
    <x v="1"/>
  </r>
  <r>
    <s v="1012"/>
    <s v="0L"/>
    <x v="4"/>
    <d v="2017-10-04T00:00:00"/>
    <x v="0"/>
    <x v="1"/>
    <s v="ZJ"/>
    <s v="9200086547"/>
    <s v="40"/>
    <n v="230.45"/>
    <s v=""/>
    <x v="1"/>
    <x v="4"/>
    <x v="1"/>
  </r>
  <r>
    <s v="1012"/>
    <s v="0L"/>
    <x v="4"/>
    <d v="2017-10-18T00:00:00"/>
    <x v="0"/>
    <x v="1"/>
    <s v="ZJ"/>
    <s v="9200086553"/>
    <s v="40"/>
    <n v="6.16"/>
    <s v=""/>
    <x v="1"/>
    <x v="4"/>
    <x v="1"/>
  </r>
  <r>
    <s v="1012"/>
    <s v="0L"/>
    <x v="4"/>
    <d v="2017-10-19T00:00:00"/>
    <x v="0"/>
    <x v="1"/>
    <s v="ZJ"/>
    <s v="9200086554"/>
    <s v="40"/>
    <n v="71.989999999999995"/>
    <s v=""/>
    <x v="1"/>
    <x v="4"/>
    <x v="1"/>
  </r>
  <r>
    <s v="1012"/>
    <s v="0L"/>
    <x v="4"/>
    <d v="2017-10-19T00:00:00"/>
    <x v="0"/>
    <x v="1"/>
    <s v="ZJ"/>
    <s v="9200086565"/>
    <s v="50"/>
    <n v="-0.7"/>
    <s v=""/>
    <x v="1"/>
    <x v="4"/>
    <x v="1"/>
  </r>
  <r>
    <s v="1012"/>
    <s v="0L"/>
    <x v="4"/>
    <d v="2017-10-20T00:00:00"/>
    <x v="0"/>
    <x v="1"/>
    <s v="ZJ"/>
    <s v="9200086566"/>
    <s v="50"/>
    <n v="-85"/>
    <s v=""/>
    <x v="1"/>
    <x v="4"/>
    <x v="1"/>
  </r>
  <r>
    <s v="1012"/>
    <s v="0L"/>
    <x v="4"/>
    <d v="2017-10-10T00:00:00"/>
    <x v="0"/>
    <x v="1"/>
    <s v="ZJ"/>
    <s v="9200086593"/>
    <s v="40"/>
    <n v="3.11"/>
    <s v=""/>
    <x v="1"/>
    <x v="4"/>
    <x v="1"/>
  </r>
  <r>
    <s v="1012"/>
    <s v="0L"/>
    <x v="4"/>
    <d v="2017-10-20T00:00:00"/>
    <x v="0"/>
    <x v="1"/>
    <s v="ZJ"/>
    <s v="9200086595"/>
    <s v="40"/>
    <n v="1.49"/>
    <s v=""/>
    <x v="1"/>
    <x v="4"/>
    <x v="1"/>
  </r>
  <r>
    <s v="1012"/>
    <s v="0L"/>
    <x v="4"/>
    <d v="2017-10-23T00:00:00"/>
    <x v="0"/>
    <x v="1"/>
    <s v="ZJ"/>
    <s v="9200086599"/>
    <s v="50"/>
    <n v="-271.51"/>
    <s v=""/>
    <x v="2"/>
    <x v="4"/>
    <x v="2"/>
  </r>
  <r>
    <s v="1012"/>
    <s v="0L"/>
    <x v="4"/>
    <d v="2017-10-23T00:00:00"/>
    <x v="0"/>
    <x v="1"/>
    <s v="ZJ"/>
    <s v="9200086599"/>
    <s v="50"/>
    <n v="-6.82"/>
    <s v=""/>
    <x v="0"/>
    <x v="4"/>
    <x v="0"/>
  </r>
  <r>
    <s v="1012"/>
    <s v="0L"/>
    <x v="4"/>
    <d v="2017-10-23T00:00:00"/>
    <x v="0"/>
    <x v="1"/>
    <s v="ZJ"/>
    <s v="9200086599"/>
    <s v="50"/>
    <n v="-4540.0600000000004"/>
    <s v=""/>
    <x v="1"/>
    <x v="4"/>
    <x v="1"/>
  </r>
  <r>
    <s v="1012"/>
    <s v="0L"/>
    <x v="4"/>
    <d v="2017-10-20T00:00:00"/>
    <x v="0"/>
    <x v="1"/>
    <s v="ZJ"/>
    <s v="9200086603"/>
    <s v="40"/>
    <n v="11.4"/>
    <s v=""/>
    <x v="1"/>
    <x v="4"/>
    <x v="1"/>
  </r>
  <r>
    <s v="1012"/>
    <s v="0L"/>
    <x v="4"/>
    <d v="2017-10-23T00:00:00"/>
    <x v="0"/>
    <x v="1"/>
    <s v="ZJ"/>
    <s v="9200086604"/>
    <s v="40"/>
    <n v="14.36"/>
    <s v=""/>
    <x v="1"/>
    <x v="4"/>
    <x v="1"/>
  </r>
  <r>
    <s v="1012"/>
    <s v="0L"/>
    <x v="4"/>
    <d v="2017-10-20T00:00:00"/>
    <x v="0"/>
    <x v="1"/>
    <s v="ZJ"/>
    <s v="9200086622"/>
    <s v="50"/>
    <n v="-608.59"/>
    <s v=""/>
    <x v="1"/>
    <x v="4"/>
    <x v="1"/>
  </r>
  <r>
    <s v="1012"/>
    <s v="0L"/>
    <x v="4"/>
    <d v="2017-10-21T00:00:00"/>
    <x v="0"/>
    <x v="1"/>
    <s v="ZJ"/>
    <s v="9200086623"/>
    <s v="50"/>
    <n v="-24.71"/>
    <s v=""/>
    <x v="1"/>
    <x v="4"/>
    <x v="1"/>
  </r>
  <r>
    <s v="1012"/>
    <s v="0L"/>
    <x v="4"/>
    <d v="2017-10-23T00:00:00"/>
    <x v="0"/>
    <x v="1"/>
    <s v="ZJ"/>
    <s v="9200086624"/>
    <s v="50"/>
    <n v="-7.02"/>
    <s v=""/>
    <x v="1"/>
    <x v="4"/>
    <x v="1"/>
  </r>
  <r>
    <s v="1012"/>
    <s v="0L"/>
    <x v="4"/>
    <d v="2017-10-24T00:00:00"/>
    <x v="0"/>
    <x v="1"/>
    <s v="ZJ"/>
    <s v="9200086651"/>
    <s v="50"/>
    <n v="-1.86"/>
    <s v=""/>
    <x v="3"/>
    <x v="4"/>
    <x v="3"/>
  </r>
  <r>
    <s v="1012"/>
    <s v="0L"/>
    <x v="4"/>
    <d v="2017-10-24T00:00:00"/>
    <x v="0"/>
    <x v="1"/>
    <s v="ZJ"/>
    <s v="9200086651"/>
    <s v="50"/>
    <n v="-19.97"/>
    <s v=""/>
    <x v="2"/>
    <x v="4"/>
    <x v="2"/>
  </r>
  <r>
    <s v="1012"/>
    <s v="0L"/>
    <x v="4"/>
    <d v="2017-10-24T00:00:00"/>
    <x v="0"/>
    <x v="1"/>
    <s v="ZJ"/>
    <s v="9200086651"/>
    <s v="50"/>
    <n v="-6292.88"/>
    <s v=""/>
    <x v="1"/>
    <x v="4"/>
    <x v="1"/>
  </r>
  <r>
    <s v="1012"/>
    <s v="0L"/>
    <x v="4"/>
    <d v="2017-10-25T00:00:00"/>
    <x v="0"/>
    <x v="1"/>
    <s v="ZJ"/>
    <s v="9200086704"/>
    <s v="50"/>
    <n v="-4008.67"/>
    <s v=""/>
    <x v="1"/>
    <x v="4"/>
    <x v="1"/>
  </r>
  <r>
    <s v="1012"/>
    <s v="0L"/>
    <x v="4"/>
    <d v="2017-10-25T00:00:00"/>
    <x v="0"/>
    <x v="1"/>
    <s v="ZJ"/>
    <s v="9200086704"/>
    <s v="50"/>
    <n v="-17.29"/>
    <s v=""/>
    <x v="2"/>
    <x v="4"/>
    <x v="2"/>
  </r>
  <r>
    <s v="1012"/>
    <s v="0L"/>
    <x v="4"/>
    <d v="2017-10-25T00:00:00"/>
    <x v="0"/>
    <x v="1"/>
    <s v="ZJ"/>
    <s v="9200086704"/>
    <s v="50"/>
    <n v="-19.350000000000001"/>
    <s v=""/>
    <x v="0"/>
    <x v="4"/>
    <x v="0"/>
  </r>
  <r>
    <s v="1012"/>
    <s v="0L"/>
    <x v="4"/>
    <d v="2017-10-16T00:00:00"/>
    <x v="0"/>
    <x v="1"/>
    <s v="ZJ"/>
    <s v="9200086697"/>
    <s v="40"/>
    <n v="2.4900000000000002"/>
    <s v=""/>
    <x v="1"/>
    <x v="4"/>
    <x v="1"/>
  </r>
  <r>
    <s v="1012"/>
    <s v="0L"/>
    <x v="4"/>
    <d v="2017-10-18T00:00:00"/>
    <x v="0"/>
    <x v="1"/>
    <s v="ZJ"/>
    <s v="9200086699"/>
    <s v="40"/>
    <n v="0.66"/>
    <s v=""/>
    <x v="1"/>
    <x v="4"/>
    <x v="1"/>
  </r>
  <r>
    <s v="1012"/>
    <s v="0L"/>
    <x v="4"/>
    <d v="2017-10-24T00:00:00"/>
    <x v="0"/>
    <x v="1"/>
    <s v="ZJ"/>
    <s v="9200086703"/>
    <s v="40"/>
    <n v="0.42"/>
    <s v=""/>
    <x v="1"/>
    <x v="4"/>
    <x v="1"/>
  </r>
  <r>
    <s v="1012"/>
    <s v="0L"/>
    <x v="4"/>
    <d v="2017-10-03T00:00:00"/>
    <x v="0"/>
    <x v="1"/>
    <s v="ZJ"/>
    <s v="9200086710"/>
    <s v="40"/>
    <n v="1.96"/>
    <s v=""/>
    <x v="1"/>
    <x v="4"/>
    <x v="1"/>
  </r>
  <r>
    <s v="1012"/>
    <s v="0L"/>
    <x v="4"/>
    <d v="2017-10-18T00:00:00"/>
    <x v="0"/>
    <x v="1"/>
    <s v="ZJ"/>
    <s v="9200086714"/>
    <s v="40"/>
    <n v="5.07"/>
    <s v=""/>
    <x v="1"/>
    <x v="4"/>
    <x v="1"/>
  </r>
  <r>
    <s v="1012"/>
    <s v="0L"/>
    <x v="4"/>
    <d v="2017-10-23T00:00:00"/>
    <x v="0"/>
    <x v="1"/>
    <s v="ZJ"/>
    <s v="9200086716"/>
    <s v="40"/>
    <n v="0.85"/>
    <s v=""/>
    <x v="1"/>
    <x v="4"/>
    <x v="1"/>
  </r>
  <r>
    <s v="1012"/>
    <s v="0L"/>
    <x v="4"/>
    <d v="2017-10-24T00:00:00"/>
    <x v="0"/>
    <x v="1"/>
    <s v="ZJ"/>
    <s v="9200086719"/>
    <s v="40"/>
    <n v="6.03"/>
    <s v=""/>
    <x v="1"/>
    <x v="4"/>
    <x v="1"/>
  </r>
  <r>
    <s v="1012"/>
    <s v="0L"/>
    <x v="4"/>
    <d v="2017-10-25T00:00:00"/>
    <x v="0"/>
    <x v="1"/>
    <s v="ZJ"/>
    <s v="9200086721"/>
    <s v="40"/>
    <n v="22.98"/>
    <s v=""/>
    <x v="1"/>
    <x v="4"/>
    <x v="1"/>
  </r>
  <r>
    <s v="1012"/>
    <s v="0L"/>
    <x v="4"/>
    <d v="2017-10-24T00:00:00"/>
    <x v="0"/>
    <x v="1"/>
    <s v="ZJ"/>
    <s v="9200086722"/>
    <s v="50"/>
    <n v="-709.6"/>
    <s v=""/>
    <x v="1"/>
    <x v="4"/>
    <x v="1"/>
  </r>
  <r>
    <s v="1012"/>
    <s v="0L"/>
    <x v="4"/>
    <d v="2017-10-25T00:00:00"/>
    <x v="0"/>
    <x v="1"/>
    <s v="ZJ"/>
    <s v="9200086723"/>
    <s v="50"/>
    <n v="-34.36"/>
    <s v=""/>
    <x v="1"/>
    <x v="4"/>
    <x v="1"/>
  </r>
  <r>
    <s v="1012"/>
    <s v="0L"/>
    <x v="4"/>
    <d v="2017-10-25T00:00:00"/>
    <x v="0"/>
    <x v="1"/>
    <s v="ZJ"/>
    <s v="9200086725"/>
    <s v="50"/>
    <n v="-1.98"/>
    <s v=""/>
    <x v="1"/>
    <x v="4"/>
    <x v="1"/>
  </r>
  <r>
    <s v="1012"/>
    <s v="0L"/>
    <x v="4"/>
    <d v="2017-10-23T00:00:00"/>
    <x v="0"/>
    <x v="1"/>
    <s v="ZJ"/>
    <s v="9200086728"/>
    <s v="40"/>
    <n v="104.26"/>
    <s v=""/>
    <x v="1"/>
    <x v="4"/>
    <x v="1"/>
  </r>
  <r>
    <s v="1012"/>
    <s v="0L"/>
    <x v="4"/>
    <d v="2017-10-23T00:00:00"/>
    <x v="0"/>
    <x v="1"/>
    <s v="ZJ"/>
    <s v="9200086747"/>
    <s v="50"/>
    <n v="-2.65"/>
    <s v=""/>
    <x v="1"/>
    <x v="4"/>
    <x v="1"/>
  </r>
  <r>
    <s v="1012"/>
    <s v="0L"/>
    <x v="4"/>
    <d v="2017-10-23T00:00:00"/>
    <x v="0"/>
    <x v="1"/>
    <s v="ZJ"/>
    <s v="9200086747"/>
    <s v="50"/>
    <n v="-2.4500000000000002"/>
    <s v=""/>
    <x v="2"/>
    <x v="4"/>
    <x v="2"/>
  </r>
  <r>
    <s v="1012"/>
    <s v="0L"/>
    <x v="4"/>
    <d v="2017-10-24T00:00:00"/>
    <x v="0"/>
    <x v="1"/>
    <s v="ZJ"/>
    <s v="9200086755"/>
    <s v="40"/>
    <n v="17.18"/>
    <s v=""/>
    <x v="1"/>
    <x v="4"/>
    <x v="1"/>
  </r>
  <r>
    <s v="1012"/>
    <s v="0L"/>
    <x v="4"/>
    <d v="2017-10-25T00:00:00"/>
    <x v="0"/>
    <x v="1"/>
    <s v="ZJ"/>
    <s v="9200086756"/>
    <s v="40"/>
    <n v="2.38"/>
    <s v=""/>
    <x v="1"/>
    <x v="4"/>
    <x v="1"/>
  </r>
  <r>
    <s v="1012"/>
    <s v="0L"/>
    <x v="4"/>
    <d v="2017-10-26T00:00:00"/>
    <x v="0"/>
    <x v="1"/>
    <s v="ZJ"/>
    <s v="9200086777"/>
    <s v="50"/>
    <n v="-709.48"/>
    <s v=""/>
    <x v="1"/>
    <x v="4"/>
    <x v="1"/>
  </r>
  <r>
    <s v="1012"/>
    <s v="0L"/>
    <x v="4"/>
    <d v="2017-10-26T00:00:00"/>
    <x v="0"/>
    <x v="1"/>
    <s v="ZJ"/>
    <s v="9200086777"/>
    <s v="50"/>
    <n v="-4.75"/>
    <s v=""/>
    <x v="3"/>
    <x v="4"/>
    <x v="3"/>
  </r>
  <r>
    <s v="1012"/>
    <s v="0L"/>
    <x v="4"/>
    <d v="2017-10-10T00:00:00"/>
    <x v="0"/>
    <x v="1"/>
    <s v="ZJ"/>
    <s v="9200086790"/>
    <s v="40"/>
    <n v="5.37"/>
    <s v=""/>
    <x v="1"/>
    <x v="4"/>
    <x v="1"/>
  </r>
  <r>
    <s v="1012"/>
    <s v="0L"/>
    <x v="4"/>
    <d v="2017-10-25T00:00:00"/>
    <x v="0"/>
    <x v="1"/>
    <s v="ZJ"/>
    <s v="9200086795"/>
    <s v="40"/>
    <n v="18.97"/>
    <s v=""/>
    <x v="1"/>
    <x v="4"/>
    <x v="1"/>
  </r>
  <r>
    <s v="1012"/>
    <s v="0L"/>
    <x v="4"/>
    <d v="2017-10-25T00:00:00"/>
    <x v="0"/>
    <x v="1"/>
    <s v="ZJ"/>
    <s v="9200086805"/>
    <s v="40"/>
    <n v="46.15"/>
    <s v=""/>
    <x v="1"/>
    <x v="4"/>
    <x v="1"/>
  </r>
  <r>
    <s v="1012"/>
    <s v="0L"/>
    <x v="4"/>
    <d v="2017-10-26T00:00:00"/>
    <x v="0"/>
    <x v="1"/>
    <s v="ZJ"/>
    <s v="9200086806"/>
    <s v="40"/>
    <n v="1.89"/>
    <s v=""/>
    <x v="1"/>
    <x v="4"/>
    <x v="1"/>
  </r>
  <r>
    <s v="1012"/>
    <s v="0L"/>
    <x v="4"/>
    <d v="2017-10-26T00:00:00"/>
    <x v="0"/>
    <x v="1"/>
    <s v="ZJ"/>
    <s v="9200086807"/>
    <s v="40"/>
    <n v="11.38"/>
    <s v=""/>
    <x v="1"/>
    <x v="4"/>
    <x v="1"/>
  </r>
  <r>
    <s v="1012"/>
    <s v="0L"/>
    <x v="4"/>
    <d v="2017-10-25T00:00:00"/>
    <x v="0"/>
    <x v="1"/>
    <s v="ZJ"/>
    <s v="9200086813"/>
    <s v="50"/>
    <n v="-14.05"/>
    <s v=""/>
    <x v="1"/>
    <x v="4"/>
    <x v="1"/>
  </r>
  <r>
    <s v="1012"/>
    <s v="0L"/>
    <x v="4"/>
    <d v="2017-10-26T00:00:00"/>
    <x v="0"/>
    <x v="1"/>
    <s v="ZJ"/>
    <s v="9200086814"/>
    <s v="50"/>
    <n v="-1.92"/>
    <s v=""/>
    <x v="0"/>
    <x v="4"/>
    <x v="0"/>
  </r>
  <r>
    <s v="1012"/>
    <s v="0L"/>
    <x v="4"/>
    <d v="2017-10-26T00:00:00"/>
    <x v="0"/>
    <x v="1"/>
    <s v="ZJ"/>
    <s v="9200086814"/>
    <s v="50"/>
    <n v="-286.22000000000003"/>
    <s v=""/>
    <x v="1"/>
    <x v="4"/>
    <x v="1"/>
  </r>
  <r>
    <s v="1012"/>
    <s v="0L"/>
    <x v="4"/>
    <d v="2017-10-27T00:00:00"/>
    <x v="0"/>
    <x v="1"/>
    <s v="ZJ"/>
    <s v="9200086841"/>
    <s v="50"/>
    <n v="-2179.77"/>
    <s v=""/>
    <x v="1"/>
    <x v="4"/>
    <x v="1"/>
  </r>
  <r>
    <s v="1012"/>
    <s v="0L"/>
    <x v="4"/>
    <d v="2017-10-27T00:00:00"/>
    <x v="0"/>
    <x v="1"/>
    <s v="ZJ"/>
    <s v="9200086841"/>
    <s v="50"/>
    <n v="-2.11"/>
    <s v=""/>
    <x v="3"/>
    <x v="4"/>
    <x v="3"/>
  </r>
  <r>
    <s v="1012"/>
    <s v="0L"/>
    <x v="4"/>
    <d v="2017-10-16T00:00:00"/>
    <x v="0"/>
    <x v="1"/>
    <s v="ZJ"/>
    <s v="9200086849"/>
    <s v="40"/>
    <n v="1.44"/>
    <s v=""/>
    <x v="1"/>
    <x v="4"/>
    <x v="1"/>
  </r>
  <r>
    <s v="1012"/>
    <s v="0L"/>
    <x v="4"/>
    <d v="2017-10-23T00:00:00"/>
    <x v="0"/>
    <x v="1"/>
    <s v="ZJ"/>
    <s v="9200086851"/>
    <s v="40"/>
    <n v="0.94"/>
    <s v=""/>
    <x v="1"/>
    <x v="4"/>
    <x v="1"/>
  </r>
  <r>
    <s v="1012"/>
    <s v="0L"/>
    <x v="4"/>
    <d v="2017-10-26T00:00:00"/>
    <x v="0"/>
    <x v="1"/>
    <s v="ZJ"/>
    <s v="9200086853"/>
    <s v="40"/>
    <n v="6.63"/>
    <s v=""/>
    <x v="1"/>
    <x v="4"/>
    <x v="1"/>
  </r>
  <r>
    <s v="1012"/>
    <s v="0L"/>
    <x v="4"/>
    <d v="2017-10-25T00:00:00"/>
    <x v="0"/>
    <x v="1"/>
    <s v="ZJ"/>
    <s v="9200086856"/>
    <s v="40"/>
    <n v="1.4"/>
    <s v=""/>
    <x v="1"/>
    <x v="4"/>
    <x v="1"/>
  </r>
  <r>
    <s v="1012"/>
    <s v="0L"/>
    <x v="4"/>
    <d v="2017-10-26T00:00:00"/>
    <x v="0"/>
    <x v="1"/>
    <s v="ZJ"/>
    <s v="9200086857"/>
    <s v="40"/>
    <n v="19.309999999999999"/>
    <s v=""/>
    <x v="1"/>
    <x v="4"/>
    <x v="1"/>
  </r>
  <r>
    <s v="1012"/>
    <s v="0L"/>
    <x v="4"/>
    <d v="2017-10-27T00:00:00"/>
    <x v="0"/>
    <x v="1"/>
    <s v="ZJ"/>
    <s v="9200086858"/>
    <s v="40"/>
    <n v="4.8499999999999996"/>
    <s v=""/>
    <x v="1"/>
    <x v="4"/>
    <x v="1"/>
  </r>
  <r>
    <s v="1012"/>
    <s v="0L"/>
    <x v="4"/>
    <d v="2017-10-27T00:00:00"/>
    <x v="0"/>
    <x v="1"/>
    <s v="ZJ"/>
    <s v="9200086859"/>
    <s v="40"/>
    <n v="10.07"/>
    <s v=""/>
    <x v="1"/>
    <x v="4"/>
    <x v="1"/>
  </r>
  <r>
    <s v="1012"/>
    <s v="0L"/>
    <x v="4"/>
    <d v="2017-10-26T00:00:00"/>
    <x v="0"/>
    <x v="1"/>
    <s v="ZJ"/>
    <s v="9200086865"/>
    <s v="40"/>
    <n v="5.37"/>
    <s v=""/>
    <x v="1"/>
    <x v="4"/>
    <x v="1"/>
  </r>
  <r>
    <s v="1012"/>
    <s v="0L"/>
    <x v="4"/>
    <d v="2017-10-26T00:00:00"/>
    <x v="0"/>
    <x v="1"/>
    <s v="ZJ"/>
    <s v="9200086867"/>
    <s v="50"/>
    <n v="-1.89"/>
    <s v=""/>
    <x v="1"/>
    <x v="4"/>
    <x v="1"/>
  </r>
  <r>
    <s v="1012"/>
    <s v="0L"/>
    <x v="4"/>
    <d v="2017-10-27T00:00:00"/>
    <x v="0"/>
    <x v="1"/>
    <s v="ZJ"/>
    <s v="9200086868"/>
    <s v="50"/>
    <n v="-73.72"/>
    <s v=""/>
    <x v="1"/>
    <x v="4"/>
    <x v="1"/>
  </r>
  <r>
    <s v="1012"/>
    <s v="0L"/>
    <x v="4"/>
    <d v="2017-10-27T00:00:00"/>
    <x v="0"/>
    <x v="1"/>
    <s v="ZJ"/>
    <s v="9200086868"/>
    <s v="50"/>
    <n v="-0.64"/>
    <s v=""/>
    <x v="2"/>
    <x v="4"/>
    <x v="2"/>
  </r>
  <r>
    <s v="1012"/>
    <s v="0L"/>
    <x v="4"/>
    <d v="2017-10-30T00:00:00"/>
    <x v="0"/>
    <x v="1"/>
    <s v="ZJ"/>
    <s v="9200086890"/>
    <s v="50"/>
    <n v="-2033.1"/>
    <s v=""/>
    <x v="1"/>
    <x v="4"/>
    <x v="1"/>
  </r>
  <r>
    <s v="1012"/>
    <s v="0L"/>
    <x v="4"/>
    <d v="2017-10-11T00:00:00"/>
    <x v="0"/>
    <x v="1"/>
    <s v="ZJ"/>
    <s v="9200086892"/>
    <s v="40"/>
    <n v="1.92"/>
    <s v=""/>
    <x v="1"/>
    <x v="4"/>
    <x v="1"/>
  </r>
  <r>
    <s v="1012"/>
    <s v="0L"/>
    <x v="4"/>
    <d v="2017-10-16T00:00:00"/>
    <x v="0"/>
    <x v="1"/>
    <s v="ZJ"/>
    <s v="9200086893"/>
    <s v="40"/>
    <n v="2.29"/>
    <s v=""/>
    <x v="1"/>
    <x v="4"/>
    <x v="1"/>
  </r>
  <r>
    <s v="1012"/>
    <s v="0L"/>
    <x v="4"/>
    <d v="2017-10-27T00:00:00"/>
    <x v="0"/>
    <x v="1"/>
    <s v="ZJ"/>
    <s v="9200086908"/>
    <s v="40"/>
    <n v="5.24"/>
    <s v=""/>
    <x v="2"/>
    <x v="4"/>
    <x v="2"/>
  </r>
  <r>
    <s v="1012"/>
    <s v="0L"/>
    <x v="4"/>
    <d v="2017-10-27T00:00:00"/>
    <x v="0"/>
    <x v="1"/>
    <s v="ZJ"/>
    <s v="9200086908"/>
    <s v="40"/>
    <n v="19.11"/>
    <s v=""/>
    <x v="1"/>
    <x v="4"/>
    <x v="1"/>
  </r>
  <r>
    <s v="1012"/>
    <s v="0L"/>
    <x v="4"/>
    <d v="2017-10-30T00:00:00"/>
    <x v="0"/>
    <x v="1"/>
    <s v="ZJ"/>
    <s v="9200086910"/>
    <s v="40"/>
    <n v="2.31"/>
    <s v=""/>
    <x v="1"/>
    <x v="4"/>
    <x v="1"/>
  </r>
  <r>
    <s v="1012"/>
    <s v="0L"/>
    <x v="4"/>
    <d v="2017-10-23T00:00:00"/>
    <x v="0"/>
    <x v="1"/>
    <s v="ZJ"/>
    <s v="9200086913"/>
    <s v="50"/>
    <n v="-1.61"/>
    <s v=""/>
    <x v="1"/>
    <x v="4"/>
    <x v="1"/>
  </r>
  <r>
    <s v="1012"/>
    <s v="0L"/>
    <x v="4"/>
    <d v="2017-10-27T00:00:00"/>
    <x v="0"/>
    <x v="1"/>
    <s v="ZJ"/>
    <s v="9200086914"/>
    <s v="50"/>
    <n v="-4.9800000000000004"/>
    <s v=""/>
    <x v="1"/>
    <x v="4"/>
    <x v="1"/>
  </r>
  <r>
    <s v="1012"/>
    <s v="0L"/>
    <x v="4"/>
    <d v="2017-10-30T00:00:00"/>
    <x v="0"/>
    <x v="1"/>
    <s v="ZJ"/>
    <s v="9200086915"/>
    <s v="50"/>
    <n v="-512.15"/>
    <s v=""/>
    <x v="1"/>
    <x v="4"/>
    <x v="1"/>
  </r>
  <r>
    <s v="1012"/>
    <s v="0L"/>
    <x v="4"/>
    <d v="2017-10-30T00:00:00"/>
    <x v="0"/>
    <x v="1"/>
    <s v="ZJ"/>
    <s v="9200086915"/>
    <s v="50"/>
    <n v="-2.79"/>
    <s v=""/>
    <x v="2"/>
    <x v="4"/>
    <x v="2"/>
  </r>
  <r>
    <s v="1012"/>
    <s v="0L"/>
    <x v="4"/>
    <d v="2017-10-27T00:00:00"/>
    <x v="0"/>
    <x v="1"/>
    <s v="ZJ"/>
    <s v="9200086920"/>
    <s v="40"/>
    <n v="0.94"/>
    <s v=""/>
    <x v="1"/>
    <x v="4"/>
    <x v="1"/>
  </r>
  <r>
    <s v="1012"/>
    <s v="0L"/>
    <x v="4"/>
    <d v="2017-10-27T00:00:00"/>
    <x v="0"/>
    <x v="1"/>
    <s v="ZJ"/>
    <s v="9200086922"/>
    <s v="40"/>
    <n v="1.77"/>
    <s v=""/>
    <x v="1"/>
    <x v="4"/>
    <x v="1"/>
  </r>
  <r>
    <s v="1012"/>
    <s v="0L"/>
    <x v="4"/>
    <d v="2017-10-31T00:00:00"/>
    <x v="0"/>
    <x v="1"/>
    <s v="ZJ"/>
    <s v="9200086957"/>
    <s v="50"/>
    <n v="-5.93"/>
    <s v=""/>
    <x v="3"/>
    <x v="4"/>
    <x v="3"/>
  </r>
  <r>
    <s v="1012"/>
    <s v="0L"/>
    <x v="4"/>
    <d v="2017-10-31T00:00:00"/>
    <x v="0"/>
    <x v="1"/>
    <s v="ZJ"/>
    <s v="9200086957"/>
    <s v="50"/>
    <n v="-1696.39"/>
    <s v=""/>
    <x v="1"/>
    <x v="4"/>
    <x v="1"/>
  </r>
  <r>
    <s v="1012"/>
    <s v="0L"/>
    <x v="4"/>
    <d v="2017-10-02T00:00:00"/>
    <x v="0"/>
    <x v="1"/>
    <s v="ZJ"/>
    <s v="9200086991"/>
    <s v="40"/>
    <n v="13.78"/>
    <s v=""/>
    <x v="1"/>
    <x v="4"/>
    <x v="1"/>
  </r>
  <r>
    <s v="1012"/>
    <s v="0L"/>
    <x v="4"/>
    <d v="2017-10-25T00:00:00"/>
    <x v="0"/>
    <x v="1"/>
    <s v="ZJ"/>
    <s v="9200086994"/>
    <s v="40"/>
    <n v="17.18"/>
    <s v=""/>
    <x v="1"/>
    <x v="4"/>
    <x v="1"/>
  </r>
  <r>
    <s v="1012"/>
    <s v="0L"/>
    <x v="4"/>
    <d v="2017-10-26T00:00:00"/>
    <x v="0"/>
    <x v="1"/>
    <s v="ZJ"/>
    <s v="9200086995"/>
    <s v="40"/>
    <n v="1.87"/>
    <s v=""/>
    <x v="1"/>
    <x v="4"/>
    <x v="1"/>
  </r>
  <r>
    <s v="1012"/>
    <s v="0L"/>
    <x v="4"/>
    <d v="2017-10-30T00:00:00"/>
    <x v="0"/>
    <x v="1"/>
    <s v="ZJ"/>
    <s v="9200086997"/>
    <s v="40"/>
    <n v="0.32"/>
    <s v=""/>
    <x v="2"/>
    <x v="4"/>
    <x v="2"/>
  </r>
  <r>
    <s v="1012"/>
    <s v="0L"/>
    <x v="4"/>
    <d v="2017-10-30T00:00:00"/>
    <x v="0"/>
    <x v="1"/>
    <s v="ZJ"/>
    <s v="9200086997"/>
    <s v="40"/>
    <n v="39.590000000000003"/>
    <s v=""/>
    <x v="1"/>
    <x v="4"/>
    <x v="1"/>
  </r>
  <r>
    <s v="1012"/>
    <s v="0L"/>
    <x v="4"/>
    <d v="2017-10-30T00:00:00"/>
    <x v="0"/>
    <x v="1"/>
    <s v="ZJ"/>
    <s v="9200087003"/>
    <s v="50"/>
    <n v="-521.02"/>
    <s v=""/>
    <x v="1"/>
    <x v="4"/>
    <x v="1"/>
  </r>
  <r>
    <s v="1012"/>
    <s v="0L"/>
    <x v="4"/>
    <d v="2017-10-31T00:00:00"/>
    <x v="0"/>
    <x v="1"/>
    <s v="ZJ"/>
    <s v="9200087005"/>
    <s v="50"/>
    <n v="-72.19"/>
    <s v=""/>
    <x v="1"/>
    <x v="4"/>
    <x v="1"/>
  </r>
  <r>
    <s v="1012"/>
    <s v="0L"/>
    <x v="4"/>
    <d v="2017-10-30T00:00:00"/>
    <x v="0"/>
    <x v="1"/>
    <s v="ZJ"/>
    <s v="9200087006"/>
    <s v="40"/>
    <n v="4.28"/>
    <s v=""/>
    <x v="1"/>
    <x v="4"/>
    <x v="1"/>
  </r>
  <r>
    <s v="1012"/>
    <s v="0L"/>
    <x v="4"/>
    <d v="2017-10-31T00:00:00"/>
    <x v="0"/>
    <x v="1"/>
    <s v="ZJ"/>
    <s v="9200087007"/>
    <s v="40"/>
    <n v="1.18"/>
    <s v=""/>
    <x v="1"/>
    <x v="4"/>
    <x v="1"/>
  </r>
  <r>
    <s v="1012"/>
    <s v="0L"/>
    <x v="4"/>
    <d v="2017-10-31T00:00:00"/>
    <x v="0"/>
    <x v="1"/>
    <s v="ZJ"/>
    <s v="9200087008"/>
    <s v="40"/>
    <n v="15.59"/>
    <s v=""/>
    <x v="1"/>
    <x v="4"/>
    <x v="1"/>
  </r>
  <r>
    <s v="1012"/>
    <s v="0L"/>
    <x v="4"/>
    <d v="2017-11-01T00:00:00"/>
    <x v="0"/>
    <x v="2"/>
    <s v="ZJ"/>
    <s v="9200087026"/>
    <s v="50"/>
    <n v="-2829.13"/>
    <s v=""/>
    <x v="1"/>
    <x v="4"/>
    <x v="1"/>
  </r>
  <r>
    <s v="1012"/>
    <s v="0L"/>
    <x v="4"/>
    <d v="2017-11-01T00:00:00"/>
    <x v="0"/>
    <x v="2"/>
    <s v="ZJ"/>
    <s v="9200087026"/>
    <s v="50"/>
    <n v="-9.19"/>
    <s v=""/>
    <x v="3"/>
    <x v="4"/>
    <x v="3"/>
  </r>
  <r>
    <s v="1012"/>
    <s v="0L"/>
    <x v="4"/>
    <d v="2017-10-06T00:00:00"/>
    <x v="0"/>
    <x v="1"/>
    <s v="ZJ"/>
    <s v="9200087035"/>
    <s v="40"/>
    <n v="1.73"/>
    <s v=""/>
    <x v="1"/>
    <x v="4"/>
    <x v="1"/>
  </r>
  <r>
    <s v="1012"/>
    <s v="0L"/>
    <x v="4"/>
    <d v="2017-10-31T00:00:00"/>
    <x v="0"/>
    <x v="1"/>
    <s v="ZJ"/>
    <s v="9200087041"/>
    <s v="40"/>
    <n v="1.18"/>
    <s v=""/>
    <x v="1"/>
    <x v="4"/>
    <x v="1"/>
  </r>
  <r>
    <s v="1012"/>
    <s v="0L"/>
    <x v="4"/>
    <d v="2017-10-31T00:00:00"/>
    <x v="0"/>
    <x v="1"/>
    <s v="ZJ"/>
    <s v="9200087057"/>
    <s v="40"/>
    <n v="22.85"/>
    <s v=""/>
    <x v="1"/>
    <x v="4"/>
    <x v="1"/>
  </r>
  <r>
    <s v="1012"/>
    <s v="0L"/>
    <x v="4"/>
    <d v="2017-11-01T00:00:00"/>
    <x v="0"/>
    <x v="2"/>
    <s v="ZJ"/>
    <s v="9200087059"/>
    <s v="40"/>
    <n v="1.1499999999999999"/>
    <s v=""/>
    <x v="1"/>
    <x v="4"/>
    <x v="1"/>
  </r>
  <r>
    <s v="1012"/>
    <s v="0L"/>
    <x v="4"/>
    <d v="2017-10-31T00:00:00"/>
    <x v="0"/>
    <x v="1"/>
    <s v="ZJ"/>
    <s v="9200087074"/>
    <s v="50"/>
    <n v="-2.69"/>
    <s v=""/>
    <x v="1"/>
    <x v="4"/>
    <x v="1"/>
  </r>
  <r>
    <s v="1012"/>
    <s v="0L"/>
    <x v="4"/>
    <d v="2017-11-01T00:00:00"/>
    <x v="0"/>
    <x v="2"/>
    <s v="ZJ"/>
    <s v="9200087075"/>
    <s v="50"/>
    <n v="-36.06"/>
    <s v=""/>
    <x v="1"/>
    <x v="4"/>
    <x v="1"/>
  </r>
  <r>
    <s v="1012"/>
    <s v="0L"/>
    <x v="4"/>
    <d v="2017-11-02T00:00:00"/>
    <x v="0"/>
    <x v="2"/>
    <s v="ZJ"/>
    <s v="9200087099"/>
    <s v="50"/>
    <n v="-1.22"/>
    <s v=""/>
    <x v="3"/>
    <x v="4"/>
    <x v="3"/>
  </r>
  <r>
    <s v="1012"/>
    <s v="0L"/>
    <x v="4"/>
    <d v="2017-11-02T00:00:00"/>
    <x v="0"/>
    <x v="2"/>
    <s v="ZJ"/>
    <s v="9200087099"/>
    <s v="50"/>
    <n v="-2826.46"/>
    <s v=""/>
    <x v="1"/>
    <x v="4"/>
    <x v="1"/>
  </r>
  <r>
    <s v="1012"/>
    <s v="0L"/>
    <x v="4"/>
    <d v="2017-11-01T00:00:00"/>
    <x v="0"/>
    <x v="2"/>
    <s v="ZJ"/>
    <s v="9200087104"/>
    <s v="40"/>
    <n v="5.09"/>
    <s v=""/>
    <x v="3"/>
    <x v="4"/>
    <x v="3"/>
  </r>
  <r>
    <s v="1012"/>
    <s v="0L"/>
    <x v="4"/>
    <d v="2017-11-01T00:00:00"/>
    <x v="0"/>
    <x v="2"/>
    <s v="ZJ"/>
    <s v="9200087104"/>
    <s v="40"/>
    <n v="29.94"/>
    <s v=""/>
    <x v="1"/>
    <x v="4"/>
    <x v="1"/>
  </r>
  <r>
    <s v="1012"/>
    <s v="0L"/>
    <x v="4"/>
    <d v="2017-11-02T00:00:00"/>
    <x v="0"/>
    <x v="2"/>
    <s v="ZJ"/>
    <s v="9200087108"/>
    <s v="40"/>
    <n v="4.7"/>
    <s v=""/>
    <x v="1"/>
    <x v="4"/>
    <x v="1"/>
  </r>
  <r>
    <s v="1012"/>
    <s v="0L"/>
    <x v="4"/>
    <d v="2017-11-01T00:00:00"/>
    <x v="0"/>
    <x v="2"/>
    <s v="ZJ"/>
    <s v="9200087125"/>
    <s v="50"/>
    <n v="-25.95"/>
    <s v=""/>
    <x v="1"/>
    <x v="4"/>
    <x v="1"/>
  </r>
  <r>
    <s v="1012"/>
    <s v="0L"/>
    <x v="4"/>
    <d v="2017-11-02T00:00:00"/>
    <x v="0"/>
    <x v="2"/>
    <s v="ZJ"/>
    <s v="9200087126"/>
    <s v="50"/>
    <n v="-8.5"/>
    <s v=""/>
    <x v="1"/>
    <x v="4"/>
    <x v="1"/>
  </r>
  <r>
    <s v="1012"/>
    <s v="0L"/>
    <x v="4"/>
    <d v="2017-11-03T00:00:00"/>
    <x v="0"/>
    <x v="2"/>
    <s v="ZJ"/>
    <s v="9200087158"/>
    <s v="50"/>
    <n v="-368.4"/>
    <s v=""/>
    <x v="2"/>
    <x v="4"/>
    <x v="2"/>
  </r>
  <r>
    <s v="1012"/>
    <s v="0L"/>
    <x v="4"/>
    <d v="2017-11-03T00:00:00"/>
    <x v="0"/>
    <x v="2"/>
    <s v="ZJ"/>
    <s v="9200087158"/>
    <s v="50"/>
    <n v="-4334.72"/>
    <s v=""/>
    <x v="1"/>
    <x v="4"/>
    <x v="1"/>
  </r>
  <r>
    <s v="1012"/>
    <s v="0L"/>
    <x v="4"/>
    <d v="2017-11-03T00:00:00"/>
    <x v="0"/>
    <x v="2"/>
    <s v="ZJ"/>
    <s v="9200087158"/>
    <s v="50"/>
    <n v="-666.12"/>
    <s v=""/>
    <x v="3"/>
    <x v="4"/>
    <x v="3"/>
  </r>
  <r>
    <s v="1012"/>
    <s v="0L"/>
    <x v="4"/>
    <d v="2017-11-03T00:00:00"/>
    <x v="0"/>
    <x v="2"/>
    <s v="ZJ"/>
    <s v="9200087158"/>
    <s v="50"/>
    <n v="-87.48"/>
    <s v=""/>
    <x v="0"/>
    <x v="4"/>
    <x v="0"/>
  </r>
  <r>
    <s v="1012"/>
    <s v="0L"/>
    <x v="4"/>
    <d v="2017-11-02T00:00:00"/>
    <x v="0"/>
    <x v="2"/>
    <s v="ZJ"/>
    <s v="9200087170"/>
    <s v="40"/>
    <n v="5.86"/>
    <s v=""/>
    <x v="1"/>
    <x v="4"/>
    <x v="1"/>
  </r>
  <r>
    <s v="1012"/>
    <s v="0L"/>
    <x v="4"/>
    <d v="2017-11-02T00:00:00"/>
    <x v="0"/>
    <x v="2"/>
    <s v="ZJ"/>
    <s v="9200087174"/>
    <s v="40"/>
    <n v="2.5499999999999998"/>
    <s v=""/>
    <x v="2"/>
    <x v="4"/>
    <x v="2"/>
  </r>
  <r>
    <s v="1012"/>
    <s v="0L"/>
    <x v="4"/>
    <d v="2017-11-02T00:00:00"/>
    <x v="0"/>
    <x v="2"/>
    <s v="ZJ"/>
    <s v="9200087174"/>
    <s v="40"/>
    <n v="50.02"/>
    <s v=""/>
    <x v="1"/>
    <x v="4"/>
    <x v="1"/>
  </r>
  <r>
    <s v="1012"/>
    <s v="0L"/>
    <x v="4"/>
    <d v="2017-11-03T00:00:00"/>
    <x v="0"/>
    <x v="2"/>
    <s v="ZJ"/>
    <s v="9200087177"/>
    <s v="40"/>
    <n v="10.38"/>
    <s v=""/>
    <x v="1"/>
    <x v="4"/>
    <x v="1"/>
  </r>
  <r>
    <s v="1012"/>
    <s v="0L"/>
    <x v="4"/>
    <d v="2017-11-02T00:00:00"/>
    <x v="0"/>
    <x v="2"/>
    <s v="ZJ"/>
    <s v="9200087191"/>
    <s v="50"/>
    <n v="-5.08"/>
    <s v=""/>
    <x v="1"/>
    <x v="4"/>
    <x v="1"/>
  </r>
  <r>
    <s v="1012"/>
    <s v="0L"/>
    <x v="4"/>
    <d v="2017-11-03T00:00:00"/>
    <x v="0"/>
    <x v="2"/>
    <s v="ZJ"/>
    <s v="9200087192"/>
    <s v="50"/>
    <n v="-2.5499999999999998"/>
    <s v=""/>
    <x v="2"/>
    <x v="4"/>
    <x v="2"/>
  </r>
  <r>
    <s v="1012"/>
    <s v="0L"/>
    <x v="4"/>
    <d v="2017-11-03T00:00:00"/>
    <x v="0"/>
    <x v="2"/>
    <s v="ZJ"/>
    <s v="9200087192"/>
    <s v="50"/>
    <n v="-11.62"/>
    <s v=""/>
    <x v="1"/>
    <x v="4"/>
    <x v="1"/>
  </r>
  <r>
    <s v="1012"/>
    <s v="0L"/>
    <x v="4"/>
    <d v="2017-11-06T00:00:00"/>
    <x v="0"/>
    <x v="2"/>
    <s v="ZJ"/>
    <s v="9200087212"/>
    <s v="50"/>
    <n v="-97.45"/>
    <s v=""/>
    <x v="2"/>
    <x v="4"/>
    <x v="2"/>
  </r>
  <r>
    <s v="1012"/>
    <s v="0L"/>
    <x v="4"/>
    <d v="2017-11-06T00:00:00"/>
    <x v="0"/>
    <x v="2"/>
    <s v="ZJ"/>
    <s v="9200087212"/>
    <s v="50"/>
    <n v="-23.94"/>
    <s v=""/>
    <x v="0"/>
    <x v="4"/>
    <x v="0"/>
  </r>
  <r>
    <s v="1012"/>
    <s v="0L"/>
    <x v="4"/>
    <d v="2017-11-06T00:00:00"/>
    <x v="0"/>
    <x v="2"/>
    <s v="ZJ"/>
    <s v="9200087212"/>
    <s v="50"/>
    <n v="-2008.41"/>
    <s v=""/>
    <x v="1"/>
    <x v="4"/>
    <x v="1"/>
  </r>
  <r>
    <s v="1012"/>
    <s v="0L"/>
    <x v="4"/>
    <d v="2017-11-06T00:00:00"/>
    <x v="0"/>
    <x v="2"/>
    <s v="ZJ"/>
    <s v="9200087212"/>
    <s v="50"/>
    <n v="-71.78"/>
    <s v=""/>
    <x v="3"/>
    <x v="4"/>
    <x v="3"/>
  </r>
  <r>
    <s v="1012"/>
    <s v="0L"/>
    <x v="4"/>
    <d v="2017-11-06T00:00:00"/>
    <x v="0"/>
    <x v="2"/>
    <s v="ZJ"/>
    <s v="9200087220"/>
    <s v="40"/>
    <n v="6.09"/>
    <s v=""/>
    <x v="1"/>
    <x v="4"/>
    <x v="1"/>
  </r>
  <r>
    <s v="1012"/>
    <s v="0L"/>
    <x v="4"/>
    <d v="2017-11-03T00:00:00"/>
    <x v="0"/>
    <x v="2"/>
    <s v="ZJ"/>
    <s v="9200087229"/>
    <s v="40"/>
    <n v="8.83"/>
    <s v=""/>
    <x v="1"/>
    <x v="4"/>
    <x v="1"/>
  </r>
  <r>
    <s v="1012"/>
    <s v="0L"/>
    <x v="4"/>
    <d v="2017-11-03T00:00:00"/>
    <x v="0"/>
    <x v="2"/>
    <s v="ZJ"/>
    <s v="9200087229"/>
    <s v="40"/>
    <n v="2.13"/>
    <s v=""/>
    <x v="3"/>
    <x v="4"/>
    <x v="3"/>
  </r>
  <r>
    <s v="1012"/>
    <s v="0L"/>
    <x v="4"/>
    <d v="2017-11-03T00:00:00"/>
    <x v="0"/>
    <x v="2"/>
    <s v="ZJ"/>
    <s v="9200087229"/>
    <s v="40"/>
    <n v="2.0699999999999998"/>
    <s v=""/>
    <x v="0"/>
    <x v="4"/>
    <x v="0"/>
  </r>
  <r>
    <s v="1012"/>
    <s v="0L"/>
    <x v="4"/>
    <d v="2017-11-03T00:00:00"/>
    <x v="0"/>
    <x v="2"/>
    <s v="ZJ"/>
    <s v="9200087239"/>
    <s v="50"/>
    <n v="-20.39"/>
    <s v=""/>
    <x v="1"/>
    <x v="4"/>
    <x v="1"/>
  </r>
  <r>
    <s v="1012"/>
    <s v="0L"/>
    <x v="4"/>
    <d v="2017-11-06T00:00:00"/>
    <x v="0"/>
    <x v="2"/>
    <s v="ZJ"/>
    <s v="9200087241"/>
    <s v="50"/>
    <n v="-24.97"/>
    <s v=""/>
    <x v="1"/>
    <x v="4"/>
    <x v="1"/>
  </r>
  <r>
    <s v="1012"/>
    <s v="0L"/>
    <x v="4"/>
    <d v="2017-11-07T00:00:00"/>
    <x v="0"/>
    <x v="2"/>
    <s v="ZJ"/>
    <s v="9200087282"/>
    <s v="50"/>
    <n v="-6.5"/>
    <s v=""/>
    <x v="3"/>
    <x v="4"/>
    <x v="3"/>
  </r>
  <r>
    <s v="1012"/>
    <s v="0L"/>
    <x v="4"/>
    <d v="2017-11-07T00:00:00"/>
    <x v="0"/>
    <x v="2"/>
    <s v="ZJ"/>
    <s v="9200087282"/>
    <s v="50"/>
    <n v="-5.81"/>
    <s v=""/>
    <x v="0"/>
    <x v="4"/>
    <x v="0"/>
  </r>
  <r>
    <s v="1012"/>
    <s v="0L"/>
    <x v="4"/>
    <d v="2017-11-07T00:00:00"/>
    <x v="0"/>
    <x v="2"/>
    <s v="ZJ"/>
    <s v="9200087282"/>
    <s v="50"/>
    <n v="-3818.16"/>
    <s v=""/>
    <x v="1"/>
    <x v="4"/>
    <x v="1"/>
  </r>
  <r>
    <s v="1012"/>
    <s v="0L"/>
    <x v="4"/>
    <d v="2017-11-07T00:00:00"/>
    <x v="0"/>
    <x v="2"/>
    <s v="ZJ"/>
    <s v="9200087282"/>
    <s v="50"/>
    <n v="-14.46"/>
    <s v=""/>
    <x v="2"/>
    <x v="4"/>
    <x v="2"/>
  </r>
  <r>
    <s v="1012"/>
    <s v="0L"/>
    <x v="4"/>
    <d v="2017-11-06T00:00:00"/>
    <x v="0"/>
    <x v="2"/>
    <s v="ZJ"/>
    <s v="9200087283"/>
    <s v="40"/>
    <n v="3.3"/>
    <s v=""/>
    <x v="1"/>
    <x v="4"/>
    <x v="1"/>
  </r>
  <r>
    <s v="1012"/>
    <s v="0L"/>
    <x v="4"/>
    <d v="2017-11-08T00:00:00"/>
    <x v="0"/>
    <x v="2"/>
    <s v="ZJ"/>
    <s v="9200087332"/>
    <s v="50"/>
    <n v="-5348.53"/>
    <s v=""/>
    <x v="1"/>
    <x v="4"/>
    <x v="1"/>
  </r>
  <r>
    <s v="1012"/>
    <s v="0L"/>
    <x v="4"/>
    <d v="2017-11-08T00:00:00"/>
    <x v="0"/>
    <x v="2"/>
    <s v="ZJ"/>
    <s v="9200087332"/>
    <s v="50"/>
    <n v="-1.45"/>
    <s v=""/>
    <x v="2"/>
    <x v="4"/>
    <x v="2"/>
  </r>
  <r>
    <s v="1012"/>
    <s v="0L"/>
    <x v="4"/>
    <d v="2017-11-08T00:00:00"/>
    <x v="0"/>
    <x v="2"/>
    <s v="ZJ"/>
    <s v="9200087332"/>
    <s v="50"/>
    <n v="-21.65"/>
    <s v=""/>
    <x v="3"/>
    <x v="4"/>
    <x v="3"/>
  </r>
  <r>
    <s v="1012"/>
    <s v="0L"/>
    <x v="4"/>
    <d v="2017-11-07T00:00:00"/>
    <x v="0"/>
    <x v="2"/>
    <s v="ZJ"/>
    <s v="9200087335"/>
    <s v="40"/>
    <n v="7.98"/>
    <s v=""/>
    <x v="1"/>
    <x v="4"/>
    <x v="1"/>
  </r>
  <r>
    <s v="1012"/>
    <s v="0L"/>
    <x v="4"/>
    <d v="2017-11-07T00:00:00"/>
    <x v="0"/>
    <x v="2"/>
    <s v="ZJ"/>
    <s v="9200087335"/>
    <s v="40"/>
    <n v="1.42"/>
    <s v=""/>
    <x v="2"/>
    <x v="4"/>
    <x v="2"/>
  </r>
  <r>
    <s v="1012"/>
    <s v="0L"/>
    <x v="4"/>
    <d v="2017-11-06T00:00:00"/>
    <x v="0"/>
    <x v="2"/>
    <s v="ZJ"/>
    <s v="9200087341"/>
    <s v="40"/>
    <n v="8.26"/>
    <s v=""/>
    <x v="1"/>
    <x v="4"/>
    <x v="1"/>
  </r>
  <r>
    <s v="1012"/>
    <s v="0L"/>
    <x v="4"/>
    <d v="2017-11-07T00:00:00"/>
    <x v="0"/>
    <x v="2"/>
    <s v="ZJ"/>
    <s v="9200087346"/>
    <s v="40"/>
    <n v="1.63"/>
    <s v=""/>
    <x v="1"/>
    <x v="4"/>
    <x v="1"/>
  </r>
  <r>
    <s v="1012"/>
    <s v="0L"/>
    <x v="4"/>
    <d v="2017-11-07T00:00:00"/>
    <x v="0"/>
    <x v="2"/>
    <s v="ZJ"/>
    <s v="9200087347"/>
    <s v="40"/>
    <n v="10.34"/>
    <s v=""/>
    <x v="1"/>
    <x v="4"/>
    <x v="1"/>
  </r>
  <r>
    <s v="1012"/>
    <s v="0L"/>
    <x v="4"/>
    <d v="2017-11-07T00:00:00"/>
    <x v="0"/>
    <x v="2"/>
    <s v="ZJ"/>
    <s v="9200087347"/>
    <s v="40"/>
    <n v="1.73"/>
    <s v=""/>
    <x v="2"/>
    <x v="4"/>
    <x v="2"/>
  </r>
  <r>
    <s v="1012"/>
    <s v="0L"/>
    <x v="4"/>
    <d v="2017-11-07T00:00:00"/>
    <x v="0"/>
    <x v="2"/>
    <s v="ZJ"/>
    <s v="9200087351"/>
    <s v="50"/>
    <n v="-4.75"/>
    <s v=""/>
    <x v="1"/>
    <x v="4"/>
    <x v="1"/>
  </r>
  <r>
    <s v="1012"/>
    <s v="0L"/>
    <x v="4"/>
    <d v="2017-11-08T00:00:00"/>
    <x v="0"/>
    <x v="2"/>
    <s v="ZJ"/>
    <s v="9200087352"/>
    <s v="50"/>
    <n v="-0.69"/>
    <s v=""/>
    <x v="0"/>
    <x v="4"/>
    <x v="0"/>
  </r>
  <r>
    <s v="1012"/>
    <s v="0L"/>
    <x v="4"/>
    <d v="2017-11-08T00:00:00"/>
    <x v="0"/>
    <x v="2"/>
    <s v="ZJ"/>
    <s v="9200087352"/>
    <s v="50"/>
    <n v="-1424.31"/>
    <s v=""/>
    <x v="1"/>
    <x v="4"/>
    <x v="1"/>
  </r>
  <r>
    <s v="1012"/>
    <s v="0L"/>
    <x v="4"/>
    <d v="2017-11-08T00:00:00"/>
    <x v="0"/>
    <x v="2"/>
    <s v="ZJ"/>
    <s v="9200087352"/>
    <s v="50"/>
    <n v="-2.86"/>
    <s v=""/>
    <x v="3"/>
    <x v="4"/>
    <x v="3"/>
  </r>
  <r>
    <s v="1012"/>
    <s v="0L"/>
    <x v="4"/>
    <d v="2017-11-07T00:00:00"/>
    <x v="0"/>
    <x v="2"/>
    <s v="ZJ"/>
    <s v="9200087356"/>
    <s v="40"/>
    <n v="1.4"/>
    <s v=""/>
    <x v="1"/>
    <x v="4"/>
    <x v="1"/>
  </r>
  <r>
    <s v="1012"/>
    <s v="0L"/>
    <x v="4"/>
    <d v="2017-11-08T00:00:00"/>
    <x v="0"/>
    <x v="2"/>
    <s v="ZJ"/>
    <s v="9200087365"/>
    <s v="40"/>
    <n v="1.89"/>
    <s v=""/>
    <x v="1"/>
    <x v="4"/>
    <x v="1"/>
  </r>
  <r>
    <s v="1012"/>
    <s v="0L"/>
    <x v="4"/>
    <d v="2017-11-08T00:00:00"/>
    <x v="0"/>
    <x v="2"/>
    <s v="ZJ"/>
    <s v="9200087366"/>
    <s v="40"/>
    <n v="29.99"/>
    <s v=""/>
    <x v="1"/>
    <x v="4"/>
    <x v="1"/>
  </r>
  <r>
    <s v="1012"/>
    <s v="0L"/>
    <x v="4"/>
    <d v="2017-11-06T00:00:00"/>
    <x v="0"/>
    <x v="2"/>
    <s v="ZJ"/>
    <s v="9200087369"/>
    <s v="50"/>
    <n v="-2.95"/>
    <s v=""/>
    <x v="1"/>
    <x v="4"/>
    <x v="1"/>
  </r>
  <r>
    <s v="1012"/>
    <s v="0L"/>
    <x v="4"/>
    <d v="2017-11-07T00:00:00"/>
    <x v="0"/>
    <x v="2"/>
    <s v="ZJ"/>
    <s v="9200087370"/>
    <s v="50"/>
    <n v="-7.63"/>
    <s v=""/>
    <x v="1"/>
    <x v="4"/>
    <x v="1"/>
  </r>
  <r>
    <s v="1012"/>
    <s v="0L"/>
    <x v="4"/>
    <d v="2017-11-07T00:00:00"/>
    <x v="0"/>
    <x v="2"/>
    <s v="ZJ"/>
    <s v="9200087370"/>
    <s v="50"/>
    <n v="-2.4"/>
    <s v=""/>
    <x v="2"/>
    <x v="4"/>
    <x v="2"/>
  </r>
  <r>
    <s v="1012"/>
    <s v="0L"/>
    <x v="4"/>
    <d v="2017-11-07T00:00:00"/>
    <x v="0"/>
    <x v="2"/>
    <s v="ZJ"/>
    <s v="9200087370"/>
    <s v="50"/>
    <n v="-2.12"/>
    <s v=""/>
    <x v="3"/>
    <x v="4"/>
    <x v="3"/>
  </r>
  <r>
    <s v="1012"/>
    <s v="0L"/>
    <x v="4"/>
    <d v="2017-11-09T00:00:00"/>
    <x v="0"/>
    <x v="2"/>
    <s v="ZJ"/>
    <s v="9200087408"/>
    <s v="50"/>
    <n v="-2385.31"/>
    <s v=""/>
    <x v="1"/>
    <x v="4"/>
    <x v="1"/>
  </r>
  <r>
    <s v="1012"/>
    <s v="0L"/>
    <x v="4"/>
    <d v="2017-11-08T00:00:00"/>
    <x v="0"/>
    <x v="2"/>
    <s v="ZJ"/>
    <s v="9200087411"/>
    <s v="40"/>
    <n v="30.87"/>
    <s v=""/>
    <x v="1"/>
    <x v="4"/>
    <x v="1"/>
  </r>
  <r>
    <s v="1012"/>
    <s v="0L"/>
    <x v="4"/>
    <d v="2017-11-08T00:00:00"/>
    <x v="0"/>
    <x v="2"/>
    <s v="ZJ"/>
    <s v="9200087418"/>
    <s v="40"/>
    <n v="35.479999999999997"/>
    <s v=""/>
    <x v="1"/>
    <x v="4"/>
    <x v="1"/>
  </r>
  <r>
    <s v="1012"/>
    <s v="0L"/>
    <x v="4"/>
    <d v="2017-11-09T00:00:00"/>
    <x v="0"/>
    <x v="2"/>
    <s v="ZJ"/>
    <s v="9200087420"/>
    <s v="40"/>
    <n v="30.52"/>
    <s v=""/>
    <x v="1"/>
    <x v="4"/>
    <x v="1"/>
  </r>
  <r>
    <s v="1012"/>
    <s v="0L"/>
    <x v="4"/>
    <d v="2017-11-08T00:00:00"/>
    <x v="0"/>
    <x v="2"/>
    <s v="ZJ"/>
    <s v="9200087427"/>
    <s v="50"/>
    <n v="-3.5"/>
    <s v=""/>
    <x v="1"/>
    <x v="4"/>
    <x v="1"/>
  </r>
  <r>
    <s v="1012"/>
    <s v="0L"/>
    <x v="4"/>
    <d v="2017-11-09T00:00:00"/>
    <x v="0"/>
    <x v="2"/>
    <s v="ZJ"/>
    <s v="9200087428"/>
    <s v="50"/>
    <n v="-25.12"/>
    <s v=""/>
    <x v="1"/>
    <x v="4"/>
    <x v="1"/>
  </r>
  <r>
    <s v="1012"/>
    <s v="0L"/>
    <x v="4"/>
    <d v="2017-11-10T00:00:00"/>
    <x v="0"/>
    <x v="2"/>
    <s v="ZJ"/>
    <s v="9200087459"/>
    <s v="50"/>
    <n v="-7.66"/>
    <s v=""/>
    <x v="2"/>
    <x v="4"/>
    <x v="2"/>
  </r>
  <r>
    <s v="1012"/>
    <s v="0L"/>
    <x v="4"/>
    <d v="2017-11-10T00:00:00"/>
    <x v="0"/>
    <x v="2"/>
    <s v="ZJ"/>
    <s v="9200087459"/>
    <s v="50"/>
    <n v="-4844.22"/>
    <s v=""/>
    <x v="1"/>
    <x v="4"/>
    <x v="1"/>
  </r>
  <r>
    <s v="1012"/>
    <s v="0L"/>
    <x v="4"/>
    <d v="2017-11-07T00:00:00"/>
    <x v="0"/>
    <x v="2"/>
    <s v="ZJ"/>
    <s v="9200087460"/>
    <s v="40"/>
    <n v="2.17"/>
    <s v=""/>
    <x v="1"/>
    <x v="4"/>
    <x v="1"/>
  </r>
  <r>
    <s v="1012"/>
    <s v="0L"/>
    <x v="4"/>
    <d v="2017-11-10T00:00:00"/>
    <x v="0"/>
    <x v="2"/>
    <s v="ZJ"/>
    <s v="9200087471"/>
    <s v="40"/>
    <n v="12.86"/>
    <s v=""/>
    <x v="1"/>
    <x v="4"/>
    <x v="1"/>
  </r>
  <r>
    <s v="1012"/>
    <s v="0L"/>
    <x v="4"/>
    <d v="2017-11-09T00:00:00"/>
    <x v="0"/>
    <x v="2"/>
    <s v="ZJ"/>
    <s v="9200087474"/>
    <s v="40"/>
    <n v="0.31"/>
    <s v=""/>
    <x v="1"/>
    <x v="4"/>
    <x v="1"/>
  </r>
  <r>
    <s v="1012"/>
    <s v="0L"/>
    <x v="4"/>
    <d v="2017-11-09T00:00:00"/>
    <x v="0"/>
    <x v="2"/>
    <s v="ZJ"/>
    <s v="9200087489"/>
    <s v="50"/>
    <n v="-293.64999999999998"/>
    <s v=""/>
    <x v="1"/>
    <x v="4"/>
    <x v="1"/>
  </r>
  <r>
    <s v="1012"/>
    <s v="0L"/>
    <x v="4"/>
    <d v="2017-11-10T00:00:00"/>
    <x v="0"/>
    <x v="2"/>
    <s v="ZJ"/>
    <s v="9200087490"/>
    <s v="50"/>
    <n v="-6.07"/>
    <s v=""/>
    <x v="1"/>
    <x v="4"/>
    <x v="1"/>
  </r>
  <r>
    <s v="1012"/>
    <s v="0L"/>
    <x v="4"/>
    <d v="2017-11-06T00:00:00"/>
    <x v="0"/>
    <x v="2"/>
    <s v="ZJ"/>
    <s v="9200087517"/>
    <s v="40"/>
    <n v="3.13"/>
    <s v=""/>
    <x v="2"/>
    <x v="4"/>
    <x v="2"/>
  </r>
  <r>
    <s v="1012"/>
    <s v="0L"/>
    <x v="4"/>
    <d v="2017-11-10T00:00:00"/>
    <x v="0"/>
    <x v="2"/>
    <s v="ZJ"/>
    <s v="9200087518"/>
    <s v="40"/>
    <n v="5.91"/>
    <s v=""/>
    <x v="1"/>
    <x v="4"/>
    <x v="1"/>
  </r>
  <r>
    <s v="1012"/>
    <s v="0L"/>
    <x v="4"/>
    <d v="2017-11-13T00:00:00"/>
    <x v="0"/>
    <x v="2"/>
    <s v="ZJ"/>
    <s v="9200087519"/>
    <s v="50"/>
    <n v="-3.62"/>
    <s v=""/>
    <x v="2"/>
    <x v="4"/>
    <x v="2"/>
  </r>
  <r>
    <s v="1012"/>
    <s v="0L"/>
    <x v="4"/>
    <d v="2017-11-13T00:00:00"/>
    <x v="0"/>
    <x v="2"/>
    <s v="ZJ"/>
    <s v="9200087519"/>
    <s v="50"/>
    <n v="-8.39"/>
    <s v=""/>
    <x v="0"/>
    <x v="4"/>
    <x v="0"/>
  </r>
  <r>
    <s v="1012"/>
    <s v="0L"/>
    <x v="4"/>
    <d v="2017-11-13T00:00:00"/>
    <x v="0"/>
    <x v="2"/>
    <s v="ZJ"/>
    <s v="9200087519"/>
    <s v="50"/>
    <n v="-1242.97"/>
    <s v=""/>
    <x v="1"/>
    <x v="4"/>
    <x v="1"/>
  </r>
  <r>
    <s v="1012"/>
    <s v="0L"/>
    <x v="4"/>
    <d v="2017-11-13T00:00:00"/>
    <x v="0"/>
    <x v="2"/>
    <s v="ZJ"/>
    <s v="9200087531"/>
    <s v="40"/>
    <n v="0.49"/>
    <s v=""/>
    <x v="1"/>
    <x v="4"/>
    <x v="1"/>
  </r>
  <r>
    <s v="1012"/>
    <s v="0L"/>
    <x v="4"/>
    <d v="2017-11-13T00:00:00"/>
    <x v="0"/>
    <x v="2"/>
    <s v="ZJ"/>
    <s v="9200087533"/>
    <s v="40"/>
    <n v="44.24"/>
    <s v=""/>
    <x v="1"/>
    <x v="4"/>
    <x v="1"/>
  </r>
  <r>
    <s v="1012"/>
    <s v="0L"/>
    <x v="4"/>
    <d v="2017-11-10T00:00:00"/>
    <x v="0"/>
    <x v="2"/>
    <s v="ZJ"/>
    <s v="9200087537"/>
    <s v="50"/>
    <n v="-4.6900000000000004"/>
    <s v=""/>
    <x v="1"/>
    <x v="4"/>
    <x v="1"/>
  </r>
  <r>
    <s v="1012"/>
    <s v="0L"/>
    <x v="4"/>
    <d v="2017-11-13T00:00:00"/>
    <x v="0"/>
    <x v="2"/>
    <s v="ZJ"/>
    <s v="9200087538"/>
    <s v="50"/>
    <n v="-7.53"/>
    <s v=""/>
    <x v="1"/>
    <x v="4"/>
    <x v="1"/>
  </r>
  <r>
    <s v="1012"/>
    <s v="0L"/>
    <x v="4"/>
    <d v="2017-11-14T00:00:00"/>
    <x v="0"/>
    <x v="2"/>
    <s v="ZJ"/>
    <s v="9200087583"/>
    <s v="50"/>
    <n v="-4.2699999999999996"/>
    <s v=""/>
    <x v="0"/>
    <x v="4"/>
    <x v="0"/>
  </r>
  <r>
    <s v="1012"/>
    <s v="0L"/>
    <x v="4"/>
    <d v="2017-11-14T00:00:00"/>
    <x v="0"/>
    <x v="2"/>
    <s v="ZJ"/>
    <s v="9200087583"/>
    <s v="50"/>
    <n v="-80.2"/>
    <s v=""/>
    <x v="4"/>
    <x v="4"/>
    <x v="4"/>
  </r>
  <r>
    <s v="1012"/>
    <s v="0L"/>
    <x v="4"/>
    <d v="2017-11-14T00:00:00"/>
    <x v="0"/>
    <x v="2"/>
    <s v="ZJ"/>
    <s v="9200087583"/>
    <s v="50"/>
    <n v="-165.25"/>
    <s v=""/>
    <x v="2"/>
    <x v="4"/>
    <x v="2"/>
  </r>
  <r>
    <s v="1012"/>
    <s v="0L"/>
    <x v="4"/>
    <d v="2017-11-14T00:00:00"/>
    <x v="0"/>
    <x v="2"/>
    <s v="ZJ"/>
    <s v="9200087583"/>
    <s v="50"/>
    <n v="-5682.22"/>
    <s v=""/>
    <x v="1"/>
    <x v="4"/>
    <x v="1"/>
  </r>
  <r>
    <s v="1012"/>
    <s v="0L"/>
    <x v="4"/>
    <d v="2017-11-03T00:00:00"/>
    <x v="0"/>
    <x v="2"/>
    <s v="ZJ"/>
    <s v="9200087602"/>
    <s v="40"/>
    <n v="2.5"/>
    <s v=""/>
    <x v="3"/>
    <x v="4"/>
    <x v="3"/>
  </r>
  <r>
    <s v="1012"/>
    <s v="0L"/>
    <x v="4"/>
    <d v="2017-11-08T00:00:00"/>
    <x v="0"/>
    <x v="2"/>
    <s v="ZJ"/>
    <s v="9200087621"/>
    <s v="40"/>
    <n v="15.31"/>
    <s v=""/>
    <x v="1"/>
    <x v="4"/>
    <x v="1"/>
  </r>
  <r>
    <s v="1012"/>
    <s v="0L"/>
    <x v="4"/>
    <d v="2017-11-13T00:00:00"/>
    <x v="0"/>
    <x v="2"/>
    <s v="ZJ"/>
    <s v="9200087622"/>
    <s v="40"/>
    <n v="2.6"/>
    <s v=""/>
    <x v="1"/>
    <x v="4"/>
    <x v="1"/>
  </r>
  <r>
    <s v="1012"/>
    <s v="0L"/>
    <x v="4"/>
    <d v="2017-11-08T00:00:00"/>
    <x v="0"/>
    <x v="2"/>
    <s v="ZJ"/>
    <s v="9200087625"/>
    <s v="40"/>
    <n v="3.98"/>
    <s v=""/>
    <x v="1"/>
    <x v="4"/>
    <x v="1"/>
  </r>
  <r>
    <s v="1012"/>
    <s v="0L"/>
    <x v="4"/>
    <d v="2017-11-09T00:00:00"/>
    <x v="0"/>
    <x v="2"/>
    <s v="ZJ"/>
    <s v="9200087626"/>
    <s v="40"/>
    <n v="1.5"/>
    <s v=""/>
    <x v="1"/>
    <x v="4"/>
    <x v="1"/>
  </r>
  <r>
    <s v="1012"/>
    <s v="0L"/>
    <x v="4"/>
    <d v="2017-11-15T00:00:00"/>
    <x v="0"/>
    <x v="2"/>
    <s v="ZJ"/>
    <s v="9200087629"/>
    <s v="50"/>
    <n v="-3330.68"/>
    <s v=""/>
    <x v="1"/>
    <x v="4"/>
    <x v="1"/>
  </r>
  <r>
    <s v="1012"/>
    <s v="0L"/>
    <x v="4"/>
    <d v="2017-11-15T00:00:00"/>
    <x v="0"/>
    <x v="2"/>
    <s v="ZJ"/>
    <s v="9200087629"/>
    <s v="50"/>
    <n v="-329.91"/>
    <s v=""/>
    <x v="2"/>
    <x v="4"/>
    <x v="2"/>
  </r>
  <r>
    <s v="1012"/>
    <s v="0L"/>
    <x v="4"/>
    <d v="2017-11-15T00:00:00"/>
    <x v="0"/>
    <x v="2"/>
    <s v="ZJ"/>
    <s v="9200087629"/>
    <s v="50"/>
    <n v="-46.66"/>
    <s v=""/>
    <x v="0"/>
    <x v="4"/>
    <x v="0"/>
  </r>
  <r>
    <s v="1012"/>
    <s v="0L"/>
    <x v="4"/>
    <d v="2017-11-15T00:00:00"/>
    <x v="0"/>
    <x v="2"/>
    <s v="ZJ"/>
    <s v="9200087629"/>
    <s v="50"/>
    <n v="-4.72"/>
    <s v=""/>
    <x v="3"/>
    <x v="4"/>
    <x v="3"/>
  </r>
  <r>
    <s v="1012"/>
    <s v="0L"/>
    <x v="4"/>
    <d v="2017-11-14T00:00:00"/>
    <x v="0"/>
    <x v="2"/>
    <s v="ZJ"/>
    <s v="9200087639"/>
    <s v="50"/>
    <n v="-42.48"/>
    <s v=""/>
    <x v="1"/>
    <x v="4"/>
    <x v="1"/>
  </r>
  <r>
    <s v="1012"/>
    <s v="0L"/>
    <x v="4"/>
    <d v="2017-11-15T00:00:00"/>
    <x v="0"/>
    <x v="2"/>
    <s v="ZJ"/>
    <s v="9200087640"/>
    <s v="50"/>
    <n v="-293.75"/>
    <s v=""/>
    <x v="1"/>
    <x v="4"/>
    <x v="1"/>
  </r>
  <r>
    <s v="1012"/>
    <s v="0L"/>
    <x v="4"/>
    <d v="2017-11-15T00:00:00"/>
    <x v="0"/>
    <x v="2"/>
    <s v="ZJ"/>
    <s v="9200087644"/>
    <s v="40"/>
    <n v="35.29"/>
    <s v=""/>
    <x v="1"/>
    <x v="4"/>
    <x v="1"/>
  </r>
  <r>
    <s v="1012"/>
    <s v="0L"/>
    <x v="4"/>
    <d v="2017-11-14T00:00:00"/>
    <x v="0"/>
    <x v="2"/>
    <s v="ZJ"/>
    <s v="9200087649"/>
    <s v="40"/>
    <n v="7.14"/>
    <s v=""/>
    <x v="1"/>
    <x v="4"/>
    <x v="1"/>
  </r>
  <r>
    <s v="1012"/>
    <s v="0L"/>
    <x v="4"/>
    <d v="2017-11-13T00:00:00"/>
    <x v="0"/>
    <x v="2"/>
    <s v="ZJ"/>
    <s v="9200087655"/>
    <s v="50"/>
    <n v="-2.5"/>
    <s v=""/>
    <x v="3"/>
    <x v="4"/>
    <x v="3"/>
  </r>
  <r>
    <s v="1012"/>
    <s v="0L"/>
    <x v="4"/>
    <d v="2017-11-14T00:00:00"/>
    <x v="0"/>
    <x v="2"/>
    <s v="ZJ"/>
    <s v="9200087657"/>
    <s v="50"/>
    <n v="-113.99"/>
    <s v=""/>
    <x v="1"/>
    <x v="4"/>
    <x v="1"/>
  </r>
  <r>
    <s v="1012"/>
    <s v="0L"/>
    <x v="4"/>
    <d v="2017-11-16T00:00:00"/>
    <x v="0"/>
    <x v="2"/>
    <s v="ZJ"/>
    <s v="9200087691"/>
    <s v="50"/>
    <n v="-291.92"/>
    <s v=""/>
    <x v="0"/>
    <x v="4"/>
    <x v="0"/>
  </r>
  <r>
    <s v="1012"/>
    <s v="0L"/>
    <x v="4"/>
    <d v="2017-11-16T00:00:00"/>
    <x v="0"/>
    <x v="2"/>
    <s v="ZJ"/>
    <s v="9200087691"/>
    <s v="50"/>
    <n v="-45.05"/>
    <s v=""/>
    <x v="2"/>
    <x v="4"/>
    <x v="2"/>
  </r>
  <r>
    <s v="1012"/>
    <s v="0L"/>
    <x v="4"/>
    <d v="2017-11-16T00:00:00"/>
    <x v="0"/>
    <x v="2"/>
    <s v="ZJ"/>
    <s v="9200087691"/>
    <s v="50"/>
    <n v="-2894.34"/>
    <s v=""/>
    <x v="1"/>
    <x v="4"/>
    <x v="1"/>
  </r>
  <r>
    <s v="1012"/>
    <s v="0L"/>
    <x v="4"/>
    <d v="2017-11-15T00:00:00"/>
    <x v="0"/>
    <x v="2"/>
    <s v="ZJ"/>
    <s v="9200087703"/>
    <s v="40"/>
    <n v="5.71"/>
    <s v=""/>
    <x v="1"/>
    <x v="4"/>
    <x v="1"/>
  </r>
  <r>
    <s v="1012"/>
    <s v="0L"/>
    <x v="4"/>
    <d v="2017-11-16T00:00:00"/>
    <x v="0"/>
    <x v="2"/>
    <s v="ZJ"/>
    <s v="9200087704"/>
    <s v="40"/>
    <n v="9.84"/>
    <s v=""/>
    <x v="1"/>
    <x v="4"/>
    <x v="1"/>
  </r>
  <r>
    <s v="1012"/>
    <s v="0L"/>
    <x v="4"/>
    <d v="2017-11-13T00:00:00"/>
    <x v="0"/>
    <x v="2"/>
    <s v="ZJ"/>
    <s v="9200087714"/>
    <s v="50"/>
    <n v="-1.58"/>
    <s v=""/>
    <x v="1"/>
    <x v="4"/>
    <x v="1"/>
  </r>
  <r>
    <s v="1012"/>
    <s v="0L"/>
    <x v="4"/>
    <d v="2017-11-15T00:00:00"/>
    <x v="0"/>
    <x v="2"/>
    <s v="ZJ"/>
    <s v="9200087715"/>
    <s v="50"/>
    <n v="-283.89"/>
    <s v=""/>
    <x v="1"/>
    <x v="4"/>
    <x v="1"/>
  </r>
  <r>
    <s v="1012"/>
    <s v="0L"/>
    <x v="4"/>
    <d v="2017-11-16T00:00:00"/>
    <x v="0"/>
    <x v="2"/>
    <s v="ZJ"/>
    <s v="9200087716"/>
    <s v="50"/>
    <n v="-44.91"/>
    <s v=""/>
    <x v="1"/>
    <x v="4"/>
    <x v="1"/>
  </r>
  <r>
    <s v="1012"/>
    <s v="0L"/>
    <x v="4"/>
    <d v="2017-11-16T00:00:00"/>
    <x v="0"/>
    <x v="2"/>
    <s v="ZJ"/>
    <s v="9200087747"/>
    <s v="40"/>
    <n v="7.52"/>
    <s v=""/>
    <x v="1"/>
    <x v="4"/>
    <x v="1"/>
  </r>
  <r>
    <s v="1012"/>
    <s v="0L"/>
    <x v="4"/>
    <d v="2017-11-17T00:00:00"/>
    <x v="0"/>
    <x v="2"/>
    <s v="ZJ"/>
    <s v="9200087749"/>
    <s v="50"/>
    <n v="-162.88999999999999"/>
    <s v=""/>
    <x v="0"/>
    <x v="4"/>
    <x v="0"/>
  </r>
  <r>
    <s v="1012"/>
    <s v="0L"/>
    <x v="4"/>
    <d v="2017-11-17T00:00:00"/>
    <x v="0"/>
    <x v="2"/>
    <s v="ZJ"/>
    <s v="9200087749"/>
    <s v="50"/>
    <n v="-2851.86"/>
    <s v=""/>
    <x v="1"/>
    <x v="4"/>
    <x v="1"/>
  </r>
  <r>
    <s v="1012"/>
    <s v="0L"/>
    <x v="4"/>
    <d v="2017-11-17T00:00:00"/>
    <x v="0"/>
    <x v="2"/>
    <s v="ZJ"/>
    <s v="9200087749"/>
    <s v="50"/>
    <n v="-6.98"/>
    <s v=""/>
    <x v="2"/>
    <x v="4"/>
    <x v="2"/>
  </r>
  <r>
    <s v="1012"/>
    <s v="0L"/>
    <x v="4"/>
    <d v="2017-11-17T00:00:00"/>
    <x v="0"/>
    <x v="2"/>
    <s v="ZJ"/>
    <s v="9200087753"/>
    <s v="40"/>
    <n v="0.66"/>
    <s v=""/>
    <x v="1"/>
    <x v="4"/>
    <x v="1"/>
  </r>
  <r>
    <s v="1012"/>
    <s v="0L"/>
    <x v="4"/>
    <d v="2017-11-17T00:00:00"/>
    <x v="0"/>
    <x v="2"/>
    <s v="ZJ"/>
    <s v="9200087754"/>
    <s v="40"/>
    <n v="252.65"/>
    <s v=""/>
    <x v="1"/>
    <x v="4"/>
    <x v="1"/>
  </r>
  <r>
    <s v="1012"/>
    <s v="0L"/>
    <x v="4"/>
    <d v="2017-11-16T00:00:00"/>
    <x v="0"/>
    <x v="2"/>
    <s v="ZJ"/>
    <s v="9200087772"/>
    <s v="50"/>
    <n v="-217.58"/>
    <s v=""/>
    <x v="1"/>
    <x v="4"/>
    <x v="1"/>
  </r>
  <r>
    <s v="1012"/>
    <s v="0L"/>
    <x v="4"/>
    <d v="2017-11-17T00:00:00"/>
    <x v="0"/>
    <x v="2"/>
    <s v="ZJ"/>
    <s v="9200087773"/>
    <s v="50"/>
    <n v="-320.49"/>
    <s v=""/>
    <x v="1"/>
    <x v="4"/>
    <x v="1"/>
  </r>
  <r>
    <s v="1012"/>
    <s v="0L"/>
    <x v="4"/>
    <d v="2017-11-17T00:00:00"/>
    <x v="0"/>
    <x v="2"/>
    <s v="ZJ"/>
    <s v="9200087774"/>
    <s v="50"/>
    <n v="-1.42"/>
    <s v=""/>
    <x v="2"/>
    <x v="4"/>
    <x v="2"/>
  </r>
  <r>
    <s v="1012"/>
    <s v="0L"/>
    <x v="4"/>
    <d v="2017-11-20T00:00:00"/>
    <x v="0"/>
    <x v="2"/>
    <s v="ZJ"/>
    <s v="9200087789"/>
    <s v="50"/>
    <n v="-7.12"/>
    <s v=""/>
    <x v="0"/>
    <x v="4"/>
    <x v="0"/>
  </r>
  <r>
    <s v="1012"/>
    <s v="0L"/>
    <x v="4"/>
    <d v="2017-11-20T00:00:00"/>
    <x v="0"/>
    <x v="2"/>
    <s v="ZJ"/>
    <s v="9200087789"/>
    <s v="50"/>
    <n v="-3258.09"/>
    <s v=""/>
    <x v="1"/>
    <x v="4"/>
    <x v="1"/>
  </r>
  <r>
    <s v="1012"/>
    <s v="0L"/>
    <x v="4"/>
    <d v="2017-11-20T00:00:00"/>
    <x v="0"/>
    <x v="2"/>
    <s v="ZJ"/>
    <s v="9200087789"/>
    <s v="50"/>
    <n v="-16.04"/>
    <s v=""/>
    <x v="2"/>
    <x v="4"/>
    <x v="2"/>
  </r>
  <r>
    <s v="1012"/>
    <s v="0L"/>
    <x v="4"/>
    <d v="2017-11-01T00:00:00"/>
    <x v="0"/>
    <x v="2"/>
    <s v="ZJ"/>
    <s v="9200087795"/>
    <s v="40"/>
    <n v="4.5599999999999996"/>
    <s v=""/>
    <x v="1"/>
    <x v="4"/>
    <x v="1"/>
  </r>
  <r>
    <s v="1012"/>
    <s v="0L"/>
    <x v="4"/>
    <d v="2017-11-06T00:00:00"/>
    <x v="0"/>
    <x v="2"/>
    <s v="ZJ"/>
    <s v="9200087797"/>
    <s v="40"/>
    <n v="1.74"/>
    <s v=""/>
    <x v="1"/>
    <x v="4"/>
    <x v="1"/>
  </r>
  <r>
    <s v="1012"/>
    <s v="0L"/>
    <x v="4"/>
    <d v="2017-11-08T00:00:00"/>
    <x v="0"/>
    <x v="2"/>
    <s v="ZJ"/>
    <s v="9200087798"/>
    <s v="40"/>
    <n v="1.92"/>
    <s v=""/>
    <x v="1"/>
    <x v="4"/>
    <x v="1"/>
  </r>
  <r>
    <s v="1012"/>
    <s v="0L"/>
    <x v="4"/>
    <d v="2017-11-14T00:00:00"/>
    <x v="0"/>
    <x v="2"/>
    <s v="ZJ"/>
    <s v="9200087799"/>
    <s v="40"/>
    <n v="5.0199999999999996"/>
    <s v=""/>
    <x v="1"/>
    <x v="4"/>
    <x v="1"/>
  </r>
  <r>
    <s v="1012"/>
    <s v="0L"/>
    <x v="4"/>
    <d v="2017-11-15T00:00:00"/>
    <x v="0"/>
    <x v="2"/>
    <s v="ZJ"/>
    <s v="9200087800"/>
    <s v="40"/>
    <n v="1.89"/>
    <s v=""/>
    <x v="1"/>
    <x v="4"/>
    <x v="1"/>
  </r>
  <r>
    <s v="1012"/>
    <s v="0L"/>
    <x v="4"/>
    <d v="2017-11-17T00:00:00"/>
    <x v="0"/>
    <x v="2"/>
    <s v="ZJ"/>
    <s v="9200087801"/>
    <s v="40"/>
    <n v="1.59"/>
    <s v=""/>
    <x v="1"/>
    <x v="4"/>
    <x v="1"/>
  </r>
  <r>
    <s v="1012"/>
    <s v="0L"/>
    <x v="4"/>
    <d v="2017-11-20T00:00:00"/>
    <x v="0"/>
    <x v="2"/>
    <s v="ZJ"/>
    <s v="9200087809"/>
    <s v="40"/>
    <n v="15.43"/>
    <s v=""/>
    <x v="1"/>
    <x v="4"/>
    <x v="1"/>
  </r>
  <r>
    <s v="1012"/>
    <s v="0L"/>
    <x v="4"/>
    <d v="2017-11-17T00:00:00"/>
    <x v="0"/>
    <x v="2"/>
    <s v="ZJ"/>
    <s v="9200087824"/>
    <s v="50"/>
    <n v="-2.2200000000000002"/>
    <s v=""/>
    <x v="1"/>
    <x v="4"/>
    <x v="1"/>
  </r>
  <r>
    <s v="1012"/>
    <s v="0L"/>
    <x v="4"/>
    <d v="2017-11-20T00:00:00"/>
    <x v="0"/>
    <x v="2"/>
    <s v="ZJ"/>
    <s v="9200087825"/>
    <s v="50"/>
    <n v="-1208.71"/>
    <s v=""/>
    <x v="1"/>
    <x v="4"/>
    <x v="1"/>
  </r>
  <r>
    <s v="1012"/>
    <s v="0L"/>
    <x v="4"/>
    <d v="2017-11-21T00:00:00"/>
    <x v="0"/>
    <x v="2"/>
    <s v="ZJ"/>
    <s v="9200087857"/>
    <s v="50"/>
    <n v="-4583.47"/>
    <s v=""/>
    <x v="1"/>
    <x v="4"/>
    <x v="1"/>
  </r>
  <r>
    <s v="1012"/>
    <s v="0L"/>
    <x v="4"/>
    <d v="2017-11-21T00:00:00"/>
    <x v="0"/>
    <x v="2"/>
    <s v="ZJ"/>
    <s v="9200087857"/>
    <s v="50"/>
    <n v="-6.45"/>
    <s v=""/>
    <x v="2"/>
    <x v="4"/>
    <x v="2"/>
  </r>
  <r>
    <s v="1012"/>
    <s v="0L"/>
    <x v="4"/>
    <d v="2017-11-21T00:00:00"/>
    <x v="0"/>
    <x v="2"/>
    <s v="ZJ"/>
    <s v="9200087857"/>
    <s v="50"/>
    <n v="-11.4"/>
    <s v=""/>
    <x v="0"/>
    <x v="4"/>
    <x v="0"/>
  </r>
  <r>
    <s v="1012"/>
    <s v="0L"/>
    <x v="4"/>
    <d v="2017-11-10T00:00:00"/>
    <x v="0"/>
    <x v="2"/>
    <s v="ZJ"/>
    <s v="9200087879"/>
    <s v="40"/>
    <n v="1.72"/>
    <s v=""/>
    <x v="1"/>
    <x v="4"/>
    <x v="1"/>
  </r>
  <r>
    <s v="1012"/>
    <s v="0L"/>
    <x v="4"/>
    <d v="2017-11-14T00:00:00"/>
    <x v="0"/>
    <x v="2"/>
    <s v="ZJ"/>
    <s v="9200087880"/>
    <s v="40"/>
    <n v="1.83"/>
    <s v=""/>
    <x v="1"/>
    <x v="4"/>
    <x v="1"/>
  </r>
  <r>
    <s v="1012"/>
    <s v="0L"/>
    <x v="4"/>
    <d v="2017-11-20T00:00:00"/>
    <x v="0"/>
    <x v="2"/>
    <s v="ZJ"/>
    <s v="9200087882"/>
    <s v="40"/>
    <n v="2.1800000000000002"/>
    <s v=""/>
    <x v="2"/>
    <x v="4"/>
    <x v="2"/>
  </r>
  <r>
    <s v="1012"/>
    <s v="0L"/>
    <x v="4"/>
    <d v="2017-11-20T00:00:00"/>
    <x v="0"/>
    <x v="2"/>
    <s v="ZJ"/>
    <s v="9200087882"/>
    <s v="40"/>
    <n v="11.05"/>
    <s v=""/>
    <x v="1"/>
    <x v="4"/>
    <x v="1"/>
  </r>
  <r>
    <s v="1012"/>
    <s v="0L"/>
    <x v="4"/>
    <d v="2017-11-20T00:00:00"/>
    <x v="0"/>
    <x v="2"/>
    <s v="ZJ"/>
    <s v="9200087883"/>
    <s v="50"/>
    <n v="-3.07"/>
    <s v=""/>
    <x v="1"/>
    <x v="4"/>
    <x v="1"/>
  </r>
  <r>
    <s v="1012"/>
    <s v="0L"/>
    <x v="4"/>
    <d v="2017-11-21T00:00:00"/>
    <x v="0"/>
    <x v="2"/>
    <s v="ZJ"/>
    <s v="9200087884"/>
    <s v="50"/>
    <n v="-1.22"/>
    <s v=""/>
    <x v="1"/>
    <x v="4"/>
    <x v="1"/>
  </r>
  <r>
    <s v="1012"/>
    <s v="0L"/>
    <x v="4"/>
    <d v="2017-11-14T00:00:00"/>
    <x v="0"/>
    <x v="2"/>
    <s v="ZJ"/>
    <s v="9200087905"/>
    <s v="40"/>
    <n v="3.13"/>
    <s v=""/>
    <x v="1"/>
    <x v="4"/>
    <x v="1"/>
  </r>
  <r>
    <s v="1012"/>
    <s v="0L"/>
    <x v="4"/>
    <d v="2017-11-21T00:00:00"/>
    <x v="0"/>
    <x v="2"/>
    <s v="ZJ"/>
    <s v="9200087908"/>
    <s v="40"/>
    <n v="32.43"/>
    <s v=""/>
    <x v="1"/>
    <x v="4"/>
    <x v="1"/>
  </r>
  <r>
    <s v="1012"/>
    <s v="0L"/>
    <x v="4"/>
    <d v="2017-11-22T00:00:00"/>
    <x v="0"/>
    <x v="2"/>
    <s v="ZJ"/>
    <s v="9200087913"/>
    <s v="50"/>
    <n v="-3.1"/>
    <s v=""/>
    <x v="0"/>
    <x v="4"/>
    <x v="0"/>
  </r>
  <r>
    <s v="1012"/>
    <s v="0L"/>
    <x v="4"/>
    <d v="2017-11-22T00:00:00"/>
    <x v="0"/>
    <x v="2"/>
    <s v="ZJ"/>
    <s v="9200087913"/>
    <s v="50"/>
    <n v="-3685.5"/>
    <s v=""/>
    <x v="1"/>
    <x v="4"/>
    <x v="1"/>
  </r>
  <r>
    <s v="1012"/>
    <s v="0L"/>
    <x v="4"/>
    <d v="2017-11-22T00:00:00"/>
    <x v="0"/>
    <x v="2"/>
    <s v="ZJ"/>
    <s v="9200087913"/>
    <s v="50"/>
    <n v="-18"/>
    <s v=""/>
    <x v="3"/>
    <x v="4"/>
    <x v="3"/>
  </r>
  <r>
    <s v="1012"/>
    <s v="0L"/>
    <x v="4"/>
    <d v="2017-11-22T00:00:00"/>
    <x v="0"/>
    <x v="2"/>
    <s v="ZJ"/>
    <s v="9200087919"/>
    <s v="40"/>
    <n v="14.41"/>
    <s v=""/>
    <x v="1"/>
    <x v="4"/>
    <x v="1"/>
  </r>
  <r>
    <s v="1012"/>
    <s v="0L"/>
    <x v="4"/>
    <d v="2017-11-21T00:00:00"/>
    <x v="0"/>
    <x v="2"/>
    <s v="ZJ"/>
    <s v="9200087929"/>
    <s v="50"/>
    <n v="-370.28"/>
    <s v=""/>
    <x v="1"/>
    <x v="4"/>
    <x v="1"/>
  </r>
  <r>
    <s v="1012"/>
    <s v="0L"/>
    <x v="4"/>
    <d v="2017-11-22T00:00:00"/>
    <x v="0"/>
    <x v="2"/>
    <s v="ZJ"/>
    <s v="9200087930"/>
    <s v="50"/>
    <n v="-1.86"/>
    <s v=""/>
    <x v="0"/>
    <x v="4"/>
    <x v="0"/>
  </r>
  <r>
    <s v="1012"/>
    <s v="0L"/>
    <x v="4"/>
    <d v="2017-11-22T00:00:00"/>
    <x v="0"/>
    <x v="2"/>
    <s v="ZJ"/>
    <s v="9200087930"/>
    <s v="50"/>
    <n v="-2.04"/>
    <s v=""/>
    <x v="2"/>
    <x v="4"/>
    <x v="2"/>
  </r>
  <r>
    <s v="1012"/>
    <s v="0L"/>
    <x v="4"/>
    <d v="2017-11-22T00:00:00"/>
    <x v="0"/>
    <x v="2"/>
    <s v="ZJ"/>
    <s v="9200087930"/>
    <s v="50"/>
    <n v="-106.14"/>
    <s v=""/>
    <x v="1"/>
    <x v="4"/>
    <x v="1"/>
  </r>
  <r>
    <s v="1012"/>
    <s v="0L"/>
    <x v="4"/>
    <d v="2017-11-27T00:00:00"/>
    <x v="0"/>
    <x v="2"/>
    <s v="ZJ"/>
    <s v="9200087962"/>
    <s v="50"/>
    <n v="-257.37"/>
    <s v=""/>
    <x v="2"/>
    <x v="4"/>
    <x v="2"/>
  </r>
  <r>
    <s v="1012"/>
    <s v="0L"/>
    <x v="4"/>
    <d v="2017-11-27T00:00:00"/>
    <x v="0"/>
    <x v="2"/>
    <s v="ZJ"/>
    <s v="9200087962"/>
    <s v="50"/>
    <n v="-3174.47"/>
    <s v=""/>
    <x v="1"/>
    <x v="4"/>
    <x v="1"/>
  </r>
  <r>
    <s v="1012"/>
    <s v="0L"/>
    <x v="4"/>
    <d v="2017-11-06T00:00:00"/>
    <x v="0"/>
    <x v="2"/>
    <s v="ZJ"/>
    <s v="9200087964"/>
    <s v="40"/>
    <n v="4.1100000000000003"/>
    <s v=""/>
    <x v="1"/>
    <x v="4"/>
    <x v="1"/>
  </r>
  <r>
    <s v="1012"/>
    <s v="0L"/>
    <x v="4"/>
    <d v="2017-11-17T00:00:00"/>
    <x v="0"/>
    <x v="2"/>
    <s v="ZJ"/>
    <s v="9200087969"/>
    <s v="40"/>
    <n v="4.6500000000000004"/>
    <s v=""/>
    <x v="1"/>
    <x v="4"/>
    <x v="1"/>
  </r>
  <r>
    <s v="1012"/>
    <s v="0L"/>
    <x v="4"/>
    <d v="2017-11-22T00:00:00"/>
    <x v="0"/>
    <x v="2"/>
    <s v="ZJ"/>
    <s v="9200087971"/>
    <s v="40"/>
    <n v="26.45"/>
    <s v=""/>
    <x v="1"/>
    <x v="4"/>
    <x v="1"/>
  </r>
  <r>
    <s v="1012"/>
    <s v="0L"/>
    <x v="4"/>
    <d v="2017-11-22T00:00:00"/>
    <x v="0"/>
    <x v="2"/>
    <s v="ZJ"/>
    <s v="9200087977"/>
    <s v="40"/>
    <n v="11.22"/>
    <s v=""/>
    <x v="1"/>
    <x v="4"/>
    <x v="1"/>
  </r>
  <r>
    <s v="1012"/>
    <s v="0L"/>
    <x v="4"/>
    <d v="2017-11-24T00:00:00"/>
    <x v="0"/>
    <x v="2"/>
    <s v="ZJ"/>
    <s v="9200087979"/>
    <s v="40"/>
    <n v="335.79"/>
    <s v=""/>
    <x v="1"/>
    <x v="4"/>
    <x v="1"/>
  </r>
  <r>
    <s v="1012"/>
    <s v="0L"/>
    <x v="4"/>
    <d v="2017-11-27T00:00:00"/>
    <x v="0"/>
    <x v="2"/>
    <s v="ZJ"/>
    <s v="9200087980"/>
    <s v="40"/>
    <n v="5.45"/>
    <s v=""/>
    <x v="1"/>
    <x v="4"/>
    <x v="1"/>
  </r>
  <r>
    <s v="1012"/>
    <s v="0L"/>
    <x v="4"/>
    <d v="2017-11-22T00:00:00"/>
    <x v="0"/>
    <x v="2"/>
    <s v="ZJ"/>
    <s v="9200087998"/>
    <s v="40"/>
    <n v="2.46"/>
    <s v=""/>
    <x v="1"/>
    <x v="4"/>
    <x v="1"/>
  </r>
  <r>
    <s v="1012"/>
    <s v="0L"/>
    <x v="4"/>
    <d v="2017-11-22T00:00:00"/>
    <x v="0"/>
    <x v="2"/>
    <s v="ZJ"/>
    <s v="9200088004"/>
    <s v="50"/>
    <n v="-0.68"/>
    <s v=""/>
    <x v="0"/>
    <x v="4"/>
    <x v="0"/>
  </r>
  <r>
    <s v="1012"/>
    <s v="0L"/>
    <x v="4"/>
    <d v="2017-11-22T00:00:00"/>
    <x v="0"/>
    <x v="2"/>
    <s v="ZJ"/>
    <s v="9200088004"/>
    <s v="50"/>
    <n v="-57.78"/>
    <s v=""/>
    <x v="1"/>
    <x v="4"/>
    <x v="1"/>
  </r>
  <r>
    <s v="1012"/>
    <s v="0L"/>
    <x v="4"/>
    <d v="2017-11-24T00:00:00"/>
    <x v="0"/>
    <x v="2"/>
    <s v="ZJ"/>
    <s v="9200088006"/>
    <s v="50"/>
    <n v="-361.93"/>
    <s v=""/>
    <x v="1"/>
    <x v="4"/>
    <x v="1"/>
  </r>
  <r>
    <s v="1012"/>
    <s v="0L"/>
    <x v="4"/>
    <d v="2017-11-27T00:00:00"/>
    <x v="0"/>
    <x v="2"/>
    <s v="ZJ"/>
    <s v="9200088009"/>
    <s v="50"/>
    <n v="-0.38"/>
    <s v=""/>
    <x v="1"/>
    <x v="4"/>
    <x v="1"/>
  </r>
  <r>
    <s v="1012"/>
    <s v="0L"/>
    <x v="4"/>
    <d v="2017-11-27T00:00:00"/>
    <x v="0"/>
    <x v="2"/>
    <s v="ZJ"/>
    <s v="9200088010"/>
    <s v="50"/>
    <n v="-1.21"/>
    <s v=""/>
    <x v="1"/>
    <x v="4"/>
    <x v="1"/>
  </r>
  <r>
    <s v="1012"/>
    <s v="0L"/>
    <x v="4"/>
    <d v="2017-11-28T00:00:00"/>
    <x v="0"/>
    <x v="2"/>
    <s v="ZJ"/>
    <s v="9200088030"/>
    <s v="50"/>
    <n v="-0.91"/>
    <s v=""/>
    <x v="1"/>
    <x v="4"/>
    <x v="1"/>
  </r>
  <r>
    <s v="1012"/>
    <s v="0L"/>
    <x v="4"/>
    <d v="2017-11-28T00:00:00"/>
    <x v="0"/>
    <x v="2"/>
    <s v="ZJ"/>
    <s v="9200088054"/>
    <s v="50"/>
    <n v="-1947.21"/>
    <s v=""/>
    <x v="1"/>
    <x v="4"/>
    <x v="1"/>
  </r>
  <r>
    <s v="1012"/>
    <s v="0L"/>
    <x v="4"/>
    <d v="2017-11-28T00:00:00"/>
    <x v="0"/>
    <x v="2"/>
    <s v="ZJ"/>
    <s v="9200088054"/>
    <s v="50"/>
    <n v="-21.67"/>
    <s v=""/>
    <x v="2"/>
    <x v="4"/>
    <x v="2"/>
  </r>
  <r>
    <s v="1012"/>
    <s v="0L"/>
    <x v="4"/>
    <d v="2017-11-28T00:00:00"/>
    <x v="0"/>
    <x v="2"/>
    <s v="ZJ"/>
    <s v="9200088117"/>
    <s v="40"/>
    <n v="5.77"/>
    <s v=""/>
    <x v="1"/>
    <x v="4"/>
    <x v="1"/>
  </r>
  <r>
    <s v="1012"/>
    <s v="0L"/>
    <x v="4"/>
    <d v="2017-11-29T00:00:00"/>
    <x v="0"/>
    <x v="2"/>
    <s v="ZJ"/>
    <s v="9200088126"/>
    <s v="50"/>
    <n v="-2.11"/>
    <s v=""/>
    <x v="3"/>
    <x v="4"/>
    <x v="3"/>
  </r>
  <r>
    <s v="1012"/>
    <s v="0L"/>
    <x v="4"/>
    <d v="2017-11-29T00:00:00"/>
    <x v="0"/>
    <x v="2"/>
    <s v="ZJ"/>
    <s v="9200088126"/>
    <s v="50"/>
    <n v="-972.51"/>
    <s v=""/>
    <x v="1"/>
    <x v="4"/>
    <x v="1"/>
  </r>
  <r>
    <s v="1012"/>
    <s v="0L"/>
    <x v="4"/>
    <d v="2017-11-21T00:00:00"/>
    <x v="0"/>
    <x v="2"/>
    <s v="ZJ"/>
    <s v="9200088132"/>
    <s v="40"/>
    <n v="0.54"/>
    <s v=""/>
    <x v="1"/>
    <x v="4"/>
    <x v="1"/>
  </r>
  <r>
    <s v="1012"/>
    <s v="0L"/>
    <x v="4"/>
    <d v="2017-11-27T00:00:00"/>
    <x v="0"/>
    <x v="2"/>
    <s v="ZJ"/>
    <s v="9200088134"/>
    <s v="40"/>
    <n v="7.43"/>
    <s v=""/>
    <x v="0"/>
    <x v="4"/>
    <x v="0"/>
  </r>
  <r>
    <s v="1012"/>
    <s v="0L"/>
    <x v="4"/>
    <d v="2017-11-07T00:00:00"/>
    <x v="0"/>
    <x v="2"/>
    <s v="ZJ"/>
    <s v="9200088136"/>
    <s v="40"/>
    <n v="1.64"/>
    <s v=""/>
    <x v="1"/>
    <x v="4"/>
    <x v="1"/>
  </r>
  <r>
    <s v="1012"/>
    <s v="0L"/>
    <x v="4"/>
    <d v="2017-11-08T00:00:00"/>
    <x v="0"/>
    <x v="2"/>
    <s v="ZJ"/>
    <s v="9200088137"/>
    <s v="40"/>
    <n v="4.3600000000000003"/>
    <s v=""/>
    <x v="1"/>
    <x v="4"/>
    <x v="1"/>
  </r>
  <r>
    <s v="1012"/>
    <s v="0L"/>
    <x v="4"/>
    <d v="2017-11-10T00:00:00"/>
    <x v="0"/>
    <x v="2"/>
    <s v="ZJ"/>
    <s v="9200088138"/>
    <s v="40"/>
    <n v="2.0699999999999998"/>
    <s v=""/>
    <x v="1"/>
    <x v="4"/>
    <x v="1"/>
  </r>
  <r>
    <s v="1012"/>
    <s v="0L"/>
    <x v="4"/>
    <d v="2017-11-13T00:00:00"/>
    <x v="0"/>
    <x v="2"/>
    <s v="ZJ"/>
    <s v="9200088139"/>
    <s v="40"/>
    <n v="0.02"/>
    <s v=""/>
    <x v="1"/>
    <x v="4"/>
    <x v="1"/>
  </r>
  <r>
    <s v="1012"/>
    <s v="0L"/>
    <x v="4"/>
    <d v="2017-11-15T00:00:00"/>
    <x v="0"/>
    <x v="2"/>
    <s v="ZJ"/>
    <s v="9200088141"/>
    <s v="40"/>
    <n v="2.13"/>
    <s v=""/>
    <x v="1"/>
    <x v="4"/>
    <x v="1"/>
  </r>
  <r>
    <s v="1012"/>
    <s v="0L"/>
    <x v="4"/>
    <d v="2017-11-28T00:00:00"/>
    <x v="0"/>
    <x v="2"/>
    <s v="ZJ"/>
    <s v="9200088143"/>
    <s v="40"/>
    <n v="2.1800000000000002"/>
    <s v=""/>
    <x v="1"/>
    <x v="4"/>
    <x v="1"/>
  </r>
  <r>
    <s v="1012"/>
    <s v="0L"/>
    <x v="4"/>
    <d v="2017-11-27T00:00:00"/>
    <x v="0"/>
    <x v="2"/>
    <s v="ZJ"/>
    <s v="9200088147"/>
    <s v="40"/>
    <n v="114.55"/>
    <s v=""/>
    <x v="1"/>
    <x v="4"/>
    <x v="1"/>
  </r>
  <r>
    <s v="1012"/>
    <s v="0L"/>
    <x v="4"/>
    <d v="2017-11-28T00:00:00"/>
    <x v="0"/>
    <x v="2"/>
    <s v="ZJ"/>
    <s v="9200088148"/>
    <s v="40"/>
    <n v="2.02"/>
    <s v=""/>
    <x v="1"/>
    <x v="4"/>
    <x v="1"/>
  </r>
  <r>
    <s v="1012"/>
    <s v="0L"/>
    <x v="4"/>
    <d v="2017-11-29T00:00:00"/>
    <x v="0"/>
    <x v="2"/>
    <s v="ZJ"/>
    <s v="9200088151"/>
    <s v="40"/>
    <n v="0.8"/>
    <s v=""/>
    <x v="1"/>
    <x v="4"/>
    <x v="1"/>
  </r>
  <r>
    <s v="1012"/>
    <s v="0L"/>
    <x v="4"/>
    <d v="2017-11-29T00:00:00"/>
    <x v="0"/>
    <x v="2"/>
    <s v="ZJ"/>
    <s v="9200088152"/>
    <s v="40"/>
    <n v="6.6"/>
    <s v=""/>
    <x v="1"/>
    <x v="4"/>
    <x v="1"/>
  </r>
  <r>
    <s v="1012"/>
    <s v="0L"/>
    <x v="4"/>
    <d v="2017-11-28T00:00:00"/>
    <x v="0"/>
    <x v="2"/>
    <s v="ZJ"/>
    <s v="9200088153"/>
    <s v="50"/>
    <n v="-6.69"/>
    <s v=""/>
    <x v="1"/>
    <x v="4"/>
    <x v="1"/>
  </r>
  <r>
    <s v="1012"/>
    <s v="0L"/>
    <x v="4"/>
    <d v="2017-11-29T00:00:00"/>
    <x v="0"/>
    <x v="2"/>
    <s v="ZJ"/>
    <s v="9200088154"/>
    <s v="50"/>
    <n v="-0.46"/>
    <s v=""/>
    <x v="2"/>
    <x v="4"/>
    <x v="2"/>
  </r>
  <r>
    <s v="1012"/>
    <s v="0L"/>
    <x v="4"/>
    <d v="2017-11-29T00:00:00"/>
    <x v="0"/>
    <x v="2"/>
    <s v="ZJ"/>
    <s v="9200088154"/>
    <s v="50"/>
    <n v="-82.29"/>
    <s v=""/>
    <x v="1"/>
    <x v="4"/>
    <x v="1"/>
  </r>
  <r>
    <s v="1012"/>
    <s v="0L"/>
    <x v="4"/>
    <d v="2017-11-27T00:00:00"/>
    <x v="0"/>
    <x v="2"/>
    <s v="ZJ"/>
    <s v="9200088165"/>
    <s v="50"/>
    <n v="-1.47"/>
    <s v=""/>
    <x v="1"/>
    <x v="4"/>
    <x v="1"/>
  </r>
  <r>
    <s v="1012"/>
    <s v="0L"/>
    <x v="4"/>
    <d v="2017-11-28T00:00:00"/>
    <x v="0"/>
    <x v="2"/>
    <s v="ZJ"/>
    <s v="9200088166"/>
    <s v="50"/>
    <n v="-116.57"/>
    <s v=""/>
    <x v="1"/>
    <x v="4"/>
    <x v="1"/>
  </r>
  <r>
    <s v="1012"/>
    <s v="0L"/>
    <x v="4"/>
    <d v="2017-11-30T00:00:00"/>
    <x v="0"/>
    <x v="2"/>
    <s v="ZJ"/>
    <s v="9200088192"/>
    <s v="50"/>
    <n v="-2913.43"/>
    <s v=""/>
    <x v="1"/>
    <x v="4"/>
    <x v="1"/>
  </r>
  <r>
    <s v="1012"/>
    <s v="0L"/>
    <x v="4"/>
    <d v="2017-11-30T00:00:00"/>
    <x v="0"/>
    <x v="2"/>
    <s v="ZJ"/>
    <s v="9200088192"/>
    <s v="50"/>
    <n v="-13.44"/>
    <s v=""/>
    <x v="2"/>
    <x v="4"/>
    <x v="2"/>
  </r>
  <r>
    <s v="1012"/>
    <s v="0L"/>
    <x v="4"/>
    <d v="2017-11-29T00:00:00"/>
    <x v="0"/>
    <x v="2"/>
    <s v="ZJ"/>
    <s v="9200088195"/>
    <s v="40"/>
    <n v="14.94"/>
    <s v=""/>
    <x v="1"/>
    <x v="4"/>
    <x v="1"/>
  </r>
  <r>
    <s v="1012"/>
    <s v="0L"/>
    <x v="4"/>
    <d v="2017-11-29T00:00:00"/>
    <x v="0"/>
    <x v="2"/>
    <s v="ZJ"/>
    <s v="9200088208"/>
    <s v="40"/>
    <n v="4.1399999999999997"/>
    <s v=""/>
    <x v="1"/>
    <x v="4"/>
    <x v="1"/>
  </r>
  <r>
    <s v="1012"/>
    <s v="0L"/>
    <x v="4"/>
    <d v="2017-11-30T00:00:00"/>
    <x v="0"/>
    <x v="2"/>
    <s v="ZJ"/>
    <s v="9200088210"/>
    <s v="40"/>
    <n v="2.0699999999999998"/>
    <s v=""/>
    <x v="0"/>
    <x v="4"/>
    <x v="0"/>
  </r>
  <r>
    <s v="1012"/>
    <s v="0L"/>
    <x v="4"/>
    <d v="2017-11-30T00:00:00"/>
    <x v="0"/>
    <x v="2"/>
    <s v="ZJ"/>
    <s v="9200088210"/>
    <s v="40"/>
    <n v="9.6300000000000008"/>
    <s v=""/>
    <x v="1"/>
    <x v="4"/>
    <x v="1"/>
  </r>
  <r>
    <s v="1012"/>
    <s v="0L"/>
    <x v="4"/>
    <d v="2017-11-29T00:00:00"/>
    <x v="0"/>
    <x v="2"/>
    <s v="ZJ"/>
    <s v="9200088225"/>
    <s v="50"/>
    <n v="-530.76"/>
    <s v=""/>
    <x v="1"/>
    <x v="4"/>
    <x v="1"/>
  </r>
  <r>
    <s v="1012"/>
    <s v="0L"/>
    <x v="4"/>
    <d v="2017-11-30T00:00:00"/>
    <x v="0"/>
    <x v="2"/>
    <s v="ZJ"/>
    <s v="9200088228"/>
    <s v="50"/>
    <n v="-43.4"/>
    <s v=""/>
    <x v="1"/>
    <x v="4"/>
    <x v="1"/>
  </r>
  <r>
    <s v="1012"/>
    <s v="0L"/>
    <x v="4"/>
    <d v="2017-11-30T00:00:00"/>
    <x v="0"/>
    <x v="2"/>
    <s v="ZJ"/>
    <s v="9200088229"/>
    <s v="50"/>
    <n v="-2.31"/>
    <s v=""/>
    <x v="0"/>
    <x v="4"/>
    <x v="0"/>
  </r>
  <r>
    <s v="1012"/>
    <s v="0L"/>
    <x v="4"/>
    <d v="2017-12-01T00:00:00"/>
    <x v="0"/>
    <x v="3"/>
    <s v="ZJ"/>
    <s v="9200088256"/>
    <s v="50"/>
    <n v="-5.6"/>
    <s v=""/>
    <x v="2"/>
    <x v="4"/>
    <x v="2"/>
  </r>
  <r>
    <s v="1012"/>
    <s v="0L"/>
    <x v="4"/>
    <d v="2017-12-01T00:00:00"/>
    <x v="0"/>
    <x v="3"/>
    <s v="ZJ"/>
    <s v="9200088256"/>
    <s v="50"/>
    <n v="-2093.13"/>
    <s v=""/>
    <x v="1"/>
    <x v="4"/>
    <x v="1"/>
  </r>
  <r>
    <s v="1012"/>
    <s v="0L"/>
    <x v="4"/>
    <d v="2017-12-01T00:00:00"/>
    <x v="0"/>
    <x v="3"/>
    <s v="ZJ"/>
    <s v="9200088256"/>
    <s v="50"/>
    <n v="-2.2999999999999998"/>
    <s v=""/>
    <x v="3"/>
    <x v="4"/>
    <x v="3"/>
  </r>
  <r>
    <s v="1012"/>
    <s v="0L"/>
    <x v="4"/>
    <d v="2017-11-03T00:00:00"/>
    <x v="0"/>
    <x v="2"/>
    <s v="ZJ"/>
    <s v="9200088257"/>
    <s v="40"/>
    <n v="0.97"/>
    <s v=""/>
    <x v="1"/>
    <x v="4"/>
    <x v="1"/>
  </r>
  <r>
    <s v="1012"/>
    <s v="0L"/>
    <x v="4"/>
    <d v="2017-11-07T00:00:00"/>
    <x v="0"/>
    <x v="2"/>
    <s v="ZJ"/>
    <s v="9200088259"/>
    <s v="40"/>
    <n v="1"/>
    <s v=""/>
    <x v="1"/>
    <x v="4"/>
    <x v="1"/>
  </r>
  <r>
    <s v="1012"/>
    <s v="0L"/>
    <x v="4"/>
    <d v="2017-11-22T00:00:00"/>
    <x v="0"/>
    <x v="2"/>
    <s v="ZJ"/>
    <s v="9200088263"/>
    <s v="40"/>
    <n v="0.99"/>
    <s v=""/>
    <x v="1"/>
    <x v="4"/>
    <x v="1"/>
  </r>
  <r>
    <s v="1012"/>
    <s v="0L"/>
    <x v="4"/>
    <d v="2017-11-30T00:00:00"/>
    <x v="0"/>
    <x v="2"/>
    <s v="ZJ"/>
    <s v="9200088265"/>
    <s v="40"/>
    <n v="1.93"/>
    <s v=""/>
    <x v="1"/>
    <x v="4"/>
    <x v="1"/>
  </r>
  <r>
    <s v="1012"/>
    <s v="0L"/>
    <x v="4"/>
    <d v="2017-12-01T00:00:00"/>
    <x v="0"/>
    <x v="3"/>
    <s v="ZJ"/>
    <s v="9200088279"/>
    <s v="40"/>
    <n v="58.74"/>
    <s v=""/>
    <x v="1"/>
    <x v="4"/>
    <x v="1"/>
  </r>
  <r>
    <s v="1012"/>
    <s v="0L"/>
    <x v="4"/>
    <d v="2017-12-01T00:00:00"/>
    <x v="0"/>
    <x v="3"/>
    <s v="ZJ"/>
    <s v="9200088279"/>
    <s v="40"/>
    <n v="1.1200000000000001"/>
    <s v=""/>
    <x v="0"/>
    <x v="4"/>
    <x v="0"/>
  </r>
  <r>
    <s v="1012"/>
    <s v="0L"/>
    <x v="4"/>
    <d v="2017-11-30T00:00:00"/>
    <x v="0"/>
    <x v="2"/>
    <s v="ZJ"/>
    <s v="9200088289"/>
    <s v="50"/>
    <n v="-31"/>
    <s v=""/>
    <x v="1"/>
    <x v="4"/>
    <x v="1"/>
  </r>
  <r>
    <s v="1012"/>
    <s v="0L"/>
    <x v="4"/>
    <d v="2017-12-01T00:00:00"/>
    <x v="0"/>
    <x v="3"/>
    <s v="ZJ"/>
    <s v="9200088291"/>
    <s v="50"/>
    <n v="-31.56"/>
    <s v=""/>
    <x v="1"/>
    <x v="4"/>
    <x v="1"/>
  </r>
  <r>
    <s v="1012"/>
    <s v="0L"/>
    <x v="4"/>
    <d v="2017-12-01T00:00:00"/>
    <x v="0"/>
    <x v="3"/>
    <s v="ZJ"/>
    <s v="9200088297"/>
    <s v="50"/>
    <n v="-3.07"/>
    <s v=""/>
    <x v="1"/>
    <x v="4"/>
    <x v="1"/>
  </r>
  <r>
    <s v="1012"/>
    <s v="0L"/>
    <x v="4"/>
    <d v="2017-12-04T00:00:00"/>
    <x v="0"/>
    <x v="3"/>
    <s v="ZJ"/>
    <s v="9200088323"/>
    <s v="50"/>
    <n v="-2749.82"/>
    <s v=""/>
    <x v="1"/>
    <x v="4"/>
    <x v="1"/>
  </r>
  <r>
    <s v="1012"/>
    <s v="0L"/>
    <x v="4"/>
    <d v="2017-12-02T00:00:00"/>
    <x v="0"/>
    <x v="3"/>
    <s v="ZJ"/>
    <s v="9200088328"/>
    <s v="40"/>
    <n v="4.37"/>
    <s v=""/>
    <x v="1"/>
    <x v="4"/>
    <x v="1"/>
  </r>
  <r>
    <s v="1012"/>
    <s v="0L"/>
    <x v="4"/>
    <d v="2017-12-04T00:00:00"/>
    <x v="0"/>
    <x v="3"/>
    <s v="ZJ"/>
    <s v="9200088329"/>
    <s v="40"/>
    <n v="7.96"/>
    <s v=""/>
    <x v="1"/>
    <x v="4"/>
    <x v="1"/>
  </r>
  <r>
    <s v="1012"/>
    <s v="0L"/>
    <x v="4"/>
    <d v="2017-12-01T00:00:00"/>
    <x v="0"/>
    <x v="3"/>
    <s v="ZJ"/>
    <s v="9200088337"/>
    <s v="40"/>
    <n v="9.15"/>
    <s v=""/>
    <x v="1"/>
    <x v="4"/>
    <x v="1"/>
  </r>
  <r>
    <s v="1012"/>
    <s v="0L"/>
    <x v="4"/>
    <d v="2017-12-01T00:00:00"/>
    <x v="0"/>
    <x v="3"/>
    <s v="ZJ"/>
    <s v="9200088345"/>
    <s v="40"/>
    <n v="25.24"/>
    <s v=""/>
    <x v="1"/>
    <x v="4"/>
    <x v="1"/>
  </r>
  <r>
    <s v="1012"/>
    <s v="0L"/>
    <x v="4"/>
    <d v="2017-12-01T00:00:00"/>
    <x v="0"/>
    <x v="3"/>
    <s v="ZJ"/>
    <s v="9200088346"/>
    <s v="50"/>
    <n v="-1.1499999999999999"/>
    <s v=""/>
    <x v="1"/>
    <x v="4"/>
    <x v="1"/>
  </r>
  <r>
    <s v="1012"/>
    <s v="0L"/>
    <x v="4"/>
    <d v="2017-12-02T00:00:00"/>
    <x v="0"/>
    <x v="3"/>
    <s v="ZJ"/>
    <s v="9200088347"/>
    <s v="50"/>
    <n v="-223.57"/>
    <s v=""/>
    <x v="1"/>
    <x v="4"/>
    <x v="1"/>
  </r>
  <r>
    <s v="1012"/>
    <s v="0L"/>
    <x v="4"/>
    <d v="2017-12-04T00:00:00"/>
    <x v="0"/>
    <x v="3"/>
    <s v="ZJ"/>
    <s v="9200088348"/>
    <s v="50"/>
    <n v="-3.65"/>
    <s v=""/>
    <x v="1"/>
    <x v="4"/>
    <x v="1"/>
  </r>
  <r>
    <s v="1012"/>
    <s v="0L"/>
    <x v="4"/>
    <d v="2017-12-05T00:00:00"/>
    <x v="0"/>
    <x v="3"/>
    <s v="ZJ"/>
    <s v="9200088384"/>
    <s v="50"/>
    <n v="-5511.02"/>
    <s v=""/>
    <x v="1"/>
    <x v="4"/>
    <x v="1"/>
  </r>
  <r>
    <s v="1012"/>
    <s v="0L"/>
    <x v="4"/>
    <d v="2017-12-06T00:00:00"/>
    <x v="0"/>
    <x v="3"/>
    <s v="ZJ"/>
    <s v="9200088433"/>
    <s v="50"/>
    <n v="-121.47"/>
    <s v=""/>
    <x v="0"/>
    <x v="4"/>
    <x v="0"/>
  </r>
  <r>
    <s v="1012"/>
    <s v="0L"/>
    <x v="4"/>
    <d v="2017-12-06T00:00:00"/>
    <x v="0"/>
    <x v="3"/>
    <s v="ZJ"/>
    <s v="9200088433"/>
    <s v="50"/>
    <n v="-897.27"/>
    <s v=""/>
    <x v="3"/>
    <x v="4"/>
    <x v="3"/>
  </r>
  <r>
    <s v="1012"/>
    <s v="0L"/>
    <x v="4"/>
    <d v="2017-12-06T00:00:00"/>
    <x v="0"/>
    <x v="3"/>
    <s v="ZJ"/>
    <s v="9200088433"/>
    <s v="50"/>
    <n v="-4230.1499999999996"/>
    <s v=""/>
    <x v="1"/>
    <x v="4"/>
    <x v="1"/>
  </r>
  <r>
    <s v="1012"/>
    <s v="0L"/>
    <x v="4"/>
    <d v="2017-12-06T00:00:00"/>
    <x v="0"/>
    <x v="3"/>
    <s v="ZJ"/>
    <s v="9200088433"/>
    <s v="50"/>
    <n v="-434.96"/>
    <s v=""/>
    <x v="2"/>
    <x v="4"/>
    <x v="2"/>
  </r>
  <r>
    <s v="1012"/>
    <s v="0L"/>
    <x v="4"/>
    <d v="2017-12-04T00:00:00"/>
    <x v="0"/>
    <x v="3"/>
    <s v="ZJ"/>
    <s v="9200088436"/>
    <s v="40"/>
    <n v="1.89"/>
    <s v=""/>
    <x v="1"/>
    <x v="4"/>
    <x v="1"/>
  </r>
  <r>
    <s v="1012"/>
    <s v="0L"/>
    <x v="4"/>
    <d v="2017-12-04T00:00:00"/>
    <x v="0"/>
    <x v="3"/>
    <s v="ZJ"/>
    <s v="9200088441"/>
    <s v="40"/>
    <n v="1.24"/>
    <s v=""/>
    <x v="1"/>
    <x v="4"/>
    <x v="1"/>
  </r>
  <r>
    <s v="1012"/>
    <s v="0L"/>
    <x v="4"/>
    <d v="2017-12-05T00:00:00"/>
    <x v="0"/>
    <x v="3"/>
    <s v="ZJ"/>
    <s v="9200088444"/>
    <s v="40"/>
    <n v="39.85"/>
    <s v=""/>
    <x v="1"/>
    <x v="4"/>
    <x v="1"/>
  </r>
  <r>
    <s v="1012"/>
    <s v="0L"/>
    <x v="4"/>
    <d v="2017-12-05T00:00:00"/>
    <x v="0"/>
    <x v="3"/>
    <s v="ZJ"/>
    <s v="9200088446"/>
    <s v="50"/>
    <n v="-17.88"/>
    <s v=""/>
    <x v="1"/>
    <x v="4"/>
    <x v="1"/>
  </r>
  <r>
    <s v="1012"/>
    <s v="0L"/>
    <x v="4"/>
    <d v="2017-12-06T00:00:00"/>
    <x v="0"/>
    <x v="3"/>
    <s v="ZJ"/>
    <s v="9200088447"/>
    <s v="50"/>
    <n v="-0.64"/>
    <s v=""/>
    <x v="2"/>
    <x v="4"/>
    <x v="2"/>
  </r>
  <r>
    <s v="1012"/>
    <s v="0L"/>
    <x v="4"/>
    <d v="2017-12-06T00:00:00"/>
    <x v="0"/>
    <x v="3"/>
    <s v="ZJ"/>
    <s v="9200088447"/>
    <s v="50"/>
    <n v="-19.63"/>
    <s v=""/>
    <x v="1"/>
    <x v="4"/>
    <x v="1"/>
  </r>
  <r>
    <s v="1012"/>
    <s v="0L"/>
    <x v="4"/>
    <d v="2017-12-05T00:00:00"/>
    <x v="0"/>
    <x v="3"/>
    <s v="ZJ"/>
    <s v="9200088450"/>
    <s v="40"/>
    <n v="2.59"/>
    <s v=""/>
    <x v="1"/>
    <x v="4"/>
    <x v="1"/>
  </r>
  <r>
    <s v="1012"/>
    <s v="0L"/>
    <x v="4"/>
    <d v="2017-12-06T00:00:00"/>
    <x v="0"/>
    <x v="3"/>
    <s v="ZJ"/>
    <s v="9200088453"/>
    <s v="40"/>
    <n v="1.1299999999999999"/>
    <s v=""/>
    <x v="2"/>
    <x v="4"/>
    <x v="2"/>
  </r>
  <r>
    <s v="1012"/>
    <s v="0L"/>
    <x v="4"/>
    <d v="2017-12-06T00:00:00"/>
    <x v="0"/>
    <x v="3"/>
    <s v="ZJ"/>
    <s v="9200088453"/>
    <s v="40"/>
    <n v="68.91"/>
    <s v=""/>
    <x v="1"/>
    <x v="4"/>
    <x v="1"/>
  </r>
  <r>
    <s v="1012"/>
    <s v="0L"/>
    <x v="4"/>
    <d v="2017-12-05T00:00:00"/>
    <x v="0"/>
    <x v="3"/>
    <s v="ZJ"/>
    <s v="9200088473"/>
    <s v="50"/>
    <n v="-28.86"/>
    <s v=""/>
    <x v="1"/>
    <x v="4"/>
    <x v="1"/>
  </r>
  <r>
    <s v="1012"/>
    <s v="0L"/>
    <x v="4"/>
    <d v="2017-12-07T00:00:00"/>
    <x v="0"/>
    <x v="3"/>
    <s v="ZJ"/>
    <s v="9200088523"/>
    <s v="50"/>
    <n v="-2389.15"/>
    <s v=""/>
    <x v="1"/>
    <x v="4"/>
    <x v="1"/>
  </r>
  <r>
    <s v="1012"/>
    <s v="0L"/>
    <x v="4"/>
    <d v="2017-12-07T00:00:00"/>
    <x v="0"/>
    <x v="3"/>
    <s v="ZJ"/>
    <s v="9200088523"/>
    <s v="50"/>
    <n v="-7.6"/>
    <s v=""/>
    <x v="0"/>
    <x v="4"/>
    <x v="0"/>
  </r>
  <r>
    <s v="1012"/>
    <s v="0L"/>
    <x v="4"/>
    <d v="2017-12-07T00:00:00"/>
    <x v="0"/>
    <x v="3"/>
    <s v="ZJ"/>
    <s v="9200088523"/>
    <s v="50"/>
    <n v="-12.2"/>
    <s v=""/>
    <x v="3"/>
    <x v="4"/>
    <x v="3"/>
  </r>
  <r>
    <s v="1012"/>
    <s v="0L"/>
    <x v="4"/>
    <d v="2017-12-07T00:00:00"/>
    <x v="0"/>
    <x v="3"/>
    <s v="ZJ"/>
    <s v="9200088523"/>
    <s v="50"/>
    <n v="-11.97"/>
    <s v=""/>
    <x v="2"/>
    <x v="4"/>
    <x v="2"/>
  </r>
  <r>
    <s v="1012"/>
    <s v="0L"/>
    <x v="4"/>
    <d v="2017-12-06T00:00:00"/>
    <x v="0"/>
    <x v="3"/>
    <s v="ZJ"/>
    <s v="9200088527"/>
    <s v="40"/>
    <n v="4.5199999999999996"/>
    <s v=""/>
    <x v="1"/>
    <x v="4"/>
    <x v="1"/>
  </r>
  <r>
    <s v="1012"/>
    <s v="0L"/>
    <x v="4"/>
    <d v="2017-12-07T00:00:00"/>
    <x v="0"/>
    <x v="3"/>
    <s v="ZJ"/>
    <s v="9200088536"/>
    <s v="40"/>
    <n v="2.84"/>
    <s v=""/>
    <x v="2"/>
    <x v="4"/>
    <x v="2"/>
  </r>
  <r>
    <s v="1012"/>
    <s v="0L"/>
    <x v="4"/>
    <d v="2017-12-07T00:00:00"/>
    <x v="0"/>
    <x v="3"/>
    <s v="ZJ"/>
    <s v="9200088536"/>
    <s v="40"/>
    <n v="5.17"/>
    <s v=""/>
    <x v="1"/>
    <x v="4"/>
    <x v="1"/>
  </r>
  <r>
    <s v="1012"/>
    <s v="0L"/>
    <x v="4"/>
    <d v="2017-12-07T00:00:00"/>
    <x v="0"/>
    <x v="3"/>
    <s v="ZJ"/>
    <s v="9200088536"/>
    <s v="40"/>
    <n v="7.23"/>
    <s v=""/>
    <x v="0"/>
    <x v="4"/>
    <x v="0"/>
  </r>
  <r>
    <s v="1012"/>
    <s v="0L"/>
    <x v="4"/>
    <d v="2017-12-06T00:00:00"/>
    <x v="0"/>
    <x v="3"/>
    <s v="ZJ"/>
    <s v="9200088556"/>
    <s v="50"/>
    <n v="-28.3"/>
    <s v=""/>
    <x v="1"/>
    <x v="4"/>
    <x v="1"/>
  </r>
  <r>
    <s v="1012"/>
    <s v="0L"/>
    <x v="4"/>
    <d v="2017-12-07T00:00:00"/>
    <x v="0"/>
    <x v="3"/>
    <s v="ZJ"/>
    <s v="9200088558"/>
    <s v="50"/>
    <n v="-2.75"/>
    <s v=""/>
    <x v="3"/>
    <x v="4"/>
    <x v="3"/>
  </r>
  <r>
    <s v="1012"/>
    <s v="0L"/>
    <x v="4"/>
    <d v="2017-12-07T00:00:00"/>
    <x v="0"/>
    <x v="3"/>
    <s v="ZJ"/>
    <s v="9200088559"/>
    <s v="50"/>
    <n v="-181.92"/>
    <s v=""/>
    <x v="1"/>
    <x v="4"/>
    <x v="1"/>
  </r>
  <r>
    <s v="1012"/>
    <s v="0L"/>
    <x v="4"/>
    <d v="2017-12-07T00:00:00"/>
    <x v="0"/>
    <x v="3"/>
    <s v="ZJ"/>
    <s v="9200088559"/>
    <s v="50"/>
    <n v="-2.83"/>
    <s v=""/>
    <x v="0"/>
    <x v="4"/>
    <x v="0"/>
  </r>
  <r>
    <s v="1012"/>
    <s v="0L"/>
    <x v="4"/>
    <d v="2017-12-05T00:00:00"/>
    <x v="0"/>
    <x v="3"/>
    <s v="ZJ"/>
    <s v="9200088576"/>
    <s v="40"/>
    <n v="0.83"/>
    <s v=""/>
    <x v="1"/>
    <x v="4"/>
    <x v="1"/>
  </r>
  <r>
    <s v="1012"/>
    <s v="0L"/>
    <x v="4"/>
    <d v="2017-12-07T00:00:00"/>
    <x v="0"/>
    <x v="3"/>
    <s v="ZJ"/>
    <s v="9200088578"/>
    <s v="40"/>
    <n v="1.61"/>
    <s v=""/>
    <x v="1"/>
    <x v="4"/>
    <x v="1"/>
  </r>
  <r>
    <s v="1012"/>
    <s v="0L"/>
    <x v="4"/>
    <d v="2017-12-08T00:00:00"/>
    <x v="0"/>
    <x v="3"/>
    <s v="ZJ"/>
    <s v="9200088580"/>
    <s v="50"/>
    <n v="-30.8"/>
    <s v=""/>
    <x v="0"/>
    <x v="4"/>
    <x v="0"/>
  </r>
  <r>
    <s v="1012"/>
    <s v="0L"/>
    <x v="4"/>
    <d v="2017-12-08T00:00:00"/>
    <x v="0"/>
    <x v="3"/>
    <s v="ZJ"/>
    <s v="9200088580"/>
    <s v="50"/>
    <n v="-11.84"/>
    <s v=""/>
    <x v="3"/>
    <x v="4"/>
    <x v="3"/>
  </r>
  <r>
    <s v="1012"/>
    <s v="0L"/>
    <x v="4"/>
    <d v="2017-12-08T00:00:00"/>
    <x v="0"/>
    <x v="3"/>
    <s v="ZJ"/>
    <s v="9200088580"/>
    <s v="50"/>
    <n v="-29.51"/>
    <s v=""/>
    <x v="2"/>
    <x v="4"/>
    <x v="2"/>
  </r>
  <r>
    <s v="1012"/>
    <s v="0L"/>
    <x v="4"/>
    <d v="2017-12-08T00:00:00"/>
    <x v="0"/>
    <x v="3"/>
    <s v="ZJ"/>
    <s v="9200088580"/>
    <s v="50"/>
    <n v="-3215.65"/>
    <s v=""/>
    <x v="1"/>
    <x v="4"/>
    <x v="1"/>
  </r>
  <r>
    <s v="1012"/>
    <s v="0L"/>
    <x v="4"/>
    <d v="2017-12-08T00:00:00"/>
    <x v="0"/>
    <x v="3"/>
    <s v="ZJ"/>
    <s v="9200088590"/>
    <s v="40"/>
    <n v="4.79"/>
    <s v=""/>
    <x v="1"/>
    <x v="4"/>
    <x v="1"/>
  </r>
  <r>
    <s v="1012"/>
    <s v="0L"/>
    <x v="4"/>
    <d v="2017-12-07T00:00:00"/>
    <x v="0"/>
    <x v="3"/>
    <s v="ZJ"/>
    <s v="9200088595"/>
    <s v="50"/>
    <n v="-9.43"/>
    <s v=""/>
    <x v="1"/>
    <x v="4"/>
    <x v="1"/>
  </r>
  <r>
    <s v="1012"/>
    <s v="0L"/>
    <x v="4"/>
    <d v="2017-12-08T00:00:00"/>
    <x v="0"/>
    <x v="3"/>
    <s v="ZJ"/>
    <s v="9200088596"/>
    <s v="50"/>
    <n v="-7.41"/>
    <s v=""/>
    <x v="1"/>
    <x v="4"/>
    <x v="1"/>
  </r>
  <r>
    <s v="1012"/>
    <s v="0L"/>
    <x v="4"/>
    <d v="2017-12-11T00:00:00"/>
    <x v="0"/>
    <x v="3"/>
    <s v="ZJ"/>
    <s v="9200088625"/>
    <s v="50"/>
    <n v="-3607.28"/>
    <s v=""/>
    <x v="1"/>
    <x v="4"/>
    <x v="1"/>
  </r>
  <r>
    <s v="1012"/>
    <s v="0L"/>
    <x v="4"/>
    <d v="2017-12-11T00:00:00"/>
    <x v="0"/>
    <x v="3"/>
    <s v="ZJ"/>
    <s v="9200088625"/>
    <s v="50"/>
    <n v="-20.39"/>
    <s v=""/>
    <x v="3"/>
    <x v="4"/>
    <x v="3"/>
  </r>
  <r>
    <s v="1012"/>
    <s v="0L"/>
    <x v="4"/>
    <d v="2017-12-11T00:00:00"/>
    <x v="0"/>
    <x v="3"/>
    <s v="ZJ"/>
    <s v="9200088631"/>
    <s v="40"/>
    <n v="13.83"/>
    <s v=""/>
    <x v="1"/>
    <x v="4"/>
    <x v="1"/>
  </r>
  <r>
    <s v="1012"/>
    <s v="0L"/>
    <x v="4"/>
    <d v="2017-12-07T00:00:00"/>
    <x v="0"/>
    <x v="3"/>
    <s v="ZJ"/>
    <s v="9200088637"/>
    <s v="40"/>
    <n v="0.95"/>
    <s v=""/>
    <x v="1"/>
    <x v="4"/>
    <x v="1"/>
  </r>
  <r>
    <s v="1012"/>
    <s v="0L"/>
    <x v="4"/>
    <d v="2017-12-08T00:00:00"/>
    <x v="0"/>
    <x v="3"/>
    <s v="ZJ"/>
    <s v="9200088638"/>
    <s v="40"/>
    <n v="9.2200000000000006"/>
    <s v=""/>
    <x v="1"/>
    <x v="4"/>
    <x v="1"/>
  </r>
  <r>
    <s v="1012"/>
    <s v="0L"/>
    <x v="4"/>
    <d v="2017-12-11T00:00:00"/>
    <x v="0"/>
    <x v="3"/>
    <s v="ZJ"/>
    <s v="9200088649"/>
    <s v="50"/>
    <n v="-10.14"/>
    <s v=""/>
    <x v="1"/>
    <x v="4"/>
    <x v="1"/>
  </r>
  <r>
    <s v="1012"/>
    <s v="0L"/>
    <x v="4"/>
    <d v="2017-12-11T00:00:00"/>
    <x v="0"/>
    <x v="3"/>
    <s v="ZJ"/>
    <s v="9200088649"/>
    <s v="50"/>
    <n v="-7.56"/>
    <s v=""/>
    <x v="3"/>
    <x v="4"/>
    <x v="3"/>
  </r>
  <r>
    <s v="1012"/>
    <s v="0L"/>
    <x v="4"/>
    <d v="2017-12-12T00:00:00"/>
    <x v="0"/>
    <x v="3"/>
    <s v="ZJ"/>
    <s v="9200088686"/>
    <s v="50"/>
    <n v="-4216.99"/>
    <s v=""/>
    <x v="1"/>
    <x v="4"/>
    <x v="1"/>
  </r>
  <r>
    <s v="1012"/>
    <s v="0L"/>
    <x v="4"/>
    <d v="2017-12-12T00:00:00"/>
    <x v="0"/>
    <x v="3"/>
    <s v="ZJ"/>
    <s v="9200088686"/>
    <s v="50"/>
    <n v="-96.86"/>
    <s v=""/>
    <x v="2"/>
    <x v="4"/>
    <x v="2"/>
  </r>
  <r>
    <s v="1012"/>
    <s v="0L"/>
    <x v="4"/>
    <d v="2017-12-12T00:00:00"/>
    <x v="0"/>
    <x v="3"/>
    <s v="ZJ"/>
    <s v="9200088686"/>
    <s v="50"/>
    <n v="-4.53"/>
    <s v=""/>
    <x v="3"/>
    <x v="4"/>
    <x v="3"/>
  </r>
  <r>
    <s v="1012"/>
    <s v="0L"/>
    <x v="4"/>
    <d v="2017-12-12T00:00:00"/>
    <x v="0"/>
    <x v="3"/>
    <s v="ZJ"/>
    <s v="9200088686"/>
    <s v="50"/>
    <n v="-3.6"/>
    <s v=""/>
    <x v="0"/>
    <x v="4"/>
    <x v="0"/>
  </r>
  <r>
    <s v="1012"/>
    <s v="0L"/>
    <x v="4"/>
    <d v="2017-12-12T00:00:00"/>
    <x v="0"/>
    <x v="3"/>
    <s v="ZJ"/>
    <s v="9200088687"/>
    <s v="50"/>
    <n v="-73.84"/>
    <s v=""/>
    <x v="4"/>
    <x v="4"/>
    <x v="4"/>
  </r>
  <r>
    <s v="1012"/>
    <s v="0L"/>
    <x v="4"/>
    <d v="2017-12-13T00:00:00"/>
    <x v="0"/>
    <x v="3"/>
    <s v="ZJ"/>
    <s v="9200088730"/>
    <s v="50"/>
    <n v="-78.790000000000006"/>
    <s v=""/>
    <x v="0"/>
    <x v="4"/>
    <x v="0"/>
  </r>
  <r>
    <s v="1012"/>
    <s v="0L"/>
    <x v="4"/>
    <d v="2017-12-13T00:00:00"/>
    <x v="0"/>
    <x v="3"/>
    <s v="ZJ"/>
    <s v="9200088730"/>
    <s v="50"/>
    <n v="-440.66"/>
    <s v=""/>
    <x v="2"/>
    <x v="4"/>
    <x v="2"/>
  </r>
  <r>
    <s v="1012"/>
    <s v="0L"/>
    <x v="4"/>
    <d v="2017-12-13T00:00:00"/>
    <x v="0"/>
    <x v="3"/>
    <s v="ZJ"/>
    <s v="9200088730"/>
    <s v="50"/>
    <n v="-4308.93"/>
    <s v=""/>
    <x v="1"/>
    <x v="4"/>
    <x v="1"/>
  </r>
  <r>
    <s v="1012"/>
    <s v="0L"/>
    <x v="4"/>
    <d v="2017-12-12T00:00:00"/>
    <x v="0"/>
    <x v="3"/>
    <s v="ZJ"/>
    <s v="9200088735"/>
    <s v="40"/>
    <n v="0.8"/>
    <s v=""/>
    <x v="1"/>
    <x v="4"/>
    <x v="1"/>
  </r>
  <r>
    <s v="1012"/>
    <s v="0L"/>
    <x v="4"/>
    <d v="2017-12-11T00:00:00"/>
    <x v="0"/>
    <x v="3"/>
    <s v="ZJ"/>
    <s v="9200088740"/>
    <s v="40"/>
    <n v="2.62"/>
    <s v=""/>
    <x v="1"/>
    <x v="4"/>
    <x v="1"/>
  </r>
  <r>
    <s v="1012"/>
    <s v="0L"/>
    <x v="4"/>
    <d v="2017-12-13T00:00:00"/>
    <x v="0"/>
    <x v="3"/>
    <s v="ZJ"/>
    <s v="9200088746"/>
    <s v="40"/>
    <n v="33.56"/>
    <s v=""/>
    <x v="1"/>
    <x v="4"/>
    <x v="1"/>
  </r>
  <r>
    <s v="1012"/>
    <s v="0L"/>
    <x v="4"/>
    <d v="2017-12-12T00:00:00"/>
    <x v="0"/>
    <x v="3"/>
    <s v="ZJ"/>
    <s v="9200088756"/>
    <s v="50"/>
    <n v="-424.79"/>
    <s v=""/>
    <x v="1"/>
    <x v="4"/>
    <x v="1"/>
  </r>
  <r>
    <s v="1012"/>
    <s v="0L"/>
    <x v="4"/>
    <d v="2017-12-13T00:00:00"/>
    <x v="0"/>
    <x v="3"/>
    <s v="ZJ"/>
    <s v="9200088757"/>
    <s v="50"/>
    <n v="-2.48"/>
    <s v=""/>
    <x v="3"/>
    <x v="4"/>
    <x v="3"/>
  </r>
  <r>
    <s v="1012"/>
    <s v="0L"/>
    <x v="4"/>
    <d v="2017-12-13T00:00:00"/>
    <x v="0"/>
    <x v="3"/>
    <s v="ZJ"/>
    <s v="9200088757"/>
    <s v="50"/>
    <n v="-0.87"/>
    <s v=""/>
    <x v="0"/>
    <x v="4"/>
    <x v="0"/>
  </r>
  <r>
    <s v="1012"/>
    <s v="0L"/>
    <x v="4"/>
    <d v="2017-12-13T00:00:00"/>
    <x v="0"/>
    <x v="3"/>
    <s v="ZJ"/>
    <s v="9200088757"/>
    <s v="50"/>
    <n v="-1.42"/>
    <s v=""/>
    <x v="2"/>
    <x v="4"/>
    <x v="2"/>
  </r>
  <r>
    <s v="1012"/>
    <s v="0L"/>
    <x v="4"/>
    <d v="2017-12-13T00:00:00"/>
    <x v="0"/>
    <x v="3"/>
    <s v="ZJ"/>
    <s v="9200088758"/>
    <s v="50"/>
    <n v="-27.73"/>
    <s v=""/>
    <x v="1"/>
    <x v="4"/>
    <x v="1"/>
  </r>
  <r>
    <s v="1012"/>
    <s v="0L"/>
    <x v="4"/>
    <d v="2017-12-01T00:00:00"/>
    <x v="0"/>
    <x v="3"/>
    <s v="ZJ"/>
    <s v="9200088812"/>
    <s v="40"/>
    <n v="6.37"/>
    <s v=""/>
    <x v="1"/>
    <x v="4"/>
    <x v="1"/>
  </r>
  <r>
    <s v="1012"/>
    <s v="0L"/>
    <x v="4"/>
    <d v="2017-12-07T00:00:00"/>
    <x v="0"/>
    <x v="3"/>
    <s v="ZJ"/>
    <s v="9200088813"/>
    <s v="40"/>
    <n v="1.71"/>
    <s v=""/>
    <x v="1"/>
    <x v="4"/>
    <x v="1"/>
  </r>
  <r>
    <s v="1012"/>
    <s v="0L"/>
    <x v="4"/>
    <d v="2017-12-13T00:00:00"/>
    <x v="0"/>
    <x v="3"/>
    <s v="ZJ"/>
    <s v="9200088814"/>
    <s v="40"/>
    <n v="38.020000000000003"/>
    <s v=""/>
    <x v="1"/>
    <x v="4"/>
    <x v="1"/>
  </r>
  <r>
    <s v="1012"/>
    <s v="0L"/>
    <x v="4"/>
    <d v="2017-12-14T00:00:00"/>
    <x v="0"/>
    <x v="3"/>
    <s v="ZJ"/>
    <s v="9200088817"/>
    <s v="40"/>
    <n v="4.5999999999999996"/>
    <s v=""/>
    <x v="3"/>
    <x v="4"/>
    <x v="3"/>
  </r>
  <r>
    <s v="1012"/>
    <s v="0L"/>
    <x v="4"/>
    <d v="2017-12-14T00:00:00"/>
    <x v="0"/>
    <x v="3"/>
    <s v="ZJ"/>
    <s v="9200088817"/>
    <s v="40"/>
    <n v="8.1999999999999993"/>
    <s v=""/>
    <x v="1"/>
    <x v="4"/>
    <x v="1"/>
  </r>
  <r>
    <s v="1012"/>
    <s v="0L"/>
    <x v="4"/>
    <d v="2017-12-13T00:00:00"/>
    <x v="0"/>
    <x v="3"/>
    <s v="ZJ"/>
    <s v="9200088828"/>
    <s v="50"/>
    <n v="-669.74"/>
    <s v=""/>
    <x v="1"/>
    <x v="4"/>
    <x v="1"/>
  </r>
  <r>
    <s v="1012"/>
    <s v="0L"/>
    <x v="4"/>
    <d v="2017-12-14T00:00:00"/>
    <x v="0"/>
    <x v="3"/>
    <s v="ZJ"/>
    <s v="9200088829"/>
    <s v="50"/>
    <n v="-1066.55"/>
    <s v=""/>
    <x v="1"/>
    <x v="4"/>
    <x v="1"/>
  </r>
  <r>
    <s v="1012"/>
    <s v="0L"/>
    <x v="4"/>
    <d v="2017-12-14T00:00:00"/>
    <x v="0"/>
    <x v="3"/>
    <s v="ZJ"/>
    <s v="9200088829"/>
    <s v="50"/>
    <n v="-2.4700000000000002"/>
    <s v=""/>
    <x v="3"/>
    <x v="4"/>
    <x v="3"/>
  </r>
  <r>
    <s v="1012"/>
    <s v="0L"/>
    <x v="4"/>
    <d v="2017-12-16T00:00:00"/>
    <x v="0"/>
    <x v="3"/>
    <s v="ZJ"/>
    <s v="9200088957"/>
    <s v="50"/>
    <n v="-665.09"/>
    <s v=""/>
    <x v="1"/>
    <x v="4"/>
    <x v="1"/>
  </r>
  <r>
    <s v="1012"/>
    <s v="0L"/>
    <x v="4"/>
    <d v="2017-12-17T00:00:00"/>
    <x v="0"/>
    <x v="3"/>
    <s v="ZJ"/>
    <s v="9200088958"/>
    <s v="50"/>
    <n v="-6.76"/>
    <s v=""/>
    <x v="1"/>
    <x v="4"/>
    <x v="1"/>
  </r>
  <r>
    <s v="1012"/>
    <s v="0L"/>
    <x v="4"/>
    <d v="2017-12-15T00:00:00"/>
    <x v="0"/>
    <x v="3"/>
    <s v="ZJ"/>
    <s v="9200088857"/>
    <s v="50"/>
    <n v="-736.49"/>
    <s v=""/>
    <x v="1"/>
    <x v="4"/>
    <x v="1"/>
  </r>
  <r>
    <s v="1012"/>
    <s v="0L"/>
    <x v="4"/>
    <d v="2017-12-15T00:00:00"/>
    <x v="0"/>
    <x v="3"/>
    <s v="ZJ"/>
    <s v="9200088857"/>
    <s v="50"/>
    <n v="-2.75"/>
    <s v=""/>
    <x v="2"/>
    <x v="4"/>
    <x v="2"/>
  </r>
  <r>
    <s v="1012"/>
    <s v="0L"/>
    <x v="4"/>
    <d v="2017-12-15T00:00:00"/>
    <x v="0"/>
    <x v="3"/>
    <s v="ZJ"/>
    <s v="9200088857"/>
    <s v="50"/>
    <n v="-4.09"/>
    <s v=""/>
    <x v="0"/>
    <x v="4"/>
    <x v="0"/>
  </r>
  <r>
    <s v="1012"/>
    <s v="0L"/>
    <x v="4"/>
    <d v="2017-12-14T00:00:00"/>
    <x v="0"/>
    <x v="3"/>
    <s v="ZJ"/>
    <s v="9200088869"/>
    <s v="40"/>
    <n v="7.7"/>
    <s v=""/>
    <x v="1"/>
    <x v="4"/>
    <x v="1"/>
  </r>
  <r>
    <s v="1012"/>
    <s v="0L"/>
    <x v="4"/>
    <d v="2017-12-15T00:00:00"/>
    <x v="0"/>
    <x v="3"/>
    <s v="ZJ"/>
    <s v="9200088870"/>
    <s v="40"/>
    <n v="0.71"/>
    <s v=""/>
    <x v="1"/>
    <x v="4"/>
    <x v="1"/>
  </r>
  <r>
    <s v="1012"/>
    <s v="0L"/>
    <x v="4"/>
    <d v="2017-12-15T00:00:00"/>
    <x v="0"/>
    <x v="3"/>
    <s v="ZJ"/>
    <s v="9200088871"/>
    <s v="40"/>
    <n v="25.95"/>
    <s v=""/>
    <x v="1"/>
    <x v="4"/>
    <x v="1"/>
  </r>
  <r>
    <s v="1012"/>
    <s v="0L"/>
    <x v="4"/>
    <d v="2017-12-14T00:00:00"/>
    <x v="0"/>
    <x v="3"/>
    <s v="ZJ"/>
    <s v="9200088880"/>
    <s v="50"/>
    <n v="-13.39"/>
    <s v=""/>
    <x v="1"/>
    <x v="4"/>
    <x v="1"/>
  </r>
  <r>
    <s v="1012"/>
    <s v="0L"/>
    <x v="4"/>
    <d v="2017-12-15T00:00:00"/>
    <x v="0"/>
    <x v="3"/>
    <s v="ZJ"/>
    <s v="9200088882"/>
    <s v="50"/>
    <n v="-11.29"/>
    <s v=""/>
    <x v="1"/>
    <x v="4"/>
    <x v="1"/>
  </r>
  <r>
    <s v="1012"/>
    <s v="0L"/>
    <x v="4"/>
    <d v="2017-12-14T00:00:00"/>
    <x v="0"/>
    <x v="3"/>
    <s v="ZJ"/>
    <s v="9200088891"/>
    <s v="50"/>
    <n v="-6842.91"/>
    <s v=""/>
    <x v="1"/>
    <x v="4"/>
    <x v="1"/>
  </r>
  <r>
    <s v="1012"/>
    <s v="0L"/>
    <x v="4"/>
    <d v="2017-12-14T00:00:00"/>
    <x v="0"/>
    <x v="3"/>
    <s v="ZJ"/>
    <s v="9200088891"/>
    <s v="50"/>
    <n v="-33.18"/>
    <s v=""/>
    <x v="2"/>
    <x v="4"/>
    <x v="2"/>
  </r>
  <r>
    <s v="1012"/>
    <s v="0L"/>
    <x v="4"/>
    <d v="2017-12-14T00:00:00"/>
    <x v="0"/>
    <x v="3"/>
    <s v="ZJ"/>
    <s v="9200088891"/>
    <s v="50"/>
    <n v="-3.36"/>
    <s v=""/>
    <x v="0"/>
    <x v="4"/>
    <x v="0"/>
  </r>
  <r>
    <s v="1012"/>
    <s v="0L"/>
    <x v="4"/>
    <d v="2017-12-16T00:00:00"/>
    <x v="0"/>
    <x v="3"/>
    <s v="ZJ"/>
    <s v="9200088959"/>
    <s v="40"/>
    <n v="10.210000000000001"/>
    <s v=""/>
    <x v="1"/>
    <x v="4"/>
    <x v="1"/>
  </r>
  <r>
    <s v="1012"/>
    <s v="0L"/>
    <x v="4"/>
    <d v="2017-12-18T00:00:00"/>
    <x v="0"/>
    <x v="3"/>
    <s v="ZJ"/>
    <s v="9200088910"/>
    <s v="50"/>
    <n v="-2475.9499999999998"/>
    <s v=""/>
    <x v="1"/>
    <x v="4"/>
    <x v="1"/>
  </r>
  <r>
    <s v="1012"/>
    <s v="0L"/>
    <x v="4"/>
    <d v="2017-12-18T00:00:00"/>
    <x v="0"/>
    <x v="3"/>
    <s v="ZJ"/>
    <s v="9200088910"/>
    <s v="50"/>
    <n v="-300.23"/>
    <s v=""/>
    <x v="0"/>
    <x v="4"/>
    <x v="0"/>
  </r>
  <r>
    <s v="1012"/>
    <s v="0L"/>
    <x v="4"/>
    <d v="2017-12-18T00:00:00"/>
    <x v="0"/>
    <x v="3"/>
    <s v="ZJ"/>
    <s v="9200088910"/>
    <s v="50"/>
    <n v="-16.62"/>
    <s v=""/>
    <x v="2"/>
    <x v="4"/>
    <x v="2"/>
  </r>
  <r>
    <s v="1012"/>
    <s v="0L"/>
    <x v="4"/>
    <d v="2017-12-15T00:00:00"/>
    <x v="0"/>
    <x v="3"/>
    <s v="ZJ"/>
    <s v="9200088915"/>
    <s v="40"/>
    <n v="2.5099999999999998"/>
    <s v=""/>
    <x v="3"/>
    <x v="4"/>
    <x v="3"/>
  </r>
  <r>
    <s v="1012"/>
    <s v="0L"/>
    <x v="4"/>
    <d v="2017-12-16T00:00:00"/>
    <x v="0"/>
    <x v="3"/>
    <s v="ZJ"/>
    <s v="9200088916"/>
    <s v="40"/>
    <n v="0.98"/>
    <s v=""/>
    <x v="1"/>
    <x v="4"/>
    <x v="1"/>
  </r>
  <r>
    <s v="1012"/>
    <s v="0L"/>
    <x v="4"/>
    <d v="2017-12-16T00:00:00"/>
    <x v="0"/>
    <x v="3"/>
    <s v="ZJ"/>
    <s v="9200088917"/>
    <s v="40"/>
    <n v="8.17"/>
    <s v=""/>
    <x v="1"/>
    <x v="4"/>
    <x v="1"/>
  </r>
  <r>
    <s v="1012"/>
    <s v="0L"/>
    <x v="4"/>
    <d v="2017-12-15T00:00:00"/>
    <x v="0"/>
    <x v="3"/>
    <s v="ZJ"/>
    <s v="9200088937"/>
    <s v="50"/>
    <n v="-4.1100000000000003"/>
    <s v=""/>
    <x v="1"/>
    <x v="4"/>
    <x v="1"/>
  </r>
  <r>
    <s v="1012"/>
    <s v="0L"/>
    <x v="4"/>
    <d v="2017-12-16T00:00:00"/>
    <x v="0"/>
    <x v="3"/>
    <s v="ZJ"/>
    <s v="9200088938"/>
    <s v="50"/>
    <n v="-9.4"/>
    <s v=""/>
    <x v="1"/>
    <x v="4"/>
    <x v="1"/>
  </r>
  <r>
    <s v="1012"/>
    <s v="0L"/>
    <x v="4"/>
    <d v="2017-12-19T00:00:00"/>
    <x v="0"/>
    <x v="3"/>
    <s v="ZJ"/>
    <s v="9200088965"/>
    <s v="50"/>
    <n v="-9.39"/>
    <s v=""/>
    <x v="0"/>
    <x v="4"/>
    <x v="0"/>
  </r>
  <r>
    <s v="1012"/>
    <s v="0L"/>
    <x v="4"/>
    <d v="2017-12-19T00:00:00"/>
    <x v="0"/>
    <x v="3"/>
    <s v="ZJ"/>
    <s v="9200088965"/>
    <s v="50"/>
    <n v="-3.06"/>
    <s v=""/>
    <x v="2"/>
    <x v="4"/>
    <x v="2"/>
  </r>
  <r>
    <s v="1012"/>
    <s v="0L"/>
    <x v="4"/>
    <d v="2017-12-19T00:00:00"/>
    <x v="0"/>
    <x v="3"/>
    <s v="ZJ"/>
    <s v="9200088965"/>
    <s v="50"/>
    <n v="-837.63"/>
    <s v=""/>
    <x v="1"/>
    <x v="4"/>
    <x v="1"/>
  </r>
  <r>
    <s v="1012"/>
    <s v="0L"/>
    <x v="4"/>
    <d v="2017-12-18T00:00:00"/>
    <x v="0"/>
    <x v="3"/>
    <s v="ZJ"/>
    <s v="9200088970"/>
    <s v="40"/>
    <n v="48.76"/>
    <s v=""/>
    <x v="1"/>
    <x v="4"/>
    <x v="1"/>
  </r>
  <r>
    <s v="1012"/>
    <s v="0L"/>
    <x v="4"/>
    <d v="2017-12-18T00:00:00"/>
    <x v="0"/>
    <x v="3"/>
    <s v="ZJ"/>
    <s v="9200088973"/>
    <s v="40"/>
    <n v="19.309999999999999"/>
    <s v=""/>
    <x v="1"/>
    <x v="4"/>
    <x v="1"/>
  </r>
  <r>
    <s v="1012"/>
    <s v="0L"/>
    <x v="4"/>
    <d v="2017-12-18T00:00:00"/>
    <x v="0"/>
    <x v="3"/>
    <s v="ZJ"/>
    <s v="9200088987"/>
    <s v="40"/>
    <n v="58.83"/>
    <s v=""/>
    <x v="1"/>
    <x v="4"/>
    <x v="1"/>
  </r>
  <r>
    <s v="1012"/>
    <s v="0L"/>
    <x v="4"/>
    <d v="2017-12-18T00:00:00"/>
    <x v="0"/>
    <x v="3"/>
    <s v="ZJ"/>
    <s v="9200089023"/>
    <s v="40"/>
    <n v="1.48"/>
    <s v=""/>
    <x v="1"/>
    <x v="4"/>
    <x v="1"/>
  </r>
  <r>
    <s v="1012"/>
    <s v="0L"/>
    <x v="4"/>
    <d v="2017-12-04T00:00:00"/>
    <x v="0"/>
    <x v="3"/>
    <s v="ZJ"/>
    <s v="9200089025"/>
    <s v="40"/>
    <n v="1.69"/>
    <s v=""/>
    <x v="1"/>
    <x v="4"/>
    <x v="1"/>
  </r>
  <r>
    <s v="1012"/>
    <s v="0L"/>
    <x v="4"/>
    <d v="2017-12-14T00:00:00"/>
    <x v="0"/>
    <x v="3"/>
    <s v="ZJ"/>
    <s v="9200089027"/>
    <s v="40"/>
    <n v="0.71"/>
    <s v=""/>
    <x v="1"/>
    <x v="4"/>
    <x v="1"/>
  </r>
  <r>
    <s v="1012"/>
    <s v="0L"/>
    <x v="4"/>
    <d v="2017-12-19T00:00:00"/>
    <x v="0"/>
    <x v="3"/>
    <s v="ZJ"/>
    <s v="9200089028"/>
    <s v="40"/>
    <n v="1.29"/>
    <s v=""/>
    <x v="1"/>
    <x v="4"/>
    <x v="1"/>
  </r>
  <r>
    <s v="1012"/>
    <s v="0L"/>
    <x v="4"/>
    <d v="2017-12-20T00:00:00"/>
    <x v="0"/>
    <x v="3"/>
    <s v="ZJ"/>
    <s v="9200089029"/>
    <s v="50"/>
    <n v="-5244.99"/>
    <s v=""/>
    <x v="1"/>
    <x v="4"/>
    <x v="1"/>
  </r>
  <r>
    <s v="1012"/>
    <s v="0L"/>
    <x v="4"/>
    <d v="2017-12-20T00:00:00"/>
    <x v="0"/>
    <x v="3"/>
    <s v="ZJ"/>
    <s v="9200089029"/>
    <s v="50"/>
    <n v="-169.83"/>
    <s v=""/>
    <x v="0"/>
    <x v="4"/>
    <x v="0"/>
  </r>
  <r>
    <s v="1012"/>
    <s v="0L"/>
    <x v="4"/>
    <d v="2017-12-20T00:00:00"/>
    <x v="0"/>
    <x v="3"/>
    <s v="ZJ"/>
    <s v="9200089029"/>
    <s v="50"/>
    <n v="-17.739999999999998"/>
    <s v=""/>
    <x v="2"/>
    <x v="4"/>
    <x v="2"/>
  </r>
  <r>
    <s v="1012"/>
    <s v="0L"/>
    <x v="4"/>
    <d v="2017-12-18T00:00:00"/>
    <x v="0"/>
    <x v="3"/>
    <s v="ZJ"/>
    <s v="9200089033"/>
    <s v="40"/>
    <n v="208.35"/>
    <s v=""/>
    <x v="0"/>
    <x v="4"/>
    <x v="0"/>
  </r>
  <r>
    <s v="1012"/>
    <s v="0L"/>
    <x v="4"/>
    <d v="2017-12-19T00:00:00"/>
    <x v="0"/>
    <x v="3"/>
    <s v="ZJ"/>
    <s v="9200089034"/>
    <s v="40"/>
    <n v="2.19"/>
    <s v=""/>
    <x v="1"/>
    <x v="4"/>
    <x v="1"/>
  </r>
  <r>
    <s v="1012"/>
    <s v="0L"/>
    <x v="4"/>
    <d v="2017-12-20T00:00:00"/>
    <x v="0"/>
    <x v="3"/>
    <s v="ZJ"/>
    <s v="9200089039"/>
    <s v="40"/>
    <n v="38.450000000000003"/>
    <s v=""/>
    <x v="1"/>
    <x v="4"/>
    <x v="1"/>
  </r>
  <r>
    <s v="1012"/>
    <s v="0L"/>
    <x v="4"/>
    <d v="2017-12-19T00:00:00"/>
    <x v="0"/>
    <x v="3"/>
    <s v="ZJ"/>
    <s v="9200089044"/>
    <s v="50"/>
    <n v="-1.1499999999999999"/>
    <s v=""/>
    <x v="1"/>
    <x v="4"/>
    <x v="1"/>
  </r>
  <r>
    <s v="1012"/>
    <s v="0L"/>
    <x v="4"/>
    <d v="2017-12-20T00:00:00"/>
    <x v="0"/>
    <x v="3"/>
    <s v="ZJ"/>
    <s v="9200089048"/>
    <s v="50"/>
    <n v="-17.399999999999999"/>
    <s v=""/>
    <x v="1"/>
    <x v="4"/>
    <x v="1"/>
  </r>
  <r>
    <s v="1012"/>
    <s v="0L"/>
    <x v="4"/>
    <d v="2017-12-19T00:00:00"/>
    <x v="0"/>
    <x v="3"/>
    <s v="ZJ"/>
    <s v="9200089062"/>
    <s v="40"/>
    <n v="0.95"/>
    <s v=""/>
    <x v="1"/>
    <x v="4"/>
    <x v="1"/>
  </r>
  <r>
    <s v="1012"/>
    <s v="0L"/>
    <x v="4"/>
    <d v="2017-12-19T00:00:00"/>
    <x v="0"/>
    <x v="3"/>
    <s v="ZJ"/>
    <s v="9200089067"/>
    <s v="40"/>
    <n v="4.4800000000000004"/>
    <s v=""/>
    <x v="1"/>
    <x v="4"/>
    <x v="1"/>
  </r>
  <r>
    <s v="1012"/>
    <s v="0L"/>
    <x v="4"/>
    <d v="2017-12-19T00:00:00"/>
    <x v="0"/>
    <x v="3"/>
    <s v="ZJ"/>
    <s v="9200089068"/>
    <s v="40"/>
    <n v="22.17"/>
    <s v=""/>
    <x v="1"/>
    <x v="4"/>
    <x v="1"/>
  </r>
  <r>
    <s v="1012"/>
    <s v="0L"/>
    <x v="4"/>
    <d v="2017-12-18T00:00:00"/>
    <x v="0"/>
    <x v="3"/>
    <s v="ZJ"/>
    <s v="9200089073"/>
    <s v="50"/>
    <n v="-17.309999999999999"/>
    <s v=""/>
    <x v="1"/>
    <x v="4"/>
    <x v="1"/>
  </r>
  <r>
    <s v="1012"/>
    <s v="0L"/>
    <x v="4"/>
    <d v="2017-12-18T00:00:00"/>
    <x v="0"/>
    <x v="3"/>
    <s v="ZJ"/>
    <s v="9200089073"/>
    <s v="50"/>
    <n v="-208.35"/>
    <s v=""/>
    <x v="0"/>
    <x v="4"/>
    <x v="0"/>
  </r>
  <r>
    <s v="1012"/>
    <s v="0L"/>
    <x v="4"/>
    <d v="2017-12-19T00:00:00"/>
    <x v="0"/>
    <x v="3"/>
    <s v="ZJ"/>
    <s v="9200089075"/>
    <s v="50"/>
    <n v="-14.61"/>
    <s v=""/>
    <x v="1"/>
    <x v="4"/>
    <x v="1"/>
  </r>
  <r>
    <s v="1012"/>
    <s v="0L"/>
    <x v="4"/>
    <d v="2017-12-21T00:00:00"/>
    <x v="0"/>
    <x v="3"/>
    <s v="ZJ"/>
    <s v="9200089117"/>
    <s v="50"/>
    <n v="-3731.97"/>
    <s v=""/>
    <x v="1"/>
    <x v="4"/>
    <x v="1"/>
  </r>
  <r>
    <s v="1012"/>
    <s v="0L"/>
    <x v="4"/>
    <d v="2017-12-21T00:00:00"/>
    <x v="0"/>
    <x v="3"/>
    <s v="ZJ"/>
    <s v="9200089123"/>
    <s v="40"/>
    <n v="19.68"/>
    <s v=""/>
    <x v="1"/>
    <x v="4"/>
    <x v="1"/>
  </r>
  <r>
    <s v="1012"/>
    <s v="0L"/>
    <x v="4"/>
    <d v="2017-12-05T00:00:00"/>
    <x v="0"/>
    <x v="3"/>
    <s v="ZJ"/>
    <s v="9200089135"/>
    <s v="40"/>
    <n v="1.89"/>
    <s v=""/>
    <x v="1"/>
    <x v="4"/>
    <x v="1"/>
  </r>
  <r>
    <s v="1012"/>
    <s v="0L"/>
    <x v="4"/>
    <d v="2017-12-06T00:00:00"/>
    <x v="0"/>
    <x v="3"/>
    <s v="ZJ"/>
    <s v="9200089136"/>
    <s v="40"/>
    <n v="1.74"/>
    <s v=""/>
    <x v="1"/>
    <x v="4"/>
    <x v="1"/>
  </r>
  <r>
    <s v="1012"/>
    <s v="0L"/>
    <x v="4"/>
    <d v="2017-12-20T00:00:00"/>
    <x v="0"/>
    <x v="3"/>
    <s v="ZJ"/>
    <s v="9200089137"/>
    <s v="40"/>
    <n v="8.2899999999999991"/>
    <s v=""/>
    <x v="1"/>
    <x v="4"/>
    <x v="1"/>
  </r>
  <r>
    <s v="1012"/>
    <s v="0L"/>
    <x v="4"/>
    <d v="2017-12-20T00:00:00"/>
    <x v="0"/>
    <x v="3"/>
    <s v="ZJ"/>
    <s v="9200089148"/>
    <s v="50"/>
    <n v="-93.37"/>
    <s v=""/>
    <x v="1"/>
    <x v="4"/>
    <x v="1"/>
  </r>
  <r>
    <s v="1012"/>
    <s v="0L"/>
    <x v="4"/>
    <d v="2017-12-21T00:00:00"/>
    <x v="0"/>
    <x v="3"/>
    <s v="ZJ"/>
    <s v="9200089150"/>
    <s v="50"/>
    <n v="-7.43"/>
    <s v=""/>
    <x v="0"/>
    <x v="4"/>
    <x v="0"/>
  </r>
  <r>
    <s v="1012"/>
    <s v="0L"/>
    <x v="4"/>
    <d v="2017-12-21T00:00:00"/>
    <x v="0"/>
    <x v="3"/>
    <s v="ZJ"/>
    <s v="9200089151"/>
    <s v="50"/>
    <n v="-215.89"/>
    <s v=""/>
    <x v="1"/>
    <x v="4"/>
    <x v="1"/>
  </r>
  <r>
    <s v="1012"/>
    <s v="0L"/>
    <x v="4"/>
    <d v="2017-12-22T00:00:00"/>
    <x v="0"/>
    <x v="3"/>
    <s v="ZJ"/>
    <s v="9200089180"/>
    <s v="50"/>
    <n v="-4452.3599999999997"/>
    <s v=""/>
    <x v="1"/>
    <x v="4"/>
    <x v="1"/>
  </r>
  <r>
    <s v="1012"/>
    <s v="0L"/>
    <x v="4"/>
    <d v="2017-12-22T00:00:00"/>
    <x v="0"/>
    <x v="3"/>
    <s v="ZJ"/>
    <s v="9200089180"/>
    <s v="50"/>
    <n v="-259.77999999999997"/>
    <s v=""/>
    <x v="2"/>
    <x v="4"/>
    <x v="2"/>
  </r>
  <r>
    <s v="1012"/>
    <s v="0L"/>
    <x v="4"/>
    <d v="2017-12-22T00:00:00"/>
    <x v="0"/>
    <x v="3"/>
    <s v="ZJ"/>
    <s v="9200089180"/>
    <s v="50"/>
    <n v="-8.6"/>
    <s v=""/>
    <x v="0"/>
    <x v="4"/>
    <x v="0"/>
  </r>
  <r>
    <s v="1012"/>
    <s v="0L"/>
    <x v="4"/>
    <d v="2017-12-06T00:00:00"/>
    <x v="0"/>
    <x v="3"/>
    <s v="ZJ"/>
    <s v="9200089186"/>
    <s v="40"/>
    <n v="3.25"/>
    <s v=""/>
    <x v="1"/>
    <x v="4"/>
    <x v="1"/>
  </r>
  <r>
    <s v="1012"/>
    <s v="0L"/>
    <x v="4"/>
    <d v="2017-12-14T00:00:00"/>
    <x v="0"/>
    <x v="3"/>
    <s v="ZJ"/>
    <s v="9200089188"/>
    <s v="40"/>
    <n v="1.1499999999999999"/>
    <s v=""/>
    <x v="1"/>
    <x v="4"/>
    <x v="1"/>
  </r>
  <r>
    <s v="1012"/>
    <s v="0L"/>
    <x v="4"/>
    <d v="2017-12-21T00:00:00"/>
    <x v="0"/>
    <x v="3"/>
    <s v="ZJ"/>
    <s v="9200089193"/>
    <s v="40"/>
    <n v="0.73"/>
    <s v=""/>
    <x v="1"/>
    <x v="4"/>
    <x v="1"/>
  </r>
  <r>
    <s v="1012"/>
    <s v="0L"/>
    <x v="4"/>
    <d v="2017-12-21T00:00:00"/>
    <x v="0"/>
    <x v="3"/>
    <s v="ZJ"/>
    <s v="9200089197"/>
    <s v="40"/>
    <n v="23.16"/>
    <s v=""/>
    <x v="1"/>
    <x v="4"/>
    <x v="1"/>
  </r>
  <r>
    <s v="1012"/>
    <s v="0L"/>
    <x v="4"/>
    <d v="2017-12-22T00:00:00"/>
    <x v="0"/>
    <x v="3"/>
    <s v="ZJ"/>
    <s v="9200089199"/>
    <s v="40"/>
    <n v="20.11"/>
    <s v=""/>
    <x v="1"/>
    <x v="4"/>
    <x v="1"/>
  </r>
  <r>
    <s v="1012"/>
    <s v="0L"/>
    <x v="4"/>
    <d v="2017-12-22T00:00:00"/>
    <x v="0"/>
    <x v="3"/>
    <s v="ZJ"/>
    <s v="9200089200"/>
    <s v="40"/>
    <n v="20.39"/>
    <s v=""/>
    <x v="1"/>
    <x v="4"/>
    <x v="1"/>
  </r>
  <r>
    <s v="1012"/>
    <s v="0L"/>
    <x v="4"/>
    <d v="2017-12-22T00:00:00"/>
    <x v="0"/>
    <x v="3"/>
    <s v="ZJ"/>
    <s v="9200089201"/>
    <s v="40"/>
    <n v="3.74"/>
    <s v=""/>
    <x v="0"/>
    <x v="4"/>
    <x v="0"/>
  </r>
  <r>
    <s v="1012"/>
    <s v="0L"/>
    <x v="4"/>
    <d v="2017-12-21T00:00:00"/>
    <x v="0"/>
    <x v="3"/>
    <s v="ZJ"/>
    <s v="9200089212"/>
    <s v="50"/>
    <n v="-336.77"/>
    <s v=""/>
    <x v="1"/>
    <x v="4"/>
    <x v="1"/>
  </r>
  <r>
    <s v="1012"/>
    <s v="0L"/>
    <x v="4"/>
    <d v="2017-12-22T00:00:00"/>
    <x v="0"/>
    <x v="3"/>
    <s v="ZJ"/>
    <s v="9200089213"/>
    <s v="50"/>
    <n v="-2.91"/>
    <s v=""/>
    <x v="0"/>
    <x v="4"/>
    <x v="0"/>
  </r>
  <r>
    <s v="1012"/>
    <s v="0L"/>
    <x v="4"/>
    <d v="2017-12-22T00:00:00"/>
    <x v="0"/>
    <x v="3"/>
    <s v="ZJ"/>
    <s v="9200089214"/>
    <s v="50"/>
    <n v="-150.32"/>
    <s v=""/>
    <x v="1"/>
    <x v="4"/>
    <x v="1"/>
  </r>
  <r>
    <s v="1012"/>
    <s v="0L"/>
    <x v="4"/>
    <d v="2017-12-26T00:00:00"/>
    <x v="0"/>
    <x v="3"/>
    <s v="ZJ"/>
    <s v="9200089232"/>
    <s v="50"/>
    <n v="-2913.85"/>
    <s v=""/>
    <x v="1"/>
    <x v="4"/>
    <x v="1"/>
  </r>
  <r>
    <s v="1012"/>
    <s v="0L"/>
    <x v="4"/>
    <d v="2017-12-26T00:00:00"/>
    <x v="0"/>
    <x v="3"/>
    <s v="ZJ"/>
    <s v="9200089232"/>
    <s v="50"/>
    <n v="-22.76"/>
    <s v=""/>
    <x v="2"/>
    <x v="4"/>
    <x v="2"/>
  </r>
  <r>
    <s v="1012"/>
    <s v="0L"/>
    <x v="4"/>
    <d v="2017-12-23T00:00:00"/>
    <x v="0"/>
    <x v="3"/>
    <s v="ZJ"/>
    <s v="9200089247"/>
    <s v="40"/>
    <n v="9"/>
    <s v=""/>
    <x v="1"/>
    <x v="4"/>
    <x v="1"/>
  </r>
  <r>
    <s v="1012"/>
    <s v="0L"/>
    <x v="4"/>
    <d v="2017-12-23T00:00:00"/>
    <x v="0"/>
    <x v="3"/>
    <s v="ZJ"/>
    <s v="9200089247"/>
    <s v="40"/>
    <n v="11.52"/>
    <s v=""/>
    <x v="2"/>
    <x v="4"/>
    <x v="2"/>
  </r>
  <r>
    <s v="1012"/>
    <s v="0L"/>
    <x v="4"/>
    <d v="2017-12-26T00:00:00"/>
    <x v="0"/>
    <x v="3"/>
    <s v="ZJ"/>
    <s v="9200089248"/>
    <s v="40"/>
    <n v="7.87"/>
    <s v=""/>
    <x v="1"/>
    <x v="4"/>
    <x v="1"/>
  </r>
  <r>
    <s v="1012"/>
    <s v="0L"/>
    <x v="4"/>
    <d v="2017-12-22T00:00:00"/>
    <x v="0"/>
    <x v="3"/>
    <s v="ZJ"/>
    <s v="9200089255"/>
    <s v="50"/>
    <n v="-0.18"/>
    <s v=""/>
    <x v="1"/>
    <x v="4"/>
    <x v="1"/>
  </r>
  <r>
    <s v="1012"/>
    <s v="0L"/>
    <x v="4"/>
    <d v="2017-12-23T00:00:00"/>
    <x v="0"/>
    <x v="3"/>
    <s v="ZJ"/>
    <s v="9200089256"/>
    <s v="50"/>
    <n v="-573.55999999999995"/>
    <s v=""/>
    <x v="1"/>
    <x v="4"/>
    <x v="1"/>
  </r>
  <r>
    <s v="1012"/>
    <s v="0L"/>
    <x v="4"/>
    <d v="2017-12-23T00:00:00"/>
    <x v="0"/>
    <x v="3"/>
    <s v="ZJ"/>
    <s v="9200089256"/>
    <s v="50"/>
    <n v="-2.12"/>
    <s v=""/>
    <x v="2"/>
    <x v="4"/>
    <x v="2"/>
  </r>
  <r>
    <s v="1012"/>
    <s v="0L"/>
    <x v="4"/>
    <d v="2017-12-26T00:00:00"/>
    <x v="0"/>
    <x v="3"/>
    <s v="ZJ"/>
    <s v="9200089258"/>
    <s v="50"/>
    <n v="-49.56"/>
    <s v=""/>
    <x v="1"/>
    <x v="4"/>
    <x v="1"/>
  </r>
  <r>
    <s v="1012"/>
    <s v="0L"/>
    <x v="4"/>
    <d v="2017-12-27T00:00:00"/>
    <x v="0"/>
    <x v="3"/>
    <s v="ZJ"/>
    <s v="9200089307"/>
    <s v="50"/>
    <n v="-6.36"/>
    <s v=""/>
    <x v="2"/>
    <x v="4"/>
    <x v="2"/>
  </r>
  <r>
    <s v="1012"/>
    <s v="0L"/>
    <x v="4"/>
    <d v="2017-12-27T00:00:00"/>
    <x v="0"/>
    <x v="3"/>
    <s v="ZJ"/>
    <s v="9200089307"/>
    <s v="50"/>
    <n v="-10.98"/>
    <s v=""/>
    <x v="3"/>
    <x v="4"/>
    <x v="3"/>
  </r>
  <r>
    <s v="1012"/>
    <s v="0L"/>
    <x v="4"/>
    <d v="2017-12-27T00:00:00"/>
    <x v="0"/>
    <x v="3"/>
    <s v="ZJ"/>
    <s v="9200089307"/>
    <s v="50"/>
    <n v="-3211"/>
    <s v=""/>
    <x v="1"/>
    <x v="4"/>
    <x v="1"/>
  </r>
  <r>
    <s v="1012"/>
    <s v="0L"/>
    <x v="4"/>
    <d v="2017-12-28T00:00:00"/>
    <x v="0"/>
    <x v="3"/>
    <s v="ZJ"/>
    <s v="9200089340"/>
    <s v="50"/>
    <n v="-21.92"/>
    <s v=""/>
    <x v="2"/>
    <x v="4"/>
    <x v="2"/>
  </r>
  <r>
    <s v="1012"/>
    <s v="0L"/>
    <x v="4"/>
    <d v="2017-12-28T00:00:00"/>
    <x v="0"/>
    <x v="3"/>
    <s v="ZJ"/>
    <s v="9200089340"/>
    <s v="50"/>
    <n v="-17.22"/>
    <s v=""/>
    <x v="3"/>
    <x v="4"/>
    <x v="3"/>
  </r>
  <r>
    <s v="1012"/>
    <s v="0L"/>
    <x v="4"/>
    <d v="2017-12-28T00:00:00"/>
    <x v="0"/>
    <x v="3"/>
    <s v="ZJ"/>
    <s v="9200089340"/>
    <s v="50"/>
    <n v="-1758.04"/>
    <s v=""/>
    <x v="1"/>
    <x v="4"/>
    <x v="1"/>
  </r>
  <r>
    <s v="1012"/>
    <s v="0L"/>
    <x v="4"/>
    <d v="2017-12-12T00:00:00"/>
    <x v="0"/>
    <x v="3"/>
    <s v="ZJ"/>
    <s v="9200089351"/>
    <s v="40"/>
    <n v="1.92"/>
    <s v=""/>
    <x v="4"/>
    <x v="4"/>
    <x v="4"/>
  </r>
  <r>
    <s v="1012"/>
    <s v="0L"/>
    <x v="4"/>
    <d v="2017-12-26T00:00:00"/>
    <x v="0"/>
    <x v="3"/>
    <s v="ZJ"/>
    <s v="9200089353"/>
    <s v="40"/>
    <n v="1.27"/>
    <s v=""/>
    <x v="1"/>
    <x v="4"/>
    <x v="1"/>
  </r>
  <r>
    <s v="1012"/>
    <s v="0L"/>
    <x v="4"/>
    <d v="2017-12-27T00:00:00"/>
    <x v="0"/>
    <x v="3"/>
    <s v="ZJ"/>
    <s v="9200089354"/>
    <s v="40"/>
    <n v="3.4"/>
    <s v=""/>
    <x v="4"/>
    <x v="4"/>
    <x v="4"/>
  </r>
  <r>
    <s v="1012"/>
    <s v="0L"/>
    <x v="4"/>
    <d v="2017-12-28T00:00:00"/>
    <x v="0"/>
    <x v="3"/>
    <s v="ZJ"/>
    <s v="9200089359"/>
    <s v="40"/>
    <n v="73.430000000000007"/>
    <s v=""/>
    <x v="1"/>
    <x v="4"/>
    <x v="1"/>
  </r>
  <r>
    <s v="1012"/>
    <s v="0L"/>
    <x v="4"/>
    <d v="2017-12-27T00:00:00"/>
    <x v="0"/>
    <x v="3"/>
    <s v="ZJ"/>
    <s v="9200089362"/>
    <s v="40"/>
    <n v="37.200000000000003"/>
    <s v=""/>
    <x v="1"/>
    <x v="4"/>
    <x v="1"/>
  </r>
  <r>
    <s v="1012"/>
    <s v="0L"/>
    <x v="4"/>
    <d v="2017-12-27T00:00:00"/>
    <x v="0"/>
    <x v="3"/>
    <s v="ZJ"/>
    <s v="9200089367"/>
    <s v="50"/>
    <n v="-0.99"/>
    <s v=""/>
    <x v="1"/>
    <x v="4"/>
    <x v="1"/>
  </r>
  <r>
    <s v="1012"/>
    <s v="0L"/>
    <x v="4"/>
    <d v="2017-12-28T00:00:00"/>
    <x v="0"/>
    <x v="3"/>
    <s v="ZJ"/>
    <s v="9200089368"/>
    <s v="50"/>
    <n v="-27.29"/>
    <s v=""/>
    <x v="1"/>
    <x v="4"/>
    <x v="1"/>
  </r>
  <r>
    <s v="1012"/>
    <s v="0L"/>
    <x v="4"/>
    <d v="2017-12-26T00:00:00"/>
    <x v="0"/>
    <x v="3"/>
    <s v="ZJ"/>
    <s v="9200089374"/>
    <s v="40"/>
    <n v="1.4"/>
    <s v=""/>
    <x v="1"/>
    <x v="4"/>
    <x v="1"/>
  </r>
  <r>
    <s v="1012"/>
    <s v="0L"/>
    <x v="4"/>
    <d v="2017-12-26T00:00:00"/>
    <x v="0"/>
    <x v="3"/>
    <s v="ZJ"/>
    <s v="9200089381"/>
    <s v="50"/>
    <n v="-2.33"/>
    <s v=""/>
    <x v="1"/>
    <x v="4"/>
    <x v="1"/>
  </r>
  <r>
    <s v="1012"/>
    <s v="0L"/>
    <x v="4"/>
    <d v="2017-12-27T00:00:00"/>
    <x v="0"/>
    <x v="3"/>
    <s v="ZJ"/>
    <s v="9200089383"/>
    <s v="50"/>
    <n v="-321.47000000000003"/>
    <s v=""/>
    <x v="1"/>
    <x v="4"/>
    <x v="1"/>
  </r>
  <r>
    <s v="1012"/>
    <s v="0L"/>
    <x v="4"/>
    <d v="2017-12-29T00:00:00"/>
    <x v="0"/>
    <x v="3"/>
    <s v="ZJ"/>
    <s v="9200089411"/>
    <s v="50"/>
    <n v="-847.29"/>
    <s v=""/>
    <x v="1"/>
    <x v="4"/>
    <x v="1"/>
  </r>
  <r>
    <s v="1012"/>
    <s v="0L"/>
    <x v="4"/>
    <d v="2017-12-05T00:00:00"/>
    <x v="0"/>
    <x v="3"/>
    <s v="ZJ"/>
    <s v="9200089413"/>
    <s v="40"/>
    <n v="0.64"/>
    <s v=""/>
    <x v="1"/>
    <x v="4"/>
    <x v="1"/>
  </r>
  <r>
    <s v="1012"/>
    <s v="0L"/>
    <x v="4"/>
    <d v="2017-12-14T00:00:00"/>
    <x v="0"/>
    <x v="3"/>
    <s v="ZJ"/>
    <s v="9200089414"/>
    <s v="40"/>
    <n v="11.67"/>
    <s v=""/>
    <x v="1"/>
    <x v="4"/>
    <x v="1"/>
  </r>
  <r>
    <s v="1012"/>
    <s v="0L"/>
    <x v="4"/>
    <d v="2017-12-19T00:00:00"/>
    <x v="0"/>
    <x v="3"/>
    <s v="ZJ"/>
    <s v="9200089415"/>
    <s v="40"/>
    <n v="4.72"/>
    <s v=""/>
    <x v="1"/>
    <x v="4"/>
    <x v="1"/>
  </r>
  <r>
    <s v="1012"/>
    <s v="0L"/>
    <x v="4"/>
    <d v="2017-12-20T00:00:00"/>
    <x v="0"/>
    <x v="3"/>
    <s v="ZJ"/>
    <s v="9200089416"/>
    <s v="40"/>
    <n v="0.7"/>
    <s v=""/>
    <x v="1"/>
    <x v="4"/>
    <x v="1"/>
  </r>
  <r>
    <s v="1012"/>
    <s v="0L"/>
    <x v="4"/>
    <d v="2017-12-28T00:00:00"/>
    <x v="0"/>
    <x v="3"/>
    <s v="ZJ"/>
    <s v="9200089419"/>
    <s v="40"/>
    <n v="11.88"/>
    <s v=""/>
    <x v="1"/>
    <x v="4"/>
    <x v="1"/>
  </r>
  <r>
    <s v="1012"/>
    <s v="0L"/>
    <x v="4"/>
    <d v="2017-12-28T00:00:00"/>
    <x v="0"/>
    <x v="3"/>
    <s v="ZJ"/>
    <s v="9200089431"/>
    <s v="40"/>
    <n v="2.54"/>
    <s v=""/>
    <x v="1"/>
    <x v="4"/>
    <x v="1"/>
  </r>
  <r>
    <s v="1012"/>
    <s v="0L"/>
    <x v="4"/>
    <d v="2017-12-29T00:00:00"/>
    <x v="0"/>
    <x v="3"/>
    <s v="ZJ"/>
    <s v="9200089432"/>
    <s v="40"/>
    <n v="4.49"/>
    <s v=""/>
    <x v="1"/>
    <x v="4"/>
    <x v="1"/>
  </r>
  <r>
    <s v="1012"/>
    <s v="0L"/>
    <x v="4"/>
    <d v="2017-12-28T00:00:00"/>
    <x v="0"/>
    <x v="3"/>
    <s v="ZJ"/>
    <s v="9200089450"/>
    <s v="50"/>
    <n v="-6.08"/>
    <s v=""/>
    <x v="1"/>
    <x v="4"/>
    <x v="1"/>
  </r>
  <r>
    <s v="1012"/>
    <s v="0L"/>
    <x v="4"/>
    <d v="2017-12-28T00:00:00"/>
    <x v="0"/>
    <x v="3"/>
    <s v="ZJ"/>
    <s v="9200089450"/>
    <s v="50"/>
    <n v="-1.57"/>
    <s v=""/>
    <x v="2"/>
    <x v="4"/>
    <x v="2"/>
  </r>
  <r>
    <s v="1012"/>
    <s v="0L"/>
    <x v="4"/>
    <d v="2017-12-29T00:00:00"/>
    <x v="0"/>
    <x v="3"/>
    <s v="ZJ"/>
    <s v="9200089451"/>
    <s v="50"/>
    <n v="-13.56"/>
    <s v=""/>
    <x v="1"/>
    <x v="4"/>
    <x v="1"/>
  </r>
  <r>
    <s v="1012"/>
    <s v="0L"/>
    <x v="4"/>
    <d v="2017-12-22T00:00:00"/>
    <x v="0"/>
    <x v="3"/>
    <s v="ZJ"/>
    <s v="9200089471"/>
    <s v="40"/>
    <n v="0.66"/>
    <s v=""/>
    <x v="1"/>
    <x v="4"/>
    <x v="1"/>
  </r>
  <r>
    <s v="1012"/>
    <s v="0L"/>
    <x v="4"/>
    <d v="2017-12-29T00:00:00"/>
    <x v="0"/>
    <x v="3"/>
    <s v="ZJ"/>
    <s v="9200089473"/>
    <s v="40"/>
    <n v="0.88"/>
    <s v=""/>
    <x v="1"/>
    <x v="4"/>
    <x v="1"/>
  </r>
  <r>
    <s v="1012"/>
    <s v="0L"/>
    <x v="4"/>
    <d v="2018-01-02T00:00:00"/>
    <x v="1"/>
    <x v="4"/>
    <s v="ZJ"/>
    <s v="9200089474"/>
    <s v="50"/>
    <n v="-1.69"/>
    <s v=""/>
    <x v="2"/>
    <x v="4"/>
    <x v="2"/>
  </r>
  <r>
    <s v="1012"/>
    <s v="0L"/>
    <x v="4"/>
    <d v="2018-01-02T00:00:00"/>
    <x v="1"/>
    <x v="4"/>
    <s v="ZJ"/>
    <s v="9200089474"/>
    <s v="50"/>
    <n v="-1953.8"/>
    <s v=""/>
    <x v="1"/>
    <x v="4"/>
    <x v="1"/>
  </r>
  <r>
    <s v="1012"/>
    <s v="0L"/>
    <x v="4"/>
    <d v="2017-12-30T00:00:00"/>
    <x v="0"/>
    <x v="3"/>
    <s v="ZJ"/>
    <s v="9200089486"/>
    <s v="40"/>
    <n v="24.74"/>
    <s v=""/>
    <x v="1"/>
    <x v="4"/>
    <x v="1"/>
  </r>
  <r>
    <s v="1012"/>
    <s v="0L"/>
    <x v="4"/>
    <d v="2018-01-02T00:00:00"/>
    <x v="1"/>
    <x v="4"/>
    <s v="ZJ"/>
    <s v="9200089488"/>
    <s v="40"/>
    <n v="5.76"/>
    <s v=""/>
    <x v="0"/>
    <x v="4"/>
    <x v="0"/>
  </r>
  <r>
    <s v="1012"/>
    <s v="0L"/>
    <x v="4"/>
    <d v="2018-01-02T00:00:00"/>
    <x v="1"/>
    <x v="4"/>
    <s v="ZJ"/>
    <s v="9200089489"/>
    <s v="40"/>
    <n v="23.91"/>
    <s v=""/>
    <x v="1"/>
    <x v="4"/>
    <x v="1"/>
  </r>
  <r>
    <s v="1012"/>
    <s v="0L"/>
    <x v="4"/>
    <d v="2017-12-30T00:00:00"/>
    <x v="0"/>
    <x v="3"/>
    <s v="ZJ"/>
    <s v="9200089515"/>
    <s v="50"/>
    <n v="-8.3800000000000008"/>
    <s v=""/>
    <x v="1"/>
    <x v="4"/>
    <x v="1"/>
  </r>
  <r>
    <s v="1012"/>
    <s v="0L"/>
    <x v="4"/>
    <d v="2018-01-02T00:00:00"/>
    <x v="1"/>
    <x v="4"/>
    <s v="ZJ"/>
    <s v="9200089517"/>
    <s v="50"/>
    <n v="-13.44"/>
    <s v=""/>
    <x v="1"/>
    <x v="4"/>
    <x v="1"/>
  </r>
  <r>
    <s v="1012"/>
    <s v="0L"/>
    <x v="4"/>
    <d v="2018-01-02T00:00:00"/>
    <x v="1"/>
    <x v="4"/>
    <s v="ZJ"/>
    <s v="9200089518"/>
    <s v="50"/>
    <n v="-0.73"/>
    <s v=""/>
    <x v="0"/>
    <x v="4"/>
    <x v="0"/>
  </r>
  <r>
    <s v="1012"/>
    <s v="0L"/>
    <x v="4"/>
    <d v="2018-01-02T00:00:00"/>
    <x v="1"/>
    <x v="4"/>
    <s v="ZJ"/>
    <s v="9200089520"/>
    <s v="50"/>
    <n v="-7.0000000000000007E-2"/>
    <s v=""/>
    <x v="1"/>
    <x v="4"/>
    <x v="1"/>
  </r>
  <r>
    <s v="1012"/>
    <s v="0L"/>
    <x v="4"/>
    <d v="2018-01-03T00:00:00"/>
    <x v="1"/>
    <x v="4"/>
    <s v="ZJ"/>
    <s v="9200089550"/>
    <s v="50"/>
    <n v="-2597.0300000000002"/>
    <s v=""/>
    <x v="1"/>
    <x v="4"/>
    <x v="1"/>
  </r>
  <r>
    <s v="1012"/>
    <s v="0L"/>
    <x v="4"/>
    <d v="2018-01-03T00:00:00"/>
    <x v="1"/>
    <x v="4"/>
    <s v="ZJ"/>
    <s v="9200089550"/>
    <s v="50"/>
    <n v="-424.73"/>
    <s v=""/>
    <x v="2"/>
    <x v="4"/>
    <x v="2"/>
  </r>
  <r>
    <s v="1012"/>
    <s v="0L"/>
    <x v="4"/>
    <d v="2018-01-03T00:00:00"/>
    <x v="1"/>
    <x v="4"/>
    <s v="ZJ"/>
    <s v="9200089550"/>
    <s v="50"/>
    <n v="-119.31"/>
    <s v=""/>
    <x v="0"/>
    <x v="4"/>
    <x v="0"/>
  </r>
  <r>
    <s v="1012"/>
    <s v="0L"/>
    <x v="4"/>
    <d v="2018-01-03T00:00:00"/>
    <x v="1"/>
    <x v="4"/>
    <s v="ZJ"/>
    <s v="9200089550"/>
    <s v="50"/>
    <n v="-2.35"/>
    <s v=""/>
    <x v="3"/>
    <x v="4"/>
    <x v="3"/>
  </r>
  <r>
    <s v="1012"/>
    <s v="0L"/>
    <x v="4"/>
    <d v="2018-01-04T00:00:00"/>
    <x v="1"/>
    <x v="4"/>
    <s v="ZJ"/>
    <s v="9200089588"/>
    <s v="50"/>
    <n v="-3863.84"/>
    <s v=""/>
    <x v="1"/>
    <x v="4"/>
    <x v="1"/>
  </r>
  <r>
    <s v="1012"/>
    <s v="0L"/>
    <x v="4"/>
    <d v="2018-01-04T00:00:00"/>
    <x v="1"/>
    <x v="4"/>
    <s v="ZJ"/>
    <s v="9200089588"/>
    <s v="50"/>
    <n v="-129.54"/>
    <s v=""/>
    <x v="2"/>
    <x v="4"/>
    <x v="2"/>
  </r>
  <r>
    <s v="1012"/>
    <s v="0L"/>
    <x v="4"/>
    <d v="2018-01-04T00:00:00"/>
    <x v="1"/>
    <x v="4"/>
    <s v="ZJ"/>
    <s v="9200089588"/>
    <s v="50"/>
    <n v="-852.92"/>
    <s v=""/>
    <x v="3"/>
    <x v="4"/>
    <x v="3"/>
  </r>
  <r>
    <s v="1012"/>
    <s v="0L"/>
    <x v="4"/>
    <d v="2018-01-04T00:00:00"/>
    <x v="1"/>
    <x v="4"/>
    <s v="ZJ"/>
    <s v="9200089588"/>
    <s v="50"/>
    <n v="-9.8699999999999992"/>
    <s v=""/>
    <x v="0"/>
    <x v="4"/>
    <x v="0"/>
  </r>
  <r>
    <s v="1012"/>
    <s v="0L"/>
    <x v="4"/>
    <d v="2018-01-03T00:00:00"/>
    <x v="1"/>
    <x v="4"/>
    <s v="ZJ"/>
    <s v="9200089594"/>
    <s v="40"/>
    <n v="4.4000000000000004"/>
    <s v=""/>
    <x v="1"/>
    <x v="4"/>
    <x v="1"/>
  </r>
  <r>
    <s v="1012"/>
    <s v="0L"/>
    <x v="4"/>
    <d v="2018-01-03T00:00:00"/>
    <x v="1"/>
    <x v="4"/>
    <s v="ZJ"/>
    <s v="9200089596"/>
    <s v="40"/>
    <n v="3.17"/>
    <s v=""/>
    <x v="1"/>
    <x v="4"/>
    <x v="1"/>
  </r>
  <r>
    <s v="1012"/>
    <s v="0L"/>
    <x v="4"/>
    <d v="2018-01-04T00:00:00"/>
    <x v="1"/>
    <x v="4"/>
    <s v="ZJ"/>
    <s v="9200089601"/>
    <s v="40"/>
    <n v="2.38"/>
    <s v=""/>
    <x v="1"/>
    <x v="4"/>
    <x v="1"/>
  </r>
  <r>
    <s v="1012"/>
    <s v="0L"/>
    <x v="4"/>
    <d v="2018-01-04T00:00:00"/>
    <x v="1"/>
    <x v="4"/>
    <s v="ZJ"/>
    <s v="9200089602"/>
    <s v="40"/>
    <n v="24.99"/>
    <s v=""/>
    <x v="1"/>
    <x v="4"/>
    <x v="1"/>
  </r>
  <r>
    <s v="1012"/>
    <s v="0L"/>
    <x v="4"/>
    <d v="2018-01-03T00:00:00"/>
    <x v="1"/>
    <x v="4"/>
    <s v="ZJ"/>
    <s v="9200089603"/>
    <s v="50"/>
    <n v="-0.12"/>
    <s v=""/>
    <x v="1"/>
    <x v="4"/>
    <x v="1"/>
  </r>
  <r>
    <s v="1012"/>
    <s v="0L"/>
    <x v="4"/>
    <d v="2018-01-04T00:00:00"/>
    <x v="1"/>
    <x v="4"/>
    <s v="ZJ"/>
    <s v="9200089604"/>
    <s v="50"/>
    <n v="-52.05"/>
    <s v=""/>
    <x v="1"/>
    <x v="4"/>
    <x v="1"/>
  </r>
  <r>
    <s v="1012"/>
    <s v="0L"/>
    <x v="4"/>
    <d v="2018-01-03T00:00:00"/>
    <x v="1"/>
    <x v="4"/>
    <s v="ZJ"/>
    <s v="9200089614"/>
    <s v="50"/>
    <n v="-2.36"/>
    <s v=""/>
    <x v="1"/>
    <x v="4"/>
    <x v="1"/>
  </r>
  <r>
    <s v="1012"/>
    <s v="0L"/>
    <x v="4"/>
    <d v="2018-01-05T00:00:00"/>
    <x v="1"/>
    <x v="4"/>
    <s v="ZJ"/>
    <s v="9200089644"/>
    <s v="50"/>
    <n v="-5.05"/>
    <s v=""/>
    <x v="0"/>
    <x v="4"/>
    <x v="0"/>
  </r>
  <r>
    <s v="1012"/>
    <s v="0L"/>
    <x v="4"/>
    <d v="2018-01-05T00:00:00"/>
    <x v="1"/>
    <x v="4"/>
    <s v="ZJ"/>
    <s v="9200089644"/>
    <s v="50"/>
    <n v="-16.760000000000002"/>
    <s v=""/>
    <x v="3"/>
    <x v="4"/>
    <x v="3"/>
  </r>
  <r>
    <s v="1012"/>
    <s v="0L"/>
    <x v="4"/>
    <d v="2018-01-05T00:00:00"/>
    <x v="1"/>
    <x v="4"/>
    <s v="ZJ"/>
    <s v="9200089644"/>
    <s v="50"/>
    <n v="-3465.98"/>
    <s v=""/>
    <x v="1"/>
    <x v="4"/>
    <x v="1"/>
  </r>
  <r>
    <s v="1012"/>
    <s v="0L"/>
    <x v="4"/>
    <d v="2018-01-05T00:00:00"/>
    <x v="1"/>
    <x v="4"/>
    <s v="ZJ"/>
    <s v="9200089644"/>
    <s v="50"/>
    <n v="-14.98"/>
    <s v=""/>
    <x v="2"/>
    <x v="4"/>
    <x v="2"/>
  </r>
  <r>
    <s v="1012"/>
    <s v="0L"/>
    <x v="4"/>
    <d v="2018-01-04T00:00:00"/>
    <x v="1"/>
    <x v="4"/>
    <s v="ZJ"/>
    <s v="9200089648"/>
    <s v="40"/>
    <n v="3.28"/>
    <s v=""/>
    <x v="1"/>
    <x v="4"/>
    <x v="1"/>
  </r>
  <r>
    <s v="1012"/>
    <s v="0L"/>
    <x v="4"/>
    <d v="2018-01-04T00:00:00"/>
    <x v="1"/>
    <x v="4"/>
    <s v="ZJ"/>
    <s v="9200089659"/>
    <s v="40"/>
    <n v="1.4"/>
    <s v=""/>
    <x v="1"/>
    <x v="4"/>
    <x v="1"/>
  </r>
  <r>
    <s v="1012"/>
    <s v="0L"/>
    <x v="4"/>
    <d v="2018-01-05T00:00:00"/>
    <x v="1"/>
    <x v="4"/>
    <s v="ZJ"/>
    <s v="9200089661"/>
    <s v="40"/>
    <n v="94.63"/>
    <s v=""/>
    <x v="1"/>
    <x v="4"/>
    <x v="1"/>
  </r>
  <r>
    <s v="1012"/>
    <s v="0L"/>
    <x v="4"/>
    <d v="2018-01-05T00:00:00"/>
    <x v="1"/>
    <x v="4"/>
    <s v="ZJ"/>
    <s v="9200089672"/>
    <s v="50"/>
    <n v="-18.34"/>
    <s v=""/>
    <x v="1"/>
    <x v="4"/>
    <x v="1"/>
  </r>
  <r>
    <s v="1012"/>
    <s v="0L"/>
    <x v="4"/>
    <d v="2018-01-05T00:00:00"/>
    <x v="1"/>
    <x v="4"/>
    <s v="ZJ"/>
    <s v="9200089673"/>
    <s v="50"/>
    <n v="-28.52"/>
    <s v=""/>
    <x v="1"/>
    <x v="4"/>
    <x v="1"/>
  </r>
  <r>
    <s v="1012"/>
    <s v="0L"/>
    <x v="4"/>
    <d v="2018-01-04T00:00:00"/>
    <x v="1"/>
    <x v="4"/>
    <s v="ZJ"/>
    <s v="9200089707"/>
    <s v="40"/>
    <n v="0.34"/>
    <s v=""/>
    <x v="1"/>
    <x v="4"/>
    <x v="1"/>
  </r>
  <r>
    <s v="1012"/>
    <s v="0L"/>
    <x v="4"/>
    <d v="2018-01-05T00:00:00"/>
    <x v="1"/>
    <x v="4"/>
    <s v="ZJ"/>
    <s v="9200089708"/>
    <s v="40"/>
    <n v="667.47"/>
    <s v=""/>
    <x v="1"/>
    <x v="4"/>
    <x v="1"/>
  </r>
  <r>
    <s v="1012"/>
    <s v="0L"/>
    <x v="4"/>
    <d v="2018-01-06T00:00:00"/>
    <x v="1"/>
    <x v="4"/>
    <s v="ZJ"/>
    <s v="9200089713"/>
    <s v="40"/>
    <n v="16.079999999999998"/>
    <s v=""/>
    <x v="2"/>
    <x v="4"/>
    <x v="2"/>
  </r>
  <r>
    <s v="1012"/>
    <s v="0L"/>
    <x v="4"/>
    <d v="2018-01-06T00:00:00"/>
    <x v="1"/>
    <x v="4"/>
    <s v="ZJ"/>
    <s v="9200089713"/>
    <s v="40"/>
    <n v="34.14"/>
    <s v=""/>
    <x v="1"/>
    <x v="4"/>
    <x v="1"/>
  </r>
  <r>
    <s v="1012"/>
    <s v="0L"/>
    <x v="4"/>
    <d v="2018-01-08T00:00:00"/>
    <x v="1"/>
    <x v="4"/>
    <s v="ZJ"/>
    <s v="9200089715"/>
    <s v="50"/>
    <n v="-16.68"/>
    <s v=""/>
    <x v="0"/>
    <x v="4"/>
    <x v="0"/>
  </r>
  <r>
    <s v="1012"/>
    <s v="0L"/>
    <x v="4"/>
    <d v="2018-01-08T00:00:00"/>
    <x v="1"/>
    <x v="4"/>
    <s v="ZJ"/>
    <s v="9200089715"/>
    <s v="50"/>
    <n v="-54.36"/>
    <s v=""/>
    <x v="3"/>
    <x v="4"/>
    <x v="3"/>
  </r>
  <r>
    <s v="1012"/>
    <s v="0L"/>
    <x v="4"/>
    <d v="2018-01-08T00:00:00"/>
    <x v="1"/>
    <x v="4"/>
    <s v="ZJ"/>
    <s v="9200089715"/>
    <s v="50"/>
    <n v="-3283.68"/>
    <s v=""/>
    <x v="1"/>
    <x v="4"/>
    <x v="1"/>
  </r>
  <r>
    <s v="1012"/>
    <s v="0L"/>
    <x v="4"/>
    <d v="2018-01-08T00:00:00"/>
    <x v="1"/>
    <x v="4"/>
    <s v="ZJ"/>
    <s v="9200089715"/>
    <s v="50"/>
    <n v="-58.65"/>
    <s v=""/>
    <x v="2"/>
    <x v="4"/>
    <x v="2"/>
  </r>
  <r>
    <s v="1012"/>
    <s v="0L"/>
    <x v="4"/>
    <d v="2018-01-05T00:00:00"/>
    <x v="1"/>
    <x v="4"/>
    <s v="ZJ"/>
    <s v="9200089726"/>
    <s v="50"/>
    <n v="-18.47"/>
    <s v=""/>
    <x v="1"/>
    <x v="4"/>
    <x v="1"/>
  </r>
  <r>
    <s v="1012"/>
    <s v="0L"/>
    <x v="4"/>
    <d v="2018-01-06T00:00:00"/>
    <x v="1"/>
    <x v="4"/>
    <s v="ZJ"/>
    <s v="9200089728"/>
    <s v="50"/>
    <n v="-2.77"/>
    <s v=""/>
    <x v="2"/>
    <x v="4"/>
    <x v="2"/>
  </r>
  <r>
    <s v="1012"/>
    <s v="0L"/>
    <x v="4"/>
    <d v="2018-01-06T00:00:00"/>
    <x v="1"/>
    <x v="4"/>
    <s v="ZJ"/>
    <s v="9200089728"/>
    <s v="50"/>
    <n v="-13.98"/>
    <s v=""/>
    <x v="1"/>
    <x v="4"/>
    <x v="1"/>
  </r>
  <r>
    <s v="1012"/>
    <s v="0L"/>
    <x v="4"/>
    <d v="2018-01-08T00:00:00"/>
    <x v="1"/>
    <x v="4"/>
    <s v="ZJ"/>
    <s v="9200089729"/>
    <s v="50"/>
    <n v="-30.33"/>
    <s v=""/>
    <x v="1"/>
    <x v="4"/>
    <x v="1"/>
  </r>
  <r>
    <s v="1012"/>
    <s v="0L"/>
    <x v="4"/>
    <d v="2018-01-09T00:00:00"/>
    <x v="1"/>
    <x v="4"/>
    <s v="ZJ"/>
    <s v="9200089770"/>
    <s v="50"/>
    <n v="-3746.85"/>
    <s v=""/>
    <x v="1"/>
    <x v="4"/>
    <x v="1"/>
  </r>
  <r>
    <s v="1012"/>
    <s v="0L"/>
    <x v="4"/>
    <d v="2018-01-09T00:00:00"/>
    <x v="1"/>
    <x v="4"/>
    <s v="ZJ"/>
    <s v="9200089770"/>
    <s v="50"/>
    <n v="-126.82"/>
    <s v=""/>
    <x v="2"/>
    <x v="4"/>
    <x v="2"/>
  </r>
  <r>
    <s v="1012"/>
    <s v="0L"/>
    <x v="4"/>
    <d v="2018-01-09T00:00:00"/>
    <x v="1"/>
    <x v="4"/>
    <s v="ZJ"/>
    <s v="9200089770"/>
    <s v="50"/>
    <n v="-11.39"/>
    <s v=""/>
    <x v="0"/>
    <x v="4"/>
    <x v="0"/>
  </r>
  <r>
    <s v="1012"/>
    <s v="0L"/>
    <x v="4"/>
    <d v="2018-01-09T00:00:00"/>
    <x v="1"/>
    <x v="4"/>
    <s v="ZJ"/>
    <s v="9200089770"/>
    <s v="50"/>
    <n v="-90.25"/>
    <s v=""/>
    <x v="4"/>
    <x v="4"/>
    <x v="4"/>
  </r>
  <r>
    <s v="1012"/>
    <s v="0L"/>
    <x v="4"/>
    <d v="2018-01-09T00:00:00"/>
    <x v="1"/>
    <x v="4"/>
    <s v="ZJ"/>
    <s v="9200089770"/>
    <s v="50"/>
    <n v="-37.15"/>
    <s v=""/>
    <x v="3"/>
    <x v="4"/>
    <x v="3"/>
  </r>
  <r>
    <s v="1012"/>
    <s v="0L"/>
    <x v="4"/>
    <d v="2018-01-10T00:00:00"/>
    <x v="1"/>
    <x v="4"/>
    <s v="ZJ"/>
    <s v="9200089807"/>
    <s v="50"/>
    <n v="-3077.49"/>
    <s v=""/>
    <x v="1"/>
    <x v="4"/>
    <x v="1"/>
  </r>
  <r>
    <s v="1012"/>
    <s v="0L"/>
    <x v="4"/>
    <d v="2018-01-10T00:00:00"/>
    <x v="1"/>
    <x v="4"/>
    <s v="ZJ"/>
    <s v="9200089807"/>
    <s v="50"/>
    <n v="-106.61"/>
    <s v=""/>
    <x v="2"/>
    <x v="4"/>
    <x v="2"/>
  </r>
  <r>
    <s v="1012"/>
    <s v="0L"/>
    <x v="4"/>
    <d v="2018-01-09T00:00:00"/>
    <x v="1"/>
    <x v="4"/>
    <s v="ZJ"/>
    <s v="9200089808"/>
    <s v="40"/>
    <n v="1.68"/>
    <s v=""/>
    <x v="1"/>
    <x v="4"/>
    <x v="1"/>
  </r>
  <r>
    <s v="1012"/>
    <s v="0L"/>
    <x v="4"/>
    <d v="2018-01-09T00:00:00"/>
    <x v="1"/>
    <x v="4"/>
    <s v="ZJ"/>
    <s v="9200089819"/>
    <s v="40"/>
    <n v="0.73"/>
    <s v=""/>
    <x v="1"/>
    <x v="4"/>
    <x v="1"/>
  </r>
  <r>
    <s v="1012"/>
    <s v="0L"/>
    <x v="4"/>
    <d v="2018-01-10T00:00:00"/>
    <x v="1"/>
    <x v="4"/>
    <s v="ZJ"/>
    <s v="9200089820"/>
    <s v="40"/>
    <n v="0.98"/>
    <s v=""/>
    <x v="1"/>
    <x v="4"/>
    <x v="1"/>
  </r>
  <r>
    <s v="1012"/>
    <s v="0L"/>
    <x v="4"/>
    <d v="2018-01-10T00:00:00"/>
    <x v="1"/>
    <x v="4"/>
    <s v="ZJ"/>
    <s v="9200089821"/>
    <s v="40"/>
    <n v="100.47"/>
    <s v=""/>
    <x v="1"/>
    <x v="4"/>
    <x v="1"/>
  </r>
  <r>
    <s v="1012"/>
    <s v="0L"/>
    <x v="4"/>
    <d v="2018-01-09T00:00:00"/>
    <x v="1"/>
    <x v="4"/>
    <s v="ZJ"/>
    <s v="9200089825"/>
    <s v="50"/>
    <n v="-4.1500000000000004"/>
    <s v=""/>
    <x v="1"/>
    <x v="4"/>
    <x v="1"/>
  </r>
  <r>
    <s v="1012"/>
    <s v="0L"/>
    <x v="4"/>
    <d v="2018-01-10T00:00:00"/>
    <x v="1"/>
    <x v="4"/>
    <s v="ZJ"/>
    <s v="9200089827"/>
    <s v="50"/>
    <n v="-1.39"/>
    <s v=""/>
    <x v="0"/>
    <x v="4"/>
    <x v="0"/>
  </r>
  <r>
    <s v="1012"/>
    <s v="0L"/>
    <x v="4"/>
    <d v="2018-01-10T00:00:00"/>
    <x v="1"/>
    <x v="4"/>
    <s v="ZJ"/>
    <s v="9200089827"/>
    <s v="50"/>
    <n v="-149.62"/>
    <s v=""/>
    <x v="1"/>
    <x v="4"/>
    <x v="1"/>
  </r>
  <r>
    <s v="1012"/>
    <s v="0L"/>
    <x v="4"/>
    <d v="2018-01-10T00:00:00"/>
    <x v="1"/>
    <x v="4"/>
    <s v="ZJ"/>
    <s v="9200089827"/>
    <s v="50"/>
    <n v="-2.89"/>
    <s v=""/>
    <x v="3"/>
    <x v="4"/>
    <x v="3"/>
  </r>
  <r>
    <s v="1012"/>
    <s v="0L"/>
    <x v="4"/>
    <d v="2018-01-09T00:00:00"/>
    <x v="1"/>
    <x v="4"/>
    <s v="ZJ"/>
    <s v="9200089834"/>
    <s v="40"/>
    <n v="6.07"/>
    <s v=""/>
    <x v="1"/>
    <x v="4"/>
    <x v="1"/>
  </r>
  <r>
    <s v="1012"/>
    <s v="0L"/>
    <x v="4"/>
    <d v="2018-01-08T00:00:00"/>
    <x v="1"/>
    <x v="4"/>
    <s v="ZJ"/>
    <s v="9200089847"/>
    <s v="40"/>
    <n v="0.96"/>
    <s v=""/>
    <x v="1"/>
    <x v="4"/>
    <x v="1"/>
  </r>
  <r>
    <s v="1012"/>
    <s v="0L"/>
    <x v="4"/>
    <d v="2018-01-11T00:00:00"/>
    <x v="1"/>
    <x v="4"/>
    <s v="ZJ"/>
    <s v="9200089871"/>
    <s v="50"/>
    <n v="-4214.07"/>
    <s v=""/>
    <x v="1"/>
    <x v="4"/>
    <x v="1"/>
  </r>
  <r>
    <s v="1012"/>
    <s v="0L"/>
    <x v="4"/>
    <d v="2018-01-11T00:00:00"/>
    <x v="1"/>
    <x v="4"/>
    <s v="ZJ"/>
    <s v="9200089871"/>
    <s v="50"/>
    <n v="-83.41"/>
    <s v=""/>
    <x v="0"/>
    <x v="4"/>
    <x v="0"/>
  </r>
  <r>
    <s v="1012"/>
    <s v="0L"/>
    <x v="4"/>
    <d v="2018-01-11T00:00:00"/>
    <x v="1"/>
    <x v="4"/>
    <s v="ZJ"/>
    <s v="9200089871"/>
    <s v="50"/>
    <n v="-306.5"/>
    <s v=""/>
    <x v="2"/>
    <x v="4"/>
    <x v="2"/>
  </r>
  <r>
    <s v="1012"/>
    <s v="0L"/>
    <x v="4"/>
    <d v="2018-01-04T00:00:00"/>
    <x v="1"/>
    <x v="4"/>
    <s v="ZJ"/>
    <s v="9200089875"/>
    <s v="40"/>
    <n v="0.7"/>
    <s v=""/>
    <x v="1"/>
    <x v="4"/>
    <x v="1"/>
  </r>
  <r>
    <s v="1012"/>
    <s v="0L"/>
    <x v="4"/>
    <d v="2018-01-10T00:00:00"/>
    <x v="1"/>
    <x v="4"/>
    <s v="ZJ"/>
    <s v="9200089876"/>
    <s v="40"/>
    <n v="12.37"/>
    <s v=""/>
    <x v="1"/>
    <x v="4"/>
    <x v="1"/>
  </r>
  <r>
    <s v="1012"/>
    <s v="0L"/>
    <x v="4"/>
    <d v="2018-01-10T00:00:00"/>
    <x v="1"/>
    <x v="4"/>
    <s v="ZJ"/>
    <s v="9200089878"/>
    <s v="40"/>
    <n v="62.51"/>
    <s v=""/>
    <x v="1"/>
    <x v="4"/>
    <x v="1"/>
  </r>
  <r>
    <s v="1012"/>
    <s v="0L"/>
    <x v="4"/>
    <d v="2018-01-11T00:00:00"/>
    <x v="1"/>
    <x v="4"/>
    <s v="ZJ"/>
    <s v="9200089879"/>
    <s v="40"/>
    <n v="2.0699999999999998"/>
    <s v=""/>
    <x v="2"/>
    <x v="4"/>
    <x v="2"/>
  </r>
  <r>
    <s v="1012"/>
    <s v="0L"/>
    <x v="4"/>
    <d v="2018-01-11T00:00:00"/>
    <x v="1"/>
    <x v="4"/>
    <s v="ZJ"/>
    <s v="9200089879"/>
    <s v="40"/>
    <n v="15.27"/>
    <s v=""/>
    <x v="1"/>
    <x v="4"/>
    <x v="1"/>
  </r>
  <r>
    <s v="1012"/>
    <s v="0L"/>
    <x v="4"/>
    <d v="2018-01-10T00:00:00"/>
    <x v="1"/>
    <x v="4"/>
    <s v="ZJ"/>
    <s v="9200089890"/>
    <s v="50"/>
    <n v="-7.73"/>
    <s v=""/>
    <x v="1"/>
    <x v="4"/>
    <x v="1"/>
  </r>
  <r>
    <s v="1012"/>
    <s v="0L"/>
    <x v="4"/>
    <d v="2018-01-10T00:00:00"/>
    <x v="1"/>
    <x v="4"/>
    <s v="ZJ"/>
    <s v="9200089890"/>
    <s v="50"/>
    <n v="-9.5500000000000007"/>
    <s v=""/>
    <x v="2"/>
    <x v="4"/>
    <x v="2"/>
  </r>
  <r>
    <s v="1012"/>
    <s v="0L"/>
    <x v="4"/>
    <d v="2018-01-11T00:00:00"/>
    <x v="1"/>
    <x v="4"/>
    <s v="ZJ"/>
    <s v="9200089891"/>
    <s v="50"/>
    <n v="-3154.66"/>
    <s v=""/>
    <x v="1"/>
    <x v="4"/>
    <x v="1"/>
  </r>
  <r>
    <s v="1012"/>
    <s v="0L"/>
    <x v="4"/>
    <d v="2018-01-11T00:00:00"/>
    <x v="1"/>
    <x v="4"/>
    <s v="ZJ"/>
    <s v="9200089891"/>
    <s v="50"/>
    <n v="-2.0699999999999998"/>
    <s v=""/>
    <x v="2"/>
    <x v="4"/>
    <x v="2"/>
  </r>
  <r>
    <s v="1012"/>
    <s v="0L"/>
    <x v="4"/>
    <d v="2018-01-12T00:00:00"/>
    <x v="1"/>
    <x v="4"/>
    <s v="ZJ"/>
    <s v="9200089930"/>
    <s v="50"/>
    <n v="-3.4"/>
    <s v=""/>
    <x v="3"/>
    <x v="4"/>
    <x v="3"/>
  </r>
  <r>
    <s v="1012"/>
    <s v="0L"/>
    <x v="4"/>
    <d v="2018-01-12T00:00:00"/>
    <x v="1"/>
    <x v="4"/>
    <s v="ZJ"/>
    <s v="9200089930"/>
    <s v="50"/>
    <n v="-3241.85"/>
    <s v=""/>
    <x v="1"/>
    <x v="4"/>
    <x v="1"/>
  </r>
  <r>
    <s v="1012"/>
    <s v="0L"/>
    <x v="4"/>
    <d v="2018-01-12T00:00:00"/>
    <x v="1"/>
    <x v="4"/>
    <s v="ZJ"/>
    <s v="9200089930"/>
    <s v="50"/>
    <n v="-59.97"/>
    <s v=""/>
    <x v="2"/>
    <x v="4"/>
    <x v="2"/>
  </r>
  <r>
    <s v="1012"/>
    <s v="0L"/>
    <x v="4"/>
    <d v="2018-01-12T00:00:00"/>
    <x v="1"/>
    <x v="4"/>
    <s v="ZJ"/>
    <s v="9200089930"/>
    <s v="50"/>
    <n v="-10.95"/>
    <s v=""/>
    <x v="0"/>
    <x v="4"/>
    <x v="0"/>
  </r>
  <r>
    <s v="1012"/>
    <s v="0L"/>
    <x v="4"/>
    <d v="2018-01-08T00:00:00"/>
    <x v="1"/>
    <x v="4"/>
    <s v="ZJ"/>
    <s v="9200089938"/>
    <s v="40"/>
    <n v="2.38"/>
    <s v=""/>
    <x v="1"/>
    <x v="4"/>
    <x v="1"/>
  </r>
  <r>
    <s v="1012"/>
    <s v="0L"/>
    <x v="4"/>
    <d v="2018-01-11T00:00:00"/>
    <x v="1"/>
    <x v="4"/>
    <s v="ZJ"/>
    <s v="9200089939"/>
    <s v="40"/>
    <n v="5.35"/>
    <s v=""/>
    <x v="1"/>
    <x v="4"/>
    <x v="1"/>
  </r>
  <r>
    <s v="1012"/>
    <s v="0L"/>
    <x v="4"/>
    <d v="2018-01-12T00:00:00"/>
    <x v="1"/>
    <x v="4"/>
    <s v="ZJ"/>
    <s v="9200089944"/>
    <s v="40"/>
    <n v="11.55"/>
    <s v=""/>
    <x v="1"/>
    <x v="4"/>
    <x v="1"/>
  </r>
  <r>
    <s v="1012"/>
    <s v="0L"/>
    <x v="4"/>
    <d v="2018-01-11T00:00:00"/>
    <x v="1"/>
    <x v="4"/>
    <s v="ZJ"/>
    <s v="9200089951"/>
    <s v="50"/>
    <n v="-46.03"/>
    <s v=""/>
    <x v="1"/>
    <x v="4"/>
    <x v="1"/>
  </r>
  <r>
    <s v="1012"/>
    <s v="0L"/>
    <x v="4"/>
    <d v="2018-01-12T00:00:00"/>
    <x v="1"/>
    <x v="4"/>
    <s v="ZJ"/>
    <s v="9200089953"/>
    <s v="50"/>
    <n v="-74.33"/>
    <s v=""/>
    <x v="1"/>
    <x v="4"/>
    <x v="1"/>
  </r>
  <r>
    <s v="1012"/>
    <s v="0L"/>
    <x v="4"/>
    <d v="2018-01-15T00:00:00"/>
    <x v="1"/>
    <x v="4"/>
    <s v="ZJ"/>
    <s v="9200089999"/>
    <s v="50"/>
    <n v="-12.38"/>
    <s v=""/>
    <x v="2"/>
    <x v="4"/>
    <x v="2"/>
  </r>
  <r>
    <s v="1012"/>
    <s v="0L"/>
    <x v="4"/>
    <d v="2018-01-15T00:00:00"/>
    <x v="1"/>
    <x v="4"/>
    <s v="ZJ"/>
    <s v="9200089999"/>
    <s v="50"/>
    <n v="-1849.55"/>
    <s v=""/>
    <x v="1"/>
    <x v="4"/>
    <x v="1"/>
  </r>
  <r>
    <s v="1012"/>
    <s v="0L"/>
    <x v="4"/>
    <d v="2018-01-15T00:00:00"/>
    <x v="1"/>
    <x v="4"/>
    <s v="ZJ"/>
    <s v="9200089999"/>
    <s v="50"/>
    <n v="-9.7799999999999994"/>
    <s v=""/>
    <x v="0"/>
    <x v="4"/>
    <x v="0"/>
  </r>
  <r>
    <s v="1012"/>
    <s v="0L"/>
    <x v="4"/>
    <d v="2018-01-03T00:00:00"/>
    <x v="1"/>
    <x v="4"/>
    <s v="ZJ"/>
    <s v="9200090002"/>
    <s v="40"/>
    <n v="5.57"/>
    <s v=""/>
    <x v="2"/>
    <x v="4"/>
    <x v="2"/>
  </r>
  <r>
    <s v="1012"/>
    <s v="0L"/>
    <x v="4"/>
    <d v="2018-01-10T00:00:00"/>
    <x v="1"/>
    <x v="4"/>
    <s v="ZJ"/>
    <s v="9200090003"/>
    <s v="40"/>
    <n v="1.27"/>
    <s v=""/>
    <x v="1"/>
    <x v="4"/>
    <x v="1"/>
  </r>
  <r>
    <s v="1012"/>
    <s v="0L"/>
    <x v="4"/>
    <d v="2018-01-12T00:00:00"/>
    <x v="1"/>
    <x v="4"/>
    <s v="ZJ"/>
    <s v="9200090005"/>
    <s v="40"/>
    <n v="3.71"/>
    <s v=""/>
    <x v="1"/>
    <x v="4"/>
    <x v="1"/>
  </r>
  <r>
    <s v="1012"/>
    <s v="0L"/>
    <x v="4"/>
    <d v="2018-01-15T00:00:00"/>
    <x v="1"/>
    <x v="4"/>
    <s v="ZJ"/>
    <s v="9200090009"/>
    <s v="40"/>
    <n v="61.26"/>
    <s v=""/>
    <x v="1"/>
    <x v="4"/>
    <x v="1"/>
  </r>
  <r>
    <s v="1012"/>
    <s v="0L"/>
    <x v="4"/>
    <d v="2018-01-12T00:00:00"/>
    <x v="1"/>
    <x v="4"/>
    <s v="ZJ"/>
    <s v="9200090024"/>
    <s v="50"/>
    <n v="-75.09"/>
    <s v=""/>
    <x v="1"/>
    <x v="4"/>
    <x v="1"/>
  </r>
  <r>
    <s v="1012"/>
    <s v="0L"/>
    <x v="4"/>
    <d v="2018-01-13T00:00:00"/>
    <x v="1"/>
    <x v="4"/>
    <s v="ZJ"/>
    <s v="9200090025"/>
    <s v="50"/>
    <n v="-2.0099999999999998"/>
    <s v=""/>
    <x v="1"/>
    <x v="4"/>
    <x v="1"/>
  </r>
  <r>
    <s v="1012"/>
    <s v="0L"/>
    <x v="4"/>
    <d v="2018-01-15T00:00:00"/>
    <x v="1"/>
    <x v="4"/>
    <s v="ZJ"/>
    <s v="9200090027"/>
    <s v="50"/>
    <n v="-521.62"/>
    <s v=""/>
    <x v="1"/>
    <x v="4"/>
    <x v="1"/>
  </r>
  <r>
    <s v="1012"/>
    <s v="0L"/>
    <x v="4"/>
    <d v="2018-01-16T00:00:00"/>
    <x v="1"/>
    <x v="4"/>
    <s v="ZJ"/>
    <s v="9200090049"/>
    <s v="50"/>
    <n v="-1.87"/>
    <s v=""/>
    <x v="2"/>
    <x v="4"/>
    <x v="2"/>
  </r>
  <r>
    <s v="1012"/>
    <s v="0L"/>
    <x v="4"/>
    <d v="2018-01-16T00:00:00"/>
    <x v="1"/>
    <x v="4"/>
    <s v="ZJ"/>
    <s v="9200090049"/>
    <s v="50"/>
    <n v="-2.08"/>
    <s v=""/>
    <x v="0"/>
    <x v="4"/>
    <x v="0"/>
  </r>
  <r>
    <s v="1012"/>
    <s v="0L"/>
    <x v="4"/>
    <d v="2018-01-16T00:00:00"/>
    <x v="1"/>
    <x v="4"/>
    <s v="ZJ"/>
    <s v="9200090049"/>
    <s v="50"/>
    <n v="-1.67"/>
    <s v=""/>
    <x v="3"/>
    <x v="4"/>
    <x v="3"/>
  </r>
  <r>
    <s v="1012"/>
    <s v="0L"/>
    <x v="4"/>
    <d v="2018-01-16T00:00:00"/>
    <x v="1"/>
    <x v="4"/>
    <s v="ZJ"/>
    <s v="9200090049"/>
    <s v="50"/>
    <n v="-3408.58"/>
    <s v=""/>
    <x v="1"/>
    <x v="4"/>
    <x v="1"/>
  </r>
  <r>
    <s v="1012"/>
    <s v="0L"/>
    <x v="4"/>
    <d v="2018-01-16T00:00:00"/>
    <x v="1"/>
    <x v="4"/>
    <s v="ZJ"/>
    <s v="9200090082"/>
    <s v="40"/>
    <n v="8.27"/>
    <s v=""/>
    <x v="1"/>
    <x v="4"/>
    <x v="1"/>
  </r>
  <r>
    <s v="1012"/>
    <s v="0L"/>
    <x v="4"/>
    <d v="2018-01-17T00:00:00"/>
    <x v="1"/>
    <x v="4"/>
    <s v="ZJ"/>
    <s v="9200090085"/>
    <s v="50"/>
    <n v="-5611.85"/>
    <s v=""/>
    <x v="1"/>
    <x v="4"/>
    <x v="1"/>
  </r>
  <r>
    <s v="1012"/>
    <s v="0L"/>
    <x v="4"/>
    <d v="2018-01-15T00:00:00"/>
    <x v="1"/>
    <x v="4"/>
    <s v="ZJ"/>
    <s v="9200090087"/>
    <s v="40"/>
    <n v="20.260000000000002"/>
    <s v=""/>
    <x v="1"/>
    <x v="4"/>
    <x v="1"/>
  </r>
  <r>
    <s v="1012"/>
    <s v="0L"/>
    <x v="4"/>
    <d v="2018-01-15T00:00:00"/>
    <x v="1"/>
    <x v="4"/>
    <s v="ZJ"/>
    <s v="9200090098"/>
    <s v="40"/>
    <n v="0.41"/>
    <s v=""/>
    <x v="1"/>
    <x v="4"/>
    <x v="1"/>
  </r>
  <r>
    <s v="1012"/>
    <s v="0L"/>
    <x v="4"/>
    <d v="2018-01-16T00:00:00"/>
    <x v="1"/>
    <x v="4"/>
    <s v="ZJ"/>
    <s v="9200090100"/>
    <s v="40"/>
    <n v="9.39"/>
    <s v=""/>
    <x v="2"/>
    <x v="4"/>
    <x v="2"/>
  </r>
  <r>
    <s v="1012"/>
    <s v="0L"/>
    <x v="4"/>
    <d v="2018-01-16T00:00:00"/>
    <x v="1"/>
    <x v="4"/>
    <s v="ZJ"/>
    <s v="9200090100"/>
    <s v="40"/>
    <n v="3.94"/>
    <s v=""/>
    <x v="0"/>
    <x v="4"/>
    <x v="0"/>
  </r>
  <r>
    <s v="1012"/>
    <s v="0L"/>
    <x v="4"/>
    <d v="2018-01-16T00:00:00"/>
    <x v="1"/>
    <x v="4"/>
    <s v="ZJ"/>
    <s v="9200090100"/>
    <s v="40"/>
    <n v="2.67"/>
    <s v=""/>
    <x v="1"/>
    <x v="4"/>
    <x v="1"/>
  </r>
  <r>
    <s v="1012"/>
    <s v="0L"/>
    <x v="4"/>
    <d v="2018-01-16T00:00:00"/>
    <x v="1"/>
    <x v="4"/>
    <s v="ZJ"/>
    <s v="9200090104"/>
    <s v="40"/>
    <n v="0.48"/>
    <s v=""/>
    <x v="1"/>
    <x v="4"/>
    <x v="1"/>
  </r>
  <r>
    <s v="1012"/>
    <s v="0L"/>
    <x v="4"/>
    <d v="2018-01-16T00:00:00"/>
    <x v="1"/>
    <x v="4"/>
    <s v="ZJ"/>
    <s v="9200090110"/>
    <s v="50"/>
    <n v="-3.99"/>
    <s v=""/>
    <x v="1"/>
    <x v="4"/>
    <x v="1"/>
  </r>
  <r>
    <s v="1012"/>
    <s v="0L"/>
    <x v="4"/>
    <d v="2018-01-16T00:00:00"/>
    <x v="1"/>
    <x v="4"/>
    <s v="ZJ"/>
    <s v="9200090110"/>
    <s v="50"/>
    <n v="-0.64"/>
    <s v=""/>
    <x v="2"/>
    <x v="4"/>
    <x v="2"/>
  </r>
  <r>
    <s v="1012"/>
    <s v="0L"/>
    <x v="4"/>
    <d v="2018-01-17T00:00:00"/>
    <x v="1"/>
    <x v="4"/>
    <s v="ZJ"/>
    <s v="9200090111"/>
    <s v="50"/>
    <n v="-330.65"/>
    <s v=""/>
    <x v="1"/>
    <x v="4"/>
    <x v="1"/>
  </r>
  <r>
    <s v="1012"/>
    <s v="0L"/>
    <x v="4"/>
    <d v="2018-01-17T00:00:00"/>
    <x v="1"/>
    <x v="4"/>
    <s v="ZJ"/>
    <s v="9200090111"/>
    <s v="50"/>
    <n v="-0.93"/>
    <s v=""/>
    <x v="2"/>
    <x v="4"/>
    <x v="2"/>
  </r>
  <r>
    <s v="1012"/>
    <s v="0L"/>
    <x v="4"/>
    <d v="2018-01-15T00:00:00"/>
    <x v="1"/>
    <x v="4"/>
    <s v="ZJ"/>
    <s v="9200090123"/>
    <s v="50"/>
    <n v="-3.55"/>
    <s v=""/>
    <x v="1"/>
    <x v="4"/>
    <x v="1"/>
  </r>
  <r>
    <s v="1012"/>
    <s v="0L"/>
    <x v="4"/>
    <d v="2018-01-16T00:00:00"/>
    <x v="1"/>
    <x v="4"/>
    <s v="ZJ"/>
    <s v="9200090124"/>
    <s v="50"/>
    <n v="-2.23"/>
    <s v=""/>
    <x v="0"/>
    <x v="4"/>
    <x v="0"/>
  </r>
  <r>
    <s v="1012"/>
    <s v="0L"/>
    <x v="4"/>
    <d v="2018-01-16T00:00:00"/>
    <x v="1"/>
    <x v="4"/>
    <s v="ZJ"/>
    <s v="9200090124"/>
    <s v="50"/>
    <n v="-5.09"/>
    <s v=""/>
    <x v="2"/>
    <x v="4"/>
    <x v="2"/>
  </r>
  <r>
    <s v="1012"/>
    <s v="0L"/>
    <x v="4"/>
    <d v="2018-01-16T00:00:00"/>
    <x v="1"/>
    <x v="4"/>
    <s v="ZJ"/>
    <s v="9200090124"/>
    <s v="50"/>
    <n v="-6.02"/>
    <s v=""/>
    <x v="1"/>
    <x v="4"/>
    <x v="1"/>
  </r>
  <r>
    <s v="1012"/>
    <s v="0L"/>
    <x v="4"/>
    <d v="2018-01-18T00:00:00"/>
    <x v="1"/>
    <x v="4"/>
    <s v="ZJ"/>
    <s v="9200090156"/>
    <s v="50"/>
    <n v="-226.57"/>
    <s v=""/>
    <x v="2"/>
    <x v="4"/>
    <x v="2"/>
  </r>
  <r>
    <s v="1012"/>
    <s v="0L"/>
    <x v="4"/>
    <d v="2018-01-18T00:00:00"/>
    <x v="1"/>
    <x v="4"/>
    <s v="ZJ"/>
    <s v="9200090156"/>
    <s v="50"/>
    <n v="-2028.01"/>
    <s v=""/>
    <x v="1"/>
    <x v="4"/>
    <x v="1"/>
  </r>
  <r>
    <s v="1012"/>
    <s v="0L"/>
    <x v="4"/>
    <d v="2018-01-16T00:00:00"/>
    <x v="1"/>
    <x v="4"/>
    <s v="ZJ"/>
    <s v="9200090167"/>
    <s v="40"/>
    <n v="2.84"/>
    <s v=""/>
    <x v="1"/>
    <x v="4"/>
    <x v="1"/>
  </r>
  <r>
    <s v="1012"/>
    <s v="0L"/>
    <x v="4"/>
    <d v="2018-01-17T00:00:00"/>
    <x v="1"/>
    <x v="4"/>
    <s v="ZJ"/>
    <s v="9200090168"/>
    <s v="40"/>
    <n v="138.72"/>
    <s v=""/>
    <x v="1"/>
    <x v="4"/>
    <x v="1"/>
  </r>
  <r>
    <s v="1012"/>
    <s v="0L"/>
    <x v="4"/>
    <d v="2018-01-18T00:00:00"/>
    <x v="1"/>
    <x v="4"/>
    <s v="ZJ"/>
    <s v="9200090169"/>
    <s v="40"/>
    <n v="2.88"/>
    <s v=""/>
    <x v="1"/>
    <x v="4"/>
    <x v="1"/>
  </r>
  <r>
    <s v="1012"/>
    <s v="0L"/>
    <x v="4"/>
    <d v="2018-01-18T00:00:00"/>
    <x v="1"/>
    <x v="4"/>
    <s v="ZJ"/>
    <s v="9200090170"/>
    <s v="40"/>
    <n v="3.58"/>
    <s v=""/>
    <x v="2"/>
    <x v="4"/>
    <x v="2"/>
  </r>
  <r>
    <s v="1012"/>
    <s v="0L"/>
    <x v="4"/>
    <d v="2018-01-18T00:00:00"/>
    <x v="1"/>
    <x v="4"/>
    <s v="ZJ"/>
    <s v="9200090170"/>
    <s v="40"/>
    <n v="15.65"/>
    <s v=""/>
    <x v="1"/>
    <x v="4"/>
    <x v="1"/>
  </r>
  <r>
    <s v="1012"/>
    <s v="0L"/>
    <x v="4"/>
    <d v="2018-01-17T00:00:00"/>
    <x v="1"/>
    <x v="4"/>
    <s v="ZJ"/>
    <s v="9200090172"/>
    <s v="50"/>
    <n v="-0.66"/>
    <s v=""/>
    <x v="1"/>
    <x v="4"/>
    <x v="1"/>
  </r>
  <r>
    <s v="1012"/>
    <s v="0L"/>
    <x v="4"/>
    <d v="2018-01-18T00:00:00"/>
    <x v="1"/>
    <x v="4"/>
    <s v="ZJ"/>
    <s v="9200090173"/>
    <s v="50"/>
    <n v="-752.78"/>
    <s v=""/>
    <x v="1"/>
    <x v="4"/>
    <x v="1"/>
  </r>
  <r>
    <s v="1012"/>
    <s v="0L"/>
    <x v="4"/>
    <d v="2018-01-18T00:00:00"/>
    <x v="1"/>
    <x v="4"/>
    <s v="ZJ"/>
    <s v="9200090173"/>
    <s v="50"/>
    <n v="-1.89"/>
    <s v=""/>
    <x v="3"/>
    <x v="4"/>
    <x v="3"/>
  </r>
  <r>
    <s v="1012"/>
    <s v="0L"/>
    <x v="4"/>
    <d v="2018-01-18T00:00:00"/>
    <x v="1"/>
    <x v="4"/>
    <s v="ZJ"/>
    <s v="9200090173"/>
    <s v="50"/>
    <n v="-3.45"/>
    <s v=""/>
    <x v="2"/>
    <x v="4"/>
    <x v="2"/>
  </r>
  <r>
    <s v="1012"/>
    <s v="0L"/>
    <x v="4"/>
    <d v="2018-01-18T00:00:00"/>
    <x v="1"/>
    <x v="4"/>
    <s v="ZJ"/>
    <s v="9200090174"/>
    <s v="50"/>
    <n v="-0.68"/>
    <s v=""/>
    <x v="0"/>
    <x v="4"/>
    <x v="0"/>
  </r>
  <r>
    <s v="1012"/>
    <s v="0L"/>
    <x v="4"/>
    <d v="2018-01-18T00:00:00"/>
    <x v="1"/>
    <x v="4"/>
    <s v="ZJ"/>
    <s v="9200090180"/>
    <s v="40"/>
    <n v="135.80000000000001"/>
    <s v=""/>
    <x v="1"/>
    <x v="4"/>
    <x v="1"/>
  </r>
  <r>
    <s v="1012"/>
    <s v="0L"/>
    <x v="4"/>
    <d v="2018-01-19T00:00:00"/>
    <x v="1"/>
    <x v="4"/>
    <s v="ZJ"/>
    <s v="9200090210"/>
    <s v="50"/>
    <n v="-248.77"/>
    <s v=""/>
    <x v="0"/>
    <x v="4"/>
    <x v="0"/>
  </r>
  <r>
    <s v="1012"/>
    <s v="0L"/>
    <x v="4"/>
    <d v="2018-01-19T00:00:00"/>
    <x v="1"/>
    <x v="4"/>
    <s v="ZJ"/>
    <s v="9200090210"/>
    <s v="50"/>
    <n v="-37.42"/>
    <s v=""/>
    <x v="2"/>
    <x v="4"/>
    <x v="2"/>
  </r>
  <r>
    <s v="1012"/>
    <s v="0L"/>
    <x v="4"/>
    <d v="2018-01-19T00:00:00"/>
    <x v="1"/>
    <x v="4"/>
    <s v="ZJ"/>
    <s v="9200090210"/>
    <s v="50"/>
    <n v="-3164.37"/>
    <s v=""/>
    <x v="1"/>
    <x v="4"/>
    <x v="1"/>
  </r>
  <r>
    <s v="1012"/>
    <s v="0L"/>
    <x v="4"/>
    <d v="2018-01-10T00:00:00"/>
    <x v="1"/>
    <x v="4"/>
    <s v="ZJ"/>
    <s v="9200090215"/>
    <s v="40"/>
    <n v="3.29"/>
    <s v=""/>
    <x v="1"/>
    <x v="4"/>
    <x v="1"/>
  </r>
  <r>
    <s v="1012"/>
    <s v="0L"/>
    <x v="4"/>
    <d v="2018-01-15T00:00:00"/>
    <x v="1"/>
    <x v="4"/>
    <s v="ZJ"/>
    <s v="9200090217"/>
    <s v="40"/>
    <n v="1.7"/>
    <s v=""/>
    <x v="1"/>
    <x v="4"/>
    <x v="1"/>
  </r>
  <r>
    <s v="1012"/>
    <s v="0L"/>
    <x v="4"/>
    <d v="2018-01-17T00:00:00"/>
    <x v="1"/>
    <x v="4"/>
    <s v="ZJ"/>
    <s v="9200090218"/>
    <s v="40"/>
    <n v="0.7"/>
    <s v=""/>
    <x v="1"/>
    <x v="4"/>
    <x v="1"/>
  </r>
  <r>
    <s v="1012"/>
    <s v="0L"/>
    <x v="4"/>
    <d v="2018-01-18T00:00:00"/>
    <x v="1"/>
    <x v="4"/>
    <s v="ZJ"/>
    <s v="9200090219"/>
    <s v="40"/>
    <n v="2.06"/>
    <s v=""/>
    <x v="1"/>
    <x v="4"/>
    <x v="1"/>
  </r>
  <r>
    <s v="1012"/>
    <s v="0L"/>
    <x v="4"/>
    <d v="2018-01-18T00:00:00"/>
    <x v="1"/>
    <x v="4"/>
    <s v="ZJ"/>
    <s v="9200090223"/>
    <s v="40"/>
    <n v="0.42"/>
    <s v=""/>
    <x v="1"/>
    <x v="4"/>
    <x v="1"/>
  </r>
  <r>
    <s v="1012"/>
    <s v="0L"/>
    <x v="4"/>
    <d v="2018-01-19T00:00:00"/>
    <x v="1"/>
    <x v="4"/>
    <s v="ZJ"/>
    <s v="9200090224"/>
    <s v="40"/>
    <n v="1.6"/>
    <s v=""/>
    <x v="2"/>
    <x v="4"/>
    <x v="2"/>
  </r>
  <r>
    <s v="1012"/>
    <s v="0L"/>
    <x v="4"/>
    <d v="2018-01-19T00:00:00"/>
    <x v="1"/>
    <x v="4"/>
    <s v="ZJ"/>
    <s v="9200090224"/>
    <s v="40"/>
    <n v="12.77"/>
    <s v=""/>
    <x v="1"/>
    <x v="4"/>
    <x v="1"/>
  </r>
  <r>
    <s v="1012"/>
    <s v="0L"/>
    <x v="4"/>
    <d v="2018-01-19T00:00:00"/>
    <x v="1"/>
    <x v="4"/>
    <s v="ZJ"/>
    <s v="9200090233"/>
    <s v="50"/>
    <n v="-13.58"/>
    <s v=""/>
    <x v="1"/>
    <x v="4"/>
    <x v="1"/>
  </r>
  <r>
    <s v="1012"/>
    <s v="0L"/>
    <x v="4"/>
    <d v="2018-01-22T00:00:00"/>
    <x v="1"/>
    <x v="4"/>
    <s v="ZJ"/>
    <s v="9200090234"/>
    <s v="50"/>
    <n v="-282.64"/>
    <s v=""/>
    <x v="1"/>
    <x v="4"/>
    <x v="1"/>
  </r>
  <r>
    <s v="1012"/>
    <s v="0L"/>
    <x v="4"/>
    <d v="2018-01-22T00:00:00"/>
    <x v="1"/>
    <x v="4"/>
    <s v="ZJ"/>
    <s v="9200090269"/>
    <s v="50"/>
    <n v="-138.81"/>
    <s v=""/>
    <x v="0"/>
    <x v="4"/>
    <x v="0"/>
  </r>
  <r>
    <s v="1012"/>
    <s v="0L"/>
    <x v="4"/>
    <d v="2018-01-22T00:00:00"/>
    <x v="1"/>
    <x v="4"/>
    <s v="ZJ"/>
    <s v="9200090269"/>
    <s v="50"/>
    <n v="-3488.84"/>
    <s v=""/>
    <x v="1"/>
    <x v="4"/>
    <x v="1"/>
  </r>
  <r>
    <s v="1012"/>
    <s v="0L"/>
    <x v="4"/>
    <d v="2018-01-22T00:00:00"/>
    <x v="1"/>
    <x v="4"/>
    <s v="ZJ"/>
    <s v="9200090269"/>
    <s v="50"/>
    <n v="-5.84"/>
    <s v=""/>
    <x v="2"/>
    <x v="4"/>
    <x v="2"/>
  </r>
  <r>
    <s v="1012"/>
    <s v="0L"/>
    <x v="4"/>
    <d v="2018-01-03T00:00:00"/>
    <x v="1"/>
    <x v="4"/>
    <s v="ZJ"/>
    <s v="9200090274"/>
    <s v="40"/>
    <n v="2.38"/>
    <s v=""/>
    <x v="1"/>
    <x v="4"/>
    <x v="1"/>
  </r>
  <r>
    <s v="1012"/>
    <s v="0L"/>
    <x v="4"/>
    <d v="2018-01-08T00:00:00"/>
    <x v="1"/>
    <x v="4"/>
    <s v="ZJ"/>
    <s v="9200090275"/>
    <s v="40"/>
    <n v="0.4"/>
    <s v=""/>
    <x v="1"/>
    <x v="4"/>
    <x v="1"/>
  </r>
  <r>
    <s v="1012"/>
    <s v="0L"/>
    <x v="4"/>
    <d v="2018-01-16T00:00:00"/>
    <x v="1"/>
    <x v="4"/>
    <s v="ZJ"/>
    <s v="9200090277"/>
    <s v="40"/>
    <n v="2"/>
    <s v=""/>
    <x v="1"/>
    <x v="4"/>
    <x v="1"/>
  </r>
  <r>
    <s v="1012"/>
    <s v="0L"/>
    <x v="4"/>
    <d v="2018-01-19T00:00:00"/>
    <x v="1"/>
    <x v="4"/>
    <s v="ZJ"/>
    <s v="9200090278"/>
    <s v="40"/>
    <n v="10.37"/>
    <s v=""/>
    <x v="1"/>
    <x v="4"/>
    <x v="1"/>
  </r>
  <r>
    <s v="1012"/>
    <s v="0L"/>
    <x v="4"/>
    <d v="2018-01-19T00:00:00"/>
    <x v="1"/>
    <x v="4"/>
    <s v="ZJ"/>
    <s v="9200090282"/>
    <s v="40"/>
    <n v="3.19"/>
    <s v=""/>
    <x v="1"/>
    <x v="4"/>
    <x v="1"/>
  </r>
  <r>
    <s v="1012"/>
    <s v="0L"/>
    <x v="4"/>
    <d v="2018-01-20T00:00:00"/>
    <x v="1"/>
    <x v="4"/>
    <s v="ZJ"/>
    <s v="9200090283"/>
    <s v="40"/>
    <n v="29.1"/>
    <s v=""/>
    <x v="1"/>
    <x v="4"/>
    <x v="1"/>
  </r>
  <r>
    <s v="1012"/>
    <s v="0L"/>
    <x v="4"/>
    <d v="2018-01-22T00:00:00"/>
    <x v="1"/>
    <x v="4"/>
    <s v="ZJ"/>
    <s v="9200090284"/>
    <s v="40"/>
    <n v="0.66"/>
    <s v=""/>
    <x v="1"/>
    <x v="4"/>
    <x v="1"/>
  </r>
  <r>
    <s v="1012"/>
    <s v="0L"/>
    <x v="4"/>
    <d v="2018-01-19T00:00:00"/>
    <x v="1"/>
    <x v="4"/>
    <s v="ZJ"/>
    <s v="9200090300"/>
    <s v="50"/>
    <n v="-361.62"/>
    <s v=""/>
    <x v="1"/>
    <x v="4"/>
    <x v="1"/>
  </r>
  <r>
    <s v="1012"/>
    <s v="0L"/>
    <x v="4"/>
    <d v="2018-01-20T00:00:00"/>
    <x v="1"/>
    <x v="4"/>
    <s v="ZJ"/>
    <s v="9200090301"/>
    <s v="50"/>
    <n v="-65.13"/>
    <s v=""/>
    <x v="1"/>
    <x v="4"/>
    <x v="1"/>
  </r>
  <r>
    <s v="1012"/>
    <s v="0L"/>
    <x v="4"/>
    <d v="2018-01-22T00:00:00"/>
    <x v="1"/>
    <x v="4"/>
    <s v="ZJ"/>
    <s v="9200090302"/>
    <s v="50"/>
    <n v="-54.78"/>
    <s v=""/>
    <x v="1"/>
    <x v="4"/>
    <x v="1"/>
  </r>
  <r>
    <s v="1012"/>
    <s v="0L"/>
    <x v="4"/>
    <d v="2018-01-23T00:00:00"/>
    <x v="1"/>
    <x v="4"/>
    <s v="ZJ"/>
    <s v="9200090342"/>
    <s v="50"/>
    <n v="-2978"/>
    <s v=""/>
    <x v="1"/>
    <x v="4"/>
    <x v="1"/>
  </r>
  <r>
    <s v="1012"/>
    <s v="0L"/>
    <x v="4"/>
    <d v="2018-01-23T00:00:00"/>
    <x v="1"/>
    <x v="4"/>
    <s v="ZJ"/>
    <s v="9200090342"/>
    <s v="50"/>
    <n v="-10.87"/>
    <s v=""/>
    <x v="0"/>
    <x v="4"/>
    <x v="0"/>
  </r>
  <r>
    <s v="1012"/>
    <s v="0L"/>
    <x v="4"/>
    <d v="2018-01-23T00:00:00"/>
    <x v="1"/>
    <x v="4"/>
    <s v="ZJ"/>
    <s v="9200090342"/>
    <s v="50"/>
    <n v="-19.010000000000002"/>
    <s v=""/>
    <x v="2"/>
    <x v="4"/>
    <x v="2"/>
  </r>
  <r>
    <s v="1012"/>
    <s v="0L"/>
    <x v="4"/>
    <d v="2018-01-24T00:00:00"/>
    <x v="1"/>
    <x v="4"/>
    <s v="ZJ"/>
    <s v="9200090387"/>
    <s v="50"/>
    <n v="-2.25"/>
    <s v=""/>
    <x v="2"/>
    <x v="4"/>
    <x v="2"/>
  </r>
  <r>
    <s v="1012"/>
    <s v="0L"/>
    <x v="4"/>
    <d v="2018-01-24T00:00:00"/>
    <x v="1"/>
    <x v="4"/>
    <s v="ZJ"/>
    <s v="9200090387"/>
    <s v="50"/>
    <n v="-7188.69"/>
    <s v=""/>
    <x v="1"/>
    <x v="4"/>
    <x v="1"/>
  </r>
  <r>
    <s v="1012"/>
    <s v="0L"/>
    <x v="4"/>
    <d v="2018-01-24T00:00:00"/>
    <x v="1"/>
    <x v="4"/>
    <s v="ZJ"/>
    <s v="9200090387"/>
    <s v="50"/>
    <n v="-5.88"/>
    <s v=""/>
    <x v="0"/>
    <x v="4"/>
    <x v="0"/>
  </r>
  <r>
    <s v="1012"/>
    <s v="0L"/>
    <x v="4"/>
    <d v="2018-01-11T00:00:00"/>
    <x v="1"/>
    <x v="4"/>
    <s v="ZJ"/>
    <s v="9200090394"/>
    <s v="40"/>
    <n v="0.95"/>
    <s v=""/>
    <x v="1"/>
    <x v="4"/>
    <x v="1"/>
  </r>
  <r>
    <s v="1012"/>
    <s v="0L"/>
    <x v="4"/>
    <d v="2018-01-17T00:00:00"/>
    <x v="1"/>
    <x v="4"/>
    <s v="ZJ"/>
    <s v="9200090396"/>
    <s v="40"/>
    <n v="1.32"/>
    <s v=""/>
    <x v="1"/>
    <x v="4"/>
    <x v="1"/>
  </r>
  <r>
    <s v="1012"/>
    <s v="0L"/>
    <x v="4"/>
    <d v="2018-01-23T00:00:00"/>
    <x v="1"/>
    <x v="4"/>
    <s v="ZJ"/>
    <s v="9200090398"/>
    <s v="40"/>
    <n v="3.3"/>
    <s v=""/>
    <x v="1"/>
    <x v="4"/>
    <x v="1"/>
  </r>
  <r>
    <s v="1012"/>
    <s v="0L"/>
    <x v="4"/>
    <d v="2018-01-04T00:00:00"/>
    <x v="1"/>
    <x v="4"/>
    <s v="ZJ"/>
    <s v="9200090400"/>
    <s v="40"/>
    <n v="5.13"/>
    <s v=""/>
    <x v="1"/>
    <x v="4"/>
    <x v="1"/>
  </r>
  <r>
    <s v="1012"/>
    <s v="0L"/>
    <x v="4"/>
    <d v="2018-01-11T00:00:00"/>
    <x v="1"/>
    <x v="4"/>
    <s v="ZJ"/>
    <s v="9200090405"/>
    <s v="40"/>
    <n v="4.6500000000000004"/>
    <s v=""/>
    <x v="1"/>
    <x v="4"/>
    <x v="1"/>
  </r>
  <r>
    <s v="1012"/>
    <s v="0L"/>
    <x v="4"/>
    <d v="2018-01-22T00:00:00"/>
    <x v="1"/>
    <x v="4"/>
    <s v="ZJ"/>
    <s v="9200090406"/>
    <s v="40"/>
    <n v="6.85"/>
    <s v=""/>
    <x v="1"/>
    <x v="4"/>
    <x v="1"/>
  </r>
  <r>
    <s v="1012"/>
    <s v="0L"/>
    <x v="4"/>
    <d v="2018-01-24T00:00:00"/>
    <x v="1"/>
    <x v="4"/>
    <s v="ZJ"/>
    <s v="9200090409"/>
    <s v="40"/>
    <n v="28.13"/>
    <s v=""/>
    <x v="1"/>
    <x v="4"/>
    <x v="1"/>
  </r>
  <r>
    <s v="1012"/>
    <s v="0L"/>
    <x v="4"/>
    <d v="2018-01-23T00:00:00"/>
    <x v="1"/>
    <x v="4"/>
    <s v="ZJ"/>
    <s v="9200090414"/>
    <s v="50"/>
    <n v="-649.30999999999995"/>
    <s v=""/>
    <x v="1"/>
    <x v="4"/>
    <x v="1"/>
  </r>
  <r>
    <s v="1012"/>
    <s v="0L"/>
    <x v="4"/>
    <d v="2018-01-24T00:00:00"/>
    <x v="1"/>
    <x v="4"/>
    <s v="ZJ"/>
    <s v="9200090415"/>
    <s v="50"/>
    <n v="-4.21"/>
    <s v=""/>
    <x v="2"/>
    <x v="4"/>
    <x v="2"/>
  </r>
  <r>
    <s v="1012"/>
    <s v="0L"/>
    <x v="4"/>
    <d v="2018-01-24T00:00:00"/>
    <x v="1"/>
    <x v="4"/>
    <s v="ZJ"/>
    <s v="9200090416"/>
    <s v="50"/>
    <n v="-119.96"/>
    <s v=""/>
    <x v="1"/>
    <x v="4"/>
    <x v="1"/>
  </r>
  <r>
    <s v="1012"/>
    <s v="0L"/>
    <x v="4"/>
    <d v="2018-01-23T00:00:00"/>
    <x v="1"/>
    <x v="4"/>
    <s v="ZJ"/>
    <s v="9200090427"/>
    <s v="50"/>
    <n v="-6.85"/>
    <s v=""/>
    <x v="1"/>
    <x v="4"/>
    <x v="1"/>
  </r>
  <r>
    <s v="1012"/>
    <s v="0L"/>
    <x v="4"/>
    <d v="2018-01-25T00:00:00"/>
    <x v="1"/>
    <x v="4"/>
    <s v="ZJ"/>
    <s v="9200090454"/>
    <s v="50"/>
    <n v="-3620.22"/>
    <s v=""/>
    <x v="1"/>
    <x v="4"/>
    <x v="1"/>
  </r>
  <r>
    <s v="1012"/>
    <s v="0L"/>
    <x v="4"/>
    <d v="2018-01-25T00:00:00"/>
    <x v="1"/>
    <x v="4"/>
    <s v="ZJ"/>
    <s v="9200090454"/>
    <s v="50"/>
    <n v="-0.15"/>
    <s v=""/>
    <x v="2"/>
    <x v="4"/>
    <x v="2"/>
  </r>
  <r>
    <s v="1012"/>
    <s v="0L"/>
    <x v="4"/>
    <d v="2018-01-04T00:00:00"/>
    <x v="1"/>
    <x v="4"/>
    <s v="ZJ"/>
    <s v="9200090461"/>
    <s v="40"/>
    <n v="0.71"/>
    <s v=""/>
    <x v="1"/>
    <x v="4"/>
    <x v="1"/>
  </r>
  <r>
    <s v="1012"/>
    <s v="0L"/>
    <x v="4"/>
    <d v="2018-01-15T00:00:00"/>
    <x v="1"/>
    <x v="4"/>
    <s v="ZJ"/>
    <s v="9200090463"/>
    <s v="40"/>
    <n v="511.68"/>
    <s v=""/>
    <x v="1"/>
    <x v="4"/>
    <x v="1"/>
  </r>
  <r>
    <s v="1012"/>
    <s v="0L"/>
    <x v="4"/>
    <d v="2018-01-22T00:00:00"/>
    <x v="1"/>
    <x v="4"/>
    <s v="ZJ"/>
    <s v="9200090466"/>
    <s v="40"/>
    <n v="0.91"/>
    <s v=""/>
    <x v="1"/>
    <x v="4"/>
    <x v="1"/>
  </r>
  <r>
    <s v="1012"/>
    <s v="0L"/>
    <x v="4"/>
    <d v="2018-01-24T00:00:00"/>
    <x v="1"/>
    <x v="4"/>
    <s v="ZJ"/>
    <s v="9200090467"/>
    <s v="40"/>
    <n v="15.05"/>
    <s v=""/>
    <x v="1"/>
    <x v="4"/>
    <x v="1"/>
  </r>
  <r>
    <s v="1012"/>
    <s v="0L"/>
    <x v="4"/>
    <d v="2018-01-24T00:00:00"/>
    <x v="1"/>
    <x v="4"/>
    <s v="ZJ"/>
    <s v="9200090471"/>
    <s v="40"/>
    <n v="0.91"/>
    <s v=""/>
    <x v="1"/>
    <x v="4"/>
    <x v="1"/>
  </r>
  <r>
    <s v="1012"/>
    <s v="0L"/>
    <x v="4"/>
    <d v="2018-01-25T00:00:00"/>
    <x v="1"/>
    <x v="4"/>
    <s v="ZJ"/>
    <s v="9200090473"/>
    <s v="40"/>
    <n v="8.3000000000000007"/>
    <s v=""/>
    <x v="3"/>
    <x v="4"/>
    <x v="3"/>
  </r>
  <r>
    <s v="1012"/>
    <s v="0L"/>
    <x v="4"/>
    <d v="2018-01-25T00:00:00"/>
    <x v="1"/>
    <x v="4"/>
    <s v="ZJ"/>
    <s v="9200090473"/>
    <s v="40"/>
    <n v="15.43"/>
    <s v=""/>
    <x v="1"/>
    <x v="4"/>
    <x v="1"/>
  </r>
  <r>
    <s v="1012"/>
    <s v="0L"/>
    <x v="4"/>
    <d v="2018-01-24T00:00:00"/>
    <x v="1"/>
    <x v="4"/>
    <s v="ZJ"/>
    <s v="9200090483"/>
    <s v="50"/>
    <n v="-5.61"/>
    <s v=""/>
    <x v="1"/>
    <x v="4"/>
    <x v="1"/>
  </r>
  <r>
    <s v="1012"/>
    <s v="0L"/>
    <x v="4"/>
    <d v="2018-01-25T00:00:00"/>
    <x v="1"/>
    <x v="4"/>
    <s v="ZJ"/>
    <s v="9200090484"/>
    <s v="50"/>
    <n v="-3.58"/>
    <s v=""/>
    <x v="3"/>
    <x v="4"/>
    <x v="3"/>
  </r>
  <r>
    <s v="1012"/>
    <s v="0L"/>
    <x v="4"/>
    <d v="2018-01-25T00:00:00"/>
    <x v="1"/>
    <x v="4"/>
    <s v="ZJ"/>
    <s v="9200090485"/>
    <s v="50"/>
    <n v="-247.51"/>
    <s v=""/>
    <x v="1"/>
    <x v="4"/>
    <x v="1"/>
  </r>
  <r>
    <s v="1012"/>
    <s v="0L"/>
    <x v="4"/>
    <d v="2018-01-26T00:00:00"/>
    <x v="1"/>
    <x v="4"/>
    <s v="ZJ"/>
    <s v="9200090512"/>
    <s v="50"/>
    <n v="-2332.3000000000002"/>
    <s v=""/>
    <x v="1"/>
    <x v="4"/>
    <x v="1"/>
  </r>
  <r>
    <s v="1012"/>
    <s v="0L"/>
    <x v="4"/>
    <d v="2018-01-16T00:00:00"/>
    <x v="1"/>
    <x v="4"/>
    <s v="ZJ"/>
    <s v="9200090517"/>
    <s v="40"/>
    <n v="1.48"/>
    <s v=""/>
    <x v="1"/>
    <x v="4"/>
    <x v="1"/>
  </r>
  <r>
    <s v="1012"/>
    <s v="0L"/>
    <x v="4"/>
    <d v="2018-01-25T00:00:00"/>
    <x v="1"/>
    <x v="4"/>
    <s v="ZJ"/>
    <s v="9200090522"/>
    <s v="40"/>
    <n v="2.62"/>
    <s v=""/>
    <x v="1"/>
    <x v="4"/>
    <x v="1"/>
  </r>
  <r>
    <s v="1012"/>
    <s v="0L"/>
    <x v="4"/>
    <d v="2018-01-25T00:00:00"/>
    <x v="1"/>
    <x v="4"/>
    <s v="ZJ"/>
    <s v="9200090529"/>
    <s v="50"/>
    <n v="-4.76"/>
    <s v=""/>
    <x v="1"/>
    <x v="4"/>
    <x v="1"/>
  </r>
  <r>
    <s v="1012"/>
    <s v="0L"/>
    <x v="4"/>
    <d v="2018-01-26T00:00:00"/>
    <x v="1"/>
    <x v="4"/>
    <s v="ZJ"/>
    <s v="9200090530"/>
    <s v="50"/>
    <n v="-342.29"/>
    <s v=""/>
    <x v="1"/>
    <x v="4"/>
    <x v="1"/>
  </r>
  <r>
    <s v="1012"/>
    <s v="0L"/>
    <x v="4"/>
    <d v="2018-01-25T00:00:00"/>
    <x v="1"/>
    <x v="4"/>
    <s v="ZJ"/>
    <s v="9200090533"/>
    <s v="40"/>
    <n v="13.91"/>
    <s v=""/>
    <x v="1"/>
    <x v="4"/>
    <x v="1"/>
  </r>
  <r>
    <s v="1012"/>
    <s v="0L"/>
    <x v="4"/>
    <d v="2018-01-26T00:00:00"/>
    <x v="1"/>
    <x v="4"/>
    <s v="ZJ"/>
    <s v="9200090534"/>
    <s v="40"/>
    <n v="5.63"/>
    <s v=""/>
    <x v="1"/>
    <x v="4"/>
    <x v="1"/>
  </r>
  <r>
    <s v="1012"/>
    <s v="0L"/>
    <x v="4"/>
    <d v="2018-01-26T00:00:00"/>
    <x v="1"/>
    <x v="4"/>
    <s v="ZJ"/>
    <s v="9200090535"/>
    <s v="40"/>
    <n v="13.4"/>
    <s v=""/>
    <x v="1"/>
    <x v="4"/>
    <x v="1"/>
  </r>
  <r>
    <s v="1012"/>
    <s v="0L"/>
    <x v="4"/>
    <d v="2018-01-25T00:00:00"/>
    <x v="1"/>
    <x v="4"/>
    <s v="ZJ"/>
    <s v="9200090544"/>
    <s v="40"/>
    <n v="5.84"/>
    <s v=""/>
    <x v="1"/>
    <x v="4"/>
    <x v="1"/>
  </r>
  <r>
    <s v="1012"/>
    <s v="0L"/>
    <x v="4"/>
    <d v="2018-01-02T00:00:00"/>
    <x v="1"/>
    <x v="4"/>
    <s v="ZJ"/>
    <s v="9200090566"/>
    <s v="40"/>
    <n v="1.4"/>
    <s v=""/>
    <x v="1"/>
    <x v="4"/>
    <x v="1"/>
  </r>
  <r>
    <s v="1012"/>
    <s v="0L"/>
    <x v="4"/>
    <d v="2018-01-24T00:00:00"/>
    <x v="1"/>
    <x v="4"/>
    <s v="ZJ"/>
    <s v="9200090569"/>
    <s v="40"/>
    <n v="1.29"/>
    <s v=""/>
    <x v="1"/>
    <x v="4"/>
    <x v="1"/>
  </r>
  <r>
    <s v="1012"/>
    <s v="0L"/>
    <x v="4"/>
    <d v="2018-01-29T00:00:00"/>
    <x v="1"/>
    <x v="4"/>
    <s v="ZJ"/>
    <s v="9200090574"/>
    <s v="50"/>
    <n v="-1971.57"/>
    <s v=""/>
    <x v="1"/>
    <x v="4"/>
    <x v="1"/>
  </r>
  <r>
    <s v="1012"/>
    <s v="0L"/>
    <x v="4"/>
    <d v="2018-01-29T00:00:00"/>
    <x v="1"/>
    <x v="4"/>
    <s v="ZJ"/>
    <s v="9200090574"/>
    <s v="50"/>
    <n v="-1.1000000000000001"/>
    <s v=""/>
    <x v="2"/>
    <x v="4"/>
    <x v="2"/>
  </r>
  <r>
    <s v="1012"/>
    <s v="0L"/>
    <x v="4"/>
    <d v="2018-01-29T00:00:00"/>
    <x v="1"/>
    <x v="4"/>
    <s v="ZJ"/>
    <s v="9200090574"/>
    <s v="50"/>
    <n v="-0.74"/>
    <s v=""/>
    <x v="0"/>
    <x v="4"/>
    <x v="0"/>
  </r>
  <r>
    <s v="1012"/>
    <s v="0L"/>
    <x v="4"/>
    <d v="2018-01-29T00:00:00"/>
    <x v="1"/>
    <x v="4"/>
    <s v="ZJ"/>
    <s v="9200090574"/>
    <s v="50"/>
    <n v="-9.94"/>
    <s v=""/>
    <x v="3"/>
    <x v="4"/>
    <x v="3"/>
  </r>
  <r>
    <s v="1012"/>
    <s v="0L"/>
    <x v="4"/>
    <d v="2018-01-27T00:00:00"/>
    <x v="1"/>
    <x v="4"/>
    <s v="ZJ"/>
    <s v="9200090583"/>
    <s v="40"/>
    <n v="10.99"/>
    <s v=""/>
    <x v="1"/>
    <x v="4"/>
    <x v="1"/>
  </r>
  <r>
    <s v="1012"/>
    <s v="0L"/>
    <x v="4"/>
    <d v="2018-01-29T00:00:00"/>
    <x v="1"/>
    <x v="4"/>
    <s v="ZJ"/>
    <s v="9200090585"/>
    <s v="40"/>
    <n v="53.14"/>
    <s v=""/>
    <x v="1"/>
    <x v="4"/>
    <x v="1"/>
  </r>
  <r>
    <s v="1012"/>
    <s v="0L"/>
    <x v="4"/>
    <d v="2018-01-27T00:00:00"/>
    <x v="1"/>
    <x v="4"/>
    <s v="ZJ"/>
    <s v="9200090600"/>
    <s v="50"/>
    <n v="-6.19"/>
    <s v=""/>
    <x v="1"/>
    <x v="4"/>
    <x v="1"/>
  </r>
  <r>
    <s v="1012"/>
    <s v="0L"/>
    <x v="4"/>
    <d v="2018-01-29T00:00:00"/>
    <x v="1"/>
    <x v="4"/>
    <s v="ZJ"/>
    <s v="9200090601"/>
    <s v="50"/>
    <n v="-3.86"/>
    <s v=""/>
    <x v="1"/>
    <x v="4"/>
    <x v="1"/>
  </r>
  <r>
    <s v="1012"/>
    <s v="0L"/>
    <x v="4"/>
    <d v="2018-01-16T00:00:00"/>
    <x v="1"/>
    <x v="4"/>
    <s v="ZJ"/>
    <s v="9200090635"/>
    <s v="40"/>
    <n v="1.67"/>
    <s v=""/>
    <x v="3"/>
    <x v="4"/>
    <x v="3"/>
  </r>
  <r>
    <s v="1012"/>
    <s v="0L"/>
    <x v="4"/>
    <d v="2018-01-29T00:00:00"/>
    <x v="1"/>
    <x v="4"/>
    <s v="ZJ"/>
    <s v="9200090637"/>
    <s v="40"/>
    <n v="10.98"/>
    <s v=""/>
    <x v="3"/>
    <x v="4"/>
    <x v="3"/>
  </r>
  <r>
    <s v="1012"/>
    <s v="0L"/>
    <x v="4"/>
    <d v="2018-01-30T00:00:00"/>
    <x v="1"/>
    <x v="4"/>
    <s v="ZJ"/>
    <s v="9200090638"/>
    <s v="50"/>
    <n v="-10.98"/>
    <s v=""/>
    <x v="3"/>
    <x v="4"/>
    <x v="3"/>
  </r>
  <r>
    <s v="1012"/>
    <s v="0L"/>
    <x v="4"/>
    <d v="2018-01-30T00:00:00"/>
    <x v="1"/>
    <x v="4"/>
    <s v="ZJ"/>
    <s v="9200090638"/>
    <s v="50"/>
    <n v="-2277.66"/>
    <s v=""/>
    <x v="1"/>
    <x v="4"/>
    <x v="1"/>
  </r>
  <r>
    <s v="1012"/>
    <s v="0L"/>
    <x v="4"/>
    <d v="2018-01-31T00:00:00"/>
    <x v="1"/>
    <x v="4"/>
    <s v="ZJ"/>
    <s v="9200090667"/>
    <s v="50"/>
    <n v="-1462.82"/>
    <s v=""/>
    <x v="1"/>
    <x v="4"/>
    <x v="1"/>
  </r>
  <r>
    <s v="1012"/>
    <s v="0L"/>
    <x v="4"/>
    <d v="2018-01-12T00:00:00"/>
    <x v="1"/>
    <x v="4"/>
    <s v="ZJ"/>
    <s v="9200090669"/>
    <s v="40"/>
    <n v="1.21"/>
    <s v=""/>
    <x v="1"/>
    <x v="4"/>
    <x v="1"/>
  </r>
  <r>
    <s v="1012"/>
    <s v="0L"/>
    <x v="4"/>
    <d v="2018-01-15T00:00:00"/>
    <x v="1"/>
    <x v="4"/>
    <s v="ZJ"/>
    <s v="9200090670"/>
    <s v="40"/>
    <n v="1.43"/>
    <s v=""/>
    <x v="1"/>
    <x v="4"/>
    <x v="1"/>
  </r>
  <r>
    <s v="1012"/>
    <s v="0L"/>
    <x v="4"/>
    <d v="2018-01-29T00:00:00"/>
    <x v="1"/>
    <x v="4"/>
    <s v="ZJ"/>
    <s v="9200090674"/>
    <s v="40"/>
    <n v="9.0500000000000007"/>
    <s v=""/>
    <x v="1"/>
    <x v="4"/>
    <x v="1"/>
  </r>
  <r>
    <s v="1012"/>
    <s v="0L"/>
    <x v="4"/>
    <d v="2018-01-17T00:00:00"/>
    <x v="1"/>
    <x v="4"/>
    <s v="ZJ"/>
    <s v="9200090681"/>
    <s v="40"/>
    <n v="1.4"/>
    <s v=""/>
    <x v="1"/>
    <x v="4"/>
    <x v="1"/>
  </r>
  <r>
    <s v="1012"/>
    <s v="0L"/>
    <x v="4"/>
    <d v="2018-01-24T00:00:00"/>
    <x v="1"/>
    <x v="4"/>
    <s v="ZJ"/>
    <s v="9200090682"/>
    <s v="40"/>
    <n v="0.68"/>
    <s v=""/>
    <x v="1"/>
    <x v="4"/>
    <x v="1"/>
  </r>
  <r>
    <s v="1012"/>
    <s v="0L"/>
    <x v="4"/>
    <d v="2018-01-30T00:00:00"/>
    <x v="1"/>
    <x v="4"/>
    <s v="ZJ"/>
    <s v="9200090684"/>
    <s v="40"/>
    <n v="0.37"/>
    <s v=""/>
    <x v="1"/>
    <x v="4"/>
    <x v="1"/>
  </r>
  <r>
    <s v="1012"/>
    <s v="0L"/>
    <x v="4"/>
    <d v="2018-01-31T00:00:00"/>
    <x v="1"/>
    <x v="4"/>
    <s v="ZJ"/>
    <s v="9200090690"/>
    <s v="40"/>
    <n v="101.64"/>
    <s v=""/>
    <x v="1"/>
    <x v="4"/>
    <x v="1"/>
  </r>
  <r>
    <s v="1012"/>
    <s v="0L"/>
    <x v="4"/>
    <d v="2018-01-30T00:00:00"/>
    <x v="1"/>
    <x v="4"/>
    <s v="ZJ"/>
    <s v="9200090694"/>
    <s v="50"/>
    <n v="-5.29"/>
    <s v=""/>
    <x v="0"/>
    <x v="4"/>
    <x v="0"/>
  </r>
  <r>
    <s v="1012"/>
    <s v="0L"/>
    <x v="4"/>
    <d v="2018-01-30T00:00:00"/>
    <x v="1"/>
    <x v="4"/>
    <s v="ZJ"/>
    <s v="9200090694"/>
    <s v="50"/>
    <n v="-35.770000000000003"/>
    <s v=""/>
    <x v="1"/>
    <x v="4"/>
    <x v="1"/>
  </r>
  <r>
    <s v="1012"/>
    <s v="0L"/>
    <x v="4"/>
    <d v="2018-01-31T00:00:00"/>
    <x v="1"/>
    <x v="4"/>
    <s v="ZJ"/>
    <s v="9200090696"/>
    <s v="50"/>
    <n v="-409.14"/>
    <s v=""/>
    <x v="1"/>
    <x v="4"/>
    <x v="1"/>
  </r>
  <r>
    <s v="1012"/>
    <s v="0L"/>
    <x v="4"/>
    <d v="2018-02-01T00:00:00"/>
    <x v="1"/>
    <x v="5"/>
    <s v="ZJ"/>
    <s v="9200090740"/>
    <s v="50"/>
    <n v="-1746.16"/>
    <s v=""/>
    <x v="1"/>
    <x v="4"/>
    <x v="1"/>
  </r>
  <r>
    <s v="1012"/>
    <s v="0L"/>
    <x v="4"/>
    <d v="2018-02-01T00:00:00"/>
    <x v="1"/>
    <x v="5"/>
    <s v="ZJ"/>
    <s v="9200090740"/>
    <s v="50"/>
    <n v="-1.35"/>
    <s v=""/>
    <x v="2"/>
    <x v="4"/>
    <x v="2"/>
  </r>
  <r>
    <s v="1012"/>
    <s v="0L"/>
    <x v="4"/>
    <d v="2018-01-12T00:00:00"/>
    <x v="1"/>
    <x v="4"/>
    <s v="ZJ"/>
    <s v="9200090748"/>
    <s v="40"/>
    <n v="1.1200000000000001"/>
    <s v=""/>
    <x v="1"/>
    <x v="4"/>
    <x v="1"/>
  </r>
  <r>
    <s v="1012"/>
    <s v="0L"/>
    <x v="4"/>
    <d v="2018-02-01T00:00:00"/>
    <x v="1"/>
    <x v="5"/>
    <s v="ZJ"/>
    <s v="9200090757"/>
    <s v="40"/>
    <n v="4.46"/>
    <s v=""/>
    <x v="1"/>
    <x v="4"/>
    <x v="1"/>
  </r>
  <r>
    <s v="1012"/>
    <s v="0L"/>
    <x v="4"/>
    <d v="2018-02-01T00:00:00"/>
    <x v="1"/>
    <x v="5"/>
    <s v="ZJ"/>
    <s v="9200090758"/>
    <s v="40"/>
    <n v="24.51"/>
    <s v=""/>
    <x v="1"/>
    <x v="4"/>
    <x v="1"/>
  </r>
  <r>
    <s v="1012"/>
    <s v="0L"/>
    <x v="4"/>
    <d v="2018-02-01T00:00:00"/>
    <x v="1"/>
    <x v="5"/>
    <s v="ZJ"/>
    <s v="9200090758"/>
    <s v="40"/>
    <n v="7.52"/>
    <s v=""/>
    <x v="2"/>
    <x v="4"/>
    <x v="2"/>
  </r>
  <r>
    <s v="1012"/>
    <s v="0L"/>
    <x v="4"/>
    <d v="2018-01-31T00:00:00"/>
    <x v="1"/>
    <x v="4"/>
    <s v="ZJ"/>
    <s v="9200090773"/>
    <s v="50"/>
    <n v="-19.149999999999999"/>
    <s v=""/>
    <x v="1"/>
    <x v="4"/>
    <x v="1"/>
  </r>
  <r>
    <s v="1012"/>
    <s v="0L"/>
    <x v="4"/>
    <d v="2018-02-01T00:00:00"/>
    <x v="1"/>
    <x v="5"/>
    <s v="ZJ"/>
    <s v="9200090774"/>
    <s v="50"/>
    <n v="-10.42"/>
    <s v=""/>
    <x v="1"/>
    <x v="4"/>
    <x v="1"/>
  </r>
  <r>
    <s v="1012"/>
    <s v="0L"/>
    <x v="4"/>
    <d v="2018-02-02T00:00:00"/>
    <x v="1"/>
    <x v="5"/>
    <s v="ZJ"/>
    <s v="9200090795"/>
    <s v="50"/>
    <n v="-3.65"/>
    <s v=""/>
    <x v="2"/>
    <x v="4"/>
    <x v="2"/>
  </r>
  <r>
    <s v="1012"/>
    <s v="0L"/>
    <x v="4"/>
    <d v="2018-02-02T00:00:00"/>
    <x v="1"/>
    <x v="5"/>
    <s v="ZJ"/>
    <s v="9200090795"/>
    <s v="50"/>
    <n v="-3469.99"/>
    <s v=""/>
    <x v="1"/>
    <x v="4"/>
    <x v="1"/>
  </r>
  <r>
    <s v="1012"/>
    <s v="0L"/>
    <x v="4"/>
    <d v="2018-02-02T00:00:00"/>
    <x v="1"/>
    <x v="5"/>
    <s v="ZJ"/>
    <s v="9200090801"/>
    <s v="40"/>
    <n v="7.77"/>
    <s v=""/>
    <x v="3"/>
    <x v="4"/>
    <x v="3"/>
  </r>
  <r>
    <s v="1012"/>
    <s v="0L"/>
    <x v="4"/>
    <d v="2018-02-02T00:00:00"/>
    <x v="1"/>
    <x v="5"/>
    <s v="ZJ"/>
    <s v="9200090801"/>
    <s v="40"/>
    <n v="3.29"/>
    <s v=""/>
    <x v="2"/>
    <x v="4"/>
    <x v="2"/>
  </r>
  <r>
    <s v="1012"/>
    <s v="0L"/>
    <x v="4"/>
    <d v="2018-02-01T00:00:00"/>
    <x v="1"/>
    <x v="5"/>
    <s v="ZJ"/>
    <s v="9200090805"/>
    <s v="40"/>
    <n v="6.59"/>
    <s v=""/>
    <x v="1"/>
    <x v="4"/>
    <x v="1"/>
  </r>
  <r>
    <s v="1012"/>
    <s v="0L"/>
    <x v="4"/>
    <d v="2018-02-02T00:00:00"/>
    <x v="1"/>
    <x v="5"/>
    <s v="ZJ"/>
    <s v="9200090802"/>
    <s v="40"/>
    <n v="161.22"/>
    <s v=""/>
    <x v="1"/>
    <x v="4"/>
    <x v="1"/>
  </r>
  <r>
    <s v="1012"/>
    <s v="0L"/>
    <x v="4"/>
    <d v="2018-02-01T00:00:00"/>
    <x v="1"/>
    <x v="5"/>
    <s v="ZJ"/>
    <s v="9200090827"/>
    <s v="50"/>
    <n v="-1.89"/>
    <s v=""/>
    <x v="3"/>
    <x v="4"/>
    <x v="3"/>
  </r>
  <r>
    <s v="1012"/>
    <s v="0L"/>
    <x v="4"/>
    <d v="2018-02-02T00:00:00"/>
    <x v="1"/>
    <x v="5"/>
    <s v="ZJ"/>
    <s v="9200090828"/>
    <s v="50"/>
    <n v="-32.69"/>
    <s v=""/>
    <x v="1"/>
    <x v="4"/>
    <x v="1"/>
  </r>
  <r>
    <s v="1012"/>
    <s v="0L"/>
    <x v="4"/>
    <d v="2018-02-02T00:00:00"/>
    <x v="1"/>
    <x v="5"/>
    <s v="ZJ"/>
    <s v="9200090828"/>
    <s v="50"/>
    <n v="-1.69"/>
    <s v=""/>
    <x v="2"/>
    <x v="4"/>
    <x v="2"/>
  </r>
  <r>
    <s v="1012"/>
    <s v="0L"/>
    <x v="4"/>
    <d v="2018-02-05T00:00:00"/>
    <x v="1"/>
    <x v="5"/>
    <s v="ZJ"/>
    <s v="9200090847"/>
    <s v="50"/>
    <n v="-184.4"/>
    <s v=""/>
    <x v="2"/>
    <x v="4"/>
    <x v="2"/>
  </r>
  <r>
    <s v="1012"/>
    <s v="0L"/>
    <x v="4"/>
    <d v="2018-02-05T00:00:00"/>
    <x v="1"/>
    <x v="5"/>
    <s v="ZJ"/>
    <s v="9200090847"/>
    <s v="50"/>
    <n v="-110.9"/>
    <s v=""/>
    <x v="0"/>
    <x v="4"/>
    <x v="0"/>
  </r>
  <r>
    <s v="1012"/>
    <s v="0L"/>
    <x v="4"/>
    <d v="2018-02-05T00:00:00"/>
    <x v="1"/>
    <x v="5"/>
    <s v="ZJ"/>
    <s v="9200090847"/>
    <s v="50"/>
    <n v="-3569.93"/>
    <s v=""/>
    <x v="1"/>
    <x v="4"/>
    <x v="1"/>
  </r>
  <r>
    <s v="1012"/>
    <s v="0L"/>
    <x v="4"/>
    <d v="2018-02-05T00:00:00"/>
    <x v="1"/>
    <x v="5"/>
    <s v="ZJ"/>
    <s v="9200090847"/>
    <s v="50"/>
    <n v="-4.2"/>
    <s v=""/>
    <x v="3"/>
    <x v="4"/>
    <x v="3"/>
  </r>
  <r>
    <s v="1012"/>
    <s v="0L"/>
    <x v="4"/>
    <d v="2018-02-01T00:00:00"/>
    <x v="1"/>
    <x v="5"/>
    <s v="ZJ"/>
    <s v="9200090851"/>
    <s v="40"/>
    <n v="2.73"/>
    <s v=""/>
    <x v="1"/>
    <x v="4"/>
    <x v="1"/>
  </r>
  <r>
    <s v="1012"/>
    <s v="0L"/>
    <x v="4"/>
    <d v="2018-02-02T00:00:00"/>
    <x v="1"/>
    <x v="5"/>
    <s v="ZJ"/>
    <s v="9200090852"/>
    <s v="40"/>
    <n v="4.38"/>
    <s v=""/>
    <x v="1"/>
    <x v="4"/>
    <x v="1"/>
  </r>
  <r>
    <s v="1012"/>
    <s v="0L"/>
    <x v="4"/>
    <d v="2018-02-03T00:00:00"/>
    <x v="1"/>
    <x v="5"/>
    <s v="ZJ"/>
    <s v="9200090864"/>
    <s v="40"/>
    <n v="5.38"/>
    <s v=""/>
    <x v="1"/>
    <x v="4"/>
    <x v="1"/>
  </r>
  <r>
    <s v="1012"/>
    <s v="0L"/>
    <x v="4"/>
    <d v="2018-02-05T00:00:00"/>
    <x v="1"/>
    <x v="5"/>
    <s v="ZJ"/>
    <s v="9200090865"/>
    <s v="40"/>
    <n v="2.89"/>
    <s v=""/>
    <x v="1"/>
    <x v="4"/>
    <x v="1"/>
  </r>
  <r>
    <s v="1012"/>
    <s v="0L"/>
    <x v="4"/>
    <d v="2018-02-05T00:00:00"/>
    <x v="1"/>
    <x v="5"/>
    <s v="ZJ"/>
    <s v="9200090865"/>
    <s v="40"/>
    <n v="3.02"/>
    <s v=""/>
    <x v="2"/>
    <x v="4"/>
    <x v="2"/>
  </r>
  <r>
    <s v="1012"/>
    <s v="0L"/>
    <x v="4"/>
    <d v="2018-02-03T00:00:00"/>
    <x v="1"/>
    <x v="5"/>
    <s v="ZJ"/>
    <s v="9200090874"/>
    <s v="50"/>
    <n v="-9.6"/>
    <s v=""/>
    <x v="1"/>
    <x v="4"/>
    <x v="1"/>
  </r>
  <r>
    <s v="1012"/>
    <s v="0L"/>
    <x v="4"/>
    <d v="2018-02-05T00:00:00"/>
    <x v="1"/>
    <x v="5"/>
    <s v="ZJ"/>
    <s v="9200090875"/>
    <s v="50"/>
    <n v="-0.24"/>
    <s v=""/>
    <x v="2"/>
    <x v="4"/>
    <x v="2"/>
  </r>
  <r>
    <s v="1012"/>
    <s v="0L"/>
    <x v="4"/>
    <d v="2018-02-05T00:00:00"/>
    <x v="1"/>
    <x v="5"/>
    <s v="ZJ"/>
    <s v="9200090875"/>
    <s v="50"/>
    <n v="-7.51"/>
    <s v=""/>
    <x v="1"/>
    <x v="4"/>
    <x v="1"/>
  </r>
  <r>
    <s v="1012"/>
    <s v="0L"/>
    <x v="4"/>
    <d v="2018-02-03T00:00:00"/>
    <x v="1"/>
    <x v="5"/>
    <s v="ZJ"/>
    <s v="9200090886"/>
    <s v="40"/>
    <n v="0.66"/>
    <s v=""/>
    <x v="1"/>
    <x v="4"/>
    <x v="1"/>
  </r>
  <r>
    <s v="1012"/>
    <s v="0L"/>
    <x v="4"/>
    <d v="2018-02-04T00:00:00"/>
    <x v="1"/>
    <x v="5"/>
    <s v="ZJ"/>
    <s v="9200090907"/>
    <s v="40"/>
    <n v="1.4"/>
    <s v=""/>
    <x v="1"/>
    <x v="4"/>
    <x v="1"/>
  </r>
  <r>
    <s v="1012"/>
    <s v="0L"/>
    <x v="4"/>
    <d v="2018-02-06T00:00:00"/>
    <x v="1"/>
    <x v="5"/>
    <s v="ZJ"/>
    <s v="9200090914"/>
    <s v="50"/>
    <n v="-112.72"/>
    <s v=""/>
    <x v="2"/>
    <x v="4"/>
    <x v="2"/>
  </r>
  <r>
    <s v="1012"/>
    <s v="0L"/>
    <x v="4"/>
    <d v="2018-02-06T00:00:00"/>
    <x v="1"/>
    <x v="5"/>
    <s v="ZJ"/>
    <s v="9200090914"/>
    <s v="50"/>
    <n v="-12.7"/>
    <s v=""/>
    <x v="0"/>
    <x v="4"/>
    <x v="0"/>
  </r>
  <r>
    <s v="1012"/>
    <s v="0L"/>
    <x v="4"/>
    <d v="2018-02-06T00:00:00"/>
    <x v="1"/>
    <x v="5"/>
    <s v="ZJ"/>
    <s v="9200090914"/>
    <s v="50"/>
    <n v="-530.91999999999996"/>
    <s v=""/>
    <x v="3"/>
    <x v="4"/>
    <x v="3"/>
  </r>
  <r>
    <s v="1012"/>
    <s v="0L"/>
    <x v="4"/>
    <d v="2018-02-06T00:00:00"/>
    <x v="1"/>
    <x v="5"/>
    <s v="ZJ"/>
    <s v="9200090914"/>
    <s v="50"/>
    <n v="-3225.02"/>
    <s v=""/>
    <x v="1"/>
    <x v="4"/>
    <x v="1"/>
  </r>
  <r>
    <s v="1012"/>
    <s v="0L"/>
    <x v="4"/>
    <d v="2018-02-07T00:00:00"/>
    <x v="1"/>
    <x v="5"/>
    <s v="ZJ"/>
    <s v="9200090954"/>
    <s v="50"/>
    <n v="-21.21"/>
    <s v=""/>
    <x v="0"/>
    <x v="4"/>
    <x v="0"/>
  </r>
  <r>
    <s v="1012"/>
    <s v="0L"/>
    <x v="4"/>
    <d v="2018-02-07T00:00:00"/>
    <x v="1"/>
    <x v="5"/>
    <s v="ZJ"/>
    <s v="9200090954"/>
    <s v="50"/>
    <n v="-35.130000000000003"/>
    <s v=""/>
    <x v="3"/>
    <x v="4"/>
    <x v="3"/>
  </r>
  <r>
    <s v="1012"/>
    <s v="0L"/>
    <x v="4"/>
    <d v="2018-02-07T00:00:00"/>
    <x v="1"/>
    <x v="5"/>
    <s v="ZJ"/>
    <s v="9200090954"/>
    <s v="50"/>
    <n v="-3957.7"/>
    <s v=""/>
    <x v="1"/>
    <x v="4"/>
    <x v="1"/>
  </r>
  <r>
    <s v="1012"/>
    <s v="0L"/>
    <x v="4"/>
    <d v="2018-02-07T00:00:00"/>
    <x v="1"/>
    <x v="5"/>
    <s v="ZJ"/>
    <s v="9200090954"/>
    <s v="50"/>
    <n v="-14.02"/>
    <s v=""/>
    <x v="2"/>
    <x v="4"/>
    <x v="2"/>
  </r>
  <r>
    <s v="1012"/>
    <s v="0L"/>
    <x v="4"/>
    <d v="2018-02-06T00:00:00"/>
    <x v="1"/>
    <x v="5"/>
    <s v="ZJ"/>
    <s v="9200090955"/>
    <s v="40"/>
    <n v="1.98"/>
    <s v=""/>
    <x v="1"/>
    <x v="4"/>
    <x v="1"/>
  </r>
  <r>
    <s v="1012"/>
    <s v="0L"/>
    <x v="4"/>
    <d v="2018-02-02T00:00:00"/>
    <x v="1"/>
    <x v="5"/>
    <s v="ZJ"/>
    <s v="9200090960"/>
    <s v="40"/>
    <n v="2.06"/>
    <s v=""/>
    <x v="1"/>
    <x v="4"/>
    <x v="1"/>
  </r>
  <r>
    <s v="1012"/>
    <s v="0L"/>
    <x v="4"/>
    <d v="2018-02-05T00:00:00"/>
    <x v="1"/>
    <x v="5"/>
    <s v="ZJ"/>
    <s v="9200090961"/>
    <s v="40"/>
    <n v="4.7699999999999996"/>
    <s v=""/>
    <x v="1"/>
    <x v="4"/>
    <x v="1"/>
  </r>
  <r>
    <s v="1012"/>
    <s v="0L"/>
    <x v="4"/>
    <d v="2018-02-06T00:00:00"/>
    <x v="1"/>
    <x v="5"/>
    <s v="ZJ"/>
    <s v="9200090966"/>
    <s v="40"/>
    <n v="3.83"/>
    <s v=""/>
    <x v="2"/>
    <x v="4"/>
    <x v="2"/>
  </r>
  <r>
    <s v="1012"/>
    <s v="0L"/>
    <x v="4"/>
    <d v="2018-02-06T00:00:00"/>
    <x v="1"/>
    <x v="5"/>
    <s v="ZJ"/>
    <s v="9200090966"/>
    <s v="40"/>
    <n v="2.5499999999999998"/>
    <s v=""/>
    <x v="1"/>
    <x v="4"/>
    <x v="1"/>
  </r>
  <r>
    <s v="1012"/>
    <s v="0L"/>
    <x v="4"/>
    <d v="2018-02-06T00:00:00"/>
    <x v="1"/>
    <x v="5"/>
    <s v="ZJ"/>
    <s v="9200090971"/>
    <s v="40"/>
    <n v="5.58"/>
    <s v=""/>
    <x v="1"/>
    <x v="4"/>
    <x v="1"/>
  </r>
  <r>
    <s v="1012"/>
    <s v="0L"/>
    <x v="4"/>
    <d v="2018-02-07T00:00:00"/>
    <x v="1"/>
    <x v="5"/>
    <s v="ZJ"/>
    <s v="9200090968"/>
    <s v="40"/>
    <n v="1.53"/>
    <s v=""/>
    <x v="2"/>
    <x v="4"/>
    <x v="2"/>
  </r>
  <r>
    <s v="1012"/>
    <s v="0L"/>
    <x v="4"/>
    <d v="2018-02-07T00:00:00"/>
    <x v="1"/>
    <x v="5"/>
    <s v="ZJ"/>
    <s v="9200090968"/>
    <s v="40"/>
    <n v="37.6"/>
    <s v=""/>
    <x v="1"/>
    <x v="4"/>
    <x v="1"/>
  </r>
  <r>
    <s v="1012"/>
    <s v="0L"/>
    <x v="4"/>
    <d v="2018-02-06T00:00:00"/>
    <x v="1"/>
    <x v="5"/>
    <s v="ZJ"/>
    <s v="9200090975"/>
    <s v="50"/>
    <n v="-1.98"/>
    <s v=""/>
    <x v="1"/>
    <x v="4"/>
    <x v="1"/>
  </r>
  <r>
    <s v="1012"/>
    <s v="0L"/>
    <x v="4"/>
    <d v="2018-02-07T00:00:00"/>
    <x v="1"/>
    <x v="5"/>
    <s v="ZJ"/>
    <s v="9200090977"/>
    <s v="50"/>
    <n v="-14.14"/>
    <s v=""/>
    <x v="2"/>
    <x v="4"/>
    <x v="2"/>
  </r>
  <r>
    <s v="1012"/>
    <s v="0L"/>
    <x v="4"/>
    <d v="2018-02-07T00:00:00"/>
    <x v="1"/>
    <x v="5"/>
    <s v="ZJ"/>
    <s v="9200090978"/>
    <s v="50"/>
    <n v="-39.869999999999997"/>
    <s v=""/>
    <x v="1"/>
    <x v="4"/>
    <x v="1"/>
  </r>
  <r>
    <s v="1012"/>
    <s v="0L"/>
    <x v="4"/>
    <d v="2018-02-06T00:00:00"/>
    <x v="1"/>
    <x v="5"/>
    <s v="ZJ"/>
    <s v="9200090983"/>
    <s v="50"/>
    <n v="-72.489999999999995"/>
    <s v=""/>
    <x v="1"/>
    <x v="4"/>
    <x v="1"/>
  </r>
  <r>
    <s v="1012"/>
    <s v="0L"/>
    <x v="4"/>
    <d v="2018-02-07T00:00:00"/>
    <x v="1"/>
    <x v="5"/>
    <s v="ZJ"/>
    <s v="9200091022"/>
    <s v="40"/>
    <n v="12.7"/>
    <s v=""/>
    <x v="1"/>
    <x v="4"/>
    <x v="1"/>
  </r>
  <r>
    <s v="1012"/>
    <s v="0L"/>
    <x v="4"/>
    <d v="2018-02-08T00:00:00"/>
    <x v="1"/>
    <x v="5"/>
    <s v="ZJ"/>
    <s v="9200091024"/>
    <s v="50"/>
    <n v="-3.61"/>
    <s v=""/>
    <x v="0"/>
    <x v="4"/>
    <x v="0"/>
  </r>
  <r>
    <s v="1012"/>
    <s v="0L"/>
    <x v="4"/>
    <d v="2018-02-08T00:00:00"/>
    <x v="1"/>
    <x v="5"/>
    <s v="ZJ"/>
    <s v="9200091024"/>
    <s v="50"/>
    <n v="-7.77"/>
    <s v=""/>
    <x v="3"/>
    <x v="4"/>
    <x v="3"/>
  </r>
  <r>
    <s v="1012"/>
    <s v="0L"/>
    <x v="4"/>
    <d v="2018-02-08T00:00:00"/>
    <x v="1"/>
    <x v="5"/>
    <s v="ZJ"/>
    <s v="9200091024"/>
    <s v="50"/>
    <n v="-1944.46"/>
    <s v=""/>
    <x v="1"/>
    <x v="4"/>
    <x v="1"/>
  </r>
  <r>
    <s v="1012"/>
    <s v="0L"/>
    <x v="4"/>
    <d v="2018-02-07T00:00:00"/>
    <x v="1"/>
    <x v="5"/>
    <s v="ZJ"/>
    <s v="9200091026"/>
    <s v="40"/>
    <n v="1.54"/>
    <s v=""/>
    <x v="1"/>
    <x v="4"/>
    <x v="1"/>
  </r>
  <r>
    <s v="1012"/>
    <s v="0L"/>
    <x v="4"/>
    <d v="2018-02-07T00:00:00"/>
    <x v="1"/>
    <x v="5"/>
    <s v="ZJ"/>
    <s v="9200091032"/>
    <s v="40"/>
    <n v="43.89"/>
    <s v=""/>
    <x v="1"/>
    <x v="4"/>
    <x v="1"/>
  </r>
  <r>
    <s v="1012"/>
    <s v="0L"/>
    <x v="4"/>
    <d v="2018-02-08T00:00:00"/>
    <x v="1"/>
    <x v="5"/>
    <s v="ZJ"/>
    <s v="9200091033"/>
    <s v="40"/>
    <n v="1.18"/>
    <s v=""/>
    <x v="1"/>
    <x v="4"/>
    <x v="1"/>
  </r>
  <r>
    <s v="1012"/>
    <s v="0L"/>
    <x v="4"/>
    <d v="2018-02-08T00:00:00"/>
    <x v="1"/>
    <x v="5"/>
    <s v="ZJ"/>
    <s v="9200091034"/>
    <s v="40"/>
    <n v="2.0699999999999998"/>
    <s v=""/>
    <x v="2"/>
    <x v="4"/>
    <x v="2"/>
  </r>
  <r>
    <s v="1012"/>
    <s v="0L"/>
    <x v="4"/>
    <d v="2018-02-08T00:00:00"/>
    <x v="1"/>
    <x v="5"/>
    <s v="ZJ"/>
    <s v="9200091034"/>
    <s v="40"/>
    <n v="14.43"/>
    <s v=""/>
    <x v="1"/>
    <x v="4"/>
    <x v="1"/>
  </r>
  <r>
    <s v="1012"/>
    <s v="0L"/>
    <x v="4"/>
    <d v="2018-02-07T00:00:00"/>
    <x v="1"/>
    <x v="5"/>
    <s v="ZJ"/>
    <s v="9200091039"/>
    <s v="50"/>
    <n v="-69.84"/>
    <s v=""/>
    <x v="1"/>
    <x v="4"/>
    <x v="1"/>
  </r>
  <r>
    <s v="1012"/>
    <s v="0L"/>
    <x v="4"/>
    <d v="2018-02-08T00:00:00"/>
    <x v="1"/>
    <x v="5"/>
    <s v="ZJ"/>
    <s v="9200091040"/>
    <s v="50"/>
    <n v="-24.72"/>
    <s v=""/>
    <x v="1"/>
    <x v="4"/>
    <x v="1"/>
  </r>
  <r>
    <s v="1012"/>
    <s v="0L"/>
    <x v="4"/>
    <d v="2018-02-08T00:00:00"/>
    <x v="1"/>
    <x v="5"/>
    <s v="ZJ"/>
    <s v="9200091040"/>
    <s v="50"/>
    <n v="-0.98"/>
    <s v=""/>
    <x v="0"/>
    <x v="4"/>
    <x v="0"/>
  </r>
  <r>
    <s v="1012"/>
    <s v="0L"/>
    <x v="4"/>
    <d v="2018-02-08T00:00:00"/>
    <x v="1"/>
    <x v="5"/>
    <s v="ZJ"/>
    <s v="9200091041"/>
    <s v="50"/>
    <n v="-3.56"/>
    <s v=""/>
    <x v="3"/>
    <x v="4"/>
    <x v="3"/>
  </r>
  <r>
    <s v="1012"/>
    <s v="0L"/>
    <x v="4"/>
    <d v="2018-02-08T00:00:00"/>
    <x v="1"/>
    <x v="5"/>
    <s v="ZJ"/>
    <s v="9200091041"/>
    <s v="50"/>
    <n v="-8.85"/>
    <s v=""/>
    <x v="2"/>
    <x v="4"/>
    <x v="2"/>
  </r>
  <r>
    <s v="1012"/>
    <s v="0L"/>
    <x v="4"/>
    <d v="2018-02-08T00:00:00"/>
    <x v="1"/>
    <x v="5"/>
    <s v="ZJ"/>
    <s v="9200091047"/>
    <s v="40"/>
    <n v="1.47"/>
    <s v=""/>
    <x v="1"/>
    <x v="4"/>
    <x v="1"/>
  </r>
  <r>
    <s v="1012"/>
    <s v="0L"/>
    <x v="4"/>
    <d v="2018-02-09T00:00:00"/>
    <x v="1"/>
    <x v="5"/>
    <s v="ZJ"/>
    <s v="9200091063"/>
    <s v="50"/>
    <n v="-10.96"/>
    <s v=""/>
    <x v="0"/>
    <x v="4"/>
    <x v="0"/>
  </r>
  <r>
    <s v="1012"/>
    <s v="0L"/>
    <x v="4"/>
    <d v="2018-02-09T00:00:00"/>
    <x v="1"/>
    <x v="5"/>
    <s v="ZJ"/>
    <s v="9200091063"/>
    <s v="50"/>
    <n v="-32.51"/>
    <s v=""/>
    <x v="3"/>
    <x v="4"/>
    <x v="3"/>
  </r>
  <r>
    <s v="1012"/>
    <s v="0L"/>
    <x v="4"/>
    <d v="2018-02-09T00:00:00"/>
    <x v="1"/>
    <x v="5"/>
    <s v="ZJ"/>
    <s v="9200091063"/>
    <s v="50"/>
    <n v="-10.199999999999999"/>
    <s v=""/>
    <x v="2"/>
    <x v="4"/>
    <x v="2"/>
  </r>
  <r>
    <s v="1012"/>
    <s v="0L"/>
    <x v="4"/>
    <d v="2018-02-09T00:00:00"/>
    <x v="1"/>
    <x v="5"/>
    <s v="ZJ"/>
    <s v="9200091063"/>
    <s v="50"/>
    <n v="-3847.82"/>
    <s v=""/>
    <x v="1"/>
    <x v="4"/>
    <x v="1"/>
  </r>
  <r>
    <s v="1012"/>
    <s v="0L"/>
    <x v="4"/>
    <d v="2018-02-08T00:00:00"/>
    <x v="1"/>
    <x v="5"/>
    <s v="ZJ"/>
    <s v="9200091070"/>
    <s v="40"/>
    <n v="13.37"/>
    <s v=""/>
    <x v="1"/>
    <x v="4"/>
    <x v="1"/>
  </r>
  <r>
    <s v="1012"/>
    <s v="0L"/>
    <x v="4"/>
    <d v="2018-02-08T00:00:00"/>
    <x v="1"/>
    <x v="5"/>
    <s v="ZJ"/>
    <s v="9200091076"/>
    <s v="40"/>
    <n v="4.42"/>
    <s v=""/>
    <x v="1"/>
    <x v="4"/>
    <x v="1"/>
  </r>
  <r>
    <s v="1012"/>
    <s v="0L"/>
    <x v="4"/>
    <d v="2018-02-09T00:00:00"/>
    <x v="1"/>
    <x v="5"/>
    <s v="ZJ"/>
    <s v="9200091078"/>
    <s v="40"/>
    <n v="18.04"/>
    <s v=""/>
    <x v="1"/>
    <x v="4"/>
    <x v="1"/>
  </r>
  <r>
    <s v="1012"/>
    <s v="0L"/>
    <x v="4"/>
    <d v="2018-02-09T00:00:00"/>
    <x v="1"/>
    <x v="5"/>
    <s v="ZJ"/>
    <s v="9200091084"/>
    <s v="50"/>
    <n v="-247.52"/>
    <s v=""/>
    <x v="1"/>
    <x v="4"/>
    <x v="1"/>
  </r>
  <r>
    <s v="1012"/>
    <s v="0L"/>
    <x v="4"/>
    <d v="2018-02-12T00:00:00"/>
    <x v="1"/>
    <x v="5"/>
    <s v="ZJ"/>
    <s v="9200091111"/>
    <s v="50"/>
    <n v="-3656.46"/>
    <s v=""/>
    <x v="1"/>
    <x v="4"/>
    <x v="1"/>
  </r>
  <r>
    <s v="1012"/>
    <s v="0L"/>
    <x v="4"/>
    <d v="2018-02-06T00:00:00"/>
    <x v="1"/>
    <x v="5"/>
    <s v="ZJ"/>
    <s v="9200091115"/>
    <s v="40"/>
    <n v="0.26"/>
    <s v=""/>
    <x v="1"/>
    <x v="4"/>
    <x v="1"/>
  </r>
  <r>
    <s v="1012"/>
    <s v="0L"/>
    <x v="4"/>
    <d v="2018-02-09T00:00:00"/>
    <x v="1"/>
    <x v="5"/>
    <s v="ZJ"/>
    <s v="9200091118"/>
    <s v="40"/>
    <n v="2.11"/>
    <s v=""/>
    <x v="1"/>
    <x v="4"/>
    <x v="1"/>
  </r>
  <r>
    <s v="1012"/>
    <s v="0L"/>
    <x v="4"/>
    <d v="2018-02-10T00:00:00"/>
    <x v="1"/>
    <x v="5"/>
    <s v="ZJ"/>
    <s v="9200091132"/>
    <s v="40"/>
    <n v="3.6"/>
    <s v=""/>
    <x v="1"/>
    <x v="4"/>
    <x v="1"/>
  </r>
  <r>
    <s v="1012"/>
    <s v="0L"/>
    <x v="4"/>
    <d v="2018-02-12T00:00:00"/>
    <x v="1"/>
    <x v="5"/>
    <s v="ZJ"/>
    <s v="9200091134"/>
    <s v="40"/>
    <n v="24.79"/>
    <s v=""/>
    <x v="1"/>
    <x v="4"/>
    <x v="1"/>
  </r>
  <r>
    <s v="1012"/>
    <s v="0L"/>
    <x v="4"/>
    <d v="2018-02-12T00:00:00"/>
    <x v="1"/>
    <x v="5"/>
    <s v="ZJ"/>
    <s v="9200091134"/>
    <s v="40"/>
    <n v="8.76"/>
    <s v=""/>
    <x v="3"/>
    <x v="4"/>
    <x v="3"/>
  </r>
  <r>
    <s v="1012"/>
    <s v="0L"/>
    <x v="4"/>
    <d v="2018-02-09T00:00:00"/>
    <x v="1"/>
    <x v="5"/>
    <s v="ZJ"/>
    <s v="9200091141"/>
    <s v="50"/>
    <n v="-3.6"/>
    <s v=""/>
    <x v="1"/>
    <x v="4"/>
    <x v="1"/>
  </r>
  <r>
    <s v="1012"/>
    <s v="0L"/>
    <x v="4"/>
    <d v="2018-02-10T00:00:00"/>
    <x v="1"/>
    <x v="5"/>
    <s v="ZJ"/>
    <s v="9200091142"/>
    <s v="50"/>
    <n v="-0.66"/>
    <s v=""/>
    <x v="2"/>
    <x v="4"/>
    <x v="2"/>
  </r>
  <r>
    <s v="1012"/>
    <s v="0L"/>
    <x v="4"/>
    <d v="2018-02-10T00:00:00"/>
    <x v="1"/>
    <x v="5"/>
    <s v="ZJ"/>
    <s v="9200091142"/>
    <s v="50"/>
    <n v="-8.56"/>
    <s v=""/>
    <x v="1"/>
    <x v="4"/>
    <x v="1"/>
  </r>
  <r>
    <s v="1012"/>
    <s v="0L"/>
    <x v="4"/>
    <d v="2018-02-12T00:00:00"/>
    <x v="1"/>
    <x v="5"/>
    <s v="ZJ"/>
    <s v="9200091143"/>
    <s v="50"/>
    <n v="-12.76"/>
    <s v=""/>
    <x v="1"/>
    <x v="4"/>
    <x v="1"/>
  </r>
  <r>
    <s v="1012"/>
    <s v="0L"/>
    <x v="4"/>
    <d v="2018-02-12T00:00:00"/>
    <x v="1"/>
    <x v="5"/>
    <s v="ZJ"/>
    <s v="9200091143"/>
    <s v="50"/>
    <n v="-1.52"/>
    <s v=""/>
    <x v="0"/>
    <x v="4"/>
    <x v="0"/>
  </r>
  <r>
    <s v="1012"/>
    <s v="0L"/>
    <x v="4"/>
    <d v="2018-02-12T00:00:00"/>
    <x v="1"/>
    <x v="5"/>
    <s v="ZJ"/>
    <s v="9200091143"/>
    <s v="50"/>
    <n v="-9.09"/>
    <s v=""/>
    <x v="3"/>
    <x v="4"/>
    <x v="3"/>
  </r>
  <r>
    <s v="1012"/>
    <s v="0L"/>
    <x v="4"/>
    <d v="2018-02-13T00:00:00"/>
    <x v="1"/>
    <x v="5"/>
    <s v="ZJ"/>
    <s v="9200091168"/>
    <s v="50"/>
    <n v="-101.28"/>
    <s v=""/>
    <x v="4"/>
    <x v="4"/>
    <x v="4"/>
  </r>
  <r>
    <s v="1012"/>
    <s v="0L"/>
    <x v="4"/>
    <d v="2018-02-13T00:00:00"/>
    <x v="1"/>
    <x v="5"/>
    <s v="ZJ"/>
    <s v="9200091168"/>
    <s v="50"/>
    <n v="-10.97"/>
    <s v=""/>
    <x v="0"/>
    <x v="4"/>
    <x v="0"/>
  </r>
  <r>
    <s v="1012"/>
    <s v="0L"/>
    <x v="4"/>
    <d v="2018-02-13T00:00:00"/>
    <x v="1"/>
    <x v="5"/>
    <s v="ZJ"/>
    <s v="9200091168"/>
    <s v="50"/>
    <n v="-3713.13"/>
    <s v=""/>
    <x v="1"/>
    <x v="4"/>
    <x v="1"/>
  </r>
  <r>
    <s v="1012"/>
    <s v="0L"/>
    <x v="4"/>
    <d v="2018-02-13T00:00:00"/>
    <x v="1"/>
    <x v="5"/>
    <s v="ZJ"/>
    <s v="9200091168"/>
    <s v="50"/>
    <n v="-249.08"/>
    <s v=""/>
    <x v="2"/>
    <x v="4"/>
    <x v="2"/>
  </r>
  <r>
    <s v="1012"/>
    <s v="0L"/>
    <x v="4"/>
    <d v="2018-02-14T00:00:00"/>
    <x v="1"/>
    <x v="5"/>
    <s v="ZJ"/>
    <s v="9200091299"/>
    <s v="50"/>
    <n v="-4981.83"/>
    <s v=""/>
    <x v="1"/>
    <x v="4"/>
    <x v="1"/>
  </r>
  <r>
    <s v="1012"/>
    <s v="0L"/>
    <x v="4"/>
    <d v="2018-02-14T00:00:00"/>
    <x v="1"/>
    <x v="5"/>
    <s v="ZJ"/>
    <s v="9200091299"/>
    <s v="50"/>
    <n v="-100.18"/>
    <s v=""/>
    <x v="0"/>
    <x v="4"/>
    <x v="0"/>
  </r>
  <r>
    <s v="1012"/>
    <s v="0L"/>
    <x v="4"/>
    <d v="2018-02-14T00:00:00"/>
    <x v="1"/>
    <x v="5"/>
    <s v="ZJ"/>
    <s v="9200091299"/>
    <s v="50"/>
    <n v="-274.23"/>
    <s v=""/>
    <x v="2"/>
    <x v="4"/>
    <x v="2"/>
  </r>
  <r>
    <s v="1012"/>
    <s v="0L"/>
    <x v="4"/>
    <d v="2018-02-02T00:00:00"/>
    <x v="1"/>
    <x v="5"/>
    <s v="ZJ"/>
    <s v="9200091301"/>
    <s v="40"/>
    <n v="3.75"/>
    <s v=""/>
    <x v="1"/>
    <x v="4"/>
    <x v="1"/>
  </r>
  <r>
    <s v="1012"/>
    <s v="0L"/>
    <x v="4"/>
    <d v="2018-02-13T00:00:00"/>
    <x v="1"/>
    <x v="5"/>
    <s v="ZJ"/>
    <s v="9200091304"/>
    <s v="40"/>
    <n v="3"/>
    <s v=""/>
    <x v="1"/>
    <x v="4"/>
    <x v="1"/>
  </r>
  <r>
    <s v="1012"/>
    <s v="0L"/>
    <x v="4"/>
    <d v="2018-02-12T00:00:00"/>
    <x v="1"/>
    <x v="5"/>
    <s v="ZJ"/>
    <s v="9200091309"/>
    <s v="40"/>
    <n v="2.2200000000000002"/>
    <s v=""/>
    <x v="1"/>
    <x v="4"/>
    <x v="1"/>
  </r>
  <r>
    <s v="1012"/>
    <s v="0L"/>
    <x v="4"/>
    <d v="2018-02-12T00:00:00"/>
    <x v="1"/>
    <x v="5"/>
    <s v="ZJ"/>
    <s v="9200091313"/>
    <s v="40"/>
    <n v="3.66"/>
    <s v=""/>
    <x v="1"/>
    <x v="4"/>
    <x v="1"/>
  </r>
  <r>
    <s v="1012"/>
    <s v="0L"/>
    <x v="4"/>
    <d v="2018-02-13T00:00:00"/>
    <x v="1"/>
    <x v="5"/>
    <s v="ZJ"/>
    <s v="9200091317"/>
    <s v="50"/>
    <n v="-0.57999999999999996"/>
    <s v=""/>
    <x v="0"/>
    <x v="4"/>
    <x v="0"/>
  </r>
  <r>
    <s v="1012"/>
    <s v="0L"/>
    <x v="4"/>
    <d v="2018-02-13T00:00:00"/>
    <x v="1"/>
    <x v="5"/>
    <s v="ZJ"/>
    <s v="9200091317"/>
    <s v="50"/>
    <n v="-6.75"/>
    <s v=""/>
    <x v="1"/>
    <x v="4"/>
    <x v="1"/>
  </r>
  <r>
    <s v="1012"/>
    <s v="0L"/>
    <x v="4"/>
    <d v="2018-02-14T00:00:00"/>
    <x v="1"/>
    <x v="5"/>
    <s v="ZJ"/>
    <s v="9200091318"/>
    <s v="50"/>
    <n v="-15.12"/>
    <s v=""/>
    <x v="2"/>
    <x v="4"/>
    <x v="2"/>
  </r>
  <r>
    <s v="1012"/>
    <s v="0L"/>
    <x v="4"/>
    <d v="2018-02-14T00:00:00"/>
    <x v="1"/>
    <x v="5"/>
    <s v="ZJ"/>
    <s v="9200091318"/>
    <s v="50"/>
    <n v="-95.19"/>
    <s v=""/>
    <x v="1"/>
    <x v="4"/>
    <x v="1"/>
  </r>
  <r>
    <s v="1012"/>
    <s v="0L"/>
    <x v="4"/>
    <d v="2018-02-10T00:00:00"/>
    <x v="1"/>
    <x v="5"/>
    <s v="ZJ"/>
    <s v="9200091320"/>
    <s v="40"/>
    <n v="0.84"/>
    <s v=""/>
    <x v="1"/>
    <x v="4"/>
    <x v="1"/>
  </r>
  <r>
    <s v="1012"/>
    <s v="0L"/>
    <x v="4"/>
    <d v="2018-02-14T00:00:00"/>
    <x v="1"/>
    <x v="5"/>
    <s v="ZJ"/>
    <s v="9200091321"/>
    <s v="40"/>
    <n v="107.86"/>
    <s v=""/>
    <x v="1"/>
    <x v="4"/>
    <x v="1"/>
  </r>
  <r>
    <s v="1012"/>
    <s v="0L"/>
    <x v="4"/>
    <d v="2018-02-12T00:00:00"/>
    <x v="1"/>
    <x v="5"/>
    <s v="ZJ"/>
    <s v="9200091387"/>
    <s v="50"/>
    <n v="-0.7"/>
    <s v=""/>
    <x v="1"/>
    <x v="4"/>
    <x v="1"/>
  </r>
  <r>
    <s v="1012"/>
    <s v="0L"/>
    <x v="4"/>
    <d v="2018-02-15T00:00:00"/>
    <x v="1"/>
    <x v="5"/>
    <s v="ZJ"/>
    <s v="9200091414"/>
    <s v="50"/>
    <n v="-3.76"/>
    <s v=""/>
    <x v="0"/>
    <x v="4"/>
    <x v="0"/>
  </r>
  <r>
    <s v="1012"/>
    <s v="0L"/>
    <x v="4"/>
    <d v="2018-02-15T00:00:00"/>
    <x v="1"/>
    <x v="5"/>
    <s v="ZJ"/>
    <s v="9200091414"/>
    <s v="50"/>
    <n v="-2820.55"/>
    <s v=""/>
    <x v="1"/>
    <x v="4"/>
    <x v="1"/>
  </r>
  <r>
    <s v="1012"/>
    <s v="0L"/>
    <x v="4"/>
    <d v="2018-02-15T00:00:00"/>
    <x v="1"/>
    <x v="5"/>
    <s v="ZJ"/>
    <s v="9200091414"/>
    <s v="50"/>
    <n v="-154.88999999999999"/>
    <s v=""/>
    <x v="2"/>
    <x v="4"/>
    <x v="2"/>
  </r>
  <r>
    <s v="1012"/>
    <s v="0L"/>
    <x v="4"/>
    <d v="2018-02-05T00:00:00"/>
    <x v="1"/>
    <x v="5"/>
    <s v="ZJ"/>
    <s v="9200091422"/>
    <s v="40"/>
    <n v="4.72"/>
    <s v=""/>
    <x v="0"/>
    <x v="4"/>
    <x v="0"/>
  </r>
  <r>
    <s v="1012"/>
    <s v="0L"/>
    <x v="4"/>
    <d v="2018-02-12T00:00:00"/>
    <x v="1"/>
    <x v="5"/>
    <s v="ZJ"/>
    <s v="9200091423"/>
    <s v="40"/>
    <n v="2.2000000000000002"/>
    <s v=""/>
    <x v="1"/>
    <x v="4"/>
    <x v="1"/>
  </r>
  <r>
    <s v="1012"/>
    <s v="0L"/>
    <x v="4"/>
    <d v="2018-02-14T00:00:00"/>
    <x v="1"/>
    <x v="5"/>
    <s v="ZJ"/>
    <s v="9200091424"/>
    <s v="40"/>
    <n v="2.5"/>
    <s v=""/>
    <x v="0"/>
    <x v="4"/>
    <x v="0"/>
  </r>
  <r>
    <s v="1012"/>
    <s v="0L"/>
    <x v="4"/>
    <d v="2018-02-15T00:00:00"/>
    <x v="1"/>
    <x v="5"/>
    <s v="ZJ"/>
    <s v="9200091430"/>
    <s v="40"/>
    <n v="6.57"/>
    <s v=""/>
    <x v="2"/>
    <x v="4"/>
    <x v="2"/>
  </r>
  <r>
    <s v="1012"/>
    <s v="0L"/>
    <x v="4"/>
    <d v="2018-02-15T00:00:00"/>
    <x v="1"/>
    <x v="5"/>
    <s v="ZJ"/>
    <s v="9200091430"/>
    <s v="40"/>
    <n v="23.72"/>
    <s v=""/>
    <x v="1"/>
    <x v="4"/>
    <x v="1"/>
  </r>
  <r>
    <s v="1012"/>
    <s v="0L"/>
    <x v="4"/>
    <d v="2018-02-14T00:00:00"/>
    <x v="1"/>
    <x v="5"/>
    <s v="ZJ"/>
    <s v="9200091436"/>
    <s v="50"/>
    <n v="-724.76"/>
    <s v=""/>
    <x v="1"/>
    <x v="4"/>
    <x v="1"/>
  </r>
  <r>
    <s v="1012"/>
    <s v="0L"/>
    <x v="4"/>
    <d v="2018-02-14T00:00:00"/>
    <x v="1"/>
    <x v="5"/>
    <s v="ZJ"/>
    <s v="9200091436"/>
    <s v="50"/>
    <n v="-16.690000000000001"/>
    <s v=""/>
    <x v="2"/>
    <x v="4"/>
    <x v="2"/>
  </r>
  <r>
    <s v="1012"/>
    <s v="0L"/>
    <x v="4"/>
    <d v="2018-02-15T00:00:00"/>
    <x v="1"/>
    <x v="5"/>
    <s v="ZJ"/>
    <s v="9200091437"/>
    <s v="50"/>
    <n v="-1569.29"/>
    <s v=""/>
    <x v="1"/>
    <x v="4"/>
    <x v="1"/>
  </r>
  <r>
    <s v="1012"/>
    <s v="0L"/>
    <x v="4"/>
    <d v="2018-02-15T00:00:00"/>
    <x v="1"/>
    <x v="5"/>
    <s v="ZJ"/>
    <s v="9200091438"/>
    <s v="50"/>
    <n v="-11.42"/>
    <s v=""/>
    <x v="2"/>
    <x v="4"/>
    <x v="2"/>
  </r>
  <r>
    <s v="1012"/>
    <s v="0L"/>
    <x v="4"/>
    <d v="2018-02-12T00:00:00"/>
    <x v="1"/>
    <x v="5"/>
    <s v="ZJ"/>
    <s v="9200091619"/>
    <s v="40"/>
    <n v="1.56"/>
    <s v=""/>
    <x v="1"/>
    <x v="4"/>
    <x v="1"/>
  </r>
  <r>
    <s v="1012"/>
    <s v="0L"/>
    <x v="4"/>
    <d v="2018-02-16T00:00:00"/>
    <x v="1"/>
    <x v="5"/>
    <s v="ZJ"/>
    <s v="9200091623"/>
    <s v="50"/>
    <n v="-246.1"/>
    <s v=""/>
    <x v="0"/>
    <x v="4"/>
    <x v="0"/>
  </r>
  <r>
    <s v="1012"/>
    <s v="0L"/>
    <x v="4"/>
    <d v="2018-02-16T00:00:00"/>
    <x v="1"/>
    <x v="5"/>
    <s v="ZJ"/>
    <s v="9200091623"/>
    <s v="50"/>
    <n v="-3066.3"/>
    <s v=""/>
    <x v="1"/>
    <x v="4"/>
    <x v="1"/>
  </r>
  <r>
    <s v="1012"/>
    <s v="0L"/>
    <x v="4"/>
    <d v="2018-02-16T00:00:00"/>
    <x v="1"/>
    <x v="5"/>
    <s v="ZJ"/>
    <s v="9200091623"/>
    <s v="50"/>
    <n v="-16.25"/>
    <s v=""/>
    <x v="2"/>
    <x v="4"/>
    <x v="2"/>
  </r>
  <r>
    <s v="1012"/>
    <s v="0L"/>
    <x v="4"/>
    <d v="2018-02-16T00:00:00"/>
    <x v="1"/>
    <x v="5"/>
    <s v="ZJ"/>
    <s v="9200091627"/>
    <s v="40"/>
    <n v="0.76"/>
    <s v=""/>
    <x v="1"/>
    <x v="4"/>
    <x v="1"/>
  </r>
  <r>
    <s v="1012"/>
    <s v="0L"/>
    <x v="4"/>
    <d v="2018-02-16T00:00:00"/>
    <x v="1"/>
    <x v="5"/>
    <s v="ZJ"/>
    <s v="9200091628"/>
    <s v="40"/>
    <n v="14.35"/>
    <s v=""/>
    <x v="3"/>
    <x v="4"/>
    <x v="3"/>
  </r>
  <r>
    <s v="1012"/>
    <s v="0L"/>
    <x v="4"/>
    <d v="2018-02-16T00:00:00"/>
    <x v="1"/>
    <x v="5"/>
    <s v="ZJ"/>
    <s v="9200091629"/>
    <s v="40"/>
    <n v="35.11"/>
    <s v=""/>
    <x v="1"/>
    <x v="4"/>
    <x v="1"/>
  </r>
  <r>
    <s v="1012"/>
    <s v="0L"/>
    <x v="4"/>
    <d v="2018-02-15T00:00:00"/>
    <x v="1"/>
    <x v="5"/>
    <s v="ZJ"/>
    <s v="9200091645"/>
    <s v="50"/>
    <n v="-97.9"/>
    <s v=""/>
    <x v="1"/>
    <x v="4"/>
    <x v="1"/>
  </r>
  <r>
    <s v="1012"/>
    <s v="0L"/>
    <x v="4"/>
    <d v="2018-02-15T00:00:00"/>
    <x v="1"/>
    <x v="5"/>
    <s v="ZJ"/>
    <s v="9200091645"/>
    <s v="50"/>
    <n v="-2.93"/>
    <s v=""/>
    <x v="3"/>
    <x v="4"/>
    <x v="3"/>
  </r>
  <r>
    <s v="1012"/>
    <s v="0L"/>
    <x v="4"/>
    <d v="2018-02-16T00:00:00"/>
    <x v="1"/>
    <x v="5"/>
    <s v="ZJ"/>
    <s v="9200091646"/>
    <s v="50"/>
    <n v="-0.64"/>
    <s v=""/>
    <x v="2"/>
    <x v="4"/>
    <x v="2"/>
  </r>
  <r>
    <s v="1012"/>
    <s v="0L"/>
    <x v="4"/>
    <d v="2018-02-16T00:00:00"/>
    <x v="1"/>
    <x v="5"/>
    <s v="ZJ"/>
    <s v="9200091647"/>
    <s v="50"/>
    <n v="-5.66"/>
    <s v=""/>
    <x v="3"/>
    <x v="4"/>
    <x v="3"/>
  </r>
  <r>
    <s v="1012"/>
    <s v="0L"/>
    <x v="4"/>
    <d v="2018-02-16T00:00:00"/>
    <x v="1"/>
    <x v="5"/>
    <s v="ZJ"/>
    <s v="9200091647"/>
    <s v="50"/>
    <n v="-31.59"/>
    <s v=""/>
    <x v="1"/>
    <x v="4"/>
    <x v="1"/>
  </r>
  <r>
    <s v="1012"/>
    <s v="0L"/>
    <x v="4"/>
    <d v="2018-02-19T00:00:00"/>
    <x v="1"/>
    <x v="5"/>
    <s v="ZJ"/>
    <s v="9200091669"/>
    <s v="50"/>
    <n v="-18.36"/>
    <s v=""/>
    <x v="2"/>
    <x v="4"/>
    <x v="2"/>
  </r>
  <r>
    <s v="1012"/>
    <s v="0L"/>
    <x v="4"/>
    <d v="2018-02-19T00:00:00"/>
    <x v="1"/>
    <x v="5"/>
    <s v="ZJ"/>
    <s v="9200091669"/>
    <s v="50"/>
    <n v="-26.71"/>
    <s v=""/>
    <x v="0"/>
    <x v="4"/>
    <x v="0"/>
  </r>
  <r>
    <s v="1012"/>
    <s v="0L"/>
    <x v="4"/>
    <d v="2018-02-19T00:00:00"/>
    <x v="1"/>
    <x v="5"/>
    <s v="ZJ"/>
    <s v="9200091669"/>
    <s v="50"/>
    <n v="-731.93"/>
    <s v=""/>
    <x v="1"/>
    <x v="4"/>
    <x v="1"/>
  </r>
  <r>
    <s v="1012"/>
    <s v="0L"/>
    <x v="4"/>
    <d v="2018-02-05T00:00:00"/>
    <x v="1"/>
    <x v="5"/>
    <s v="ZJ"/>
    <s v="9200091671"/>
    <s v="40"/>
    <n v="3.32"/>
    <s v=""/>
    <x v="1"/>
    <x v="4"/>
    <x v="1"/>
  </r>
  <r>
    <s v="1012"/>
    <s v="0L"/>
    <x v="4"/>
    <d v="2018-02-19T00:00:00"/>
    <x v="1"/>
    <x v="5"/>
    <s v="ZJ"/>
    <s v="9200091679"/>
    <s v="40"/>
    <n v="23.49"/>
    <s v=""/>
    <x v="2"/>
    <x v="4"/>
    <x v="2"/>
  </r>
  <r>
    <s v="1012"/>
    <s v="0L"/>
    <x v="4"/>
    <d v="2018-02-19T00:00:00"/>
    <x v="1"/>
    <x v="5"/>
    <s v="ZJ"/>
    <s v="9200091679"/>
    <s v="40"/>
    <n v="1500.37"/>
    <s v=""/>
    <x v="1"/>
    <x v="4"/>
    <x v="1"/>
  </r>
  <r>
    <s v="1012"/>
    <s v="0L"/>
    <x v="4"/>
    <d v="2018-02-16T00:00:00"/>
    <x v="1"/>
    <x v="5"/>
    <s v="ZJ"/>
    <s v="9200091699"/>
    <s v="50"/>
    <n v="-6.86"/>
    <s v=""/>
    <x v="1"/>
    <x v="4"/>
    <x v="1"/>
  </r>
  <r>
    <s v="1012"/>
    <s v="0L"/>
    <x v="4"/>
    <d v="2018-02-19T00:00:00"/>
    <x v="1"/>
    <x v="5"/>
    <s v="ZJ"/>
    <s v="9200091700"/>
    <s v="50"/>
    <n v="-1.36"/>
    <s v=""/>
    <x v="0"/>
    <x v="4"/>
    <x v="0"/>
  </r>
  <r>
    <s v="1012"/>
    <s v="0L"/>
    <x v="4"/>
    <d v="2018-02-19T00:00:00"/>
    <x v="1"/>
    <x v="5"/>
    <s v="ZJ"/>
    <s v="9200091700"/>
    <s v="50"/>
    <n v="-1491.49"/>
    <s v=""/>
    <x v="1"/>
    <x v="4"/>
    <x v="1"/>
  </r>
  <r>
    <s v="1012"/>
    <s v="0L"/>
    <x v="4"/>
    <d v="2018-02-19T00:00:00"/>
    <x v="1"/>
    <x v="5"/>
    <s v="ZJ"/>
    <s v="9200091700"/>
    <s v="50"/>
    <n v="-48.37"/>
    <s v=""/>
    <x v="2"/>
    <x v="4"/>
    <x v="2"/>
  </r>
  <r>
    <s v="1012"/>
    <s v="0L"/>
    <x v="4"/>
    <d v="2018-02-20T00:00:00"/>
    <x v="1"/>
    <x v="5"/>
    <s v="ZJ"/>
    <s v="9200091720"/>
    <s v="50"/>
    <n v="-248.06"/>
    <s v=""/>
    <x v="2"/>
    <x v="4"/>
    <x v="2"/>
  </r>
  <r>
    <s v="1012"/>
    <s v="0L"/>
    <x v="4"/>
    <d v="2018-02-20T00:00:00"/>
    <x v="1"/>
    <x v="5"/>
    <s v="ZJ"/>
    <s v="9200091720"/>
    <s v="50"/>
    <n v="-104.75"/>
    <s v=""/>
    <x v="0"/>
    <x v="4"/>
    <x v="0"/>
  </r>
  <r>
    <s v="1012"/>
    <s v="0L"/>
    <x v="4"/>
    <d v="2018-02-20T00:00:00"/>
    <x v="1"/>
    <x v="5"/>
    <s v="ZJ"/>
    <s v="9200091720"/>
    <s v="50"/>
    <n v="-4881.72"/>
    <s v=""/>
    <x v="1"/>
    <x v="4"/>
    <x v="1"/>
  </r>
  <r>
    <s v="1012"/>
    <s v="0L"/>
    <x v="4"/>
    <d v="2018-02-21T00:00:00"/>
    <x v="1"/>
    <x v="5"/>
    <s v="ZJ"/>
    <s v="9200091744"/>
    <s v="50"/>
    <n v="-3.26"/>
    <s v=""/>
    <x v="0"/>
    <x v="4"/>
    <x v="0"/>
  </r>
  <r>
    <s v="1012"/>
    <s v="0L"/>
    <x v="4"/>
    <d v="2018-02-21T00:00:00"/>
    <x v="1"/>
    <x v="5"/>
    <s v="ZJ"/>
    <s v="9200091744"/>
    <s v="50"/>
    <n v="-35.61"/>
    <s v=""/>
    <x v="2"/>
    <x v="4"/>
    <x v="2"/>
  </r>
  <r>
    <s v="1012"/>
    <s v="0L"/>
    <x v="4"/>
    <d v="2018-02-21T00:00:00"/>
    <x v="1"/>
    <x v="5"/>
    <s v="ZJ"/>
    <s v="9200091744"/>
    <s v="50"/>
    <n v="-2970.05"/>
    <s v=""/>
    <x v="1"/>
    <x v="4"/>
    <x v="1"/>
  </r>
  <r>
    <s v="1012"/>
    <s v="0L"/>
    <x v="4"/>
    <d v="2018-02-05T00:00:00"/>
    <x v="1"/>
    <x v="5"/>
    <s v="ZJ"/>
    <s v="9200091750"/>
    <s v="40"/>
    <n v="2.2400000000000002"/>
    <s v=""/>
    <x v="1"/>
    <x v="4"/>
    <x v="1"/>
  </r>
  <r>
    <s v="1012"/>
    <s v="0L"/>
    <x v="4"/>
    <d v="2018-02-09T00:00:00"/>
    <x v="1"/>
    <x v="5"/>
    <s v="ZJ"/>
    <s v="9200091753"/>
    <s v="40"/>
    <n v="3.11"/>
    <s v=""/>
    <x v="1"/>
    <x v="4"/>
    <x v="1"/>
  </r>
  <r>
    <s v="1012"/>
    <s v="0L"/>
    <x v="4"/>
    <d v="2018-02-14T00:00:00"/>
    <x v="1"/>
    <x v="5"/>
    <s v="ZJ"/>
    <s v="9200091755"/>
    <s v="40"/>
    <n v="0.41"/>
    <s v=""/>
    <x v="1"/>
    <x v="4"/>
    <x v="1"/>
  </r>
  <r>
    <s v="1012"/>
    <s v="0L"/>
    <x v="4"/>
    <d v="2018-02-16T00:00:00"/>
    <x v="1"/>
    <x v="5"/>
    <s v="ZJ"/>
    <s v="9200091756"/>
    <s v="40"/>
    <n v="1.7"/>
    <s v=""/>
    <x v="1"/>
    <x v="4"/>
    <x v="1"/>
  </r>
  <r>
    <s v="1012"/>
    <s v="0L"/>
    <x v="4"/>
    <d v="2018-02-19T00:00:00"/>
    <x v="1"/>
    <x v="5"/>
    <s v="ZJ"/>
    <s v="9200091757"/>
    <s v="40"/>
    <n v="1.73"/>
    <s v=""/>
    <x v="1"/>
    <x v="4"/>
    <x v="1"/>
  </r>
  <r>
    <s v="1012"/>
    <s v="0L"/>
    <x v="4"/>
    <d v="2018-02-20T00:00:00"/>
    <x v="1"/>
    <x v="5"/>
    <s v="ZJ"/>
    <s v="9200091758"/>
    <s v="40"/>
    <n v="259.14"/>
    <s v=""/>
    <x v="1"/>
    <x v="4"/>
    <x v="1"/>
  </r>
  <r>
    <s v="1012"/>
    <s v="0L"/>
    <x v="4"/>
    <d v="2018-02-20T00:00:00"/>
    <x v="1"/>
    <x v="5"/>
    <s v="ZJ"/>
    <s v="9200091760"/>
    <s v="40"/>
    <n v="7.08"/>
    <s v=""/>
    <x v="1"/>
    <x v="4"/>
    <x v="1"/>
  </r>
  <r>
    <s v="1012"/>
    <s v="0L"/>
    <x v="4"/>
    <d v="2018-02-05T00:00:00"/>
    <x v="1"/>
    <x v="5"/>
    <s v="ZJ"/>
    <s v="9200091767"/>
    <s v="40"/>
    <n v="1.35"/>
    <s v=""/>
    <x v="1"/>
    <x v="4"/>
    <x v="1"/>
  </r>
  <r>
    <s v="1012"/>
    <s v="0L"/>
    <x v="4"/>
    <d v="2018-02-20T00:00:00"/>
    <x v="1"/>
    <x v="5"/>
    <s v="ZJ"/>
    <s v="9200091768"/>
    <s v="50"/>
    <n v="-2.67"/>
    <s v=""/>
    <x v="1"/>
    <x v="4"/>
    <x v="1"/>
  </r>
  <r>
    <s v="1012"/>
    <s v="0L"/>
    <x v="4"/>
    <d v="2018-02-20T00:00:00"/>
    <x v="1"/>
    <x v="5"/>
    <s v="ZJ"/>
    <s v="9200091768"/>
    <s v="50"/>
    <n v="-22.43"/>
    <s v=""/>
    <x v="0"/>
    <x v="4"/>
    <x v="0"/>
  </r>
  <r>
    <s v="1012"/>
    <s v="0L"/>
    <x v="4"/>
    <d v="2018-02-21T00:00:00"/>
    <x v="1"/>
    <x v="5"/>
    <s v="ZJ"/>
    <s v="9200091769"/>
    <s v="50"/>
    <n v="-28.41"/>
    <s v=""/>
    <x v="1"/>
    <x v="4"/>
    <x v="1"/>
  </r>
  <r>
    <s v="1012"/>
    <s v="0L"/>
    <x v="4"/>
    <d v="2018-02-22T00:00:00"/>
    <x v="1"/>
    <x v="5"/>
    <s v="ZJ"/>
    <s v="9200091806"/>
    <s v="50"/>
    <n v="-10.36"/>
    <s v=""/>
    <x v="0"/>
    <x v="4"/>
    <x v="0"/>
  </r>
  <r>
    <s v="1012"/>
    <s v="0L"/>
    <x v="4"/>
    <d v="2018-02-22T00:00:00"/>
    <x v="1"/>
    <x v="5"/>
    <s v="ZJ"/>
    <s v="9200091806"/>
    <s v="50"/>
    <n v="-5256.71"/>
    <s v=""/>
    <x v="1"/>
    <x v="4"/>
    <x v="1"/>
  </r>
  <r>
    <s v="1012"/>
    <s v="0L"/>
    <x v="4"/>
    <d v="2018-02-22T00:00:00"/>
    <x v="1"/>
    <x v="5"/>
    <s v="ZJ"/>
    <s v="9200091806"/>
    <s v="50"/>
    <n v="-15.27"/>
    <s v=""/>
    <x v="2"/>
    <x v="4"/>
    <x v="2"/>
  </r>
  <r>
    <s v="1012"/>
    <s v="0L"/>
    <x v="4"/>
    <d v="2018-02-06T00:00:00"/>
    <x v="1"/>
    <x v="5"/>
    <s v="ZJ"/>
    <s v="9200091811"/>
    <s v="40"/>
    <n v="11.82"/>
    <s v=""/>
    <x v="1"/>
    <x v="4"/>
    <x v="1"/>
  </r>
  <r>
    <s v="1012"/>
    <s v="0L"/>
    <x v="4"/>
    <d v="2018-02-09T00:00:00"/>
    <x v="1"/>
    <x v="5"/>
    <s v="ZJ"/>
    <s v="9200091812"/>
    <s v="40"/>
    <n v="0.82"/>
    <s v=""/>
    <x v="1"/>
    <x v="4"/>
    <x v="1"/>
  </r>
  <r>
    <s v="1012"/>
    <s v="0L"/>
    <x v="4"/>
    <d v="2018-02-13T00:00:00"/>
    <x v="1"/>
    <x v="5"/>
    <s v="ZJ"/>
    <s v="9200091813"/>
    <s v="40"/>
    <n v="1.83"/>
    <s v=""/>
    <x v="4"/>
    <x v="4"/>
    <x v="4"/>
  </r>
  <r>
    <s v="1012"/>
    <s v="0L"/>
    <x v="4"/>
    <d v="2018-02-21T00:00:00"/>
    <x v="1"/>
    <x v="5"/>
    <s v="ZJ"/>
    <s v="9200091816"/>
    <s v="40"/>
    <n v="6.61"/>
    <s v=""/>
    <x v="1"/>
    <x v="4"/>
    <x v="1"/>
  </r>
  <r>
    <s v="1012"/>
    <s v="0L"/>
    <x v="4"/>
    <d v="2018-02-21T00:00:00"/>
    <x v="1"/>
    <x v="5"/>
    <s v="ZJ"/>
    <s v="9200091820"/>
    <s v="40"/>
    <n v="6.79"/>
    <s v=""/>
    <x v="1"/>
    <x v="4"/>
    <x v="1"/>
  </r>
  <r>
    <s v="1012"/>
    <s v="0L"/>
    <x v="4"/>
    <d v="2018-02-22T00:00:00"/>
    <x v="1"/>
    <x v="5"/>
    <s v="ZJ"/>
    <s v="9200091821"/>
    <s v="40"/>
    <n v="0.31"/>
    <s v=""/>
    <x v="1"/>
    <x v="4"/>
    <x v="1"/>
  </r>
  <r>
    <s v="1012"/>
    <s v="0L"/>
    <x v="4"/>
    <d v="2018-02-22T00:00:00"/>
    <x v="1"/>
    <x v="5"/>
    <s v="ZJ"/>
    <s v="9200091822"/>
    <s v="40"/>
    <n v="1.01"/>
    <s v=""/>
    <x v="2"/>
    <x v="4"/>
    <x v="2"/>
  </r>
  <r>
    <s v="1012"/>
    <s v="0L"/>
    <x v="4"/>
    <d v="2018-02-22T00:00:00"/>
    <x v="1"/>
    <x v="5"/>
    <s v="ZJ"/>
    <s v="9200091823"/>
    <s v="40"/>
    <n v="85.09"/>
    <s v=""/>
    <x v="1"/>
    <x v="4"/>
    <x v="1"/>
  </r>
  <r>
    <s v="1012"/>
    <s v="0L"/>
    <x v="4"/>
    <d v="2018-02-21T00:00:00"/>
    <x v="1"/>
    <x v="5"/>
    <s v="ZJ"/>
    <s v="9200091837"/>
    <s v="50"/>
    <n v="-44.03"/>
    <s v=""/>
    <x v="1"/>
    <x v="4"/>
    <x v="1"/>
  </r>
  <r>
    <s v="1012"/>
    <s v="0L"/>
    <x v="4"/>
    <d v="2018-02-22T00:00:00"/>
    <x v="1"/>
    <x v="5"/>
    <s v="ZJ"/>
    <s v="9200091839"/>
    <s v="50"/>
    <n v="-153.81"/>
    <s v=""/>
    <x v="1"/>
    <x v="4"/>
    <x v="1"/>
  </r>
  <r>
    <s v="1012"/>
    <s v="0L"/>
    <x v="4"/>
    <d v="2018-02-22T00:00:00"/>
    <x v="1"/>
    <x v="5"/>
    <s v="ZJ"/>
    <s v="9200091839"/>
    <s v="50"/>
    <n v="-4.1100000000000003"/>
    <s v=""/>
    <x v="2"/>
    <x v="4"/>
    <x v="2"/>
  </r>
  <r>
    <s v="1012"/>
    <s v="0L"/>
    <x v="4"/>
    <d v="2018-02-22T00:00:00"/>
    <x v="1"/>
    <x v="5"/>
    <s v="ZJ"/>
    <s v="9200091839"/>
    <s v="50"/>
    <n v="-1.72"/>
    <s v=""/>
    <x v="0"/>
    <x v="4"/>
    <x v="0"/>
  </r>
  <r>
    <s v="1012"/>
    <s v="0L"/>
    <x v="4"/>
    <d v="2018-02-23T00:00:00"/>
    <x v="1"/>
    <x v="5"/>
    <s v="ZJ"/>
    <s v="9200091870"/>
    <s v="50"/>
    <n v="-20.27"/>
    <s v=""/>
    <x v="2"/>
    <x v="4"/>
    <x v="2"/>
  </r>
  <r>
    <s v="1012"/>
    <s v="0L"/>
    <x v="4"/>
    <d v="2018-02-23T00:00:00"/>
    <x v="1"/>
    <x v="5"/>
    <s v="ZJ"/>
    <s v="9200091870"/>
    <s v="50"/>
    <n v="-4410.01"/>
    <s v=""/>
    <x v="1"/>
    <x v="4"/>
    <x v="1"/>
  </r>
  <r>
    <s v="1012"/>
    <s v="0L"/>
    <x v="4"/>
    <d v="2018-02-01T00:00:00"/>
    <x v="1"/>
    <x v="5"/>
    <s v="ZJ"/>
    <s v="9200091877"/>
    <s v="40"/>
    <n v="2.7"/>
    <s v=""/>
    <x v="1"/>
    <x v="4"/>
    <x v="1"/>
  </r>
  <r>
    <s v="1012"/>
    <s v="0L"/>
    <x v="4"/>
    <d v="2018-02-07T00:00:00"/>
    <x v="1"/>
    <x v="5"/>
    <s v="ZJ"/>
    <s v="9200091880"/>
    <s v="40"/>
    <n v="1.45"/>
    <s v=""/>
    <x v="1"/>
    <x v="4"/>
    <x v="1"/>
  </r>
  <r>
    <s v="1012"/>
    <s v="0L"/>
    <x v="4"/>
    <d v="2018-02-09T00:00:00"/>
    <x v="1"/>
    <x v="5"/>
    <s v="ZJ"/>
    <s v="9200091881"/>
    <s v="40"/>
    <n v="1.68"/>
    <s v=""/>
    <x v="1"/>
    <x v="4"/>
    <x v="1"/>
  </r>
  <r>
    <s v="1012"/>
    <s v="0L"/>
    <x v="4"/>
    <d v="2018-02-19T00:00:00"/>
    <x v="1"/>
    <x v="5"/>
    <s v="ZJ"/>
    <s v="9200091883"/>
    <s v="40"/>
    <n v="1.21"/>
    <s v=""/>
    <x v="1"/>
    <x v="4"/>
    <x v="1"/>
  </r>
  <r>
    <s v="1012"/>
    <s v="0L"/>
    <x v="4"/>
    <d v="2018-02-22T00:00:00"/>
    <x v="1"/>
    <x v="5"/>
    <s v="ZJ"/>
    <s v="9200091885"/>
    <s v="40"/>
    <n v="1.21"/>
    <s v=""/>
    <x v="1"/>
    <x v="4"/>
    <x v="1"/>
  </r>
  <r>
    <s v="1012"/>
    <s v="0L"/>
    <x v="4"/>
    <d v="2018-02-22T00:00:00"/>
    <x v="1"/>
    <x v="5"/>
    <s v="ZJ"/>
    <s v="9200091886"/>
    <s v="40"/>
    <n v="1.5"/>
    <s v=""/>
    <x v="1"/>
    <x v="4"/>
    <x v="1"/>
  </r>
  <r>
    <s v="1012"/>
    <s v="0L"/>
    <x v="4"/>
    <d v="2018-02-23T00:00:00"/>
    <x v="1"/>
    <x v="5"/>
    <s v="ZJ"/>
    <s v="9200091895"/>
    <s v="40"/>
    <n v="8.75"/>
    <s v=""/>
    <x v="1"/>
    <x v="4"/>
    <x v="1"/>
  </r>
  <r>
    <s v="1012"/>
    <s v="0L"/>
    <x v="4"/>
    <d v="2018-02-23T00:00:00"/>
    <x v="1"/>
    <x v="5"/>
    <s v="ZJ"/>
    <s v="9200091897"/>
    <s v="40"/>
    <n v="7.66"/>
    <s v=""/>
    <x v="3"/>
    <x v="4"/>
    <x v="3"/>
  </r>
  <r>
    <s v="1012"/>
    <s v="0L"/>
    <x v="4"/>
    <d v="2018-02-23T00:00:00"/>
    <x v="1"/>
    <x v="5"/>
    <s v="ZJ"/>
    <s v="9200091897"/>
    <s v="40"/>
    <n v="76.040000000000006"/>
    <s v=""/>
    <x v="1"/>
    <x v="4"/>
    <x v="1"/>
  </r>
  <r>
    <s v="1012"/>
    <s v="0L"/>
    <x v="4"/>
    <d v="2018-02-22T00:00:00"/>
    <x v="1"/>
    <x v="5"/>
    <s v="ZJ"/>
    <s v="9200091902"/>
    <s v="50"/>
    <n v="-440.92"/>
    <s v=""/>
    <x v="1"/>
    <x v="4"/>
    <x v="1"/>
  </r>
  <r>
    <s v="1012"/>
    <s v="0L"/>
    <x v="4"/>
    <d v="2018-02-23T00:00:00"/>
    <x v="1"/>
    <x v="5"/>
    <s v="ZJ"/>
    <s v="9200091904"/>
    <s v="50"/>
    <n v="-1026.58"/>
    <s v=""/>
    <x v="1"/>
    <x v="4"/>
    <x v="1"/>
  </r>
  <r>
    <s v="1012"/>
    <s v="0L"/>
    <x v="4"/>
    <d v="2018-02-26T00:00:00"/>
    <x v="1"/>
    <x v="5"/>
    <s v="ZJ"/>
    <s v="9200091928"/>
    <s v="50"/>
    <n v="-1958.65"/>
    <s v=""/>
    <x v="1"/>
    <x v="4"/>
    <x v="1"/>
  </r>
  <r>
    <s v="1012"/>
    <s v="0L"/>
    <x v="4"/>
    <d v="2018-02-26T00:00:00"/>
    <x v="1"/>
    <x v="5"/>
    <s v="ZJ"/>
    <s v="9200091944"/>
    <s v="40"/>
    <n v="49.44"/>
    <s v=""/>
    <x v="1"/>
    <x v="4"/>
    <x v="1"/>
  </r>
  <r>
    <s v="1012"/>
    <s v="0L"/>
    <x v="4"/>
    <d v="2018-02-23T00:00:00"/>
    <x v="1"/>
    <x v="5"/>
    <s v="ZJ"/>
    <s v="9200091956"/>
    <s v="50"/>
    <n v="-196.32"/>
    <s v=""/>
    <x v="1"/>
    <x v="4"/>
    <x v="1"/>
  </r>
  <r>
    <s v="1012"/>
    <s v="0L"/>
    <x v="4"/>
    <d v="2018-02-26T00:00:00"/>
    <x v="1"/>
    <x v="5"/>
    <s v="ZJ"/>
    <s v="9200091957"/>
    <s v="50"/>
    <n v="-34.729999999999997"/>
    <s v=""/>
    <x v="1"/>
    <x v="4"/>
    <x v="1"/>
  </r>
  <r>
    <s v="1012"/>
    <s v="0L"/>
    <x v="4"/>
    <d v="2018-02-27T00:00:00"/>
    <x v="1"/>
    <x v="5"/>
    <s v="ZJ"/>
    <s v="9200091982"/>
    <s v="50"/>
    <n v="-2269.25"/>
    <s v=""/>
    <x v="1"/>
    <x v="4"/>
    <x v="1"/>
  </r>
  <r>
    <s v="1012"/>
    <s v="0L"/>
    <x v="4"/>
    <d v="2018-02-28T00:00:00"/>
    <x v="1"/>
    <x v="5"/>
    <s v="ZJ"/>
    <s v="9200092023"/>
    <s v="50"/>
    <n v="-2383.3200000000002"/>
    <s v=""/>
    <x v="1"/>
    <x v="4"/>
    <x v="1"/>
  </r>
  <r>
    <s v="1012"/>
    <s v="0L"/>
    <x v="4"/>
    <d v="2018-02-28T00:00:00"/>
    <x v="1"/>
    <x v="5"/>
    <s v="ZJ"/>
    <s v="9200092023"/>
    <s v="50"/>
    <n v="-1.92"/>
    <s v=""/>
    <x v="4"/>
    <x v="4"/>
    <x v="4"/>
  </r>
  <r>
    <s v="1012"/>
    <s v="0L"/>
    <x v="4"/>
    <d v="2018-02-09T00:00:00"/>
    <x v="1"/>
    <x v="5"/>
    <s v="ZJ"/>
    <s v="9200092030"/>
    <s v="40"/>
    <n v="3.26"/>
    <s v=""/>
    <x v="1"/>
    <x v="4"/>
    <x v="1"/>
  </r>
  <r>
    <s v="1012"/>
    <s v="0L"/>
    <x v="4"/>
    <d v="2018-02-26T00:00:00"/>
    <x v="1"/>
    <x v="5"/>
    <s v="ZJ"/>
    <s v="9200092033"/>
    <s v="40"/>
    <n v="0.28000000000000003"/>
    <s v=""/>
    <x v="1"/>
    <x v="4"/>
    <x v="1"/>
  </r>
  <r>
    <s v="1012"/>
    <s v="0L"/>
    <x v="4"/>
    <d v="2018-02-12T00:00:00"/>
    <x v="1"/>
    <x v="5"/>
    <s v="ZJ"/>
    <s v="9200092037"/>
    <s v="40"/>
    <n v="1.05"/>
    <s v=""/>
    <x v="1"/>
    <x v="4"/>
    <x v="1"/>
  </r>
  <r>
    <s v="1012"/>
    <s v="0L"/>
    <x v="4"/>
    <d v="2018-02-13T00:00:00"/>
    <x v="1"/>
    <x v="5"/>
    <s v="ZJ"/>
    <s v="9200092038"/>
    <s v="40"/>
    <n v="1.92"/>
    <s v=""/>
    <x v="4"/>
    <x v="4"/>
    <x v="4"/>
  </r>
  <r>
    <s v="1012"/>
    <s v="0L"/>
    <x v="4"/>
    <d v="2018-02-27T00:00:00"/>
    <x v="1"/>
    <x v="5"/>
    <s v="ZJ"/>
    <s v="9200092041"/>
    <s v="40"/>
    <n v="1.93"/>
    <s v=""/>
    <x v="1"/>
    <x v="4"/>
    <x v="1"/>
  </r>
  <r>
    <s v="1012"/>
    <s v="0L"/>
    <x v="4"/>
    <d v="2018-02-26T00:00:00"/>
    <x v="1"/>
    <x v="5"/>
    <s v="ZJ"/>
    <s v="9200092047"/>
    <s v="40"/>
    <n v="1.48"/>
    <s v=""/>
    <x v="1"/>
    <x v="4"/>
    <x v="1"/>
  </r>
  <r>
    <s v="1012"/>
    <s v="0L"/>
    <x v="4"/>
    <d v="2018-02-28T00:00:00"/>
    <x v="1"/>
    <x v="5"/>
    <s v="ZJ"/>
    <s v="9200092054"/>
    <s v="40"/>
    <n v="3.21"/>
    <s v=""/>
    <x v="2"/>
    <x v="4"/>
    <x v="2"/>
  </r>
  <r>
    <s v="1012"/>
    <s v="0L"/>
    <x v="4"/>
    <d v="2018-02-28T00:00:00"/>
    <x v="1"/>
    <x v="5"/>
    <s v="ZJ"/>
    <s v="9200092055"/>
    <s v="40"/>
    <n v="35.549999999999997"/>
    <s v=""/>
    <x v="1"/>
    <x v="4"/>
    <x v="1"/>
  </r>
  <r>
    <s v="1012"/>
    <s v="0L"/>
    <x v="4"/>
    <d v="2018-02-27T00:00:00"/>
    <x v="1"/>
    <x v="5"/>
    <s v="ZJ"/>
    <s v="9200092060"/>
    <s v="50"/>
    <n v="-43.37"/>
    <s v=""/>
    <x v="1"/>
    <x v="4"/>
    <x v="1"/>
  </r>
  <r>
    <s v="1012"/>
    <s v="0L"/>
    <x v="4"/>
    <d v="2018-02-28T00:00:00"/>
    <x v="1"/>
    <x v="5"/>
    <s v="ZJ"/>
    <s v="9200092062"/>
    <s v="50"/>
    <n v="-3.86"/>
    <s v=""/>
    <x v="2"/>
    <x v="4"/>
    <x v="2"/>
  </r>
  <r>
    <s v="1012"/>
    <s v="0L"/>
    <x v="4"/>
    <d v="2018-02-28T00:00:00"/>
    <x v="1"/>
    <x v="5"/>
    <s v="ZJ"/>
    <s v="9200092062"/>
    <s v="50"/>
    <n v="-172.52"/>
    <s v=""/>
    <x v="1"/>
    <x v="4"/>
    <x v="1"/>
  </r>
  <r>
    <s v="1012"/>
    <s v="0L"/>
    <x v="4"/>
    <d v="2018-02-27T00:00:00"/>
    <x v="1"/>
    <x v="5"/>
    <s v="ZJ"/>
    <s v="9200092071"/>
    <s v="50"/>
    <n v="-202.51"/>
    <s v=""/>
    <x v="1"/>
    <x v="4"/>
    <x v="1"/>
  </r>
  <r>
    <s v="1012"/>
    <s v="0L"/>
    <x v="4"/>
    <d v="2018-03-01T00:00:00"/>
    <x v="1"/>
    <x v="6"/>
    <s v="ZJ"/>
    <s v="9200092106"/>
    <s v="50"/>
    <n v="-4.82"/>
    <s v=""/>
    <x v="3"/>
    <x v="4"/>
    <x v="3"/>
  </r>
  <r>
    <s v="1012"/>
    <s v="0L"/>
    <x v="4"/>
    <d v="2018-03-01T00:00:00"/>
    <x v="1"/>
    <x v="6"/>
    <s v="ZJ"/>
    <s v="9200092106"/>
    <s v="50"/>
    <n v="-1674.76"/>
    <s v=""/>
    <x v="1"/>
    <x v="4"/>
    <x v="1"/>
  </r>
  <r>
    <s v="1012"/>
    <s v="0L"/>
    <x v="4"/>
    <d v="2018-02-09T00:00:00"/>
    <x v="1"/>
    <x v="5"/>
    <s v="ZJ"/>
    <s v="9200092111"/>
    <s v="40"/>
    <n v="16.100000000000001"/>
    <s v=""/>
    <x v="1"/>
    <x v="4"/>
    <x v="1"/>
  </r>
  <r>
    <s v="1012"/>
    <s v="0L"/>
    <x v="4"/>
    <d v="2018-02-28T00:00:00"/>
    <x v="1"/>
    <x v="5"/>
    <s v="ZJ"/>
    <s v="9200092116"/>
    <s v="40"/>
    <n v="36.58"/>
    <s v=""/>
    <x v="1"/>
    <x v="4"/>
    <x v="1"/>
  </r>
  <r>
    <s v="1012"/>
    <s v="0L"/>
    <x v="4"/>
    <d v="2018-02-28T00:00:00"/>
    <x v="1"/>
    <x v="5"/>
    <s v="ZJ"/>
    <s v="9200092124"/>
    <s v="40"/>
    <n v="1.88"/>
    <s v=""/>
    <x v="2"/>
    <x v="4"/>
    <x v="2"/>
  </r>
  <r>
    <s v="1012"/>
    <s v="0L"/>
    <x v="4"/>
    <d v="2018-03-01T00:00:00"/>
    <x v="1"/>
    <x v="6"/>
    <s v="ZJ"/>
    <s v="9200092126"/>
    <s v="40"/>
    <n v="75.150000000000006"/>
    <s v=""/>
    <x v="1"/>
    <x v="4"/>
    <x v="1"/>
  </r>
  <r>
    <s v="1012"/>
    <s v="0L"/>
    <x v="4"/>
    <d v="2018-03-01T00:00:00"/>
    <x v="1"/>
    <x v="6"/>
    <s v="ZJ"/>
    <s v="9200092126"/>
    <s v="40"/>
    <n v="9.59"/>
    <s v=""/>
    <x v="0"/>
    <x v="4"/>
    <x v="0"/>
  </r>
  <r>
    <s v="1012"/>
    <s v="0L"/>
    <x v="4"/>
    <d v="2018-03-01T00:00:00"/>
    <x v="1"/>
    <x v="6"/>
    <s v="ZJ"/>
    <s v="9200092126"/>
    <s v="40"/>
    <n v="5.2"/>
    <s v=""/>
    <x v="2"/>
    <x v="4"/>
    <x v="2"/>
  </r>
  <r>
    <s v="1012"/>
    <s v="0L"/>
    <x v="4"/>
    <d v="2018-03-01T00:00:00"/>
    <x v="1"/>
    <x v="6"/>
    <s v="ZJ"/>
    <s v="9200092137"/>
    <s v="50"/>
    <n v="-1.52"/>
    <s v=""/>
    <x v="2"/>
    <x v="4"/>
    <x v="2"/>
  </r>
  <r>
    <s v="1012"/>
    <s v="0L"/>
    <x v="4"/>
    <d v="2018-03-01T00:00:00"/>
    <x v="1"/>
    <x v="6"/>
    <s v="ZJ"/>
    <s v="9200092138"/>
    <s v="50"/>
    <n v="-27.77"/>
    <s v=""/>
    <x v="1"/>
    <x v="4"/>
    <x v="1"/>
  </r>
  <r>
    <s v="1012"/>
    <s v="0L"/>
    <x v="4"/>
    <d v="2018-03-01T00:00:00"/>
    <x v="1"/>
    <x v="6"/>
    <s v="ZJ"/>
    <s v="9200092138"/>
    <s v="50"/>
    <n v="-3.06"/>
    <s v=""/>
    <x v="0"/>
    <x v="4"/>
    <x v="0"/>
  </r>
  <r>
    <s v="1012"/>
    <s v="0L"/>
    <x v="4"/>
    <d v="2018-03-01T00:00:00"/>
    <x v="1"/>
    <x v="6"/>
    <s v="ZJ"/>
    <s v="9200092169"/>
    <s v="40"/>
    <n v="67.94"/>
    <s v=""/>
    <x v="1"/>
    <x v="4"/>
    <x v="1"/>
  </r>
  <r>
    <s v="1012"/>
    <s v="0L"/>
    <x v="4"/>
    <d v="2018-03-02T00:00:00"/>
    <x v="1"/>
    <x v="6"/>
    <s v="ZJ"/>
    <s v="9200092171"/>
    <s v="50"/>
    <n v="-2.08"/>
    <s v=""/>
    <x v="2"/>
    <x v="4"/>
    <x v="2"/>
  </r>
  <r>
    <s v="1012"/>
    <s v="0L"/>
    <x v="4"/>
    <d v="2018-03-02T00:00:00"/>
    <x v="1"/>
    <x v="6"/>
    <s v="ZJ"/>
    <s v="9200092171"/>
    <s v="50"/>
    <n v="-2836.15"/>
    <s v=""/>
    <x v="1"/>
    <x v="4"/>
    <x v="1"/>
  </r>
  <r>
    <s v="1012"/>
    <s v="0L"/>
    <x v="4"/>
    <d v="2018-03-02T00:00:00"/>
    <x v="1"/>
    <x v="6"/>
    <s v="ZJ"/>
    <s v="9200092170"/>
    <s v="40"/>
    <n v="29.93"/>
    <s v=""/>
    <x v="1"/>
    <x v="4"/>
    <x v="1"/>
  </r>
  <r>
    <s v="1012"/>
    <s v="0L"/>
    <x v="4"/>
    <d v="2018-03-02T00:00:00"/>
    <x v="1"/>
    <x v="6"/>
    <s v="ZJ"/>
    <s v="9200092177"/>
    <s v="40"/>
    <n v="2.2799999999999998"/>
    <s v=""/>
    <x v="0"/>
    <x v="4"/>
    <x v="0"/>
  </r>
  <r>
    <s v="1012"/>
    <s v="0L"/>
    <x v="4"/>
    <d v="2018-03-02T00:00:00"/>
    <x v="1"/>
    <x v="6"/>
    <s v="ZJ"/>
    <s v="9200092177"/>
    <s v="40"/>
    <n v="25.09"/>
    <s v=""/>
    <x v="1"/>
    <x v="4"/>
    <x v="1"/>
  </r>
  <r>
    <s v="1012"/>
    <s v="0L"/>
    <x v="4"/>
    <d v="2018-03-01T00:00:00"/>
    <x v="1"/>
    <x v="6"/>
    <s v="ZJ"/>
    <s v="9200092179"/>
    <s v="50"/>
    <n v="-0.68"/>
    <s v=""/>
    <x v="2"/>
    <x v="4"/>
    <x v="2"/>
  </r>
  <r>
    <s v="1012"/>
    <s v="0L"/>
    <x v="4"/>
    <d v="2018-03-02T00:00:00"/>
    <x v="1"/>
    <x v="6"/>
    <s v="ZJ"/>
    <s v="9200092181"/>
    <s v="50"/>
    <n v="-0.46"/>
    <s v=""/>
    <x v="2"/>
    <x v="4"/>
    <x v="2"/>
  </r>
  <r>
    <s v="1012"/>
    <s v="0L"/>
    <x v="4"/>
    <d v="2018-03-02T00:00:00"/>
    <x v="1"/>
    <x v="6"/>
    <s v="ZJ"/>
    <s v="9200092181"/>
    <s v="50"/>
    <n v="-25.21"/>
    <s v=""/>
    <x v="1"/>
    <x v="4"/>
    <x v="1"/>
  </r>
  <r>
    <s v="1012"/>
    <s v="0L"/>
    <x v="4"/>
    <d v="2018-03-01T00:00:00"/>
    <x v="1"/>
    <x v="6"/>
    <s v="ZJ"/>
    <s v="9200092191"/>
    <s v="40"/>
    <n v="0.7"/>
    <s v=""/>
    <x v="1"/>
    <x v="4"/>
    <x v="1"/>
  </r>
  <r>
    <s v="1012"/>
    <s v="0L"/>
    <x v="4"/>
    <d v="2018-03-02T00:00:00"/>
    <x v="1"/>
    <x v="6"/>
    <s v="ZJ"/>
    <s v="9200092218"/>
    <s v="40"/>
    <n v="4.8899999999999997"/>
    <s v=""/>
    <x v="1"/>
    <x v="4"/>
    <x v="1"/>
  </r>
  <r>
    <s v="1012"/>
    <s v="0L"/>
    <x v="4"/>
    <d v="2018-03-05T00:00:00"/>
    <x v="1"/>
    <x v="6"/>
    <s v="ZJ"/>
    <s v="9200092220"/>
    <s v="50"/>
    <n v="-2159.67"/>
    <s v=""/>
    <x v="1"/>
    <x v="4"/>
    <x v="1"/>
  </r>
  <r>
    <s v="1012"/>
    <s v="0L"/>
    <x v="4"/>
    <d v="2018-03-05T00:00:00"/>
    <x v="1"/>
    <x v="6"/>
    <s v="ZJ"/>
    <s v="9200092220"/>
    <s v="50"/>
    <n v="-84.29"/>
    <s v=""/>
    <x v="0"/>
    <x v="4"/>
    <x v="0"/>
  </r>
  <r>
    <s v="1012"/>
    <s v="0L"/>
    <x v="4"/>
    <d v="2018-03-05T00:00:00"/>
    <x v="1"/>
    <x v="6"/>
    <s v="ZJ"/>
    <s v="9200092220"/>
    <s v="50"/>
    <n v="-218.83"/>
    <s v=""/>
    <x v="2"/>
    <x v="4"/>
    <x v="2"/>
  </r>
  <r>
    <s v="1012"/>
    <s v="0L"/>
    <x v="4"/>
    <d v="2018-03-05T00:00:00"/>
    <x v="1"/>
    <x v="6"/>
    <s v="ZJ"/>
    <s v="9200092225"/>
    <s v="40"/>
    <n v="35.67"/>
    <s v=""/>
    <x v="1"/>
    <x v="4"/>
    <x v="1"/>
  </r>
  <r>
    <s v="1012"/>
    <s v="0L"/>
    <x v="4"/>
    <d v="2018-03-05T00:00:00"/>
    <x v="1"/>
    <x v="6"/>
    <s v="ZJ"/>
    <s v="9200092225"/>
    <s v="40"/>
    <n v="5.27"/>
    <s v=""/>
    <x v="0"/>
    <x v="4"/>
    <x v="0"/>
  </r>
  <r>
    <s v="1012"/>
    <s v="0L"/>
    <x v="4"/>
    <d v="2018-03-02T00:00:00"/>
    <x v="1"/>
    <x v="6"/>
    <s v="ZJ"/>
    <s v="9200092236"/>
    <s v="50"/>
    <n v="-7.07"/>
    <s v=""/>
    <x v="1"/>
    <x v="4"/>
    <x v="1"/>
  </r>
  <r>
    <s v="1012"/>
    <s v="0L"/>
    <x v="4"/>
    <d v="2018-03-03T00:00:00"/>
    <x v="1"/>
    <x v="6"/>
    <s v="ZJ"/>
    <s v="9200092237"/>
    <s v="50"/>
    <n v="-3.95"/>
    <s v=""/>
    <x v="1"/>
    <x v="4"/>
    <x v="1"/>
  </r>
  <r>
    <s v="1012"/>
    <s v="0L"/>
    <x v="4"/>
    <d v="2018-03-05T00:00:00"/>
    <x v="1"/>
    <x v="6"/>
    <s v="ZJ"/>
    <s v="9200092238"/>
    <s v="50"/>
    <n v="-1.82"/>
    <s v=""/>
    <x v="1"/>
    <x v="4"/>
    <x v="1"/>
  </r>
  <r>
    <s v="1012"/>
    <s v="0L"/>
    <x v="4"/>
    <d v="2018-03-05T00:00:00"/>
    <x v="1"/>
    <x v="6"/>
    <s v="ZJ"/>
    <s v="9200092238"/>
    <s v="50"/>
    <n v="-0.41"/>
    <s v=""/>
    <x v="0"/>
    <x v="4"/>
    <x v="0"/>
  </r>
  <r>
    <s v="1012"/>
    <s v="0L"/>
    <x v="4"/>
    <d v="2018-03-06T00:00:00"/>
    <x v="1"/>
    <x v="6"/>
    <s v="ZJ"/>
    <s v="9200092271"/>
    <s v="50"/>
    <n v="-25.41"/>
    <s v=""/>
    <x v="0"/>
    <x v="4"/>
    <x v="0"/>
  </r>
  <r>
    <s v="1012"/>
    <s v="0L"/>
    <x v="4"/>
    <d v="2018-03-06T00:00:00"/>
    <x v="1"/>
    <x v="6"/>
    <s v="ZJ"/>
    <s v="9200092271"/>
    <s v="50"/>
    <n v="-130.91999999999999"/>
    <s v=""/>
    <x v="2"/>
    <x v="4"/>
    <x v="2"/>
  </r>
  <r>
    <s v="1012"/>
    <s v="0L"/>
    <x v="4"/>
    <d v="2018-03-06T00:00:00"/>
    <x v="1"/>
    <x v="6"/>
    <s v="ZJ"/>
    <s v="9200092271"/>
    <s v="50"/>
    <n v="-558.01"/>
    <s v=""/>
    <x v="3"/>
    <x v="4"/>
    <x v="3"/>
  </r>
  <r>
    <s v="1012"/>
    <s v="0L"/>
    <x v="4"/>
    <d v="2018-03-06T00:00:00"/>
    <x v="1"/>
    <x v="6"/>
    <s v="ZJ"/>
    <s v="9200092271"/>
    <s v="50"/>
    <n v="-5816.76"/>
    <s v=""/>
    <x v="1"/>
    <x v="4"/>
    <x v="1"/>
  </r>
  <r>
    <s v="1012"/>
    <s v="0L"/>
    <x v="4"/>
    <d v="2018-03-07T00:00:00"/>
    <x v="1"/>
    <x v="6"/>
    <s v="ZJ"/>
    <s v="9200092310"/>
    <s v="50"/>
    <n v="-2269.9899999999998"/>
    <s v=""/>
    <x v="1"/>
    <x v="4"/>
    <x v="1"/>
  </r>
  <r>
    <s v="1012"/>
    <s v="0L"/>
    <x v="4"/>
    <d v="2018-03-07T00:00:00"/>
    <x v="1"/>
    <x v="6"/>
    <s v="ZJ"/>
    <s v="9200092310"/>
    <s v="50"/>
    <n v="-71.67"/>
    <s v=""/>
    <x v="2"/>
    <x v="4"/>
    <x v="2"/>
  </r>
  <r>
    <s v="1012"/>
    <s v="0L"/>
    <x v="4"/>
    <d v="2018-03-07T00:00:00"/>
    <x v="1"/>
    <x v="6"/>
    <s v="ZJ"/>
    <s v="9200092310"/>
    <s v="50"/>
    <n v="-27.61"/>
    <s v=""/>
    <x v="0"/>
    <x v="4"/>
    <x v="0"/>
  </r>
  <r>
    <s v="1012"/>
    <s v="0L"/>
    <x v="4"/>
    <d v="2018-03-07T00:00:00"/>
    <x v="1"/>
    <x v="6"/>
    <s v="ZJ"/>
    <s v="9200092310"/>
    <s v="50"/>
    <n v="-46.36"/>
    <s v=""/>
    <x v="3"/>
    <x v="4"/>
    <x v="3"/>
  </r>
  <r>
    <s v="1012"/>
    <s v="0L"/>
    <x v="4"/>
    <d v="2018-03-05T00:00:00"/>
    <x v="1"/>
    <x v="6"/>
    <s v="ZJ"/>
    <s v="9200092313"/>
    <s v="40"/>
    <n v="4.6900000000000004"/>
    <s v=""/>
    <x v="2"/>
    <x v="4"/>
    <x v="2"/>
  </r>
  <r>
    <s v="1012"/>
    <s v="0L"/>
    <x v="4"/>
    <d v="2018-03-05T00:00:00"/>
    <x v="1"/>
    <x v="6"/>
    <s v="ZJ"/>
    <s v="9200092313"/>
    <s v="40"/>
    <n v="7.69"/>
    <s v=""/>
    <x v="1"/>
    <x v="4"/>
    <x v="1"/>
  </r>
  <r>
    <s v="1012"/>
    <s v="0L"/>
    <x v="4"/>
    <d v="2018-03-01T00:00:00"/>
    <x v="1"/>
    <x v="6"/>
    <s v="ZJ"/>
    <s v="9200092314"/>
    <s v="40"/>
    <n v="2.38"/>
    <s v=""/>
    <x v="1"/>
    <x v="4"/>
    <x v="1"/>
  </r>
  <r>
    <s v="1012"/>
    <s v="0L"/>
    <x v="4"/>
    <d v="2018-03-06T00:00:00"/>
    <x v="1"/>
    <x v="6"/>
    <s v="ZJ"/>
    <s v="9200092316"/>
    <s v="40"/>
    <n v="7.97"/>
    <s v=""/>
    <x v="1"/>
    <x v="4"/>
    <x v="1"/>
  </r>
  <r>
    <s v="1012"/>
    <s v="0L"/>
    <x v="4"/>
    <d v="2018-03-06T00:00:00"/>
    <x v="1"/>
    <x v="6"/>
    <s v="ZJ"/>
    <s v="9200092320"/>
    <s v="40"/>
    <n v="1.97"/>
    <s v=""/>
    <x v="1"/>
    <x v="4"/>
    <x v="1"/>
  </r>
  <r>
    <s v="1012"/>
    <s v="0L"/>
    <x v="4"/>
    <d v="2018-03-06T00:00:00"/>
    <x v="1"/>
    <x v="6"/>
    <s v="ZJ"/>
    <s v="9200092332"/>
    <s v="40"/>
    <n v="6.66"/>
    <s v=""/>
    <x v="2"/>
    <x v="4"/>
    <x v="2"/>
  </r>
  <r>
    <s v="1012"/>
    <s v="0L"/>
    <x v="4"/>
    <d v="2018-03-06T00:00:00"/>
    <x v="1"/>
    <x v="6"/>
    <s v="ZJ"/>
    <s v="9200092332"/>
    <s v="40"/>
    <n v="8.42"/>
    <s v=""/>
    <x v="3"/>
    <x v="4"/>
    <x v="3"/>
  </r>
  <r>
    <s v="1012"/>
    <s v="0L"/>
    <x v="4"/>
    <d v="2018-03-06T00:00:00"/>
    <x v="1"/>
    <x v="6"/>
    <s v="ZJ"/>
    <s v="9200092332"/>
    <s v="40"/>
    <n v="0.02"/>
    <s v=""/>
    <x v="0"/>
    <x v="4"/>
    <x v="0"/>
  </r>
  <r>
    <s v="1012"/>
    <s v="0L"/>
    <x v="4"/>
    <d v="2018-03-06T00:00:00"/>
    <x v="1"/>
    <x v="6"/>
    <s v="ZJ"/>
    <s v="9200092333"/>
    <s v="40"/>
    <n v="12.36"/>
    <s v=""/>
    <x v="1"/>
    <x v="4"/>
    <x v="1"/>
  </r>
  <r>
    <s v="1012"/>
    <s v="0L"/>
    <x v="4"/>
    <d v="2018-03-07T00:00:00"/>
    <x v="1"/>
    <x v="6"/>
    <s v="ZJ"/>
    <s v="9200092335"/>
    <s v="40"/>
    <n v="35.11"/>
    <s v=""/>
    <x v="1"/>
    <x v="4"/>
    <x v="1"/>
  </r>
  <r>
    <s v="1012"/>
    <s v="0L"/>
    <x v="4"/>
    <d v="2018-03-07T00:00:00"/>
    <x v="1"/>
    <x v="6"/>
    <s v="ZJ"/>
    <s v="9200092339"/>
    <s v="50"/>
    <n v="-1.41"/>
    <s v=""/>
    <x v="0"/>
    <x v="4"/>
    <x v="0"/>
  </r>
  <r>
    <s v="1012"/>
    <s v="0L"/>
    <x v="4"/>
    <d v="2018-03-07T00:00:00"/>
    <x v="1"/>
    <x v="6"/>
    <s v="ZJ"/>
    <s v="9200092340"/>
    <s v="50"/>
    <n v="-22.81"/>
    <s v=""/>
    <x v="1"/>
    <x v="4"/>
    <x v="1"/>
  </r>
  <r>
    <s v="1012"/>
    <s v="0L"/>
    <x v="4"/>
    <d v="2018-03-07T00:00:00"/>
    <x v="1"/>
    <x v="6"/>
    <s v="ZJ"/>
    <s v="9200092340"/>
    <s v="50"/>
    <n v="-2.76"/>
    <s v=""/>
    <x v="2"/>
    <x v="4"/>
    <x v="2"/>
  </r>
  <r>
    <s v="1012"/>
    <s v="0L"/>
    <x v="4"/>
    <d v="2018-03-06T00:00:00"/>
    <x v="1"/>
    <x v="6"/>
    <s v="ZJ"/>
    <s v="9200092344"/>
    <s v="50"/>
    <n v="-18.86"/>
    <s v=""/>
    <x v="1"/>
    <x v="4"/>
    <x v="1"/>
  </r>
  <r>
    <s v="1012"/>
    <s v="0L"/>
    <x v="4"/>
    <d v="2018-03-08T00:00:00"/>
    <x v="1"/>
    <x v="6"/>
    <s v="ZJ"/>
    <s v="9200092384"/>
    <s v="50"/>
    <n v="-76.34"/>
    <s v=""/>
    <x v="3"/>
    <x v="4"/>
    <x v="3"/>
  </r>
  <r>
    <s v="1012"/>
    <s v="0L"/>
    <x v="4"/>
    <d v="2018-03-08T00:00:00"/>
    <x v="1"/>
    <x v="6"/>
    <s v="ZJ"/>
    <s v="9200092384"/>
    <s v="50"/>
    <n v="-2433.81"/>
    <s v=""/>
    <x v="1"/>
    <x v="4"/>
    <x v="1"/>
  </r>
  <r>
    <s v="1012"/>
    <s v="0L"/>
    <x v="4"/>
    <d v="2018-03-08T00:00:00"/>
    <x v="1"/>
    <x v="6"/>
    <s v="ZJ"/>
    <s v="9200092384"/>
    <s v="50"/>
    <n v="-10.78"/>
    <s v=""/>
    <x v="2"/>
    <x v="4"/>
    <x v="2"/>
  </r>
  <r>
    <s v="1012"/>
    <s v="0L"/>
    <x v="4"/>
    <d v="2018-03-08T00:00:00"/>
    <x v="1"/>
    <x v="6"/>
    <s v="ZJ"/>
    <s v="9200092395"/>
    <s v="40"/>
    <n v="32.86"/>
    <s v=""/>
    <x v="1"/>
    <x v="4"/>
    <x v="1"/>
  </r>
  <r>
    <s v="1012"/>
    <s v="0L"/>
    <x v="4"/>
    <d v="2018-03-05T00:00:00"/>
    <x v="1"/>
    <x v="6"/>
    <s v="ZJ"/>
    <s v="9200092399"/>
    <s v="40"/>
    <n v="1.64"/>
    <s v=""/>
    <x v="1"/>
    <x v="4"/>
    <x v="1"/>
  </r>
  <r>
    <s v="1012"/>
    <s v="0L"/>
    <x v="4"/>
    <d v="2018-03-07T00:00:00"/>
    <x v="1"/>
    <x v="6"/>
    <s v="ZJ"/>
    <s v="9200092406"/>
    <s v="50"/>
    <n v="-1.63"/>
    <s v=""/>
    <x v="1"/>
    <x v="4"/>
    <x v="1"/>
  </r>
  <r>
    <s v="1012"/>
    <s v="0L"/>
    <x v="4"/>
    <d v="2018-03-07T00:00:00"/>
    <x v="1"/>
    <x v="6"/>
    <s v="ZJ"/>
    <s v="9200092406"/>
    <s v="50"/>
    <n v="-140.07"/>
    <s v=""/>
    <x v="2"/>
    <x v="4"/>
    <x v="2"/>
  </r>
  <r>
    <s v="1012"/>
    <s v="0L"/>
    <x v="4"/>
    <d v="2018-03-08T00:00:00"/>
    <x v="1"/>
    <x v="6"/>
    <s v="ZJ"/>
    <s v="9200092408"/>
    <s v="50"/>
    <n v="-5394.1"/>
    <s v=""/>
    <x v="1"/>
    <x v="4"/>
    <x v="1"/>
  </r>
  <r>
    <s v="1012"/>
    <s v="0L"/>
    <x v="4"/>
    <d v="2018-03-07T00:00:00"/>
    <x v="1"/>
    <x v="6"/>
    <s v="ZJ"/>
    <s v="9200092417"/>
    <s v="40"/>
    <n v="1.01"/>
    <s v=""/>
    <x v="1"/>
    <x v="4"/>
    <x v="1"/>
  </r>
  <r>
    <s v="1012"/>
    <s v="0L"/>
    <x v="4"/>
    <d v="2018-03-09T00:00:00"/>
    <x v="1"/>
    <x v="6"/>
    <s v="ZJ"/>
    <s v="9200092435"/>
    <s v="50"/>
    <n v="-2.87"/>
    <s v=""/>
    <x v="2"/>
    <x v="4"/>
    <x v="2"/>
  </r>
  <r>
    <s v="1012"/>
    <s v="0L"/>
    <x v="4"/>
    <d v="2018-03-09T00:00:00"/>
    <x v="1"/>
    <x v="6"/>
    <s v="ZJ"/>
    <s v="9200092435"/>
    <s v="50"/>
    <n v="-21.25"/>
    <s v=""/>
    <x v="3"/>
    <x v="4"/>
    <x v="3"/>
  </r>
  <r>
    <s v="1012"/>
    <s v="0L"/>
    <x v="4"/>
    <d v="2018-03-09T00:00:00"/>
    <x v="1"/>
    <x v="6"/>
    <s v="ZJ"/>
    <s v="9200092435"/>
    <s v="50"/>
    <n v="-2742.96"/>
    <s v=""/>
    <x v="1"/>
    <x v="4"/>
    <x v="1"/>
  </r>
  <r>
    <s v="1012"/>
    <s v="0L"/>
    <x v="4"/>
    <d v="2018-03-08T00:00:00"/>
    <x v="1"/>
    <x v="6"/>
    <s v="ZJ"/>
    <s v="9200092446"/>
    <s v="40"/>
    <n v="1.04"/>
    <s v=""/>
    <x v="1"/>
    <x v="4"/>
    <x v="1"/>
  </r>
  <r>
    <s v="1012"/>
    <s v="0L"/>
    <x v="4"/>
    <d v="2018-03-09T00:00:00"/>
    <x v="1"/>
    <x v="6"/>
    <s v="ZJ"/>
    <s v="9200092450"/>
    <s v="40"/>
    <n v="18.87"/>
    <s v=""/>
    <x v="1"/>
    <x v="4"/>
    <x v="1"/>
  </r>
  <r>
    <s v="1012"/>
    <s v="0L"/>
    <x v="4"/>
    <d v="2018-03-09T00:00:00"/>
    <x v="1"/>
    <x v="6"/>
    <s v="ZJ"/>
    <s v="9200092453"/>
    <s v="40"/>
    <n v="108.09"/>
    <s v=""/>
    <x v="1"/>
    <x v="4"/>
    <x v="1"/>
  </r>
  <r>
    <s v="1012"/>
    <s v="0L"/>
    <x v="4"/>
    <d v="2018-03-08T00:00:00"/>
    <x v="1"/>
    <x v="6"/>
    <s v="ZJ"/>
    <s v="9200092465"/>
    <s v="50"/>
    <n v="-22.15"/>
    <s v=""/>
    <x v="1"/>
    <x v="4"/>
    <x v="1"/>
  </r>
  <r>
    <s v="1012"/>
    <s v="0L"/>
    <x v="4"/>
    <d v="2018-03-09T00:00:00"/>
    <x v="1"/>
    <x v="6"/>
    <s v="ZJ"/>
    <s v="9200092466"/>
    <s v="50"/>
    <n v="-18.87"/>
    <s v=""/>
    <x v="1"/>
    <x v="4"/>
    <x v="1"/>
  </r>
  <r>
    <s v="1012"/>
    <s v="0L"/>
    <x v="4"/>
    <d v="2018-03-09T00:00:00"/>
    <x v="1"/>
    <x v="6"/>
    <s v="ZJ"/>
    <s v="9200092467"/>
    <s v="50"/>
    <n v="-4.16"/>
    <s v=""/>
    <x v="3"/>
    <x v="4"/>
    <x v="3"/>
  </r>
  <r>
    <s v="1012"/>
    <s v="0L"/>
    <x v="4"/>
    <d v="2018-03-09T00:00:00"/>
    <x v="1"/>
    <x v="6"/>
    <s v="ZJ"/>
    <s v="9200092468"/>
    <s v="50"/>
    <n v="-24.25"/>
    <s v=""/>
    <x v="1"/>
    <x v="4"/>
    <x v="1"/>
  </r>
  <r>
    <s v="1012"/>
    <s v="0L"/>
    <x v="4"/>
    <d v="2018-03-12T00:00:00"/>
    <x v="1"/>
    <x v="6"/>
    <s v="ZJ"/>
    <s v="9200092490"/>
    <s v="50"/>
    <n v="-2612.2199999999998"/>
    <s v=""/>
    <x v="1"/>
    <x v="4"/>
    <x v="1"/>
  </r>
  <r>
    <s v="1012"/>
    <s v="0L"/>
    <x v="4"/>
    <d v="2018-03-12T00:00:00"/>
    <x v="1"/>
    <x v="6"/>
    <s v="ZJ"/>
    <s v="9200092490"/>
    <s v="50"/>
    <n v="-2.65"/>
    <s v=""/>
    <x v="2"/>
    <x v="4"/>
    <x v="2"/>
  </r>
  <r>
    <s v="1012"/>
    <s v="0L"/>
    <x v="4"/>
    <d v="2018-03-01T00:00:00"/>
    <x v="1"/>
    <x v="6"/>
    <s v="ZJ"/>
    <s v="9200092495"/>
    <s v="40"/>
    <n v="29.72"/>
    <s v=""/>
    <x v="1"/>
    <x v="4"/>
    <x v="1"/>
  </r>
  <r>
    <s v="1012"/>
    <s v="0L"/>
    <x v="4"/>
    <d v="2018-03-05T00:00:00"/>
    <x v="1"/>
    <x v="6"/>
    <s v="ZJ"/>
    <s v="9200092496"/>
    <s v="40"/>
    <n v="3.28"/>
    <s v=""/>
    <x v="1"/>
    <x v="4"/>
    <x v="1"/>
  </r>
  <r>
    <s v="1012"/>
    <s v="0L"/>
    <x v="4"/>
    <d v="2018-03-06T00:00:00"/>
    <x v="1"/>
    <x v="6"/>
    <s v="ZJ"/>
    <s v="9200092497"/>
    <s v="40"/>
    <n v="1.83"/>
    <s v=""/>
    <x v="1"/>
    <x v="4"/>
    <x v="1"/>
  </r>
  <r>
    <s v="1012"/>
    <s v="0L"/>
    <x v="4"/>
    <d v="2018-03-09T00:00:00"/>
    <x v="1"/>
    <x v="6"/>
    <s v="ZJ"/>
    <s v="9200092498"/>
    <s v="40"/>
    <n v="2.23"/>
    <s v=""/>
    <x v="1"/>
    <x v="4"/>
    <x v="1"/>
  </r>
  <r>
    <s v="1012"/>
    <s v="0L"/>
    <x v="4"/>
    <d v="2018-03-09T00:00:00"/>
    <x v="1"/>
    <x v="6"/>
    <s v="ZJ"/>
    <s v="9200092503"/>
    <s v="40"/>
    <n v="6.81"/>
    <s v=""/>
    <x v="1"/>
    <x v="4"/>
    <x v="1"/>
  </r>
  <r>
    <s v="1012"/>
    <s v="0L"/>
    <x v="4"/>
    <d v="2018-03-12T00:00:00"/>
    <x v="1"/>
    <x v="6"/>
    <s v="ZJ"/>
    <s v="9200092505"/>
    <s v="40"/>
    <n v="23.34"/>
    <s v=""/>
    <x v="1"/>
    <x v="4"/>
    <x v="1"/>
  </r>
  <r>
    <s v="1012"/>
    <s v="0L"/>
    <x v="4"/>
    <d v="2018-03-09T00:00:00"/>
    <x v="1"/>
    <x v="6"/>
    <s v="ZJ"/>
    <s v="9200092513"/>
    <s v="50"/>
    <n v="-843.87"/>
    <s v=""/>
    <x v="1"/>
    <x v="4"/>
    <x v="1"/>
  </r>
  <r>
    <s v="1012"/>
    <s v="0L"/>
    <x v="4"/>
    <d v="2018-03-12T00:00:00"/>
    <x v="1"/>
    <x v="6"/>
    <s v="ZJ"/>
    <s v="9200092515"/>
    <s v="50"/>
    <n v="-2729.54"/>
    <s v=""/>
    <x v="1"/>
    <x v="4"/>
    <x v="1"/>
  </r>
  <r>
    <s v="1012"/>
    <s v="0L"/>
    <x v="4"/>
    <d v="2018-03-13T00:00:00"/>
    <x v="1"/>
    <x v="6"/>
    <s v="ZJ"/>
    <s v="9200092546"/>
    <s v="50"/>
    <n v="-3.5"/>
    <s v=""/>
    <x v="2"/>
    <x v="4"/>
    <x v="2"/>
  </r>
  <r>
    <s v="1012"/>
    <s v="0L"/>
    <x v="4"/>
    <d v="2018-03-13T00:00:00"/>
    <x v="1"/>
    <x v="6"/>
    <s v="ZJ"/>
    <s v="9200092546"/>
    <s v="50"/>
    <n v="-1868.37"/>
    <s v=""/>
    <x v="1"/>
    <x v="4"/>
    <x v="1"/>
  </r>
  <r>
    <s v="1012"/>
    <s v="0L"/>
    <x v="4"/>
    <d v="2018-03-14T00:00:00"/>
    <x v="1"/>
    <x v="6"/>
    <s v="ZJ"/>
    <s v="9200092580"/>
    <s v="50"/>
    <n v="-69.489999999999995"/>
    <s v=""/>
    <x v="4"/>
    <x v="4"/>
    <x v="4"/>
  </r>
  <r>
    <s v="1012"/>
    <s v="0L"/>
    <x v="4"/>
    <d v="2018-03-14T00:00:00"/>
    <x v="1"/>
    <x v="6"/>
    <s v="ZJ"/>
    <s v="9200092580"/>
    <s v="50"/>
    <n v="-3313.28"/>
    <s v=""/>
    <x v="1"/>
    <x v="4"/>
    <x v="1"/>
  </r>
  <r>
    <s v="1012"/>
    <s v="0L"/>
    <x v="4"/>
    <d v="2018-03-14T00:00:00"/>
    <x v="1"/>
    <x v="6"/>
    <s v="ZJ"/>
    <s v="9200092580"/>
    <s v="50"/>
    <n v="-272.51"/>
    <s v=""/>
    <x v="2"/>
    <x v="4"/>
    <x v="2"/>
  </r>
  <r>
    <s v="1012"/>
    <s v="0L"/>
    <x v="4"/>
    <d v="2018-03-14T00:00:00"/>
    <x v="1"/>
    <x v="6"/>
    <s v="ZJ"/>
    <s v="9200092580"/>
    <s v="50"/>
    <n v="-22.13"/>
    <s v=""/>
    <x v="0"/>
    <x v="4"/>
    <x v="0"/>
  </r>
  <r>
    <s v="1012"/>
    <s v="0L"/>
    <x v="4"/>
    <d v="2018-03-07T00:00:00"/>
    <x v="1"/>
    <x v="6"/>
    <s v="ZJ"/>
    <s v="9200092583"/>
    <s v="40"/>
    <n v="1.24"/>
    <s v=""/>
    <x v="1"/>
    <x v="4"/>
    <x v="1"/>
  </r>
  <r>
    <s v="1012"/>
    <s v="0L"/>
    <x v="4"/>
    <d v="2018-03-12T00:00:00"/>
    <x v="1"/>
    <x v="6"/>
    <s v="ZJ"/>
    <s v="9200092585"/>
    <s v="40"/>
    <n v="6.67"/>
    <s v=""/>
    <x v="1"/>
    <x v="4"/>
    <x v="1"/>
  </r>
  <r>
    <s v="1012"/>
    <s v="0L"/>
    <x v="4"/>
    <d v="2018-03-05T00:00:00"/>
    <x v="1"/>
    <x v="6"/>
    <s v="ZJ"/>
    <s v="9200092588"/>
    <s v="40"/>
    <n v="0.95"/>
    <s v=""/>
    <x v="1"/>
    <x v="4"/>
    <x v="1"/>
  </r>
  <r>
    <s v="1012"/>
    <s v="0L"/>
    <x v="4"/>
    <d v="2018-03-13T00:00:00"/>
    <x v="1"/>
    <x v="6"/>
    <s v="ZJ"/>
    <s v="9200092590"/>
    <s v="40"/>
    <n v="1.47"/>
    <s v=""/>
    <x v="1"/>
    <x v="4"/>
    <x v="1"/>
  </r>
  <r>
    <s v="1012"/>
    <s v="0L"/>
    <x v="4"/>
    <d v="2018-03-12T00:00:00"/>
    <x v="1"/>
    <x v="6"/>
    <s v="ZJ"/>
    <s v="9200092593"/>
    <s v="40"/>
    <n v="4.3899999999999997"/>
    <s v=""/>
    <x v="1"/>
    <x v="4"/>
    <x v="1"/>
  </r>
  <r>
    <s v="1012"/>
    <s v="0L"/>
    <x v="4"/>
    <d v="2018-03-12T00:00:00"/>
    <x v="1"/>
    <x v="6"/>
    <s v="ZJ"/>
    <s v="9200092594"/>
    <s v="40"/>
    <n v="12.16"/>
    <s v=""/>
    <x v="1"/>
    <x v="4"/>
    <x v="1"/>
  </r>
  <r>
    <s v="1012"/>
    <s v="0L"/>
    <x v="4"/>
    <d v="2018-03-13T00:00:00"/>
    <x v="1"/>
    <x v="6"/>
    <s v="ZJ"/>
    <s v="9200092597"/>
    <s v="40"/>
    <n v="1.72"/>
    <s v=""/>
    <x v="1"/>
    <x v="4"/>
    <x v="1"/>
  </r>
  <r>
    <s v="1012"/>
    <s v="0L"/>
    <x v="4"/>
    <d v="2018-03-14T00:00:00"/>
    <x v="1"/>
    <x v="6"/>
    <s v="ZJ"/>
    <s v="9200092599"/>
    <s v="40"/>
    <n v="10.97"/>
    <s v=""/>
    <x v="1"/>
    <x v="4"/>
    <x v="1"/>
  </r>
  <r>
    <s v="1012"/>
    <s v="0L"/>
    <x v="4"/>
    <d v="2018-03-14T00:00:00"/>
    <x v="1"/>
    <x v="6"/>
    <s v="ZJ"/>
    <s v="9200092599"/>
    <s v="40"/>
    <n v="14.05"/>
    <s v=""/>
    <x v="3"/>
    <x v="4"/>
    <x v="3"/>
  </r>
  <r>
    <s v="1012"/>
    <s v="0L"/>
    <x v="4"/>
    <d v="2018-03-13T00:00:00"/>
    <x v="1"/>
    <x v="6"/>
    <s v="ZJ"/>
    <s v="9200092601"/>
    <s v="50"/>
    <n v="-32.020000000000003"/>
    <s v=""/>
    <x v="2"/>
    <x v="4"/>
    <x v="2"/>
  </r>
  <r>
    <s v="1012"/>
    <s v="0L"/>
    <x v="4"/>
    <d v="2018-03-13T00:00:00"/>
    <x v="1"/>
    <x v="6"/>
    <s v="ZJ"/>
    <s v="9200092601"/>
    <s v="50"/>
    <n v="-3.95"/>
    <s v=""/>
    <x v="1"/>
    <x v="4"/>
    <x v="1"/>
  </r>
  <r>
    <s v="1012"/>
    <s v="0L"/>
    <x v="4"/>
    <d v="2018-03-14T00:00:00"/>
    <x v="1"/>
    <x v="6"/>
    <s v="ZJ"/>
    <s v="9200092602"/>
    <s v="50"/>
    <n v="-14.68"/>
    <s v=""/>
    <x v="1"/>
    <x v="4"/>
    <x v="1"/>
  </r>
  <r>
    <s v="1012"/>
    <s v="0L"/>
    <x v="4"/>
    <d v="2018-03-14T00:00:00"/>
    <x v="1"/>
    <x v="6"/>
    <s v="ZJ"/>
    <s v="9200092603"/>
    <s v="50"/>
    <n v="-5.26"/>
    <s v=""/>
    <x v="3"/>
    <x v="4"/>
    <x v="3"/>
  </r>
  <r>
    <s v="1012"/>
    <s v="0L"/>
    <x v="4"/>
    <d v="2018-03-13T00:00:00"/>
    <x v="1"/>
    <x v="6"/>
    <s v="ZJ"/>
    <s v="9200092617"/>
    <s v="50"/>
    <n v="-2.62"/>
    <s v=""/>
    <x v="1"/>
    <x v="4"/>
    <x v="1"/>
  </r>
  <r>
    <s v="1012"/>
    <s v="0L"/>
    <x v="4"/>
    <d v="2018-03-06T00:00:00"/>
    <x v="1"/>
    <x v="6"/>
    <s v="ZJ"/>
    <s v="9200092654"/>
    <s v="40"/>
    <n v="1.2"/>
    <s v=""/>
    <x v="1"/>
    <x v="4"/>
    <x v="1"/>
  </r>
  <r>
    <s v="1012"/>
    <s v="0L"/>
    <x v="4"/>
    <d v="2018-03-14T00:00:00"/>
    <x v="1"/>
    <x v="6"/>
    <s v="ZJ"/>
    <s v="9200092657"/>
    <s v="40"/>
    <n v="19.690000000000001"/>
    <s v=""/>
    <x v="1"/>
    <x v="4"/>
    <x v="1"/>
  </r>
  <r>
    <s v="1012"/>
    <s v="0L"/>
    <x v="4"/>
    <d v="2018-03-15T00:00:00"/>
    <x v="1"/>
    <x v="6"/>
    <s v="ZJ"/>
    <s v="9200092673"/>
    <s v="50"/>
    <n v="-3946.32"/>
    <s v=""/>
    <x v="1"/>
    <x v="4"/>
    <x v="1"/>
  </r>
  <r>
    <s v="1012"/>
    <s v="0L"/>
    <x v="4"/>
    <d v="2018-03-15T00:00:00"/>
    <x v="1"/>
    <x v="6"/>
    <s v="ZJ"/>
    <s v="9200092673"/>
    <s v="50"/>
    <n v="-8.98"/>
    <s v=""/>
    <x v="2"/>
    <x v="4"/>
    <x v="2"/>
  </r>
  <r>
    <s v="1012"/>
    <s v="0L"/>
    <x v="4"/>
    <d v="2018-03-05T00:00:00"/>
    <x v="1"/>
    <x v="6"/>
    <s v="ZJ"/>
    <s v="9200092674"/>
    <s v="40"/>
    <n v="1.1499999999999999"/>
    <s v=""/>
    <x v="1"/>
    <x v="4"/>
    <x v="1"/>
  </r>
  <r>
    <s v="1012"/>
    <s v="0L"/>
    <x v="4"/>
    <d v="2018-03-14T00:00:00"/>
    <x v="1"/>
    <x v="6"/>
    <s v="ZJ"/>
    <s v="9200092675"/>
    <s v="40"/>
    <n v="2.42"/>
    <s v=""/>
    <x v="1"/>
    <x v="4"/>
    <x v="1"/>
  </r>
  <r>
    <s v="1012"/>
    <s v="0L"/>
    <x v="4"/>
    <d v="2018-03-15T00:00:00"/>
    <x v="1"/>
    <x v="6"/>
    <s v="ZJ"/>
    <s v="9200092677"/>
    <s v="40"/>
    <n v="40.799999999999997"/>
    <s v=""/>
    <x v="1"/>
    <x v="4"/>
    <x v="1"/>
  </r>
  <r>
    <s v="1012"/>
    <s v="0L"/>
    <x v="4"/>
    <d v="2018-03-15T00:00:00"/>
    <x v="1"/>
    <x v="6"/>
    <s v="ZJ"/>
    <s v="9200092677"/>
    <s v="40"/>
    <n v="13.76"/>
    <s v=""/>
    <x v="3"/>
    <x v="4"/>
    <x v="3"/>
  </r>
  <r>
    <s v="1012"/>
    <s v="0L"/>
    <x v="4"/>
    <d v="2018-03-14T00:00:00"/>
    <x v="1"/>
    <x v="6"/>
    <s v="ZJ"/>
    <s v="9200092681"/>
    <s v="50"/>
    <n v="-1.97"/>
    <s v=""/>
    <x v="1"/>
    <x v="4"/>
    <x v="1"/>
  </r>
  <r>
    <s v="1012"/>
    <s v="0L"/>
    <x v="4"/>
    <d v="2018-03-15T00:00:00"/>
    <x v="1"/>
    <x v="6"/>
    <s v="ZJ"/>
    <s v="9200092682"/>
    <s v="50"/>
    <n v="-57.26"/>
    <s v=""/>
    <x v="1"/>
    <x v="4"/>
    <x v="1"/>
  </r>
  <r>
    <s v="1012"/>
    <s v="0L"/>
    <x v="4"/>
    <d v="2018-03-15T00:00:00"/>
    <x v="1"/>
    <x v="6"/>
    <s v="ZJ"/>
    <s v="9200092682"/>
    <s v="50"/>
    <n v="-7.02"/>
    <s v=""/>
    <x v="3"/>
    <x v="4"/>
    <x v="3"/>
  </r>
  <r>
    <s v="1012"/>
    <s v="0L"/>
    <x v="4"/>
    <d v="2018-03-16T00:00:00"/>
    <x v="1"/>
    <x v="6"/>
    <s v="ZJ"/>
    <s v="9200092702"/>
    <s v="50"/>
    <n v="-10.72"/>
    <s v=""/>
    <x v="3"/>
    <x v="4"/>
    <x v="3"/>
  </r>
  <r>
    <s v="1012"/>
    <s v="0L"/>
    <x v="4"/>
    <d v="2018-03-16T00:00:00"/>
    <x v="1"/>
    <x v="6"/>
    <s v="ZJ"/>
    <s v="9200092702"/>
    <s v="50"/>
    <n v="-63.66"/>
    <s v=""/>
    <x v="0"/>
    <x v="4"/>
    <x v="0"/>
  </r>
  <r>
    <s v="1012"/>
    <s v="0L"/>
    <x v="4"/>
    <d v="2018-03-16T00:00:00"/>
    <x v="1"/>
    <x v="6"/>
    <s v="ZJ"/>
    <s v="9200092702"/>
    <s v="50"/>
    <n v="-288.35000000000002"/>
    <s v=""/>
    <x v="2"/>
    <x v="4"/>
    <x v="2"/>
  </r>
  <r>
    <s v="1012"/>
    <s v="0L"/>
    <x v="4"/>
    <d v="2018-03-16T00:00:00"/>
    <x v="1"/>
    <x v="6"/>
    <s v="ZJ"/>
    <s v="9200092702"/>
    <s v="50"/>
    <n v="-3057.46"/>
    <s v=""/>
    <x v="1"/>
    <x v="4"/>
    <x v="1"/>
  </r>
  <r>
    <s v="1012"/>
    <s v="0L"/>
    <x v="4"/>
    <d v="2018-03-02T00:00:00"/>
    <x v="1"/>
    <x v="6"/>
    <s v="ZJ"/>
    <s v="9200092703"/>
    <s v="40"/>
    <n v="5.55"/>
    <s v=""/>
    <x v="1"/>
    <x v="4"/>
    <x v="1"/>
  </r>
  <r>
    <s v="1012"/>
    <s v="0L"/>
    <x v="4"/>
    <d v="2018-03-06T00:00:00"/>
    <x v="1"/>
    <x v="6"/>
    <s v="ZJ"/>
    <s v="9200092704"/>
    <s v="40"/>
    <n v="0.66"/>
    <s v=""/>
    <x v="1"/>
    <x v="4"/>
    <x v="1"/>
  </r>
  <r>
    <s v="1012"/>
    <s v="0L"/>
    <x v="4"/>
    <d v="2018-03-13T00:00:00"/>
    <x v="1"/>
    <x v="6"/>
    <s v="ZJ"/>
    <s v="9200092705"/>
    <s v="40"/>
    <n v="0.91"/>
    <s v=""/>
    <x v="1"/>
    <x v="4"/>
    <x v="1"/>
  </r>
  <r>
    <s v="1012"/>
    <s v="0L"/>
    <x v="4"/>
    <d v="2018-03-15T00:00:00"/>
    <x v="1"/>
    <x v="6"/>
    <s v="ZJ"/>
    <s v="9200092716"/>
    <s v="40"/>
    <n v="19.22"/>
    <s v=""/>
    <x v="1"/>
    <x v="4"/>
    <x v="1"/>
  </r>
  <r>
    <s v="1012"/>
    <s v="0L"/>
    <x v="4"/>
    <d v="2018-03-16T00:00:00"/>
    <x v="1"/>
    <x v="6"/>
    <s v="ZJ"/>
    <s v="9200092717"/>
    <s v="40"/>
    <n v="0.74"/>
    <s v=""/>
    <x v="1"/>
    <x v="4"/>
    <x v="1"/>
  </r>
  <r>
    <s v="1012"/>
    <s v="0L"/>
    <x v="4"/>
    <d v="2018-03-16T00:00:00"/>
    <x v="1"/>
    <x v="6"/>
    <s v="ZJ"/>
    <s v="9200092718"/>
    <s v="40"/>
    <n v="4.6900000000000004"/>
    <s v=""/>
    <x v="2"/>
    <x v="4"/>
    <x v="2"/>
  </r>
  <r>
    <s v="1012"/>
    <s v="0L"/>
    <x v="4"/>
    <d v="2018-03-16T00:00:00"/>
    <x v="1"/>
    <x v="6"/>
    <s v="ZJ"/>
    <s v="9200092718"/>
    <s v="40"/>
    <n v="64.05"/>
    <s v=""/>
    <x v="1"/>
    <x v="4"/>
    <x v="1"/>
  </r>
  <r>
    <s v="1012"/>
    <s v="0L"/>
    <x v="4"/>
    <d v="2018-03-16T00:00:00"/>
    <x v="1"/>
    <x v="6"/>
    <s v="ZJ"/>
    <s v="9200092729"/>
    <s v="50"/>
    <n v="-4.9400000000000004"/>
    <s v=""/>
    <x v="1"/>
    <x v="4"/>
    <x v="1"/>
  </r>
  <r>
    <s v="1012"/>
    <s v="0L"/>
    <x v="4"/>
    <d v="2018-03-19T00:00:00"/>
    <x v="1"/>
    <x v="6"/>
    <s v="ZJ"/>
    <s v="9200092756"/>
    <s v="50"/>
    <n v="-2294.25"/>
    <s v=""/>
    <x v="1"/>
    <x v="4"/>
    <x v="1"/>
  </r>
  <r>
    <s v="1012"/>
    <s v="0L"/>
    <x v="4"/>
    <d v="2018-03-19T00:00:00"/>
    <x v="1"/>
    <x v="6"/>
    <s v="ZJ"/>
    <s v="9200092756"/>
    <s v="50"/>
    <n v="-240.6"/>
    <s v=""/>
    <x v="0"/>
    <x v="4"/>
    <x v="0"/>
  </r>
  <r>
    <s v="1012"/>
    <s v="0L"/>
    <x v="4"/>
    <d v="2018-03-19T00:00:00"/>
    <x v="1"/>
    <x v="6"/>
    <s v="ZJ"/>
    <s v="9200092756"/>
    <s v="50"/>
    <n v="-44.3"/>
    <s v=""/>
    <x v="2"/>
    <x v="4"/>
    <x v="2"/>
  </r>
  <r>
    <s v="1012"/>
    <s v="0L"/>
    <x v="4"/>
    <d v="2018-03-05T00:00:00"/>
    <x v="1"/>
    <x v="6"/>
    <s v="ZJ"/>
    <s v="9200092758"/>
    <s v="40"/>
    <n v="1.48"/>
    <s v=""/>
    <x v="1"/>
    <x v="4"/>
    <x v="1"/>
  </r>
  <r>
    <s v="1012"/>
    <s v="0L"/>
    <x v="4"/>
    <d v="2018-03-06T00:00:00"/>
    <x v="1"/>
    <x v="6"/>
    <s v="ZJ"/>
    <s v="9200092759"/>
    <s v="40"/>
    <n v="12.23"/>
    <s v=""/>
    <x v="1"/>
    <x v="4"/>
    <x v="1"/>
  </r>
  <r>
    <s v="1012"/>
    <s v="0L"/>
    <x v="4"/>
    <d v="2018-03-12T00:00:00"/>
    <x v="1"/>
    <x v="6"/>
    <s v="ZJ"/>
    <s v="9200092761"/>
    <s v="40"/>
    <n v="0.66"/>
    <s v=""/>
    <x v="1"/>
    <x v="4"/>
    <x v="1"/>
  </r>
  <r>
    <s v="1012"/>
    <s v="0L"/>
    <x v="4"/>
    <d v="2018-03-13T00:00:00"/>
    <x v="1"/>
    <x v="6"/>
    <s v="ZJ"/>
    <s v="9200092762"/>
    <s v="40"/>
    <n v="5.32"/>
    <s v=""/>
    <x v="1"/>
    <x v="4"/>
    <x v="1"/>
  </r>
  <r>
    <s v="1012"/>
    <s v="0L"/>
    <x v="4"/>
    <d v="2018-03-15T00:00:00"/>
    <x v="1"/>
    <x v="6"/>
    <s v="ZJ"/>
    <s v="9200092763"/>
    <s v="40"/>
    <n v="0.77"/>
    <s v=""/>
    <x v="1"/>
    <x v="4"/>
    <x v="1"/>
  </r>
  <r>
    <s v="1012"/>
    <s v="0L"/>
    <x v="4"/>
    <d v="2018-03-16T00:00:00"/>
    <x v="1"/>
    <x v="6"/>
    <s v="ZJ"/>
    <s v="9200092764"/>
    <s v="40"/>
    <n v="1.78"/>
    <s v=""/>
    <x v="1"/>
    <x v="4"/>
    <x v="1"/>
  </r>
  <r>
    <s v="1012"/>
    <s v="0L"/>
    <x v="4"/>
    <d v="2018-03-16T00:00:00"/>
    <x v="1"/>
    <x v="6"/>
    <s v="ZJ"/>
    <s v="9200092773"/>
    <s v="40"/>
    <n v="1.41"/>
    <s v=""/>
    <x v="0"/>
    <x v="4"/>
    <x v="0"/>
  </r>
  <r>
    <s v="1012"/>
    <s v="0L"/>
    <x v="4"/>
    <d v="2018-03-16T00:00:00"/>
    <x v="1"/>
    <x v="6"/>
    <s v="ZJ"/>
    <s v="9200092773"/>
    <s v="40"/>
    <n v="31.85"/>
    <s v=""/>
    <x v="1"/>
    <x v="4"/>
    <x v="1"/>
  </r>
  <r>
    <s v="1012"/>
    <s v="0L"/>
    <x v="4"/>
    <d v="2018-03-17T00:00:00"/>
    <x v="1"/>
    <x v="6"/>
    <s v="ZJ"/>
    <s v="9200092774"/>
    <s v="40"/>
    <n v="2.52"/>
    <s v=""/>
    <x v="1"/>
    <x v="4"/>
    <x v="1"/>
  </r>
  <r>
    <s v="1012"/>
    <s v="0L"/>
    <x v="4"/>
    <d v="2018-03-17T00:00:00"/>
    <x v="1"/>
    <x v="6"/>
    <s v="ZJ"/>
    <s v="9200092775"/>
    <s v="40"/>
    <n v="5.73"/>
    <s v=""/>
    <x v="2"/>
    <x v="4"/>
    <x v="2"/>
  </r>
  <r>
    <s v="1012"/>
    <s v="0L"/>
    <x v="4"/>
    <d v="2018-03-17T00:00:00"/>
    <x v="1"/>
    <x v="6"/>
    <s v="ZJ"/>
    <s v="9200092775"/>
    <s v="40"/>
    <n v="42.18"/>
    <s v=""/>
    <x v="1"/>
    <x v="4"/>
    <x v="1"/>
  </r>
  <r>
    <s v="1012"/>
    <s v="0L"/>
    <x v="4"/>
    <d v="2018-03-17T00:00:00"/>
    <x v="1"/>
    <x v="6"/>
    <s v="ZJ"/>
    <s v="9200092784"/>
    <s v="50"/>
    <n v="-2.61"/>
    <s v=""/>
    <x v="2"/>
    <x v="4"/>
    <x v="2"/>
  </r>
  <r>
    <s v="1012"/>
    <s v="0L"/>
    <x v="4"/>
    <d v="2018-03-17T00:00:00"/>
    <x v="1"/>
    <x v="6"/>
    <s v="ZJ"/>
    <s v="9200092785"/>
    <s v="50"/>
    <n v="-177.87"/>
    <s v=""/>
    <x v="1"/>
    <x v="4"/>
    <x v="1"/>
  </r>
  <r>
    <s v="1012"/>
    <s v="0L"/>
    <x v="4"/>
    <d v="2018-03-19T00:00:00"/>
    <x v="1"/>
    <x v="6"/>
    <s v="ZJ"/>
    <s v="9200092786"/>
    <s v="50"/>
    <n v="-7.54"/>
    <s v=""/>
    <x v="1"/>
    <x v="4"/>
    <x v="1"/>
  </r>
  <r>
    <s v="1012"/>
    <s v="0L"/>
    <x v="4"/>
    <d v="2018-03-20T00:00:00"/>
    <x v="1"/>
    <x v="6"/>
    <s v="ZJ"/>
    <s v="9200092813"/>
    <s v="50"/>
    <n v="-1.92"/>
    <s v=""/>
    <x v="4"/>
    <x v="4"/>
    <x v="4"/>
  </r>
  <r>
    <s v="1012"/>
    <s v="0L"/>
    <x v="4"/>
    <d v="2018-03-20T00:00:00"/>
    <x v="1"/>
    <x v="6"/>
    <s v="ZJ"/>
    <s v="9200092813"/>
    <s v="50"/>
    <n v="-2986.15"/>
    <s v=""/>
    <x v="1"/>
    <x v="4"/>
    <x v="1"/>
  </r>
  <r>
    <s v="1012"/>
    <s v="0L"/>
    <x v="4"/>
    <d v="2018-03-20T00:00:00"/>
    <x v="1"/>
    <x v="6"/>
    <s v="ZJ"/>
    <s v="9200092813"/>
    <s v="50"/>
    <n v="-52.21"/>
    <s v=""/>
    <x v="2"/>
    <x v="4"/>
    <x v="2"/>
  </r>
  <r>
    <s v="1012"/>
    <s v="0L"/>
    <x v="4"/>
    <d v="2018-03-20T00:00:00"/>
    <x v="1"/>
    <x v="6"/>
    <s v="ZJ"/>
    <s v="9200092813"/>
    <s v="50"/>
    <n v="-122.7"/>
    <s v=""/>
    <x v="0"/>
    <x v="4"/>
    <x v="0"/>
  </r>
  <r>
    <s v="1012"/>
    <s v="0L"/>
    <x v="4"/>
    <d v="2018-03-14T00:00:00"/>
    <x v="1"/>
    <x v="6"/>
    <s v="ZJ"/>
    <s v="9200092819"/>
    <s v="40"/>
    <n v="1.83"/>
    <s v=""/>
    <x v="4"/>
    <x v="4"/>
    <x v="4"/>
  </r>
  <r>
    <s v="1012"/>
    <s v="0L"/>
    <x v="4"/>
    <d v="2018-03-19T00:00:00"/>
    <x v="1"/>
    <x v="6"/>
    <s v="ZJ"/>
    <s v="9200092821"/>
    <s v="40"/>
    <n v="5.76"/>
    <s v=""/>
    <x v="4"/>
    <x v="4"/>
    <x v="4"/>
  </r>
  <r>
    <s v="1012"/>
    <s v="0L"/>
    <x v="4"/>
    <d v="2018-03-21T00:00:00"/>
    <x v="1"/>
    <x v="6"/>
    <s v="ZJ"/>
    <s v="9200092848"/>
    <s v="50"/>
    <n v="-2.62"/>
    <s v=""/>
    <x v="0"/>
    <x v="4"/>
    <x v="0"/>
  </r>
  <r>
    <s v="1012"/>
    <s v="0L"/>
    <x v="4"/>
    <d v="2018-03-21T00:00:00"/>
    <x v="1"/>
    <x v="6"/>
    <s v="ZJ"/>
    <s v="9200092848"/>
    <s v="50"/>
    <n v="-2777.72"/>
    <s v=""/>
    <x v="1"/>
    <x v="4"/>
    <x v="1"/>
  </r>
  <r>
    <s v="1012"/>
    <s v="0L"/>
    <x v="4"/>
    <d v="2018-03-05T00:00:00"/>
    <x v="1"/>
    <x v="6"/>
    <s v="ZJ"/>
    <s v="9200092851"/>
    <s v="40"/>
    <n v="4.71"/>
    <s v=""/>
    <x v="1"/>
    <x v="4"/>
    <x v="1"/>
  </r>
  <r>
    <s v="1012"/>
    <s v="0L"/>
    <x v="4"/>
    <d v="2018-03-20T00:00:00"/>
    <x v="1"/>
    <x v="6"/>
    <s v="ZJ"/>
    <s v="9200092865"/>
    <s v="40"/>
    <n v="5.88"/>
    <s v=""/>
    <x v="1"/>
    <x v="4"/>
    <x v="1"/>
  </r>
  <r>
    <s v="1012"/>
    <s v="0L"/>
    <x v="4"/>
    <d v="2018-03-21T00:00:00"/>
    <x v="1"/>
    <x v="6"/>
    <s v="ZJ"/>
    <s v="9200092867"/>
    <s v="40"/>
    <n v="14.26"/>
    <s v=""/>
    <x v="1"/>
    <x v="4"/>
    <x v="1"/>
  </r>
  <r>
    <s v="1012"/>
    <s v="0L"/>
    <x v="4"/>
    <d v="2018-03-21T00:00:00"/>
    <x v="1"/>
    <x v="6"/>
    <s v="ZJ"/>
    <s v="9200092867"/>
    <s v="40"/>
    <n v="2.4700000000000002"/>
    <s v=""/>
    <x v="2"/>
    <x v="4"/>
    <x v="2"/>
  </r>
  <r>
    <s v="1012"/>
    <s v="0L"/>
    <x v="4"/>
    <d v="2018-03-20T00:00:00"/>
    <x v="1"/>
    <x v="6"/>
    <s v="ZJ"/>
    <s v="9200092872"/>
    <s v="50"/>
    <n v="-51.57"/>
    <s v=""/>
    <x v="1"/>
    <x v="4"/>
    <x v="1"/>
  </r>
  <r>
    <s v="1012"/>
    <s v="0L"/>
    <x v="4"/>
    <d v="2018-03-21T00:00:00"/>
    <x v="1"/>
    <x v="6"/>
    <s v="ZJ"/>
    <s v="9200092873"/>
    <s v="50"/>
    <n v="-47.96"/>
    <s v=""/>
    <x v="1"/>
    <x v="4"/>
    <x v="1"/>
  </r>
  <r>
    <s v="1012"/>
    <s v="0L"/>
    <x v="4"/>
    <d v="2018-03-21T00:00:00"/>
    <x v="1"/>
    <x v="6"/>
    <s v="ZJ"/>
    <s v="9200092875"/>
    <s v="50"/>
    <n v="-66.02"/>
    <s v=""/>
    <x v="1"/>
    <x v="4"/>
    <x v="1"/>
  </r>
  <r>
    <s v="1012"/>
    <s v="0L"/>
    <x v="4"/>
    <d v="2018-03-21T00:00:00"/>
    <x v="1"/>
    <x v="6"/>
    <s v="ZJ"/>
    <s v="9200092875"/>
    <s v="50"/>
    <n v="-1.41"/>
    <s v=""/>
    <x v="0"/>
    <x v="4"/>
    <x v="0"/>
  </r>
  <r>
    <s v="1012"/>
    <s v="0L"/>
    <x v="4"/>
    <d v="2018-03-19T00:00:00"/>
    <x v="1"/>
    <x v="6"/>
    <s v="ZJ"/>
    <s v="9200092880"/>
    <s v="50"/>
    <n v="-1.61"/>
    <s v=""/>
    <x v="1"/>
    <x v="4"/>
    <x v="1"/>
  </r>
  <r>
    <s v="1012"/>
    <s v="0L"/>
    <x v="4"/>
    <d v="2018-03-22T00:00:00"/>
    <x v="1"/>
    <x v="6"/>
    <s v="ZJ"/>
    <s v="9200092916"/>
    <s v="50"/>
    <n v="-1.92"/>
    <s v=""/>
    <x v="4"/>
    <x v="4"/>
    <x v="4"/>
  </r>
  <r>
    <s v="1012"/>
    <s v="0L"/>
    <x v="4"/>
    <d v="2018-03-22T00:00:00"/>
    <x v="1"/>
    <x v="6"/>
    <s v="ZJ"/>
    <s v="9200092916"/>
    <s v="50"/>
    <n v="-334.68"/>
    <s v=""/>
    <x v="2"/>
    <x v="4"/>
    <x v="2"/>
  </r>
  <r>
    <s v="1012"/>
    <s v="0L"/>
    <x v="4"/>
    <d v="2018-03-22T00:00:00"/>
    <x v="1"/>
    <x v="6"/>
    <s v="ZJ"/>
    <s v="9200092916"/>
    <s v="50"/>
    <n v="-3167.12"/>
    <s v=""/>
    <x v="1"/>
    <x v="4"/>
    <x v="1"/>
  </r>
  <r>
    <s v="1012"/>
    <s v="0L"/>
    <x v="4"/>
    <d v="2018-03-02T00:00:00"/>
    <x v="1"/>
    <x v="6"/>
    <s v="ZJ"/>
    <s v="9200092919"/>
    <s v="40"/>
    <n v="6.66"/>
    <s v=""/>
    <x v="1"/>
    <x v="4"/>
    <x v="1"/>
  </r>
  <r>
    <s v="1012"/>
    <s v="0L"/>
    <x v="4"/>
    <d v="2018-03-06T00:00:00"/>
    <x v="1"/>
    <x v="6"/>
    <s v="ZJ"/>
    <s v="9200092920"/>
    <s v="40"/>
    <n v="2.38"/>
    <s v=""/>
    <x v="1"/>
    <x v="4"/>
    <x v="1"/>
  </r>
  <r>
    <s v="1012"/>
    <s v="0L"/>
    <x v="4"/>
    <d v="2018-03-14T00:00:00"/>
    <x v="1"/>
    <x v="6"/>
    <s v="ZJ"/>
    <s v="9200092922"/>
    <s v="40"/>
    <n v="1.92"/>
    <s v=""/>
    <x v="4"/>
    <x v="4"/>
    <x v="4"/>
  </r>
  <r>
    <s v="1012"/>
    <s v="0L"/>
    <x v="4"/>
    <d v="2018-03-21T00:00:00"/>
    <x v="1"/>
    <x v="6"/>
    <s v="ZJ"/>
    <s v="9200092925"/>
    <s v="40"/>
    <n v="14.01"/>
    <s v=""/>
    <x v="1"/>
    <x v="4"/>
    <x v="1"/>
  </r>
  <r>
    <s v="1012"/>
    <s v="0L"/>
    <x v="4"/>
    <d v="2018-03-21T00:00:00"/>
    <x v="1"/>
    <x v="6"/>
    <s v="ZJ"/>
    <s v="9200092925"/>
    <s v="40"/>
    <n v="5.76"/>
    <s v=""/>
    <x v="4"/>
    <x v="4"/>
    <x v="4"/>
  </r>
  <r>
    <s v="1012"/>
    <s v="0L"/>
    <x v="4"/>
    <d v="2018-03-22T00:00:00"/>
    <x v="1"/>
    <x v="6"/>
    <s v="ZJ"/>
    <s v="9200092937"/>
    <s v="50"/>
    <n v="-30.6"/>
    <s v=""/>
    <x v="1"/>
    <x v="4"/>
    <x v="1"/>
  </r>
  <r>
    <s v="1012"/>
    <s v="0L"/>
    <x v="4"/>
    <d v="2018-03-22T00:00:00"/>
    <x v="1"/>
    <x v="6"/>
    <s v="ZJ"/>
    <s v="9200092937"/>
    <s v="50"/>
    <n v="-1.1200000000000001"/>
    <s v=""/>
    <x v="2"/>
    <x v="4"/>
    <x v="2"/>
  </r>
  <r>
    <s v="1012"/>
    <s v="0L"/>
    <x v="4"/>
    <d v="2018-03-22T00:00:00"/>
    <x v="1"/>
    <x v="6"/>
    <s v="ZJ"/>
    <s v="9200092946"/>
    <s v="40"/>
    <n v="38.020000000000003"/>
    <s v=""/>
    <x v="1"/>
    <x v="4"/>
    <x v="1"/>
  </r>
  <r>
    <s v="1012"/>
    <s v="0L"/>
    <x v="4"/>
    <d v="2018-03-23T00:00:00"/>
    <x v="1"/>
    <x v="6"/>
    <s v="ZJ"/>
    <s v="9200092959"/>
    <s v="50"/>
    <n v="-5.14"/>
    <s v=""/>
    <x v="0"/>
    <x v="4"/>
    <x v="0"/>
  </r>
  <r>
    <s v="1012"/>
    <s v="0L"/>
    <x v="4"/>
    <d v="2018-03-23T00:00:00"/>
    <x v="1"/>
    <x v="6"/>
    <s v="ZJ"/>
    <s v="9200092959"/>
    <s v="50"/>
    <n v="-3322.14"/>
    <s v=""/>
    <x v="1"/>
    <x v="4"/>
    <x v="1"/>
  </r>
  <r>
    <s v="1012"/>
    <s v="0L"/>
    <x v="4"/>
    <d v="2018-03-23T00:00:00"/>
    <x v="1"/>
    <x v="6"/>
    <s v="ZJ"/>
    <s v="9200092959"/>
    <s v="50"/>
    <n v="-23.16"/>
    <s v=""/>
    <x v="2"/>
    <x v="4"/>
    <x v="2"/>
  </r>
  <r>
    <s v="1012"/>
    <s v="0L"/>
    <x v="4"/>
    <d v="2018-03-16T00:00:00"/>
    <x v="1"/>
    <x v="6"/>
    <s v="ZJ"/>
    <s v="9200092963"/>
    <s v="40"/>
    <n v="0.66"/>
    <s v=""/>
    <x v="1"/>
    <x v="4"/>
    <x v="1"/>
  </r>
  <r>
    <s v="1012"/>
    <s v="0L"/>
    <x v="4"/>
    <d v="2018-03-20T00:00:00"/>
    <x v="1"/>
    <x v="6"/>
    <s v="ZJ"/>
    <s v="9200092964"/>
    <s v="40"/>
    <n v="3.01"/>
    <s v=""/>
    <x v="0"/>
    <x v="4"/>
    <x v="0"/>
  </r>
  <r>
    <s v="1012"/>
    <s v="0L"/>
    <x v="4"/>
    <d v="2018-03-22T00:00:00"/>
    <x v="1"/>
    <x v="6"/>
    <s v="ZJ"/>
    <s v="9200092970"/>
    <s v="40"/>
    <n v="285.61"/>
    <s v=""/>
    <x v="1"/>
    <x v="4"/>
    <x v="1"/>
  </r>
  <r>
    <s v="1012"/>
    <s v="0L"/>
    <x v="4"/>
    <d v="2018-03-23T00:00:00"/>
    <x v="1"/>
    <x v="6"/>
    <s v="ZJ"/>
    <s v="9200092971"/>
    <s v="40"/>
    <n v="2.34"/>
    <s v=""/>
    <x v="1"/>
    <x v="4"/>
    <x v="1"/>
  </r>
  <r>
    <s v="1012"/>
    <s v="0L"/>
    <x v="4"/>
    <d v="2018-03-23T00:00:00"/>
    <x v="1"/>
    <x v="6"/>
    <s v="ZJ"/>
    <s v="9200092971"/>
    <s v="40"/>
    <n v="9.1300000000000008"/>
    <s v=""/>
    <x v="2"/>
    <x v="4"/>
    <x v="2"/>
  </r>
  <r>
    <s v="1012"/>
    <s v="0L"/>
    <x v="4"/>
    <d v="2018-03-23T00:00:00"/>
    <x v="1"/>
    <x v="6"/>
    <s v="ZJ"/>
    <s v="9200092971"/>
    <s v="40"/>
    <n v="0.95"/>
    <s v=""/>
    <x v="0"/>
    <x v="4"/>
    <x v="0"/>
  </r>
  <r>
    <s v="1012"/>
    <s v="0L"/>
    <x v="4"/>
    <d v="2018-03-22T00:00:00"/>
    <x v="1"/>
    <x v="6"/>
    <s v="ZJ"/>
    <s v="9200092987"/>
    <s v="50"/>
    <n v="-379.03"/>
    <s v=""/>
    <x v="1"/>
    <x v="4"/>
    <x v="1"/>
  </r>
  <r>
    <s v="1012"/>
    <s v="0L"/>
    <x v="4"/>
    <d v="2018-03-23T00:00:00"/>
    <x v="1"/>
    <x v="6"/>
    <s v="ZJ"/>
    <s v="9200092988"/>
    <s v="50"/>
    <n v="-4.2"/>
    <s v=""/>
    <x v="2"/>
    <x v="4"/>
    <x v="2"/>
  </r>
  <r>
    <s v="1012"/>
    <s v="0L"/>
    <x v="4"/>
    <d v="2018-03-23T00:00:00"/>
    <x v="1"/>
    <x v="6"/>
    <s v="ZJ"/>
    <s v="9200092988"/>
    <s v="50"/>
    <n v="-5.47"/>
    <s v=""/>
    <x v="1"/>
    <x v="4"/>
    <x v="1"/>
  </r>
  <r>
    <s v="1012"/>
    <s v="0L"/>
    <x v="4"/>
    <d v="2018-03-12T00:00:00"/>
    <x v="1"/>
    <x v="6"/>
    <s v="ZJ"/>
    <s v="9200093018"/>
    <s v="40"/>
    <n v="0.9"/>
    <s v=""/>
    <x v="1"/>
    <x v="4"/>
    <x v="1"/>
  </r>
  <r>
    <s v="1012"/>
    <s v="0L"/>
    <x v="4"/>
    <d v="2018-03-19T00:00:00"/>
    <x v="1"/>
    <x v="6"/>
    <s v="ZJ"/>
    <s v="9200093019"/>
    <s v="40"/>
    <n v="45.15"/>
    <s v=""/>
    <x v="1"/>
    <x v="4"/>
    <x v="1"/>
  </r>
  <r>
    <s v="1012"/>
    <s v="0L"/>
    <x v="4"/>
    <d v="2018-03-26T00:00:00"/>
    <x v="1"/>
    <x v="6"/>
    <s v="ZJ"/>
    <s v="9200093024"/>
    <s v="50"/>
    <n v="-5.85"/>
    <s v=""/>
    <x v="0"/>
    <x v="4"/>
    <x v="0"/>
  </r>
  <r>
    <s v="1012"/>
    <s v="0L"/>
    <x v="4"/>
    <d v="2018-03-26T00:00:00"/>
    <x v="1"/>
    <x v="6"/>
    <s v="ZJ"/>
    <s v="9200093024"/>
    <s v="50"/>
    <n v="-2854.15"/>
    <s v=""/>
    <x v="1"/>
    <x v="4"/>
    <x v="1"/>
  </r>
  <r>
    <s v="1012"/>
    <s v="0L"/>
    <x v="4"/>
    <d v="2018-03-26T00:00:00"/>
    <x v="1"/>
    <x v="6"/>
    <s v="ZJ"/>
    <s v="9200093024"/>
    <s v="50"/>
    <n v="-10.58"/>
    <s v=""/>
    <x v="2"/>
    <x v="4"/>
    <x v="2"/>
  </r>
  <r>
    <s v="1012"/>
    <s v="0L"/>
    <x v="4"/>
    <d v="2018-03-22T00:00:00"/>
    <x v="1"/>
    <x v="6"/>
    <s v="ZJ"/>
    <s v="9200093021"/>
    <s v="40"/>
    <n v="2.77"/>
    <s v=""/>
    <x v="1"/>
    <x v="4"/>
    <x v="1"/>
  </r>
  <r>
    <s v="1012"/>
    <s v="0L"/>
    <x v="4"/>
    <d v="2018-03-23T00:00:00"/>
    <x v="1"/>
    <x v="6"/>
    <s v="ZJ"/>
    <s v="9200093022"/>
    <s v="40"/>
    <n v="2.12"/>
    <s v=""/>
    <x v="1"/>
    <x v="4"/>
    <x v="1"/>
  </r>
  <r>
    <s v="1012"/>
    <s v="0L"/>
    <x v="4"/>
    <d v="2018-03-23T00:00:00"/>
    <x v="1"/>
    <x v="6"/>
    <s v="ZJ"/>
    <s v="9200093027"/>
    <s v="40"/>
    <n v="10.09"/>
    <s v=""/>
    <x v="1"/>
    <x v="4"/>
    <x v="1"/>
  </r>
  <r>
    <s v="1012"/>
    <s v="0L"/>
    <x v="4"/>
    <d v="2018-03-23T00:00:00"/>
    <x v="1"/>
    <x v="6"/>
    <s v="ZJ"/>
    <s v="9200093032"/>
    <s v="40"/>
    <n v="1.1499999999999999"/>
    <s v=""/>
    <x v="1"/>
    <x v="4"/>
    <x v="1"/>
  </r>
  <r>
    <s v="1012"/>
    <s v="0L"/>
    <x v="4"/>
    <d v="2018-03-26T00:00:00"/>
    <x v="1"/>
    <x v="6"/>
    <s v="ZJ"/>
    <s v="9200093029"/>
    <s v="40"/>
    <n v="14.8"/>
    <s v=""/>
    <x v="2"/>
    <x v="4"/>
    <x v="2"/>
  </r>
  <r>
    <s v="1012"/>
    <s v="0L"/>
    <x v="4"/>
    <d v="2018-03-26T00:00:00"/>
    <x v="1"/>
    <x v="6"/>
    <s v="ZJ"/>
    <s v="9200093029"/>
    <s v="40"/>
    <n v="14.84"/>
    <s v=""/>
    <x v="1"/>
    <x v="4"/>
    <x v="1"/>
  </r>
  <r>
    <s v="1012"/>
    <s v="0L"/>
    <x v="4"/>
    <d v="2018-03-23T00:00:00"/>
    <x v="1"/>
    <x v="6"/>
    <s v="ZJ"/>
    <s v="9200093041"/>
    <s v="50"/>
    <n v="-3.01"/>
    <s v=""/>
    <x v="0"/>
    <x v="4"/>
    <x v="0"/>
  </r>
  <r>
    <s v="1012"/>
    <s v="0L"/>
    <x v="4"/>
    <d v="2018-03-23T00:00:00"/>
    <x v="1"/>
    <x v="6"/>
    <s v="ZJ"/>
    <s v="9200093041"/>
    <s v="50"/>
    <n v="-48.73"/>
    <s v=""/>
    <x v="1"/>
    <x v="4"/>
    <x v="1"/>
  </r>
  <r>
    <s v="1012"/>
    <s v="0L"/>
    <x v="4"/>
    <d v="2018-03-24T00:00:00"/>
    <x v="1"/>
    <x v="6"/>
    <s v="ZJ"/>
    <s v="9200093042"/>
    <s v="50"/>
    <n v="-10.09"/>
    <s v=""/>
    <x v="1"/>
    <x v="4"/>
    <x v="1"/>
  </r>
  <r>
    <s v="1012"/>
    <s v="0L"/>
    <x v="4"/>
    <d v="2018-03-26T00:00:00"/>
    <x v="1"/>
    <x v="6"/>
    <s v="ZJ"/>
    <s v="9200093044"/>
    <s v="50"/>
    <n v="-8.16"/>
    <s v=""/>
    <x v="1"/>
    <x v="4"/>
    <x v="1"/>
  </r>
  <r>
    <s v="1012"/>
    <s v="0L"/>
    <x v="4"/>
    <d v="2018-03-26T00:00:00"/>
    <x v="1"/>
    <x v="6"/>
    <s v="ZJ"/>
    <s v="9200093045"/>
    <s v="50"/>
    <n v="-6.07"/>
    <s v=""/>
    <x v="2"/>
    <x v="4"/>
    <x v="2"/>
  </r>
  <r>
    <s v="1012"/>
    <s v="0L"/>
    <x v="4"/>
    <d v="2018-03-27T00:00:00"/>
    <x v="1"/>
    <x v="6"/>
    <s v="ZJ"/>
    <s v="9200093079"/>
    <s v="50"/>
    <n v="-1702.89"/>
    <s v=""/>
    <x v="1"/>
    <x v="4"/>
    <x v="1"/>
  </r>
  <r>
    <s v="1012"/>
    <s v="0L"/>
    <x v="4"/>
    <d v="2018-03-27T00:00:00"/>
    <x v="1"/>
    <x v="6"/>
    <s v="ZJ"/>
    <s v="9200093079"/>
    <s v="50"/>
    <n v="-12.5"/>
    <s v=""/>
    <x v="2"/>
    <x v="4"/>
    <x v="2"/>
  </r>
  <r>
    <s v="1012"/>
    <s v="0L"/>
    <x v="4"/>
    <d v="2018-03-26T00:00:00"/>
    <x v="1"/>
    <x v="6"/>
    <s v="ZJ"/>
    <s v="9200093087"/>
    <s v="40"/>
    <n v="8.18"/>
    <s v=""/>
    <x v="1"/>
    <x v="4"/>
    <x v="1"/>
  </r>
  <r>
    <s v="1012"/>
    <s v="0L"/>
    <x v="4"/>
    <d v="2018-03-28T00:00:00"/>
    <x v="1"/>
    <x v="6"/>
    <s v="ZJ"/>
    <s v="9200093103"/>
    <s v="50"/>
    <n v="-2.34"/>
    <s v=""/>
    <x v="3"/>
    <x v="4"/>
    <x v="3"/>
  </r>
  <r>
    <s v="1012"/>
    <s v="0L"/>
    <x v="4"/>
    <d v="2018-03-28T00:00:00"/>
    <x v="1"/>
    <x v="6"/>
    <s v="ZJ"/>
    <s v="9200093103"/>
    <s v="50"/>
    <n v="-876.49"/>
    <s v=""/>
    <x v="1"/>
    <x v="4"/>
    <x v="1"/>
  </r>
  <r>
    <s v="1012"/>
    <s v="0L"/>
    <x v="4"/>
    <d v="2018-03-19T00:00:00"/>
    <x v="1"/>
    <x v="6"/>
    <s v="ZJ"/>
    <s v="9200093105"/>
    <s v="40"/>
    <n v="1.1100000000000001"/>
    <s v=""/>
    <x v="1"/>
    <x v="4"/>
    <x v="1"/>
  </r>
  <r>
    <s v="1012"/>
    <s v="0L"/>
    <x v="4"/>
    <d v="2018-03-26T00:00:00"/>
    <x v="1"/>
    <x v="6"/>
    <s v="ZJ"/>
    <s v="9200093108"/>
    <s v="40"/>
    <n v="12.53"/>
    <s v=""/>
    <x v="1"/>
    <x v="4"/>
    <x v="1"/>
  </r>
  <r>
    <s v="1012"/>
    <s v="0L"/>
    <x v="4"/>
    <d v="2018-03-27T00:00:00"/>
    <x v="1"/>
    <x v="6"/>
    <s v="ZJ"/>
    <s v="9200093111"/>
    <s v="40"/>
    <n v="34.299999999999997"/>
    <s v=""/>
    <x v="1"/>
    <x v="4"/>
    <x v="1"/>
  </r>
  <r>
    <s v="1012"/>
    <s v="0L"/>
    <x v="4"/>
    <d v="2018-03-09T00:00:00"/>
    <x v="1"/>
    <x v="6"/>
    <s v="ZJ"/>
    <s v="9200093114"/>
    <s v="40"/>
    <n v="0.72"/>
    <s v=""/>
    <x v="1"/>
    <x v="4"/>
    <x v="1"/>
  </r>
  <r>
    <s v="1012"/>
    <s v="0L"/>
    <x v="4"/>
    <d v="2018-03-19T00:00:00"/>
    <x v="1"/>
    <x v="6"/>
    <s v="ZJ"/>
    <s v="9200093116"/>
    <s v="40"/>
    <n v="3.41"/>
    <s v=""/>
    <x v="1"/>
    <x v="4"/>
    <x v="1"/>
  </r>
  <r>
    <s v="1012"/>
    <s v="0L"/>
    <x v="4"/>
    <d v="2018-03-20T00:00:00"/>
    <x v="1"/>
    <x v="6"/>
    <s v="ZJ"/>
    <s v="9200093117"/>
    <s v="40"/>
    <n v="15.67"/>
    <s v=""/>
    <x v="1"/>
    <x v="4"/>
    <x v="1"/>
  </r>
  <r>
    <s v="1012"/>
    <s v="0L"/>
    <x v="4"/>
    <d v="2018-03-27T00:00:00"/>
    <x v="1"/>
    <x v="6"/>
    <s v="ZJ"/>
    <s v="9200093118"/>
    <s v="40"/>
    <n v="5.07"/>
    <s v=""/>
    <x v="1"/>
    <x v="4"/>
    <x v="1"/>
  </r>
  <r>
    <s v="1012"/>
    <s v="0L"/>
    <x v="4"/>
    <d v="2018-03-28T00:00:00"/>
    <x v="1"/>
    <x v="6"/>
    <s v="ZJ"/>
    <s v="9200093126"/>
    <s v="40"/>
    <n v="16.82"/>
    <s v=""/>
    <x v="1"/>
    <x v="4"/>
    <x v="1"/>
  </r>
  <r>
    <s v="1012"/>
    <s v="0L"/>
    <x v="4"/>
    <d v="2018-03-27T00:00:00"/>
    <x v="1"/>
    <x v="6"/>
    <s v="ZJ"/>
    <s v="9200093133"/>
    <s v="50"/>
    <n v="-754.6"/>
    <s v=""/>
    <x v="1"/>
    <x v="4"/>
    <x v="1"/>
  </r>
  <r>
    <s v="1012"/>
    <s v="0L"/>
    <x v="4"/>
    <d v="2018-03-28T00:00:00"/>
    <x v="1"/>
    <x v="6"/>
    <s v="ZJ"/>
    <s v="9200093136"/>
    <s v="50"/>
    <n v="-35.979999999999997"/>
    <s v=""/>
    <x v="1"/>
    <x v="4"/>
    <x v="1"/>
  </r>
  <r>
    <s v="1012"/>
    <s v="0L"/>
    <x v="4"/>
    <d v="2018-03-28T00:00:00"/>
    <x v="1"/>
    <x v="6"/>
    <s v="ZJ"/>
    <s v="9200093136"/>
    <s v="50"/>
    <n v="-0.64"/>
    <s v=""/>
    <x v="0"/>
    <x v="4"/>
    <x v="0"/>
  </r>
  <r>
    <s v="1012"/>
    <s v="0L"/>
    <x v="4"/>
    <d v="2018-03-27T00:00:00"/>
    <x v="1"/>
    <x v="6"/>
    <s v="ZJ"/>
    <s v="9200093144"/>
    <s v="40"/>
    <n v="11.89"/>
    <s v=""/>
    <x v="1"/>
    <x v="4"/>
    <x v="1"/>
  </r>
  <r>
    <s v="1012"/>
    <s v="0L"/>
    <x v="4"/>
    <d v="2018-03-29T00:00:00"/>
    <x v="1"/>
    <x v="6"/>
    <s v="ZJ"/>
    <s v="9200093185"/>
    <s v="50"/>
    <n v="-606.13"/>
    <s v=""/>
    <x v="1"/>
    <x v="4"/>
    <x v="1"/>
  </r>
  <r>
    <s v="1012"/>
    <s v="0L"/>
    <x v="4"/>
    <d v="2018-03-16T00:00:00"/>
    <x v="1"/>
    <x v="6"/>
    <s v="ZJ"/>
    <s v="9200093194"/>
    <s v="40"/>
    <n v="2.67"/>
    <s v=""/>
    <x v="1"/>
    <x v="4"/>
    <x v="1"/>
  </r>
  <r>
    <s v="1012"/>
    <s v="0L"/>
    <x v="4"/>
    <d v="2018-03-19T00:00:00"/>
    <x v="1"/>
    <x v="6"/>
    <s v="ZJ"/>
    <s v="9200093195"/>
    <s v="40"/>
    <n v="1.48"/>
    <s v=""/>
    <x v="1"/>
    <x v="4"/>
    <x v="1"/>
  </r>
  <r>
    <s v="1012"/>
    <s v="0L"/>
    <x v="4"/>
    <d v="2018-03-28T00:00:00"/>
    <x v="1"/>
    <x v="6"/>
    <s v="ZJ"/>
    <s v="9200093198"/>
    <s v="40"/>
    <n v="3.29"/>
    <s v=""/>
    <x v="1"/>
    <x v="4"/>
    <x v="1"/>
  </r>
  <r>
    <s v="1012"/>
    <s v="0L"/>
    <x v="4"/>
    <d v="2018-03-29T00:00:00"/>
    <x v="1"/>
    <x v="6"/>
    <s v="ZJ"/>
    <s v="9200093199"/>
    <s v="40"/>
    <n v="1.48"/>
    <s v=""/>
    <x v="1"/>
    <x v="4"/>
    <x v="1"/>
  </r>
  <r>
    <s v="1012"/>
    <s v="0L"/>
    <x v="4"/>
    <d v="2018-03-29T00:00:00"/>
    <x v="1"/>
    <x v="6"/>
    <s v="ZJ"/>
    <s v="9200093203"/>
    <s v="40"/>
    <n v="10.85"/>
    <s v=""/>
    <x v="1"/>
    <x v="4"/>
    <x v="1"/>
  </r>
  <r>
    <s v="1012"/>
    <s v="0L"/>
    <x v="4"/>
    <d v="2018-03-29T00:00:00"/>
    <x v="1"/>
    <x v="6"/>
    <s v="ZJ"/>
    <s v="9200093205"/>
    <s v="40"/>
    <n v="384.92"/>
    <s v=""/>
    <x v="1"/>
    <x v="4"/>
    <x v="1"/>
  </r>
  <r>
    <s v="1012"/>
    <s v="0L"/>
    <x v="4"/>
    <d v="2018-03-28T00:00:00"/>
    <x v="1"/>
    <x v="6"/>
    <s v="ZJ"/>
    <s v="9200093218"/>
    <s v="50"/>
    <n v="-87.04"/>
    <s v=""/>
    <x v="1"/>
    <x v="4"/>
    <x v="1"/>
  </r>
  <r>
    <s v="1012"/>
    <s v="0L"/>
    <x v="4"/>
    <d v="2018-03-29T00:00:00"/>
    <x v="1"/>
    <x v="6"/>
    <s v="ZJ"/>
    <s v="9200093219"/>
    <s v="50"/>
    <n v="-2.04"/>
    <s v=""/>
    <x v="2"/>
    <x v="4"/>
    <x v="2"/>
  </r>
  <r>
    <s v="1012"/>
    <s v="0L"/>
    <x v="4"/>
    <d v="2018-03-29T00:00:00"/>
    <x v="1"/>
    <x v="6"/>
    <s v="ZJ"/>
    <s v="9200093219"/>
    <s v="50"/>
    <n v="-68.22"/>
    <s v=""/>
    <x v="1"/>
    <x v="4"/>
    <x v="1"/>
  </r>
  <r>
    <s v="1012"/>
    <s v="0L"/>
    <x v="4"/>
    <d v="2018-03-30T00:00:00"/>
    <x v="1"/>
    <x v="6"/>
    <s v="ZJ"/>
    <s v="9200093251"/>
    <s v="50"/>
    <n v="-3.04"/>
    <s v=""/>
    <x v="2"/>
    <x v="4"/>
    <x v="2"/>
  </r>
  <r>
    <s v="1012"/>
    <s v="0L"/>
    <x v="4"/>
    <d v="2018-03-30T00:00:00"/>
    <x v="1"/>
    <x v="6"/>
    <s v="ZJ"/>
    <s v="9200093251"/>
    <s v="50"/>
    <n v="-1922.97"/>
    <s v=""/>
    <x v="1"/>
    <x v="4"/>
    <x v="1"/>
  </r>
  <r>
    <s v="1012"/>
    <s v="0L"/>
    <x v="4"/>
    <d v="2018-03-29T00:00:00"/>
    <x v="1"/>
    <x v="6"/>
    <s v="ZJ"/>
    <s v="9200093253"/>
    <s v="40"/>
    <n v="8.5"/>
    <s v=""/>
    <x v="1"/>
    <x v="4"/>
    <x v="1"/>
  </r>
  <r>
    <s v="1012"/>
    <s v="0L"/>
    <x v="4"/>
    <d v="2018-03-29T00:00:00"/>
    <x v="1"/>
    <x v="6"/>
    <s v="ZJ"/>
    <s v="9200093258"/>
    <s v="40"/>
    <n v="4.71"/>
    <s v=""/>
    <x v="1"/>
    <x v="4"/>
    <x v="1"/>
  </r>
  <r>
    <s v="1012"/>
    <s v="0L"/>
    <x v="4"/>
    <d v="2018-03-29T00:00:00"/>
    <x v="1"/>
    <x v="6"/>
    <s v="ZJ"/>
    <s v="9200093265"/>
    <s v="40"/>
    <n v="5.96"/>
    <s v=""/>
    <x v="2"/>
    <x v="4"/>
    <x v="2"/>
  </r>
  <r>
    <s v="1012"/>
    <s v="0L"/>
    <x v="4"/>
    <d v="2018-03-30T00:00:00"/>
    <x v="1"/>
    <x v="6"/>
    <s v="ZJ"/>
    <s v="9200093268"/>
    <s v="40"/>
    <n v="132.63999999999999"/>
    <s v=""/>
    <x v="1"/>
    <x v="4"/>
    <x v="1"/>
  </r>
  <r>
    <s v="1012"/>
    <s v="0L"/>
    <x v="4"/>
    <d v="2018-03-30T00:00:00"/>
    <x v="1"/>
    <x v="6"/>
    <s v="ZJ"/>
    <s v="9200093268"/>
    <s v="40"/>
    <n v="10.73"/>
    <s v=""/>
    <x v="2"/>
    <x v="4"/>
    <x v="2"/>
  </r>
  <r>
    <s v="1012"/>
    <s v="0L"/>
    <x v="4"/>
    <d v="2018-03-29T00:00:00"/>
    <x v="1"/>
    <x v="6"/>
    <s v="ZJ"/>
    <s v="9200093276"/>
    <s v="50"/>
    <n v="-354.66"/>
    <s v=""/>
    <x v="1"/>
    <x v="4"/>
    <x v="1"/>
  </r>
  <r>
    <s v="1012"/>
    <s v="0L"/>
    <x v="4"/>
    <d v="2018-03-30T00:00:00"/>
    <x v="1"/>
    <x v="6"/>
    <s v="ZJ"/>
    <s v="9200093279"/>
    <s v="50"/>
    <n v="-5.3"/>
    <s v=""/>
    <x v="2"/>
    <x v="4"/>
    <x v="2"/>
  </r>
  <r>
    <s v="1012"/>
    <s v="0L"/>
    <x v="4"/>
    <d v="2018-03-30T00:00:00"/>
    <x v="1"/>
    <x v="6"/>
    <s v="ZJ"/>
    <s v="9200093280"/>
    <s v="50"/>
    <n v="-286.25"/>
    <s v=""/>
    <x v="1"/>
    <x v="4"/>
    <x v="1"/>
  </r>
  <r>
    <s v="1012"/>
    <s v="0L"/>
    <x v="4"/>
    <d v="2018-03-30T00:00:00"/>
    <x v="1"/>
    <x v="6"/>
    <s v="ZJ"/>
    <s v="9200093281"/>
    <s v="50"/>
    <n v="-4.88"/>
    <s v=""/>
    <x v="0"/>
    <x v="4"/>
    <x v="0"/>
  </r>
  <r>
    <s v="1012"/>
    <s v="0L"/>
    <x v="4"/>
    <d v="2018-04-02T00:00:00"/>
    <x v="1"/>
    <x v="7"/>
    <s v="ZJ"/>
    <s v="9200093308"/>
    <s v="50"/>
    <n v="-156.57"/>
    <s v=""/>
    <x v="1"/>
    <x v="4"/>
    <x v="1"/>
  </r>
  <r>
    <s v="1012"/>
    <s v="0L"/>
    <x v="4"/>
    <d v="2018-04-02T00:00:00"/>
    <x v="1"/>
    <x v="7"/>
    <s v="ZJ"/>
    <s v="9200093314"/>
    <s v="40"/>
    <n v="1.6"/>
    <s v=""/>
    <x v="2"/>
    <x v="4"/>
    <x v="2"/>
  </r>
  <r>
    <s v="1012"/>
    <s v="0L"/>
    <x v="4"/>
    <d v="2018-04-02T00:00:00"/>
    <x v="1"/>
    <x v="7"/>
    <s v="ZJ"/>
    <s v="9200093314"/>
    <s v="40"/>
    <n v="35.5"/>
    <s v=""/>
    <x v="1"/>
    <x v="4"/>
    <x v="1"/>
  </r>
  <r>
    <s v="1012"/>
    <s v="0L"/>
    <x v="4"/>
    <d v="2018-03-30T00:00:00"/>
    <x v="1"/>
    <x v="6"/>
    <s v="ZJ"/>
    <s v="9200093332"/>
    <s v="40"/>
    <n v="51.64"/>
    <s v=""/>
    <x v="1"/>
    <x v="4"/>
    <x v="1"/>
  </r>
  <r>
    <s v="1012"/>
    <s v="0L"/>
    <x v="4"/>
    <d v="2018-03-30T00:00:00"/>
    <x v="1"/>
    <x v="6"/>
    <s v="ZJ"/>
    <s v="9200093337"/>
    <s v="50"/>
    <n v="-4"/>
    <s v=""/>
    <x v="1"/>
    <x v="4"/>
    <x v="1"/>
  </r>
  <r>
    <s v="1012"/>
    <s v="0L"/>
    <x v="4"/>
    <d v="2018-03-31T00:00:00"/>
    <x v="1"/>
    <x v="6"/>
    <s v="ZJ"/>
    <s v="9200093338"/>
    <s v="50"/>
    <n v="-2.38"/>
    <s v=""/>
    <x v="1"/>
    <x v="4"/>
    <x v="1"/>
  </r>
  <r>
    <s v="1012"/>
    <s v="0L"/>
    <x v="4"/>
    <d v="2018-04-02T00:00:00"/>
    <x v="1"/>
    <x v="7"/>
    <s v="ZJ"/>
    <s v="9200093339"/>
    <s v="50"/>
    <n v="-1.59"/>
    <s v=""/>
    <x v="1"/>
    <x v="4"/>
    <x v="1"/>
  </r>
  <r>
    <s v="1012"/>
    <s v="0L"/>
    <x v="4"/>
    <d v="2018-04-02T00:00:00"/>
    <x v="1"/>
    <x v="7"/>
    <s v="ZJ"/>
    <s v="9200093341"/>
    <s v="50"/>
    <n v="-1.6"/>
    <s v=""/>
    <x v="2"/>
    <x v="4"/>
    <x v="2"/>
  </r>
  <r>
    <s v="1012"/>
    <s v="0L"/>
    <x v="4"/>
    <d v="2018-04-02T00:00:00"/>
    <x v="1"/>
    <x v="7"/>
    <s v="ZJ"/>
    <s v="9200093410"/>
    <s v="40"/>
    <n v="3.04"/>
    <s v=""/>
    <x v="1"/>
    <x v="4"/>
    <x v="1"/>
  </r>
  <r>
    <s v="1012"/>
    <s v="0L"/>
    <x v="4"/>
    <d v="2018-04-03T00:00:00"/>
    <x v="1"/>
    <x v="7"/>
    <s v="ZJ"/>
    <s v="9200093412"/>
    <s v="40"/>
    <n v="58.19"/>
    <s v=""/>
    <x v="1"/>
    <x v="4"/>
    <x v="1"/>
  </r>
  <r>
    <s v="1012"/>
    <s v="0L"/>
    <x v="4"/>
    <d v="2018-04-04T00:00:00"/>
    <x v="1"/>
    <x v="7"/>
    <s v="ZJ"/>
    <s v="9200093418"/>
    <s v="50"/>
    <n v="-212.05"/>
    <s v=""/>
    <x v="2"/>
    <x v="4"/>
    <x v="2"/>
  </r>
  <r>
    <s v="1012"/>
    <s v="0L"/>
    <x v="4"/>
    <d v="2018-04-04T00:00:00"/>
    <x v="1"/>
    <x v="7"/>
    <s v="ZJ"/>
    <s v="9200093418"/>
    <s v="50"/>
    <n v="-7072.33"/>
    <s v=""/>
    <x v="1"/>
    <x v="4"/>
    <x v="1"/>
  </r>
  <r>
    <s v="1012"/>
    <s v="0L"/>
    <x v="4"/>
    <d v="2018-04-04T00:00:00"/>
    <x v="1"/>
    <x v="7"/>
    <s v="ZJ"/>
    <s v="9200093419"/>
    <s v="50"/>
    <n v="-79.64"/>
    <s v=""/>
    <x v="0"/>
    <x v="4"/>
    <x v="0"/>
  </r>
  <r>
    <s v="1012"/>
    <s v="0L"/>
    <x v="4"/>
    <d v="2018-04-04T00:00:00"/>
    <x v="1"/>
    <x v="7"/>
    <s v="ZJ"/>
    <s v="9200093425"/>
    <s v="40"/>
    <n v="35.700000000000003"/>
    <s v=""/>
    <x v="1"/>
    <x v="4"/>
    <x v="1"/>
  </r>
  <r>
    <s v="1012"/>
    <s v="0L"/>
    <x v="4"/>
    <d v="2018-04-02T00:00:00"/>
    <x v="1"/>
    <x v="7"/>
    <s v="ZJ"/>
    <s v="9200093434"/>
    <s v="40"/>
    <n v="11.16"/>
    <s v=""/>
    <x v="1"/>
    <x v="4"/>
    <x v="1"/>
  </r>
  <r>
    <s v="1012"/>
    <s v="0L"/>
    <x v="4"/>
    <d v="2018-04-04T00:00:00"/>
    <x v="1"/>
    <x v="7"/>
    <s v="ZJ"/>
    <s v="9200093430"/>
    <s v="50"/>
    <n v="-3.64"/>
    <s v=""/>
    <x v="1"/>
    <x v="4"/>
    <x v="1"/>
  </r>
  <r>
    <s v="1012"/>
    <s v="0L"/>
    <x v="4"/>
    <d v="2018-04-02T00:00:00"/>
    <x v="1"/>
    <x v="7"/>
    <s v="ZJ"/>
    <s v="9200093435"/>
    <s v="50"/>
    <n v="-4.0199999999999996"/>
    <s v=""/>
    <x v="1"/>
    <x v="4"/>
    <x v="1"/>
  </r>
  <r>
    <s v="1012"/>
    <s v="0L"/>
    <x v="4"/>
    <d v="2018-04-03T00:00:00"/>
    <x v="1"/>
    <x v="7"/>
    <s v="ZJ"/>
    <s v="9200093436"/>
    <s v="50"/>
    <n v="-47.57"/>
    <s v=""/>
    <x v="1"/>
    <x v="4"/>
    <x v="1"/>
  </r>
  <r>
    <s v="1012"/>
    <s v="0L"/>
    <x v="4"/>
    <d v="2018-04-05T00:00:00"/>
    <x v="1"/>
    <x v="7"/>
    <s v="ZJ"/>
    <s v="9200093464"/>
    <s v="50"/>
    <n v="-2.62"/>
    <s v=""/>
    <x v="0"/>
    <x v="4"/>
    <x v="0"/>
  </r>
  <r>
    <s v="1012"/>
    <s v="0L"/>
    <x v="4"/>
    <d v="2018-04-05T00:00:00"/>
    <x v="1"/>
    <x v="7"/>
    <s v="ZJ"/>
    <s v="9200093464"/>
    <s v="50"/>
    <n v="-1825.8"/>
    <s v=""/>
    <x v="1"/>
    <x v="4"/>
    <x v="1"/>
  </r>
  <r>
    <s v="1012"/>
    <s v="0L"/>
    <x v="4"/>
    <d v="2018-04-05T00:00:00"/>
    <x v="1"/>
    <x v="7"/>
    <s v="ZJ"/>
    <s v="9200093464"/>
    <s v="50"/>
    <n v="-635.58000000000004"/>
    <s v=""/>
    <x v="3"/>
    <x v="4"/>
    <x v="3"/>
  </r>
  <r>
    <s v="1012"/>
    <s v="0L"/>
    <x v="4"/>
    <d v="2018-04-05T00:00:00"/>
    <x v="1"/>
    <x v="7"/>
    <s v="ZJ"/>
    <s v="9200093464"/>
    <s v="50"/>
    <n v="-83.15"/>
    <s v=""/>
    <x v="2"/>
    <x v="4"/>
    <x v="2"/>
  </r>
  <r>
    <s v="1012"/>
    <s v="0L"/>
    <x v="4"/>
    <d v="2018-04-05T00:00:00"/>
    <x v="1"/>
    <x v="7"/>
    <s v="ZJ"/>
    <s v="9200093473"/>
    <s v="40"/>
    <n v="110.84"/>
    <s v=""/>
    <x v="1"/>
    <x v="4"/>
    <x v="1"/>
  </r>
  <r>
    <s v="1012"/>
    <s v="0L"/>
    <x v="4"/>
    <d v="2018-04-04T00:00:00"/>
    <x v="1"/>
    <x v="7"/>
    <s v="ZJ"/>
    <s v="9200093478"/>
    <s v="40"/>
    <n v="2.95"/>
    <s v=""/>
    <x v="1"/>
    <x v="4"/>
    <x v="1"/>
  </r>
  <r>
    <s v="1012"/>
    <s v="0L"/>
    <x v="4"/>
    <d v="2018-04-04T00:00:00"/>
    <x v="1"/>
    <x v="7"/>
    <s v="ZJ"/>
    <s v="9200093482"/>
    <s v="50"/>
    <n v="-42.89"/>
    <s v=""/>
    <x v="1"/>
    <x v="4"/>
    <x v="1"/>
  </r>
  <r>
    <s v="1012"/>
    <s v="0L"/>
    <x v="4"/>
    <d v="2018-04-05T00:00:00"/>
    <x v="1"/>
    <x v="7"/>
    <s v="ZJ"/>
    <s v="9200093483"/>
    <s v="50"/>
    <n v="-6.08"/>
    <s v=""/>
    <x v="0"/>
    <x v="4"/>
    <x v="0"/>
  </r>
  <r>
    <s v="1012"/>
    <s v="0L"/>
    <x v="4"/>
    <d v="2018-04-05T00:00:00"/>
    <x v="1"/>
    <x v="7"/>
    <s v="ZJ"/>
    <s v="9200093484"/>
    <s v="50"/>
    <n v="-46.26"/>
    <s v=""/>
    <x v="1"/>
    <x v="4"/>
    <x v="1"/>
  </r>
  <r>
    <s v="1012"/>
    <s v="0L"/>
    <x v="4"/>
    <d v="2018-04-06T00:00:00"/>
    <x v="1"/>
    <x v="7"/>
    <s v="ZJ"/>
    <s v="9200093521"/>
    <s v="50"/>
    <n v="-28.13"/>
    <s v=""/>
    <x v="2"/>
    <x v="4"/>
    <x v="2"/>
  </r>
  <r>
    <s v="1012"/>
    <s v="0L"/>
    <x v="4"/>
    <d v="2018-04-06T00:00:00"/>
    <x v="1"/>
    <x v="7"/>
    <s v="ZJ"/>
    <s v="9200093521"/>
    <s v="50"/>
    <n v="-3699.36"/>
    <s v=""/>
    <x v="1"/>
    <x v="4"/>
    <x v="1"/>
  </r>
  <r>
    <s v="1012"/>
    <s v="0L"/>
    <x v="4"/>
    <d v="2018-04-06T00:00:00"/>
    <x v="1"/>
    <x v="7"/>
    <s v="ZJ"/>
    <s v="9200093521"/>
    <s v="50"/>
    <n v="-12.66"/>
    <s v=""/>
    <x v="0"/>
    <x v="4"/>
    <x v="0"/>
  </r>
  <r>
    <s v="1012"/>
    <s v="0L"/>
    <x v="4"/>
    <d v="2018-04-06T00:00:00"/>
    <x v="1"/>
    <x v="7"/>
    <s v="ZJ"/>
    <s v="9200093521"/>
    <s v="50"/>
    <n v="-37.65"/>
    <s v=""/>
    <x v="3"/>
    <x v="4"/>
    <x v="3"/>
  </r>
  <r>
    <s v="1012"/>
    <s v="0L"/>
    <x v="4"/>
    <d v="2018-04-05T00:00:00"/>
    <x v="1"/>
    <x v="7"/>
    <s v="ZJ"/>
    <s v="9200093524"/>
    <s v="40"/>
    <n v="2.38"/>
    <s v=""/>
    <x v="1"/>
    <x v="4"/>
    <x v="1"/>
  </r>
  <r>
    <s v="1012"/>
    <s v="0L"/>
    <x v="4"/>
    <d v="2018-04-06T00:00:00"/>
    <x v="1"/>
    <x v="7"/>
    <s v="ZJ"/>
    <s v="9200093527"/>
    <s v="40"/>
    <n v="3.8"/>
    <s v=""/>
    <x v="2"/>
    <x v="4"/>
    <x v="2"/>
  </r>
  <r>
    <s v="1012"/>
    <s v="0L"/>
    <x v="4"/>
    <d v="2018-04-06T00:00:00"/>
    <x v="1"/>
    <x v="7"/>
    <s v="ZJ"/>
    <s v="9200093528"/>
    <s v="40"/>
    <n v="138.13"/>
    <s v=""/>
    <x v="1"/>
    <x v="4"/>
    <x v="1"/>
  </r>
  <r>
    <s v="1012"/>
    <s v="0L"/>
    <x v="4"/>
    <d v="2018-04-05T00:00:00"/>
    <x v="1"/>
    <x v="7"/>
    <s v="ZJ"/>
    <s v="9200093537"/>
    <s v="50"/>
    <n v="-0.17"/>
    <s v=""/>
    <x v="1"/>
    <x v="4"/>
    <x v="1"/>
  </r>
  <r>
    <s v="1012"/>
    <s v="0L"/>
    <x v="4"/>
    <d v="2018-04-05T00:00:00"/>
    <x v="1"/>
    <x v="7"/>
    <s v="ZJ"/>
    <s v="9200093537"/>
    <s v="50"/>
    <n v="-92.62"/>
    <s v=""/>
    <x v="2"/>
    <x v="4"/>
    <x v="2"/>
  </r>
  <r>
    <s v="1012"/>
    <s v="0L"/>
    <x v="4"/>
    <d v="2018-04-06T00:00:00"/>
    <x v="1"/>
    <x v="7"/>
    <s v="ZJ"/>
    <s v="9200093538"/>
    <s v="50"/>
    <n v="-1.29"/>
    <s v=""/>
    <x v="2"/>
    <x v="4"/>
    <x v="2"/>
  </r>
  <r>
    <s v="1012"/>
    <s v="0L"/>
    <x v="4"/>
    <d v="2018-04-06T00:00:00"/>
    <x v="1"/>
    <x v="7"/>
    <s v="ZJ"/>
    <s v="9200093538"/>
    <s v="50"/>
    <n v="-2.95"/>
    <s v=""/>
    <x v="3"/>
    <x v="4"/>
    <x v="3"/>
  </r>
  <r>
    <s v="1012"/>
    <s v="0L"/>
    <x v="4"/>
    <d v="2018-04-06T00:00:00"/>
    <x v="1"/>
    <x v="7"/>
    <s v="ZJ"/>
    <s v="9200093539"/>
    <s v="50"/>
    <n v="-17.28"/>
    <s v=""/>
    <x v="1"/>
    <x v="4"/>
    <x v="1"/>
  </r>
  <r>
    <s v="1012"/>
    <s v="0L"/>
    <x v="4"/>
    <d v="2018-04-09T00:00:00"/>
    <x v="1"/>
    <x v="7"/>
    <s v="ZJ"/>
    <s v="9200093566"/>
    <s v="50"/>
    <n v="-9.98"/>
    <s v=""/>
    <x v="2"/>
    <x v="4"/>
    <x v="2"/>
  </r>
  <r>
    <s v="1012"/>
    <s v="0L"/>
    <x v="4"/>
    <d v="2018-04-09T00:00:00"/>
    <x v="1"/>
    <x v="7"/>
    <s v="ZJ"/>
    <s v="9200093566"/>
    <s v="50"/>
    <n v="-30.52"/>
    <s v=""/>
    <x v="3"/>
    <x v="4"/>
    <x v="3"/>
  </r>
  <r>
    <s v="1012"/>
    <s v="0L"/>
    <x v="4"/>
    <d v="2018-04-09T00:00:00"/>
    <x v="1"/>
    <x v="7"/>
    <s v="ZJ"/>
    <s v="9200093566"/>
    <s v="50"/>
    <n v="-3372.6"/>
    <s v=""/>
    <x v="1"/>
    <x v="4"/>
    <x v="1"/>
  </r>
  <r>
    <s v="1012"/>
    <s v="0L"/>
    <x v="4"/>
    <d v="2018-04-09T00:00:00"/>
    <x v="1"/>
    <x v="7"/>
    <s v="ZJ"/>
    <s v="9200093566"/>
    <s v="50"/>
    <n v="-3.27"/>
    <s v=""/>
    <x v="0"/>
    <x v="4"/>
    <x v="0"/>
  </r>
  <r>
    <s v="1012"/>
    <s v="0L"/>
    <x v="4"/>
    <d v="2018-04-06T00:00:00"/>
    <x v="1"/>
    <x v="7"/>
    <s v="ZJ"/>
    <s v="9200093569"/>
    <s v="40"/>
    <n v="4.17"/>
    <s v=""/>
    <x v="1"/>
    <x v="4"/>
    <x v="1"/>
  </r>
  <r>
    <s v="1012"/>
    <s v="0L"/>
    <x v="4"/>
    <d v="2018-04-09T00:00:00"/>
    <x v="1"/>
    <x v="7"/>
    <s v="ZJ"/>
    <s v="9200093575"/>
    <s v="40"/>
    <n v="5.97"/>
    <s v=""/>
    <x v="0"/>
    <x v="4"/>
    <x v="0"/>
  </r>
  <r>
    <s v="1012"/>
    <s v="0L"/>
    <x v="4"/>
    <d v="2018-04-09T00:00:00"/>
    <x v="1"/>
    <x v="7"/>
    <s v="ZJ"/>
    <s v="9200093575"/>
    <s v="40"/>
    <n v="1.44"/>
    <s v=""/>
    <x v="2"/>
    <x v="4"/>
    <x v="2"/>
  </r>
  <r>
    <s v="1012"/>
    <s v="0L"/>
    <x v="4"/>
    <d v="2018-04-09T00:00:00"/>
    <x v="1"/>
    <x v="7"/>
    <s v="ZJ"/>
    <s v="9200093576"/>
    <s v="40"/>
    <n v="225.95"/>
    <s v=""/>
    <x v="1"/>
    <x v="4"/>
    <x v="1"/>
  </r>
  <r>
    <s v="1012"/>
    <s v="0L"/>
    <x v="4"/>
    <d v="2018-04-06T00:00:00"/>
    <x v="1"/>
    <x v="7"/>
    <s v="ZJ"/>
    <s v="9200093592"/>
    <s v="50"/>
    <n v="-508.79"/>
    <s v=""/>
    <x v="1"/>
    <x v="4"/>
    <x v="1"/>
  </r>
  <r>
    <s v="1012"/>
    <s v="0L"/>
    <x v="4"/>
    <d v="2018-04-09T00:00:00"/>
    <x v="1"/>
    <x v="7"/>
    <s v="ZJ"/>
    <s v="9200093593"/>
    <s v="50"/>
    <n v="-0.68"/>
    <s v=""/>
    <x v="0"/>
    <x v="4"/>
    <x v="0"/>
  </r>
  <r>
    <s v="1012"/>
    <s v="0L"/>
    <x v="4"/>
    <d v="2018-04-09T00:00:00"/>
    <x v="1"/>
    <x v="7"/>
    <s v="ZJ"/>
    <s v="9200093594"/>
    <s v="50"/>
    <n v="-1652.36"/>
    <s v=""/>
    <x v="1"/>
    <x v="4"/>
    <x v="1"/>
  </r>
  <r>
    <s v="1012"/>
    <s v="0L"/>
    <x v="4"/>
    <d v="2018-04-10T00:00:00"/>
    <x v="1"/>
    <x v="7"/>
    <s v="ZJ"/>
    <s v="9200093621"/>
    <s v="50"/>
    <n v="-6.58"/>
    <s v=""/>
    <x v="2"/>
    <x v="4"/>
    <x v="2"/>
  </r>
  <r>
    <s v="1012"/>
    <s v="0L"/>
    <x v="4"/>
    <d v="2018-04-10T00:00:00"/>
    <x v="1"/>
    <x v="7"/>
    <s v="ZJ"/>
    <s v="9200093621"/>
    <s v="50"/>
    <n v="-2.88"/>
    <s v=""/>
    <x v="0"/>
    <x v="4"/>
    <x v="0"/>
  </r>
  <r>
    <s v="1012"/>
    <s v="0L"/>
    <x v="4"/>
    <d v="2018-04-10T00:00:00"/>
    <x v="1"/>
    <x v="7"/>
    <s v="ZJ"/>
    <s v="9200093621"/>
    <s v="50"/>
    <n v="-2732.82"/>
    <s v=""/>
    <x v="1"/>
    <x v="4"/>
    <x v="1"/>
  </r>
  <r>
    <s v="1012"/>
    <s v="0L"/>
    <x v="4"/>
    <d v="2018-04-09T00:00:00"/>
    <x v="1"/>
    <x v="7"/>
    <s v="ZJ"/>
    <s v="9200093629"/>
    <s v="40"/>
    <n v="18.87"/>
    <s v=""/>
    <x v="1"/>
    <x v="4"/>
    <x v="1"/>
  </r>
  <r>
    <s v="1012"/>
    <s v="0L"/>
    <x v="4"/>
    <d v="2018-04-11T00:00:00"/>
    <x v="1"/>
    <x v="7"/>
    <s v="ZJ"/>
    <s v="9200093655"/>
    <s v="50"/>
    <n v="-3.22"/>
    <s v=""/>
    <x v="2"/>
    <x v="4"/>
    <x v="2"/>
  </r>
  <r>
    <s v="1012"/>
    <s v="0L"/>
    <x v="4"/>
    <d v="2018-04-11T00:00:00"/>
    <x v="1"/>
    <x v="7"/>
    <s v="ZJ"/>
    <s v="9200093655"/>
    <s v="50"/>
    <n v="-3243.9"/>
    <s v=""/>
    <x v="1"/>
    <x v="4"/>
    <x v="1"/>
  </r>
  <r>
    <s v="1012"/>
    <s v="0L"/>
    <x v="4"/>
    <d v="2018-04-04T00:00:00"/>
    <x v="1"/>
    <x v="7"/>
    <s v="ZJ"/>
    <s v="9200093659"/>
    <s v="40"/>
    <n v="1.27"/>
    <s v=""/>
    <x v="2"/>
    <x v="4"/>
    <x v="2"/>
  </r>
  <r>
    <s v="1012"/>
    <s v="0L"/>
    <x v="4"/>
    <d v="2018-04-04T00:00:00"/>
    <x v="1"/>
    <x v="7"/>
    <s v="ZJ"/>
    <s v="9200093659"/>
    <s v="40"/>
    <n v="22.49"/>
    <s v=""/>
    <x v="1"/>
    <x v="4"/>
    <x v="1"/>
  </r>
  <r>
    <s v="1012"/>
    <s v="0L"/>
    <x v="4"/>
    <d v="2018-04-10T00:00:00"/>
    <x v="1"/>
    <x v="7"/>
    <s v="ZJ"/>
    <s v="9200093660"/>
    <s v="40"/>
    <n v="3.22"/>
    <s v=""/>
    <x v="2"/>
    <x v="4"/>
    <x v="2"/>
  </r>
  <r>
    <s v="1012"/>
    <s v="0L"/>
    <x v="4"/>
    <d v="2018-04-09T00:00:00"/>
    <x v="1"/>
    <x v="7"/>
    <s v="ZJ"/>
    <s v="9200093664"/>
    <s v="40"/>
    <n v="3.87"/>
    <s v=""/>
    <x v="1"/>
    <x v="4"/>
    <x v="1"/>
  </r>
  <r>
    <s v="1012"/>
    <s v="0L"/>
    <x v="4"/>
    <d v="2018-04-10T00:00:00"/>
    <x v="1"/>
    <x v="7"/>
    <s v="ZJ"/>
    <s v="9200093665"/>
    <s v="40"/>
    <n v="18.25"/>
    <s v=""/>
    <x v="1"/>
    <x v="4"/>
    <x v="1"/>
  </r>
  <r>
    <s v="1012"/>
    <s v="0L"/>
    <x v="4"/>
    <d v="2018-04-10T00:00:00"/>
    <x v="1"/>
    <x v="7"/>
    <s v="ZJ"/>
    <s v="9200093666"/>
    <s v="40"/>
    <n v="7.17"/>
    <s v=""/>
    <x v="2"/>
    <x v="4"/>
    <x v="2"/>
  </r>
  <r>
    <s v="1012"/>
    <s v="0L"/>
    <x v="4"/>
    <d v="2018-04-10T00:00:00"/>
    <x v="1"/>
    <x v="7"/>
    <s v="ZJ"/>
    <s v="9200093666"/>
    <s v="40"/>
    <n v="5.12"/>
    <s v=""/>
    <x v="3"/>
    <x v="4"/>
    <x v="3"/>
  </r>
  <r>
    <s v="1012"/>
    <s v="0L"/>
    <x v="4"/>
    <d v="2018-04-10T00:00:00"/>
    <x v="1"/>
    <x v="7"/>
    <s v="ZJ"/>
    <s v="9200093667"/>
    <s v="40"/>
    <n v="312.36"/>
    <s v=""/>
    <x v="1"/>
    <x v="4"/>
    <x v="1"/>
  </r>
  <r>
    <s v="1012"/>
    <s v="0L"/>
    <x v="4"/>
    <d v="2018-04-09T00:00:00"/>
    <x v="1"/>
    <x v="7"/>
    <s v="ZJ"/>
    <s v="9200093668"/>
    <s v="40"/>
    <n v="2.13"/>
    <s v=""/>
    <x v="1"/>
    <x v="4"/>
    <x v="1"/>
  </r>
  <r>
    <s v="1012"/>
    <s v="0L"/>
    <x v="4"/>
    <d v="2018-04-11T00:00:00"/>
    <x v="1"/>
    <x v="7"/>
    <s v="ZJ"/>
    <s v="9200093671"/>
    <s v="40"/>
    <n v="8.93"/>
    <s v=""/>
    <x v="2"/>
    <x v="4"/>
    <x v="2"/>
  </r>
  <r>
    <s v="1012"/>
    <s v="0L"/>
    <x v="4"/>
    <d v="2018-04-11T00:00:00"/>
    <x v="1"/>
    <x v="7"/>
    <s v="ZJ"/>
    <s v="9200093672"/>
    <s v="40"/>
    <n v="65.36"/>
    <s v=""/>
    <x v="1"/>
    <x v="4"/>
    <x v="1"/>
  </r>
  <r>
    <s v="1012"/>
    <s v="0L"/>
    <x v="4"/>
    <d v="2018-04-11T00:00:00"/>
    <x v="1"/>
    <x v="7"/>
    <s v="ZJ"/>
    <s v="9200093673"/>
    <s v="40"/>
    <n v="1.83"/>
    <s v=""/>
    <x v="0"/>
    <x v="4"/>
    <x v="0"/>
  </r>
  <r>
    <s v="1012"/>
    <s v="0L"/>
    <x v="4"/>
    <d v="2018-04-10T00:00:00"/>
    <x v="1"/>
    <x v="7"/>
    <s v="ZJ"/>
    <s v="9200093680"/>
    <s v="50"/>
    <n v="-13.35"/>
    <s v=""/>
    <x v="1"/>
    <x v="4"/>
    <x v="1"/>
  </r>
  <r>
    <s v="1012"/>
    <s v="0L"/>
    <x v="4"/>
    <d v="2018-04-10T00:00:00"/>
    <x v="1"/>
    <x v="7"/>
    <s v="ZJ"/>
    <s v="9200093689"/>
    <s v="40"/>
    <n v="1.89"/>
    <s v=""/>
    <x v="1"/>
    <x v="4"/>
    <x v="1"/>
  </r>
  <r>
    <s v="1012"/>
    <s v="0L"/>
    <x v="4"/>
    <d v="2018-04-09T00:00:00"/>
    <x v="1"/>
    <x v="7"/>
    <s v="ZJ"/>
    <s v="9200093687"/>
    <s v="40"/>
    <n v="2.21"/>
    <s v=""/>
    <x v="1"/>
    <x v="4"/>
    <x v="1"/>
  </r>
  <r>
    <s v="1012"/>
    <s v="0L"/>
    <x v="4"/>
    <d v="2018-04-10T00:00:00"/>
    <x v="1"/>
    <x v="7"/>
    <s v="ZJ"/>
    <s v="9200093693"/>
    <s v="40"/>
    <n v="0.7"/>
    <s v=""/>
    <x v="1"/>
    <x v="4"/>
    <x v="1"/>
  </r>
  <r>
    <s v="1012"/>
    <s v="0L"/>
    <x v="4"/>
    <d v="2018-04-11T00:00:00"/>
    <x v="1"/>
    <x v="7"/>
    <s v="ZJ"/>
    <s v="9200093681"/>
    <s v="50"/>
    <n v="-1.95"/>
    <s v=""/>
    <x v="2"/>
    <x v="4"/>
    <x v="2"/>
  </r>
  <r>
    <s v="1012"/>
    <s v="0L"/>
    <x v="4"/>
    <d v="2018-04-11T00:00:00"/>
    <x v="1"/>
    <x v="7"/>
    <s v="ZJ"/>
    <s v="9200093682"/>
    <s v="50"/>
    <n v="-237.53"/>
    <s v=""/>
    <x v="1"/>
    <x v="4"/>
    <x v="1"/>
  </r>
  <r>
    <s v="1012"/>
    <s v="0L"/>
    <x v="4"/>
    <d v="2018-04-09T00:00:00"/>
    <x v="1"/>
    <x v="7"/>
    <s v="ZJ"/>
    <s v="9200093699"/>
    <s v="50"/>
    <n v="-20.190000000000001"/>
    <s v=""/>
    <x v="1"/>
    <x v="4"/>
    <x v="1"/>
  </r>
  <r>
    <s v="1012"/>
    <s v="0L"/>
    <x v="4"/>
    <d v="2018-04-09T00:00:00"/>
    <x v="1"/>
    <x v="7"/>
    <s v="ZJ"/>
    <s v="9200093699"/>
    <s v="50"/>
    <n v="-4.63"/>
    <s v=""/>
    <x v="3"/>
    <x v="4"/>
    <x v="3"/>
  </r>
  <r>
    <s v="1012"/>
    <s v="0L"/>
    <x v="4"/>
    <d v="2018-04-09T00:00:00"/>
    <x v="1"/>
    <x v="7"/>
    <s v="ZJ"/>
    <s v="9200093700"/>
    <s v="50"/>
    <n v="-18.87"/>
    <s v=""/>
    <x v="1"/>
    <x v="4"/>
    <x v="1"/>
  </r>
  <r>
    <s v="1012"/>
    <s v="0L"/>
    <x v="4"/>
    <d v="2018-04-10T00:00:00"/>
    <x v="1"/>
    <x v="7"/>
    <s v="ZJ"/>
    <s v="9200093701"/>
    <s v="50"/>
    <n v="-2.75"/>
    <s v=""/>
    <x v="3"/>
    <x v="4"/>
    <x v="3"/>
  </r>
  <r>
    <s v="1012"/>
    <s v="0L"/>
    <x v="4"/>
    <d v="2018-04-10T00:00:00"/>
    <x v="1"/>
    <x v="7"/>
    <s v="ZJ"/>
    <s v="9200093701"/>
    <s v="50"/>
    <n v="-62.55"/>
    <s v=""/>
    <x v="1"/>
    <x v="4"/>
    <x v="1"/>
  </r>
  <r>
    <s v="1012"/>
    <s v="0L"/>
    <x v="4"/>
    <d v="2018-04-12T00:00:00"/>
    <x v="1"/>
    <x v="7"/>
    <s v="ZJ"/>
    <s v="9200093743"/>
    <s v="50"/>
    <n v="-57.14"/>
    <s v=""/>
    <x v="4"/>
    <x v="4"/>
    <x v="4"/>
  </r>
  <r>
    <s v="1012"/>
    <s v="0L"/>
    <x v="4"/>
    <d v="2018-04-12T00:00:00"/>
    <x v="1"/>
    <x v="7"/>
    <s v="ZJ"/>
    <s v="9200093743"/>
    <s v="50"/>
    <n v="-5.93"/>
    <s v=""/>
    <x v="3"/>
    <x v="4"/>
    <x v="3"/>
  </r>
  <r>
    <s v="1012"/>
    <s v="0L"/>
    <x v="4"/>
    <d v="2018-04-12T00:00:00"/>
    <x v="1"/>
    <x v="7"/>
    <s v="ZJ"/>
    <s v="9200093743"/>
    <s v="50"/>
    <n v="-97.69"/>
    <s v=""/>
    <x v="0"/>
    <x v="4"/>
    <x v="0"/>
  </r>
  <r>
    <s v="1012"/>
    <s v="0L"/>
    <x v="4"/>
    <d v="2018-04-12T00:00:00"/>
    <x v="1"/>
    <x v="7"/>
    <s v="ZJ"/>
    <s v="9200093743"/>
    <s v="50"/>
    <n v="-3284.41"/>
    <s v=""/>
    <x v="1"/>
    <x v="4"/>
    <x v="1"/>
  </r>
  <r>
    <s v="1012"/>
    <s v="0L"/>
    <x v="4"/>
    <d v="2018-04-12T00:00:00"/>
    <x v="1"/>
    <x v="7"/>
    <s v="ZJ"/>
    <s v="9200093743"/>
    <s v="50"/>
    <n v="-406.09"/>
    <s v=""/>
    <x v="2"/>
    <x v="4"/>
    <x v="2"/>
  </r>
  <r>
    <s v="1012"/>
    <s v="0L"/>
    <x v="4"/>
    <d v="2018-04-11T00:00:00"/>
    <x v="1"/>
    <x v="7"/>
    <s v="ZJ"/>
    <s v="9200093751"/>
    <s v="40"/>
    <n v="12.35"/>
    <s v=""/>
    <x v="1"/>
    <x v="4"/>
    <x v="1"/>
  </r>
  <r>
    <s v="1012"/>
    <s v="0L"/>
    <x v="4"/>
    <d v="2018-04-11T00:00:00"/>
    <x v="1"/>
    <x v="7"/>
    <s v="ZJ"/>
    <s v="9200093751"/>
    <s v="40"/>
    <n v="15.03"/>
    <s v=""/>
    <x v="2"/>
    <x v="4"/>
    <x v="2"/>
  </r>
  <r>
    <s v="1012"/>
    <s v="0L"/>
    <x v="4"/>
    <d v="2018-04-12T00:00:00"/>
    <x v="1"/>
    <x v="7"/>
    <s v="ZJ"/>
    <s v="9200093752"/>
    <s v="40"/>
    <n v="24.71"/>
    <s v=""/>
    <x v="1"/>
    <x v="4"/>
    <x v="1"/>
  </r>
  <r>
    <s v="1012"/>
    <s v="0L"/>
    <x v="4"/>
    <d v="2018-04-10T00:00:00"/>
    <x v="1"/>
    <x v="7"/>
    <s v="ZJ"/>
    <s v="9200093755"/>
    <s v="40"/>
    <n v="1.6"/>
    <s v=""/>
    <x v="1"/>
    <x v="4"/>
    <x v="1"/>
  </r>
  <r>
    <s v="1012"/>
    <s v="0L"/>
    <x v="4"/>
    <d v="2018-04-11T00:00:00"/>
    <x v="1"/>
    <x v="7"/>
    <s v="ZJ"/>
    <s v="9200093756"/>
    <s v="40"/>
    <n v="16.21"/>
    <s v=""/>
    <x v="1"/>
    <x v="4"/>
    <x v="1"/>
  </r>
  <r>
    <s v="1012"/>
    <s v="0L"/>
    <x v="4"/>
    <d v="2018-04-11T00:00:00"/>
    <x v="1"/>
    <x v="7"/>
    <s v="ZJ"/>
    <s v="9200093768"/>
    <s v="50"/>
    <n v="-5.92"/>
    <s v=""/>
    <x v="2"/>
    <x v="4"/>
    <x v="2"/>
  </r>
  <r>
    <s v="1012"/>
    <s v="0L"/>
    <x v="4"/>
    <d v="2018-04-11T00:00:00"/>
    <x v="1"/>
    <x v="7"/>
    <s v="ZJ"/>
    <s v="9200093768"/>
    <s v="50"/>
    <n v="-3.54"/>
    <s v=""/>
    <x v="1"/>
    <x v="4"/>
    <x v="1"/>
  </r>
  <r>
    <s v="1012"/>
    <s v="0L"/>
    <x v="4"/>
    <d v="2018-04-12T00:00:00"/>
    <x v="1"/>
    <x v="7"/>
    <s v="ZJ"/>
    <s v="9200093769"/>
    <s v="50"/>
    <n v="-139.96"/>
    <s v=""/>
    <x v="1"/>
    <x v="4"/>
    <x v="1"/>
  </r>
  <r>
    <s v="1012"/>
    <s v="0L"/>
    <x v="4"/>
    <d v="2018-04-13T00:00:00"/>
    <x v="1"/>
    <x v="7"/>
    <s v="ZJ"/>
    <s v="9200093795"/>
    <s v="50"/>
    <n v="-3.1"/>
    <s v=""/>
    <x v="0"/>
    <x v="4"/>
    <x v="0"/>
  </r>
  <r>
    <s v="1012"/>
    <s v="0L"/>
    <x v="4"/>
    <d v="2018-04-13T00:00:00"/>
    <x v="1"/>
    <x v="7"/>
    <s v="ZJ"/>
    <s v="9200093795"/>
    <s v="50"/>
    <n v="-4087.42"/>
    <s v=""/>
    <x v="1"/>
    <x v="4"/>
    <x v="1"/>
  </r>
  <r>
    <s v="1012"/>
    <s v="0L"/>
    <x v="4"/>
    <d v="2018-04-13T00:00:00"/>
    <x v="1"/>
    <x v="7"/>
    <s v="ZJ"/>
    <s v="9200093795"/>
    <s v="50"/>
    <n v="-32.380000000000003"/>
    <s v=""/>
    <x v="2"/>
    <x v="4"/>
    <x v="2"/>
  </r>
  <r>
    <s v="1012"/>
    <s v="0L"/>
    <x v="4"/>
    <d v="2018-04-12T00:00:00"/>
    <x v="1"/>
    <x v="7"/>
    <s v="ZJ"/>
    <s v="9200093803"/>
    <s v="40"/>
    <n v="127.41"/>
    <s v=""/>
    <x v="1"/>
    <x v="4"/>
    <x v="1"/>
  </r>
  <r>
    <s v="1012"/>
    <s v="0L"/>
    <x v="4"/>
    <d v="2018-04-13T00:00:00"/>
    <x v="1"/>
    <x v="7"/>
    <s v="ZJ"/>
    <s v="9200093805"/>
    <s v="40"/>
    <n v="1.39"/>
    <s v=""/>
    <x v="0"/>
    <x v="4"/>
    <x v="0"/>
  </r>
  <r>
    <s v="1012"/>
    <s v="0L"/>
    <x v="4"/>
    <d v="2018-04-13T00:00:00"/>
    <x v="1"/>
    <x v="7"/>
    <s v="ZJ"/>
    <s v="9200093805"/>
    <s v="40"/>
    <n v="0.64"/>
    <s v=""/>
    <x v="2"/>
    <x v="4"/>
    <x v="2"/>
  </r>
  <r>
    <s v="1012"/>
    <s v="0L"/>
    <x v="4"/>
    <d v="2018-04-13T00:00:00"/>
    <x v="1"/>
    <x v="7"/>
    <s v="ZJ"/>
    <s v="9200093806"/>
    <s v="40"/>
    <n v="42.41"/>
    <s v=""/>
    <x v="1"/>
    <x v="4"/>
    <x v="1"/>
  </r>
  <r>
    <s v="1012"/>
    <s v="0L"/>
    <x v="4"/>
    <d v="2018-04-12T00:00:00"/>
    <x v="1"/>
    <x v="7"/>
    <s v="ZJ"/>
    <s v="9200093812"/>
    <s v="40"/>
    <n v="0.91"/>
    <s v=""/>
    <x v="1"/>
    <x v="4"/>
    <x v="1"/>
  </r>
  <r>
    <s v="1012"/>
    <s v="0L"/>
    <x v="4"/>
    <d v="2018-04-12T00:00:00"/>
    <x v="1"/>
    <x v="7"/>
    <s v="ZJ"/>
    <s v="9200093820"/>
    <s v="50"/>
    <n v="-79.290000000000006"/>
    <s v=""/>
    <x v="1"/>
    <x v="4"/>
    <x v="1"/>
  </r>
  <r>
    <s v="1012"/>
    <s v="0L"/>
    <x v="4"/>
    <d v="2018-04-13T00:00:00"/>
    <x v="1"/>
    <x v="7"/>
    <s v="ZJ"/>
    <s v="9200093821"/>
    <s v="50"/>
    <n v="-2.0299999999999998"/>
    <s v=""/>
    <x v="0"/>
    <x v="4"/>
    <x v="0"/>
  </r>
  <r>
    <s v="1012"/>
    <s v="0L"/>
    <x v="4"/>
    <d v="2018-04-13T00:00:00"/>
    <x v="1"/>
    <x v="7"/>
    <s v="ZJ"/>
    <s v="9200093821"/>
    <s v="50"/>
    <n v="-1.08"/>
    <s v=""/>
    <x v="2"/>
    <x v="4"/>
    <x v="2"/>
  </r>
  <r>
    <s v="1012"/>
    <s v="0L"/>
    <x v="4"/>
    <d v="2018-04-13T00:00:00"/>
    <x v="1"/>
    <x v="7"/>
    <s v="ZJ"/>
    <s v="9200093822"/>
    <s v="50"/>
    <n v="-41.2"/>
    <s v=""/>
    <x v="1"/>
    <x v="4"/>
    <x v="1"/>
  </r>
  <r>
    <s v="1012"/>
    <s v="0L"/>
    <x v="4"/>
    <d v="2018-04-16T00:00:00"/>
    <x v="1"/>
    <x v="7"/>
    <s v="ZJ"/>
    <s v="9200093855"/>
    <s v="50"/>
    <n v="-2626.61"/>
    <s v=""/>
    <x v="1"/>
    <x v="4"/>
    <x v="1"/>
  </r>
  <r>
    <s v="1012"/>
    <s v="0L"/>
    <x v="4"/>
    <d v="2018-04-16T00:00:00"/>
    <x v="1"/>
    <x v="7"/>
    <s v="ZJ"/>
    <s v="9200093855"/>
    <s v="50"/>
    <n v="-15.28"/>
    <s v=""/>
    <x v="2"/>
    <x v="4"/>
    <x v="2"/>
  </r>
  <r>
    <s v="1012"/>
    <s v="0L"/>
    <x v="4"/>
    <d v="2018-04-16T00:00:00"/>
    <x v="1"/>
    <x v="7"/>
    <s v="ZJ"/>
    <s v="9200093855"/>
    <s v="50"/>
    <n v="-5.33"/>
    <s v=""/>
    <x v="0"/>
    <x v="4"/>
    <x v="0"/>
  </r>
  <r>
    <s v="1012"/>
    <s v="0L"/>
    <x v="4"/>
    <d v="2018-04-13T00:00:00"/>
    <x v="1"/>
    <x v="7"/>
    <s v="ZJ"/>
    <s v="9200093857"/>
    <s v="40"/>
    <n v="2.56"/>
    <s v=""/>
    <x v="1"/>
    <x v="4"/>
    <x v="1"/>
  </r>
  <r>
    <s v="1012"/>
    <s v="0L"/>
    <x v="4"/>
    <d v="2018-04-16T00:00:00"/>
    <x v="1"/>
    <x v="7"/>
    <s v="ZJ"/>
    <s v="9200093858"/>
    <s v="40"/>
    <n v="1.2"/>
    <s v=""/>
    <x v="1"/>
    <x v="4"/>
    <x v="1"/>
  </r>
  <r>
    <s v="1012"/>
    <s v="0L"/>
    <x v="4"/>
    <d v="2018-04-16T00:00:00"/>
    <x v="1"/>
    <x v="7"/>
    <s v="ZJ"/>
    <s v="9200093859"/>
    <s v="40"/>
    <n v="82.36"/>
    <s v=""/>
    <x v="1"/>
    <x v="4"/>
    <x v="1"/>
  </r>
  <r>
    <s v="1012"/>
    <s v="0L"/>
    <x v="4"/>
    <d v="2018-04-04T00:00:00"/>
    <x v="1"/>
    <x v="7"/>
    <s v="ZJ"/>
    <s v="9200093865"/>
    <s v="40"/>
    <n v="4.6500000000000004"/>
    <s v=""/>
    <x v="1"/>
    <x v="4"/>
    <x v="1"/>
  </r>
  <r>
    <s v="1012"/>
    <s v="0L"/>
    <x v="4"/>
    <d v="2018-04-13T00:00:00"/>
    <x v="1"/>
    <x v="7"/>
    <s v="ZJ"/>
    <s v="9200093878"/>
    <s v="50"/>
    <n v="-5.84"/>
    <s v=""/>
    <x v="1"/>
    <x v="4"/>
    <x v="1"/>
  </r>
  <r>
    <s v="1012"/>
    <s v="0L"/>
    <x v="4"/>
    <d v="2018-04-13T00:00:00"/>
    <x v="1"/>
    <x v="7"/>
    <s v="ZJ"/>
    <s v="9200093878"/>
    <s v="50"/>
    <n v="-2.0699999999999998"/>
    <s v=""/>
    <x v="0"/>
    <x v="4"/>
    <x v="0"/>
  </r>
  <r>
    <s v="1012"/>
    <s v="0L"/>
    <x v="4"/>
    <d v="2018-04-13T00:00:00"/>
    <x v="1"/>
    <x v="7"/>
    <s v="ZJ"/>
    <s v="9200093878"/>
    <s v="50"/>
    <n v="-2.3199999999999998"/>
    <s v=""/>
    <x v="2"/>
    <x v="4"/>
    <x v="2"/>
  </r>
  <r>
    <s v="1012"/>
    <s v="0L"/>
    <x v="4"/>
    <d v="2018-04-16T00:00:00"/>
    <x v="1"/>
    <x v="7"/>
    <s v="ZJ"/>
    <s v="9200093880"/>
    <s v="50"/>
    <n v="-92.58"/>
    <s v=""/>
    <x v="1"/>
    <x v="4"/>
    <x v="1"/>
  </r>
  <r>
    <s v="1012"/>
    <s v="0L"/>
    <x v="4"/>
    <d v="2018-04-16T00:00:00"/>
    <x v="1"/>
    <x v="7"/>
    <s v="ZJ"/>
    <s v="9200093912"/>
    <s v="40"/>
    <n v="3.01"/>
    <s v=""/>
    <x v="1"/>
    <x v="4"/>
    <x v="1"/>
  </r>
  <r>
    <s v="1012"/>
    <s v="0L"/>
    <x v="4"/>
    <d v="2018-04-17T00:00:00"/>
    <x v="1"/>
    <x v="7"/>
    <s v="ZJ"/>
    <s v="9200093921"/>
    <s v="50"/>
    <n v="-245.03"/>
    <s v=""/>
    <x v="0"/>
    <x v="4"/>
    <x v="0"/>
  </r>
  <r>
    <s v="1012"/>
    <s v="0L"/>
    <x v="4"/>
    <d v="2018-04-17T00:00:00"/>
    <x v="1"/>
    <x v="7"/>
    <s v="ZJ"/>
    <s v="9200093921"/>
    <s v="50"/>
    <n v="-21.92"/>
    <s v=""/>
    <x v="2"/>
    <x v="4"/>
    <x v="2"/>
  </r>
  <r>
    <s v="1012"/>
    <s v="0L"/>
    <x v="4"/>
    <d v="2018-04-17T00:00:00"/>
    <x v="1"/>
    <x v="7"/>
    <s v="ZJ"/>
    <s v="9200093921"/>
    <s v="50"/>
    <n v="-1599.52"/>
    <s v=""/>
    <x v="1"/>
    <x v="4"/>
    <x v="1"/>
  </r>
  <r>
    <s v="1012"/>
    <s v="0L"/>
    <x v="4"/>
    <d v="2018-04-18T00:00:00"/>
    <x v="1"/>
    <x v="7"/>
    <s v="ZJ"/>
    <s v="9200093959"/>
    <s v="50"/>
    <n v="-0.93"/>
    <s v=""/>
    <x v="2"/>
    <x v="4"/>
    <x v="2"/>
  </r>
  <r>
    <s v="1012"/>
    <s v="0L"/>
    <x v="4"/>
    <d v="2018-04-18T00:00:00"/>
    <x v="1"/>
    <x v="7"/>
    <s v="ZJ"/>
    <s v="9200093959"/>
    <s v="50"/>
    <n v="-101.19"/>
    <s v=""/>
    <x v="0"/>
    <x v="4"/>
    <x v="0"/>
  </r>
  <r>
    <s v="1012"/>
    <s v="0L"/>
    <x v="4"/>
    <d v="2018-04-18T00:00:00"/>
    <x v="1"/>
    <x v="7"/>
    <s v="ZJ"/>
    <s v="9200093959"/>
    <s v="50"/>
    <n v="-2652.5"/>
    <s v=""/>
    <x v="1"/>
    <x v="4"/>
    <x v="1"/>
  </r>
  <r>
    <s v="1012"/>
    <s v="0L"/>
    <x v="4"/>
    <d v="2018-04-04T00:00:00"/>
    <x v="1"/>
    <x v="7"/>
    <s v="ZJ"/>
    <s v="9200093963"/>
    <s v="40"/>
    <n v="1.99"/>
    <s v=""/>
    <x v="1"/>
    <x v="4"/>
    <x v="1"/>
  </r>
  <r>
    <s v="1012"/>
    <s v="0L"/>
    <x v="4"/>
    <d v="2018-04-16T00:00:00"/>
    <x v="1"/>
    <x v="7"/>
    <s v="ZJ"/>
    <s v="9200093968"/>
    <s v="40"/>
    <n v="3.53"/>
    <s v=""/>
    <x v="1"/>
    <x v="4"/>
    <x v="1"/>
  </r>
  <r>
    <s v="1012"/>
    <s v="0L"/>
    <x v="4"/>
    <d v="2018-04-17T00:00:00"/>
    <x v="1"/>
    <x v="7"/>
    <s v="ZJ"/>
    <s v="9200093969"/>
    <s v="40"/>
    <n v="1.21"/>
    <s v=""/>
    <x v="1"/>
    <x v="4"/>
    <x v="1"/>
  </r>
  <r>
    <s v="1012"/>
    <s v="0L"/>
    <x v="4"/>
    <d v="2018-04-18T00:00:00"/>
    <x v="1"/>
    <x v="7"/>
    <s v="ZJ"/>
    <s v="9200093974"/>
    <s v="40"/>
    <n v="18.87"/>
    <s v=""/>
    <x v="1"/>
    <x v="4"/>
    <x v="1"/>
  </r>
  <r>
    <s v="1012"/>
    <s v="0L"/>
    <x v="4"/>
    <d v="2018-04-18T00:00:00"/>
    <x v="1"/>
    <x v="7"/>
    <s v="ZJ"/>
    <s v="9200093975"/>
    <s v="40"/>
    <n v="94.1"/>
    <s v=""/>
    <x v="1"/>
    <x v="4"/>
    <x v="1"/>
  </r>
  <r>
    <s v="1012"/>
    <s v="0L"/>
    <x v="4"/>
    <d v="2018-04-17T00:00:00"/>
    <x v="1"/>
    <x v="7"/>
    <s v="ZJ"/>
    <s v="9200093980"/>
    <s v="40"/>
    <n v="27.59"/>
    <s v=""/>
    <x v="1"/>
    <x v="4"/>
    <x v="1"/>
  </r>
  <r>
    <s v="1012"/>
    <s v="0L"/>
    <x v="4"/>
    <d v="2018-04-17T00:00:00"/>
    <x v="1"/>
    <x v="7"/>
    <s v="ZJ"/>
    <s v="9200093982"/>
    <s v="50"/>
    <n v="-39.21"/>
    <s v=""/>
    <x v="1"/>
    <x v="4"/>
    <x v="1"/>
  </r>
  <r>
    <s v="1012"/>
    <s v="0L"/>
    <x v="4"/>
    <d v="2018-04-18T00:00:00"/>
    <x v="1"/>
    <x v="7"/>
    <s v="ZJ"/>
    <s v="9200093983"/>
    <s v="50"/>
    <n v="-34.86"/>
    <s v=""/>
    <x v="1"/>
    <x v="4"/>
    <x v="1"/>
  </r>
  <r>
    <s v="1012"/>
    <s v="0L"/>
    <x v="4"/>
    <d v="2018-04-11T00:00:00"/>
    <x v="1"/>
    <x v="7"/>
    <s v="ZJ"/>
    <s v="9200093986"/>
    <s v="40"/>
    <n v="2.74"/>
    <s v=""/>
    <x v="1"/>
    <x v="4"/>
    <x v="1"/>
  </r>
  <r>
    <s v="1012"/>
    <s v="0L"/>
    <x v="4"/>
    <d v="2018-04-16T00:00:00"/>
    <x v="1"/>
    <x v="7"/>
    <s v="ZJ"/>
    <s v="9200093987"/>
    <s v="40"/>
    <n v="3.33"/>
    <s v=""/>
    <x v="1"/>
    <x v="4"/>
    <x v="1"/>
  </r>
  <r>
    <s v="1012"/>
    <s v="0L"/>
    <x v="4"/>
    <d v="2018-04-17T00:00:00"/>
    <x v="1"/>
    <x v="7"/>
    <s v="ZJ"/>
    <s v="9200093990"/>
    <s v="50"/>
    <n v="-63.43"/>
    <s v=""/>
    <x v="1"/>
    <x v="4"/>
    <x v="1"/>
  </r>
  <r>
    <s v="1012"/>
    <s v="0L"/>
    <x v="4"/>
    <d v="2018-04-19T00:00:00"/>
    <x v="1"/>
    <x v="7"/>
    <s v="ZJ"/>
    <s v="9200094023"/>
    <s v="50"/>
    <n v="-6.49"/>
    <s v=""/>
    <x v="2"/>
    <x v="4"/>
    <x v="2"/>
  </r>
  <r>
    <s v="1012"/>
    <s v="0L"/>
    <x v="4"/>
    <d v="2018-04-19T00:00:00"/>
    <x v="1"/>
    <x v="7"/>
    <s v="ZJ"/>
    <s v="9200094023"/>
    <s v="50"/>
    <n v="-2612.5300000000002"/>
    <s v=""/>
    <x v="1"/>
    <x v="4"/>
    <x v="1"/>
  </r>
  <r>
    <s v="1012"/>
    <s v="0L"/>
    <x v="4"/>
    <d v="2018-04-12T00:00:00"/>
    <x v="1"/>
    <x v="7"/>
    <s v="ZJ"/>
    <s v="9200094031"/>
    <s v="40"/>
    <n v="1.45"/>
    <s v=""/>
    <x v="1"/>
    <x v="4"/>
    <x v="1"/>
  </r>
  <r>
    <s v="1012"/>
    <s v="0L"/>
    <x v="4"/>
    <d v="2018-04-18T00:00:00"/>
    <x v="1"/>
    <x v="7"/>
    <s v="ZJ"/>
    <s v="9200094033"/>
    <s v="40"/>
    <n v="2.96"/>
    <s v=""/>
    <x v="1"/>
    <x v="4"/>
    <x v="1"/>
  </r>
  <r>
    <s v="1012"/>
    <s v="0L"/>
    <x v="4"/>
    <d v="2018-04-19T00:00:00"/>
    <x v="1"/>
    <x v="7"/>
    <s v="ZJ"/>
    <s v="9200094038"/>
    <s v="40"/>
    <n v="21.55"/>
    <s v=""/>
    <x v="1"/>
    <x v="4"/>
    <x v="1"/>
  </r>
  <r>
    <s v="1012"/>
    <s v="0L"/>
    <x v="4"/>
    <d v="2018-04-18T00:00:00"/>
    <x v="1"/>
    <x v="7"/>
    <s v="ZJ"/>
    <s v="9200094046"/>
    <s v="50"/>
    <n v="-2.13"/>
    <s v=""/>
    <x v="1"/>
    <x v="4"/>
    <x v="1"/>
  </r>
  <r>
    <s v="1012"/>
    <s v="0L"/>
    <x v="4"/>
    <d v="2018-04-19T00:00:00"/>
    <x v="1"/>
    <x v="7"/>
    <s v="ZJ"/>
    <s v="9200094047"/>
    <s v="50"/>
    <n v="-250.41"/>
    <s v=""/>
    <x v="1"/>
    <x v="4"/>
    <x v="1"/>
  </r>
  <r>
    <s v="1012"/>
    <s v="0L"/>
    <x v="4"/>
    <d v="2018-04-19T00:00:00"/>
    <x v="1"/>
    <x v="7"/>
    <s v="ZJ"/>
    <s v="9200094047"/>
    <s v="50"/>
    <n v="-3.31"/>
    <s v=""/>
    <x v="0"/>
    <x v="4"/>
    <x v="0"/>
  </r>
  <r>
    <s v="1012"/>
    <s v="0L"/>
    <x v="4"/>
    <d v="2018-04-20T00:00:00"/>
    <x v="1"/>
    <x v="7"/>
    <s v="ZJ"/>
    <s v="9200094078"/>
    <s v="50"/>
    <n v="-2.14"/>
    <s v=""/>
    <x v="0"/>
    <x v="4"/>
    <x v="0"/>
  </r>
  <r>
    <s v="1012"/>
    <s v="0L"/>
    <x v="4"/>
    <d v="2018-04-20T00:00:00"/>
    <x v="1"/>
    <x v="7"/>
    <s v="ZJ"/>
    <s v="9200094078"/>
    <s v="50"/>
    <n v="-226.61"/>
    <s v=""/>
    <x v="2"/>
    <x v="4"/>
    <x v="2"/>
  </r>
  <r>
    <s v="1012"/>
    <s v="0L"/>
    <x v="4"/>
    <d v="2018-04-20T00:00:00"/>
    <x v="1"/>
    <x v="7"/>
    <s v="ZJ"/>
    <s v="9200094078"/>
    <s v="50"/>
    <n v="-4459.09"/>
    <s v=""/>
    <x v="1"/>
    <x v="4"/>
    <x v="1"/>
  </r>
  <r>
    <s v="1012"/>
    <s v="0L"/>
    <x v="4"/>
    <d v="2018-04-04T00:00:00"/>
    <x v="1"/>
    <x v="7"/>
    <s v="ZJ"/>
    <s v="9200094087"/>
    <s v="40"/>
    <n v="1.81"/>
    <s v=""/>
    <x v="1"/>
    <x v="4"/>
    <x v="1"/>
  </r>
  <r>
    <s v="1012"/>
    <s v="0L"/>
    <x v="4"/>
    <d v="2018-04-10T00:00:00"/>
    <x v="1"/>
    <x v="7"/>
    <s v="ZJ"/>
    <s v="9200094089"/>
    <s v="40"/>
    <n v="4.66"/>
    <s v=""/>
    <x v="1"/>
    <x v="4"/>
    <x v="1"/>
  </r>
  <r>
    <s v="1012"/>
    <s v="0L"/>
    <x v="4"/>
    <d v="2018-04-19T00:00:00"/>
    <x v="1"/>
    <x v="7"/>
    <s v="ZJ"/>
    <s v="9200094091"/>
    <s v="40"/>
    <n v="5.28"/>
    <s v=""/>
    <x v="1"/>
    <x v="4"/>
    <x v="1"/>
  </r>
  <r>
    <s v="1012"/>
    <s v="0L"/>
    <x v="4"/>
    <d v="2018-04-20T00:00:00"/>
    <x v="1"/>
    <x v="7"/>
    <s v="ZJ"/>
    <s v="9200094096"/>
    <s v="40"/>
    <n v="6.73"/>
    <s v=""/>
    <x v="3"/>
    <x v="4"/>
    <x v="3"/>
  </r>
  <r>
    <s v="1012"/>
    <s v="0L"/>
    <x v="4"/>
    <d v="2018-04-19T00:00:00"/>
    <x v="1"/>
    <x v="7"/>
    <s v="ZJ"/>
    <s v="9200094103"/>
    <s v="40"/>
    <n v="2.27"/>
    <s v=""/>
    <x v="1"/>
    <x v="4"/>
    <x v="1"/>
  </r>
  <r>
    <s v="1012"/>
    <s v="0L"/>
    <x v="4"/>
    <d v="2018-04-20T00:00:00"/>
    <x v="1"/>
    <x v="7"/>
    <s v="ZJ"/>
    <s v="9200094097"/>
    <s v="40"/>
    <n v="41.96"/>
    <s v=""/>
    <x v="1"/>
    <x v="4"/>
    <x v="1"/>
  </r>
  <r>
    <s v="1012"/>
    <s v="0L"/>
    <x v="4"/>
    <d v="2018-04-19T00:00:00"/>
    <x v="1"/>
    <x v="7"/>
    <s v="ZJ"/>
    <s v="9200094109"/>
    <s v="50"/>
    <n v="-80.37"/>
    <s v=""/>
    <x v="1"/>
    <x v="4"/>
    <x v="1"/>
  </r>
  <r>
    <s v="1012"/>
    <s v="0L"/>
    <x v="4"/>
    <d v="2018-04-20T00:00:00"/>
    <x v="1"/>
    <x v="7"/>
    <s v="ZJ"/>
    <s v="9200094110"/>
    <s v="50"/>
    <n v="-2.13"/>
    <s v=""/>
    <x v="3"/>
    <x v="4"/>
    <x v="3"/>
  </r>
  <r>
    <s v="1012"/>
    <s v="0L"/>
    <x v="4"/>
    <d v="2018-04-20T00:00:00"/>
    <x v="1"/>
    <x v="7"/>
    <s v="ZJ"/>
    <s v="9200094111"/>
    <s v="50"/>
    <n v="-35.81"/>
    <s v=""/>
    <x v="1"/>
    <x v="4"/>
    <x v="1"/>
  </r>
  <r>
    <s v="1012"/>
    <s v="0L"/>
    <x v="4"/>
    <d v="2018-04-05T00:00:00"/>
    <x v="1"/>
    <x v="7"/>
    <s v="ZJ"/>
    <s v="9200094136"/>
    <s v="40"/>
    <n v="2.8"/>
    <s v=""/>
    <x v="1"/>
    <x v="4"/>
    <x v="1"/>
  </r>
  <r>
    <s v="1012"/>
    <s v="0L"/>
    <x v="4"/>
    <d v="2018-04-20T00:00:00"/>
    <x v="1"/>
    <x v="7"/>
    <s v="ZJ"/>
    <s v="9200094139"/>
    <s v="40"/>
    <n v="1.68"/>
    <s v=""/>
    <x v="1"/>
    <x v="4"/>
    <x v="1"/>
  </r>
  <r>
    <s v="1012"/>
    <s v="0L"/>
    <x v="4"/>
    <d v="2018-04-19T00:00:00"/>
    <x v="1"/>
    <x v="7"/>
    <s v="ZJ"/>
    <s v="9200094156"/>
    <s v="40"/>
    <n v="3.7"/>
    <s v=""/>
    <x v="1"/>
    <x v="4"/>
    <x v="1"/>
  </r>
  <r>
    <s v="1012"/>
    <s v="0L"/>
    <x v="4"/>
    <d v="2018-04-20T00:00:00"/>
    <x v="1"/>
    <x v="7"/>
    <s v="ZJ"/>
    <s v="9200094157"/>
    <s v="40"/>
    <n v="7.63"/>
    <s v=""/>
    <x v="1"/>
    <x v="4"/>
    <x v="1"/>
  </r>
  <r>
    <s v="1012"/>
    <s v="0L"/>
    <x v="4"/>
    <d v="2018-04-23T00:00:00"/>
    <x v="1"/>
    <x v="7"/>
    <s v="ZJ"/>
    <s v="9200094161"/>
    <s v="50"/>
    <n v="-5.0199999999999996"/>
    <s v=""/>
    <x v="0"/>
    <x v="4"/>
    <x v="0"/>
  </r>
  <r>
    <s v="1012"/>
    <s v="0L"/>
    <x v="4"/>
    <d v="2018-04-23T00:00:00"/>
    <x v="1"/>
    <x v="7"/>
    <s v="ZJ"/>
    <s v="9200094161"/>
    <s v="50"/>
    <n v="-2831.59"/>
    <s v=""/>
    <x v="1"/>
    <x v="4"/>
    <x v="1"/>
  </r>
  <r>
    <s v="1012"/>
    <s v="0L"/>
    <x v="4"/>
    <d v="2018-04-23T00:00:00"/>
    <x v="1"/>
    <x v="7"/>
    <s v="ZJ"/>
    <s v="9200094158"/>
    <s v="40"/>
    <n v="4.46"/>
    <s v=""/>
    <x v="1"/>
    <x v="4"/>
    <x v="1"/>
  </r>
  <r>
    <s v="1012"/>
    <s v="0L"/>
    <x v="4"/>
    <d v="2018-04-23T00:00:00"/>
    <x v="1"/>
    <x v="7"/>
    <s v="ZJ"/>
    <s v="9200094159"/>
    <s v="40"/>
    <n v="28.56"/>
    <s v=""/>
    <x v="1"/>
    <x v="4"/>
    <x v="1"/>
  </r>
  <r>
    <s v="1012"/>
    <s v="0L"/>
    <x v="4"/>
    <d v="2018-04-23T00:00:00"/>
    <x v="1"/>
    <x v="7"/>
    <s v="ZJ"/>
    <s v="9200094169"/>
    <s v="50"/>
    <n v="-26.53"/>
    <s v=""/>
    <x v="1"/>
    <x v="4"/>
    <x v="1"/>
  </r>
  <r>
    <s v="1012"/>
    <s v="0L"/>
    <x v="4"/>
    <d v="2018-04-24T00:00:00"/>
    <x v="1"/>
    <x v="7"/>
    <s v="ZJ"/>
    <s v="9200094197"/>
    <s v="50"/>
    <n v="-2.19"/>
    <s v=""/>
    <x v="2"/>
    <x v="4"/>
    <x v="2"/>
  </r>
  <r>
    <s v="1012"/>
    <s v="0L"/>
    <x v="4"/>
    <d v="2018-04-24T00:00:00"/>
    <x v="1"/>
    <x v="7"/>
    <s v="ZJ"/>
    <s v="9200094197"/>
    <s v="50"/>
    <n v="-3418.9"/>
    <s v=""/>
    <x v="1"/>
    <x v="4"/>
    <x v="1"/>
  </r>
  <r>
    <s v="1012"/>
    <s v="0L"/>
    <x v="4"/>
    <d v="2018-04-25T00:00:00"/>
    <x v="1"/>
    <x v="7"/>
    <s v="ZJ"/>
    <s v="9200094232"/>
    <s v="50"/>
    <n v="-2592.91"/>
    <s v=""/>
    <x v="1"/>
    <x v="4"/>
    <x v="1"/>
  </r>
  <r>
    <s v="1012"/>
    <s v="0L"/>
    <x v="4"/>
    <d v="2018-04-25T00:00:00"/>
    <x v="1"/>
    <x v="7"/>
    <s v="ZJ"/>
    <s v="9200094232"/>
    <s v="50"/>
    <n v="-32.26"/>
    <s v=""/>
    <x v="2"/>
    <x v="4"/>
    <x v="2"/>
  </r>
  <r>
    <s v="1012"/>
    <s v="0L"/>
    <x v="4"/>
    <d v="2018-04-25T00:00:00"/>
    <x v="1"/>
    <x v="7"/>
    <s v="ZJ"/>
    <s v="9200094232"/>
    <s v="50"/>
    <n v="-11.4"/>
    <s v=""/>
    <x v="3"/>
    <x v="4"/>
    <x v="3"/>
  </r>
  <r>
    <s v="1012"/>
    <s v="0L"/>
    <x v="4"/>
    <d v="2018-04-09T00:00:00"/>
    <x v="1"/>
    <x v="7"/>
    <s v="ZJ"/>
    <s v="9200094237"/>
    <s v="40"/>
    <n v="3.07"/>
    <s v=""/>
    <x v="1"/>
    <x v="4"/>
    <x v="1"/>
  </r>
  <r>
    <s v="1012"/>
    <s v="0L"/>
    <x v="4"/>
    <d v="2018-04-12T00:00:00"/>
    <x v="1"/>
    <x v="7"/>
    <s v="ZJ"/>
    <s v="9200094238"/>
    <s v="40"/>
    <n v="4.55"/>
    <s v=""/>
    <x v="2"/>
    <x v="4"/>
    <x v="2"/>
  </r>
  <r>
    <s v="1012"/>
    <s v="0L"/>
    <x v="4"/>
    <d v="2018-04-24T00:00:00"/>
    <x v="1"/>
    <x v="7"/>
    <s v="ZJ"/>
    <s v="9200094245"/>
    <s v="40"/>
    <n v="92.41"/>
    <s v=""/>
    <x v="1"/>
    <x v="4"/>
    <x v="1"/>
  </r>
  <r>
    <s v="1012"/>
    <s v="0L"/>
    <x v="4"/>
    <d v="2018-04-24T00:00:00"/>
    <x v="1"/>
    <x v="7"/>
    <s v="ZJ"/>
    <s v="9200094245"/>
    <s v="40"/>
    <n v="1.27"/>
    <s v=""/>
    <x v="2"/>
    <x v="4"/>
    <x v="2"/>
  </r>
  <r>
    <s v="1012"/>
    <s v="0L"/>
    <x v="4"/>
    <d v="2018-04-25T00:00:00"/>
    <x v="1"/>
    <x v="7"/>
    <s v="ZJ"/>
    <s v="9200094249"/>
    <s v="40"/>
    <n v="16.86"/>
    <s v=""/>
    <x v="1"/>
    <x v="4"/>
    <x v="1"/>
  </r>
  <r>
    <s v="1012"/>
    <s v="0L"/>
    <x v="4"/>
    <d v="2018-04-25T00:00:00"/>
    <x v="1"/>
    <x v="7"/>
    <s v="ZJ"/>
    <s v="9200094249"/>
    <s v="40"/>
    <n v="2.04"/>
    <s v=""/>
    <x v="2"/>
    <x v="4"/>
    <x v="2"/>
  </r>
  <r>
    <s v="1012"/>
    <s v="0L"/>
    <x v="4"/>
    <d v="2018-04-23T00:00:00"/>
    <x v="1"/>
    <x v="7"/>
    <s v="ZJ"/>
    <s v="9200094250"/>
    <s v="50"/>
    <n v="-374.12"/>
    <s v=""/>
    <x v="1"/>
    <x v="4"/>
    <x v="1"/>
  </r>
  <r>
    <s v="1012"/>
    <s v="0L"/>
    <x v="4"/>
    <d v="2018-04-24T00:00:00"/>
    <x v="1"/>
    <x v="7"/>
    <s v="ZJ"/>
    <s v="9200094252"/>
    <s v="50"/>
    <n v="-2.39"/>
    <s v=""/>
    <x v="2"/>
    <x v="4"/>
    <x v="2"/>
  </r>
  <r>
    <s v="1012"/>
    <s v="0L"/>
    <x v="4"/>
    <d v="2018-04-24T00:00:00"/>
    <x v="1"/>
    <x v="7"/>
    <s v="ZJ"/>
    <s v="9200094253"/>
    <s v="50"/>
    <n v="-295.92"/>
    <s v=""/>
    <x v="1"/>
    <x v="4"/>
    <x v="1"/>
  </r>
  <r>
    <s v="1012"/>
    <s v="0L"/>
    <x v="4"/>
    <d v="2018-04-24T00:00:00"/>
    <x v="1"/>
    <x v="7"/>
    <s v="ZJ"/>
    <s v="9200094253"/>
    <s v="50"/>
    <n v="-1.99"/>
    <s v=""/>
    <x v="3"/>
    <x v="4"/>
    <x v="3"/>
  </r>
  <r>
    <s v="1012"/>
    <s v="0L"/>
    <x v="4"/>
    <d v="2018-04-09T00:00:00"/>
    <x v="1"/>
    <x v="7"/>
    <s v="ZJ"/>
    <s v="9200094256"/>
    <s v="40"/>
    <n v="9.74"/>
    <s v=""/>
    <x v="1"/>
    <x v="4"/>
    <x v="1"/>
  </r>
  <r>
    <s v="1012"/>
    <s v="0L"/>
    <x v="4"/>
    <d v="2018-04-12T00:00:00"/>
    <x v="1"/>
    <x v="7"/>
    <s v="ZJ"/>
    <s v="9200094257"/>
    <s v="40"/>
    <n v="1.47"/>
    <s v=""/>
    <x v="1"/>
    <x v="4"/>
    <x v="1"/>
  </r>
  <r>
    <s v="1012"/>
    <s v="0L"/>
    <x v="4"/>
    <d v="2018-04-23T00:00:00"/>
    <x v="1"/>
    <x v="7"/>
    <s v="ZJ"/>
    <s v="9200094260"/>
    <s v="40"/>
    <n v="1.47"/>
    <s v=""/>
    <x v="1"/>
    <x v="4"/>
    <x v="1"/>
  </r>
  <r>
    <s v="1012"/>
    <s v="0L"/>
    <x v="4"/>
    <d v="2018-04-23T00:00:00"/>
    <x v="1"/>
    <x v="7"/>
    <s v="ZJ"/>
    <s v="9200094266"/>
    <s v="50"/>
    <n v="-1.45"/>
    <s v=""/>
    <x v="1"/>
    <x v="4"/>
    <x v="1"/>
  </r>
  <r>
    <s v="1012"/>
    <s v="0L"/>
    <x v="4"/>
    <d v="2018-04-25T00:00:00"/>
    <x v="1"/>
    <x v="7"/>
    <s v="ZJ"/>
    <s v="9200094269"/>
    <s v="50"/>
    <n v="-13.11"/>
    <s v=""/>
    <x v="1"/>
    <x v="4"/>
    <x v="1"/>
  </r>
  <r>
    <s v="1012"/>
    <s v="0L"/>
    <x v="4"/>
    <d v="2018-04-26T00:00:00"/>
    <x v="1"/>
    <x v="7"/>
    <s v="ZJ"/>
    <s v="9200094311"/>
    <s v="50"/>
    <n v="-4.16"/>
    <s v=""/>
    <x v="3"/>
    <x v="4"/>
    <x v="3"/>
  </r>
  <r>
    <s v="1012"/>
    <s v="0L"/>
    <x v="4"/>
    <d v="2018-04-26T00:00:00"/>
    <x v="1"/>
    <x v="7"/>
    <s v="ZJ"/>
    <s v="9200094311"/>
    <s v="50"/>
    <n v="-1915.31"/>
    <s v=""/>
    <x v="1"/>
    <x v="4"/>
    <x v="1"/>
  </r>
  <r>
    <s v="1012"/>
    <s v="0L"/>
    <x v="4"/>
    <d v="2018-04-10T00:00:00"/>
    <x v="1"/>
    <x v="7"/>
    <s v="ZJ"/>
    <s v="9200094313"/>
    <s v="40"/>
    <n v="1.99"/>
    <s v=""/>
    <x v="1"/>
    <x v="4"/>
    <x v="1"/>
  </r>
  <r>
    <s v="1012"/>
    <s v="0L"/>
    <x v="4"/>
    <d v="2018-04-11T00:00:00"/>
    <x v="1"/>
    <x v="7"/>
    <s v="ZJ"/>
    <s v="9200094314"/>
    <s v="40"/>
    <n v="1.99"/>
    <s v=""/>
    <x v="1"/>
    <x v="4"/>
    <x v="1"/>
  </r>
  <r>
    <s v="1012"/>
    <s v="0L"/>
    <x v="4"/>
    <d v="2018-04-20T00:00:00"/>
    <x v="1"/>
    <x v="7"/>
    <s v="ZJ"/>
    <s v="9200094318"/>
    <s v="40"/>
    <n v="1.73"/>
    <s v=""/>
    <x v="1"/>
    <x v="4"/>
    <x v="1"/>
  </r>
  <r>
    <s v="1012"/>
    <s v="0L"/>
    <x v="4"/>
    <d v="2018-04-23T00:00:00"/>
    <x v="1"/>
    <x v="7"/>
    <s v="ZJ"/>
    <s v="9200094319"/>
    <s v="40"/>
    <n v="4.6500000000000004"/>
    <s v=""/>
    <x v="1"/>
    <x v="4"/>
    <x v="1"/>
  </r>
  <r>
    <s v="1012"/>
    <s v="0L"/>
    <x v="4"/>
    <d v="2018-04-25T00:00:00"/>
    <x v="1"/>
    <x v="7"/>
    <s v="ZJ"/>
    <s v="9200094320"/>
    <s v="40"/>
    <n v="9.9600000000000009"/>
    <s v=""/>
    <x v="1"/>
    <x v="4"/>
    <x v="1"/>
  </r>
  <r>
    <s v="1012"/>
    <s v="0L"/>
    <x v="4"/>
    <d v="2018-04-26T00:00:00"/>
    <x v="1"/>
    <x v="7"/>
    <s v="ZJ"/>
    <s v="9200094330"/>
    <s v="40"/>
    <n v="2.99"/>
    <s v=""/>
    <x v="1"/>
    <x v="4"/>
    <x v="1"/>
  </r>
  <r>
    <s v="1012"/>
    <s v="0L"/>
    <x v="4"/>
    <d v="2018-04-26T00:00:00"/>
    <x v="1"/>
    <x v="7"/>
    <s v="ZJ"/>
    <s v="9200094331"/>
    <s v="40"/>
    <n v="162.97"/>
    <s v=""/>
    <x v="1"/>
    <x v="4"/>
    <x v="1"/>
  </r>
  <r>
    <s v="1012"/>
    <s v="0L"/>
    <x v="4"/>
    <d v="2018-04-25T00:00:00"/>
    <x v="1"/>
    <x v="7"/>
    <s v="ZJ"/>
    <s v="9200094337"/>
    <s v="50"/>
    <n v="-6.82"/>
    <s v=""/>
    <x v="1"/>
    <x v="4"/>
    <x v="1"/>
  </r>
  <r>
    <s v="1012"/>
    <s v="0L"/>
    <x v="4"/>
    <d v="2018-04-26T00:00:00"/>
    <x v="1"/>
    <x v="7"/>
    <s v="ZJ"/>
    <s v="9200094340"/>
    <s v="50"/>
    <n v="-16.11"/>
    <s v=""/>
    <x v="1"/>
    <x v="4"/>
    <x v="1"/>
  </r>
  <r>
    <s v="1012"/>
    <s v="0L"/>
    <x v="4"/>
    <d v="2018-04-25T00:00:00"/>
    <x v="1"/>
    <x v="7"/>
    <s v="ZJ"/>
    <s v="9200094348"/>
    <s v="40"/>
    <n v="7.99"/>
    <s v=""/>
    <x v="1"/>
    <x v="4"/>
    <x v="1"/>
  </r>
  <r>
    <s v="1012"/>
    <s v="0L"/>
    <x v="4"/>
    <d v="2018-04-25T00:00:00"/>
    <x v="1"/>
    <x v="7"/>
    <s v="ZJ"/>
    <s v="9200094350"/>
    <s v="40"/>
    <n v="3.83"/>
    <s v=""/>
    <x v="1"/>
    <x v="4"/>
    <x v="1"/>
  </r>
  <r>
    <s v="1012"/>
    <s v="0L"/>
    <x v="4"/>
    <d v="2018-04-27T00:00:00"/>
    <x v="1"/>
    <x v="7"/>
    <s v="ZJ"/>
    <s v="9200094373"/>
    <s v="50"/>
    <n v="-235.67"/>
    <s v=""/>
    <x v="1"/>
    <x v="4"/>
    <x v="1"/>
  </r>
  <r>
    <s v="1012"/>
    <s v="0L"/>
    <x v="4"/>
    <d v="2018-04-25T00:00:00"/>
    <x v="1"/>
    <x v="7"/>
    <s v="ZJ"/>
    <s v="9200094375"/>
    <s v="40"/>
    <n v="1.89"/>
    <s v=""/>
    <x v="1"/>
    <x v="4"/>
    <x v="1"/>
  </r>
  <r>
    <s v="1012"/>
    <s v="0L"/>
    <x v="4"/>
    <d v="2018-04-26T00:00:00"/>
    <x v="1"/>
    <x v="7"/>
    <s v="ZJ"/>
    <s v="9200094377"/>
    <s v="40"/>
    <n v="1.89"/>
    <s v=""/>
    <x v="1"/>
    <x v="4"/>
    <x v="1"/>
  </r>
  <r>
    <s v="1012"/>
    <s v="0L"/>
    <x v="4"/>
    <d v="2018-04-26T00:00:00"/>
    <x v="1"/>
    <x v="7"/>
    <s v="ZJ"/>
    <s v="9200094379"/>
    <s v="40"/>
    <n v="1.89"/>
    <s v=""/>
    <x v="1"/>
    <x v="4"/>
    <x v="1"/>
  </r>
  <r>
    <s v="1012"/>
    <s v="0L"/>
    <x v="4"/>
    <d v="2018-04-26T00:00:00"/>
    <x v="1"/>
    <x v="7"/>
    <s v="ZJ"/>
    <s v="9200094380"/>
    <s v="40"/>
    <n v="0.66"/>
    <s v=""/>
    <x v="1"/>
    <x v="4"/>
    <x v="1"/>
  </r>
  <r>
    <s v="1012"/>
    <s v="0L"/>
    <x v="4"/>
    <d v="2018-04-13T00:00:00"/>
    <x v="1"/>
    <x v="7"/>
    <s v="ZJ"/>
    <s v="9200094392"/>
    <s v="40"/>
    <n v="1.32"/>
    <s v=""/>
    <x v="1"/>
    <x v="4"/>
    <x v="1"/>
  </r>
  <r>
    <s v="1012"/>
    <s v="0L"/>
    <x v="4"/>
    <d v="2018-04-26T00:00:00"/>
    <x v="1"/>
    <x v="7"/>
    <s v="ZJ"/>
    <s v="9200094395"/>
    <s v="40"/>
    <n v="6.35"/>
    <s v=""/>
    <x v="1"/>
    <x v="4"/>
    <x v="1"/>
  </r>
  <r>
    <s v="1012"/>
    <s v="0L"/>
    <x v="4"/>
    <d v="2018-04-26T00:00:00"/>
    <x v="1"/>
    <x v="7"/>
    <s v="ZJ"/>
    <s v="9200094397"/>
    <s v="40"/>
    <n v="6.01"/>
    <s v=""/>
    <x v="1"/>
    <x v="4"/>
    <x v="1"/>
  </r>
  <r>
    <s v="1012"/>
    <s v="0L"/>
    <x v="4"/>
    <d v="2018-04-27T00:00:00"/>
    <x v="1"/>
    <x v="7"/>
    <s v="ZJ"/>
    <s v="9200094400"/>
    <s v="40"/>
    <n v="96.93"/>
    <s v=""/>
    <x v="1"/>
    <x v="4"/>
    <x v="1"/>
  </r>
  <r>
    <s v="1012"/>
    <s v="0L"/>
    <x v="4"/>
    <d v="2018-04-26T00:00:00"/>
    <x v="1"/>
    <x v="7"/>
    <s v="ZJ"/>
    <s v="9200094407"/>
    <s v="50"/>
    <n v="-21.73"/>
    <s v=""/>
    <x v="1"/>
    <x v="4"/>
    <x v="1"/>
  </r>
  <r>
    <s v="1012"/>
    <s v="0L"/>
    <x v="4"/>
    <d v="2018-04-27T00:00:00"/>
    <x v="1"/>
    <x v="7"/>
    <s v="ZJ"/>
    <s v="9200094409"/>
    <s v="50"/>
    <n v="-21.34"/>
    <s v=""/>
    <x v="1"/>
    <x v="4"/>
    <x v="1"/>
  </r>
  <r>
    <s v="1012"/>
    <s v="0L"/>
    <x v="4"/>
    <d v="2018-04-30T00:00:00"/>
    <x v="1"/>
    <x v="7"/>
    <s v="ZJ"/>
    <s v="9200094437"/>
    <s v="50"/>
    <n v="-1592.81"/>
    <s v=""/>
    <x v="1"/>
    <x v="4"/>
    <x v="1"/>
  </r>
  <r>
    <s v="1012"/>
    <s v="0L"/>
    <x v="4"/>
    <d v="2018-04-20T00:00:00"/>
    <x v="1"/>
    <x v="7"/>
    <s v="ZJ"/>
    <s v="9200094442"/>
    <s v="40"/>
    <n v="0.98"/>
    <s v=""/>
    <x v="1"/>
    <x v="4"/>
    <x v="1"/>
  </r>
  <r>
    <s v="1012"/>
    <s v="0L"/>
    <x v="4"/>
    <d v="2018-04-26T00:00:00"/>
    <x v="1"/>
    <x v="7"/>
    <s v="ZJ"/>
    <s v="9200094446"/>
    <s v="40"/>
    <n v="5.93"/>
    <s v=""/>
    <x v="1"/>
    <x v="4"/>
    <x v="1"/>
  </r>
  <r>
    <s v="1012"/>
    <s v="0L"/>
    <x v="4"/>
    <d v="2018-04-27T00:00:00"/>
    <x v="1"/>
    <x v="7"/>
    <s v="ZJ"/>
    <s v="9200094447"/>
    <s v="40"/>
    <n v="1.9"/>
    <s v=""/>
    <x v="1"/>
    <x v="4"/>
    <x v="1"/>
  </r>
  <r>
    <s v="1012"/>
    <s v="0L"/>
    <x v="4"/>
    <d v="2018-04-30T00:00:00"/>
    <x v="1"/>
    <x v="7"/>
    <s v="ZJ"/>
    <s v="9200094452"/>
    <s v="40"/>
    <n v="20.78"/>
    <s v=""/>
    <x v="1"/>
    <x v="4"/>
    <x v="1"/>
  </r>
  <r>
    <s v="1012"/>
    <s v="0L"/>
    <x v="4"/>
    <d v="2018-04-30T00:00:00"/>
    <x v="1"/>
    <x v="7"/>
    <s v="ZJ"/>
    <s v="9200094453"/>
    <s v="40"/>
    <n v="15.65"/>
    <s v=""/>
    <x v="3"/>
    <x v="4"/>
    <x v="3"/>
  </r>
  <r>
    <s v="1012"/>
    <s v="0L"/>
    <x v="4"/>
    <d v="2018-04-27T00:00:00"/>
    <x v="1"/>
    <x v="7"/>
    <s v="ZJ"/>
    <s v="9200094466"/>
    <s v="50"/>
    <n v="-12.96"/>
    <s v=""/>
    <x v="3"/>
    <x v="4"/>
    <x v="3"/>
  </r>
  <r>
    <s v="1012"/>
    <s v="0L"/>
    <x v="4"/>
    <d v="2018-04-27T00:00:00"/>
    <x v="1"/>
    <x v="7"/>
    <s v="ZJ"/>
    <s v="9200094466"/>
    <s v="50"/>
    <n v="-317.26"/>
    <s v=""/>
    <x v="1"/>
    <x v="4"/>
    <x v="1"/>
  </r>
  <r>
    <s v="1012"/>
    <s v="0L"/>
    <x v="4"/>
    <d v="2018-04-30T00:00:00"/>
    <x v="1"/>
    <x v="7"/>
    <s v="ZJ"/>
    <s v="9200094468"/>
    <s v="50"/>
    <n v="-254.75"/>
    <s v=""/>
    <x v="1"/>
    <x v="4"/>
    <x v="1"/>
  </r>
  <r>
    <s v="1012"/>
    <s v="0L"/>
    <x v="4"/>
    <d v="2018-04-30T00:00:00"/>
    <x v="1"/>
    <x v="7"/>
    <s v="ZJ"/>
    <s v="9200094470"/>
    <s v="50"/>
    <n v="-11.22"/>
    <s v=""/>
    <x v="1"/>
    <x v="4"/>
    <x v="1"/>
  </r>
  <r>
    <s v="1012"/>
    <s v="0L"/>
    <x v="4"/>
    <d v="2018-05-01T00:00:00"/>
    <x v="1"/>
    <x v="8"/>
    <s v="ZJ"/>
    <s v="9200094492"/>
    <s v="50"/>
    <n v="-940.43"/>
    <s v=""/>
    <x v="1"/>
    <x v="4"/>
    <x v="1"/>
  </r>
  <r>
    <s v="1012"/>
    <s v="0L"/>
    <x v="4"/>
    <d v="2018-05-01T00:00:00"/>
    <x v="1"/>
    <x v="8"/>
    <s v="ZJ"/>
    <s v="9200094525"/>
    <s v="50"/>
    <n v="-125.7"/>
    <s v=""/>
    <x v="1"/>
    <x v="4"/>
    <x v="1"/>
  </r>
  <r>
    <s v="1012"/>
    <s v="0L"/>
    <x v="4"/>
    <d v="2018-05-01T00:00:00"/>
    <x v="1"/>
    <x v="8"/>
    <s v="ZJ"/>
    <s v="9200094527"/>
    <s v="50"/>
    <n v="-49.86"/>
    <s v=""/>
    <x v="1"/>
    <x v="4"/>
    <x v="1"/>
  </r>
  <r>
    <s v="1012"/>
    <s v="0L"/>
    <x v="4"/>
    <d v="2018-05-01T00:00:00"/>
    <x v="1"/>
    <x v="8"/>
    <s v="ZJ"/>
    <s v="9200094528"/>
    <s v="40"/>
    <n v="1.89"/>
    <s v=""/>
    <x v="1"/>
    <x v="4"/>
    <x v="1"/>
  </r>
  <r>
    <s v="1012"/>
    <s v="0L"/>
    <x v="4"/>
    <d v="2018-05-01T00:00:00"/>
    <x v="1"/>
    <x v="8"/>
    <s v="ZJ"/>
    <s v="9200094530"/>
    <s v="40"/>
    <n v="58.56"/>
    <s v=""/>
    <x v="1"/>
    <x v="4"/>
    <x v="1"/>
  </r>
  <r>
    <s v="1012"/>
    <s v="0L"/>
    <x v="4"/>
    <d v="2018-05-02T00:00:00"/>
    <x v="1"/>
    <x v="8"/>
    <s v="ZJ"/>
    <s v="9200094544"/>
    <s v="40"/>
    <n v="1.64"/>
    <s v=""/>
    <x v="1"/>
    <x v="4"/>
    <x v="1"/>
  </r>
  <r>
    <s v="1012"/>
    <s v="0L"/>
    <x v="4"/>
    <d v="2018-05-02T00:00:00"/>
    <x v="1"/>
    <x v="8"/>
    <s v="ZJ"/>
    <s v="9200094550"/>
    <s v="50"/>
    <n v="-3939.12"/>
    <s v=""/>
    <x v="1"/>
    <x v="4"/>
    <x v="1"/>
  </r>
  <r>
    <s v="1012"/>
    <s v="0L"/>
    <x v="4"/>
    <d v="2018-05-02T00:00:00"/>
    <x v="1"/>
    <x v="8"/>
    <s v="ZJ"/>
    <s v="9200094550"/>
    <s v="50"/>
    <n v="-0.68"/>
    <s v=""/>
    <x v="2"/>
    <x v="4"/>
    <x v="2"/>
  </r>
  <r>
    <s v="1012"/>
    <s v="0L"/>
    <x v="4"/>
    <d v="2018-05-01T00:00:00"/>
    <x v="1"/>
    <x v="8"/>
    <s v="ZJ"/>
    <s v="9200094560"/>
    <s v="40"/>
    <n v="6.29"/>
    <s v=""/>
    <x v="1"/>
    <x v="4"/>
    <x v="1"/>
  </r>
  <r>
    <s v="1012"/>
    <s v="0L"/>
    <x v="4"/>
    <d v="2018-05-01T00:00:00"/>
    <x v="1"/>
    <x v="8"/>
    <s v="ZJ"/>
    <s v="9200094564"/>
    <s v="40"/>
    <n v="9.49"/>
    <s v=""/>
    <x v="1"/>
    <x v="4"/>
    <x v="1"/>
  </r>
  <r>
    <s v="1012"/>
    <s v="0L"/>
    <x v="4"/>
    <d v="2018-05-02T00:00:00"/>
    <x v="1"/>
    <x v="8"/>
    <s v="ZJ"/>
    <s v="9200094561"/>
    <s v="40"/>
    <n v="1.46"/>
    <s v=""/>
    <x v="1"/>
    <x v="4"/>
    <x v="1"/>
  </r>
  <r>
    <s v="1012"/>
    <s v="0L"/>
    <x v="4"/>
    <d v="2018-05-02T00:00:00"/>
    <x v="1"/>
    <x v="8"/>
    <s v="ZJ"/>
    <s v="9200094563"/>
    <s v="40"/>
    <n v="91.23"/>
    <s v=""/>
    <x v="1"/>
    <x v="4"/>
    <x v="1"/>
  </r>
  <r>
    <s v="1012"/>
    <s v="0L"/>
    <x v="4"/>
    <d v="2018-05-01T00:00:00"/>
    <x v="1"/>
    <x v="8"/>
    <s v="ZJ"/>
    <s v="9200094567"/>
    <s v="40"/>
    <n v="23.47"/>
    <s v=""/>
    <x v="1"/>
    <x v="4"/>
    <x v="1"/>
  </r>
  <r>
    <s v="1012"/>
    <s v="0L"/>
    <x v="4"/>
    <d v="2018-05-01T00:00:00"/>
    <x v="1"/>
    <x v="8"/>
    <s v="ZJ"/>
    <s v="9200094573"/>
    <s v="50"/>
    <n v="-1.72"/>
    <s v=""/>
    <x v="1"/>
    <x v="4"/>
    <x v="1"/>
  </r>
  <r>
    <s v="1012"/>
    <s v="0L"/>
    <x v="4"/>
    <d v="2018-05-02T00:00:00"/>
    <x v="1"/>
    <x v="8"/>
    <s v="ZJ"/>
    <s v="9200094575"/>
    <s v="50"/>
    <n v="-20.010000000000002"/>
    <s v=""/>
    <x v="1"/>
    <x v="4"/>
    <x v="1"/>
  </r>
  <r>
    <s v="1012"/>
    <s v="0L"/>
    <x v="4"/>
    <d v="2018-05-03T00:00:00"/>
    <x v="1"/>
    <x v="8"/>
    <s v="ZJ"/>
    <s v="9200094614"/>
    <s v="50"/>
    <n v="-140.94999999999999"/>
    <s v=""/>
    <x v="0"/>
    <x v="4"/>
    <x v="0"/>
  </r>
  <r>
    <s v="1012"/>
    <s v="0L"/>
    <x v="4"/>
    <d v="2018-05-03T00:00:00"/>
    <x v="1"/>
    <x v="8"/>
    <s v="ZJ"/>
    <s v="9200094614"/>
    <s v="50"/>
    <n v="-2898.29"/>
    <s v=""/>
    <x v="1"/>
    <x v="4"/>
    <x v="1"/>
  </r>
  <r>
    <s v="1012"/>
    <s v="0L"/>
    <x v="4"/>
    <d v="2018-05-03T00:00:00"/>
    <x v="1"/>
    <x v="8"/>
    <s v="ZJ"/>
    <s v="9200094614"/>
    <s v="50"/>
    <n v="-325.2"/>
    <s v=""/>
    <x v="2"/>
    <x v="4"/>
    <x v="2"/>
  </r>
  <r>
    <s v="1012"/>
    <s v="0L"/>
    <x v="4"/>
    <d v="2018-05-02T00:00:00"/>
    <x v="1"/>
    <x v="8"/>
    <s v="ZJ"/>
    <s v="9200094619"/>
    <s v="40"/>
    <n v="0.91"/>
    <s v=""/>
    <x v="1"/>
    <x v="4"/>
    <x v="1"/>
  </r>
  <r>
    <s v="1012"/>
    <s v="0L"/>
    <x v="4"/>
    <d v="2018-05-03T00:00:00"/>
    <x v="1"/>
    <x v="8"/>
    <s v="ZJ"/>
    <s v="9200094621"/>
    <s v="40"/>
    <n v="24.57"/>
    <s v=""/>
    <x v="1"/>
    <x v="4"/>
    <x v="1"/>
  </r>
  <r>
    <s v="1012"/>
    <s v="0L"/>
    <x v="4"/>
    <d v="2018-05-02T00:00:00"/>
    <x v="1"/>
    <x v="8"/>
    <s v="ZJ"/>
    <s v="9200094630"/>
    <s v="40"/>
    <n v="5.46"/>
    <s v=""/>
    <x v="1"/>
    <x v="4"/>
    <x v="1"/>
  </r>
  <r>
    <s v="1012"/>
    <s v="0L"/>
    <x v="4"/>
    <d v="2018-05-03T00:00:00"/>
    <x v="1"/>
    <x v="8"/>
    <s v="ZJ"/>
    <s v="9200094632"/>
    <s v="50"/>
    <n v="-6.39"/>
    <s v=""/>
    <x v="1"/>
    <x v="4"/>
    <x v="1"/>
  </r>
  <r>
    <s v="1012"/>
    <s v="0L"/>
    <x v="4"/>
    <d v="2018-05-04T00:00:00"/>
    <x v="1"/>
    <x v="8"/>
    <s v="ZJ"/>
    <s v="9200094658"/>
    <s v="50"/>
    <n v="-7.14"/>
    <s v=""/>
    <x v="0"/>
    <x v="4"/>
    <x v="0"/>
  </r>
  <r>
    <s v="1012"/>
    <s v="0L"/>
    <x v="4"/>
    <d v="2018-05-04T00:00:00"/>
    <x v="1"/>
    <x v="8"/>
    <s v="ZJ"/>
    <s v="9200094658"/>
    <s v="50"/>
    <n v="-2803.4"/>
    <s v=""/>
    <x v="1"/>
    <x v="4"/>
    <x v="1"/>
  </r>
  <r>
    <s v="1012"/>
    <s v="0L"/>
    <x v="4"/>
    <d v="2018-05-04T00:00:00"/>
    <x v="1"/>
    <x v="8"/>
    <s v="ZJ"/>
    <s v="9200094658"/>
    <s v="50"/>
    <n v="-70.12"/>
    <s v=""/>
    <x v="2"/>
    <x v="4"/>
    <x v="2"/>
  </r>
  <r>
    <s v="1012"/>
    <s v="0L"/>
    <x v="4"/>
    <d v="2018-05-04T00:00:00"/>
    <x v="1"/>
    <x v="8"/>
    <s v="ZJ"/>
    <s v="9200094658"/>
    <s v="50"/>
    <n v="-490.8"/>
    <s v=""/>
    <x v="3"/>
    <x v="4"/>
    <x v="3"/>
  </r>
  <r>
    <s v="1012"/>
    <s v="0L"/>
    <x v="4"/>
    <d v="2018-05-03T00:00:00"/>
    <x v="1"/>
    <x v="8"/>
    <s v="ZJ"/>
    <s v="9200094664"/>
    <s v="40"/>
    <n v="1.89"/>
    <s v=""/>
    <x v="1"/>
    <x v="4"/>
    <x v="1"/>
  </r>
  <r>
    <s v="1012"/>
    <s v="0L"/>
    <x v="4"/>
    <d v="2018-05-03T00:00:00"/>
    <x v="1"/>
    <x v="8"/>
    <s v="ZJ"/>
    <s v="9200094666"/>
    <s v="40"/>
    <n v="1.32"/>
    <s v=""/>
    <x v="1"/>
    <x v="4"/>
    <x v="1"/>
  </r>
  <r>
    <s v="1012"/>
    <s v="0L"/>
    <x v="4"/>
    <d v="2018-05-04T00:00:00"/>
    <x v="1"/>
    <x v="8"/>
    <s v="ZJ"/>
    <s v="9200094668"/>
    <s v="40"/>
    <n v="15.91"/>
    <s v=""/>
    <x v="1"/>
    <x v="4"/>
    <x v="1"/>
  </r>
  <r>
    <s v="1012"/>
    <s v="0L"/>
    <x v="4"/>
    <d v="2018-05-04T00:00:00"/>
    <x v="1"/>
    <x v="8"/>
    <s v="ZJ"/>
    <s v="9200094674"/>
    <s v="50"/>
    <n v="-31.43"/>
    <s v=""/>
    <x v="1"/>
    <x v="4"/>
    <x v="1"/>
  </r>
  <r>
    <s v="1012"/>
    <s v="0L"/>
    <x v="4"/>
    <d v="2018-05-07T00:00:00"/>
    <x v="1"/>
    <x v="8"/>
    <s v="ZJ"/>
    <s v="9200094695"/>
    <s v="50"/>
    <n v="-0.68"/>
    <s v=""/>
    <x v="0"/>
    <x v="4"/>
    <x v="0"/>
  </r>
  <r>
    <s v="1012"/>
    <s v="0L"/>
    <x v="4"/>
    <d v="2018-05-07T00:00:00"/>
    <x v="1"/>
    <x v="8"/>
    <s v="ZJ"/>
    <s v="9200094695"/>
    <s v="50"/>
    <n v="-13.93"/>
    <s v=""/>
    <x v="3"/>
    <x v="4"/>
    <x v="3"/>
  </r>
  <r>
    <s v="1012"/>
    <s v="0L"/>
    <x v="4"/>
    <d v="2018-05-07T00:00:00"/>
    <x v="1"/>
    <x v="8"/>
    <s v="ZJ"/>
    <s v="9200094695"/>
    <s v="50"/>
    <n v="-2267.5500000000002"/>
    <s v=""/>
    <x v="1"/>
    <x v="4"/>
    <x v="1"/>
  </r>
  <r>
    <s v="1012"/>
    <s v="0L"/>
    <x v="4"/>
    <d v="2018-05-07T00:00:00"/>
    <x v="1"/>
    <x v="8"/>
    <s v="ZJ"/>
    <s v="9200094695"/>
    <s v="50"/>
    <n v="-30.4"/>
    <s v=""/>
    <x v="2"/>
    <x v="4"/>
    <x v="2"/>
  </r>
  <r>
    <s v="1012"/>
    <s v="0L"/>
    <x v="4"/>
    <d v="2018-05-03T00:00:00"/>
    <x v="1"/>
    <x v="8"/>
    <s v="ZJ"/>
    <s v="9200094706"/>
    <s v="40"/>
    <n v="2.09"/>
    <s v=""/>
    <x v="1"/>
    <x v="4"/>
    <x v="1"/>
  </r>
  <r>
    <s v="1012"/>
    <s v="0L"/>
    <x v="4"/>
    <d v="2018-05-07T00:00:00"/>
    <x v="1"/>
    <x v="8"/>
    <s v="ZJ"/>
    <s v="9200094709"/>
    <s v="40"/>
    <n v="46.1"/>
    <s v=""/>
    <x v="1"/>
    <x v="4"/>
    <x v="1"/>
  </r>
  <r>
    <s v="1012"/>
    <s v="0L"/>
    <x v="4"/>
    <d v="2018-05-04T00:00:00"/>
    <x v="1"/>
    <x v="8"/>
    <s v="ZJ"/>
    <s v="9200094712"/>
    <s v="50"/>
    <n v="-0.26"/>
    <s v=""/>
    <x v="1"/>
    <x v="4"/>
    <x v="1"/>
  </r>
  <r>
    <s v="1012"/>
    <s v="0L"/>
    <x v="4"/>
    <d v="2018-05-05T00:00:00"/>
    <x v="1"/>
    <x v="8"/>
    <s v="ZJ"/>
    <s v="9200094713"/>
    <s v="50"/>
    <n v="-4.03"/>
    <s v=""/>
    <x v="1"/>
    <x v="4"/>
    <x v="1"/>
  </r>
  <r>
    <s v="1012"/>
    <s v="0L"/>
    <x v="4"/>
    <d v="2018-05-07T00:00:00"/>
    <x v="1"/>
    <x v="8"/>
    <s v="ZJ"/>
    <s v="9200094715"/>
    <s v="50"/>
    <n v="-1.89"/>
    <s v=""/>
    <x v="1"/>
    <x v="4"/>
    <x v="1"/>
  </r>
  <r>
    <s v="1012"/>
    <s v="0L"/>
    <x v="4"/>
    <d v="2018-05-04T00:00:00"/>
    <x v="1"/>
    <x v="8"/>
    <s v="ZJ"/>
    <s v="9200094721"/>
    <s v="40"/>
    <n v="5.3"/>
    <s v=""/>
    <x v="1"/>
    <x v="4"/>
    <x v="1"/>
  </r>
  <r>
    <s v="1012"/>
    <s v="0L"/>
    <x v="4"/>
    <d v="2018-05-07T00:00:00"/>
    <x v="1"/>
    <x v="8"/>
    <s v="ZJ"/>
    <s v="9200094751"/>
    <s v="40"/>
    <n v="1.99"/>
    <s v=""/>
    <x v="1"/>
    <x v="4"/>
    <x v="1"/>
  </r>
  <r>
    <s v="1012"/>
    <s v="0L"/>
    <x v="4"/>
    <d v="2018-05-08T00:00:00"/>
    <x v="1"/>
    <x v="8"/>
    <s v="ZJ"/>
    <s v="9200094752"/>
    <s v="50"/>
    <n v="-34.369999999999997"/>
    <s v=""/>
    <x v="3"/>
    <x v="4"/>
    <x v="3"/>
  </r>
  <r>
    <s v="1012"/>
    <s v="0L"/>
    <x v="4"/>
    <d v="2018-05-08T00:00:00"/>
    <x v="1"/>
    <x v="8"/>
    <s v="ZJ"/>
    <s v="9200094752"/>
    <s v="50"/>
    <n v="-4307.9799999999996"/>
    <s v=""/>
    <x v="1"/>
    <x v="4"/>
    <x v="1"/>
  </r>
  <r>
    <s v="1012"/>
    <s v="0L"/>
    <x v="4"/>
    <d v="2018-05-08T00:00:00"/>
    <x v="1"/>
    <x v="8"/>
    <s v="ZJ"/>
    <s v="9200094752"/>
    <s v="50"/>
    <n v="-22.29"/>
    <s v=""/>
    <x v="2"/>
    <x v="4"/>
    <x v="2"/>
  </r>
  <r>
    <s v="1012"/>
    <s v="0L"/>
    <x v="4"/>
    <d v="2018-05-09T00:00:00"/>
    <x v="1"/>
    <x v="8"/>
    <s v="ZJ"/>
    <s v="9200094792"/>
    <s v="50"/>
    <n v="-2893.66"/>
    <s v=""/>
    <x v="1"/>
    <x v="4"/>
    <x v="1"/>
  </r>
  <r>
    <s v="1012"/>
    <s v="0L"/>
    <x v="4"/>
    <d v="2018-05-09T00:00:00"/>
    <x v="1"/>
    <x v="8"/>
    <s v="ZJ"/>
    <s v="9200094793"/>
    <s v="50"/>
    <n v="-16.100000000000001"/>
    <s v=""/>
    <x v="0"/>
    <x v="4"/>
    <x v="0"/>
  </r>
  <r>
    <s v="1012"/>
    <s v="0L"/>
    <x v="4"/>
    <d v="2018-05-09T00:00:00"/>
    <x v="1"/>
    <x v="8"/>
    <s v="ZJ"/>
    <s v="9200094793"/>
    <s v="50"/>
    <n v="-0.98"/>
    <s v=""/>
    <x v="2"/>
    <x v="4"/>
    <x v="2"/>
  </r>
  <r>
    <s v="1012"/>
    <s v="0L"/>
    <x v="4"/>
    <d v="2018-05-03T00:00:00"/>
    <x v="1"/>
    <x v="8"/>
    <s v="ZJ"/>
    <s v="9200094795"/>
    <s v="40"/>
    <n v="1.62"/>
    <s v=""/>
    <x v="1"/>
    <x v="4"/>
    <x v="1"/>
  </r>
  <r>
    <s v="1012"/>
    <s v="0L"/>
    <x v="4"/>
    <d v="2018-05-03T00:00:00"/>
    <x v="1"/>
    <x v="8"/>
    <s v="ZJ"/>
    <s v="9200094795"/>
    <s v="40"/>
    <n v="1.73"/>
    <s v=""/>
    <x v="2"/>
    <x v="4"/>
    <x v="2"/>
  </r>
  <r>
    <s v="1012"/>
    <s v="0L"/>
    <x v="4"/>
    <d v="2018-05-07T00:00:00"/>
    <x v="1"/>
    <x v="8"/>
    <s v="ZJ"/>
    <s v="9200094796"/>
    <s v="40"/>
    <n v="1.75"/>
    <s v=""/>
    <x v="1"/>
    <x v="4"/>
    <x v="1"/>
  </r>
  <r>
    <s v="1012"/>
    <s v="0L"/>
    <x v="4"/>
    <d v="2018-05-07T00:00:00"/>
    <x v="1"/>
    <x v="8"/>
    <s v="ZJ"/>
    <s v="9200094796"/>
    <s v="40"/>
    <n v="3.04"/>
    <s v=""/>
    <x v="2"/>
    <x v="4"/>
    <x v="2"/>
  </r>
  <r>
    <s v="1012"/>
    <s v="0L"/>
    <x v="4"/>
    <d v="2018-05-02T00:00:00"/>
    <x v="1"/>
    <x v="8"/>
    <s v="ZJ"/>
    <s v="9200094801"/>
    <s v="40"/>
    <n v="0.8"/>
    <s v=""/>
    <x v="1"/>
    <x v="4"/>
    <x v="1"/>
  </r>
  <r>
    <s v="1012"/>
    <s v="0L"/>
    <x v="4"/>
    <d v="2018-05-04T00:00:00"/>
    <x v="1"/>
    <x v="8"/>
    <s v="ZJ"/>
    <s v="9200094803"/>
    <s v="40"/>
    <n v="1.77"/>
    <s v=""/>
    <x v="1"/>
    <x v="4"/>
    <x v="1"/>
  </r>
  <r>
    <s v="1012"/>
    <s v="0L"/>
    <x v="4"/>
    <d v="2018-05-08T00:00:00"/>
    <x v="1"/>
    <x v="8"/>
    <s v="ZJ"/>
    <s v="9200094804"/>
    <s v="40"/>
    <n v="25.03"/>
    <s v=""/>
    <x v="1"/>
    <x v="4"/>
    <x v="1"/>
  </r>
  <r>
    <s v="1012"/>
    <s v="0L"/>
    <x v="4"/>
    <d v="2018-05-08T00:00:00"/>
    <x v="1"/>
    <x v="8"/>
    <s v="ZJ"/>
    <s v="9200094804"/>
    <s v="40"/>
    <n v="5.33"/>
    <s v=""/>
    <x v="2"/>
    <x v="4"/>
    <x v="2"/>
  </r>
  <r>
    <s v="1012"/>
    <s v="0L"/>
    <x v="4"/>
    <d v="2018-05-04T00:00:00"/>
    <x v="1"/>
    <x v="8"/>
    <s v="ZJ"/>
    <s v="9200094810"/>
    <s v="40"/>
    <n v="1.01"/>
    <s v=""/>
    <x v="2"/>
    <x v="4"/>
    <x v="2"/>
  </r>
  <r>
    <s v="1012"/>
    <s v="0L"/>
    <x v="4"/>
    <d v="2018-05-08T00:00:00"/>
    <x v="1"/>
    <x v="8"/>
    <s v="ZJ"/>
    <s v="9200094812"/>
    <s v="40"/>
    <n v="9.9600000000000009"/>
    <s v=""/>
    <x v="1"/>
    <x v="4"/>
    <x v="1"/>
  </r>
  <r>
    <s v="1012"/>
    <s v="0L"/>
    <x v="4"/>
    <d v="2018-05-08T00:00:00"/>
    <x v="1"/>
    <x v="8"/>
    <s v="ZJ"/>
    <s v="9200094814"/>
    <s v="40"/>
    <n v="92.46"/>
    <s v=""/>
    <x v="1"/>
    <x v="4"/>
    <x v="1"/>
  </r>
  <r>
    <s v="1012"/>
    <s v="0L"/>
    <x v="4"/>
    <d v="2018-05-01T00:00:00"/>
    <x v="1"/>
    <x v="8"/>
    <s v="ZJ"/>
    <s v="9200094820"/>
    <s v="40"/>
    <n v="21.98"/>
    <s v=""/>
    <x v="1"/>
    <x v="4"/>
    <x v="1"/>
  </r>
  <r>
    <s v="1012"/>
    <s v="0L"/>
    <x v="4"/>
    <d v="2018-05-09T00:00:00"/>
    <x v="1"/>
    <x v="8"/>
    <s v="ZJ"/>
    <s v="9200094822"/>
    <s v="40"/>
    <n v="0.48"/>
    <s v=""/>
    <x v="1"/>
    <x v="4"/>
    <x v="1"/>
  </r>
  <r>
    <s v="1012"/>
    <s v="0L"/>
    <x v="4"/>
    <d v="2018-05-09T00:00:00"/>
    <x v="1"/>
    <x v="8"/>
    <s v="ZJ"/>
    <s v="9200094824"/>
    <s v="40"/>
    <n v="157.18"/>
    <s v=""/>
    <x v="1"/>
    <x v="4"/>
    <x v="1"/>
  </r>
  <r>
    <s v="1012"/>
    <s v="0L"/>
    <x v="4"/>
    <d v="2018-05-08T00:00:00"/>
    <x v="1"/>
    <x v="8"/>
    <s v="ZJ"/>
    <s v="9200094830"/>
    <s v="50"/>
    <n v="-1.99"/>
    <s v=""/>
    <x v="1"/>
    <x v="4"/>
    <x v="1"/>
  </r>
  <r>
    <s v="1012"/>
    <s v="0L"/>
    <x v="4"/>
    <d v="2018-05-09T00:00:00"/>
    <x v="1"/>
    <x v="8"/>
    <s v="ZJ"/>
    <s v="9200094832"/>
    <s v="50"/>
    <n v="-2.89"/>
    <s v=""/>
    <x v="3"/>
    <x v="4"/>
    <x v="3"/>
  </r>
  <r>
    <s v="1012"/>
    <s v="0L"/>
    <x v="4"/>
    <d v="2018-05-09T00:00:00"/>
    <x v="1"/>
    <x v="8"/>
    <s v="ZJ"/>
    <s v="9200094833"/>
    <s v="50"/>
    <n v="-65.44"/>
    <s v=""/>
    <x v="1"/>
    <x v="4"/>
    <x v="1"/>
  </r>
  <r>
    <s v="1012"/>
    <s v="0L"/>
    <x v="4"/>
    <d v="2018-05-08T00:00:00"/>
    <x v="1"/>
    <x v="8"/>
    <s v="ZJ"/>
    <s v="9200094842"/>
    <s v="50"/>
    <n v="-4.63"/>
    <s v=""/>
    <x v="0"/>
    <x v="4"/>
    <x v="0"/>
  </r>
  <r>
    <s v="1012"/>
    <s v="0L"/>
    <x v="4"/>
    <d v="2018-05-08T00:00:00"/>
    <x v="1"/>
    <x v="8"/>
    <s v="ZJ"/>
    <s v="9200094842"/>
    <s v="50"/>
    <n v="-1.01"/>
    <s v=""/>
    <x v="2"/>
    <x v="4"/>
    <x v="2"/>
  </r>
  <r>
    <s v="1012"/>
    <s v="0L"/>
    <x v="4"/>
    <d v="2018-05-08T00:00:00"/>
    <x v="1"/>
    <x v="8"/>
    <s v="ZJ"/>
    <s v="9200094843"/>
    <s v="50"/>
    <n v="-29.58"/>
    <s v=""/>
    <x v="1"/>
    <x v="4"/>
    <x v="1"/>
  </r>
  <r>
    <s v="1012"/>
    <s v="0L"/>
    <x v="4"/>
    <d v="2018-05-09T00:00:00"/>
    <x v="1"/>
    <x v="8"/>
    <s v="ZJ"/>
    <s v="9200094876"/>
    <s v="40"/>
    <n v="3.66"/>
    <s v=""/>
    <x v="1"/>
    <x v="4"/>
    <x v="1"/>
  </r>
  <r>
    <s v="1012"/>
    <s v="0L"/>
    <x v="4"/>
    <d v="2018-05-09T00:00:00"/>
    <x v="1"/>
    <x v="8"/>
    <s v="ZJ"/>
    <s v="9200094877"/>
    <s v="40"/>
    <n v="5.85"/>
    <s v=""/>
    <x v="1"/>
    <x v="4"/>
    <x v="1"/>
  </r>
  <r>
    <s v="1012"/>
    <s v="0L"/>
    <x v="4"/>
    <d v="2018-05-10T00:00:00"/>
    <x v="1"/>
    <x v="8"/>
    <s v="ZJ"/>
    <s v="9200094883"/>
    <s v="50"/>
    <n v="-2.96"/>
    <s v=""/>
    <x v="5"/>
    <x v="4"/>
    <x v="5"/>
  </r>
  <r>
    <s v="1012"/>
    <s v="0L"/>
    <x v="4"/>
    <d v="2018-05-10T00:00:00"/>
    <x v="1"/>
    <x v="8"/>
    <s v="ZJ"/>
    <s v="9200094883"/>
    <s v="50"/>
    <n v="-1962.2"/>
    <s v=""/>
    <x v="1"/>
    <x v="4"/>
    <x v="1"/>
  </r>
  <r>
    <s v="1012"/>
    <s v="0L"/>
    <x v="4"/>
    <d v="2018-05-09T00:00:00"/>
    <x v="1"/>
    <x v="8"/>
    <s v="ZJ"/>
    <s v="9200094888"/>
    <s v="40"/>
    <n v="16.25"/>
    <s v=""/>
    <x v="1"/>
    <x v="4"/>
    <x v="1"/>
  </r>
  <r>
    <s v="1012"/>
    <s v="0L"/>
    <x v="4"/>
    <d v="2018-05-09T00:00:00"/>
    <x v="1"/>
    <x v="8"/>
    <s v="ZJ"/>
    <s v="9200094891"/>
    <s v="40"/>
    <n v="394.45"/>
    <s v=""/>
    <x v="1"/>
    <x v="4"/>
    <x v="1"/>
  </r>
  <r>
    <s v="1012"/>
    <s v="0L"/>
    <x v="4"/>
    <d v="2018-05-10T00:00:00"/>
    <x v="1"/>
    <x v="8"/>
    <s v="ZJ"/>
    <s v="9200094892"/>
    <s v="40"/>
    <n v="1.72"/>
    <s v=""/>
    <x v="1"/>
    <x v="4"/>
    <x v="1"/>
  </r>
  <r>
    <s v="1012"/>
    <s v="0L"/>
    <x v="4"/>
    <d v="2018-05-10T00:00:00"/>
    <x v="1"/>
    <x v="8"/>
    <s v="ZJ"/>
    <s v="9200094893"/>
    <s v="40"/>
    <n v="169.4"/>
    <s v=""/>
    <x v="1"/>
    <x v="4"/>
    <x v="1"/>
  </r>
  <r>
    <s v="1012"/>
    <s v="0L"/>
    <x v="4"/>
    <d v="2018-05-09T00:00:00"/>
    <x v="1"/>
    <x v="8"/>
    <s v="ZJ"/>
    <s v="9200094903"/>
    <s v="50"/>
    <n v="-36.479999999999997"/>
    <s v=""/>
    <x v="1"/>
    <x v="4"/>
    <x v="1"/>
  </r>
  <r>
    <s v="1012"/>
    <s v="0L"/>
    <x v="4"/>
    <d v="2018-05-10T00:00:00"/>
    <x v="1"/>
    <x v="8"/>
    <s v="ZJ"/>
    <s v="9200094905"/>
    <s v="50"/>
    <n v="-1485.8"/>
    <s v=""/>
    <x v="1"/>
    <x v="4"/>
    <x v="1"/>
  </r>
  <r>
    <s v="1012"/>
    <s v="0L"/>
    <x v="4"/>
    <d v="2018-05-15T00:00:00"/>
    <x v="1"/>
    <x v="8"/>
    <s v="ZJ"/>
    <s v="9200095074"/>
    <s v="50"/>
    <n v="-2956.88"/>
    <s v=""/>
    <x v="1"/>
    <x v="4"/>
    <x v="1"/>
  </r>
  <r>
    <s v="1012"/>
    <s v="0L"/>
    <x v="4"/>
    <d v="2018-05-15T00:00:00"/>
    <x v="1"/>
    <x v="8"/>
    <s v="ZJ"/>
    <s v="9200095074"/>
    <s v="50"/>
    <n v="-52.81"/>
    <s v=""/>
    <x v="4"/>
    <x v="4"/>
    <x v="4"/>
  </r>
  <r>
    <s v="1012"/>
    <s v="0L"/>
    <x v="4"/>
    <d v="2018-05-03T00:00:00"/>
    <x v="1"/>
    <x v="8"/>
    <s v="ZJ"/>
    <s v="9200094933"/>
    <s v="40"/>
    <n v="4.72"/>
    <s v=""/>
    <x v="1"/>
    <x v="4"/>
    <x v="1"/>
  </r>
  <r>
    <s v="1012"/>
    <s v="0L"/>
    <x v="4"/>
    <d v="2018-05-04T00:00:00"/>
    <x v="1"/>
    <x v="8"/>
    <s v="ZJ"/>
    <s v="9200094934"/>
    <s v="40"/>
    <n v="1.71"/>
    <s v=""/>
    <x v="1"/>
    <x v="4"/>
    <x v="1"/>
  </r>
  <r>
    <s v="1012"/>
    <s v="0L"/>
    <x v="4"/>
    <d v="2018-05-10T00:00:00"/>
    <x v="1"/>
    <x v="8"/>
    <s v="ZJ"/>
    <s v="9200094936"/>
    <s v="40"/>
    <n v="198.97"/>
    <s v=""/>
    <x v="1"/>
    <x v="4"/>
    <x v="1"/>
  </r>
  <r>
    <s v="1012"/>
    <s v="0L"/>
    <x v="4"/>
    <d v="2018-05-11T00:00:00"/>
    <x v="1"/>
    <x v="8"/>
    <s v="ZJ"/>
    <s v="9200094938"/>
    <s v="50"/>
    <n v="-2202.89"/>
    <s v=""/>
    <x v="1"/>
    <x v="4"/>
    <x v="1"/>
  </r>
  <r>
    <s v="1012"/>
    <s v="0L"/>
    <x v="4"/>
    <d v="2018-05-10T00:00:00"/>
    <x v="1"/>
    <x v="8"/>
    <s v="ZJ"/>
    <s v="9200094944"/>
    <s v="40"/>
    <n v="1.36"/>
    <s v=""/>
    <x v="2"/>
    <x v="4"/>
    <x v="2"/>
  </r>
  <r>
    <s v="1012"/>
    <s v="0L"/>
    <x v="4"/>
    <d v="2018-05-10T00:00:00"/>
    <x v="1"/>
    <x v="8"/>
    <s v="ZJ"/>
    <s v="9200094945"/>
    <s v="40"/>
    <n v="104.73"/>
    <s v=""/>
    <x v="1"/>
    <x v="4"/>
    <x v="1"/>
  </r>
  <r>
    <s v="1012"/>
    <s v="0L"/>
    <x v="4"/>
    <d v="2018-05-11T00:00:00"/>
    <x v="1"/>
    <x v="8"/>
    <s v="ZJ"/>
    <s v="9200094947"/>
    <s v="40"/>
    <n v="5.55"/>
    <s v=""/>
    <x v="1"/>
    <x v="4"/>
    <x v="1"/>
  </r>
  <r>
    <s v="1012"/>
    <s v="0L"/>
    <x v="4"/>
    <d v="2018-05-10T00:00:00"/>
    <x v="1"/>
    <x v="8"/>
    <s v="ZJ"/>
    <s v="9200094953"/>
    <s v="40"/>
    <n v="7.08"/>
    <s v=""/>
    <x v="1"/>
    <x v="4"/>
    <x v="1"/>
  </r>
  <r>
    <s v="1012"/>
    <s v="0L"/>
    <x v="4"/>
    <d v="2018-05-10T00:00:00"/>
    <x v="1"/>
    <x v="8"/>
    <s v="ZJ"/>
    <s v="9200094955"/>
    <s v="40"/>
    <n v="7.0000000000000007E-2"/>
    <s v=""/>
    <x v="1"/>
    <x v="4"/>
    <x v="1"/>
  </r>
  <r>
    <s v="1012"/>
    <s v="0L"/>
    <x v="4"/>
    <d v="2018-05-11T00:00:00"/>
    <x v="1"/>
    <x v="8"/>
    <s v="ZJ"/>
    <s v="9200094960"/>
    <s v="40"/>
    <n v="0.91"/>
    <s v=""/>
    <x v="1"/>
    <x v="4"/>
    <x v="1"/>
  </r>
  <r>
    <s v="1012"/>
    <s v="0L"/>
    <x v="4"/>
    <d v="2018-05-11T00:00:00"/>
    <x v="1"/>
    <x v="8"/>
    <s v="ZJ"/>
    <s v="9200094961"/>
    <s v="40"/>
    <n v="1.87"/>
    <s v=""/>
    <x v="1"/>
    <x v="4"/>
    <x v="1"/>
  </r>
  <r>
    <s v="1012"/>
    <s v="0L"/>
    <x v="4"/>
    <d v="2018-05-11T00:00:00"/>
    <x v="1"/>
    <x v="8"/>
    <s v="ZJ"/>
    <s v="9200094962"/>
    <s v="40"/>
    <n v="2.4"/>
    <s v=""/>
    <x v="0"/>
    <x v="4"/>
    <x v="0"/>
  </r>
  <r>
    <s v="1012"/>
    <s v="0L"/>
    <x v="4"/>
    <d v="2018-05-11T00:00:00"/>
    <x v="1"/>
    <x v="8"/>
    <s v="ZJ"/>
    <s v="9200094963"/>
    <s v="40"/>
    <n v="0.87"/>
    <s v=""/>
    <x v="1"/>
    <x v="4"/>
    <x v="1"/>
  </r>
  <r>
    <s v="1012"/>
    <s v="0L"/>
    <x v="4"/>
    <d v="2018-05-11T00:00:00"/>
    <x v="1"/>
    <x v="8"/>
    <s v="ZJ"/>
    <s v="9200094964"/>
    <s v="40"/>
    <n v="0.11"/>
    <s v=""/>
    <x v="1"/>
    <x v="4"/>
    <x v="1"/>
  </r>
  <r>
    <s v="1012"/>
    <s v="0L"/>
    <x v="4"/>
    <d v="2018-05-10T00:00:00"/>
    <x v="1"/>
    <x v="8"/>
    <s v="ZJ"/>
    <s v="9200094968"/>
    <s v="50"/>
    <n v="-543.91999999999996"/>
    <s v=""/>
    <x v="1"/>
    <x v="4"/>
    <x v="1"/>
  </r>
  <r>
    <s v="1012"/>
    <s v="0L"/>
    <x v="4"/>
    <d v="2018-05-10T00:00:00"/>
    <x v="1"/>
    <x v="8"/>
    <s v="ZJ"/>
    <s v="9200094968"/>
    <s v="50"/>
    <n v="-0.53"/>
    <s v=""/>
    <x v="0"/>
    <x v="4"/>
    <x v="0"/>
  </r>
  <r>
    <s v="1012"/>
    <s v="0L"/>
    <x v="4"/>
    <d v="2018-05-11T00:00:00"/>
    <x v="1"/>
    <x v="8"/>
    <s v="ZJ"/>
    <s v="9200094971"/>
    <s v="50"/>
    <n v="-5.9"/>
    <s v=""/>
    <x v="1"/>
    <x v="4"/>
    <x v="1"/>
  </r>
  <r>
    <s v="1012"/>
    <s v="0L"/>
    <x v="4"/>
    <d v="2018-05-11T00:00:00"/>
    <x v="1"/>
    <x v="8"/>
    <s v="ZJ"/>
    <s v="9200094971"/>
    <s v="50"/>
    <n v="-1.36"/>
    <s v=""/>
    <x v="2"/>
    <x v="4"/>
    <x v="2"/>
  </r>
  <r>
    <s v="1012"/>
    <s v="0L"/>
    <x v="4"/>
    <d v="2018-05-14T00:00:00"/>
    <x v="1"/>
    <x v="8"/>
    <s v="ZJ"/>
    <s v="9200094998"/>
    <s v="50"/>
    <n v="-2.87"/>
    <s v=""/>
    <x v="2"/>
    <x v="4"/>
    <x v="2"/>
  </r>
  <r>
    <s v="1012"/>
    <s v="0L"/>
    <x v="4"/>
    <d v="2018-05-14T00:00:00"/>
    <x v="1"/>
    <x v="8"/>
    <s v="ZJ"/>
    <s v="9200094998"/>
    <s v="50"/>
    <n v="-3446.16"/>
    <s v=""/>
    <x v="1"/>
    <x v="4"/>
    <x v="1"/>
  </r>
  <r>
    <s v="1012"/>
    <s v="0L"/>
    <x v="4"/>
    <d v="2018-05-11T00:00:00"/>
    <x v="1"/>
    <x v="8"/>
    <s v="ZJ"/>
    <s v="9200094999"/>
    <s v="40"/>
    <n v="7.5"/>
    <s v=""/>
    <x v="1"/>
    <x v="4"/>
    <x v="1"/>
  </r>
  <r>
    <s v="1012"/>
    <s v="0L"/>
    <x v="4"/>
    <d v="2018-05-11T00:00:00"/>
    <x v="1"/>
    <x v="8"/>
    <s v="ZJ"/>
    <s v="9200095002"/>
    <s v="40"/>
    <n v="4.4400000000000004"/>
    <s v=""/>
    <x v="1"/>
    <x v="4"/>
    <x v="1"/>
  </r>
  <r>
    <s v="1012"/>
    <s v="0L"/>
    <x v="4"/>
    <d v="2018-05-11T00:00:00"/>
    <x v="1"/>
    <x v="8"/>
    <s v="ZJ"/>
    <s v="9200095005"/>
    <s v="40"/>
    <n v="0.96"/>
    <s v=""/>
    <x v="1"/>
    <x v="4"/>
    <x v="1"/>
  </r>
  <r>
    <s v="1012"/>
    <s v="0L"/>
    <x v="4"/>
    <d v="2018-05-11T00:00:00"/>
    <x v="1"/>
    <x v="8"/>
    <s v="ZJ"/>
    <s v="9200095007"/>
    <s v="40"/>
    <n v="0.47"/>
    <s v=""/>
    <x v="1"/>
    <x v="4"/>
    <x v="1"/>
  </r>
  <r>
    <s v="1012"/>
    <s v="0L"/>
    <x v="4"/>
    <d v="2018-05-01T00:00:00"/>
    <x v="1"/>
    <x v="8"/>
    <s v="ZJ"/>
    <s v="9200095013"/>
    <s v="40"/>
    <n v="1.18"/>
    <s v=""/>
    <x v="1"/>
    <x v="4"/>
    <x v="1"/>
  </r>
  <r>
    <s v="1012"/>
    <s v="0L"/>
    <x v="4"/>
    <d v="2018-05-01T00:00:00"/>
    <x v="1"/>
    <x v="8"/>
    <s v="ZJ"/>
    <s v="9200095016"/>
    <s v="40"/>
    <n v="1.84"/>
    <s v=""/>
    <x v="1"/>
    <x v="4"/>
    <x v="1"/>
  </r>
  <r>
    <s v="1012"/>
    <s v="0L"/>
    <x v="4"/>
    <d v="2018-05-01T00:00:00"/>
    <x v="1"/>
    <x v="8"/>
    <s v="ZJ"/>
    <s v="9200095017"/>
    <s v="40"/>
    <n v="1.1000000000000001"/>
    <s v=""/>
    <x v="1"/>
    <x v="4"/>
    <x v="1"/>
  </r>
  <r>
    <s v="1012"/>
    <s v="0L"/>
    <x v="4"/>
    <d v="2018-05-14T00:00:00"/>
    <x v="1"/>
    <x v="8"/>
    <s v="ZJ"/>
    <s v="9200095025"/>
    <s v="40"/>
    <n v="1.68"/>
    <s v=""/>
    <x v="2"/>
    <x v="4"/>
    <x v="2"/>
  </r>
  <r>
    <s v="1012"/>
    <s v="0L"/>
    <x v="4"/>
    <d v="2018-05-11T00:00:00"/>
    <x v="1"/>
    <x v="8"/>
    <s v="ZJ"/>
    <s v="9200095028"/>
    <s v="40"/>
    <n v="52.57"/>
    <s v=""/>
    <x v="1"/>
    <x v="4"/>
    <x v="1"/>
  </r>
  <r>
    <s v="1012"/>
    <s v="0L"/>
    <x v="4"/>
    <d v="2018-05-14T00:00:00"/>
    <x v="1"/>
    <x v="8"/>
    <s v="ZJ"/>
    <s v="9200095027"/>
    <s v="40"/>
    <n v="56.78"/>
    <s v=""/>
    <x v="1"/>
    <x v="4"/>
    <x v="1"/>
  </r>
  <r>
    <s v="1012"/>
    <s v="0L"/>
    <x v="4"/>
    <d v="2018-05-14T00:00:00"/>
    <x v="1"/>
    <x v="8"/>
    <s v="ZJ"/>
    <s v="9200095027"/>
    <s v="40"/>
    <n v="7.58"/>
    <s v=""/>
    <x v="2"/>
    <x v="4"/>
    <x v="2"/>
  </r>
  <r>
    <s v="1012"/>
    <s v="0L"/>
    <x v="4"/>
    <d v="2018-05-09T00:00:00"/>
    <x v="1"/>
    <x v="8"/>
    <s v="ZJ"/>
    <s v="9200095032"/>
    <s v="40"/>
    <n v="4.34"/>
    <s v=""/>
    <x v="1"/>
    <x v="4"/>
    <x v="1"/>
  </r>
  <r>
    <s v="1012"/>
    <s v="0L"/>
    <x v="4"/>
    <d v="2018-05-11T00:00:00"/>
    <x v="1"/>
    <x v="8"/>
    <s v="ZJ"/>
    <s v="9200095033"/>
    <s v="40"/>
    <n v="1.42"/>
    <s v=""/>
    <x v="1"/>
    <x v="4"/>
    <x v="1"/>
  </r>
  <r>
    <s v="1012"/>
    <s v="0L"/>
    <x v="4"/>
    <d v="2018-05-11T00:00:00"/>
    <x v="1"/>
    <x v="8"/>
    <s v="ZJ"/>
    <s v="9200095034"/>
    <s v="40"/>
    <n v="3.07"/>
    <s v=""/>
    <x v="1"/>
    <x v="4"/>
    <x v="1"/>
  </r>
  <r>
    <s v="1012"/>
    <s v="0L"/>
    <x v="4"/>
    <d v="2018-05-11T00:00:00"/>
    <x v="1"/>
    <x v="8"/>
    <s v="ZJ"/>
    <s v="9200095035"/>
    <s v="40"/>
    <n v="0.76"/>
    <s v=""/>
    <x v="1"/>
    <x v="4"/>
    <x v="1"/>
  </r>
  <r>
    <s v="1012"/>
    <s v="0L"/>
    <x v="4"/>
    <d v="2018-05-11T00:00:00"/>
    <x v="1"/>
    <x v="8"/>
    <s v="ZJ"/>
    <s v="9200095041"/>
    <s v="40"/>
    <n v="2.31"/>
    <s v=""/>
    <x v="2"/>
    <x v="4"/>
    <x v="2"/>
  </r>
  <r>
    <s v="1012"/>
    <s v="0L"/>
    <x v="4"/>
    <d v="2018-05-11T00:00:00"/>
    <x v="1"/>
    <x v="8"/>
    <s v="ZJ"/>
    <s v="9200095044"/>
    <s v="40"/>
    <n v="107.51"/>
    <s v=""/>
    <x v="2"/>
    <x v="4"/>
    <x v="2"/>
  </r>
  <r>
    <s v="1012"/>
    <s v="0L"/>
    <x v="4"/>
    <d v="2018-05-11T00:00:00"/>
    <x v="1"/>
    <x v="8"/>
    <s v="ZJ"/>
    <s v="9200095047"/>
    <s v="50"/>
    <n v="-7.72"/>
    <s v=""/>
    <x v="2"/>
    <x v="4"/>
    <x v="2"/>
  </r>
  <r>
    <s v="1012"/>
    <s v="0L"/>
    <x v="4"/>
    <d v="2018-05-11T00:00:00"/>
    <x v="1"/>
    <x v="8"/>
    <s v="ZJ"/>
    <s v="9200095047"/>
    <s v="50"/>
    <n v="-15.3"/>
    <s v=""/>
    <x v="1"/>
    <x v="4"/>
    <x v="1"/>
  </r>
  <r>
    <s v="1012"/>
    <s v="0L"/>
    <x v="4"/>
    <d v="2018-05-14T00:00:00"/>
    <x v="1"/>
    <x v="8"/>
    <s v="ZJ"/>
    <s v="9200095049"/>
    <s v="50"/>
    <n v="-3.36"/>
    <s v=""/>
    <x v="2"/>
    <x v="4"/>
    <x v="2"/>
  </r>
  <r>
    <s v="1012"/>
    <s v="0L"/>
    <x v="4"/>
    <d v="2018-05-14T00:00:00"/>
    <x v="1"/>
    <x v="8"/>
    <s v="ZJ"/>
    <s v="9200095049"/>
    <s v="50"/>
    <n v="-21.27"/>
    <s v=""/>
    <x v="1"/>
    <x v="4"/>
    <x v="1"/>
  </r>
  <r>
    <s v="1012"/>
    <s v="0L"/>
    <x v="4"/>
    <d v="2018-05-16T00:00:00"/>
    <x v="1"/>
    <x v="8"/>
    <s v="ZJ"/>
    <s v="9200095113"/>
    <s v="50"/>
    <n v="-245.93"/>
    <s v=""/>
    <x v="2"/>
    <x v="4"/>
    <x v="2"/>
  </r>
  <r>
    <s v="1012"/>
    <s v="0L"/>
    <x v="4"/>
    <d v="2018-05-16T00:00:00"/>
    <x v="1"/>
    <x v="8"/>
    <s v="ZJ"/>
    <s v="9200095113"/>
    <s v="50"/>
    <n v="-1957.69"/>
    <s v=""/>
    <x v="1"/>
    <x v="4"/>
    <x v="1"/>
  </r>
  <r>
    <s v="1012"/>
    <s v="0L"/>
    <x v="4"/>
    <d v="2018-05-16T00:00:00"/>
    <x v="1"/>
    <x v="8"/>
    <s v="ZJ"/>
    <s v="9200095113"/>
    <s v="50"/>
    <n v="-21.96"/>
    <s v=""/>
    <x v="0"/>
    <x v="4"/>
    <x v="0"/>
  </r>
  <r>
    <s v="1012"/>
    <s v="0L"/>
    <x v="4"/>
    <d v="2018-05-16T00:00:00"/>
    <x v="1"/>
    <x v="8"/>
    <s v="ZJ"/>
    <s v="9200095113"/>
    <s v="50"/>
    <n v="-1.92"/>
    <s v=""/>
    <x v="4"/>
    <x v="4"/>
    <x v="4"/>
  </r>
  <r>
    <s v="1012"/>
    <s v="0L"/>
    <x v="4"/>
    <d v="2018-05-15T00:00:00"/>
    <x v="1"/>
    <x v="8"/>
    <s v="ZJ"/>
    <s v="9200095122"/>
    <s v="40"/>
    <n v="6.67"/>
    <s v=""/>
    <x v="1"/>
    <x v="4"/>
    <x v="1"/>
  </r>
  <r>
    <s v="1012"/>
    <s v="0L"/>
    <x v="4"/>
    <d v="2018-05-16T00:00:00"/>
    <x v="1"/>
    <x v="8"/>
    <s v="ZJ"/>
    <s v="9200095126"/>
    <s v="40"/>
    <n v="5.9"/>
    <s v=""/>
    <x v="2"/>
    <x v="4"/>
    <x v="2"/>
  </r>
  <r>
    <s v="1012"/>
    <s v="0L"/>
    <x v="4"/>
    <d v="2018-05-16T00:00:00"/>
    <x v="1"/>
    <x v="8"/>
    <s v="ZJ"/>
    <s v="9200095128"/>
    <s v="40"/>
    <n v="24.45"/>
    <s v=""/>
    <x v="2"/>
    <x v="4"/>
    <x v="2"/>
  </r>
  <r>
    <s v="1012"/>
    <s v="0L"/>
    <x v="4"/>
    <d v="2018-05-16T00:00:00"/>
    <x v="1"/>
    <x v="8"/>
    <s v="ZJ"/>
    <s v="9200095128"/>
    <s v="40"/>
    <n v="49.11"/>
    <s v=""/>
    <x v="1"/>
    <x v="4"/>
    <x v="1"/>
  </r>
  <r>
    <s v="1012"/>
    <s v="0L"/>
    <x v="4"/>
    <d v="2018-05-14T00:00:00"/>
    <x v="1"/>
    <x v="8"/>
    <s v="ZJ"/>
    <s v="9200095132"/>
    <s v="40"/>
    <n v="60.12"/>
    <s v=""/>
    <x v="1"/>
    <x v="4"/>
    <x v="1"/>
  </r>
  <r>
    <s v="1012"/>
    <s v="0L"/>
    <x v="4"/>
    <d v="2018-05-15T00:00:00"/>
    <x v="1"/>
    <x v="8"/>
    <s v="ZJ"/>
    <s v="9200095134"/>
    <s v="40"/>
    <n v="66.319999999999993"/>
    <s v=""/>
    <x v="1"/>
    <x v="4"/>
    <x v="1"/>
  </r>
  <r>
    <s v="1012"/>
    <s v="0L"/>
    <x v="4"/>
    <d v="2018-05-16T00:00:00"/>
    <x v="1"/>
    <x v="8"/>
    <s v="ZJ"/>
    <s v="9200095144"/>
    <s v="50"/>
    <n v="-13.28"/>
    <s v=""/>
    <x v="1"/>
    <x v="4"/>
    <x v="1"/>
  </r>
  <r>
    <s v="1012"/>
    <s v="0L"/>
    <x v="4"/>
    <d v="2018-05-16T00:00:00"/>
    <x v="1"/>
    <x v="8"/>
    <s v="ZJ"/>
    <s v="9200095144"/>
    <s v="50"/>
    <n v="-14.77"/>
    <s v=""/>
    <x v="2"/>
    <x v="4"/>
    <x v="2"/>
  </r>
  <r>
    <s v="1012"/>
    <s v="0L"/>
    <x v="4"/>
    <d v="2018-05-14T00:00:00"/>
    <x v="1"/>
    <x v="8"/>
    <s v="ZJ"/>
    <s v="9200095157"/>
    <s v="50"/>
    <n v="-1.2"/>
    <s v=""/>
    <x v="1"/>
    <x v="4"/>
    <x v="1"/>
  </r>
  <r>
    <s v="1012"/>
    <s v="0L"/>
    <x v="4"/>
    <d v="2018-05-15T00:00:00"/>
    <x v="1"/>
    <x v="8"/>
    <s v="ZJ"/>
    <s v="9200095158"/>
    <s v="50"/>
    <n v="-0.68"/>
    <s v=""/>
    <x v="0"/>
    <x v="4"/>
    <x v="0"/>
  </r>
  <r>
    <s v="1012"/>
    <s v="0L"/>
    <x v="4"/>
    <d v="2018-05-15T00:00:00"/>
    <x v="1"/>
    <x v="8"/>
    <s v="ZJ"/>
    <s v="9200095159"/>
    <s v="50"/>
    <n v="-30.86"/>
    <s v=""/>
    <x v="1"/>
    <x v="4"/>
    <x v="1"/>
  </r>
  <r>
    <s v="1012"/>
    <s v="0L"/>
    <x v="4"/>
    <d v="2018-05-17T00:00:00"/>
    <x v="1"/>
    <x v="8"/>
    <s v="ZJ"/>
    <s v="9200095188"/>
    <s v="50"/>
    <n v="-202.43"/>
    <s v=""/>
    <x v="2"/>
    <x v="4"/>
    <x v="2"/>
  </r>
  <r>
    <s v="1012"/>
    <s v="0L"/>
    <x v="4"/>
    <d v="2018-05-17T00:00:00"/>
    <x v="1"/>
    <x v="8"/>
    <s v="ZJ"/>
    <s v="9200095188"/>
    <s v="50"/>
    <n v="-2528.62"/>
    <s v=""/>
    <x v="1"/>
    <x v="4"/>
    <x v="1"/>
  </r>
  <r>
    <s v="1012"/>
    <s v="0L"/>
    <x v="4"/>
    <d v="2018-05-17T00:00:00"/>
    <x v="1"/>
    <x v="8"/>
    <s v="ZJ"/>
    <s v="9200095188"/>
    <s v="50"/>
    <n v="-337.95"/>
    <s v=""/>
    <x v="0"/>
    <x v="4"/>
    <x v="0"/>
  </r>
  <r>
    <s v="1012"/>
    <s v="0L"/>
    <x v="4"/>
    <d v="2018-05-17T00:00:00"/>
    <x v="1"/>
    <x v="8"/>
    <s v="ZJ"/>
    <s v="9200095206"/>
    <s v="40"/>
    <n v="231.79"/>
    <s v=""/>
    <x v="1"/>
    <x v="4"/>
    <x v="1"/>
  </r>
  <r>
    <s v="1012"/>
    <s v="0L"/>
    <x v="4"/>
    <d v="2018-05-16T00:00:00"/>
    <x v="1"/>
    <x v="8"/>
    <s v="ZJ"/>
    <s v="9200095219"/>
    <s v="40"/>
    <n v="54.5"/>
    <s v=""/>
    <x v="1"/>
    <x v="4"/>
    <x v="1"/>
  </r>
  <r>
    <s v="1012"/>
    <s v="0L"/>
    <x v="4"/>
    <d v="2018-05-16T00:00:00"/>
    <x v="1"/>
    <x v="8"/>
    <s v="ZJ"/>
    <s v="9200095222"/>
    <s v="50"/>
    <n v="-2.68"/>
    <s v=""/>
    <x v="1"/>
    <x v="4"/>
    <x v="1"/>
  </r>
  <r>
    <s v="1012"/>
    <s v="0L"/>
    <x v="4"/>
    <d v="2018-05-17T00:00:00"/>
    <x v="1"/>
    <x v="8"/>
    <s v="ZJ"/>
    <s v="9200095225"/>
    <s v="50"/>
    <n v="-94.06"/>
    <s v=""/>
    <x v="1"/>
    <x v="4"/>
    <x v="1"/>
  </r>
  <r>
    <s v="1012"/>
    <s v="0L"/>
    <x v="4"/>
    <d v="2018-05-18T00:00:00"/>
    <x v="1"/>
    <x v="8"/>
    <s v="ZJ"/>
    <s v="9200095254"/>
    <s v="50"/>
    <n v="-11.14"/>
    <s v=""/>
    <x v="0"/>
    <x v="4"/>
    <x v="0"/>
  </r>
  <r>
    <s v="1012"/>
    <s v="0L"/>
    <x v="4"/>
    <d v="2018-05-18T00:00:00"/>
    <x v="1"/>
    <x v="8"/>
    <s v="ZJ"/>
    <s v="9200095254"/>
    <s v="50"/>
    <n v="-1207.43"/>
    <s v=""/>
    <x v="1"/>
    <x v="4"/>
    <x v="1"/>
  </r>
  <r>
    <s v="1012"/>
    <s v="0L"/>
    <x v="4"/>
    <d v="2018-05-18T00:00:00"/>
    <x v="1"/>
    <x v="8"/>
    <s v="ZJ"/>
    <s v="9200095254"/>
    <s v="50"/>
    <n v="-17.29"/>
    <s v=""/>
    <x v="2"/>
    <x v="4"/>
    <x v="2"/>
  </r>
  <r>
    <s v="1012"/>
    <s v="0L"/>
    <x v="4"/>
    <d v="2018-05-10T00:00:00"/>
    <x v="1"/>
    <x v="8"/>
    <s v="ZJ"/>
    <s v="9200095255"/>
    <s v="40"/>
    <n v="1.64"/>
    <s v=""/>
    <x v="1"/>
    <x v="4"/>
    <x v="1"/>
  </r>
  <r>
    <s v="1012"/>
    <s v="0L"/>
    <x v="4"/>
    <d v="2018-05-17T00:00:00"/>
    <x v="1"/>
    <x v="8"/>
    <s v="ZJ"/>
    <s v="9200095257"/>
    <s v="40"/>
    <n v="6.44"/>
    <s v=""/>
    <x v="1"/>
    <x v="4"/>
    <x v="1"/>
  </r>
  <r>
    <s v="1012"/>
    <s v="0L"/>
    <x v="4"/>
    <d v="2018-05-17T00:00:00"/>
    <x v="1"/>
    <x v="8"/>
    <s v="ZJ"/>
    <s v="9200095263"/>
    <s v="40"/>
    <n v="6.3"/>
    <s v=""/>
    <x v="1"/>
    <x v="4"/>
    <x v="1"/>
  </r>
  <r>
    <s v="1012"/>
    <s v="0L"/>
    <x v="4"/>
    <d v="2018-05-18T00:00:00"/>
    <x v="1"/>
    <x v="8"/>
    <s v="ZJ"/>
    <s v="9200095265"/>
    <s v="40"/>
    <n v="8.86"/>
    <s v=""/>
    <x v="2"/>
    <x v="4"/>
    <x v="2"/>
  </r>
  <r>
    <s v="1012"/>
    <s v="0L"/>
    <x v="4"/>
    <d v="2018-05-18T00:00:00"/>
    <x v="1"/>
    <x v="8"/>
    <s v="ZJ"/>
    <s v="9200095266"/>
    <s v="40"/>
    <n v="261.64"/>
    <s v=""/>
    <x v="1"/>
    <x v="4"/>
    <x v="1"/>
  </r>
  <r>
    <s v="1012"/>
    <s v="0L"/>
    <x v="4"/>
    <d v="2018-05-18T00:00:00"/>
    <x v="1"/>
    <x v="8"/>
    <s v="ZJ"/>
    <s v="9200095267"/>
    <s v="40"/>
    <n v="0.41"/>
    <s v=""/>
    <x v="0"/>
    <x v="4"/>
    <x v="0"/>
  </r>
  <r>
    <s v="1012"/>
    <s v="0L"/>
    <x v="4"/>
    <d v="2018-05-18T00:00:00"/>
    <x v="1"/>
    <x v="8"/>
    <s v="ZJ"/>
    <s v="9200095283"/>
    <s v="50"/>
    <n v="-0.76"/>
    <s v=""/>
    <x v="2"/>
    <x v="4"/>
    <x v="2"/>
  </r>
  <r>
    <s v="1012"/>
    <s v="0L"/>
    <x v="4"/>
    <d v="2018-05-18T00:00:00"/>
    <x v="1"/>
    <x v="8"/>
    <s v="ZJ"/>
    <s v="9200095285"/>
    <s v="50"/>
    <n v="-81.319999999999993"/>
    <s v=""/>
    <x v="1"/>
    <x v="4"/>
    <x v="1"/>
  </r>
  <r>
    <s v="1012"/>
    <s v="0L"/>
    <x v="4"/>
    <d v="2018-05-18T00:00:00"/>
    <x v="1"/>
    <x v="8"/>
    <s v="ZJ"/>
    <s v="9200095285"/>
    <s v="50"/>
    <n v="-0.41"/>
    <s v=""/>
    <x v="0"/>
    <x v="4"/>
    <x v="0"/>
  </r>
  <r>
    <s v="1012"/>
    <s v="0L"/>
    <x v="4"/>
    <d v="2018-05-02T00:00:00"/>
    <x v="1"/>
    <x v="8"/>
    <s v="ZJ"/>
    <s v="9200095304"/>
    <s v="40"/>
    <n v="1.4"/>
    <s v=""/>
    <x v="1"/>
    <x v="4"/>
    <x v="1"/>
  </r>
  <r>
    <s v="1012"/>
    <s v="0L"/>
    <x v="4"/>
    <d v="2018-05-07T00:00:00"/>
    <x v="1"/>
    <x v="8"/>
    <s v="ZJ"/>
    <s v="9200095305"/>
    <s v="40"/>
    <n v="0.96"/>
    <s v=""/>
    <x v="1"/>
    <x v="4"/>
    <x v="1"/>
  </r>
  <r>
    <s v="1012"/>
    <s v="0L"/>
    <x v="4"/>
    <d v="2018-05-11T00:00:00"/>
    <x v="1"/>
    <x v="8"/>
    <s v="ZJ"/>
    <s v="9200095306"/>
    <s v="40"/>
    <n v="1.42"/>
    <s v=""/>
    <x v="1"/>
    <x v="4"/>
    <x v="1"/>
  </r>
  <r>
    <s v="1012"/>
    <s v="0L"/>
    <x v="4"/>
    <d v="2018-05-18T00:00:00"/>
    <x v="1"/>
    <x v="8"/>
    <s v="ZJ"/>
    <s v="9200095309"/>
    <s v="40"/>
    <n v="2.96"/>
    <s v=""/>
    <x v="1"/>
    <x v="4"/>
    <x v="1"/>
  </r>
  <r>
    <s v="1012"/>
    <s v="0L"/>
    <x v="4"/>
    <d v="2018-05-21T00:00:00"/>
    <x v="1"/>
    <x v="8"/>
    <s v="ZJ"/>
    <s v="9200095316"/>
    <s v="50"/>
    <n v="-112.23"/>
    <s v=""/>
    <x v="0"/>
    <x v="4"/>
    <x v="0"/>
  </r>
  <r>
    <s v="1012"/>
    <s v="0L"/>
    <x v="4"/>
    <d v="2018-05-21T00:00:00"/>
    <x v="1"/>
    <x v="8"/>
    <s v="ZJ"/>
    <s v="9200095316"/>
    <s v="50"/>
    <n v="-4034.8"/>
    <s v=""/>
    <x v="1"/>
    <x v="4"/>
    <x v="1"/>
  </r>
  <r>
    <s v="1012"/>
    <s v="0L"/>
    <x v="4"/>
    <d v="2018-05-21T00:00:00"/>
    <x v="1"/>
    <x v="8"/>
    <s v="ZJ"/>
    <s v="9200095316"/>
    <s v="50"/>
    <n v="-25.97"/>
    <s v=""/>
    <x v="2"/>
    <x v="4"/>
    <x v="2"/>
  </r>
  <r>
    <s v="1012"/>
    <s v="0L"/>
    <x v="4"/>
    <d v="2018-05-18T00:00:00"/>
    <x v="1"/>
    <x v="8"/>
    <s v="ZJ"/>
    <s v="9200095321"/>
    <s v="40"/>
    <n v="4.58"/>
    <s v=""/>
    <x v="1"/>
    <x v="4"/>
    <x v="1"/>
  </r>
  <r>
    <s v="1012"/>
    <s v="0L"/>
    <x v="4"/>
    <d v="2018-05-21T00:00:00"/>
    <x v="1"/>
    <x v="8"/>
    <s v="ZJ"/>
    <s v="9200095322"/>
    <s v="40"/>
    <n v="2.8"/>
    <s v=""/>
    <x v="1"/>
    <x v="4"/>
    <x v="1"/>
  </r>
  <r>
    <s v="1012"/>
    <s v="0L"/>
    <x v="4"/>
    <d v="2018-05-21T00:00:00"/>
    <x v="1"/>
    <x v="8"/>
    <s v="ZJ"/>
    <s v="9200095323"/>
    <s v="40"/>
    <n v="18.579999999999998"/>
    <s v=""/>
    <x v="1"/>
    <x v="4"/>
    <x v="1"/>
  </r>
  <r>
    <s v="1012"/>
    <s v="0L"/>
    <x v="4"/>
    <d v="2018-05-18T00:00:00"/>
    <x v="1"/>
    <x v="8"/>
    <s v="ZJ"/>
    <s v="9200095337"/>
    <s v="50"/>
    <n v="-1.47"/>
    <s v=""/>
    <x v="1"/>
    <x v="4"/>
    <x v="1"/>
  </r>
  <r>
    <s v="1012"/>
    <s v="0L"/>
    <x v="4"/>
    <d v="2018-05-21T00:00:00"/>
    <x v="1"/>
    <x v="8"/>
    <s v="ZJ"/>
    <s v="9200095338"/>
    <s v="50"/>
    <n v="-84.75"/>
    <s v=""/>
    <x v="1"/>
    <x v="4"/>
    <x v="1"/>
  </r>
  <r>
    <s v="1012"/>
    <s v="0L"/>
    <x v="4"/>
    <d v="2018-05-21T00:00:00"/>
    <x v="1"/>
    <x v="8"/>
    <s v="ZJ"/>
    <s v="9200095364"/>
    <s v="40"/>
    <n v="14.04"/>
    <s v=""/>
    <x v="1"/>
    <x v="4"/>
    <x v="1"/>
  </r>
  <r>
    <s v="1012"/>
    <s v="0L"/>
    <x v="4"/>
    <d v="2018-05-21T00:00:00"/>
    <x v="1"/>
    <x v="8"/>
    <s v="ZJ"/>
    <s v="9200095366"/>
    <s v="40"/>
    <n v="2.13"/>
    <s v=""/>
    <x v="1"/>
    <x v="4"/>
    <x v="1"/>
  </r>
  <r>
    <s v="1012"/>
    <s v="0L"/>
    <x v="4"/>
    <d v="2018-05-22T00:00:00"/>
    <x v="1"/>
    <x v="8"/>
    <s v="ZJ"/>
    <s v="9200095367"/>
    <s v="50"/>
    <n v="-196.11"/>
    <s v=""/>
    <x v="2"/>
    <x v="4"/>
    <x v="2"/>
  </r>
  <r>
    <s v="1012"/>
    <s v="0L"/>
    <x v="4"/>
    <d v="2018-05-22T00:00:00"/>
    <x v="1"/>
    <x v="8"/>
    <s v="ZJ"/>
    <s v="9200095367"/>
    <s v="50"/>
    <n v="-4301.87"/>
    <s v=""/>
    <x v="1"/>
    <x v="4"/>
    <x v="1"/>
  </r>
  <r>
    <s v="1012"/>
    <s v="0L"/>
    <x v="4"/>
    <d v="2018-05-10T00:00:00"/>
    <x v="1"/>
    <x v="8"/>
    <s v="ZJ"/>
    <s v="9200095369"/>
    <s v="40"/>
    <n v="0.87"/>
    <s v=""/>
    <x v="1"/>
    <x v="4"/>
    <x v="1"/>
  </r>
  <r>
    <s v="1012"/>
    <s v="0L"/>
    <x v="4"/>
    <d v="2018-05-21T00:00:00"/>
    <x v="1"/>
    <x v="8"/>
    <s v="ZJ"/>
    <s v="9200095375"/>
    <s v="40"/>
    <n v="4.2"/>
    <s v=""/>
    <x v="1"/>
    <x v="4"/>
    <x v="1"/>
  </r>
  <r>
    <s v="1012"/>
    <s v="0L"/>
    <x v="4"/>
    <d v="2018-05-21T00:00:00"/>
    <x v="1"/>
    <x v="8"/>
    <s v="ZJ"/>
    <s v="9200095376"/>
    <s v="40"/>
    <n v="0.7"/>
    <s v=""/>
    <x v="1"/>
    <x v="4"/>
    <x v="1"/>
  </r>
  <r>
    <s v="1012"/>
    <s v="0L"/>
    <x v="4"/>
    <d v="2018-05-21T00:00:00"/>
    <x v="1"/>
    <x v="8"/>
    <s v="ZJ"/>
    <s v="9200095381"/>
    <s v="40"/>
    <n v="0.66"/>
    <s v=""/>
    <x v="1"/>
    <x v="4"/>
    <x v="1"/>
  </r>
  <r>
    <s v="1012"/>
    <s v="0L"/>
    <x v="4"/>
    <d v="2018-05-21T00:00:00"/>
    <x v="1"/>
    <x v="8"/>
    <s v="ZJ"/>
    <s v="9200095382"/>
    <s v="40"/>
    <n v="1.46"/>
    <s v=""/>
    <x v="1"/>
    <x v="4"/>
    <x v="1"/>
  </r>
  <r>
    <s v="1012"/>
    <s v="0L"/>
    <x v="4"/>
    <d v="2018-05-17T00:00:00"/>
    <x v="1"/>
    <x v="8"/>
    <s v="ZJ"/>
    <s v="9200095390"/>
    <s v="40"/>
    <n v="1.86"/>
    <s v=""/>
    <x v="0"/>
    <x v="4"/>
    <x v="0"/>
  </r>
  <r>
    <s v="1012"/>
    <s v="0L"/>
    <x v="4"/>
    <d v="2018-05-21T00:00:00"/>
    <x v="1"/>
    <x v="8"/>
    <s v="ZJ"/>
    <s v="9200095391"/>
    <s v="40"/>
    <n v="1.02"/>
    <s v=""/>
    <x v="0"/>
    <x v="4"/>
    <x v="0"/>
  </r>
  <r>
    <s v="1012"/>
    <s v="0L"/>
    <x v="4"/>
    <d v="2018-05-08T00:00:00"/>
    <x v="1"/>
    <x v="8"/>
    <s v="ZJ"/>
    <s v="9200095411"/>
    <s v="40"/>
    <n v="1.18"/>
    <s v=""/>
    <x v="1"/>
    <x v="4"/>
    <x v="1"/>
  </r>
  <r>
    <s v="1012"/>
    <s v="0L"/>
    <x v="4"/>
    <d v="2018-05-14T00:00:00"/>
    <x v="1"/>
    <x v="8"/>
    <s v="ZJ"/>
    <s v="9200095413"/>
    <s v="40"/>
    <n v="5.21"/>
    <s v=""/>
    <x v="1"/>
    <x v="4"/>
    <x v="1"/>
  </r>
  <r>
    <s v="1012"/>
    <s v="0L"/>
    <x v="4"/>
    <d v="2018-05-21T00:00:00"/>
    <x v="1"/>
    <x v="8"/>
    <s v="ZJ"/>
    <s v="9200095414"/>
    <s v="40"/>
    <n v="18.239999999999998"/>
    <s v=""/>
    <x v="1"/>
    <x v="4"/>
    <x v="1"/>
  </r>
  <r>
    <s v="1012"/>
    <s v="0L"/>
    <x v="4"/>
    <d v="2018-05-23T00:00:00"/>
    <x v="1"/>
    <x v="8"/>
    <s v="ZJ"/>
    <s v="9200095415"/>
    <s v="50"/>
    <n v="-106.79"/>
    <s v=""/>
    <x v="2"/>
    <x v="4"/>
    <x v="2"/>
  </r>
  <r>
    <s v="1012"/>
    <s v="0L"/>
    <x v="4"/>
    <d v="2018-05-23T00:00:00"/>
    <x v="1"/>
    <x v="8"/>
    <s v="ZJ"/>
    <s v="9200095415"/>
    <s v="50"/>
    <n v="-4550.34"/>
    <s v=""/>
    <x v="1"/>
    <x v="4"/>
    <x v="1"/>
  </r>
  <r>
    <s v="1012"/>
    <s v="0L"/>
    <x v="4"/>
    <d v="2018-05-23T00:00:00"/>
    <x v="1"/>
    <x v="8"/>
    <s v="ZJ"/>
    <s v="9200095415"/>
    <s v="50"/>
    <n v="-5.4"/>
    <s v=""/>
    <x v="3"/>
    <x v="4"/>
    <x v="3"/>
  </r>
  <r>
    <s v="1012"/>
    <s v="0L"/>
    <x v="4"/>
    <d v="2018-05-23T00:00:00"/>
    <x v="1"/>
    <x v="8"/>
    <s v="ZJ"/>
    <s v="9200095415"/>
    <s v="50"/>
    <n v="-5.5"/>
    <s v=""/>
    <x v="0"/>
    <x v="4"/>
    <x v="0"/>
  </r>
  <r>
    <s v="1012"/>
    <s v="0L"/>
    <x v="4"/>
    <d v="2018-05-22T00:00:00"/>
    <x v="1"/>
    <x v="8"/>
    <s v="ZJ"/>
    <s v="9200095419"/>
    <s v="40"/>
    <n v="5.3"/>
    <s v=""/>
    <x v="1"/>
    <x v="4"/>
    <x v="1"/>
  </r>
  <r>
    <s v="1012"/>
    <s v="0L"/>
    <x v="4"/>
    <d v="2018-05-14T00:00:00"/>
    <x v="1"/>
    <x v="8"/>
    <s v="ZJ"/>
    <s v="9200095427"/>
    <s v="40"/>
    <n v="1.86"/>
    <s v=""/>
    <x v="1"/>
    <x v="4"/>
    <x v="1"/>
  </r>
  <r>
    <s v="1012"/>
    <s v="0L"/>
    <x v="4"/>
    <d v="2018-05-23T00:00:00"/>
    <x v="1"/>
    <x v="8"/>
    <s v="ZJ"/>
    <s v="9200095422"/>
    <s v="40"/>
    <n v="28.65"/>
    <s v=""/>
    <x v="1"/>
    <x v="4"/>
    <x v="1"/>
  </r>
  <r>
    <s v="1012"/>
    <s v="0L"/>
    <x v="4"/>
    <d v="2018-05-22T00:00:00"/>
    <x v="1"/>
    <x v="8"/>
    <s v="ZJ"/>
    <s v="9200095433"/>
    <s v="40"/>
    <n v="89"/>
    <s v=""/>
    <x v="1"/>
    <x v="4"/>
    <x v="1"/>
  </r>
  <r>
    <s v="1012"/>
    <s v="0L"/>
    <x v="4"/>
    <d v="2018-05-22T00:00:00"/>
    <x v="1"/>
    <x v="8"/>
    <s v="ZJ"/>
    <s v="9200095435"/>
    <s v="50"/>
    <n v="-608.12"/>
    <s v=""/>
    <x v="1"/>
    <x v="4"/>
    <x v="1"/>
  </r>
  <r>
    <s v="1012"/>
    <s v="0L"/>
    <x v="4"/>
    <d v="2018-05-22T00:00:00"/>
    <x v="1"/>
    <x v="8"/>
    <s v="ZJ"/>
    <s v="9200095435"/>
    <s v="50"/>
    <n v="-4.1399999999999997"/>
    <s v=""/>
    <x v="0"/>
    <x v="4"/>
    <x v="0"/>
  </r>
  <r>
    <s v="1012"/>
    <s v="0L"/>
    <x v="4"/>
    <d v="2018-05-23T00:00:00"/>
    <x v="1"/>
    <x v="8"/>
    <s v="ZJ"/>
    <s v="9200095437"/>
    <s v="50"/>
    <n v="-207.94"/>
    <s v=""/>
    <x v="1"/>
    <x v="4"/>
    <x v="1"/>
  </r>
  <r>
    <s v="1012"/>
    <s v="0L"/>
    <x v="4"/>
    <d v="2018-05-21T00:00:00"/>
    <x v="1"/>
    <x v="8"/>
    <s v="ZJ"/>
    <s v="9200095451"/>
    <s v="50"/>
    <n v="-2.54"/>
    <s v=""/>
    <x v="1"/>
    <x v="4"/>
    <x v="1"/>
  </r>
  <r>
    <s v="1012"/>
    <s v="0L"/>
    <x v="4"/>
    <d v="2018-05-21T00:00:00"/>
    <x v="1"/>
    <x v="8"/>
    <s v="ZJ"/>
    <s v="9200095451"/>
    <s v="50"/>
    <n v="-1.02"/>
    <s v=""/>
    <x v="0"/>
    <x v="4"/>
    <x v="0"/>
  </r>
  <r>
    <s v="1012"/>
    <s v="0L"/>
    <x v="4"/>
    <d v="2018-05-22T00:00:00"/>
    <x v="1"/>
    <x v="8"/>
    <s v="ZJ"/>
    <s v="9200095454"/>
    <s v="50"/>
    <n v="-36.630000000000003"/>
    <s v=""/>
    <x v="1"/>
    <x v="4"/>
    <x v="1"/>
  </r>
  <r>
    <s v="1012"/>
    <s v="0L"/>
    <x v="4"/>
    <d v="2018-05-24T00:00:00"/>
    <x v="1"/>
    <x v="8"/>
    <s v="ZJ"/>
    <s v="9200095503"/>
    <s v="50"/>
    <n v="-21.31"/>
    <s v=""/>
    <x v="0"/>
    <x v="4"/>
    <x v="0"/>
  </r>
  <r>
    <s v="1012"/>
    <s v="0L"/>
    <x v="4"/>
    <d v="2018-05-24T00:00:00"/>
    <x v="1"/>
    <x v="8"/>
    <s v="ZJ"/>
    <s v="9200095503"/>
    <s v="50"/>
    <n v="-2118.56"/>
    <s v=""/>
    <x v="1"/>
    <x v="4"/>
    <x v="1"/>
  </r>
  <r>
    <s v="1012"/>
    <s v="0L"/>
    <x v="4"/>
    <d v="2018-05-24T00:00:00"/>
    <x v="1"/>
    <x v="8"/>
    <s v="ZJ"/>
    <s v="9200095503"/>
    <s v="50"/>
    <n v="-16.899999999999999"/>
    <s v=""/>
    <x v="2"/>
    <x v="4"/>
    <x v="2"/>
  </r>
  <r>
    <s v="1012"/>
    <s v="0L"/>
    <x v="4"/>
    <d v="2018-05-21T00:00:00"/>
    <x v="1"/>
    <x v="8"/>
    <s v="ZJ"/>
    <s v="9200095504"/>
    <s v="40"/>
    <n v="1.62"/>
    <s v=""/>
    <x v="1"/>
    <x v="4"/>
    <x v="1"/>
  </r>
  <r>
    <s v="1012"/>
    <s v="0L"/>
    <x v="4"/>
    <d v="2018-05-24T00:00:00"/>
    <x v="1"/>
    <x v="8"/>
    <s v="ZJ"/>
    <s v="9200095506"/>
    <s v="40"/>
    <n v="46.48"/>
    <s v=""/>
    <x v="1"/>
    <x v="4"/>
    <x v="1"/>
  </r>
  <r>
    <s v="1012"/>
    <s v="0L"/>
    <x v="4"/>
    <d v="2018-05-01T00:00:00"/>
    <x v="1"/>
    <x v="8"/>
    <s v="ZJ"/>
    <s v="9200095508"/>
    <s v="40"/>
    <n v="1.23"/>
    <s v=""/>
    <x v="1"/>
    <x v="4"/>
    <x v="1"/>
  </r>
  <r>
    <s v="1012"/>
    <s v="0L"/>
    <x v="4"/>
    <d v="2018-05-09T00:00:00"/>
    <x v="1"/>
    <x v="8"/>
    <s v="ZJ"/>
    <s v="9200095509"/>
    <s v="40"/>
    <n v="2.93"/>
    <s v=""/>
    <x v="1"/>
    <x v="4"/>
    <x v="1"/>
  </r>
  <r>
    <s v="1012"/>
    <s v="0L"/>
    <x v="4"/>
    <d v="2018-05-23T00:00:00"/>
    <x v="1"/>
    <x v="8"/>
    <s v="ZJ"/>
    <s v="9200095513"/>
    <s v="40"/>
    <n v="0.02"/>
    <s v=""/>
    <x v="1"/>
    <x v="4"/>
    <x v="1"/>
  </r>
  <r>
    <s v="1012"/>
    <s v="0L"/>
    <x v="4"/>
    <d v="2018-05-23T00:00:00"/>
    <x v="1"/>
    <x v="8"/>
    <s v="ZJ"/>
    <s v="9200095527"/>
    <s v="50"/>
    <n v="-15.41"/>
    <s v=""/>
    <x v="1"/>
    <x v="4"/>
    <x v="1"/>
  </r>
  <r>
    <s v="1012"/>
    <s v="0L"/>
    <x v="4"/>
    <d v="2018-05-24T00:00:00"/>
    <x v="1"/>
    <x v="8"/>
    <s v="ZJ"/>
    <s v="9200095529"/>
    <s v="50"/>
    <n v="-22.58"/>
    <s v=""/>
    <x v="1"/>
    <x v="4"/>
    <x v="1"/>
  </r>
  <r>
    <s v="1012"/>
    <s v="0L"/>
    <x v="4"/>
    <d v="2018-05-25T00:00:00"/>
    <x v="1"/>
    <x v="8"/>
    <s v="ZJ"/>
    <s v="9200095551"/>
    <s v="50"/>
    <n v="-22.23"/>
    <s v=""/>
    <x v="2"/>
    <x v="4"/>
    <x v="2"/>
  </r>
  <r>
    <s v="1012"/>
    <s v="0L"/>
    <x v="4"/>
    <d v="2018-05-25T00:00:00"/>
    <x v="1"/>
    <x v="8"/>
    <s v="ZJ"/>
    <s v="9200095551"/>
    <s v="50"/>
    <n v="-1.69"/>
    <s v=""/>
    <x v="0"/>
    <x v="4"/>
    <x v="0"/>
  </r>
  <r>
    <s v="1012"/>
    <s v="0L"/>
    <x v="4"/>
    <d v="2018-05-25T00:00:00"/>
    <x v="1"/>
    <x v="8"/>
    <s v="ZJ"/>
    <s v="9200095551"/>
    <s v="50"/>
    <n v="-2153.0700000000002"/>
    <s v=""/>
    <x v="1"/>
    <x v="4"/>
    <x v="1"/>
  </r>
  <r>
    <s v="1012"/>
    <s v="0L"/>
    <x v="4"/>
    <d v="2018-05-14T00:00:00"/>
    <x v="1"/>
    <x v="8"/>
    <s v="ZJ"/>
    <s v="9200095555"/>
    <s v="40"/>
    <n v="4.1900000000000004"/>
    <s v=""/>
    <x v="1"/>
    <x v="4"/>
    <x v="1"/>
  </r>
  <r>
    <s v="1012"/>
    <s v="0L"/>
    <x v="4"/>
    <d v="2018-05-22T00:00:00"/>
    <x v="1"/>
    <x v="8"/>
    <s v="ZJ"/>
    <s v="9200095556"/>
    <s v="40"/>
    <n v="0.7"/>
    <s v=""/>
    <x v="1"/>
    <x v="4"/>
    <x v="1"/>
  </r>
  <r>
    <s v="1012"/>
    <s v="0L"/>
    <x v="4"/>
    <d v="2018-05-24T00:00:00"/>
    <x v="1"/>
    <x v="8"/>
    <s v="ZJ"/>
    <s v="9200095558"/>
    <s v="40"/>
    <n v="100.21"/>
    <s v=""/>
    <x v="1"/>
    <x v="4"/>
    <x v="1"/>
  </r>
  <r>
    <s v="1012"/>
    <s v="0L"/>
    <x v="4"/>
    <d v="2018-05-25T00:00:00"/>
    <x v="1"/>
    <x v="8"/>
    <s v="ZJ"/>
    <s v="9200095599"/>
    <s v="40"/>
    <n v="1.96"/>
    <s v=""/>
    <x v="1"/>
    <x v="4"/>
    <x v="1"/>
  </r>
  <r>
    <s v="1012"/>
    <s v="0L"/>
    <x v="4"/>
    <d v="2018-05-16T00:00:00"/>
    <x v="1"/>
    <x v="8"/>
    <s v="ZJ"/>
    <s v="9200095605"/>
    <s v="40"/>
    <n v="1.47"/>
    <s v=""/>
    <x v="1"/>
    <x v="4"/>
    <x v="1"/>
  </r>
  <r>
    <s v="1012"/>
    <s v="0L"/>
    <x v="4"/>
    <d v="2018-05-22T00:00:00"/>
    <x v="1"/>
    <x v="8"/>
    <s v="ZJ"/>
    <s v="9200095606"/>
    <s v="40"/>
    <n v="2.4"/>
    <s v=""/>
    <x v="1"/>
    <x v="4"/>
    <x v="1"/>
  </r>
  <r>
    <s v="1012"/>
    <s v="0L"/>
    <x v="4"/>
    <d v="2018-05-25T00:00:00"/>
    <x v="1"/>
    <x v="8"/>
    <s v="ZJ"/>
    <s v="9200095608"/>
    <s v="40"/>
    <n v="1.84"/>
    <s v=""/>
    <x v="1"/>
    <x v="4"/>
    <x v="1"/>
  </r>
  <r>
    <s v="1012"/>
    <s v="0L"/>
    <x v="4"/>
    <d v="2018-05-29T00:00:00"/>
    <x v="1"/>
    <x v="8"/>
    <s v="ZJ"/>
    <s v="9200095613"/>
    <s v="50"/>
    <n v="-1635.04"/>
    <s v=""/>
    <x v="1"/>
    <x v="4"/>
    <x v="1"/>
  </r>
  <r>
    <s v="1012"/>
    <s v="0L"/>
    <x v="4"/>
    <d v="2018-05-25T00:00:00"/>
    <x v="1"/>
    <x v="8"/>
    <s v="ZJ"/>
    <s v="9200095625"/>
    <s v="40"/>
    <n v="29.93"/>
    <s v=""/>
    <x v="1"/>
    <x v="4"/>
    <x v="1"/>
  </r>
  <r>
    <s v="1012"/>
    <s v="0L"/>
    <x v="4"/>
    <d v="2018-05-26T00:00:00"/>
    <x v="1"/>
    <x v="8"/>
    <s v="ZJ"/>
    <s v="9200095626"/>
    <s v="40"/>
    <n v="7.24"/>
    <s v=""/>
    <x v="1"/>
    <x v="4"/>
    <x v="1"/>
  </r>
  <r>
    <s v="1012"/>
    <s v="0L"/>
    <x v="4"/>
    <d v="2018-05-29T00:00:00"/>
    <x v="1"/>
    <x v="8"/>
    <s v="ZJ"/>
    <s v="9200095627"/>
    <s v="40"/>
    <n v="1.18"/>
    <s v=""/>
    <x v="1"/>
    <x v="4"/>
    <x v="1"/>
  </r>
  <r>
    <s v="1012"/>
    <s v="0L"/>
    <x v="4"/>
    <d v="2018-05-29T00:00:00"/>
    <x v="1"/>
    <x v="8"/>
    <s v="ZJ"/>
    <s v="9200095628"/>
    <s v="40"/>
    <n v="99.76"/>
    <s v=""/>
    <x v="1"/>
    <x v="4"/>
    <x v="1"/>
  </r>
  <r>
    <s v="1012"/>
    <s v="0L"/>
    <x v="4"/>
    <d v="2018-05-25T00:00:00"/>
    <x v="1"/>
    <x v="8"/>
    <s v="ZJ"/>
    <s v="9200095633"/>
    <s v="50"/>
    <n v="-342.07"/>
    <s v=""/>
    <x v="1"/>
    <x v="4"/>
    <x v="1"/>
  </r>
  <r>
    <s v="1012"/>
    <s v="0L"/>
    <x v="4"/>
    <d v="2018-05-29T00:00:00"/>
    <x v="1"/>
    <x v="8"/>
    <s v="ZJ"/>
    <s v="9200095635"/>
    <s v="50"/>
    <n v="-2803.03"/>
    <s v=""/>
    <x v="1"/>
    <x v="4"/>
    <x v="1"/>
  </r>
  <r>
    <s v="1012"/>
    <s v="0L"/>
    <x v="4"/>
    <d v="2018-05-29T00:00:00"/>
    <x v="1"/>
    <x v="8"/>
    <s v="ZJ"/>
    <s v="9200095637"/>
    <s v="50"/>
    <n v="-24.39"/>
    <s v=""/>
    <x v="1"/>
    <x v="4"/>
    <x v="1"/>
  </r>
  <r>
    <s v="1012"/>
    <s v="0L"/>
    <x v="4"/>
    <d v="2018-05-30T00:00:00"/>
    <x v="1"/>
    <x v="8"/>
    <s v="ZJ"/>
    <s v="9200095675"/>
    <s v="50"/>
    <n v="-154.6"/>
    <s v=""/>
    <x v="1"/>
    <x v="4"/>
    <x v="1"/>
  </r>
  <r>
    <s v="1012"/>
    <s v="0L"/>
    <x v="4"/>
    <d v="2018-05-30T00:00:00"/>
    <x v="1"/>
    <x v="8"/>
    <s v="ZJ"/>
    <s v="9200095707"/>
    <s v="40"/>
    <n v="3.11"/>
    <s v=""/>
    <x v="1"/>
    <x v="4"/>
    <x v="1"/>
  </r>
  <r>
    <s v="1012"/>
    <s v="0L"/>
    <x v="4"/>
    <d v="2018-05-31T00:00:00"/>
    <x v="1"/>
    <x v="8"/>
    <s v="ZJ"/>
    <s v="9200095708"/>
    <s v="50"/>
    <n v="-2.84"/>
    <s v=""/>
    <x v="2"/>
    <x v="4"/>
    <x v="2"/>
  </r>
  <r>
    <s v="1012"/>
    <s v="0L"/>
    <x v="4"/>
    <d v="2018-05-31T00:00:00"/>
    <x v="1"/>
    <x v="8"/>
    <s v="ZJ"/>
    <s v="9200095709"/>
    <s v="50"/>
    <n v="-1919.06"/>
    <s v=""/>
    <x v="1"/>
    <x v="4"/>
    <x v="1"/>
  </r>
  <r>
    <s v="1012"/>
    <s v="0L"/>
    <x v="4"/>
    <d v="2018-05-09T00:00:00"/>
    <x v="1"/>
    <x v="8"/>
    <s v="ZJ"/>
    <s v="9200095710"/>
    <s v="40"/>
    <n v="1.76"/>
    <s v=""/>
    <x v="1"/>
    <x v="4"/>
    <x v="1"/>
  </r>
  <r>
    <s v="1012"/>
    <s v="0L"/>
    <x v="4"/>
    <d v="2018-05-16T00:00:00"/>
    <x v="1"/>
    <x v="8"/>
    <s v="ZJ"/>
    <s v="9200095712"/>
    <s v="40"/>
    <n v="2.74"/>
    <s v=""/>
    <x v="1"/>
    <x v="4"/>
    <x v="1"/>
  </r>
  <r>
    <s v="1012"/>
    <s v="0L"/>
    <x v="4"/>
    <d v="2018-05-30T00:00:00"/>
    <x v="1"/>
    <x v="8"/>
    <s v="ZJ"/>
    <s v="9200095714"/>
    <s v="40"/>
    <n v="29.35"/>
    <s v=""/>
    <x v="1"/>
    <x v="4"/>
    <x v="1"/>
  </r>
  <r>
    <s v="1012"/>
    <s v="0L"/>
    <x v="4"/>
    <d v="2018-05-23T00:00:00"/>
    <x v="1"/>
    <x v="8"/>
    <s v="ZJ"/>
    <s v="9200095719"/>
    <s v="40"/>
    <n v="0.76"/>
    <s v=""/>
    <x v="1"/>
    <x v="4"/>
    <x v="1"/>
  </r>
  <r>
    <s v="1012"/>
    <s v="0L"/>
    <x v="4"/>
    <d v="2018-05-30T00:00:00"/>
    <x v="1"/>
    <x v="8"/>
    <s v="ZJ"/>
    <s v="9200095728"/>
    <s v="40"/>
    <n v="33.26"/>
    <s v=""/>
    <x v="1"/>
    <x v="4"/>
    <x v="1"/>
  </r>
  <r>
    <s v="1012"/>
    <s v="0L"/>
    <x v="4"/>
    <d v="2018-05-30T00:00:00"/>
    <x v="1"/>
    <x v="8"/>
    <s v="ZJ"/>
    <s v="9200095735"/>
    <s v="50"/>
    <n v="-35.28"/>
    <s v=""/>
    <x v="1"/>
    <x v="4"/>
    <x v="1"/>
  </r>
  <r>
    <s v="1012"/>
    <s v="0L"/>
    <x v="4"/>
    <d v="2018-05-31T00:00:00"/>
    <x v="1"/>
    <x v="8"/>
    <s v="ZJ"/>
    <s v="9200095737"/>
    <s v="50"/>
    <n v="-70.28"/>
    <s v=""/>
    <x v="1"/>
    <x v="4"/>
    <x v="1"/>
  </r>
  <r>
    <s v="1012"/>
    <s v="0L"/>
    <x v="4"/>
    <d v="2018-05-01T00:00:00"/>
    <x v="1"/>
    <x v="8"/>
    <s v="ZJ"/>
    <s v="9200095740"/>
    <s v="40"/>
    <n v="1.97"/>
    <s v=""/>
    <x v="1"/>
    <x v="4"/>
    <x v="1"/>
  </r>
  <r>
    <s v="1012"/>
    <s v="0L"/>
    <x v="4"/>
    <d v="2018-05-23T00:00:00"/>
    <x v="1"/>
    <x v="8"/>
    <s v="ZJ"/>
    <s v="9200095743"/>
    <s v="40"/>
    <n v="2.0699999999999998"/>
    <s v=""/>
    <x v="1"/>
    <x v="4"/>
    <x v="1"/>
  </r>
  <r>
    <s v="1012"/>
    <s v="0L"/>
    <x v="4"/>
    <d v="2018-05-30T00:00:00"/>
    <x v="1"/>
    <x v="8"/>
    <s v="ZJ"/>
    <s v="9200095746"/>
    <s v="40"/>
    <n v="17.149999999999999"/>
    <s v=""/>
    <x v="1"/>
    <x v="4"/>
    <x v="1"/>
  </r>
  <r>
    <s v="1012"/>
    <s v="0L"/>
    <x v="4"/>
    <d v="2018-05-31T00:00:00"/>
    <x v="1"/>
    <x v="8"/>
    <s v="ZJ"/>
    <s v="9200095747"/>
    <s v="40"/>
    <n v="3.02"/>
    <s v=""/>
    <x v="1"/>
    <x v="4"/>
    <x v="1"/>
  </r>
  <r>
    <s v="1012"/>
    <s v="0L"/>
    <x v="4"/>
    <d v="2018-05-31T00:00:00"/>
    <x v="1"/>
    <x v="8"/>
    <s v="ZJ"/>
    <s v="9200095748"/>
    <s v="40"/>
    <n v="61.83"/>
    <s v=""/>
    <x v="1"/>
    <x v="4"/>
    <x v="1"/>
  </r>
  <r>
    <s v="1012"/>
    <s v="0L"/>
    <x v="4"/>
    <d v="2018-05-30T00:00:00"/>
    <x v="1"/>
    <x v="8"/>
    <s v="ZJ"/>
    <s v="9200095763"/>
    <s v="40"/>
    <n v="35.28"/>
    <s v=""/>
    <x v="1"/>
    <x v="4"/>
    <x v="1"/>
  </r>
  <r>
    <s v="1012"/>
    <s v="0L"/>
    <x v="4"/>
    <d v="2018-05-30T00:00:00"/>
    <x v="1"/>
    <x v="8"/>
    <s v="ZJ"/>
    <s v="9200095766"/>
    <s v="50"/>
    <n v="-0.64"/>
    <s v=""/>
    <x v="0"/>
    <x v="4"/>
    <x v="0"/>
  </r>
  <r>
    <s v="1012"/>
    <s v="0L"/>
    <x v="4"/>
    <d v="2018-05-30T00:00:00"/>
    <x v="1"/>
    <x v="8"/>
    <s v="ZJ"/>
    <s v="9200095767"/>
    <s v="50"/>
    <n v="-5.52"/>
    <s v=""/>
    <x v="1"/>
    <x v="4"/>
    <x v="1"/>
  </r>
  <r>
    <s v="1012"/>
    <s v="0L"/>
    <x v="4"/>
    <d v="2018-05-31T00:00:00"/>
    <x v="1"/>
    <x v="8"/>
    <s v="ZJ"/>
    <s v="9200095774"/>
    <s v="40"/>
    <n v="9.26"/>
    <s v=""/>
    <x v="1"/>
    <x v="4"/>
    <x v="1"/>
  </r>
  <r>
    <s v="1012"/>
    <s v="0L"/>
    <x v="4"/>
    <d v="2018-06-01T00:00:00"/>
    <x v="1"/>
    <x v="9"/>
    <s v="ZJ"/>
    <s v="9200095796"/>
    <s v="50"/>
    <n v="-1372.34"/>
    <s v=""/>
    <x v="1"/>
    <x v="4"/>
    <x v="1"/>
  </r>
  <r>
    <s v="1012"/>
    <s v="0L"/>
    <x v="4"/>
    <d v="2018-05-17T00:00:00"/>
    <x v="1"/>
    <x v="8"/>
    <s v="ZJ"/>
    <s v="9200095801"/>
    <s v="40"/>
    <n v="1.82"/>
    <s v=""/>
    <x v="1"/>
    <x v="4"/>
    <x v="1"/>
  </r>
  <r>
    <s v="1012"/>
    <s v="0L"/>
    <x v="4"/>
    <d v="2018-06-01T00:00:00"/>
    <x v="1"/>
    <x v="9"/>
    <s v="ZJ"/>
    <s v="9200095811"/>
    <s v="40"/>
    <n v="49.17"/>
    <s v=""/>
    <x v="1"/>
    <x v="4"/>
    <x v="1"/>
  </r>
  <r>
    <s v="1012"/>
    <s v="0L"/>
    <x v="4"/>
    <d v="2018-05-31T00:00:00"/>
    <x v="1"/>
    <x v="8"/>
    <s v="ZJ"/>
    <s v="9200095820"/>
    <s v="40"/>
    <n v="1.76"/>
    <s v=""/>
    <x v="1"/>
    <x v="4"/>
    <x v="1"/>
  </r>
  <r>
    <s v="1012"/>
    <s v="0L"/>
    <x v="4"/>
    <d v="2018-05-31T00:00:00"/>
    <x v="1"/>
    <x v="8"/>
    <s v="ZJ"/>
    <s v="9200095822"/>
    <s v="40"/>
    <n v="2.33"/>
    <s v=""/>
    <x v="1"/>
    <x v="4"/>
    <x v="1"/>
  </r>
  <r>
    <s v="1012"/>
    <s v="0L"/>
    <x v="4"/>
    <d v="2018-05-31T00:00:00"/>
    <x v="1"/>
    <x v="8"/>
    <s v="ZJ"/>
    <s v="9200095823"/>
    <s v="50"/>
    <n v="-24.14"/>
    <s v=""/>
    <x v="1"/>
    <x v="4"/>
    <x v="1"/>
  </r>
  <r>
    <s v="1012"/>
    <s v="0L"/>
    <x v="4"/>
    <d v="2018-06-01T00:00:00"/>
    <x v="1"/>
    <x v="9"/>
    <s v="ZJ"/>
    <s v="9200095825"/>
    <s v="50"/>
    <n v="-63.94"/>
    <s v=""/>
    <x v="1"/>
    <x v="4"/>
    <x v="1"/>
  </r>
  <r>
    <s v="1012"/>
    <s v="0L"/>
    <x v="4"/>
    <d v="2018-06-04T00:00:00"/>
    <x v="1"/>
    <x v="9"/>
    <s v="ZJ"/>
    <s v="9200095847"/>
    <s v="50"/>
    <n v="-0.68"/>
    <s v=""/>
    <x v="2"/>
    <x v="4"/>
    <x v="2"/>
  </r>
  <r>
    <s v="1012"/>
    <s v="0L"/>
    <x v="4"/>
    <d v="2018-06-04T00:00:00"/>
    <x v="1"/>
    <x v="9"/>
    <s v="ZJ"/>
    <s v="9200095847"/>
    <s v="50"/>
    <n v="-177.11"/>
    <s v=""/>
    <x v="5"/>
    <x v="4"/>
    <x v="5"/>
  </r>
  <r>
    <s v="1012"/>
    <s v="0L"/>
    <x v="4"/>
    <d v="2018-06-04T00:00:00"/>
    <x v="1"/>
    <x v="9"/>
    <s v="ZJ"/>
    <s v="9200095847"/>
    <s v="50"/>
    <n v="-2803.72"/>
    <s v=""/>
    <x v="1"/>
    <x v="4"/>
    <x v="1"/>
  </r>
  <r>
    <s v="1012"/>
    <s v="0L"/>
    <x v="4"/>
    <d v="2018-06-01T00:00:00"/>
    <x v="1"/>
    <x v="9"/>
    <s v="ZJ"/>
    <s v="9200095860"/>
    <s v="40"/>
    <n v="4.37"/>
    <s v=""/>
    <x v="1"/>
    <x v="4"/>
    <x v="1"/>
  </r>
  <r>
    <s v="1012"/>
    <s v="0L"/>
    <x v="4"/>
    <d v="2018-06-01T00:00:00"/>
    <x v="1"/>
    <x v="9"/>
    <s v="ZJ"/>
    <s v="9200095871"/>
    <s v="50"/>
    <n v="-35.14"/>
    <s v=""/>
    <x v="1"/>
    <x v="4"/>
    <x v="1"/>
  </r>
  <r>
    <s v="1012"/>
    <s v="0L"/>
    <x v="4"/>
    <d v="2018-06-02T00:00:00"/>
    <x v="1"/>
    <x v="9"/>
    <s v="ZJ"/>
    <s v="9200095872"/>
    <s v="50"/>
    <n v="-14.62"/>
    <s v=""/>
    <x v="1"/>
    <x v="4"/>
    <x v="1"/>
  </r>
  <r>
    <s v="1012"/>
    <s v="0L"/>
    <x v="4"/>
    <d v="2018-06-04T00:00:00"/>
    <x v="1"/>
    <x v="9"/>
    <s v="ZJ"/>
    <s v="9200095875"/>
    <s v="50"/>
    <n v="-8.9700000000000006"/>
    <s v=""/>
    <x v="1"/>
    <x v="4"/>
    <x v="1"/>
  </r>
  <r>
    <s v="1012"/>
    <s v="0L"/>
    <x v="4"/>
    <d v="2018-06-01T00:00:00"/>
    <x v="1"/>
    <x v="9"/>
    <s v="ZJ"/>
    <s v="9200095879"/>
    <s v="40"/>
    <n v="33.92"/>
    <s v=""/>
    <x v="1"/>
    <x v="4"/>
    <x v="1"/>
  </r>
  <r>
    <s v="1012"/>
    <s v="0L"/>
    <x v="4"/>
    <d v="2018-06-02T00:00:00"/>
    <x v="1"/>
    <x v="9"/>
    <s v="ZJ"/>
    <s v="9200095880"/>
    <s v="40"/>
    <n v="41.82"/>
    <s v=""/>
    <x v="1"/>
    <x v="4"/>
    <x v="1"/>
  </r>
  <r>
    <s v="1012"/>
    <s v="0L"/>
    <x v="4"/>
    <d v="2018-06-04T00:00:00"/>
    <x v="1"/>
    <x v="9"/>
    <s v="ZJ"/>
    <s v="9200095884"/>
    <s v="40"/>
    <n v="38.72"/>
    <s v=""/>
    <x v="1"/>
    <x v="4"/>
    <x v="1"/>
  </r>
  <r>
    <s v="1012"/>
    <s v="0L"/>
    <x v="4"/>
    <d v="2018-06-05T00:00:00"/>
    <x v="1"/>
    <x v="9"/>
    <s v="ZJ"/>
    <s v="9200095928"/>
    <s v="50"/>
    <n v="-130.6"/>
    <s v=""/>
    <x v="0"/>
    <x v="4"/>
    <x v="0"/>
  </r>
  <r>
    <s v="1012"/>
    <s v="0L"/>
    <x v="4"/>
    <d v="2018-06-05T00:00:00"/>
    <x v="1"/>
    <x v="9"/>
    <s v="ZJ"/>
    <s v="9200095928"/>
    <s v="50"/>
    <n v="-235.76"/>
    <s v=""/>
    <x v="2"/>
    <x v="4"/>
    <x v="2"/>
  </r>
  <r>
    <s v="1012"/>
    <s v="0L"/>
    <x v="4"/>
    <d v="2018-06-05T00:00:00"/>
    <x v="1"/>
    <x v="9"/>
    <s v="ZJ"/>
    <s v="9200095928"/>
    <s v="50"/>
    <n v="-2915.53"/>
    <s v=""/>
    <x v="1"/>
    <x v="4"/>
    <x v="1"/>
  </r>
  <r>
    <s v="1012"/>
    <s v="0L"/>
    <x v="4"/>
    <d v="2018-06-05T00:00:00"/>
    <x v="1"/>
    <x v="9"/>
    <s v="ZJ"/>
    <s v="9200095959"/>
    <s v="40"/>
    <n v="14.18"/>
    <s v=""/>
    <x v="1"/>
    <x v="4"/>
    <x v="1"/>
  </r>
  <r>
    <s v="1012"/>
    <s v="0L"/>
    <x v="4"/>
    <d v="2018-06-06T00:00:00"/>
    <x v="1"/>
    <x v="9"/>
    <s v="ZJ"/>
    <s v="9200095963"/>
    <s v="50"/>
    <n v="-8.51"/>
    <s v=""/>
    <x v="0"/>
    <x v="4"/>
    <x v="0"/>
  </r>
  <r>
    <s v="1012"/>
    <s v="0L"/>
    <x v="4"/>
    <d v="2018-06-06T00:00:00"/>
    <x v="1"/>
    <x v="9"/>
    <s v="ZJ"/>
    <s v="9200095963"/>
    <s v="50"/>
    <n v="-440.87"/>
    <s v=""/>
    <x v="3"/>
    <x v="4"/>
    <x v="3"/>
  </r>
  <r>
    <s v="1012"/>
    <s v="0L"/>
    <x v="4"/>
    <d v="2018-06-06T00:00:00"/>
    <x v="1"/>
    <x v="9"/>
    <s v="ZJ"/>
    <s v="9200095963"/>
    <s v="50"/>
    <n v="-1255.1099999999999"/>
    <s v=""/>
    <x v="1"/>
    <x v="4"/>
    <x v="1"/>
  </r>
  <r>
    <s v="1012"/>
    <s v="0L"/>
    <x v="4"/>
    <d v="2018-06-06T00:00:00"/>
    <x v="1"/>
    <x v="9"/>
    <s v="ZJ"/>
    <s v="9200095963"/>
    <s v="50"/>
    <n v="-71.19"/>
    <s v=""/>
    <x v="2"/>
    <x v="4"/>
    <x v="2"/>
  </r>
  <r>
    <s v="1012"/>
    <s v="0L"/>
    <x v="4"/>
    <d v="2018-06-04T00:00:00"/>
    <x v="1"/>
    <x v="9"/>
    <s v="ZJ"/>
    <s v="9200095966"/>
    <s v="40"/>
    <n v="2.61"/>
    <s v=""/>
    <x v="1"/>
    <x v="4"/>
    <x v="1"/>
  </r>
  <r>
    <s v="1012"/>
    <s v="0L"/>
    <x v="4"/>
    <d v="2018-06-05T00:00:00"/>
    <x v="1"/>
    <x v="9"/>
    <s v="ZJ"/>
    <s v="9200095967"/>
    <s v="40"/>
    <n v="2.8"/>
    <s v=""/>
    <x v="1"/>
    <x v="4"/>
    <x v="1"/>
  </r>
  <r>
    <s v="1012"/>
    <s v="0L"/>
    <x v="4"/>
    <d v="2018-06-05T00:00:00"/>
    <x v="1"/>
    <x v="9"/>
    <s v="ZJ"/>
    <s v="9200095968"/>
    <s v="40"/>
    <n v="24.39"/>
    <s v=""/>
    <x v="1"/>
    <x v="4"/>
    <x v="1"/>
  </r>
  <r>
    <s v="1012"/>
    <s v="0L"/>
    <x v="4"/>
    <d v="2018-06-05T00:00:00"/>
    <x v="1"/>
    <x v="9"/>
    <s v="ZJ"/>
    <s v="9200095975"/>
    <s v="40"/>
    <n v="56.08"/>
    <s v=""/>
    <x v="1"/>
    <x v="4"/>
    <x v="1"/>
  </r>
  <r>
    <s v="1012"/>
    <s v="0L"/>
    <x v="4"/>
    <d v="2018-06-06T00:00:00"/>
    <x v="1"/>
    <x v="9"/>
    <s v="ZJ"/>
    <s v="9200095978"/>
    <s v="40"/>
    <n v="53.1"/>
    <s v=""/>
    <x v="1"/>
    <x v="4"/>
    <x v="1"/>
  </r>
  <r>
    <s v="1012"/>
    <s v="0L"/>
    <x v="4"/>
    <d v="2018-06-06T00:00:00"/>
    <x v="1"/>
    <x v="9"/>
    <s v="ZJ"/>
    <s v="9200095979"/>
    <s v="40"/>
    <n v="2.0699999999999998"/>
    <s v=""/>
    <x v="2"/>
    <x v="4"/>
    <x v="2"/>
  </r>
  <r>
    <s v="1012"/>
    <s v="0L"/>
    <x v="4"/>
    <d v="2018-06-05T00:00:00"/>
    <x v="1"/>
    <x v="9"/>
    <s v="ZJ"/>
    <s v="9200095980"/>
    <s v="50"/>
    <n v="-0.7"/>
    <s v=""/>
    <x v="1"/>
    <x v="4"/>
    <x v="1"/>
  </r>
  <r>
    <s v="1012"/>
    <s v="0L"/>
    <x v="4"/>
    <d v="2018-06-06T00:00:00"/>
    <x v="1"/>
    <x v="9"/>
    <s v="ZJ"/>
    <s v="9200095981"/>
    <s v="50"/>
    <n v="-8.16"/>
    <s v=""/>
    <x v="5"/>
    <x v="4"/>
    <x v="5"/>
  </r>
  <r>
    <s v="1012"/>
    <s v="0L"/>
    <x v="4"/>
    <d v="2018-06-06T00:00:00"/>
    <x v="1"/>
    <x v="9"/>
    <s v="ZJ"/>
    <s v="9200095982"/>
    <s v="50"/>
    <n v="-337.22"/>
    <s v=""/>
    <x v="1"/>
    <x v="4"/>
    <x v="1"/>
  </r>
  <r>
    <s v="1012"/>
    <s v="0L"/>
    <x v="4"/>
    <d v="2018-06-04T00:00:00"/>
    <x v="1"/>
    <x v="9"/>
    <s v="ZJ"/>
    <s v="9200095995"/>
    <s v="50"/>
    <n v="-1.46"/>
    <s v=""/>
    <x v="5"/>
    <x v="4"/>
    <x v="5"/>
  </r>
  <r>
    <s v="1012"/>
    <s v="0L"/>
    <x v="4"/>
    <d v="2018-06-04T00:00:00"/>
    <x v="1"/>
    <x v="9"/>
    <s v="ZJ"/>
    <s v="9200095995"/>
    <s v="50"/>
    <n v="-3.04"/>
    <s v=""/>
    <x v="1"/>
    <x v="4"/>
    <x v="1"/>
  </r>
  <r>
    <s v="1012"/>
    <s v="0L"/>
    <x v="4"/>
    <d v="2018-06-05T00:00:00"/>
    <x v="1"/>
    <x v="9"/>
    <s v="ZJ"/>
    <s v="9200095996"/>
    <s v="50"/>
    <n v="-14.86"/>
    <s v=""/>
    <x v="1"/>
    <x v="4"/>
    <x v="1"/>
  </r>
  <r>
    <s v="1012"/>
    <s v="0L"/>
    <x v="4"/>
    <d v="2018-06-07T00:00:00"/>
    <x v="1"/>
    <x v="9"/>
    <s v="ZJ"/>
    <s v="9200096031"/>
    <s v="50"/>
    <n v="-52.05"/>
    <s v=""/>
    <x v="3"/>
    <x v="4"/>
    <x v="3"/>
  </r>
  <r>
    <s v="1012"/>
    <s v="0L"/>
    <x v="4"/>
    <d v="2018-06-07T00:00:00"/>
    <x v="1"/>
    <x v="9"/>
    <s v="ZJ"/>
    <s v="9200096031"/>
    <s v="50"/>
    <n v="-28.26"/>
    <s v=""/>
    <x v="2"/>
    <x v="4"/>
    <x v="2"/>
  </r>
  <r>
    <s v="1012"/>
    <s v="0L"/>
    <x v="4"/>
    <d v="2018-06-07T00:00:00"/>
    <x v="1"/>
    <x v="9"/>
    <s v="ZJ"/>
    <s v="9200096031"/>
    <s v="50"/>
    <n v="-4882.75"/>
    <s v=""/>
    <x v="1"/>
    <x v="4"/>
    <x v="1"/>
  </r>
  <r>
    <s v="1012"/>
    <s v="0L"/>
    <x v="4"/>
    <d v="2018-06-07T00:00:00"/>
    <x v="1"/>
    <x v="9"/>
    <s v="ZJ"/>
    <s v="9200096031"/>
    <s v="50"/>
    <n v="-4.34"/>
    <s v=""/>
    <x v="0"/>
    <x v="4"/>
    <x v="0"/>
  </r>
  <r>
    <s v="1012"/>
    <s v="0L"/>
    <x v="4"/>
    <d v="2018-06-04T00:00:00"/>
    <x v="1"/>
    <x v="9"/>
    <s v="ZJ"/>
    <s v="9200096036"/>
    <s v="40"/>
    <n v="7.98"/>
    <s v=""/>
    <x v="1"/>
    <x v="4"/>
    <x v="1"/>
  </r>
  <r>
    <s v="1012"/>
    <s v="0L"/>
    <x v="4"/>
    <d v="2018-06-06T00:00:00"/>
    <x v="1"/>
    <x v="9"/>
    <s v="ZJ"/>
    <s v="9200096041"/>
    <s v="40"/>
    <n v="2.95"/>
    <s v=""/>
    <x v="1"/>
    <x v="4"/>
    <x v="1"/>
  </r>
  <r>
    <s v="1012"/>
    <s v="0L"/>
    <x v="4"/>
    <d v="2018-06-07T00:00:00"/>
    <x v="1"/>
    <x v="9"/>
    <s v="ZJ"/>
    <s v="9200096044"/>
    <s v="40"/>
    <n v="160.1"/>
    <s v=""/>
    <x v="1"/>
    <x v="4"/>
    <x v="1"/>
  </r>
  <r>
    <s v="1012"/>
    <s v="0L"/>
    <x v="4"/>
    <d v="2018-06-07T00:00:00"/>
    <x v="1"/>
    <x v="9"/>
    <s v="ZJ"/>
    <s v="9200096044"/>
    <s v="40"/>
    <n v="4.6900000000000004"/>
    <s v=""/>
    <x v="2"/>
    <x v="4"/>
    <x v="2"/>
  </r>
  <r>
    <s v="1012"/>
    <s v="0L"/>
    <x v="4"/>
    <d v="2018-06-06T00:00:00"/>
    <x v="1"/>
    <x v="9"/>
    <s v="ZJ"/>
    <s v="9200096048"/>
    <s v="50"/>
    <n v="-121.76"/>
    <s v=""/>
    <x v="1"/>
    <x v="4"/>
    <x v="1"/>
  </r>
  <r>
    <s v="1012"/>
    <s v="0L"/>
    <x v="4"/>
    <d v="2018-06-07T00:00:00"/>
    <x v="1"/>
    <x v="9"/>
    <s v="ZJ"/>
    <s v="9200096049"/>
    <s v="50"/>
    <n v="-5.26"/>
    <s v=""/>
    <x v="1"/>
    <x v="4"/>
    <x v="1"/>
  </r>
  <r>
    <s v="1012"/>
    <s v="0L"/>
    <x v="4"/>
    <d v="2018-06-07T00:00:00"/>
    <x v="1"/>
    <x v="9"/>
    <s v="ZJ"/>
    <s v="9200096081"/>
    <s v="40"/>
    <n v="1.98"/>
    <s v=""/>
    <x v="1"/>
    <x v="4"/>
    <x v="1"/>
  </r>
  <r>
    <s v="1012"/>
    <s v="0L"/>
    <x v="4"/>
    <d v="2018-06-04T00:00:00"/>
    <x v="1"/>
    <x v="9"/>
    <s v="ZJ"/>
    <s v="9200096083"/>
    <s v="40"/>
    <n v="116.65"/>
    <s v=""/>
    <x v="5"/>
    <x v="4"/>
    <x v="5"/>
  </r>
  <r>
    <s v="1012"/>
    <s v="0L"/>
    <x v="4"/>
    <d v="2018-06-07T00:00:00"/>
    <x v="1"/>
    <x v="9"/>
    <s v="ZJ"/>
    <s v="9200096084"/>
    <s v="40"/>
    <n v="6.29"/>
    <s v=""/>
    <x v="1"/>
    <x v="4"/>
    <x v="1"/>
  </r>
  <r>
    <s v="1012"/>
    <s v="0L"/>
    <x v="4"/>
    <d v="2018-06-08T00:00:00"/>
    <x v="1"/>
    <x v="9"/>
    <s v="ZJ"/>
    <s v="9200096090"/>
    <s v="50"/>
    <n v="-67.59"/>
    <s v=""/>
    <x v="3"/>
    <x v="4"/>
    <x v="3"/>
  </r>
  <r>
    <s v="1012"/>
    <s v="0L"/>
    <x v="4"/>
    <d v="2018-06-08T00:00:00"/>
    <x v="1"/>
    <x v="9"/>
    <s v="ZJ"/>
    <s v="9200096090"/>
    <s v="50"/>
    <n v="-21.01"/>
    <s v=""/>
    <x v="2"/>
    <x v="4"/>
    <x v="2"/>
  </r>
  <r>
    <s v="1012"/>
    <s v="0L"/>
    <x v="4"/>
    <d v="2018-06-08T00:00:00"/>
    <x v="1"/>
    <x v="9"/>
    <s v="ZJ"/>
    <s v="9200096090"/>
    <s v="50"/>
    <n v="-4624.87"/>
    <s v=""/>
    <x v="1"/>
    <x v="4"/>
    <x v="1"/>
  </r>
  <r>
    <s v="1012"/>
    <s v="0L"/>
    <x v="4"/>
    <d v="2018-06-08T00:00:00"/>
    <x v="1"/>
    <x v="9"/>
    <s v="ZJ"/>
    <s v="9200096090"/>
    <s v="50"/>
    <n v="-10.84"/>
    <s v=""/>
    <x v="0"/>
    <x v="4"/>
    <x v="0"/>
  </r>
  <r>
    <s v="1012"/>
    <s v="0L"/>
    <x v="4"/>
    <d v="2018-06-07T00:00:00"/>
    <x v="1"/>
    <x v="9"/>
    <s v="ZJ"/>
    <s v="9200096101"/>
    <s v="40"/>
    <n v="28.73"/>
    <s v=""/>
    <x v="1"/>
    <x v="4"/>
    <x v="1"/>
  </r>
  <r>
    <s v="1012"/>
    <s v="0L"/>
    <x v="4"/>
    <d v="2018-06-08T00:00:00"/>
    <x v="1"/>
    <x v="9"/>
    <s v="ZJ"/>
    <s v="9200096102"/>
    <s v="40"/>
    <n v="63.73"/>
    <s v=""/>
    <x v="1"/>
    <x v="4"/>
    <x v="1"/>
  </r>
  <r>
    <s v="1012"/>
    <s v="0L"/>
    <x v="4"/>
    <d v="2018-06-07T00:00:00"/>
    <x v="1"/>
    <x v="9"/>
    <s v="ZJ"/>
    <s v="9200096114"/>
    <s v="50"/>
    <n v="-15.54"/>
    <s v=""/>
    <x v="1"/>
    <x v="4"/>
    <x v="1"/>
  </r>
  <r>
    <s v="1012"/>
    <s v="0L"/>
    <x v="4"/>
    <d v="2018-06-08T00:00:00"/>
    <x v="1"/>
    <x v="9"/>
    <s v="ZJ"/>
    <s v="9200096116"/>
    <s v="50"/>
    <n v="-10.42"/>
    <s v=""/>
    <x v="1"/>
    <x v="4"/>
    <x v="1"/>
  </r>
  <r>
    <s v="1012"/>
    <s v="0L"/>
    <x v="4"/>
    <d v="2018-06-08T00:00:00"/>
    <x v="1"/>
    <x v="9"/>
    <s v="ZJ"/>
    <s v="9200096135"/>
    <s v="40"/>
    <n v="1.59"/>
    <s v=""/>
    <x v="1"/>
    <x v="4"/>
    <x v="1"/>
  </r>
  <r>
    <s v="1012"/>
    <s v="0L"/>
    <x v="4"/>
    <d v="2018-06-08T00:00:00"/>
    <x v="1"/>
    <x v="9"/>
    <s v="ZJ"/>
    <s v="9200096141"/>
    <s v="40"/>
    <n v="0.35"/>
    <s v=""/>
    <x v="1"/>
    <x v="4"/>
    <x v="1"/>
  </r>
  <r>
    <s v="1012"/>
    <s v="0L"/>
    <x v="4"/>
    <d v="2018-06-07T00:00:00"/>
    <x v="1"/>
    <x v="9"/>
    <s v="ZJ"/>
    <s v="9200096139"/>
    <s v="40"/>
    <n v="4.1900000000000004"/>
    <s v=""/>
    <x v="3"/>
    <x v="4"/>
    <x v="3"/>
  </r>
  <r>
    <s v="1012"/>
    <s v="0L"/>
    <x v="4"/>
    <d v="2018-06-08T00:00:00"/>
    <x v="1"/>
    <x v="9"/>
    <s v="ZJ"/>
    <s v="9200096148"/>
    <s v="40"/>
    <n v="1.98"/>
    <s v=""/>
    <x v="1"/>
    <x v="4"/>
    <x v="1"/>
  </r>
  <r>
    <s v="1012"/>
    <s v="0L"/>
    <x v="4"/>
    <d v="2018-06-09T00:00:00"/>
    <x v="1"/>
    <x v="9"/>
    <s v="ZJ"/>
    <s v="9200096150"/>
    <s v="40"/>
    <n v="34.11"/>
    <s v=""/>
    <x v="3"/>
    <x v="4"/>
    <x v="3"/>
  </r>
  <r>
    <s v="1012"/>
    <s v="0L"/>
    <x v="4"/>
    <d v="2018-06-11T00:00:00"/>
    <x v="1"/>
    <x v="9"/>
    <s v="ZJ"/>
    <s v="9200096154"/>
    <s v="50"/>
    <n v="-61.84"/>
    <s v=""/>
    <x v="3"/>
    <x v="4"/>
    <x v="3"/>
  </r>
  <r>
    <s v="1012"/>
    <s v="0L"/>
    <x v="4"/>
    <d v="2018-06-11T00:00:00"/>
    <x v="1"/>
    <x v="9"/>
    <s v="ZJ"/>
    <s v="9200096154"/>
    <s v="50"/>
    <n v="-2131.7399999999998"/>
    <s v=""/>
    <x v="1"/>
    <x v="4"/>
    <x v="1"/>
  </r>
  <r>
    <s v="1012"/>
    <s v="0L"/>
    <x v="4"/>
    <d v="2018-06-11T00:00:00"/>
    <x v="1"/>
    <x v="9"/>
    <s v="ZJ"/>
    <s v="9200096154"/>
    <s v="50"/>
    <n v="-11.01"/>
    <s v=""/>
    <x v="2"/>
    <x v="4"/>
    <x v="2"/>
  </r>
  <r>
    <s v="1012"/>
    <s v="0L"/>
    <x v="4"/>
    <d v="2018-06-11T00:00:00"/>
    <x v="1"/>
    <x v="9"/>
    <s v="ZJ"/>
    <s v="9200096154"/>
    <s v="50"/>
    <n v="-2.78"/>
    <s v=""/>
    <x v="0"/>
    <x v="4"/>
    <x v="0"/>
  </r>
  <r>
    <s v="1012"/>
    <s v="0L"/>
    <x v="4"/>
    <d v="2018-06-11T00:00:00"/>
    <x v="1"/>
    <x v="9"/>
    <s v="ZJ"/>
    <s v="9200096152"/>
    <s v="40"/>
    <n v="30.36"/>
    <s v=""/>
    <x v="1"/>
    <x v="4"/>
    <x v="1"/>
  </r>
  <r>
    <s v="1012"/>
    <s v="0L"/>
    <x v="4"/>
    <d v="2018-06-08T00:00:00"/>
    <x v="1"/>
    <x v="9"/>
    <s v="ZJ"/>
    <s v="9200096178"/>
    <s v="40"/>
    <n v="1.59"/>
    <s v=""/>
    <x v="1"/>
    <x v="4"/>
    <x v="1"/>
  </r>
  <r>
    <s v="1012"/>
    <s v="0L"/>
    <x v="4"/>
    <d v="2018-06-08T00:00:00"/>
    <x v="1"/>
    <x v="9"/>
    <s v="ZJ"/>
    <s v="9200096181"/>
    <s v="50"/>
    <n v="-5.55"/>
    <s v=""/>
    <x v="1"/>
    <x v="4"/>
    <x v="1"/>
  </r>
  <r>
    <s v="1012"/>
    <s v="0L"/>
    <x v="4"/>
    <d v="2018-06-09T00:00:00"/>
    <x v="1"/>
    <x v="9"/>
    <s v="ZJ"/>
    <s v="9200096182"/>
    <s v="50"/>
    <n v="-1.2"/>
    <s v=""/>
    <x v="1"/>
    <x v="4"/>
    <x v="1"/>
  </r>
  <r>
    <s v="1012"/>
    <s v="0L"/>
    <x v="4"/>
    <d v="2018-06-11T00:00:00"/>
    <x v="1"/>
    <x v="9"/>
    <s v="ZJ"/>
    <s v="9200096184"/>
    <s v="50"/>
    <n v="-34.11"/>
    <s v=""/>
    <x v="3"/>
    <x v="4"/>
    <x v="3"/>
  </r>
  <r>
    <s v="1012"/>
    <s v="0L"/>
    <x v="4"/>
    <d v="2018-06-11T00:00:00"/>
    <x v="1"/>
    <x v="9"/>
    <s v="ZJ"/>
    <s v="9200096185"/>
    <s v="50"/>
    <n v="-6.25"/>
    <s v=""/>
    <x v="1"/>
    <x v="4"/>
    <x v="1"/>
  </r>
  <r>
    <s v="1012"/>
    <s v="0L"/>
    <x v="4"/>
    <d v="2018-06-12T00:00:00"/>
    <x v="1"/>
    <x v="9"/>
    <s v="ZJ"/>
    <s v="9200096215"/>
    <s v="50"/>
    <n v="-66.540000000000006"/>
    <s v=""/>
    <x v="4"/>
    <x v="4"/>
    <x v="4"/>
  </r>
  <r>
    <s v="1012"/>
    <s v="0L"/>
    <x v="4"/>
    <d v="2018-06-12T00:00:00"/>
    <x v="1"/>
    <x v="9"/>
    <s v="ZJ"/>
    <s v="9200096215"/>
    <s v="50"/>
    <n v="-1903.36"/>
    <s v=""/>
    <x v="1"/>
    <x v="4"/>
    <x v="1"/>
  </r>
  <r>
    <s v="1012"/>
    <s v="0L"/>
    <x v="4"/>
    <d v="2018-06-12T00:00:00"/>
    <x v="1"/>
    <x v="9"/>
    <s v="ZJ"/>
    <s v="9200096215"/>
    <s v="50"/>
    <n v="-1.81"/>
    <s v=""/>
    <x v="2"/>
    <x v="4"/>
    <x v="2"/>
  </r>
  <r>
    <s v="1012"/>
    <s v="0L"/>
    <x v="4"/>
    <d v="2018-06-13T00:00:00"/>
    <x v="1"/>
    <x v="9"/>
    <s v="ZJ"/>
    <s v="9200096258"/>
    <s v="50"/>
    <n v="-29.05"/>
    <s v=""/>
    <x v="0"/>
    <x v="4"/>
    <x v="0"/>
  </r>
  <r>
    <s v="1012"/>
    <s v="0L"/>
    <x v="4"/>
    <d v="2018-06-13T00:00:00"/>
    <x v="1"/>
    <x v="9"/>
    <s v="ZJ"/>
    <s v="9200096258"/>
    <s v="50"/>
    <n v="-243.64"/>
    <s v=""/>
    <x v="2"/>
    <x v="4"/>
    <x v="2"/>
  </r>
  <r>
    <s v="1012"/>
    <s v="0L"/>
    <x v="4"/>
    <d v="2018-06-13T00:00:00"/>
    <x v="1"/>
    <x v="9"/>
    <s v="ZJ"/>
    <s v="9200096258"/>
    <s v="50"/>
    <n v="-2175.16"/>
    <s v=""/>
    <x v="1"/>
    <x v="4"/>
    <x v="1"/>
  </r>
  <r>
    <s v="1012"/>
    <s v="0L"/>
    <x v="4"/>
    <d v="2018-06-12T00:00:00"/>
    <x v="1"/>
    <x v="9"/>
    <s v="ZJ"/>
    <s v="9200096261"/>
    <s v="40"/>
    <n v="5.0999999999999996"/>
    <s v=""/>
    <x v="1"/>
    <x v="4"/>
    <x v="1"/>
  </r>
  <r>
    <s v="1012"/>
    <s v="0L"/>
    <x v="4"/>
    <d v="2018-06-11T00:00:00"/>
    <x v="1"/>
    <x v="9"/>
    <s v="ZJ"/>
    <s v="9200096266"/>
    <s v="40"/>
    <n v="4.93"/>
    <s v=""/>
    <x v="1"/>
    <x v="4"/>
    <x v="1"/>
  </r>
  <r>
    <s v="1012"/>
    <s v="0L"/>
    <x v="4"/>
    <d v="2018-06-11T00:00:00"/>
    <x v="1"/>
    <x v="9"/>
    <s v="ZJ"/>
    <s v="9200096272"/>
    <s v="40"/>
    <n v="37.42"/>
    <s v=""/>
    <x v="1"/>
    <x v="4"/>
    <x v="1"/>
  </r>
  <r>
    <s v="1012"/>
    <s v="0L"/>
    <x v="4"/>
    <d v="2018-06-12T00:00:00"/>
    <x v="1"/>
    <x v="9"/>
    <s v="ZJ"/>
    <s v="9200096273"/>
    <s v="40"/>
    <n v="19.079999999999998"/>
    <s v=""/>
    <x v="2"/>
    <x v="4"/>
    <x v="2"/>
  </r>
  <r>
    <s v="1012"/>
    <s v="0L"/>
    <x v="4"/>
    <d v="2018-06-12T00:00:00"/>
    <x v="1"/>
    <x v="9"/>
    <s v="ZJ"/>
    <s v="9200096274"/>
    <s v="40"/>
    <n v="98.49"/>
    <s v=""/>
    <x v="1"/>
    <x v="4"/>
    <x v="1"/>
  </r>
  <r>
    <s v="1012"/>
    <s v="0L"/>
    <x v="4"/>
    <d v="2018-06-12T00:00:00"/>
    <x v="1"/>
    <x v="9"/>
    <s v="ZJ"/>
    <s v="9200096274"/>
    <s v="40"/>
    <n v="2.02"/>
    <s v=""/>
    <x v="3"/>
    <x v="4"/>
    <x v="3"/>
  </r>
  <r>
    <s v="1012"/>
    <s v="0L"/>
    <x v="4"/>
    <d v="2018-06-12T00:00:00"/>
    <x v="1"/>
    <x v="9"/>
    <s v="ZJ"/>
    <s v="9200096277"/>
    <s v="40"/>
    <n v="14.79"/>
    <s v=""/>
    <x v="1"/>
    <x v="4"/>
    <x v="1"/>
  </r>
  <r>
    <s v="1012"/>
    <s v="0L"/>
    <x v="4"/>
    <d v="2018-06-13T00:00:00"/>
    <x v="1"/>
    <x v="9"/>
    <s v="ZJ"/>
    <s v="9200096278"/>
    <s v="40"/>
    <n v="1.49"/>
    <s v=""/>
    <x v="1"/>
    <x v="4"/>
    <x v="1"/>
  </r>
  <r>
    <s v="1012"/>
    <s v="0L"/>
    <x v="4"/>
    <d v="2018-06-13T00:00:00"/>
    <x v="1"/>
    <x v="9"/>
    <s v="ZJ"/>
    <s v="9200096279"/>
    <s v="40"/>
    <n v="22.75"/>
    <s v=""/>
    <x v="2"/>
    <x v="4"/>
    <x v="2"/>
  </r>
  <r>
    <s v="1012"/>
    <s v="0L"/>
    <x v="4"/>
    <d v="2018-06-13T00:00:00"/>
    <x v="1"/>
    <x v="9"/>
    <s v="ZJ"/>
    <s v="9200096279"/>
    <s v="40"/>
    <n v="497.02"/>
    <s v=""/>
    <x v="1"/>
    <x v="4"/>
    <x v="1"/>
  </r>
  <r>
    <s v="1012"/>
    <s v="0L"/>
    <x v="4"/>
    <d v="2018-06-12T00:00:00"/>
    <x v="1"/>
    <x v="9"/>
    <s v="ZJ"/>
    <s v="9200096281"/>
    <s v="50"/>
    <n v="-466.28"/>
    <s v=""/>
    <x v="1"/>
    <x v="4"/>
    <x v="1"/>
  </r>
  <r>
    <s v="1012"/>
    <s v="0L"/>
    <x v="4"/>
    <d v="2018-06-13T00:00:00"/>
    <x v="1"/>
    <x v="9"/>
    <s v="ZJ"/>
    <s v="9200096283"/>
    <s v="50"/>
    <n v="-16.510000000000002"/>
    <s v=""/>
    <x v="1"/>
    <x v="4"/>
    <x v="1"/>
  </r>
  <r>
    <s v="1012"/>
    <s v="0L"/>
    <x v="4"/>
    <d v="2018-06-13T00:00:00"/>
    <x v="1"/>
    <x v="9"/>
    <s v="ZJ"/>
    <s v="9200096283"/>
    <s v="50"/>
    <n v="-7.62"/>
    <s v=""/>
    <x v="2"/>
    <x v="4"/>
    <x v="2"/>
  </r>
  <r>
    <s v="1012"/>
    <s v="0L"/>
    <x v="4"/>
    <d v="2018-06-11T00:00:00"/>
    <x v="1"/>
    <x v="9"/>
    <s v="ZJ"/>
    <s v="9200096297"/>
    <s v="50"/>
    <n v="-100.91"/>
    <s v=""/>
    <x v="1"/>
    <x v="4"/>
    <x v="1"/>
  </r>
  <r>
    <s v="1012"/>
    <s v="0L"/>
    <x v="4"/>
    <d v="2018-06-12T00:00:00"/>
    <x v="1"/>
    <x v="9"/>
    <s v="ZJ"/>
    <s v="9200096299"/>
    <s v="50"/>
    <n v="-272.11"/>
    <s v=""/>
    <x v="1"/>
    <x v="4"/>
    <x v="1"/>
  </r>
  <r>
    <s v="1012"/>
    <s v="0L"/>
    <x v="4"/>
    <d v="2018-06-14T00:00:00"/>
    <x v="1"/>
    <x v="9"/>
    <s v="ZJ"/>
    <s v="9200096332"/>
    <s v="50"/>
    <n v="-3813.39"/>
    <s v=""/>
    <x v="1"/>
    <x v="4"/>
    <x v="1"/>
  </r>
  <r>
    <s v="1012"/>
    <s v="0L"/>
    <x v="4"/>
    <d v="2018-06-14T00:00:00"/>
    <x v="1"/>
    <x v="9"/>
    <s v="ZJ"/>
    <s v="9200096333"/>
    <s v="50"/>
    <n v="-48.24"/>
    <s v=""/>
    <x v="2"/>
    <x v="4"/>
    <x v="2"/>
  </r>
  <r>
    <s v="1012"/>
    <s v="0L"/>
    <x v="4"/>
    <d v="2018-06-08T00:00:00"/>
    <x v="1"/>
    <x v="9"/>
    <s v="ZJ"/>
    <s v="9200096335"/>
    <s v="40"/>
    <n v="3.26"/>
    <s v=""/>
    <x v="1"/>
    <x v="4"/>
    <x v="1"/>
  </r>
  <r>
    <s v="1012"/>
    <s v="0L"/>
    <x v="4"/>
    <d v="2018-06-13T00:00:00"/>
    <x v="1"/>
    <x v="9"/>
    <s v="ZJ"/>
    <s v="9200096336"/>
    <s v="40"/>
    <n v="7.72"/>
    <s v=""/>
    <x v="1"/>
    <x v="4"/>
    <x v="1"/>
  </r>
  <r>
    <s v="1012"/>
    <s v="0L"/>
    <x v="4"/>
    <d v="2018-06-13T00:00:00"/>
    <x v="1"/>
    <x v="9"/>
    <s v="ZJ"/>
    <s v="9200096341"/>
    <s v="40"/>
    <n v="16.600000000000001"/>
    <s v=""/>
    <x v="1"/>
    <x v="4"/>
    <x v="1"/>
  </r>
  <r>
    <s v="1012"/>
    <s v="0L"/>
    <x v="4"/>
    <d v="2018-06-14T00:00:00"/>
    <x v="1"/>
    <x v="9"/>
    <s v="ZJ"/>
    <s v="9200096344"/>
    <s v="40"/>
    <n v="11.21"/>
    <s v=""/>
    <x v="2"/>
    <x v="4"/>
    <x v="2"/>
  </r>
  <r>
    <s v="1012"/>
    <s v="0L"/>
    <x v="4"/>
    <d v="2018-06-14T00:00:00"/>
    <x v="1"/>
    <x v="9"/>
    <s v="ZJ"/>
    <s v="9200096344"/>
    <s v="40"/>
    <n v="1.46"/>
    <s v=""/>
    <x v="5"/>
    <x v="4"/>
    <x v="5"/>
  </r>
  <r>
    <s v="1012"/>
    <s v="0L"/>
    <x v="4"/>
    <d v="2018-06-14T00:00:00"/>
    <x v="1"/>
    <x v="9"/>
    <s v="ZJ"/>
    <s v="9200096344"/>
    <s v="40"/>
    <n v="23.79"/>
    <s v=""/>
    <x v="1"/>
    <x v="4"/>
    <x v="1"/>
  </r>
  <r>
    <s v="1012"/>
    <s v="0L"/>
    <x v="4"/>
    <d v="2018-06-14T00:00:00"/>
    <x v="1"/>
    <x v="9"/>
    <s v="ZJ"/>
    <s v="9200096362"/>
    <s v="50"/>
    <n v="-14.56"/>
    <s v=""/>
    <x v="1"/>
    <x v="4"/>
    <x v="1"/>
  </r>
  <r>
    <s v="1012"/>
    <s v="0L"/>
    <x v="4"/>
    <d v="2018-07-02T00:00:00"/>
    <x v="1"/>
    <x v="10"/>
    <s v="ZJ"/>
    <s v="9200097276"/>
    <s v="40"/>
    <n v="1.8"/>
    <s v=""/>
    <x v="1"/>
    <x v="4"/>
    <x v="1"/>
  </r>
  <r>
    <s v="1012"/>
    <s v="0L"/>
    <x v="4"/>
    <d v="2018-07-06T00:00:00"/>
    <x v="1"/>
    <x v="10"/>
    <s v="ZJ"/>
    <s v="9200097278"/>
    <s v="40"/>
    <n v="8.73"/>
    <s v=""/>
    <x v="1"/>
    <x v="4"/>
    <x v="1"/>
  </r>
  <r>
    <s v="1012"/>
    <s v="0L"/>
    <x v="4"/>
    <d v="2018-07-06T00:00:00"/>
    <x v="1"/>
    <x v="10"/>
    <s v="ZJ"/>
    <s v="9200097282"/>
    <s v="40"/>
    <n v="4.2"/>
    <s v=""/>
    <x v="1"/>
    <x v="4"/>
    <x v="1"/>
  </r>
  <r>
    <s v="1012"/>
    <s v="0L"/>
    <x v="4"/>
    <d v="2018-07-09T00:00:00"/>
    <x v="1"/>
    <x v="10"/>
    <s v="ZJ"/>
    <s v="9200097284"/>
    <s v="40"/>
    <n v="101.02"/>
    <s v=""/>
    <x v="1"/>
    <x v="4"/>
    <x v="1"/>
  </r>
  <r>
    <s v="1012"/>
    <s v="0L"/>
    <x v="4"/>
    <d v="2018-07-09T00:00:00"/>
    <x v="1"/>
    <x v="10"/>
    <s v="ZJ"/>
    <s v="9200097285"/>
    <s v="50"/>
    <n v="-10.71"/>
    <s v=""/>
    <x v="0"/>
    <x v="4"/>
    <x v="0"/>
  </r>
  <r>
    <s v="1012"/>
    <s v="0L"/>
    <x v="4"/>
    <d v="2018-07-09T00:00:00"/>
    <x v="1"/>
    <x v="10"/>
    <s v="ZJ"/>
    <s v="9200097285"/>
    <s v="50"/>
    <n v="-6024.63"/>
    <s v=""/>
    <x v="1"/>
    <x v="4"/>
    <x v="1"/>
  </r>
  <r>
    <s v="1012"/>
    <s v="0L"/>
    <x v="4"/>
    <d v="2018-07-09T00:00:00"/>
    <x v="1"/>
    <x v="10"/>
    <s v="ZJ"/>
    <s v="9200097285"/>
    <s v="50"/>
    <n v="-18.8"/>
    <s v=""/>
    <x v="2"/>
    <x v="4"/>
    <x v="2"/>
  </r>
  <r>
    <s v="1012"/>
    <s v="0L"/>
    <x v="4"/>
    <d v="2018-07-09T00:00:00"/>
    <x v="1"/>
    <x v="10"/>
    <s v="ZJ"/>
    <s v="9200097285"/>
    <s v="50"/>
    <n v="-36.47"/>
    <s v=""/>
    <x v="3"/>
    <x v="4"/>
    <x v="3"/>
  </r>
  <r>
    <s v="1012"/>
    <s v="0L"/>
    <x v="4"/>
    <d v="2018-06-05T00:00:00"/>
    <x v="1"/>
    <x v="9"/>
    <s v="ZJ"/>
    <s v="9200096390"/>
    <s v="40"/>
    <n v="25.92"/>
    <s v=""/>
    <x v="1"/>
    <x v="4"/>
    <x v="1"/>
  </r>
  <r>
    <s v="1012"/>
    <s v="0L"/>
    <x v="4"/>
    <d v="2018-06-07T00:00:00"/>
    <x v="1"/>
    <x v="9"/>
    <s v="ZJ"/>
    <s v="9200096391"/>
    <s v="40"/>
    <n v="2.27"/>
    <s v=""/>
    <x v="2"/>
    <x v="4"/>
    <x v="2"/>
  </r>
  <r>
    <s v="1012"/>
    <s v="0L"/>
    <x v="4"/>
    <d v="2018-06-14T00:00:00"/>
    <x v="1"/>
    <x v="9"/>
    <s v="ZJ"/>
    <s v="9200096394"/>
    <s v="40"/>
    <n v="8.6999999999999993"/>
    <s v=""/>
    <x v="1"/>
    <x v="4"/>
    <x v="1"/>
  </r>
  <r>
    <s v="1012"/>
    <s v="0L"/>
    <x v="4"/>
    <d v="2018-06-15T00:00:00"/>
    <x v="1"/>
    <x v="9"/>
    <s v="ZJ"/>
    <s v="9200096399"/>
    <s v="50"/>
    <n v="-3041.38"/>
    <s v=""/>
    <x v="1"/>
    <x v="4"/>
    <x v="1"/>
  </r>
  <r>
    <s v="1012"/>
    <s v="0L"/>
    <x v="4"/>
    <d v="2018-06-15T00:00:00"/>
    <x v="1"/>
    <x v="9"/>
    <s v="ZJ"/>
    <s v="9200096400"/>
    <s v="50"/>
    <n v="-121.55"/>
    <s v=""/>
    <x v="2"/>
    <x v="4"/>
    <x v="2"/>
  </r>
  <r>
    <s v="1012"/>
    <s v="0L"/>
    <x v="4"/>
    <d v="2018-06-15T00:00:00"/>
    <x v="1"/>
    <x v="9"/>
    <s v="ZJ"/>
    <s v="9200096400"/>
    <s v="50"/>
    <n v="-31.39"/>
    <s v=""/>
    <x v="0"/>
    <x v="4"/>
    <x v="0"/>
  </r>
  <r>
    <s v="1012"/>
    <s v="0L"/>
    <x v="4"/>
    <d v="2018-06-15T00:00:00"/>
    <x v="1"/>
    <x v="9"/>
    <s v="ZJ"/>
    <s v="9200096402"/>
    <s v="40"/>
    <n v="3.22"/>
    <s v=""/>
    <x v="1"/>
    <x v="4"/>
    <x v="1"/>
  </r>
  <r>
    <s v="1012"/>
    <s v="0L"/>
    <x v="4"/>
    <d v="2018-06-15T00:00:00"/>
    <x v="1"/>
    <x v="9"/>
    <s v="ZJ"/>
    <s v="9200096403"/>
    <s v="40"/>
    <n v="2.36"/>
    <s v=""/>
    <x v="2"/>
    <x v="4"/>
    <x v="2"/>
  </r>
  <r>
    <s v="1012"/>
    <s v="0L"/>
    <x v="4"/>
    <d v="2018-06-15T00:00:00"/>
    <x v="1"/>
    <x v="9"/>
    <s v="ZJ"/>
    <s v="9200096404"/>
    <s v="40"/>
    <n v="93.39"/>
    <s v=""/>
    <x v="1"/>
    <x v="4"/>
    <x v="1"/>
  </r>
  <r>
    <s v="1012"/>
    <s v="0L"/>
    <x v="4"/>
    <d v="2018-06-14T00:00:00"/>
    <x v="1"/>
    <x v="9"/>
    <s v="ZJ"/>
    <s v="9200096417"/>
    <s v="50"/>
    <n v="-10.76"/>
    <s v=""/>
    <x v="1"/>
    <x v="4"/>
    <x v="1"/>
  </r>
  <r>
    <s v="1012"/>
    <s v="0L"/>
    <x v="4"/>
    <d v="2018-06-15T00:00:00"/>
    <x v="1"/>
    <x v="9"/>
    <s v="ZJ"/>
    <s v="9200096419"/>
    <s v="50"/>
    <n v="-596.83000000000004"/>
    <s v=""/>
    <x v="1"/>
    <x v="4"/>
    <x v="1"/>
  </r>
  <r>
    <s v="1012"/>
    <s v="0L"/>
    <x v="4"/>
    <d v="2018-07-06T00:00:00"/>
    <x v="1"/>
    <x v="10"/>
    <s v="ZJ"/>
    <s v="9200097307"/>
    <s v="50"/>
    <n v="-2.1"/>
    <s v=""/>
    <x v="3"/>
    <x v="4"/>
    <x v="3"/>
  </r>
  <r>
    <s v="1012"/>
    <s v="0L"/>
    <x v="4"/>
    <d v="2018-07-09T00:00:00"/>
    <x v="1"/>
    <x v="10"/>
    <s v="ZJ"/>
    <s v="9200097308"/>
    <s v="50"/>
    <n v="-9.43"/>
    <s v=""/>
    <x v="1"/>
    <x v="4"/>
    <x v="1"/>
  </r>
  <r>
    <s v="1012"/>
    <s v="0L"/>
    <x v="4"/>
    <d v="2018-07-09T00:00:00"/>
    <x v="1"/>
    <x v="10"/>
    <s v="ZJ"/>
    <s v="9200097309"/>
    <s v="50"/>
    <n v="-35"/>
    <s v=""/>
    <x v="1"/>
    <x v="4"/>
    <x v="1"/>
  </r>
  <r>
    <s v="1012"/>
    <s v="0L"/>
    <x v="4"/>
    <d v="2018-06-01T00:00:00"/>
    <x v="1"/>
    <x v="9"/>
    <s v="ZJ"/>
    <s v="9200096446"/>
    <s v="40"/>
    <n v="2.48"/>
    <s v=""/>
    <x v="1"/>
    <x v="4"/>
    <x v="1"/>
  </r>
  <r>
    <s v="1012"/>
    <s v="0L"/>
    <x v="4"/>
    <d v="2018-06-15T00:00:00"/>
    <x v="1"/>
    <x v="9"/>
    <s v="ZJ"/>
    <s v="9200096449"/>
    <s v="40"/>
    <n v="1.98"/>
    <s v=""/>
    <x v="1"/>
    <x v="4"/>
    <x v="1"/>
  </r>
  <r>
    <s v="1012"/>
    <s v="0L"/>
    <x v="4"/>
    <d v="2018-06-18T00:00:00"/>
    <x v="1"/>
    <x v="9"/>
    <s v="ZJ"/>
    <s v="9200096453"/>
    <s v="50"/>
    <n v="-1505.17"/>
    <s v=""/>
    <x v="1"/>
    <x v="4"/>
    <x v="1"/>
  </r>
  <r>
    <s v="1012"/>
    <s v="0L"/>
    <x v="4"/>
    <d v="2018-06-18T00:00:00"/>
    <x v="1"/>
    <x v="9"/>
    <s v="ZJ"/>
    <s v="9200096453"/>
    <s v="50"/>
    <n v="-46.06"/>
    <s v=""/>
    <x v="0"/>
    <x v="4"/>
    <x v="0"/>
  </r>
  <r>
    <s v="1012"/>
    <s v="0L"/>
    <x v="4"/>
    <d v="2018-06-18T00:00:00"/>
    <x v="1"/>
    <x v="9"/>
    <s v="ZJ"/>
    <s v="9200096453"/>
    <s v="50"/>
    <n v="-1.46"/>
    <s v=""/>
    <x v="5"/>
    <x v="4"/>
    <x v="5"/>
  </r>
  <r>
    <s v="1012"/>
    <s v="0L"/>
    <x v="4"/>
    <d v="2018-06-18T00:00:00"/>
    <x v="1"/>
    <x v="9"/>
    <s v="ZJ"/>
    <s v="9200096453"/>
    <s v="50"/>
    <n v="-150.44"/>
    <s v=""/>
    <x v="2"/>
    <x v="4"/>
    <x v="2"/>
  </r>
  <r>
    <s v="1012"/>
    <s v="0L"/>
    <x v="4"/>
    <d v="2018-06-13T00:00:00"/>
    <x v="1"/>
    <x v="9"/>
    <s v="ZJ"/>
    <s v="9200096454"/>
    <s v="40"/>
    <n v="0.09"/>
    <s v=""/>
    <x v="1"/>
    <x v="4"/>
    <x v="1"/>
  </r>
  <r>
    <s v="1012"/>
    <s v="0L"/>
    <x v="4"/>
    <d v="2018-06-15T00:00:00"/>
    <x v="1"/>
    <x v="9"/>
    <s v="ZJ"/>
    <s v="9200096455"/>
    <s v="40"/>
    <n v="1.46"/>
    <s v=""/>
    <x v="5"/>
    <x v="4"/>
    <x v="5"/>
  </r>
  <r>
    <s v="1012"/>
    <s v="0L"/>
    <x v="4"/>
    <d v="2018-06-15T00:00:00"/>
    <x v="1"/>
    <x v="9"/>
    <s v="ZJ"/>
    <s v="9200096455"/>
    <s v="40"/>
    <n v="19.21"/>
    <s v=""/>
    <x v="1"/>
    <x v="4"/>
    <x v="1"/>
  </r>
  <r>
    <s v="1012"/>
    <s v="0L"/>
    <x v="4"/>
    <d v="2018-06-16T00:00:00"/>
    <x v="1"/>
    <x v="9"/>
    <s v="ZJ"/>
    <s v="9200096458"/>
    <s v="40"/>
    <n v="174.13"/>
    <s v=""/>
    <x v="1"/>
    <x v="4"/>
    <x v="1"/>
  </r>
  <r>
    <s v="1012"/>
    <s v="0L"/>
    <x v="4"/>
    <d v="2018-06-18T00:00:00"/>
    <x v="1"/>
    <x v="9"/>
    <s v="ZJ"/>
    <s v="9200096459"/>
    <s v="40"/>
    <n v="19.78"/>
    <s v=""/>
    <x v="1"/>
    <x v="4"/>
    <x v="1"/>
  </r>
  <r>
    <s v="1012"/>
    <s v="0L"/>
    <x v="4"/>
    <d v="2018-06-15T00:00:00"/>
    <x v="1"/>
    <x v="9"/>
    <s v="ZJ"/>
    <s v="9200096477"/>
    <s v="50"/>
    <n v="-231.31"/>
    <s v=""/>
    <x v="1"/>
    <x v="4"/>
    <x v="1"/>
  </r>
  <r>
    <s v="1012"/>
    <s v="0L"/>
    <x v="4"/>
    <d v="2018-06-16T00:00:00"/>
    <x v="1"/>
    <x v="9"/>
    <s v="ZJ"/>
    <s v="9200096479"/>
    <s v="50"/>
    <n v="-17.71"/>
    <s v=""/>
    <x v="1"/>
    <x v="4"/>
    <x v="1"/>
  </r>
  <r>
    <s v="1012"/>
    <s v="0L"/>
    <x v="4"/>
    <d v="2018-06-18T00:00:00"/>
    <x v="1"/>
    <x v="9"/>
    <s v="ZJ"/>
    <s v="9200096480"/>
    <s v="50"/>
    <n v="-19.489999999999998"/>
    <s v=""/>
    <x v="1"/>
    <x v="4"/>
    <x v="1"/>
  </r>
  <r>
    <s v="1012"/>
    <s v="0L"/>
    <x v="4"/>
    <d v="2018-06-19T00:00:00"/>
    <x v="1"/>
    <x v="9"/>
    <s v="ZJ"/>
    <s v="9200096523"/>
    <s v="50"/>
    <n v="-2958.89"/>
    <s v=""/>
    <x v="1"/>
    <x v="4"/>
    <x v="1"/>
  </r>
  <r>
    <s v="1012"/>
    <s v="0L"/>
    <x v="4"/>
    <d v="2018-06-19T00:00:00"/>
    <x v="1"/>
    <x v="9"/>
    <s v="ZJ"/>
    <s v="9200096524"/>
    <s v="50"/>
    <n v="-13.27"/>
    <s v=""/>
    <x v="2"/>
    <x v="4"/>
    <x v="2"/>
  </r>
  <r>
    <s v="1012"/>
    <s v="0L"/>
    <x v="4"/>
    <d v="2018-06-19T00:00:00"/>
    <x v="1"/>
    <x v="9"/>
    <s v="ZJ"/>
    <s v="9200096524"/>
    <s v="50"/>
    <n v="-265.93"/>
    <s v=""/>
    <x v="0"/>
    <x v="4"/>
    <x v="0"/>
  </r>
  <r>
    <s v="1012"/>
    <s v="0L"/>
    <x v="4"/>
    <d v="2018-06-18T00:00:00"/>
    <x v="1"/>
    <x v="9"/>
    <s v="ZJ"/>
    <s v="9200096555"/>
    <s v="40"/>
    <n v="1.23"/>
    <s v=""/>
    <x v="1"/>
    <x v="4"/>
    <x v="1"/>
  </r>
  <r>
    <s v="1012"/>
    <s v="0L"/>
    <x v="4"/>
    <d v="2018-06-20T00:00:00"/>
    <x v="1"/>
    <x v="9"/>
    <s v="ZJ"/>
    <s v="9200096557"/>
    <s v="50"/>
    <n v="-131.09"/>
    <s v=""/>
    <x v="0"/>
    <x v="4"/>
    <x v="0"/>
  </r>
  <r>
    <s v="1012"/>
    <s v="0L"/>
    <x v="4"/>
    <d v="2018-06-20T00:00:00"/>
    <x v="1"/>
    <x v="9"/>
    <s v="ZJ"/>
    <s v="9200096557"/>
    <s v="50"/>
    <n v="-3235.91"/>
    <s v=""/>
    <x v="1"/>
    <x v="4"/>
    <x v="1"/>
  </r>
  <r>
    <s v="1012"/>
    <s v="0L"/>
    <x v="4"/>
    <d v="2018-06-20T00:00:00"/>
    <x v="1"/>
    <x v="9"/>
    <s v="ZJ"/>
    <s v="9200096557"/>
    <s v="50"/>
    <n v="-18.77"/>
    <s v=""/>
    <x v="2"/>
    <x v="4"/>
    <x v="2"/>
  </r>
  <r>
    <s v="1012"/>
    <s v="0L"/>
    <x v="4"/>
    <d v="2018-06-15T00:00:00"/>
    <x v="1"/>
    <x v="9"/>
    <s v="ZJ"/>
    <s v="9200096563"/>
    <s v="40"/>
    <n v="4.29"/>
    <s v=""/>
    <x v="1"/>
    <x v="4"/>
    <x v="1"/>
  </r>
  <r>
    <s v="1012"/>
    <s v="0L"/>
    <x v="4"/>
    <d v="2018-06-19T00:00:00"/>
    <x v="1"/>
    <x v="9"/>
    <s v="ZJ"/>
    <s v="9200096565"/>
    <s v="40"/>
    <n v="5.14"/>
    <s v=""/>
    <x v="1"/>
    <x v="4"/>
    <x v="1"/>
  </r>
  <r>
    <s v="1012"/>
    <s v="0L"/>
    <x v="4"/>
    <d v="2018-06-04T00:00:00"/>
    <x v="1"/>
    <x v="9"/>
    <s v="ZJ"/>
    <s v="9200096568"/>
    <s v="40"/>
    <n v="1.46"/>
    <s v=""/>
    <x v="5"/>
    <x v="4"/>
    <x v="5"/>
  </r>
  <r>
    <s v="1012"/>
    <s v="0L"/>
    <x v="4"/>
    <d v="2018-06-19T00:00:00"/>
    <x v="1"/>
    <x v="9"/>
    <s v="ZJ"/>
    <s v="9200096572"/>
    <s v="40"/>
    <n v="39.659999999999997"/>
    <s v=""/>
    <x v="1"/>
    <x v="4"/>
    <x v="1"/>
  </r>
  <r>
    <s v="1012"/>
    <s v="0L"/>
    <x v="4"/>
    <d v="2018-06-20T00:00:00"/>
    <x v="1"/>
    <x v="9"/>
    <s v="ZJ"/>
    <s v="9200096579"/>
    <s v="40"/>
    <n v="83.42"/>
    <s v=""/>
    <x v="1"/>
    <x v="4"/>
    <x v="1"/>
  </r>
  <r>
    <s v="1012"/>
    <s v="0L"/>
    <x v="4"/>
    <d v="2018-06-19T00:00:00"/>
    <x v="1"/>
    <x v="9"/>
    <s v="ZJ"/>
    <s v="9200096584"/>
    <s v="50"/>
    <n v="-1.4"/>
    <s v=""/>
    <x v="1"/>
    <x v="4"/>
    <x v="1"/>
  </r>
  <r>
    <s v="1012"/>
    <s v="0L"/>
    <x v="4"/>
    <d v="2018-06-20T00:00:00"/>
    <x v="1"/>
    <x v="9"/>
    <s v="ZJ"/>
    <s v="9200096585"/>
    <s v="50"/>
    <n v="-3.12"/>
    <s v=""/>
    <x v="2"/>
    <x v="4"/>
    <x v="2"/>
  </r>
  <r>
    <s v="1012"/>
    <s v="0L"/>
    <x v="4"/>
    <d v="2018-06-20T00:00:00"/>
    <x v="1"/>
    <x v="9"/>
    <s v="ZJ"/>
    <s v="9200096586"/>
    <s v="50"/>
    <n v="-42.48"/>
    <s v=""/>
    <x v="1"/>
    <x v="4"/>
    <x v="1"/>
  </r>
  <r>
    <s v="1012"/>
    <s v="0L"/>
    <x v="4"/>
    <d v="2018-06-19T00:00:00"/>
    <x v="1"/>
    <x v="9"/>
    <s v="ZJ"/>
    <s v="9200096596"/>
    <s v="40"/>
    <n v="2.42"/>
    <s v=""/>
    <x v="1"/>
    <x v="4"/>
    <x v="1"/>
  </r>
  <r>
    <s v="1012"/>
    <s v="0L"/>
    <x v="4"/>
    <d v="2018-06-18T00:00:00"/>
    <x v="1"/>
    <x v="9"/>
    <s v="ZJ"/>
    <s v="9200096602"/>
    <s v="50"/>
    <n v="-2.1800000000000002"/>
    <s v=""/>
    <x v="2"/>
    <x v="4"/>
    <x v="2"/>
  </r>
  <r>
    <s v="1012"/>
    <s v="0L"/>
    <x v="4"/>
    <d v="2018-06-19T00:00:00"/>
    <x v="1"/>
    <x v="9"/>
    <s v="ZJ"/>
    <s v="9200096604"/>
    <s v="50"/>
    <n v="-16.52"/>
    <s v=""/>
    <x v="1"/>
    <x v="4"/>
    <x v="1"/>
  </r>
  <r>
    <s v="1012"/>
    <s v="0L"/>
    <x v="4"/>
    <d v="2018-06-21T00:00:00"/>
    <x v="1"/>
    <x v="9"/>
    <s v="ZJ"/>
    <s v="9200096635"/>
    <s v="50"/>
    <n v="-2675.68"/>
    <s v=""/>
    <x v="1"/>
    <x v="4"/>
    <x v="1"/>
  </r>
  <r>
    <s v="1012"/>
    <s v="0L"/>
    <x v="4"/>
    <d v="2018-06-21T00:00:00"/>
    <x v="1"/>
    <x v="9"/>
    <s v="ZJ"/>
    <s v="9200096635"/>
    <s v="50"/>
    <n v="-1.45"/>
    <s v=""/>
    <x v="0"/>
    <x v="4"/>
    <x v="0"/>
  </r>
  <r>
    <s v="1012"/>
    <s v="0L"/>
    <x v="4"/>
    <d v="2018-06-21T00:00:00"/>
    <x v="1"/>
    <x v="9"/>
    <s v="ZJ"/>
    <s v="9200096635"/>
    <s v="50"/>
    <n v="-1.46"/>
    <s v=""/>
    <x v="5"/>
    <x v="4"/>
    <x v="5"/>
  </r>
  <r>
    <s v="1012"/>
    <s v="0L"/>
    <x v="4"/>
    <d v="2018-06-01T00:00:00"/>
    <x v="1"/>
    <x v="9"/>
    <s v="ZJ"/>
    <s v="9200096640"/>
    <s v="40"/>
    <n v="1.48"/>
    <s v=""/>
    <x v="1"/>
    <x v="4"/>
    <x v="1"/>
  </r>
  <r>
    <s v="1012"/>
    <s v="0L"/>
    <x v="4"/>
    <d v="2018-06-20T00:00:00"/>
    <x v="1"/>
    <x v="9"/>
    <s v="ZJ"/>
    <s v="9200096646"/>
    <s v="40"/>
    <n v="88.31"/>
    <s v=""/>
    <x v="1"/>
    <x v="4"/>
    <x v="1"/>
  </r>
  <r>
    <s v="1012"/>
    <s v="0L"/>
    <x v="4"/>
    <d v="2018-06-21T00:00:00"/>
    <x v="1"/>
    <x v="9"/>
    <s v="ZJ"/>
    <s v="9200096649"/>
    <s v="40"/>
    <n v="87.97"/>
    <s v=""/>
    <x v="1"/>
    <x v="4"/>
    <x v="1"/>
  </r>
  <r>
    <s v="1012"/>
    <s v="0L"/>
    <x v="4"/>
    <d v="2018-06-22T00:00:00"/>
    <x v="1"/>
    <x v="9"/>
    <s v="ZJ"/>
    <s v="9200096650"/>
    <s v="40"/>
    <n v="43.55"/>
    <s v=""/>
    <x v="1"/>
    <x v="4"/>
    <x v="1"/>
  </r>
  <r>
    <s v="1012"/>
    <s v="0L"/>
    <x v="4"/>
    <d v="2018-06-20T00:00:00"/>
    <x v="1"/>
    <x v="9"/>
    <s v="ZJ"/>
    <s v="9200096667"/>
    <s v="50"/>
    <n v="-87.1"/>
    <s v=""/>
    <x v="1"/>
    <x v="4"/>
    <x v="1"/>
  </r>
  <r>
    <s v="1012"/>
    <s v="0L"/>
    <x v="4"/>
    <d v="2018-06-21T00:00:00"/>
    <x v="1"/>
    <x v="9"/>
    <s v="ZJ"/>
    <s v="9200096668"/>
    <s v="50"/>
    <n v="-1.89"/>
    <s v=""/>
    <x v="3"/>
    <x v="4"/>
    <x v="3"/>
  </r>
  <r>
    <s v="1012"/>
    <s v="0L"/>
    <x v="4"/>
    <d v="2018-06-21T00:00:00"/>
    <x v="1"/>
    <x v="9"/>
    <s v="ZJ"/>
    <s v="9200096669"/>
    <s v="50"/>
    <n v="-102.55"/>
    <s v=""/>
    <x v="1"/>
    <x v="4"/>
    <x v="1"/>
  </r>
  <r>
    <s v="1012"/>
    <s v="0L"/>
    <x v="4"/>
    <d v="2018-06-21T00:00:00"/>
    <x v="1"/>
    <x v="9"/>
    <s v="ZJ"/>
    <s v="9200096691"/>
    <s v="40"/>
    <n v="43.55"/>
    <s v=""/>
    <x v="1"/>
    <x v="4"/>
    <x v="1"/>
  </r>
  <r>
    <s v="1012"/>
    <s v="0L"/>
    <x v="4"/>
    <d v="2018-06-21T00:00:00"/>
    <x v="1"/>
    <x v="9"/>
    <s v="ZJ"/>
    <s v="9200096692"/>
    <s v="40"/>
    <n v="43.55"/>
    <s v=""/>
    <x v="1"/>
    <x v="4"/>
    <x v="1"/>
  </r>
  <r>
    <s v="1012"/>
    <s v="0L"/>
    <x v="4"/>
    <d v="2018-06-21T00:00:00"/>
    <x v="1"/>
    <x v="9"/>
    <s v="ZJ"/>
    <s v="9200096698"/>
    <s v="40"/>
    <n v="43.55"/>
    <s v=""/>
    <x v="1"/>
    <x v="4"/>
    <x v="1"/>
  </r>
  <r>
    <s v="1012"/>
    <s v="0L"/>
    <x v="4"/>
    <d v="2018-06-22T00:00:00"/>
    <x v="1"/>
    <x v="9"/>
    <s v="ZJ"/>
    <s v="9200096702"/>
    <s v="50"/>
    <n v="-321.86"/>
    <s v=""/>
    <x v="2"/>
    <x v="4"/>
    <x v="2"/>
  </r>
  <r>
    <s v="1012"/>
    <s v="0L"/>
    <x v="4"/>
    <d v="2018-06-22T00:00:00"/>
    <x v="1"/>
    <x v="9"/>
    <s v="ZJ"/>
    <s v="9200096702"/>
    <s v="50"/>
    <n v="-4128.58"/>
    <s v=""/>
    <x v="1"/>
    <x v="4"/>
    <x v="1"/>
  </r>
  <r>
    <s v="1012"/>
    <s v="0L"/>
    <x v="4"/>
    <d v="2018-06-22T00:00:00"/>
    <x v="1"/>
    <x v="9"/>
    <s v="ZJ"/>
    <s v="9200096703"/>
    <s v="50"/>
    <n v="-2.34"/>
    <s v=""/>
    <x v="0"/>
    <x v="4"/>
    <x v="0"/>
  </r>
  <r>
    <s v="1012"/>
    <s v="0L"/>
    <x v="4"/>
    <d v="2018-06-21T00:00:00"/>
    <x v="1"/>
    <x v="9"/>
    <s v="ZJ"/>
    <s v="9200096708"/>
    <s v="40"/>
    <n v="305.75"/>
    <s v=""/>
    <x v="1"/>
    <x v="4"/>
    <x v="1"/>
  </r>
  <r>
    <s v="1012"/>
    <s v="0L"/>
    <x v="4"/>
    <d v="2018-06-21T00:00:00"/>
    <x v="1"/>
    <x v="9"/>
    <s v="ZJ"/>
    <s v="9200096706"/>
    <s v="40"/>
    <n v="4.3499999999999996"/>
    <s v=""/>
    <x v="1"/>
    <x v="4"/>
    <x v="1"/>
  </r>
  <r>
    <s v="1012"/>
    <s v="0L"/>
    <x v="4"/>
    <d v="2018-06-21T00:00:00"/>
    <x v="1"/>
    <x v="9"/>
    <s v="ZJ"/>
    <s v="9200096711"/>
    <s v="40"/>
    <n v="135.33000000000001"/>
    <s v=""/>
    <x v="1"/>
    <x v="4"/>
    <x v="1"/>
  </r>
  <r>
    <s v="1012"/>
    <s v="0L"/>
    <x v="4"/>
    <d v="2018-06-21T00:00:00"/>
    <x v="1"/>
    <x v="9"/>
    <s v="ZJ"/>
    <s v="9200096712"/>
    <s v="40"/>
    <n v="134.99"/>
    <s v=""/>
    <x v="1"/>
    <x v="4"/>
    <x v="1"/>
  </r>
  <r>
    <s v="1012"/>
    <s v="0L"/>
    <x v="4"/>
    <d v="2018-06-21T00:00:00"/>
    <x v="1"/>
    <x v="9"/>
    <s v="ZJ"/>
    <s v="9200096713"/>
    <s v="40"/>
    <n v="4.7699999999999996"/>
    <s v=""/>
    <x v="1"/>
    <x v="4"/>
    <x v="1"/>
  </r>
  <r>
    <s v="1012"/>
    <s v="0L"/>
    <x v="4"/>
    <d v="2018-06-21T00:00:00"/>
    <x v="1"/>
    <x v="9"/>
    <s v="ZJ"/>
    <s v="9200096717"/>
    <s v="40"/>
    <n v="16.920000000000002"/>
    <s v=""/>
    <x v="1"/>
    <x v="4"/>
    <x v="1"/>
  </r>
  <r>
    <s v="1012"/>
    <s v="0L"/>
    <x v="4"/>
    <d v="2018-06-22T00:00:00"/>
    <x v="1"/>
    <x v="9"/>
    <s v="ZJ"/>
    <s v="9200096715"/>
    <s v="40"/>
    <n v="51.34"/>
    <s v=""/>
    <x v="1"/>
    <x v="4"/>
    <x v="1"/>
  </r>
  <r>
    <s v="1012"/>
    <s v="0L"/>
    <x v="4"/>
    <d v="2018-06-21T00:00:00"/>
    <x v="1"/>
    <x v="9"/>
    <s v="ZJ"/>
    <s v="9200096723"/>
    <s v="40"/>
    <n v="1.98"/>
    <s v=""/>
    <x v="1"/>
    <x v="4"/>
    <x v="1"/>
  </r>
  <r>
    <s v="1012"/>
    <s v="0L"/>
    <x v="4"/>
    <d v="2018-06-21T00:00:00"/>
    <x v="1"/>
    <x v="9"/>
    <s v="ZJ"/>
    <s v="9200096727"/>
    <s v="50"/>
    <n v="-88.82"/>
    <s v=""/>
    <x v="1"/>
    <x v="4"/>
    <x v="1"/>
  </r>
  <r>
    <s v="1012"/>
    <s v="0L"/>
    <x v="4"/>
    <d v="2018-06-22T00:00:00"/>
    <x v="1"/>
    <x v="9"/>
    <s v="ZJ"/>
    <s v="9200096730"/>
    <s v="50"/>
    <n v="-157.99"/>
    <s v=""/>
    <x v="1"/>
    <x v="4"/>
    <x v="1"/>
  </r>
  <r>
    <s v="1012"/>
    <s v="0L"/>
    <x v="4"/>
    <d v="2018-06-22T00:00:00"/>
    <x v="1"/>
    <x v="9"/>
    <s v="ZJ"/>
    <s v="9200096730"/>
    <s v="50"/>
    <n v="-3.63"/>
    <s v=""/>
    <x v="2"/>
    <x v="4"/>
    <x v="2"/>
  </r>
  <r>
    <s v="1012"/>
    <s v="0L"/>
    <x v="4"/>
    <d v="2018-06-25T00:00:00"/>
    <x v="1"/>
    <x v="9"/>
    <s v="ZJ"/>
    <s v="9200096749"/>
    <s v="50"/>
    <n v="-2.2599999999999998"/>
    <s v=""/>
    <x v="0"/>
    <x v="4"/>
    <x v="0"/>
  </r>
  <r>
    <s v="1012"/>
    <s v="0L"/>
    <x v="4"/>
    <d v="2018-06-25T00:00:00"/>
    <x v="1"/>
    <x v="9"/>
    <s v="ZJ"/>
    <s v="9200096749"/>
    <s v="50"/>
    <n v="-1376.45"/>
    <s v=""/>
    <x v="1"/>
    <x v="4"/>
    <x v="1"/>
  </r>
  <r>
    <s v="1012"/>
    <s v="0L"/>
    <x v="4"/>
    <d v="2018-06-25T00:00:00"/>
    <x v="1"/>
    <x v="9"/>
    <s v="ZJ"/>
    <s v="9200096749"/>
    <s v="50"/>
    <n v="-14.35"/>
    <s v=""/>
    <x v="2"/>
    <x v="4"/>
    <x v="2"/>
  </r>
  <r>
    <s v="1012"/>
    <s v="0L"/>
    <x v="4"/>
    <d v="2018-06-01T00:00:00"/>
    <x v="1"/>
    <x v="9"/>
    <s v="ZJ"/>
    <s v="9200096751"/>
    <s v="40"/>
    <n v="2.23"/>
    <s v=""/>
    <x v="1"/>
    <x v="4"/>
    <x v="1"/>
  </r>
  <r>
    <s v="1012"/>
    <s v="0L"/>
    <x v="4"/>
    <d v="2018-06-20T00:00:00"/>
    <x v="1"/>
    <x v="9"/>
    <s v="ZJ"/>
    <s v="9200096753"/>
    <s v="40"/>
    <n v="2.46"/>
    <s v=""/>
    <x v="1"/>
    <x v="4"/>
    <x v="1"/>
  </r>
  <r>
    <s v="1012"/>
    <s v="0L"/>
    <x v="4"/>
    <d v="2018-06-25T00:00:00"/>
    <x v="1"/>
    <x v="9"/>
    <s v="ZJ"/>
    <s v="9200096760"/>
    <s v="40"/>
    <n v="1.89"/>
    <s v=""/>
    <x v="1"/>
    <x v="4"/>
    <x v="1"/>
  </r>
  <r>
    <s v="1012"/>
    <s v="0L"/>
    <x v="4"/>
    <d v="2018-06-25T00:00:00"/>
    <x v="1"/>
    <x v="9"/>
    <s v="ZJ"/>
    <s v="9200096761"/>
    <s v="40"/>
    <n v="100.5"/>
    <s v=""/>
    <x v="1"/>
    <x v="4"/>
    <x v="1"/>
  </r>
  <r>
    <s v="1012"/>
    <s v="0L"/>
    <x v="4"/>
    <d v="2018-06-22T00:00:00"/>
    <x v="1"/>
    <x v="9"/>
    <s v="ZJ"/>
    <s v="9200096778"/>
    <s v="50"/>
    <n v="-26.95"/>
    <s v=""/>
    <x v="1"/>
    <x v="4"/>
    <x v="1"/>
  </r>
  <r>
    <s v="1012"/>
    <s v="0L"/>
    <x v="4"/>
    <d v="2018-06-25T00:00:00"/>
    <x v="1"/>
    <x v="9"/>
    <s v="ZJ"/>
    <s v="9200096780"/>
    <s v="50"/>
    <n v="-28.65"/>
    <s v=""/>
    <x v="1"/>
    <x v="4"/>
    <x v="1"/>
  </r>
  <r>
    <s v="1012"/>
    <s v="0L"/>
    <x v="4"/>
    <d v="2018-06-24T00:00:00"/>
    <x v="1"/>
    <x v="9"/>
    <s v="ZJ"/>
    <s v="9200096793"/>
    <s v="50"/>
    <n v="-0.66"/>
    <s v=""/>
    <x v="1"/>
    <x v="4"/>
    <x v="1"/>
  </r>
  <r>
    <s v="1012"/>
    <s v="0L"/>
    <x v="4"/>
    <d v="2018-06-24T00:00:00"/>
    <x v="1"/>
    <x v="9"/>
    <s v="ZJ"/>
    <s v="9200096795"/>
    <s v="40"/>
    <n v="23.94"/>
    <s v=""/>
    <x v="1"/>
    <x v="4"/>
    <x v="1"/>
  </r>
  <r>
    <s v="1012"/>
    <s v="0L"/>
    <x v="4"/>
    <d v="2018-06-26T00:00:00"/>
    <x v="1"/>
    <x v="9"/>
    <s v="ZJ"/>
    <s v="9200096808"/>
    <s v="50"/>
    <n v="-7182.97"/>
    <s v=""/>
    <x v="1"/>
    <x v="4"/>
    <x v="1"/>
  </r>
  <r>
    <s v="1012"/>
    <s v="0L"/>
    <x v="4"/>
    <d v="2018-06-26T00:00:00"/>
    <x v="1"/>
    <x v="9"/>
    <s v="ZJ"/>
    <s v="9200096808"/>
    <s v="50"/>
    <n v="-14.13"/>
    <s v=""/>
    <x v="2"/>
    <x v="4"/>
    <x v="2"/>
  </r>
  <r>
    <s v="1012"/>
    <s v="0L"/>
    <x v="4"/>
    <d v="2018-06-26T00:00:00"/>
    <x v="1"/>
    <x v="9"/>
    <s v="ZJ"/>
    <s v="9200096808"/>
    <s v="50"/>
    <n v="-2.08"/>
    <s v=""/>
    <x v="0"/>
    <x v="4"/>
    <x v="0"/>
  </r>
  <r>
    <s v="1012"/>
    <s v="0L"/>
    <x v="4"/>
    <d v="2018-06-25T00:00:00"/>
    <x v="1"/>
    <x v="9"/>
    <s v="ZJ"/>
    <s v="9200096824"/>
    <s v="40"/>
    <n v="3.92"/>
    <s v=""/>
    <x v="2"/>
    <x v="4"/>
    <x v="2"/>
  </r>
  <r>
    <s v="1012"/>
    <s v="0L"/>
    <x v="4"/>
    <d v="2018-06-27T00:00:00"/>
    <x v="1"/>
    <x v="9"/>
    <s v="ZJ"/>
    <s v="9200096842"/>
    <s v="50"/>
    <n v="-10.3"/>
    <s v=""/>
    <x v="3"/>
    <x v="4"/>
    <x v="3"/>
  </r>
  <r>
    <s v="1012"/>
    <s v="0L"/>
    <x v="4"/>
    <d v="2018-06-27T00:00:00"/>
    <x v="1"/>
    <x v="9"/>
    <s v="ZJ"/>
    <s v="9200096842"/>
    <s v="50"/>
    <n v="-2356.04"/>
    <s v=""/>
    <x v="1"/>
    <x v="4"/>
    <x v="1"/>
  </r>
  <r>
    <s v="1012"/>
    <s v="0L"/>
    <x v="4"/>
    <d v="2018-06-27T00:00:00"/>
    <x v="1"/>
    <x v="9"/>
    <s v="ZJ"/>
    <s v="9200096842"/>
    <s v="50"/>
    <n v="-4.6399999999999997"/>
    <s v=""/>
    <x v="0"/>
    <x v="4"/>
    <x v="0"/>
  </r>
  <r>
    <s v="1012"/>
    <s v="0L"/>
    <x v="4"/>
    <d v="2018-06-27T00:00:00"/>
    <x v="1"/>
    <x v="9"/>
    <s v="ZJ"/>
    <s v="9200096842"/>
    <s v="50"/>
    <n v="-4.29"/>
    <s v=""/>
    <x v="2"/>
    <x v="4"/>
    <x v="2"/>
  </r>
  <r>
    <s v="1012"/>
    <s v="0L"/>
    <x v="4"/>
    <d v="2018-06-08T00:00:00"/>
    <x v="1"/>
    <x v="9"/>
    <s v="ZJ"/>
    <s v="9200096846"/>
    <s v="40"/>
    <n v="1.48"/>
    <s v=""/>
    <x v="1"/>
    <x v="4"/>
    <x v="1"/>
  </r>
  <r>
    <s v="1012"/>
    <s v="0L"/>
    <x v="4"/>
    <d v="2018-06-20T00:00:00"/>
    <x v="1"/>
    <x v="9"/>
    <s v="ZJ"/>
    <s v="9200096847"/>
    <s v="40"/>
    <n v="3.36"/>
    <s v=""/>
    <x v="1"/>
    <x v="4"/>
    <x v="1"/>
  </r>
  <r>
    <s v="1012"/>
    <s v="0L"/>
    <x v="4"/>
    <d v="2018-06-25T00:00:00"/>
    <x v="1"/>
    <x v="9"/>
    <s v="ZJ"/>
    <s v="9200096849"/>
    <s v="40"/>
    <n v="7.66"/>
    <s v=""/>
    <x v="1"/>
    <x v="4"/>
    <x v="1"/>
  </r>
  <r>
    <s v="1012"/>
    <s v="0L"/>
    <x v="4"/>
    <d v="2018-06-26T00:00:00"/>
    <x v="1"/>
    <x v="9"/>
    <s v="ZJ"/>
    <s v="9200096850"/>
    <s v="40"/>
    <n v="4.37"/>
    <s v=""/>
    <x v="1"/>
    <x v="4"/>
    <x v="1"/>
  </r>
  <r>
    <s v="1012"/>
    <s v="0L"/>
    <x v="4"/>
    <d v="2018-06-14T00:00:00"/>
    <x v="1"/>
    <x v="9"/>
    <s v="ZJ"/>
    <s v="9200096854"/>
    <s v="40"/>
    <n v="4.28"/>
    <s v=""/>
    <x v="1"/>
    <x v="4"/>
    <x v="1"/>
  </r>
  <r>
    <s v="1012"/>
    <s v="0L"/>
    <x v="4"/>
    <d v="2018-06-25T00:00:00"/>
    <x v="1"/>
    <x v="9"/>
    <s v="ZJ"/>
    <s v="9200096860"/>
    <s v="40"/>
    <n v="6.96"/>
    <s v=""/>
    <x v="1"/>
    <x v="4"/>
    <x v="1"/>
  </r>
  <r>
    <s v="1012"/>
    <s v="0L"/>
    <x v="4"/>
    <d v="2018-06-25T00:00:00"/>
    <x v="1"/>
    <x v="9"/>
    <s v="ZJ"/>
    <s v="9200096864"/>
    <s v="40"/>
    <n v="3.32"/>
    <s v=""/>
    <x v="2"/>
    <x v="4"/>
    <x v="2"/>
  </r>
  <r>
    <s v="1012"/>
    <s v="0L"/>
    <x v="4"/>
    <d v="2018-06-26T00:00:00"/>
    <x v="1"/>
    <x v="9"/>
    <s v="ZJ"/>
    <s v="9200096867"/>
    <s v="40"/>
    <n v="345.82"/>
    <s v=""/>
    <x v="1"/>
    <x v="4"/>
    <x v="1"/>
  </r>
  <r>
    <s v="1012"/>
    <s v="0L"/>
    <x v="4"/>
    <d v="2018-06-26T00:00:00"/>
    <x v="1"/>
    <x v="9"/>
    <s v="ZJ"/>
    <s v="9200096869"/>
    <s v="50"/>
    <n v="-839.9"/>
    <s v=""/>
    <x v="1"/>
    <x v="4"/>
    <x v="1"/>
  </r>
  <r>
    <s v="1012"/>
    <s v="0L"/>
    <x v="4"/>
    <d v="2018-06-27T00:00:00"/>
    <x v="1"/>
    <x v="9"/>
    <s v="ZJ"/>
    <s v="9200096871"/>
    <s v="50"/>
    <n v="-2.02"/>
    <s v=""/>
    <x v="0"/>
    <x v="4"/>
    <x v="0"/>
  </r>
  <r>
    <s v="1012"/>
    <s v="0L"/>
    <x v="4"/>
    <d v="2018-06-27T00:00:00"/>
    <x v="1"/>
    <x v="9"/>
    <s v="ZJ"/>
    <s v="9200096872"/>
    <s v="50"/>
    <n v="-35.950000000000003"/>
    <s v=""/>
    <x v="1"/>
    <x v="4"/>
    <x v="1"/>
  </r>
  <r>
    <s v="1012"/>
    <s v="0L"/>
    <x v="4"/>
    <d v="2018-06-26T00:00:00"/>
    <x v="1"/>
    <x v="9"/>
    <s v="ZJ"/>
    <s v="9200096878"/>
    <s v="40"/>
    <n v="45.11"/>
    <s v=""/>
    <x v="1"/>
    <x v="4"/>
    <x v="1"/>
  </r>
  <r>
    <s v="1012"/>
    <s v="0L"/>
    <x v="4"/>
    <d v="2018-06-27T00:00:00"/>
    <x v="1"/>
    <x v="9"/>
    <s v="ZJ"/>
    <s v="9200096880"/>
    <s v="40"/>
    <n v="12.74"/>
    <s v=""/>
    <x v="3"/>
    <x v="4"/>
    <x v="3"/>
  </r>
  <r>
    <s v="1012"/>
    <s v="0L"/>
    <x v="4"/>
    <d v="2018-06-27T00:00:00"/>
    <x v="1"/>
    <x v="9"/>
    <s v="ZJ"/>
    <s v="9200096881"/>
    <s v="40"/>
    <n v="30.18"/>
    <s v=""/>
    <x v="1"/>
    <x v="4"/>
    <x v="1"/>
  </r>
  <r>
    <s v="1012"/>
    <s v="0L"/>
    <x v="4"/>
    <d v="2018-06-27T00:00:00"/>
    <x v="1"/>
    <x v="9"/>
    <s v="ZJ"/>
    <s v="9200096882"/>
    <s v="40"/>
    <n v="14.3"/>
    <s v=""/>
    <x v="2"/>
    <x v="4"/>
    <x v="2"/>
  </r>
  <r>
    <s v="1012"/>
    <s v="0L"/>
    <x v="4"/>
    <d v="2018-06-25T00:00:00"/>
    <x v="1"/>
    <x v="9"/>
    <s v="ZJ"/>
    <s v="9200096884"/>
    <s v="50"/>
    <n v="-656.35"/>
    <s v=""/>
    <x v="1"/>
    <x v="4"/>
    <x v="1"/>
  </r>
  <r>
    <s v="1012"/>
    <s v="0L"/>
    <x v="4"/>
    <d v="2018-06-26T00:00:00"/>
    <x v="1"/>
    <x v="9"/>
    <s v="ZJ"/>
    <s v="9200096886"/>
    <s v="50"/>
    <n v="-739.64"/>
    <s v=""/>
    <x v="1"/>
    <x v="4"/>
    <x v="1"/>
  </r>
  <r>
    <s v="1012"/>
    <s v="0L"/>
    <x v="4"/>
    <d v="2018-06-26T00:00:00"/>
    <x v="1"/>
    <x v="9"/>
    <s v="ZJ"/>
    <s v="9200096886"/>
    <s v="50"/>
    <n v="-3.02"/>
    <s v=""/>
    <x v="0"/>
    <x v="4"/>
    <x v="0"/>
  </r>
  <r>
    <s v="1012"/>
    <s v="0L"/>
    <x v="4"/>
    <d v="2018-06-28T00:00:00"/>
    <x v="1"/>
    <x v="9"/>
    <s v="ZJ"/>
    <s v="9200096950"/>
    <s v="50"/>
    <n v="-1491.65"/>
    <s v=""/>
    <x v="1"/>
    <x v="4"/>
    <x v="1"/>
  </r>
  <r>
    <s v="1012"/>
    <s v="0L"/>
    <x v="4"/>
    <d v="2018-06-27T00:00:00"/>
    <x v="1"/>
    <x v="9"/>
    <s v="ZJ"/>
    <s v="9200096954"/>
    <s v="40"/>
    <n v="1.0900000000000001"/>
    <s v=""/>
    <x v="1"/>
    <x v="4"/>
    <x v="1"/>
  </r>
  <r>
    <s v="1012"/>
    <s v="0L"/>
    <x v="4"/>
    <d v="2018-06-18T00:00:00"/>
    <x v="1"/>
    <x v="9"/>
    <s v="ZJ"/>
    <s v="9200096965"/>
    <s v="40"/>
    <n v="0.91"/>
    <s v=""/>
    <x v="1"/>
    <x v="4"/>
    <x v="1"/>
  </r>
  <r>
    <s v="1012"/>
    <s v="0L"/>
    <x v="4"/>
    <d v="2018-06-28T00:00:00"/>
    <x v="1"/>
    <x v="9"/>
    <s v="ZJ"/>
    <s v="9200096958"/>
    <s v="40"/>
    <n v="225.68"/>
    <s v=""/>
    <x v="1"/>
    <x v="4"/>
    <x v="1"/>
  </r>
  <r>
    <s v="1012"/>
    <s v="0L"/>
    <x v="4"/>
    <d v="2018-06-27T00:00:00"/>
    <x v="1"/>
    <x v="9"/>
    <s v="ZJ"/>
    <s v="9200096970"/>
    <s v="50"/>
    <n v="-5.96"/>
    <s v=""/>
    <x v="1"/>
    <x v="4"/>
    <x v="1"/>
  </r>
  <r>
    <s v="1012"/>
    <s v="0L"/>
    <x v="4"/>
    <d v="2018-06-28T00:00:00"/>
    <x v="1"/>
    <x v="9"/>
    <s v="ZJ"/>
    <s v="9200096972"/>
    <s v="50"/>
    <n v="-70.150000000000006"/>
    <s v=""/>
    <x v="1"/>
    <x v="4"/>
    <x v="1"/>
  </r>
  <r>
    <s v="1012"/>
    <s v="0L"/>
    <x v="4"/>
    <d v="2018-06-29T00:00:00"/>
    <x v="1"/>
    <x v="9"/>
    <s v="ZJ"/>
    <s v="9200097003"/>
    <s v="40"/>
    <n v="38.06"/>
    <s v=""/>
    <x v="1"/>
    <x v="4"/>
    <x v="1"/>
  </r>
  <r>
    <s v="1012"/>
    <s v="0L"/>
    <x v="4"/>
    <d v="2018-06-29T00:00:00"/>
    <x v="1"/>
    <x v="9"/>
    <s v="ZJ"/>
    <s v="9200097005"/>
    <s v="50"/>
    <n v="-2303.77"/>
    <s v=""/>
    <x v="1"/>
    <x v="4"/>
    <x v="1"/>
  </r>
  <r>
    <s v="1012"/>
    <s v="0L"/>
    <x v="4"/>
    <d v="2018-06-29T00:00:00"/>
    <x v="1"/>
    <x v="9"/>
    <s v="ZJ"/>
    <s v="9200097005"/>
    <s v="50"/>
    <n v="-316.95999999999998"/>
    <s v=""/>
    <x v="5"/>
    <x v="4"/>
    <x v="5"/>
  </r>
  <r>
    <s v="1012"/>
    <s v="0L"/>
    <x v="4"/>
    <d v="2018-06-28T00:00:00"/>
    <x v="1"/>
    <x v="9"/>
    <s v="ZJ"/>
    <s v="9200097013"/>
    <s v="40"/>
    <n v="1.91"/>
    <s v=""/>
    <x v="1"/>
    <x v="4"/>
    <x v="1"/>
  </r>
  <r>
    <s v="1012"/>
    <s v="0L"/>
    <x v="4"/>
    <d v="2018-06-29T00:00:00"/>
    <x v="1"/>
    <x v="9"/>
    <s v="ZJ"/>
    <s v="9200097016"/>
    <s v="40"/>
    <n v="40.03"/>
    <s v=""/>
    <x v="1"/>
    <x v="4"/>
    <x v="1"/>
  </r>
  <r>
    <s v="1012"/>
    <s v="0L"/>
    <x v="4"/>
    <d v="2018-06-28T00:00:00"/>
    <x v="1"/>
    <x v="9"/>
    <s v="ZJ"/>
    <s v="9200097028"/>
    <s v="50"/>
    <n v="-35.619999999999997"/>
    <s v=""/>
    <x v="1"/>
    <x v="4"/>
    <x v="1"/>
  </r>
  <r>
    <s v="1012"/>
    <s v="0L"/>
    <x v="4"/>
    <d v="2018-06-29T00:00:00"/>
    <x v="1"/>
    <x v="9"/>
    <s v="ZJ"/>
    <s v="9200097030"/>
    <s v="50"/>
    <n v="-184.21"/>
    <s v=""/>
    <x v="1"/>
    <x v="4"/>
    <x v="1"/>
  </r>
  <r>
    <s v="1012"/>
    <s v="0L"/>
    <x v="4"/>
    <d v="2018-07-02T00:00:00"/>
    <x v="1"/>
    <x v="10"/>
    <s v="ZJ"/>
    <s v="9200097052"/>
    <s v="50"/>
    <n v="-0.97"/>
    <s v=""/>
    <x v="2"/>
    <x v="4"/>
    <x v="2"/>
  </r>
  <r>
    <s v="1012"/>
    <s v="0L"/>
    <x v="4"/>
    <d v="2018-07-02T00:00:00"/>
    <x v="1"/>
    <x v="10"/>
    <s v="ZJ"/>
    <s v="9200097052"/>
    <s v="50"/>
    <n v="-30.83"/>
    <s v=""/>
    <x v="5"/>
    <x v="4"/>
    <x v="5"/>
  </r>
  <r>
    <s v="1012"/>
    <s v="0L"/>
    <x v="4"/>
    <d v="2018-07-02T00:00:00"/>
    <x v="1"/>
    <x v="10"/>
    <s v="ZJ"/>
    <s v="9200097052"/>
    <s v="50"/>
    <n v="-1366.98"/>
    <s v=""/>
    <x v="1"/>
    <x v="4"/>
    <x v="1"/>
  </r>
  <r>
    <s v="1012"/>
    <s v="0L"/>
    <x v="4"/>
    <d v="2018-06-29T00:00:00"/>
    <x v="1"/>
    <x v="9"/>
    <s v="ZJ"/>
    <s v="9200097057"/>
    <s v="40"/>
    <n v="3.1"/>
    <s v=""/>
    <x v="1"/>
    <x v="4"/>
    <x v="1"/>
  </r>
  <r>
    <s v="1012"/>
    <s v="0L"/>
    <x v="4"/>
    <d v="2018-06-30T00:00:00"/>
    <x v="1"/>
    <x v="9"/>
    <s v="ZJ"/>
    <s v="9200097062"/>
    <s v="40"/>
    <n v="79.209999999999994"/>
    <s v=""/>
    <x v="1"/>
    <x v="4"/>
    <x v="1"/>
  </r>
  <r>
    <s v="1012"/>
    <s v="0L"/>
    <x v="4"/>
    <d v="2018-06-30T00:00:00"/>
    <x v="1"/>
    <x v="9"/>
    <s v="ZJ"/>
    <s v="9200097062"/>
    <s v="40"/>
    <n v="2.19"/>
    <s v=""/>
    <x v="2"/>
    <x v="4"/>
    <x v="2"/>
  </r>
  <r>
    <s v="1012"/>
    <s v="0L"/>
    <x v="4"/>
    <d v="2018-07-02T00:00:00"/>
    <x v="1"/>
    <x v="10"/>
    <s v="ZJ"/>
    <s v="9200097064"/>
    <s v="40"/>
    <n v="1.38"/>
    <s v=""/>
    <x v="2"/>
    <x v="4"/>
    <x v="2"/>
  </r>
  <r>
    <s v="1012"/>
    <s v="0L"/>
    <x v="4"/>
    <d v="2018-07-02T00:00:00"/>
    <x v="1"/>
    <x v="10"/>
    <s v="ZJ"/>
    <s v="9200097064"/>
    <s v="40"/>
    <n v="0.88"/>
    <s v=""/>
    <x v="0"/>
    <x v="4"/>
    <x v="0"/>
  </r>
  <r>
    <s v="1012"/>
    <s v="0L"/>
    <x v="4"/>
    <d v="2018-07-02T00:00:00"/>
    <x v="1"/>
    <x v="10"/>
    <s v="ZJ"/>
    <s v="9200097064"/>
    <s v="40"/>
    <n v="26.03"/>
    <s v=""/>
    <x v="1"/>
    <x v="4"/>
    <x v="1"/>
  </r>
  <r>
    <s v="1012"/>
    <s v="0L"/>
    <x v="4"/>
    <d v="2018-06-30T00:00:00"/>
    <x v="1"/>
    <x v="9"/>
    <s v="ZJ"/>
    <s v="9200097079"/>
    <s v="50"/>
    <n v="-2.19"/>
    <s v=""/>
    <x v="2"/>
    <x v="4"/>
    <x v="2"/>
  </r>
  <r>
    <s v="1012"/>
    <s v="0L"/>
    <x v="4"/>
    <d v="2018-06-30T00:00:00"/>
    <x v="1"/>
    <x v="9"/>
    <s v="ZJ"/>
    <s v="9200097079"/>
    <s v="50"/>
    <n v="-2.0499999999999998"/>
    <s v=""/>
    <x v="5"/>
    <x v="4"/>
    <x v="5"/>
  </r>
  <r>
    <s v="1012"/>
    <s v="0L"/>
    <x v="4"/>
    <d v="2018-07-02T00:00:00"/>
    <x v="1"/>
    <x v="10"/>
    <s v="ZJ"/>
    <s v="9200097081"/>
    <s v="50"/>
    <n v="-32.21"/>
    <s v=""/>
    <x v="1"/>
    <x v="4"/>
    <x v="1"/>
  </r>
  <r>
    <s v="1012"/>
    <s v="0L"/>
    <x v="4"/>
    <d v="2018-07-03T00:00:00"/>
    <x v="1"/>
    <x v="10"/>
    <s v="ZJ"/>
    <s v="9200097115"/>
    <s v="50"/>
    <n v="-2.98"/>
    <s v=""/>
    <x v="2"/>
    <x v="4"/>
    <x v="2"/>
  </r>
  <r>
    <s v="1012"/>
    <s v="0L"/>
    <x v="4"/>
    <d v="2018-07-03T00:00:00"/>
    <x v="1"/>
    <x v="10"/>
    <s v="ZJ"/>
    <s v="9200097115"/>
    <s v="50"/>
    <n v="-4118.7299999999996"/>
    <s v=""/>
    <x v="1"/>
    <x v="4"/>
    <x v="1"/>
  </r>
  <r>
    <s v="1012"/>
    <s v="0L"/>
    <x v="4"/>
    <d v="2018-07-03T00:00:00"/>
    <x v="1"/>
    <x v="10"/>
    <s v="ZJ"/>
    <s v="9200097150"/>
    <s v="40"/>
    <n v="8.5399999999999991"/>
    <s v=""/>
    <x v="2"/>
    <x v="4"/>
    <x v="2"/>
  </r>
  <r>
    <s v="1012"/>
    <s v="0L"/>
    <x v="4"/>
    <d v="2018-07-03T00:00:00"/>
    <x v="1"/>
    <x v="10"/>
    <s v="ZJ"/>
    <s v="9200097151"/>
    <s v="40"/>
    <n v="59.75"/>
    <s v=""/>
    <x v="1"/>
    <x v="4"/>
    <x v="1"/>
  </r>
  <r>
    <s v="1012"/>
    <s v="0L"/>
    <x v="4"/>
    <d v="2018-07-04T00:00:00"/>
    <x v="1"/>
    <x v="10"/>
    <s v="ZJ"/>
    <s v="9200097160"/>
    <s v="50"/>
    <n v="-131.53"/>
    <s v=""/>
    <x v="0"/>
    <x v="4"/>
    <x v="0"/>
  </r>
  <r>
    <s v="1012"/>
    <s v="0L"/>
    <x v="4"/>
    <d v="2018-07-04T00:00:00"/>
    <x v="1"/>
    <x v="10"/>
    <s v="ZJ"/>
    <s v="9200097160"/>
    <s v="50"/>
    <n v="-441.8"/>
    <s v=""/>
    <x v="2"/>
    <x v="4"/>
    <x v="2"/>
  </r>
  <r>
    <s v="1012"/>
    <s v="0L"/>
    <x v="4"/>
    <d v="2018-07-04T00:00:00"/>
    <x v="1"/>
    <x v="10"/>
    <s v="ZJ"/>
    <s v="9200097160"/>
    <s v="50"/>
    <n v="-4432.7700000000004"/>
    <s v=""/>
    <x v="1"/>
    <x v="4"/>
    <x v="1"/>
  </r>
  <r>
    <s v="1012"/>
    <s v="0L"/>
    <x v="4"/>
    <d v="2018-07-02T00:00:00"/>
    <x v="1"/>
    <x v="10"/>
    <s v="ZJ"/>
    <s v="9200097161"/>
    <s v="40"/>
    <n v="5.86"/>
    <s v=""/>
    <x v="1"/>
    <x v="4"/>
    <x v="1"/>
  </r>
  <r>
    <s v="1012"/>
    <s v="0L"/>
    <x v="4"/>
    <d v="2018-07-03T00:00:00"/>
    <x v="1"/>
    <x v="10"/>
    <s v="ZJ"/>
    <s v="9200097163"/>
    <s v="40"/>
    <n v="97.03"/>
    <s v=""/>
    <x v="1"/>
    <x v="4"/>
    <x v="1"/>
  </r>
  <r>
    <s v="1012"/>
    <s v="0L"/>
    <x v="4"/>
    <d v="2018-07-05T00:00:00"/>
    <x v="1"/>
    <x v="10"/>
    <s v="ZJ"/>
    <s v="9200097157"/>
    <s v="40"/>
    <n v="70.02"/>
    <s v=""/>
    <x v="1"/>
    <x v="4"/>
    <x v="1"/>
  </r>
  <r>
    <s v="1012"/>
    <s v="0L"/>
    <x v="4"/>
    <d v="2018-07-03T00:00:00"/>
    <x v="1"/>
    <x v="10"/>
    <s v="ZJ"/>
    <s v="9200097165"/>
    <s v="50"/>
    <n v="-6.45"/>
    <s v=""/>
    <x v="1"/>
    <x v="4"/>
    <x v="1"/>
  </r>
  <r>
    <s v="1012"/>
    <s v="0L"/>
    <x v="4"/>
    <d v="2018-07-04T00:00:00"/>
    <x v="1"/>
    <x v="10"/>
    <s v="ZJ"/>
    <s v="9200097166"/>
    <s v="50"/>
    <n v="-0.28000000000000003"/>
    <s v=""/>
    <x v="1"/>
    <x v="4"/>
    <x v="1"/>
  </r>
  <r>
    <s v="1012"/>
    <s v="0L"/>
    <x v="4"/>
    <d v="2018-07-05T00:00:00"/>
    <x v="1"/>
    <x v="10"/>
    <s v="ZJ"/>
    <s v="9200097167"/>
    <s v="50"/>
    <n v="-5.9"/>
    <s v=""/>
    <x v="5"/>
    <x v="4"/>
    <x v="5"/>
  </r>
  <r>
    <s v="1012"/>
    <s v="0L"/>
    <x v="4"/>
    <d v="2018-07-05T00:00:00"/>
    <x v="1"/>
    <x v="10"/>
    <s v="ZJ"/>
    <s v="9200097169"/>
    <s v="50"/>
    <n v="-34.33"/>
    <s v=""/>
    <x v="1"/>
    <x v="4"/>
    <x v="1"/>
  </r>
  <r>
    <s v="1012"/>
    <s v="0L"/>
    <x v="4"/>
    <d v="2018-07-03T00:00:00"/>
    <x v="1"/>
    <x v="10"/>
    <s v="ZJ"/>
    <s v="9200097184"/>
    <s v="50"/>
    <n v="-20.3"/>
    <s v=""/>
    <x v="1"/>
    <x v="4"/>
    <x v="1"/>
  </r>
  <r>
    <s v="1012"/>
    <s v="0L"/>
    <x v="4"/>
    <d v="2018-07-05T00:00:00"/>
    <x v="1"/>
    <x v="10"/>
    <s v="ZJ"/>
    <s v="9200097188"/>
    <s v="40"/>
    <n v="0.83"/>
    <s v=""/>
    <x v="1"/>
    <x v="4"/>
    <x v="1"/>
  </r>
  <r>
    <s v="1012"/>
    <s v="0L"/>
    <x v="4"/>
    <d v="2018-07-05T00:00:00"/>
    <x v="1"/>
    <x v="10"/>
    <s v="ZJ"/>
    <s v="9200097190"/>
    <s v="40"/>
    <n v="0.83"/>
    <s v=""/>
    <x v="1"/>
    <x v="4"/>
    <x v="1"/>
  </r>
  <r>
    <s v="1012"/>
    <s v="0L"/>
    <x v="4"/>
    <d v="2018-07-03T00:00:00"/>
    <x v="1"/>
    <x v="10"/>
    <s v="ZJ"/>
    <s v="9200097192"/>
    <s v="40"/>
    <n v="4.5999999999999996"/>
    <s v=""/>
    <x v="1"/>
    <x v="4"/>
    <x v="1"/>
  </r>
  <r>
    <s v="1012"/>
    <s v="0L"/>
    <x v="4"/>
    <d v="2018-07-03T00:00:00"/>
    <x v="1"/>
    <x v="10"/>
    <s v="ZJ"/>
    <s v="9200097193"/>
    <s v="40"/>
    <n v="3.41"/>
    <s v=""/>
    <x v="1"/>
    <x v="4"/>
    <x v="1"/>
  </r>
  <r>
    <s v="1012"/>
    <s v="0L"/>
    <x v="4"/>
    <d v="2018-07-03T00:00:00"/>
    <x v="1"/>
    <x v="10"/>
    <s v="ZJ"/>
    <s v="9200097194"/>
    <s v="40"/>
    <n v="1.04"/>
    <s v=""/>
    <x v="1"/>
    <x v="4"/>
    <x v="1"/>
  </r>
  <r>
    <s v="1012"/>
    <s v="0L"/>
    <x v="4"/>
    <d v="2018-07-05T00:00:00"/>
    <x v="1"/>
    <x v="10"/>
    <s v="ZJ"/>
    <s v="9200097227"/>
    <s v="40"/>
    <n v="2.35"/>
    <s v=""/>
    <x v="1"/>
    <x v="4"/>
    <x v="1"/>
  </r>
  <r>
    <s v="1012"/>
    <s v="0L"/>
    <x v="4"/>
    <d v="2018-07-06T00:00:00"/>
    <x v="1"/>
    <x v="10"/>
    <s v="ZJ"/>
    <s v="9200097229"/>
    <s v="40"/>
    <n v="3.28"/>
    <s v=""/>
    <x v="1"/>
    <x v="4"/>
    <x v="1"/>
  </r>
  <r>
    <s v="1012"/>
    <s v="0L"/>
    <x v="4"/>
    <d v="2018-07-06T00:00:00"/>
    <x v="1"/>
    <x v="10"/>
    <s v="ZJ"/>
    <s v="9200097235"/>
    <s v="50"/>
    <n v="-1914.5"/>
    <s v=""/>
    <x v="1"/>
    <x v="4"/>
    <x v="1"/>
  </r>
  <r>
    <s v="1012"/>
    <s v="0L"/>
    <x v="4"/>
    <d v="2018-07-06T00:00:00"/>
    <x v="1"/>
    <x v="10"/>
    <s v="ZJ"/>
    <s v="9200097235"/>
    <s v="50"/>
    <n v="-30.87"/>
    <s v=""/>
    <x v="2"/>
    <x v="4"/>
    <x v="2"/>
  </r>
  <r>
    <s v="1012"/>
    <s v="0L"/>
    <x v="4"/>
    <d v="2018-07-06T00:00:00"/>
    <x v="1"/>
    <x v="10"/>
    <s v="ZJ"/>
    <s v="9200097235"/>
    <s v="50"/>
    <n v="-521.5"/>
    <s v=""/>
    <x v="3"/>
    <x v="4"/>
    <x v="3"/>
  </r>
  <r>
    <s v="1012"/>
    <s v="0L"/>
    <x v="4"/>
    <d v="2018-07-06T00:00:00"/>
    <x v="1"/>
    <x v="10"/>
    <s v="ZJ"/>
    <s v="9200097235"/>
    <s v="50"/>
    <n v="-11.69"/>
    <s v=""/>
    <x v="0"/>
    <x v="4"/>
    <x v="0"/>
  </r>
  <r>
    <s v="1012"/>
    <s v="0L"/>
    <x v="4"/>
    <d v="2018-07-05T00:00:00"/>
    <x v="1"/>
    <x v="10"/>
    <s v="ZJ"/>
    <s v="9200097244"/>
    <s v="40"/>
    <n v="15.22"/>
    <s v=""/>
    <x v="1"/>
    <x v="4"/>
    <x v="1"/>
  </r>
  <r>
    <s v="1012"/>
    <s v="0L"/>
    <x v="4"/>
    <d v="2018-07-06T00:00:00"/>
    <x v="1"/>
    <x v="10"/>
    <s v="ZJ"/>
    <s v="9200097245"/>
    <s v="40"/>
    <n v="1.73"/>
    <s v=""/>
    <x v="1"/>
    <x v="4"/>
    <x v="1"/>
  </r>
  <r>
    <s v="1012"/>
    <s v="0L"/>
    <x v="4"/>
    <d v="2018-07-05T00:00:00"/>
    <x v="1"/>
    <x v="10"/>
    <s v="ZJ"/>
    <s v="9200097249"/>
    <s v="50"/>
    <n v="-26.6"/>
    <s v=""/>
    <x v="3"/>
    <x v="4"/>
    <x v="3"/>
  </r>
  <r>
    <s v="1012"/>
    <s v="0L"/>
    <x v="4"/>
    <d v="2018-07-05T00:00:00"/>
    <x v="1"/>
    <x v="10"/>
    <s v="ZJ"/>
    <s v="9200097249"/>
    <s v="50"/>
    <n v="-129.69"/>
    <s v=""/>
    <x v="1"/>
    <x v="4"/>
    <x v="1"/>
  </r>
  <r>
    <s v="1012"/>
    <s v="0L"/>
    <x v="4"/>
    <d v="2018-07-05T00:00:00"/>
    <x v="1"/>
    <x v="10"/>
    <s v="ZJ"/>
    <s v="9200097249"/>
    <s v="50"/>
    <n v="-2.52"/>
    <s v=""/>
    <x v="0"/>
    <x v="4"/>
    <x v="0"/>
  </r>
  <r>
    <s v="1012"/>
    <s v="0L"/>
    <x v="4"/>
    <d v="2018-07-06T00:00:00"/>
    <x v="1"/>
    <x v="10"/>
    <s v="ZJ"/>
    <s v="9200097251"/>
    <s v="50"/>
    <n v="-13.43"/>
    <s v=""/>
    <x v="1"/>
    <x v="4"/>
    <x v="1"/>
  </r>
  <r>
    <s v="1012"/>
    <s v="0L"/>
    <x v="4"/>
    <d v="2018-07-10T00:00:00"/>
    <x v="1"/>
    <x v="10"/>
    <s v="ZJ"/>
    <s v="9200097332"/>
    <s v="50"/>
    <n v="-1.84"/>
    <s v=""/>
    <x v="2"/>
    <x v="4"/>
    <x v="2"/>
  </r>
  <r>
    <s v="1012"/>
    <s v="0L"/>
    <x v="4"/>
    <d v="2018-07-10T00:00:00"/>
    <x v="1"/>
    <x v="10"/>
    <s v="ZJ"/>
    <s v="9200097332"/>
    <s v="50"/>
    <n v="-37.630000000000003"/>
    <s v=""/>
    <x v="3"/>
    <x v="4"/>
    <x v="3"/>
  </r>
  <r>
    <s v="1012"/>
    <s v="0L"/>
    <x v="4"/>
    <d v="2018-07-10T00:00:00"/>
    <x v="1"/>
    <x v="10"/>
    <s v="ZJ"/>
    <s v="9200097332"/>
    <s v="50"/>
    <n v="-3474.55"/>
    <s v=""/>
    <x v="1"/>
    <x v="4"/>
    <x v="1"/>
  </r>
  <r>
    <s v="1012"/>
    <s v="0L"/>
    <x v="4"/>
    <d v="2018-07-09T00:00:00"/>
    <x v="1"/>
    <x v="10"/>
    <s v="ZJ"/>
    <s v="9200097333"/>
    <s v="40"/>
    <n v="7.4"/>
    <s v=""/>
    <x v="1"/>
    <x v="4"/>
    <x v="1"/>
  </r>
  <r>
    <s v="1012"/>
    <s v="0L"/>
    <x v="4"/>
    <d v="2018-07-11T00:00:00"/>
    <x v="1"/>
    <x v="10"/>
    <s v="ZJ"/>
    <s v="9200097380"/>
    <s v="50"/>
    <n v="-519.92999999999995"/>
    <s v=""/>
    <x v="1"/>
    <x v="4"/>
    <x v="1"/>
  </r>
  <r>
    <s v="1012"/>
    <s v="0L"/>
    <x v="4"/>
    <d v="2018-07-11T00:00:00"/>
    <x v="1"/>
    <x v="10"/>
    <s v="ZJ"/>
    <s v="9200097380"/>
    <s v="50"/>
    <n v="-13.05"/>
    <s v=""/>
    <x v="0"/>
    <x v="4"/>
    <x v="0"/>
  </r>
  <r>
    <s v="1012"/>
    <s v="0L"/>
    <x v="4"/>
    <d v="2018-07-11T00:00:00"/>
    <x v="1"/>
    <x v="10"/>
    <s v="ZJ"/>
    <s v="9200097380"/>
    <s v="50"/>
    <n v="-1.83"/>
    <s v=""/>
    <x v="4"/>
    <x v="4"/>
    <x v="4"/>
  </r>
  <r>
    <s v="1012"/>
    <s v="0L"/>
    <x v="4"/>
    <d v="2018-07-11T00:00:00"/>
    <x v="1"/>
    <x v="10"/>
    <s v="ZJ"/>
    <s v="9200097380"/>
    <s v="50"/>
    <n v="-1.32"/>
    <s v=""/>
    <x v="2"/>
    <x v="4"/>
    <x v="2"/>
  </r>
  <r>
    <s v="1012"/>
    <s v="0L"/>
    <x v="4"/>
    <d v="2018-07-06T00:00:00"/>
    <x v="1"/>
    <x v="10"/>
    <s v="ZJ"/>
    <s v="9200097383"/>
    <s v="40"/>
    <n v="1.78"/>
    <s v=""/>
    <x v="1"/>
    <x v="4"/>
    <x v="1"/>
  </r>
  <r>
    <s v="1012"/>
    <s v="0L"/>
    <x v="4"/>
    <d v="2018-07-09T00:00:00"/>
    <x v="1"/>
    <x v="10"/>
    <s v="ZJ"/>
    <s v="9200097384"/>
    <s v="40"/>
    <n v="11.46"/>
    <s v=""/>
    <x v="1"/>
    <x v="4"/>
    <x v="1"/>
  </r>
  <r>
    <s v="1012"/>
    <s v="0L"/>
    <x v="4"/>
    <d v="2018-07-10T00:00:00"/>
    <x v="1"/>
    <x v="10"/>
    <s v="ZJ"/>
    <s v="9200097385"/>
    <s v="40"/>
    <n v="0.25"/>
    <s v=""/>
    <x v="1"/>
    <x v="4"/>
    <x v="1"/>
  </r>
  <r>
    <s v="1012"/>
    <s v="0L"/>
    <x v="4"/>
    <d v="2018-07-09T00:00:00"/>
    <x v="1"/>
    <x v="10"/>
    <s v="ZJ"/>
    <s v="9200097396"/>
    <s v="40"/>
    <n v="2.79"/>
    <s v=""/>
    <x v="1"/>
    <x v="4"/>
    <x v="1"/>
  </r>
  <r>
    <s v="1012"/>
    <s v="0L"/>
    <x v="4"/>
    <d v="2018-07-09T00:00:00"/>
    <x v="1"/>
    <x v="10"/>
    <s v="ZJ"/>
    <s v="9200097398"/>
    <s v="40"/>
    <n v="2.56"/>
    <s v=""/>
    <x v="1"/>
    <x v="4"/>
    <x v="1"/>
  </r>
  <r>
    <s v="1012"/>
    <s v="0L"/>
    <x v="4"/>
    <d v="2018-07-10T00:00:00"/>
    <x v="1"/>
    <x v="10"/>
    <s v="ZJ"/>
    <s v="9200097399"/>
    <s v="40"/>
    <n v="0.25"/>
    <s v=""/>
    <x v="1"/>
    <x v="4"/>
    <x v="1"/>
  </r>
  <r>
    <s v="1012"/>
    <s v="0L"/>
    <x v="4"/>
    <d v="2018-07-10T00:00:00"/>
    <x v="1"/>
    <x v="10"/>
    <s v="ZJ"/>
    <s v="9200097400"/>
    <s v="40"/>
    <n v="3.97"/>
    <s v=""/>
    <x v="0"/>
    <x v="4"/>
    <x v="0"/>
  </r>
  <r>
    <s v="1012"/>
    <s v="0L"/>
    <x v="4"/>
    <d v="2018-07-10T00:00:00"/>
    <x v="1"/>
    <x v="10"/>
    <s v="ZJ"/>
    <s v="9200097400"/>
    <s v="40"/>
    <n v="0.8"/>
    <s v=""/>
    <x v="1"/>
    <x v="4"/>
    <x v="1"/>
  </r>
  <r>
    <s v="1012"/>
    <s v="0L"/>
    <x v="4"/>
    <d v="2018-07-10T00:00:00"/>
    <x v="1"/>
    <x v="10"/>
    <s v="ZJ"/>
    <s v="9200097400"/>
    <s v="40"/>
    <n v="10.46"/>
    <s v=""/>
    <x v="3"/>
    <x v="4"/>
    <x v="3"/>
  </r>
  <r>
    <s v="1012"/>
    <s v="0L"/>
    <x v="4"/>
    <d v="2018-07-11T00:00:00"/>
    <x v="1"/>
    <x v="10"/>
    <s v="ZJ"/>
    <s v="9200097403"/>
    <s v="40"/>
    <n v="20.350000000000001"/>
    <s v=""/>
    <x v="1"/>
    <x v="4"/>
    <x v="1"/>
  </r>
  <r>
    <s v="1012"/>
    <s v="0L"/>
    <x v="4"/>
    <d v="2018-07-11T00:00:00"/>
    <x v="1"/>
    <x v="10"/>
    <s v="ZJ"/>
    <s v="9200097407"/>
    <s v="50"/>
    <n v="-2.37"/>
    <s v=""/>
    <x v="3"/>
    <x v="4"/>
    <x v="3"/>
  </r>
  <r>
    <s v="1012"/>
    <s v="0L"/>
    <x v="4"/>
    <d v="2018-07-11T00:00:00"/>
    <x v="1"/>
    <x v="10"/>
    <s v="ZJ"/>
    <s v="9200097407"/>
    <s v="50"/>
    <n v="-3.98"/>
    <s v=""/>
    <x v="1"/>
    <x v="4"/>
    <x v="1"/>
  </r>
  <r>
    <s v="1012"/>
    <s v="0L"/>
    <x v="4"/>
    <d v="2018-07-10T00:00:00"/>
    <x v="1"/>
    <x v="10"/>
    <s v="ZJ"/>
    <s v="9200097426"/>
    <s v="50"/>
    <n v="-5.28"/>
    <s v=""/>
    <x v="2"/>
    <x v="4"/>
    <x v="2"/>
  </r>
  <r>
    <s v="1012"/>
    <s v="0L"/>
    <x v="4"/>
    <d v="2018-07-10T00:00:00"/>
    <x v="1"/>
    <x v="10"/>
    <s v="ZJ"/>
    <s v="9200097426"/>
    <s v="50"/>
    <n v="-6.47"/>
    <s v=""/>
    <x v="3"/>
    <x v="4"/>
    <x v="3"/>
  </r>
  <r>
    <s v="1012"/>
    <s v="0L"/>
    <x v="4"/>
    <d v="2018-07-10T00:00:00"/>
    <x v="1"/>
    <x v="10"/>
    <s v="ZJ"/>
    <s v="9200097427"/>
    <s v="50"/>
    <n v="-11.27"/>
    <s v=""/>
    <x v="1"/>
    <x v="4"/>
    <x v="1"/>
  </r>
  <r>
    <s v="1012"/>
    <s v="0L"/>
    <x v="4"/>
    <d v="2018-07-02T00:00:00"/>
    <x v="1"/>
    <x v="10"/>
    <s v="ZJ"/>
    <s v="9200097453"/>
    <s v="40"/>
    <n v="2.06"/>
    <s v=""/>
    <x v="1"/>
    <x v="4"/>
    <x v="1"/>
  </r>
  <r>
    <s v="1012"/>
    <s v="0L"/>
    <x v="4"/>
    <d v="2018-07-09T00:00:00"/>
    <x v="1"/>
    <x v="10"/>
    <s v="ZJ"/>
    <s v="9200097454"/>
    <s v="40"/>
    <n v="2.8"/>
    <s v=""/>
    <x v="1"/>
    <x v="4"/>
    <x v="1"/>
  </r>
  <r>
    <s v="1012"/>
    <s v="0L"/>
    <x v="4"/>
    <d v="2018-07-11T00:00:00"/>
    <x v="1"/>
    <x v="10"/>
    <s v="ZJ"/>
    <s v="9200097455"/>
    <s v="40"/>
    <n v="2.75"/>
    <s v=""/>
    <x v="1"/>
    <x v="4"/>
    <x v="1"/>
  </r>
  <r>
    <s v="1012"/>
    <s v="0L"/>
    <x v="4"/>
    <d v="2018-07-12T00:00:00"/>
    <x v="1"/>
    <x v="10"/>
    <s v="ZJ"/>
    <s v="9200097458"/>
    <s v="50"/>
    <n v="-5452.99"/>
    <s v=""/>
    <x v="1"/>
    <x v="4"/>
    <x v="1"/>
  </r>
  <r>
    <s v="1012"/>
    <s v="0L"/>
    <x v="4"/>
    <d v="2018-07-12T00:00:00"/>
    <x v="1"/>
    <x v="10"/>
    <s v="ZJ"/>
    <s v="9200097467"/>
    <s v="40"/>
    <n v="0.48"/>
    <s v=""/>
    <x v="1"/>
    <x v="4"/>
    <x v="1"/>
  </r>
  <r>
    <s v="1012"/>
    <s v="0L"/>
    <x v="4"/>
    <d v="2018-07-12T00:00:00"/>
    <x v="1"/>
    <x v="10"/>
    <s v="ZJ"/>
    <s v="9200097468"/>
    <s v="40"/>
    <n v="11.43"/>
    <s v=""/>
    <x v="1"/>
    <x v="4"/>
    <x v="1"/>
  </r>
  <r>
    <s v="1012"/>
    <s v="0L"/>
    <x v="4"/>
    <d v="2018-07-12T00:00:00"/>
    <x v="1"/>
    <x v="10"/>
    <s v="ZJ"/>
    <s v="9200097474"/>
    <s v="50"/>
    <n v="-415.88"/>
    <s v=""/>
    <x v="2"/>
    <x v="4"/>
    <x v="2"/>
  </r>
  <r>
    <s v="1012"/>
    <s v="0L"/>
    <x v="4"/>
    <d v="2018-07-12T00:00:00"/>
    <x v="1"/>
    <x v="10"/>
    <s v="ZJ"/>
    <s v="9200097476"/>
    <s v="50"/>
    <n v="-5.13"/>
    <s v=""/>
    <x v="1"/>
    <x v="4"/>
    <x v="1"/>
  </r>
  <r>
    <s v="1012"/>
    <s v="0L"/>
    <x v="4"/>
    <d v="2018-07-13T00:00:00"/>
    <x v="1"/>
    <x v="10"/>
    <s v="ZJ"/>
    <s v="9200097502"/>
    <s v="50"/>
    <n v="-4478.03"/>
    <s v=""/>
    <x v="1"/>
    <x v="4"/>
    <x v="1"/>
  </r>
  <r>
    <s v="1012"/>
    <s v="0L"/>
    <x v="4"/>
    <d v="2018-07-10T00:00:00"/>
    <x v="1"/>
    <x v="10"/>
    <s v="ZJ"/>
    <s v="9200097507"/>
    <s v="40"/>
    <n v="2.2599999999999998"/>
    <s v=""/>
    <x v="1"/>
    <x v="4"/>
    <x v="1"/>
  </r>
  <r>
    <s v="1012"/>
    <s v="0L"/>
    <x v="4"/>
    <d v="2018-07-12T00:00:00"/>
    <x v="1"/>
    <x v="10"/>
    <s v="ZJ"/>
    <s v="9200097508"/>
    <s v="40"/>
    <n v="5.94"/>
    <s v=""/>
    <x v="1"/>
    <x v="4"/>
    <x v="1"/>
  </r>
  <r>
    <s v="1012"/>
    <s v="0L"/>
    <x v="4"/>
    <d v="2018-07-12T00:00:00"/>
    <x v="1"/>
    <x v="10"/>
    <s v="ZJ"/>
    <s v="9200097513"/>
    <s v="40"/>
    <n v="18.16"/>
    <s v=""/>
    <x v="3"/>
    <x v="4"/>
    <x v="3"/>
  </r>
  <r>
    <s v="1012"/>
    <s v="0L"/>
    <x v="4"/>
    <d v="2018-07-12T00:00:00"/>
    <x v="1"/>
    <x v="10"/>
    <s v="ZJ"/>
    <s v="9200097513"/>
    <s v="40"/>
    <n v="5.3"/>
    <s v=""/>
    <x v="1"/>
    <x v="4"/>
    <x v="1"/>
  </r>
  <r>
    <s v="1012"/>
    <s v="0L"/>
    <x v="4"/>
    <d v="2018-07-13T00:00:00"/>
    <x v="1"/>
    <x v="10"/>
    <s v="ZJ"/>
    <s v="9200097515"/>
    <s v="40"/>
    <n v="24.12"/>
    <s v=""/>
    <x v="1"/>
    <x v="4"/>
    <x v="1"/>
  </r>
  <r>
    <s v="1012"/>
    <s v="0L"/>
    <x v="4"/>
    <d v="2018-07-13T00:00:00"/>
    <x v="1"/>
    <x v="10"/>
    <s v="ZJ"/>
    <s v="9200097515"/>
    <s v="40"/>
    <n v="0.18"/>
    <s v=""/>
    <x v="2"/>
    <x v="4"/>
    <x v="2"/>
  </r>
  <r>
    <s v="1012"/>
    <s v="0L"/>
    <x v="4"/>
    <d v="2018-07-13T00:00:00"/>
    <x v="1"/>
    <x v="10"/>
    <s v="ZJ"/>
    <s v="9200097531"/>
    <s v="50"/>
    <n v="-5.41"/>
    <s v=""/>
    <x v="3"/>
    <x v="4"/>
    <x v="3"/>
  </r>
  <r>
    <s v="1012"/>
    <s v="0L"/>
    <x v="4"/>
    <d v="2018-07-13T00:00:00"/>
    <x v="1"/>
    <x v="10"/>
    <s v="ZJ"/>
    <s v="9200097531"/>
    <s v="50"/>
    <n v="-0.18"/>
    <s v=""/>
    <x v="2"/>
    <x v="4"/>
    <x v="2"/>
  </r>
  <r>
    <s v="1012"/>
    <s v="0L"/>
    <x v="4"/>
    <d v="2018-07-13T00:00:00"/>
    <x v="1"/>
    <x v="10"/>
    <s v="ZJ"/>
    <s v="9200097532"/>
    <s v="50"/>
    <n v="-14.96"/>
    <s v=""/>
    <x v="1"/>
    <x v="4"/>
    <x v="1"/>
  </r>
  <r>
    <s v="1012"/>
    <s v="0L"/>
    <x v="4"/>
    <d v="2018-07-16T00:00:00"/>
    <x v="1"/>
    <x v="10"/>
    <s v="ZJ"/>
    <s v="9200097556"/>
    <s v="50"/>
    <n v="-3717.54"/>
    <s v=""/>
    <x v="1"/>
    <x v="4"/>
    <x v="1"/>
  </r>
  <r>
    <s v="1012"/>
    <s v="0L"/>
    <x v="4"/>
    <d v="2018-07-16T00:00:00"/>
    <x v="1"/>
    <x v="10"/>
    <s v="ZJ"/>
    <s v="9200097556"/>
    <s v="50"/>
    <n v="-6.98"/>
    <s v=""/>
    <x v="0"/>
    <x v="4"/>
    <x v="0"/>
  </r>
  <r>
    <s v="1012"/>
    <s v="0L"/>
    <x v="4"/>
    <d v="2018-07-16T00:00:00"/>
    <x v="1"/>
    <x v="10"/>
    <s v="ZJ"/>
    <s v="9200097556"/>
    <s v="50"/>
    <n v="-3.4"/>
    <s v=""/>
    <x v="2"/>
    <x v="4"/>
    <x v="2"/>
  </r>
  <r>
    <s v="1012"/>
    <s v="0L"/>
    <x v="4"/>
    <d v="2018-07-13T00:00:00"/>
    <x v="1"/>
    <x v="10"/>
    <s v="ZJ"/>
    <s v="9200097565"/>
    <s v="40"/>
    <n v="4.97"/>
    <s v=""/>
    <x v="1"/>
    <x v="4"/>
    <x v="1"/>
  </r>
  <r>
    <s v="1012"/>
    <s v="0L"/>
    <x v="4"/>
    <d v="2018-07-12T00:00:00"/>
    <x v="1"/>
    <x v="10"/>
    <s v="ZJ"/>
    <s v="9200097571"/>
    <s v="40"/>
    <n v="2.14"/>
    <s v=""/>
    <x v="1"/>
    <x v="4"/>
    <x v="1"/>
  </r>
  <r>
    <s v="1012"/>
    <s v="0L"/>
    <x v="4"/>
    <d v="2018-07-13T00:00:00"/>
    <x v="1"/>
    <x v="10"/>
    <s v="ZJ"/>
    <s v="9200097572"/>
    <s v="40"/>
    <n v="31.74"/>
    <s v=""/>
    <x v="1"/>
    <x v="4"/>
    <x v="1"/>
  </r>
  <r>
    <s v="1012"/>
    <s v="0L"/>
    <x v="4"/>
    <d v="2018-07-13T00:00:00"/>
    <x v="1"/>
    <x v="10"/>
    <s v="ZJ"/>
    <s v="9200097573"/>
    <s v="40"/>
    <n v="18.54"/>
    <s v=""/>
    <x v="0"/>
    <x v="4"/>
    <x v="0"/>
  </r>
  <r>
    <s v="1012"/>
    <s v="0L"/>
    <x v="4"/>
    <d v="2018-07-16T00:00:00"/>
    <x v="1"/>
    <x v="10"/>
    <s v="ZJ"/>
    <s v="9200097575"/>
    <s v="40"/>
    <n v="12.4"/>
    <s v=""/>
    <x v="1"/>
    <x v="4"/>
    <x v="1"/>
  </r>
  <r>
    <s v="1012"/>
    <s v="0L"/>
    <x v="4"/>
    <d v="2018-07-16T00:00:00"/>
    <x v="1"/>
    <x v="10"/>
    <s v="ZJ"/>
    <s v="9200097575"/>
    <s v="40"/>
    <n v="0.63"/>
    <s v=""/>
    <x v="2"/>
    <x v="4"/>
    <x v="2"/>
  </r>
  <r>
    <s v="1012"/>
    <s v="0L"/>
    <x v="4"/>
    <d v="2018-07-16T00:00:00"/>
    <x v="1"/>
    <x v="10"/>
    <s v="ZJ"/>
    <s v="9200097601"/>
    <s v="50"/>
    <n v="-34.159999999999997"/>
    <s v=""/>
    <x v="1"/>
    <x v="4"/>
    <x v="1"/>
  </r>
  <r>
    <s v="1012"/>
    <s v="0L"/>
    <x v="4"/>
    <d v="2018-07-17T00:00:00"/>
    <x v="1"/>
    <x v="10"/>
    <s v="ZJ"/>
    <s v="9200097627"/>
    <s v="50"/>
    <n v="-64.05"/>
    <s v=""/>
    <x v="4"/>
    <x v="4"/>
    <x v="4"/>
  </r>
  <r>
    <s v="1012"/>
    <s v="0L"/>
    <x v="4"/>
    <d v="2018-07-17T00:00:00"/>
    <x v="1"/>
    <x v="10"/>
    <s v="ZJ"/>
    <s v="9200097627"/>
    <s v="50"/>
    <n v="-3454.66"/>
    <s v=""/>
    <x v="1"/>
    <x v="4"/>
    <x v="1"/>
  </r>
  <r>
    <s v="1012"/>
    <s v="0L"/>
    <x v="4"/>
    <d v="2018-07-23T00:00:00"/>
    <x v="1"/>
    <x v="10"/>
    <s v="ZJ"/>
    <s v="9200097833"/>
    <s v="50"/>
    <n v="-11.87"/>
    <s v=""/>
    <x v="0"/>
    <x v="4"/>
    <x v="0"/>
  </r>
  <r>
    <s v="1012"/>
    <s v="0L"/>
    <x v="4"/>
    <d v="2018-07-23T00:00:00"/>
    <x v="1"/>
    <x v="10"/>
    <s v="ZJ"/>
    <s v="9200097833"/>
    <s v="50"/>
    <n v="-29.06"/>
    <s v=""/>
    <x v="2"/>
    <x v="4"/>
    <x v="2"/>
  </r>
  <r>
    <s v="1012"/>
    <s v="0L"/>
    <x v="4"/>
    <d v="2018-07-23T00:00:00"/>
    <x v="1"/>
    <x v="10"/>
    <s v="ZJ"/>
    <s v="9200097833"/>
    <s v="50"/>
    <n v="-3622.83"/>
    <s v=""/>
    <x v="1"/>
    <x v="4"/>
    <x v="1"/>
  </r>
  <r>
    <s v="1012"/>
    <s v="0L"/>
    <x v="4"/>
    <d v="2018-07-18T00:00:00"/>
    <x v="1"/>
    <x v="10"/>
    <s v="ZJ"/>
    <s v="9200097663"/>
    <s v="50"/>
    <n v="-245.9"/>
    <s v=""/>
    <x v="2"/>
    <x v="4"/>
    <x v="2"/>
  </r>
  <r>
    <s v="1012"/>
    <s v="0L"/>
    <x v="4"/>
    <d v="2018-07-18T00:00:00"/>
    <x v="1"/>
    <x v="10"/>
    <s v="ZJ"/>
    <s v="9200097663"/>
    <s v="50"/>
    <n v="-28.1"/>
    <s v=""/>
    <x v="0"/>
    <x v="4"/>
    <x v="0"/>
  </r>
  <r>
    <s v="1012"/>
    <s v="0L"/>
    <x v="4"/>
    <d v="2018-07-18T00:00:00"/>
    <x v="1"/>
    <x v="10"/>
    <s v="ZJ"/>
    <s v="9200097663"/>
    <s v="50"/>
    <n v="-3264.72"/>
    <s v=""/>
    <x v="1"/>
    <x v="4"/>
    <x v="1"/>
  </r>
  <r>
    <s v="1012"/>
    <s v="0L"/>
    <x v="4"/>
    <d v="2018-07-18T00:00:00"/>
    <x v="1"/>
    <x v="10"/>
    <s v="ZJ"/>
    <s v="9200097663"/>
    <s v="50"/>
    <n v="-130.36000000000001"/>
    <s v=""/>
    <x v="3"/>
    <x v="4"/>
    <x v="3"/>
  </r>
  <r>
    <s v="1012"/>
    <s v="0L"/>
    <x v="4"/>
    <d v="2018-07-03T00:00:00"/>
    <x v="1"/>
    <x v="10"/>
    <s v="ZJ"/>
    <s v="9200097666"/>
    <s v="40"/>
    <n v="4.58"/>
    <s v=""/>
    <x v="1"/>
    <x v="4"/>
    <x v="1"/>
  </r>
  <r>
    <s v="1012"/>
    <s v="0L"/>
    <x v="4"/>
    <d v="2018-07-09T00:00:00"/>
    <x v="1"/>
    <x v="10"/>
    <s v="ZJ"/>
    <s v="9200097667"/>
    <s v="40"/>
    <n v="3.12"/>
    <s v=""/>
    <x v="1"/>
    <x v="4"/>
    <x v="1"/>
  </r>
  <r>
    <s v="1012"/>
    <s v="0L"/>
    <x v="4"/>
    <d v="2018-07-17T00:00:00"/>
    <x v="1"/>
    <x v="10"/>
    <s v="ZJ"/>
    <s v="9200097669"/>
    <s v="40"/>
    <n v="12.15"/>
    <s v=""/>
    <x v="1"/>
    <x v="4"/>
    <x v="1"/>
  </r>
  <r>
    <s v="1012"/>
    <s v="0L"/>
    <x v="4"/>
    <d v="2018-07-16T00:00:00"/>
    <x v="1"/>
    <x v="10"/>
    <s v="ZJ"/>
    <s v="9200097677"/>
    <s v="40"/>
    <n v="0.88"/>
    <s v=""/>
    <x v="1"/>
    <x v="4"/>
    <x v="1"/>
  </r>
  <r>
    <s v="1012"/>
    <s v="0L"/>
    <x v="4"/>
    <d v="2018-07-18T00:00:00"/>
    <x v="1"/>
    <x v="10"/>
    <s v="ZJ"/>
    <s v="9200097682"/>
    <s v="40"/>
    <n v="1.4"/>
    <s v=""/>
    <x v="1"/>
    <x v="4"/>
    <x v="1"/>
  </r>
  <r>
    <s v="1012"/>
    <s v="0L"/>
    <x v="4"/>
    <d v="2018-07-18T00:00:00"/>
    <x v="1"/>
    <x v="10"/>
    <s v="ZJ"/>
    <s v="9200097684"/>
    <s v="40"/>
    <n v="22.12"/>
    <s v=""/>
    <x v="1"/>
    <x v="4"/>
    <x v="1"/>
  </r>
  <r>
    <s v="1012"/>
    <s v="0L"/>
    <x v="4"/>
    <d v="2018-07-17T00:00:00"/>
    <x v="1"/>
    <x v="10"/>
    <s v="ZJ"/>
    <s v="9200097688"/>
    <s v="40"/>
    <n v="151.96"/>
    <s v=""/>
    <x v="1"/>
    <x v="4"/>
    <x v="1"/>
  </r>
  <r>
    <s v="1012"/>
    <s v="0L"/>
    <x v="4"/>
    <d v="2018-07-17T00:00:00"/>
    <x v="1"/>
    <x v="10"/>
    <s v="ZJ"/>
    <s v="9200097692"/>
    <s v="50"/>
    <n v="-2489.0300000000002"/>
    <s v=""/>
    <x v="1"/>
    <x v="4"/>
    <x v="1"/>
  </r>
  <r>
    <s v="1012"/>
    <s v="0L"/>
    <x v="4"/>
    <d v="2018-07-18T00:00:00"/>
    <x v="1"/>
    <x v="10"/>
    <s v="ZJ"/>
    <s v="9200097693"/>
    <s v="50"/>
    <n v="-4373.7700000000004"/>
    <s v=""/>
    <x v="1"/>
    <x v="4"/>
    <x v="1"/>
  </r>
  <r>
    <s v="1012"/>
    <s v="0L"/>
    <x v="4"/>
    <d v="2018-07-16T00:00:00"/>
    <x v="1"/>
    <x v="10"/>
    <s v="ZJ"/>
    <s v="9200097710"/>
    <s v="50"/>
    <n v="-1117.1199999999999"/>
    <s v=""/>
    <x v="1"/>
    <x v="4"/>
    <x v="1"/>
  </r>
  <r>
    <s v="1012"/>
    <s v="0L"/>
    <x v="4"/>
    <d v="2018-07-17T00:00:00"/>
    <x v="1"/>
    <x v="10"/>
    <s v="ZJ"/>
    <s v="9200097711"/>
    <s v="50"/>
    <n v="-1331.18"/>
    <s v=""/>
    <x v="1"/>
    <x v="4"/>
    <x v="1"/>
  </r>
  <r>
    <s v="1012"/>
    <s v="0L"/>
    <x v="4"/>
    <d v="2018-07-19T00:00:00"/>
    <x v="1"/>
    <x v="10"/>
    <s v="ZJ"/>
    <s v="9200097746"/>
    <s v="50"/>
    <n v="-8.76"/>
    <s v=""/>
    <x v="2"/>
    <x v="4"/>
    <x v="2"/>
  </r>
  <r>
    <s v="1012"/>
    <s v="0L"/>
    <x v="4"/>
    <d v="2018-07-19T00:00:00"/>
    <x v="1"/>
    <x v="10"/>
    <s v="ZJ"/>
    <s v="9200097746"/>
    <s v="50"/>
    <n v="-6.84"/>
    <s v=""/>
    <x v="5"/>
    <x v="4"/>
    <x v="5"/>
  </r>
  <r>
    <s v="1012"/>
    <s v="0L"/>
    <x v="4"/>
    <d v="2018-07-19T00:00:00"/>
    <x v="1"/>
    <x v="10"/>
    <s v="ZJ"/>
    <s v="9200097746"/>
    <s v="50"/>
    <n v="-269.25"/>
    <s v=""/>
    <x v="0"/>
    <x v="4"/>
    <x v="0"/>
  </r>
  <r>
    <s v="1012"/>
    <s v="0L"/>
    <x v="4"/>
    <d v="2018-07-19T00:00:00"/>
    <x v="1"/>
    <x v="10"/>
    <s v="ZJ"/>
    <s v="9200097746"/>
    <s v="50"/>
    <n v="-2088.9499999999998"/>
    <s v=""/>
    <x v="1"/>
    <x v="4"/>
    <x v="1"/>
  </r>
  <r>
    <s v="1012"/>
    <s v="0L"/>
    <x v="4"/>
    <d v="2018-07-03T00:00:00"/>
    <x v="1"/>
    <x v="10"/>
    <s v="ZJ"/>
    <s v="9200097750"/>
    <s v="40"/>
    <n v="2.19"/>
    <s v=""/>
    <x v="1"/>
    <x v="4"/>
    <x v="1"/>
  </r>
  <r>
    <s v="1012"/>
    <s v="0L"/>
    <x v="4"/>
    <d v="2018-07-18T00:00:00"/>
    <x v="1"/>
    <x v="10"/>
    <s v="ZJ"/>
    <s v="9200097752"/>
    <s v="40"/>
    <n v="0.97"/>
    <s v=""/>
    <x v="1"/>
    <x v="4"/>
    <x v="1"/>
  </r>
  <r>
    <s v="1012"/>
    <s v="0L"/>
    <x v="4"/>
    <d v="2018-07-19T00:00:00"/>
    <x v="1"/>
    <x v="10"/>
    <s v="ZJ"/>
    <s v="9200097763"/>
    <s v="50"/>
    <n v="-1.21"/>
    <s v=""/>
    <x v="1"/>
    <x v="4"/>
    <x v="1"/>
  </r>
  <r>
    <s v="1012"/>
    <s v="0L"/>
    <x v="4"/>
    <d v="2018-07-18T00:00:00"/>
    <x v="1"/>
    <x v="10"/>
    <s v="ZJ"/>
    <s v="9200097838"/>
    <s v="40"/>
    <n v="1.4"/>
    <s v=""/>
    <x v="1"/>
    <x v="4"/>
    <x v="1"/>
  </r>
  <r>
    <s v="1012"/>
    <s v="0L"/>
    <x v="4"/>
    <d v="2018-07-20T00:00:00"/>
    <x v="1"/>
    <x v="10"/>
    <s v="ZJ"/>
    <s v="9200097787"/>
    <s v="50"/>
    <n v="-336.41"/>
    <s v=""/>
    <x v="2"/>
    <x v="4"/>
    <x v="2"/>
  </r>
  <r>
    <s v="1012"/>
    <s v="0L"/>
    <x v="4"/>
    <d v="2018-07-20T00:00:00"/>
    <x v="1"/>
    <x v="10"/>
    <s v="ZJ"/>
    <s v="9200097787"/>
    <s v="50"/>
    <n v="-4473.59"/>
    <s v=""/>
    <x v="1"/>
    <x v="4"/>
    <x v="1"/>
  </r>
  <r>
    <s v="1012"/>
    <s v="0L"/>
    <x v="4"/>
    <d v="2018-07-20T00:00:00"/>
    <x v="1"/>
    <x v="10"/>
    <s v="ZJ"/>
    <s v="9200097787"/>
    <s v="50"/>
    <n v="-245.6"/>
    <s v=""/>
    <x v="0"/>
    <x v="4"/>
    <x v="0"/>
  </r>
  <r>
    <s v="1012"/>
    <s v="0L"/>
    <x v="4"/>
    <d v="2018-07-20T00:00:00"/>
    <x v="1"/>
    <x v="10"/>
    <s v="ZJ"/>
    <s v="9200097787"/>
    <s v="50"/>
    <n v="-1.46"/>
    <s v=""/>
    <x v="5"/>
    <x v="4"/>
    <x v="5"/>
  </r>
  <r>
    <s v="1012"/>
    <s v="0L"/>
    <x v="4"/>
    <d v="2018-07-19T00:00:00"/>
    <x v="1"/>
    <x v="10"/>
    <s v="ZJ"/>
    <s v="9200097797"/>
    <s v="40"/>
    <n v="1.76"/>
    <s v=""/>
    <x v="1"/>
    <x v="4"/>
    <x v="1"/>
  </r>
  <r>
    <s v="1012"/>
    <s v="0L"/>
    <x v="4"/>
    <d v="2018-07-19T00:00:00"/>
    <x v="1"/>
    <x v="10"/>
    <s v="ZJ"/>
    <s v="9200097797"/>
    <s v="40"/>
    <n v="1.46"/>
    <s v=""/>
    <x v="5"/>
    <x v="4"/>
    <x v="5"/>
  </r>
  <r>
    <s v="1012"/>
    <s v="0L"/>
    <x v="4"/>
    <d v="2018-07-20T00:00:00"/>
    <x v="1"/>
    <x v="10"/>
    <s v="ZJ"/>
    <s v="9200097798"/>
    <s v="40"/>
    <n v="1.85"/>
    <s v=""/>
    <x v="1"/>
    <x v="4"/>
    <x v="1"/>
  </r>
  <r>
    <s v="1012"/>
    <s v="0L"/>
    <x v="4"/>
    <d v="2018-07-20T00:00:00"/>
    <x v="1"/>
    <x v="10"/>
    <s v="ZJ"/>
    <s v="9200097799"/>
    <s v="40"/>
    <n v="102.35"/>
    <s v=""/>
    <x v="1"/>
    <x v="4"/>
    <x v="1"/>
  </r>
  <r>
    <s v="1012"/>
    <s v="0L"/>
    <x v="4"/>
    <d v="2018-07-20T00:00:00"/>
    <x v="1"/>
    <x v="10"/>
    <s v="ZJ"/>
    <s v="9200097810"/>
    <s v="40"/>
    <n v="8.91"/>
    <s v=""/>
    <x v="1"/>
    <x v="4"/>
    <x v="1"/>
  </r>
  <r>
    <s v="1012"/>
    <s v="0L"/>
    <x v="4"/>
    <d v="2018-07-20T00:00:00"/>
    <x v="1"/>
    <x v="10"/>
    <s v="ZJ"/>
    <s v="9200097811"/>
    <s v="40"/>
    <n v="8.91"/>
    <s v=""/>
    <x v="1"/>
    <x v="4"/>
    <x v="1"/>
  </r>
  <r>
    <s v="1012"/>
    <s v="0L"/>
    <x v="4"/>
    <d v="2018-07-20T00:00:00"/>
    <x v="1"/>
    <x v="10"/>
    <s v="ZJ"/>
    <s v="9200097815"/>
    <s v="50"/>
    <n v="-67.97"/>
    <s v=""/>
    <x v="0"/>
    <x v="4"/>
    <x v="0"/>
  </r>
  <r>
    <s v="1012"/>
    <s v="0L"/>
    <x v="4"/>
    <d v="2018-07-20T00:00:00"/>
    <x v="1"/>
    <x v="10"/>
    <s v="ZJ"/>
    <s v="9200097815"/>
    <s v="50"/>
    <n v="-114.49"/>
    <s v=""/>
    <x v="1"/>
    <x v="4"/>
    <x v="1"/>
  </r>
  <r>
    <s v="1012"/>
    <s v="0L"/>
    <x v="4"/>
    <d v="2018-07-21T00:00:00"/>
    <x v="1"/>
    <x v="10"/>
    <s v="ZJ"/>
    <s v="9200097816"/>
    <s v="50"/>
    <n v="-7.03"/>
    <s v=""/>
    <x v="1"/>
    <x v="4"/>
    <x v="1"/>
  </r>
  <r>
    <s v="1012"/>
    <s v="0L"/>
    <x v="4"/>
    <d v="2018-07-21T00:00:00"/>
    <x v="1"/>
    <x v="10"/>
    <s v="ZJ"/>
    <s v="9200097845"/>
    <s v="40"/>
    <n v="28.53"/>
    <s v=""/>
    <x v="1"/>
    <x v="4"/>
    <x v="1"/>
  </r>
  <r>
    <s v="1012"/>
    <s v="0L"/>
    <x v="4"/>
    <d v="2018-07-23T00:00:00"/>
    <x v="1"/>
    <x v="10"/>
    <s v="ZJ"/>
    <s v="9200097846"/>
    <s v="40"/>
    <n v="490"/>
    <s v=""/>
    <x v="1"/>
    <x v="4"/>
    <x v="1"/>
  </r>
  <r>
    <s v="1012"/>
    <s v="0L"/>
    <x v="4"/>
    <d v="2018-07-20T00:00:00"/>
    <x v="1"/>
    <x v="10"/>
    <s v="ZJ"/>
    <s v="9200097860"/>
    <s v="50"/>
    <n v="-955.07"/>
    <s v=""/>
    <x v="1"/>
    <x v="4"/>
    <x v="1"/>
  </r>
  <r>
    <s v="1012"/>
    <s v="0L"/>
    <x v="4"/>
    <d v="2018-07-21T00:00:00"/>
    <x v="1"/>
    <x v="10"/>
    <s v="ZJ"/>
    <s v="9200097861"/>
    <s v="50"/>
    <n v="-185.92"/>
    <s v=""/>
    <x v="1"/>
    <x v="4"/>
    <x v="1"/>
  </r>
  <r>
    <s v="1012"/>
    <s v="0L"/>
    <x v="4"/>
    <d v="2018-07-23T00:00:00"/>
    <x v="1"/>
    <x v="10"/>
    <s v="ZJ"/>
    <s v="9200097864"/>
    <s v="50"/>
    <n v="-134.35"/>
    <s v=""/>
    <x v="1"/>
    <x v="4"/>
    <x v="1"/>
  </r>
  <r>
    <s v="1012"/>
    <s v="0L"/>
    <x v="4"/>
    <d v="2018-07-24T00:00:00"/>
    <x v="1"/>
    <x v="10"/>
    <s v="ZJ"/>
    <s v="9200097888"/>
    <s v="50"/>
    <n v="-7578.36"/>
    <s v=""/>
    <x v="1"/>
    <x v="4"/>
    <x v="1"/>
  </r>
  <r>
    <s v="1012"/>
    <s v="0L"/>
    <x v="4"/>
    <d v="2018-07-24T00:00:00"/>
    <x v="1"/>
    <x v="10"/>
    <s v="ZJ"/>
    <s v="9200097888"/>
    <s v="50"/>
    <n v="-299.62"/>
    <s v=""/>
    <x v="2"/>
    <x v="4"/>
    <x v="2"/>
  </r>
  <r>
    <s v="1012"/>
    <s v="0L"/>
    <x v="4"/>
    <d v="2018-07-24T00:00:00"/>
    <x v="1"/>
    <x v="10"/>
    <s v="ZJ"/>
    <s v="9200097888"/>
    <s v="50"/>
    <n v="-3.57"/>
    <s v=""/>
    <x v="3"/>
    <x v="4"/>
    <x v="3"/>
  </r>
  <r>
    <s v="1012"/>
    <s v="0L"/>
    <x v="4"/>
    <d v="2018-07-24T00:00:00"/>
    <x v="1"/>
    <x v="10"/>
    <s v="ZJ"/>
    <s v="9200097888"/>
    <s v="50"/>
    <n v="-1.46"/>
    <s v=""/>
    <x v="5"/>
    <x v="4"/>
    <x v="5"/>
  </r>
  <r>
    <s v="1012"/>
    <s v="0L"/>
    <x v="4"/>
    <d v="2018-07-24T00:00:00"/>
    <x v="1"/>
    <x v="10"/>
    <s v="ZJ"/>
    <s v="9200097889"/>
    <s v="50"/>
    <n v="-25.18"/>
    <s v=""/>
    <x v="0"/>
    <x v="4"/>
    <x v="0"/>
  </r>
  <r>
    <s v="1012"/>
    <s v="0L"/>
    <x v="4"/>
    <d v="2018-07-09T00:00:00"/>
    <x v="1"/>
    <x v="10"/>
    <s v="ZJ"/>
    <s v="9200097927"/>
    <s v="40"/>
    <n v="4.8899999999999997"/>
    <s v=""/>
    <x v="1"/>
    <x v="4"/>
    <x v="1"/>
  </r>
  <r>
    <s v="1012"/>
    <s v="0L"/>
    <x v="4"/>
    <d v="2018-07-24T00:00:00"/>
    <x v="1"/>
    <x v="10"/>
    <s v="ZJ"/>
    <s v="9200097932"/>
    <s v="40"/>
    <n v="26.78"/>
    <s v=""/>
    <x v="1"/>
    <x v="4"/>
    <x v="1"/>
  </r>
  <r>
    <s v="1012"/>
    <s v="0L"/>
    <x v="4"/>
    <d v="2018-07-25T00:00:00"/>
    <x v="1"/>
    <x v="10"/>
    <s v="ZJ"/>
    <s v="9200097933"/>
    <s v="50"/>
    <n v="-4553.3"/>
    <s v=""/>
    <x v="1"/>
    <x v="4"/>
    <x v="1"/>
  </r>
  <r>
    <s v="1012"/>
    <s v="0L"/>
    <x v="4"/>
    <d v="2018-07-25T00:00:00"/>
    <x v="1"/>
    <x v="10"/>
    <s v="ZJ"/>
    <s v="9200097933"/>
    <s v="50"/>
    <n v="-81.44"/>
    <s v=""/>
    <x v="2"/>
    <x v="4"/>
    <x v="2"/>
  </r>
  <r>
    <s v="1012"/>
    <s v="0L"/>
    <x v="4"/>
    <d v="2018-07-25T00:00:00"/>
    <x v="1"/>
    <x v="10"/>
    <s v="ZJ"/>
    <s v="9200097933"/>
    <s v="50"/>
    <n v="-9.68"/>
    <s v=""/>
    <x v="0"/>
    <x v="4"/>
    <x v="0"/>
  </r>
  <r>
    <s v="1012"/>
    <s v="0L"/>
    <x v="4"/>
    <d v="2018-07-25T00:00:00"/>
    <x v="1"/>
    <x v="10"/>
    <s v="ZJ"/>
    <s v="9200097938"/>
    <s v="40"/>
    <n v="27.29"/>
    <s v=""/>
    <x v="1"/>
    <x v="4"/>
    <x v="1"/>
  </r>
  <r>
    <s v="1012"/>
    <s v="0L"/>
    <x v="4"/>
    <d v="2018-07-25T00:00:00"/>
    <x v="1"/>
    <x v="10"/>
    <s v="ZJ"/>
    <s v="9200097939"/>
    <s v="40"/>
    <n v="1.39"/>
    <s v=""/>
    <x v="2"/>
    <x v="4"/>
    <x v="2"/>
  </r>
  <r>
    <s v="1012"/>
    <s v="0L"/>
    <x v="4"/>
    <d v="2018-07-21T00:00:00"/>
    <x v="1"/>
    <x v="10"/>
    <s v="ZJ"/>
    <s v="9200097944"/>
    <s v="40"/>
    <n v="2.13"/>
    <s v=""/>
    <x v="1"/>
    <x v="4"/>
    <x v="1"/>
  </r>
  <r>
    <s v="1012"/>
    <s v="0L"/>
    <x v="4"/>
    <d v="2018-07-24T00:00:00"/>
    <x v="1"/>
    <x v="10"/>
    <s v="ZJ"/>
    <s v="9200097946"/>
    <s v="40"/>
    <n v="28.58"/>
    <s v=""/>
    <x v="1"/>
    <x v="4"/>
    <x v="1"/>
  </r>
  <r>
    <s v="1012"/>
    <s v="0L"/>
    <x v="4"/>
    <d v="2018-07-24T00:00:00"/>
    <x v="1"/>
    <x v="10"/>
    <s v="ZJ"/>
    <s v="9200097947"/>
    <s v="40"/>
    <n v="1.36"/>
    <s v=""/>
    <x v="2"/>
    <x v="4"/>
    <x v="2"/>
  </r>
  <r>
    <s v="1012"/>
    <s v="0L"/>
    <x v="4"/>
    <d v="2018-07-24T00:00:00"/>
    <x v="1"/>
    <x v="10"/>
    <s v="ZJ"/>
    <s v="9200097948"/>
    <s v="50"/>
    <n v="-607.27"/>
    <s v=""/>
    <x v="1"/>
    <x v="4"/>
    <x v="1"/>
  </r>
  <r>
    <s v="1012"/>
    <s v="0L"/>
    <x v="4"/>
    <d v="2018-07-25T00:00:00"/>
    <x v="1"/>
    <x v="10"/>
    <s v="ZJ"/>
    <s v="9200097950"/>
    <s v="50"/>
    <n v="-307.45"/>
    <s v=""/>
    <x v="1"/>
    <x v="4"/>
    <x v="1"/>
  </r>
  <r>
    <s v="1012"/>
    <s v="0L"/>
    <x v="4"/>
    <d v="2018-07-23T00:00:00"/>
    <x v="1"/>
    <x v="10"/>
    <s v="ZJ"/>
    <s v="9200097954"/>
    <s v="50"/>
    <n v="-18.21"/>
    <s v=""/>
    <x v="1"/>
    <x v="4"/>
    <x v="1"/>
  </r>
  <r>
    <s v="1012"/>
    <s v="0L"/>
    <x v="4"/>
    <d v="2018-07-24T00:00:00"/>
    <x v="1"/>
    <x v="10"/>
    <s v="ZJ"/>
    <s v="9200097956"/>
    <s v="50"/>
    <n v="-46.03"/>
    <s v=""/>
    <x v="1"/>
    <x v="4"/>
    <x v="1"/>
  </r>
  <r>
    <s v="1012"/>
    <s v="0L"/>
    <x v="4"/>
    <d v="2018-07-26T00:00:00"/>
    <x v="1"/>
    <x v="10"/>
    <s v="ZJ"/>
    <s v="9200097995"/>
    <s v="50"/>
    <n v="-21.96"/>
    <s v=""/>
    <x v="2"/>
    <x v="4"/>
    <x v="2"/>
  </r>
  <r>
    <s v="1012"/>
    <s v="0L"/>
    <x v="4"/>
    <d v="2018-07-26T00:00:00"/>
    <x v="1"/>
    <x v="10"/>
    <s v="ZJ"/>
    <s v="9200097995"/>
    <s v="50"/>
    <n v="-65.87"/>
    <s v=""/>
    <x v="5"/>
    <x v="4"/>
    <x v="5"/>
  </r>
  <r>
    <s v="1012"/>
    <s v="0L"/>
    <x v="4"/>
    <d v="2018-07-26T00:00:00"/>
    <x v="1"/>
    <x v="10"/>
    <s v="ZJ"/>
    <s v="9200097995"/>
    <s v="50"/>
    <n v="-2724.33"/>
    <s v=""/>
    <x v="1"/>
    <x v="4"/>
    <x v="1"/>
  </r>
  <r>
    <s v="1012"/>
    <s v="0L"/>
    <x v="4"/>
    <d v="2018-07-03T00:00:00"/>
    <x v="1"/>
    <x v="10"/>
    <s v="ZJ"/>
    <s v="9200097997"/>
    <s v="40"/>
    <n v="0.98"/>
    <s v=""/>
    <x v="1"/>
    <x v="4"/>
    <x v="1"/>
  </r>
  <r>
    <s v="1012"/>
    <s v="0L"/>
    <x v="4"/>
    <d v="2018-07-25T00:00:00"/>
    <x v="1"/>
    <x v="10"/>
    <s v="ZJ"/>
    <s v="9200098002"/>
    <s v="40"/>
    <n v="1.4"/>
    <s v=""/>
    <x v="1"/>
    <x v="4"/>
    <x v="1"/>
  </r>
  <r>
    <s v="1012"/>
    <s v="0L"/>
    <x v="4"/>
    <d v="2018-07-25T00:00:00"/>
    <x v="1"/>
    <x v="10"/>
    <s v="ZJ"/>
    <s v="9200098011"/>
    <s v="40"/>
    <n v="1.59"/>
    <s v=""/>
    <x v="5"/>
    <x v="4"/>
    <x v="5"/>
  </r>
  <r>
    <s v="1012"/>
    <s v="0L"/>
    <x v="4"/>
    <d v="2018-07-26T00:00:00"/>
    <x v="1"/>
    <x v="10"/>
    <s v="ZJ"/>
    <s v="9200098013"/>
    <s v="40"/>
    <n v="63.81"/>
    <s v=""/>
    <x v="1"/>
    <x v="4"/>
    <x v="1"/>
  </r>
  <r>
    <s v="1012"/>
    <s v="0L"/>
    <x v="4"/>
    <d v="2018-07-25T00:00:00"/>
    <x v="1"/>
    <x v="10"/>
    <s v="ZJ"/>
    <s v="9200098024"/>
    <s v="50"/>
    <n v="-16.66"/>
    <s v=""/>
    <x v="1"/>
    <x v="4"/>
    <x v="1"/>
  </r>
  <r>
    <s v="1012"/>
    <s v="0L"/>
    <x v="4"/>
    <d v="2018-07-26T00:00:00"/>
    <x v="1"/>
    <x v="10"/>
    <s v="ZJ"/>
    <s v="9200098025"/>
    <s v="50"/>
    <n v="-75.45"/>
    <s v=""/>
    <x v="1"/>
    <x v="4"/>
    <x v="1"/>
  </r>
  <r>
    <s v="1012"/>
    <s v="0L"/>
    <x v="4"/>
    <d v="2018-07-27T00:00:00"/>
    <x v="1"/>
    <x v="10"/>
    <s v="ZJ"/>
    <s v="9200098052"/>
    <s v="50"/>
    <n v="-64.06"/>
    <s v=""/>
    <x v="5"/>
    <x v="4"/>
    <x v="5"/>
  </r>
  <r>
    <s v="1012"/>
    <s v="0L"/>
    <x v="4"/>
    <d v="2018-07-27T00:00:00"/>
    <x v="1"/>
    <x v="10"/>
    <s v="ZJ"/>
    <s v="9200098052"/>
    <s v="50"/>
    <n v="-26.37"/>
    <s v=""/>
    <x v="2"/>
    <x v="4"/>
    <x v="2"/>
  </r>
  <r>
    <s v="1012"/>
    <s v="0L"/>
    <x v="4"/>
    <d v="2018-07-27T00:00:00"/>
    <x v="1"/>
    <x v="10"/>
    <s v="ZJ"/>
    <s v="9200098052"/>
    <s v="50"/>
    <n v="-2235.6799999999998"/>
    <s v=""/>
    <x v="1"/>
    <x v="4"/>
    <x v="1"/>
  </r>
  <r>
    <s v="1012"/>
    <s v="0L"/>
    <x v="4"/>
    <d v="2018-07-27T00:00:00"/>
    <x v="1"/>
    <x v="10"/>
    <s v="ZJ"/>
    <s v="9200098052"/>
    <s v="50"/>
    <n v="-2.0099999999999998"/>
    <s v=""/>
    <x v="3"/>
    <x v="4"/>
    <x v="3"/>
  </r>
  <r>
    <s v="1012"/>
    <s v="0L"/>
    <x v="4"/>
    <d v="2018-07-24T00:00:00"/>
    <x v="1"/>
    <x v="10"/>
    <s v="ZJ"/>
    <s v="9200098062"/>
    <s v="40"/>
    <n v="4.55"/>
    <s v=""/>
    <x v="1"/>
    <x v="4"/>
    <x v="1"/>
  </r>
  <r>
    <s v="1012"/>
    <s v="0L"/>
    <x v="4"/>
    <d v="2018-07-25T00:00:00"/>
    <x v="1"/>
    <x v="10"/>
    <s v="ZJ"/>
    <s v="9200098063"/>
    <s v="40"/>
    <n v="0.89"/>
    <s v=""/>
    <x v="1"/>
    <x v="4"/>
    <x v="1"/>
  </r>
  <r>
    <s v="1012"/>
    <s v="0L"/>
    <x v="4"/>
    <d v="2018-07-26T00:00:00"/>
    <x v="1"/>
    <x v="10"/>
    <s v="ZJ"/>
    <s v="9200098075"/>
    <s v="50"/>
    <n v="-725.09"/>
    <s v=""/>
    <x v="1"/>
    <x v="4"/>
    <x v="1"/>
  </r>
  <r>
    <s v="1012"/>
    <s v="0L"/>
    <x v="4"/>
    <d v="2018-07-30T00:00:00"/>
    <x v="1"/>
    <x v="10"/>
    <s v="ZJ"/>
    <s v="9200098093"/>
    <s v="50"/>
    <n v="-198.27"/>
    <s v=""/>
    <x v="5"/>
    <x v="4"/>
    <x v="5"/>
  </r>
  <r>
    <s v="1012"/>
    <s v="0L"/>
    <x v="4"/>
    <d v="2018-07-30T00:00:00"/>
    <x v="1"/>
    <x v="10"/>
    <s v="ZJ"/>
    <s v="9200098093"/>
    <s v="50"/>
    <n v="-2479.02"/>
    <s v=""/>
    <x v="1"/>
    <x v="4"/>
    <x v="1"/>
  </r>
  <r>
    <s v="1012"/>
    <s v="0L"/>
    <x v="4"/>
    <d v="2018-07-26T00:00:00"/>
    <x v="1"/>
    <x v="10"/>
    <s v="ZJ"/>
    <s v="9200098095"/>
    <s v="40"/>
    <n v="6.75"/>
    <s v=""/>
    <x v="1"/>
    <x v="4"/>
    <x v="1"/>
  </r>
  <r>
    <s v="1012"/>
    <s v="0L"/>
    <x v="4"/>
    <d v="2018-07-30T00:00:00"/>
    <x v="1"/>
    <x v="10"/>
    <s v="ZJ"/>
    <s v="9200098097"/>
    <s v="40"/>
    <n v="2.81"/>
    <s v=""/>
    <x v="2"/>
    <x v="4"/>
    <x v="2"/>
  </r>
  <r>
    <s v="1012"/>
    <s v="0L"/>
    <x v="4"/>
    <d v="2018-07-30T00:00:00"/>
    <x v="1"/>
    <x v="10"/>
    <s v="ZJ"/>
    <s v="9200098097"/>
    <s v="40"/>
    <n v="63.38"/>
    <s v=""/>
    <x v="1"/>
    <x v="4"/>
    <x v="1"/>
  </r>
  <r>
    <s v="1012"/>
    <s v="0L"/>
    <x v="4"/>
    <d v="2018-07-27T00:00:00"/>
    <x v="1"/>
    <x v="10"/>
    <s v="ZJ"/>
    <s v="9200098118"/>
    <s v="50"/>
    <n v="-63.05"/>
    <s v=""/>
    <x v="1"/>
    <x v="4"/>
    <x v="1"/>
  </r>
  <r>
    <s v="1012"/>
    <s v="0L"/>
    <x v="4"/>
    <d v="2018-07-30T00:00:00"/>
    <x v="1"/>
    <x v="10"/>
    <s v="ZJ"/>
    <s v="9200098119"/>
    <s v="50"/>
    <n v="-2.86"/>
    <s v=""/>
    <x v="5"/>
    <x v="4"/>
    <x v="5"/>
  </r>
  <r>
    <s v="1012"/>
    <s v="0L"/>
    <x v="4"/>
    <d v="2018-07-30T00:00:00"/>
    <x v="1"/>
    <x v="10"/>
    <s v="ZJ"/>
    <s v="9200098120"/>
    <s v="50"/>
    <n v="-255.54"/>
    <s v=""/>
    <x v="1"/>
    <x v="4"/>
    <x v="1"/>
  </r>
  <r>
    <s v="1012"/>
    <s v="0L"/>
    <x v="4"/>
    <d v="2018-07-30T00:00:00"/>
    <x v="1"/>
    <x v="10"/>
    <s v="ZJ"/>
    <s v="9200098121"/>
    <s v="50"/>
    <n v="-2.81"/>
    <s v=""/>
    <x v="2"/>
    <x v="4"/>
    <x v="2"/>
  </r>
  <r>
    <s v="1012"/>
    <s v="0L"/>
    <x v="4"/>
    <d v="2018-07-31T00:00:00"/>
    <x v="1"/>
    <x v="10"/>
    <s v="ZJ"/>
    <s v="9200098139"/>
    <s v="50"/>
    <n v="-9.93"/>
    <s v=""/>
    <x v="5"/>
    <x v="4"/>
    <x v="5"/>
  </r>
  <r>
    <s v="1012"/>
    <s v="0L"/>
    <x v="4"/>
    <d v="2018-07-31T00:00:00"/>
    <x v="1"/>
    <x v="10"/>
    <s v="ZJ"/>
    <s v="9200098139"/>
    <s v="50"/>
    <n v="-912.15"/>
    <s v=""/>
    <x v="1"/>
    <x v="4"/>
    <x v="1"/>
  </r>
  <r>
    <s v="1012"/>
    <s v="0L"/>
    <x v="4"/>
    <d v="2018-08-01T00:00:00"/>
    <x v="1"/>
    <x v="11"/>
    <s v="ZJ"/>
    <s v="9200098184"/>
    <s v="50"/>
    <n v="-1371.33"/>
    <s v=""/>
    <x v="1"/>
    <x v="4"/>
    <x v="1"/>
  </r>
  <r>
    <s v="1012"/>
    <s v="0L"/>
    <x v="4"/>
    <d v="2018-07-26T00:00:00"/>
    <x v="1"/>
    <x v="10"/>
    <s v="ZJ"/>
    <s v="9200098187"/>
    <s v="40"/>
    <n v="0.38"/>
    <s v=""/>
    <x v="1"/>
    <x v="4"/>
    <x v="1"/>
  </r>
  <r>
    <s v="1012"/>
    <s v="0L"/>
    <x v="4"/>
    <d v="2018-07-30T00:00:00"/>
    <x v="1"/>
    <x v="10"/>
    <s v="ZJ"/>
    <s v="9200098188"/>
    <s v="40"/>
    <n v="0.52"/>
    <s v=""/>
    <x v="1"/>
    <x v="4"/>
    <x v="1"/>
  </r>
  <r>
    <s v="1012"/>
    <s v="0L"/>
    <x v="4"/>
    <d v="2018-07-31T00:00:00"/>
    <x v="1"/>
    <x v="10"/>
    <s v="ZJ"/>
    <s v="9200098196"/>
    <s v="40"/>
    <n v="2.38"/>
    <s v=""/>
    <x v="0"/>
    <x v="4"/>
    <x v="0"/>
  </r>
  <r>
    <s v="1012"/>
    <s v="0L"/>
    <x v="4"/>
    <d v="2018-07-31T00:00:00"/>
    <x v="1"/>
    <x v="10"/>
    <s v="ZJ"/>
    <s v="9200098197"/>
    <s v="40"/>
    <n v="4.8099999999999996"/>
    <s v=""/>
    <x v="2"/>
    <x v="4"/>
    <x v="2"/>
  </r>
  <r>
    <s v="1012"/>
    <s v="0L"/>
    <x v="4"/>
    <d v="2018-07-31T00:00:00"/>
    <x v="1"/>
    <x v="10"/>
    <s v="ZJ"/>
    <s v="9200098197"/>
    <s v="40"/>
    <n v="6.63"/>
    <s v=""/>
    <x v="0"/>
    <x v="4"/>
    <x v="0"/>
  </r>
  <r>
    <s v="1012"/>
    <s v="0L"/>
    <x v="4"/>
    <d v="2018-07-31T00:00:00"/>
    <x v="1"/>
    <x v="10"/>
    <s v="ZJ"/>
    <s v="9200098198"/>
    <s v="40"/>
    <n v="59.56"/>
    <s v=""/>
    <x v="1"/>
    <x v="4"/>
    <x v="1"/>
  </r>
  <r>
    <s v="1012"/>
    <s v="0L"/>
    <x v="4"/>
    <d v="2018-07-31T00:00:00"/>
    <x v="1"/>
    <x v="10"/>
    <s v="ZJ"/>
    <s v="9200098202"/>
    <s v="40"/>
    <n v="62.24"/>
    <s v=""/>
    <x v="1"/>
    <x v="4"/>
    <x v="1"/>
  </r>
  <r>
    <s v="1012"/>
    <s v="0L"/>
    <x v="4"/>
    <d v="2018-08-01T00:00:00"/>
    <x v="1"/>
    <x v="11"/>
    <s v="ZJ"/>
    <s v="9200098203"/>
    <s v="40"/>
    <n v="12.26"/>
    <s v=""/>
    <x v="1"/>
    <x v="4"/>
    <x v="1"/>
  </r>
  <r>
    <s v="1012"/>
    <s v="0L"/>
    <x v="4"/>
    <d v="2018-08-01T00:00:00"/>
    <x v="1"/>
    <x v="11"/>
    <s v="ZJ"/>
    <s v="9200098205"/>
    <s v="40"/>
    <n v="74.510000000000005"/>
    <s v=""/>
    <x v="1"/>
    <x v="4"/>
    <x v="1"/>
  </r>
  <r>
    <s v="1012"/>
    <s v="0L"/>
    <x v="4"/>
    <d v="2018-08-01T00:00:00"/>
    <x v="1"/>
    <x v="11"/>
    <s v="ZJ"/>
    <s v="9200098205"/>
    <s v="40"/>
    <n v="5.21"/>
    <s v=""/>
    <x v="2"/>
    <x v="4"/>
    <x v="2"/>
  </r>
  <r>
    <s v="1012"/>
    <s v="0L"/>
    <x v="4"/>
    <d v="2018-08-01T00:00:00"/>
    <x v="1"/>
    <x v="11"/>
    <s v="ZJ"/>
    <s v="9200098206"/>
    <s v="40"/>
    <n v="3.78"/>
    <s v=""/>
    <x v="3"/>
    <x v="4"/>
    <x v="3"/>
  </r>
  <r>
    <s v="1012"/>
    <s v="0L"/>
    <x v="4"/>
    <d v="2018-07-30T00:00:00"/>
    <x v="1"/>
    <x v="10"/>
    <s v="ZJ"/>
    <s v="9200098221"/>
    <s v="50"/>
    <n v="-450.73"/>
    <s v=""/>
    <x v="1"/>
    <x v="4"/>
    <x v="1"/>
  </r>
  <r>
    <s v="1012"/>
    <s v="0L"/>
    <x v="4"/>
    <d v="2018-07-31T00:00:00"/>
    <x v="1"/>
    <x v="10"/>
    <s v="ZJ"/>
    <s v="9200098222"/>
    <s v="50"/>
    <n v="-1.36"/>
    <s v=""/>
    <x v="2"/>
    <x v="4"/>
    <x v="2"/>
  </r>
  <r>
    <s v="1012"/>
    <s v="0L"/>
    <x v="4"/>
    <d v="2018-07-31T00:00:00"/>
    <x v="1"/>
    <x v="10"/>
    <s v="ZJ"/>
    <s v="9200098222"/>
    <s v="50"/>
    <n v="-79.14"/>
    <s v=""/>
    <x v="0"/>
    <x v="4"/>
    <x v="0"/>
  </r>
  <r>
    <s v="1012"/>
    <s v="0L"/>
    <x v="4"/>
    <d v="2018-07-31T00:00:00"/>
    <x v="1"/>
    <x v="10"/>
    <s v="ZJ"/>
    <s v="9200098224"/>
    <s v="50"/>
    <n v="-364.29"/>
    <s v=""/>
    <x v="1"/>
    <x v="4"/>
    <x v="1"/>
  </r>
  <r>
    <s v="1012"/>
    <s v="0L"/>
    <x v="4"/>
    <d v="2018-08-01T00:00:00"/>
    <x v="1"/>
    <x v="11"/>
    <s v="ZJ"/>
    <s v="9200098268"/>
    <s v="40"/>
    <n v="3.42"/>
    <s v=""/>
    <x v="1"/>
    <x v="4"/>
    <x v="1"/>
  </r>
  <r>
    <s v="1012"/>
    <s v="0L"/>
    <x v="4"/>
    <d v="2018-08-01T00:00:00"/>
    <x v="1"/>
    <x v="11"/>
    <s v="ZJ"/>
    <s v="9200098269"/>
    <s v="40"/>
    <n v="5.05"/>
    <s v=""/>
    <x v="1"/>
    <x v="4"/>
    <x v="1"/>
  </r>
  <r>
    <s v="1012"/>
    <s v="0L"/>
    <x v="4"/>
    <d v="2018-08-01T00:00:00"/>
    <x v="1"/>
    <x v="11"/>
    <s v="ZJ"/>
    <s v="9200098270"/>
    <s v="40"/>
    <n v="4.1900000000000004"/>
    <s v=""/>
    <x v="1"/>
    <x v="4"/>
    <x v="1"/>
  </r>
  <r>
    <s v="1012"/>
    <s v="0L"/>
    <x v="4"/>
    <d v="2018-08-01T00:00:00"/>
    <x v="1"/>
    <x v="11"/>
    <s v="ZJ"/>
    <s v="9200098270"/>
    <s v="40"/>
    <n v="2.92"/>
    <s v=""/>
    <x v="5"/>
    <x v="4"/>
    <x v="5"/>
  </r>
  <r>
    <s v="1012"/>
    <s v="0L"/>
    <x v="4"/>
    <d v="2018-08-01T00:00:00"/>
    <x v="1"/>
    <x v="11"/>
    <s v="ZJ"/>
    <s v="9200098285"/>
    <s v="50"/>
    <n v="-2.29"/>
    <s v=""/>
    <x v="1"/>
    <x v="4"/>
    <x v="1"/>
  </r>
  <r>
    <s v="1012"/>
    <s v="0L"/>
    <x v="4"/>
    <d v="2018-08-02T00:00:00"/>
    <x v="1"/>
    <x v="11"/>
    <s v="ZJ"/>
    <s v="9200098286"/>
    <s v="50"/>
    <n v="-1.41"/>
    <s v=""/>
    <x v="0"/>
    <x v="4"/>
    <x v="0"/>
  </r>
  <r>
    <s v="1012"/>
    <s v="0L"/>
    <x v="4"/>
    <d v="2018-08-02T00:00:00"/>
    <x v="1"/>
    <x v="11"/>
    <s v="ZJ"/>
    <s v="9200098286"/>
    <s v="50"/>
    <n v="-14.35"/>
    <s v=""/>
    <x v="1"/>
    <x v="4"/>
    <x v="1"/>
  </r>
  <r>
    <s v="1012"/>
    <s v="0L"/>
    <x v="4"/>
    <d v="2018-08-02T00:00:00"/>
    <x v="1"/>
    <x v="11"/>
    <s v="ZJ"/>
    <s v="9200098307"/>
    <s v="40"/>
    <n v="3.26"/>
    <s v=""/>
    <x v="1"/>
    <x v="4"/>
    <x v="1"/>
  </r>
  <r>
    <s v="1012"/>
    <s v="0L"/>
    <x v="4"/>
    <d v="2018-08-02T00:00:00"/>
    <x v="1"/>
    <x v="11"/>
    <s v="ZJ"/>
    <s v="9200098311"/>
    <s v="40"/>
    <n v="2.99"/>
    <s v=""/>
    <x v="5"/>
    <x v="4"/>
    <x v="5"/>
  </r>
  <r>
    <s v="1012"/>
    <s v="0L"/>
    <x v="4"/>
    <d v="2018-08-02T00:00:00"/>
    <x v="1"/>
    <x v="11"/>
    <s v="ZJ"/>
    <s v="9200098316"/>
    <s v="40"/>
    <n v="8.49"/>
    <s v=""/>
    <x v="1"/>
    <x v="4"/>
    <x v="1"/>
  </r>
  <r>
    <s v="1012"/>
    <s v="0L"/>
    <x v="4"/>
    <d v="2018-08-03T00:00:00"/>
    <x v="1"/>
    <x v="11"/>
    <s v="ZJ"/>
    <s v="9200098314"/>
    <s v="40"/>
    <n v="5.86"/>
    <s v=""/>
    <x v="2"/>
    <x v="4"/>
    <x v="2"/>
  </r>
  <r>
    <s v="1012"/>
    <s v="0L"/>
    <x v="4"/>
    <d v="2018-08-03T00:00:00"/>
    <x v="1"/>
    <x v="11"/>
    <s v="ZJ"/>
    <s v="9200098314"/>
    <s v="40"/>
    <n v="42.27"/>
    <s v=""/>
    <x v="1"/>
    <x v="4"/>
    <x v="1"/>
  </r>
  <r>
    <s v="1012"/>
    <s v="0L"/>
    <x v="4"/>
    <d v="2018-08-02T00:00:00"/>
    <x v="1"/>
    <x v="11"/>
    <s v="ZJ"/>
    <s v="9200098330"/>
    <s v="40"/>
    <n v="3.63"/>
    <s v=""/>
    <x v="1"/>
    <x v="4"/>
    <x v="1"/>
  </r>
  <r>
    <s v="1012"/>
    <s v="0L"/>
    <x v="4"/>
    <d v="2018-08-02T00:00:00"/>
    <x v="1"/>
    <x v="11"/>
    <s v="ZJ"/>
    <s v="9200098333"/>
    <s v="40"/>
    <n v="1.89"/>
    <s v=""/>
    <x v="1"/>
    <x v="4"/>
    <x v="1"/>
  </r>
  <r>
    <s v="1012"/>
    <s v="0L"/>
    <x v="4"/>
    <d v="2018-08-03T00:00:00"/>
    <x v="1"/>
    <x v="11"/>
    <s v="ZJ"/>
    <s v="9200098336"/>
    <s v="50"/>
    <n v="-123.28"/>
    <s v=""/>
    <x v="1"/>
    <x v="4"/>
    <x v="1"/>
  </r>
  <r>
    <s v="1012"/>
    <s v="0L"/>
    <x v="4"/>
    <d v="2018-08-03T00:00:00"/>
    <x v="1"/>
    <x v="11"/>
    <s v="ZJ"/>
    <s v="9200098337"/>
    <s v="50"/>
    <n v="-2.06"/>
    <s v=""/>
    <x v="2"/>
    <x v="4"/>
    <x v="2"/>
  </r>
  <r>
    <s v="1012"/>
    <s v="0L"/>
    <x v="4"/>
    <d v="2018-08-01T00:00:00"/>
    <x v="1"/>
    <x v="11"/>
    <s v="ZJ"/>
    <s v="9200098351"/>
    <s v="50"/>
    <n v="-120.85"/>
    <s v=""/>
    <x v="1"/>
    <x v="4"/>
    <x v="1"/>
  </r>
  <r>
    <s v="1012"/>
    <s v="0L"/>
    <x v="4"/>
    <d v="2018-08-01T00:00:00"/>
    <x v="1"/>
    <x v="11"/>
    <s v="ZJ"/>
    <s v="9200098351"/>
    <s v="50"/>
    <n v="-0.94"/>
    <s v=""/>
    <x v="2"/>
    <x v="4"/>
    <x v="2"/>
  </r>
  <r>
    <s v="1012"/>
    <s v="0L"/>
    <x v="4"/>
    <d v="2018-08-01T00:00:00"/>
    <x v="1"/>
    <x v="11"/>
    <s v="ZJ"/>
    <s v="9200098351"/>
    <s v="50"/>
    <n v="-3.06"/>
    <s v=""/>
    <x v="5"/>
    <x v="4"/>
    <x v="5"/>
  </r>
  <r>
    <s v="1012"/>
    <s v="0L"/>
    <x v="4"/>
    <d v="2018-08-01T00:00:00"/>
    <x v="1"/>
    <x v="11"/>
    <s v="ZJ"/>
    <s v="9200098353"/>
    <s v="50"/>
    <n v="-1.89"/>
    <s v=""/>
    <x v="3"/>
    <x v="4"/>
    <x v="3"/>
  </r>
  <r>
    <s v="1012"/>
    <s v="0L"/>
    <x v="4"/>
    <d v="2018-08-13T00:00:00"/>
    <x v="1"/>
    <x v="11"/>
    <s v="ZJ"/>
    <s v="9200098639"/>
    <s v="50"/>
    <n v="-10.75"/>
    <s v=""/>
    <x v="5"/>
    <x v="4"/>
    <x v="5"/>
  </r>
  <r>
    <s v="1012"/>
    <s v="0L"/>
    <x v="4"/>
    <d v="2018-08-13T00:00:00"/>
    <x v="1"/>
    <x v="11"/>
    <s v="ZJ"/>
    <s v="9200098639"/>
    <s v="50"/>
    <n v="-651.41"/>
    <s v=""/>
    <x v="3"/>
    <x v="4"/>
    <x v="3"/>
  </r>
  <r>
    <s v="1012"/>
    <s v="0L"/>
    <x v="4"/>
    <d v="2018-08-13T00:00:00"/>
    <x v="1"/>
    <x v="11"/>
    <s v="ZJ"/>
    <s v="9200098640"/>
    <s v="50"/>
    <n v="-495.43"/>
    <s v=""/>
    <x v="2"/>
    <x v="4"/>
    <x v="2"/>
  </r>
  <r>
    <s v="1012"/>
    <s v="0L"/>
    <x v="4"/>
    <d v="2018-08-13T00:00:00"/>
    <x v="1"/>
    <x v="11"/>
    <s v="ZJ"/>
    <s v="9200098640"/>
    <s v="50"/>
    <n v="-22915.67"/>
    <s v=""/>
    <x v="1"/>
    <x v="4"/>
    <x v="1"/>
  </r>
  <r>
    <s v="1012"/>
    <s v="0L"/>
    <x v="4"/>
    <d v="2018-08-13T00:00:00"/>
    <x v="1"/>
    <x v="11"/>
    <s v="ZJ"/>
    <s v="9200098640"/>
    <s v="50"/>
    <n v="-128.77000000000001"/>
    <s v=""/>
    <x v="0"/>
    <x v="4"/>
    <x v="0"/>
  </r>
  <r>
    <s v="1012"/>
    <s v="0L"/>
    <x v="4"/>
    <d v="2018-08-10T00:00:00"/>
    <x v="1"/>
    <x v="11"/>
    <s v="ZJ"/>
    <s v="9200098644"/>
    <s v="40"/>
    <n v="18.11"/>
    <s v=""/>
    <x v="1"/>
    <x v="4"/>
    <x v="1"/>
  </r>
  <r>
    <s v="1012"/>
    <s v="0L"/>
    <x v="4"/>
    <d v="2018-08-10T00:00:00"/>
    <x v="1"/>
    <x v="11"/>
    <s v="ZJ"/>
    <s v="9200098644"/>
    <s v="40"/>
    <n v="2.99"/>
    <s v=""/>
    <x v="5"/>
    <x v="4"/>
    <x v="5"/>
  </r>
  <r>
    <s v="1012"/>
    <s v="0L"/>
    <x v="4"/>
    <d v="2018-08-10T00:00:00"/>
    <x v="1"/>
    <x v="11"/>
    <s v="ZJ"/>
    <s v="9200098647"/>
    <s v="40"/>
    <n v="4.5599999999999996"/>
    <s v=""/>
    <x v="2"/>
    <x v="4"/>
    <x v="2"/>
  </r>
  <r>
    <s v="1012"/>
    <s v="0L"/>
    <x v="4"/>
    <d v="2018-08-11T00:00:00"/>
    <x v="1"/>
    <x v="11"/>
    <s v="ZJ"/>
    <s v="9200098648"/>
    <s v="40"/>
    <n v="72.87"/>
    <s v=""/>
    <x v="1"/>
    <x v="4"/>
    <x v="1"/>
  </r>
  <r>
    <s v="1012"/>
    <s v="0L"/>
    <x v="4"/>
    <d v="2018-08-13T00:00:00"/>
    <x v="1"/>
    <x v="11"/>
    <s v="ZJ"/>
    <s v="9200098653"/>
    <s v="40"/>
    <n v="80.72"/>
    <s v=""/>
    <x v="1"/>
    <x v="4"/>
    <x v="1"/>
  </r>
  <r>
    <s v="1012"/>
    <s v="0L"/>
    <x v="4"/>
    <d v="2018-08-03T00:00:00"/>
    <x v="1"/>
    <x v="11"/>
    <s v="ZJ"/>
    <s v="9200098372"/>
    <s v="40"/>
    <n v="6.84"/>
    <s v=""/>
    <x v="1"/>
    <x v="4"/>
    <x v="1"/>
  </r>
  <r>
    <s v="1012"/>
    <s v="0L"/>
    <x v="4"/>
    <d v="2018-08-03T00:00:00"/>
    <x v="1"/>
    <x v="11"/>
    <s v="ZJ"/>
    <s v="9200098373"/>
    <s v="40"/>
    <n v="15.18"/>
    <s v=""/>
    <x v="1"/>
    <x v="4"/>
    <x v="1"/>
  </r>
  <r>
    <s v="1012"/>
    <s v="0L"/>
    <x v="4"/>
    <d v="2018-08-04T00:00:00"/>
    <x v="1"/>
    <x v="11"/>
    <s v="ZJ"/>
    <s v="9200098375"/>
    <s v="40"/>
    <n v="33.51"/>
    <s v=""/>
    <x v="1"/>
    <x v="4"/>
    <x v="1"/>
  </r>
  <r>
    <s v="1012"/>
    <s v="0L"/>
    <x v="4"/>
    <d v="2018-08-06T00:00:00"/>
    <x v="1"/>
    <x v="11"/>
    <s v="ZJ"/>
    <s v="9200098376"/>
    <s v="40"/>
    <n v="1.46"/>
    <s v=""/>
    <x v="5"/>
    <x v="4"/>
    <x v="5"/>
  </r>
  <r>
    <s v="1012"/>
    <s v="0L"/>
    <x v="4"/>
    <d v="2018-08-06T00:00:00"/>
    <x v="1"/>
    <x v="11"/>
    <s v="ZJ"/>
    <s v="9200098378"/>
    <s v="40"/>
    <n v="6.95"/>
    <s v=""/>
    <x v="2"/>
    <x v="4"/>
    <x v="2"/>
  </r>
  <r>
    <s v="1012"/>
    <s v="0L"/>
    <x v="4"/>
    <d v="2018-08-06T00:00:00"/>
    <x v="1"/>
    <x v="11"/>
    <s v="ZJ"/>
    <s v="9200098378"/>
    <s v="40"/>
    <n v="33.840000000000003"/>
    <s v=""/>
    <x v="1"/>
    <x v="4"/>
    <x v="1"/>
  </r>
  <r>
    <s v="1012"/>
    <s v="0L"/>
    <x v="4"/>
    <d v="2018-08-03T00:00:00"/>
    <x v="1"/>
    <x v="11"/>
    <s v="ZJ"/>
    <s v="9200098405"/>
    <s v="50"/>
    <n v="-1.64"/>
    <s v=""/>
    <x v="1"/>
    <x v="4"/>
    <x v="1"/>
  </r>
  <r>
    <s v="1012"/>
    <s v="0L"/>
    <x v="4"/>
    <d v="2018-08-03T00:00:00"/>
    <x v="1"/>
    <x v="11"/>
    <s v="ZJ"/>
    <s v="9200098405"/>
    <s v="50"/>
    <n v="-1.46"/>
    <s v=""/>
    <x v="5"/>
    <x v="4"/>
    <x v="5"/>
  </r>
  <r>
    <s v="1012"/>
    <s v="0L"/>
    <x v="4"/>
    <d v="2018-08-04T00:00:00"/>
    <x v="1"/>
    <x v="11"/>
    <s v="ZJ"/>
    <s v="9200098406"/>
    <s v="50"/>
    <n v="-3.83"/>
    <s v=""/>
    <x v="5"/>
    <x v="4"/>
    <x v="5"/>
  </r>
  <r>
    <s v="1012"/>
    <s v="0L"/>
    <x v="4"/>
    <d v="2018-08-04T00:00:00"/>
    <x v="1"/>
    <x v="11"/>
    <s v="ZJ"/>
    <s v="9200098407"/>
    <s v="50"/>
    <n v="-18.16"/>
    <s v=""/>
    <x v="1"/>
    <x v="4"/>
    <x v="1"/>
  </r>
  <r>
    <s v="1012"/>
    <s v="0L"/>
    <x v="4"/>
    <d v="2018-08-06T00:00:00"/>
    <x v="1"/>
    <x v="11"/>
    <s v="ZJ"/>
    <s v="9200098409"/>
    <s v="50"/>
    <n v="-1.46"/>
    <s v=""/>
    <x v="5"/>
    <x v="4"/>
    <x v="5"/>
  </r>
  <r>
    <s v="1012"/>
    <s v="0L"/>
    <x v="4"/>
    <d v="2018-08-06T00:00:00"/>
    <x v="1"/>
    <x v="11"/>
    <s v="ZJ"/>
    <s v="9200098409"/>
    <s v="50"/>
    <n v="-13.5"/>
    <s v=""/>
    <x v="1"/>
    <x v="4"/>
    <x v="1"/>
  </r>
  <r>
    <s v="1012"/>
    <s v="0L"/>
    <x v="4"/>
    <d v="2018-08-06T00:00:00"/>
    <x v="1"/>
    <x v="11"/>
    <s v="ZJ"/>
    <s v="9200098410"/>
    <s v="50"/>
    <n v="-1.26"/>
    <s v=""/>
    <x v="2"/>
    <x v="4"/>
    <x v="2"/>
  </r>
  <r>
    <s v="1012"/>
    <s v="0L"/>
    <x v="4"/>
    <d v="2018-08-04T00:00:00"/>
    <x v="1"/>
    <x v="11"/>
    <s v="ZJ"/>
    <s v="9200098427"/>
    <s v="40"/>
    <n v="0.66"/>
    <s v=""/>
    <x v="1"/>
    <x v="4"/>
    <x v="1"/>
  </r>
  <r>
    <s v="1012"/>
    <s v="0L"/>
    <x v="4"/>
    <d v="2018-08-10T00:00:00"/>
    <x v="1"/>
    <x v="11"/>
    <s v="ZJ"/>
    <s v="9200098666"/>
    <s v="50"/>
    <n v="-144.16999999999999"/>
    <s v=""/>
    <x v="1"/>
    <x v="4"/>
    <x v="1"/>
  </r>
  <r>
    <s v="1012"/>
    <s v="0L"/>
    <x v="4"/>
    <d v="2018-08-11T00:00:00"/>
    <x v="1"/>
    <x v="11"/>
    <s v="ZJ"/>
    <s v="9200098667"/>
    <s v="50"/>
    <n v="-97.82"/>
    <s v=""/>
    <x v="1"/>
    <x v="4"/>
    <x v="1"/>
  </r>
  <r>
    <s v="1012"/>
    <s v="0L"/>
    <x v="4"/>
    <d v="2018-08-13T00:00:00"/>
    <x v="1"/>
    <x v="11"/>
    <s v="ZJ"/>
    <s v="9200098668"/>
    <s v="50"/>
    <n v="-1.36"/>
    <s v=""/>
    <x v="2"/>
    <x v="4"/>
    <x v="2"/>
  </r>
  <r>
    <s v="1012"/>
    <s v="0L"/>
    <x v="4"/>
    <d v="2018-08-13T00:00:00"/>
    <x v="1"/>
    <x v="11"/>
    <s v="ZJ"/>
    <s v="9200098670"/>
    <s v="50"/>
    <n v="-1158.98"/>
    <s v=""/>
    <x v="1"/>
    <x v="4"/>
    <x v="1"/>
  </r>
  <r>
    <s v="1012"/>
    <s v="0L"/>
    <x v="4"/>
    <d v="2018-08-07T00:00:00"/>
    <x v="1"/>
    <x v="11"/>
    <s v="ZJ"/>
    <s v="9200098437"/>
    <s v="50"/>
    <n v="-1955.93"/>
    <s v=""/>
    <x v="1"/>
    <x v="4"/>
    <x v="1"/>
  </r>
  <r>
    <s v="1012"/>
    <s v="0L"/>
    <x v="4"/>
    <d v="2018-08-07T00:00:00"/>
    <x v="1"/>
    <x v="11"/>
    <s v="ZJ"/>
    <s v="9200098463"/>
    <s v="40"/>
    <n v="17.010000000000002"/>
    <s v=""/>
    <x v="1"/>
    <x v="4"/>
    <x v="1"/>
  </r>
  <r>
    <s v="1012"/>
    <s v="0L"/>
    <x v="4"/>
    <d v="2018-08-07T00:00:00"/>
    <x v="1"/>
    <x v="11"/>
    <s v="ZJ"/>
    <s v="9200098466"/>
    <s v="40"/>
    <n v="2.48"/>
    <s v=""/>
    <x v="1"/>
    <x v="4"/>
    <x v="1"/>
  </r>
  <r>
    <s v="1012"/>
    <s v="0L"/>
    <x v="4"/>
    <d v="2018-08-07T00:00:00"/>
    <x v="1"/>
    <x v="11"/>
    <s v="ZJ"/>
    <s v="9200098469"/>
    <s v="40"/>
    <n v="3.61"/>
    <s v=""/>
    <x v="5"/>
    <x v="4"/>
    <x v="5"/>
  </r>
  <r>
    <s v="1012"/>
    <s v="0L"/>
    <x v="4"/>
    <d v="2018-08-07T00:00:00"/>
    <x v="1"/>
    <x v="11"/>
    <s v="ZJ"/>
    <s v="9200098469"/>
    <s v="40"/>
    <n v="0.98"/>
    <s v=""/>
    <x v="1"/>
    <x v="4"/>
    <x v="1"/>
  </r>
  <r>
    <s v="1012"/>
    <s v="0L"/>
    <x v="4"/>
    <d v="2018-08-08T00:00:00"/>
    <x v="1"/>
    <x v="11"/>
    <s v="ZJ"/>
    <s v="9200098473"/>
    <s v="40"/>
    <n v="33.35"/>
    <s v=""/>
    <x v="5"/>
    <x v="4"/>
    <x v="5"/>
  </r>
  <r>
    <s v="1012"/>
    <s v="0L"/>
    <x v="4"/>
    <d v="2018-08-08T00:00:00"/>
    <x v="1"/>
    <x v="11"/>
    <s v="ZJ"/>
    <s v="9200098474"/>
    <s v="40"/>
    <n v="240.06"/>
    <s v=""/>
    <x v="1"/>
    <x v="4"/>
    <x v="1"/>
  </r>
  <r>
    <s v="1012"/>
    <s v="0L"/>
    <x v="4"/>
    <d v="2018-08-06T00:00:00"/>
    <x v="1"/>
    <x v="11"/>
    <s v="ZJ"/>
    <s v="9200098477"/>
    <s v="40"/>
    <n v="1.21"/>
    <s v=""/>
    <x v="1"/>
    <x v="4"/>
    <x v="1"/>
  </r>
  <r>
    <s v="1012"/>
    <s v="0L"/>
    <x v="4"/>
    <d v="2018-08-08T00:00:00"/>
    <x v="1"/>
    <x v="11"/>
    <s v="ZJ"/>
    <s v="9200098475"/>
    <s v="40"/>
    <n v="0.36"/>
    <s v=""/>
    <x v="3"/>
    <x v="4"/>
    <x v="3"/>
  </r>
  <r>
    <s v="1012"/>
    <s v="0L"/>
    <x v="4"/>
    <d v="2018-08-07T00:00:00"/>
    <x v="1"/>
    <x v="11"/>
    <s v="ZJ"/>
    <s v="9200098479"/>
    <s v="50"/>
    <n v="-1.46"/>
    <s v=""/>
    <x v="5"/>
    <x v="4"/>
    <x v="5"/>
  </r>
  <r>
    <s v="1012"/>
    <s v="0L"/>
    <x v="4"/>
    <d v="2018-08-07T00:00:00"/>
    <x v="1"/>
    <x v="11"/>
    <s v="ZJ"/>
    <s v="9200098479"/>
    <s v="50"/>
    <n v="-18.18"/>
    <s v=""/>
    <x v="1"/>
    <x v="4"/>
    <x v="1"/>
  </r>
  <r>
    <s v="1012"/>
    <s v="0L"/>
    <x v="4"/>
    <d v="2018-08-08T00:00:00"/>
    <x v="1"/>
    <x v="11"/>
    <s v="ZJ"/>
    <s v="9200098480"/>
    <s v="50"/>
    <n v="-2.9"/>
    <s v=""/>
    <x v="5"/>
    <x v="4"/>
    <x v="5"/>
  </r>
  <r>
    <s v="1012"/>
    <s v="0L"/>
    <x v="4"/>
    <d v="2018-08-08T00:00:00"/>
    <x v="1"/>
    <x v="11"/>
    <s v="ZJ"/>
    <s v="9200098480"/>
    <s v="50"/>
    <n v="-0.36"/>
    <s v=""/>
    <x v="3"/>
    <x v="4"/>
    <x v="3"/>
  </r>
  <r>
    <s v="1012"/>
    <s v="0L"/>
    <x v="4"/>
    <d v="2018-08-08T00:00:00"/>
    <x v="1"/>
    <x v="11"/>
    <s v="ZJ"/>
    <s v="9200098482"/>
    <s v="50"/>
    <n v="-8.51"/>
    <s v=""/>
    <x v="1"/>
    <x v="4"/>
    <x v="1"/>
  </r>
  <r>
    <s v="1012"/>
    <s v="0L"/>
    <x v="4"/>
    <d v="2018-08-06T00:00:00"/>
    <x v="1"/>
    <x v="11"/>
    <s v="ZJ"/>
    <s v="9200098487"/>
    <s v="40"/>
    <n v="2.99"/>
    <s v=""/>
    <x v="5"/>
    <x v="4"/>
    <x v="5"/>
  </r>
  <r>
    <s v="1012"/>
    <s v="0L"/>
    <x v="4"/>
    <d v="2018-08-06T00:00:00"/>
    <x v="1"/>
    <x v="11"/>
    <s v="ZJ"/>
    <s v="9200098487"/>
    <s v="40"/>
    <n v="3.36"/>
    <s v=""/>
    <x v="1"/>
    <x v="4"/>
    <x v="1"/>
  </r>
  <r>
    <s v="1012"/>
    <s v="0L"/>
    <x v="4"/>
    <d v="2018-08-07T00:00:00"/>
    <x v="1"/>
    <x v="11"/>
    <s v="ZJ"/>
    <s v="9200098489"/>
    <s v="40"/>
    <n v="2.68"/>
    <s v=""/>
    <x v="2"/>
    <x v="4"/>
    <x v="2"/>
  </r>
  <r>
    <s v="1012"/>
    <s v="0L"/>
    <x v="4"/>
    <d v="2018-08-07T00:00:00"/>
    <x v="1"/>
    <x v="11"/>
    <s v="ZJ"/>
    <s v="9200098490"/>
    <s v="40"/>
    <n v="28.94"/>
    <s v=""/>
    <x v="1"/>
    <x v="4"/>
    <x v="1"/>
  </r>
  <r>
    <s v="1012"/>
    <s v="0L"/>
    <x v="4"/>
    <d v="2018-08-06T00:00:00"/>
    <x v="1"/>
    <x v="11"/>
    <s v="ZJ"/>
    <s v="9200098505"/>
    <s v="50"/>
    <n v="-22.85"/>
    <s v=""/>
    <x v="1"/>
    <x v="4"/>
    <x v="1"/>
  </r>
  <r>
    <s v="1012"/>
    <s v="0L"/>
    <x v="4"/>
    <d v="2018-08-07T00:00:00"/>
    <x v="1"/>
    <x v="11"/>
    <s v="ZJ"/>
    <s v="9200098506"/>
    <s v="50"/>
    <n v="-0.85"/>
    <s v=""/>
    <x v="2"/>
    <x v="4"/>
    <x v="2"/>
  </r>
  <r>
    <s v="1012"/>
    <s v="0L"/>
    <x v="4"/>
    <d v="2018-08-07T00:00:00"/>
    <x v="1"/>
    <x v="11"/>
    <s v="ZJ"/>
    <s v="9200098506"/>
    <s v="50"/>
    <n v="-59.55"/>
    <s v=""/>
    <x v="1"/>
    <x v="4"/>
    <x v="1"/>
  </r>
  <r>
    <s v="1012"/>
    <s v="0L"/>
    <x v="4"/>
    <d v="2018-08-09T00:00:00"/>
    <x v="1"/>
    <x v="11"/>
    <s v="ZJ"/>
    <s v="9200098541"/>
    <s v="50"/>
    <n v="-3.48"/>
    <s v=""/>
    <x v="1"/>
    <x v="4"/>
    <x v="1"/>
  </r>
  <r>
    <s v="1012"/>
    <s v="0L"/>
    <x v="4"/>
    <d v="2018-08-07T00:00:00"/>
    <x v="1"/>
    <x v="11"/>
    <s v="ZJ"/>
    <s v="9200098546"/>
    <s v="40"/>
    <n v="12.9"/>
    <s v=""/>
    <x v="1"/>
    <x v="4"/>
    <x v="1"/>
  </r>
  <r>
    <s v="1012"/>
    <s v="0L"/>
    <x v="4"/>
    <d v="2018-08-08T00:00:00"/>
    <x v="1"/>
    <x v="11"/>
    <s v="ZJ"/>
    <s v="9200098547"/>
    <s v="40"/>
    <n v="69.66"/>
    <s v=""/>
    <x v="1"/>
    <x v="4"/>
    <x v="1"/>
  </r>
  <r>
    <s v="1012"/>
    <s v="0L"/>
    <x v="4"/>
    <d v="2018-08-09T00:00:00"/>
    <x v="1"/>
    <x v="11"/>
    <s v="ZJ"/>
    <s v="9200098550"/>
    <s v="40"/>
    <n v="4.0599999999999996"/>
    <s v=""/>
    <x v="1"/>
    <x v="4"/>
    <x v="1"/>
  </r>
  <r>
    <s v="1012"/>
    <s v="0L"/>
    <x v="4"/>
    <d v="2018-08-09T00:00:00"/>
    <x v="1"/>
    <x v="11"/>
    <s v="ZJ"/>
    <s v="9200098551"/>
    <s v="40"/>
    <n v="5.63"/>
    <s v=""/>
    <x v="5"/>
    <x v="4"/>
    <x v="5"/>
  </r>
  <r>
    <s v="1012"/>
    <s v="0L"/>
    <x v="4"/>
    <d v="2018-08-09T00:00:00"/>
    <x v="1"/>
    <x v="11"/>
    <s v="ZJ"/>
    <s v="9200098552"/>
    <s v="40"/>
    <n v="12.86"/>
    <s v=""/>
    <x v="1"/>
    <x v="4"/>
    <x v="1"/>
  </r>
  <r>
    <s v="1012"/>
    <s v="0L"/>
    <x v="4"/>
    <d v="2018-08-08T00:00:00"/>
    <x v="1"/>
    <x v="11"/>
    <s v="ZJ"/>
    <s v="9200098560"/>
    <s v="50"/>
    <n v="-0.6"/>
    <s v=""/>
    <x v="1"/>
    <x v="4"/>
    <x v="1"/>
  </r>
  <r>
    <s v="1012"/>
    <s v="0L"/>
    <x v="4"/>
    <d v="2018-08-09T00:00:00"/>
    <x v="1"/>
    <x v="11"/>
    <s v="ZJ"/>
    <s v="9200098562"/>
    <s v="50"/>
    <n v="-16.690000000000001"/>
    <s v=""/>
    <x v="1"/>
    <x v="4"/>
    <x v="1"/>
  </r>
  <r>
    <s v="1012"/>
    <s v="0L"/>
    <x v="4"/>
    <d v="2018-08-10T00:00:00"/>
    <x v="1"/>
    <x v="11"/>
    <s v="ZJ"/>
    <s v="9200098587"/>
    <s v="50"/>
    <n v="-2.13"/>
    <s v=""/>
    <x v="1"/>
    <x v="4"/>
    <x v="1"/>
  </r>
  <r>
    <s v="1012"/>
    <s v="0L"/>
    <x v="4"/>
    <d v="2018-08-09T00:00:00"/>
    <x v="1"/>
    <x v="11"/>
    <s v="ZJ"/>
    <s v="9200098594"/>
    <s v="40"/>
    <n v="0.33"/>
    <s v=""/>
    <x v="1"/>
    <x v="4"/>
    <x v="1"/>
  </r>
  <r>
    <s v="1012"/>
    <s v="0L"/>
    <x v="4"/>
    <d v="2018-08-09T00:00:00"/>
    <x v="1"/>
    <x v="11"/>
    <s v="ZJ"/>
    <s v="9200098603"/>
    <s v="40"/>
    <n v="2.64"/>
    <s v=""/>
    <x v="5"/>
    <x v="4"/>
    <x v="5"/>
  </r>
  <r>
    <s v="1012"/>
    <s v="0L"/>
    <x v="4"/>
    <d v="2018-08-10T00:00:00"/>
    <x v="1"/>
    <x v="11"/>
    <s v="ZJ"/>
    <s v="9200098605"/>
    <s v="40"/>
    <n v="12.85"/>
    <s v=""/>
    <x v="1"/>
    <x v="4"/>
    <x v="1"/>
  </r>
  <r>
    <s v="1012"/>
    <s v="0L"/>
    <x v="4"/>
    <d v="2018-08-10T00:00:00"/>
    <x v="1"/>
    <x v="11"/>
    <s v="ZJ"/>
    <s v="9200098609"/>
    <s v="50"/>
    <n v="-39.69"/>
    <s v=""/>
    <x v="1"/>
    <x v="4"/>
    <x v="1"/>
  </r>
  <r>
    <s v="1012"/>
    <s v="0L"/>
    <x v="4"/>
    <d v="2018-08-14T00:00:00"/>
    <x v="1"/>
    <x v="11"/>
    <s v="ZJ"/>
    <s v="9200098695"/>
    <s v="50"/>
    <n v="-1.87"/>
    <s v=""/>
    <x v="2"/>
    <x v="4"/>
    <x v="2"/>
  </r>
  <r>
    <s v="1012"/>
    <s v="0L"/>
    <x v="4"/>
    <d v="2018-08-14T00:00:00"/>
    <x v="1"/>
    <x v="11"/>
    <s v="ZJ"/>
    <s v="9200098695"/>
    <s v="50"/>
    <n v="-2029.18"/>
    <s v=""/>
    <x v="1"/>
    <x v="4"/>
    <x v="1"/>
  </r>
  <r>
    <s v="1012"/>
    <s v="0L"/>
    <x v="4"/>
    <d v="2018-08-14T00:00:00"/>
    <x v="1"/>
    <x v="11"/>
    <s v="ZJ"/>
    <s v="9200098695"/>
    <s v="50"/>
    <n v="-8.5500000000000007"/>
    <s v=""/>
    <x v="0"/>
    <x v="4"/>
    <x v="0"/>
  </r>
  <r>
    <s v="1012"/>
    <s v="0L"/>
    <x v="4"/>
    <d v="2018-08-15T00:00:00"/>
    <x v="1"/>
    <x v="11"/>
    <s v="ZJ"/>
    <s v="9200098735"/>
    <s v="50"/>
    <n v="-2.96"/>
    <s v=""/>
    <x v="0"/>
    <x v="4"/>
    <x v="0"/>
  </r>
  <r>
    <s v="1012"/>
    <s v="0L"/>
    <x v="4"/>
    <d v="2018-08-15T00:00:00"/>
    <x v="1"/>
    <x v="11"/>
    <s v="ZJ"/>
    <s v="9200098735"/>
    <s v="50"/>
    <n v="-2468.4499999999998"/>
    <s v=""/>
    <x v="1"/>
    <x v="4"/>
    <x v="1"/>
  </r>
  <r>
    <s v="1012"/>
    <s v="0L"/>
    <x v="4"/>
    <d v="2018-08-14T00:00:00"/>
    <x v="1"/>
    <x v="11"/>
    <s v="ZJ"/>
    <s v="9200098740"/>
    <s v="40"/>
    <n v="3.38"/>
    <s v=""/>
    <x v="1"/>
    <x v="4"/>
    <x v="1"/>
  </r>
  <r>
    <s v="1012"/>
    <s v="0L"/>
    <x v="4"/>
    <d v="2018-08-13T00:00:00"/>
    <x v="1"/>
    <x v="11"/>
    <s v="ZJ"/>
    <s v="9200098747"/>
    <s v="40"/>
    <n v="6.76"/>
    <s v=""/>
    <x v="1"/>
    <x v="4"/>
    <x v="1"/>
  </r>
  <r>
    <s v="1012"/>
    <s v="0L"/>
    <x v="4"/>
    <d v="2018-08-15T00:00:00"/>
    <x v="1"/>
    <x v="11"/>
    <s v="ZJ"/>
    <s v="9200098754"/>
    <s v="40"/>
    <n v="415.88"/>
    <s v=""/>
    <x v="2"/>
    <x v="4"/>
    <x v="2"/>
  </r>
  <r>
    <s v="1012"/>
    <s v="0L"/>
    <x v="4"/>
    <d v="2018-08-15T00:00:00"/>
    <x v="1"/>
    <x v="11"/>
    <s v="ZJ"/>
    <s v="9200098754"/>
    <s v="40"/>
    <n v="5.79"/>
    <s v=""/>
    <x v="0"/>
    <x v="4"/>
    <x v="0"/>
  </r>
  <r>
    <s v="1012"/>
    <s v="0L"/>
    <x v="4"/>
    <d v="2018-08-15T00:00:00"/>
    <x v="1"/>
    <x v="11"/>
    <s v="ZJ"/>
    <s v="9200098756"/>
    <s v="40"/>
    <n v="163.46"/>
    <s v=""/>
    <x v="1"/>
    <x v="4"/>
    <x v="1"/>
  </r>
  <r>
    <s v="1012"/>
    <s v="0L"/>
    <x v="4"/>
    <d v="2018-08-13T00:00:00"/>
    <x v="1"/>
    <x v="11"/>
    <s v="ZJ"/>
    <s v="9200098759"/>
    <s v="40"/>
    <n v="69.239999999999995"/>
    <s v=""/>
    <x v="1"/>
    <x v="4"/>
    <x v="1"/>
  </r>
  <r>
    <s v="1012"/>
    <s v="0L"/>
    <x v="4"/>
    <d v="2018-08-14T00:00:00"/>
    <x v="1"/>
    <x v="11"/>
    <s v="ZJ"/>
    <s v="9200098760"/>
    <s v="40"/>
    <n v="1.42"/>
    <s v=""/>
    <x v="1"/>
    <x v="4"/>
    <x v="1"/>
  </r>
  <r>
    <s v="1012"/>
    <s v="0L"/>
    <x v="4"/>
    <d v="2018-08-14T00:00:00"/>
    <x v="1"/>
    <x v="11"/>
    <s v="ZJ"/>
    <s v="9200098761"/>
    <s v="40"/>
    <n v="1.37"/>
    <s v=""/>
    <x v="5"/>
    <x v="4"/>
    <x v="5"/>
  </r>
  <r>
    <s v="1012"/>
    <s v="0L"/>
    <x v="4"/>
    <d v="2018-08-14T00:00:00"/>
    <x v="1"/>
    <x v="11"/>
    <s v="ZJ"/>
    <s v="9200098762"/>
    <s v="40"/>
    <n v="60.15"/>
    <s v=""/>
    <x v="1"/>
    <x v="4"/>
    <x v="1"/>
  </r>
  <r>
    <s v="1012"/>
    <s v="0L"/>
    <x v="4"/>
    <d v="2018-08-15T00:00:00"/>
    <x v="1"/>
    <x v="11"/>
    <s v="ZJ"/>
    <s v="9200098770"/>
    <s v="50"/>
    <n v="-2.14"/>
    <s v=""/>
    <x v="0"/>
    <x v="4"/>
    <x v="0"/>
  </r>
  <r>
    <s v="1012"/>
    <s v="0L"/>
    <x v="4"/>
    <d v="2018-08-15T00:00:00"/>
    <x v="1"/>
    <x v="11"/>
    <s v="ZJ"/>
    <s v="9200098770"/>
    <s v="50"/>
    <n v="-42.32"/>
    <s v=""/>
    <x v="1"/>
    <x v="4"/>
    <x v="1"/>
  </r>
  <r>
    <s v="1012"/>
    <s v="0L"/>
    <x v="4"/>
    <d v="2018-08-14T00:00:00"/>
    <x v="1"/>
    <x v="11"/>
    <s v="ZJ"/>
    <s v="9200098778"/>
    <s v="50"/>
    <n v="-1.37"/>
    <s v=""/>
    <x v="5"/>
    <x v="4"/>
    <x v="5"/>
  </r>
  <r>
    <s v="1012"/>
    <s v="0L"/>
    <x v="4"/>
    <d v="2018-08-14T00:00:00"/>
    <x v="1"/>
    <x v="11"/>
    <s v="ZJ"/>
    <s v="9200098780"/>
    <s v="50"/>
    <n v="-2748.67"/>
    <s v=""/>
    <x v="1"/>
    <x v="4"/>
    <x v="1"/>
  </r>
  <r>
    <s v="1012"/>
    <s v="0L"/>
    <x v="4"/>
    <d v="2018-08-16T00:00:00"/>
    <x v="1"/>
    <x v="11"/>
    <s v="ZJ"/>
    <s v="9200098808"/>
    <s v="50"/>
    <n v="-229.18"/>
    <s v=""/>
    <x v="2"/>
    <x v="4"/>
    <x v="2"/>
  </r>
  <r>
    <s v="1012"/>
    <s v="0L"/>
    <x v="4"/>
    <d v="2018-08-16T00:00:00"/>
    <x v="1"/>
    <x v="11"/>
    <s v="ZJ"/>
    <s v="9200098808"/>
    <s v="50"/>
    <n v="-56.3"/>
    <s v=""/>
    <x v="4"/>
    <x v="4"/>
    <x v="4"/>
  </r>
  <r>
    <s v="1012"/>
    <s v="0L"/>
    <x v="4"/>
    <d v="2018-08-16T00:00:00"/>
    <x v="1"/>
    <x v="11"/>
    <s v="ZJ"/>
    <s v="9200098808"/>
    <s v="50"/>
    <n v="-4735.38"/>
    <s v=""/>
    <x v="1"/>
    <x v="4"/>
    <x v="1"/>
  </r>
  <r>
    <s v="1012"/>
    <s v="0L"/>
    <x v="4"/>
    <d v="2018-08-16T00:00:00"/>
    <x v="1"/>
    <x v="11"/>
    <s v="ZJ"/>
    <s v="9200098809"/>
    <s v="50"/>
    <n v="-49.45"/>
    <s v=""/>
    <x v="0"/>
    <x v="4"/>
    <x v="0"/>
  </r>
  <r>
    <s v="1012"/>
    <s v="0L"/>
    <x v="4"/>
    <d v="2018-08-13T00:00:00"/>
    <x v="1"/>
    <x v="11"/>
    <s v="ZJ"/>
    <s v="9200098813"/>
    <s v="40"/>
    <n v="1.01"/>
    <s v=""/>
    <x v="1"/>
    <x v="4"/>
    <x v="1"/>
  </r>
  <r>
    <s v="1012"/>
    <s v="0L"/>
    <x v="4"/>
    <d v="2018-08-15T00:00:00"/>
    <x v="1"/>
    <x v="11"/>
    <s v="ZJ"/>
    <s v="9200098814"/>
    <s v="40"/>
    <n v="8.3699999999999992"/>
    <s v=""/>
    <x v="1"/>
    <x v="4"/>
    <x v="1"/>
  </r>
  <r>
    <s v="1012"/>
    <s v="0L"/>
    <x v="4"/>
    <d v="2018-08-15T00:00:00"/>
    <x v="1"/>
    <x v="11"/>
    <s v="ZJ"/>
    <s v="9200098817"/>
    <s v="40"/>
    <n v="84.64"/>
    <s v=""/>
    <x v="1"/>
    <x v="4"/>
    <x v="1"/>
  </r>
  <r>
    <s v="1012"/>
    <s v="0L"/>
    <x v="4"/>
    <d v="2018-08-16T00:00:00"/>
    <x v="1"/>
    <x v="11"/>
    <s v="ZJ"/>
    <s v="9200098820"/>
    <s v="40"/>
    <n v="396.61"/>
    <s v=""/>
    <x v="1"/>
    <x v="4"/>
    <x v="1"/>
  </r>
  <r>
    <s v="1012"/>
    <s v="0L"/>
    <x v="4"/>
    <d v="2018-08-15T00:00:00"/>
    <x v="1"/>
    <x v="11"/>
    <s v="ZJ"/>
    <s v="9200098832"/>
    <s v="50"/>
    <n v="-97.49"/>
    <s v=""/>
    <x v="1"/>
    <x v="4"/>
    <x v="1"/>
  </r>
  <r>
    <s v="1012"/>
    <s v="0L"/>
    <x v="4"/>
    <d v="2018-08-16T00:00:00"/>
    <x v="1"/>
    <x v="11"/>
    <s v="ZJ"/>
    <s v="9200098835"/>
    <s v="50"/>
    <n v="-21.66"/>
    <s v=""/>
    <x v="1"/>
    <x v="4"/>
    <x v="1"/>
  </r>
  <r>
    <s v="1012"/>
    <s v="0L"/>
    <x v="4"/>
    <d v="2018-08-16T00:00:00"/>
    <x v="1"/>
    <x v="11"/>
    <s v="ZJ"/>
    <s v="9200098868"/>
    <s v="40"/>
    <n v="7.9"/>
    <s v=""/>
    <x v="1"/>
    <x v="4"/>
    <x v="1"/>
  </r>
  <r>
    <s v="1012"/>
    <s v="0L"/>
    <x v="4"/>
    <d v="2018-08-17T00:00:00"/>
    <x v="1"/>
    <x v="11"/>
    <s v="ZJ"/>
    <s v="9200098872"/>
    <s v="50"/>
    <n v="-312.94"/>
    <s v=""/>
    <x v="2"/>
    <x v="4"/>
    <x v="2"/>
  </r>
  <r>
    <s v="1012"/>
    <s v="0L"/>
    <x v="4"/>
    <d v="2018-08-17T00:00:00"/>
    <x v="1"/>
    <x v="11"/>
    <s v="ZJ"/>
    <s v="9200098872"/>
    <s v="50"/>
    <n v="-2654.99"/>
    <s v=""/>
    <x v="1"/>
    <x v="4"/>
    <x v="1"/>
  </r>
  <r>
    <s v="1012"/>
    <s v="0L"/>
    <x v="4"/>
    <d v="2018-08-17T00:00:00"/>
    <x v="1"/>
    <x v="11"/>
    <s v="ZJ"/>
    <s v="9200098872"/>
    <s v="50"/>
    <n v="-355.39"/>
    <s v=""/>
    <x v="0"/>
    <x v="4"/>
    <x v="0"/>
  </r>
  <r>
    <s v="1012"/>
    <s v="0L"/>
    <x v="4"/>
    <d v="2018-08-13T00:00:00"/>
    <x v="1"/>
    <x v="11"/>
    <s v="ZJ"/>
    <s v="9200098879"/>
    <s v="40"/>
    <n v="1.73"/>
    <s v=""/>
    <x v="1"/>
    <x v="4"/>
    <x v="1"/>
  </r>
  <r>
    <s v="1012"/>
    <s v="0L"/>
    <x v="4"/>
    <d v="2018-08-16T00:00:00"/>
    <x v="1"/>
    <x v="11"/>
    <s v="ZJ"/>
    <s v="9200098881"/>
    <s v="40"/>
    <n v="52.72"/>
    <s v=""/>
    <x v="1"/>
    <x v="4"/>
    <x v="1"/>
  </r>
  <r>
    <s v="1012"/>
    <s v="0L"/>
    <x v="4"/>
    <d v="2018-08-17T00:00:00"/>
    <x v="1"/>
    <x v="11"/>
    <s v="ZJ"/>
    <s v="9200098882"/>
    <s v="40"/>
    <n v="0.97"/>
    <s v=""/>
    <x v="1"/>
    <x v="4"/>
    <x v="1"/>
  </r>
  <r>
    <s v="1012"/>
    <s v="0L"/>
    <x v="4"/>
    <d v="2018-08-17T00:00:00"/>
    <x v="1"/>
    <x v="11"/>
    <s v="ZJ"/>
    <s v="9200098883"/>
    <s v="40"/>
    <n v="7.97"/>
    <s v=""/>
    <x v="1"/>
    <x v="4"/>
    <x v="1"/>
  </r>
  <r>
    <s v="1012"/>
    <s v="0L"/>
    <x v="4"/>
    <d v="2018-08-17T00:00:00"/>
    <x v="1"/>
    <x v="11"/>
    <s v="ZJ"/>
    <s v="9200098883"/>
    <s v="40"/>
    <n v="14.05"/>
    <s v=""/>
    <x v="5"/>
    <x v="4"/>
    <x v="5"/>
  </r>
  <r>
    <s v="1012"/>
    <s v="0L"/>
    <x v="4"/>
    <d v="2018-08-16T00:00:00"/>
    <x v="1"/>
    <x v="11"/>
    <s v="ZJ"/>
    <s v="9200098893"/>
    <s v="50"/>
    <n v="-1054.99"/>
    <s v=""/>
    <x v="1"/>
    <x v="4"/>
    <x v="1"/>
  </r>
  <r>
    <s v="1012"/>
    <s v="0L"/>
    <x v="4"/>
    <d v="2018-08-17T00:00:00"/>
    <x v="1"/>
    <x v="11"/>
    <s v="ZJ"/>
    <s v="9200098894"/>
    <s v="50"/>
    <n v="-2.38"/>
    <s v=""/>
    <x v="0"/>
    <x v="4"/>
    <x v="0"/>
  </r>
  <r>
    <s v="1012"/>
    <s v="0L"/>
    <x v="4"/>
    <d v="2018-08-17T00:00:00"/>
    <x v="1"/>
    <x v="11"/>
    <s v="ZJ"/>
    <s v="9200098895"/>
    <s v="50"/>
    <n v="-82.94"/>
    <s v=""/>
    <x v="1"/>
    <x v="4"/>
    <x v="1"/>
  </r>
  <r>
    <s v="1012"/>
    <s v="0L"/>
    <x v="4"/>
    <d v="2018-08-20T00:00:00"/>
    <x v="1"/>
    <x v="11"/>
    <s v="ZJ"/>
    <s v="9200098929"/>
    <s v="50"/>
    <n v="-8.6999999999999993"/>
    <s v=""/>
    <x v="0"/>
    <x v="4"/>
    <x v="0"/>
  </r>
  <r>
    <s v="1012"/>
    <s v="0L"/>
    <x v="4"/>
    <d v="2018-08-20T00:00:00"/>
    <x v="1"/>
    <x v="11"/>
    <s v="ZJ"/>
    <s v="9200098929"/>
    <s v="50"/>
    <n v="-3425"/>
    <s v=""/>
    <x v="1"/>
    <x v="4"/>
    <x v="1"/>
  </r>
  <r>
    <s v="1012"/>
    <s v="0L"/>
    <x v="4"/>
    <d v="2018-08-20T00:00:00"/>
    <x v="1"/>
    <x v="11"/>
    <s v="ZJ"/>
    <s v="9200098929"/>
    <s v="50"/>
    <n v="-53.06"/>
    <s v=""/>
    <x v="2"/>
    <x v="4"/>
    <x v="2"/>
  </r>
  <r>
    <s v="1012"/>
    <s v="0L"/>
    <x v="4"/>
    <d v="2018-08-01T00:00:00"/>
    <x v="1"/>
    <x v="11"/>
    <s v="ZJ"/>
    <s v="9200098933"/>
    <s v="40"/>
    <n v="1.64"/>
    <s v=""/>
    <x v="1"/>
    <x v="4"/>
    <x v="1"/>
  </r>
  <r>
    <s v="1012"/>
    <s v="0L"/>
    <x v="4"/>
    <d v="2018-08-17T00:00:00"/>
    <x v="1"/>
    <x v="11"/>
    <s v="ZJ"/>
    <s v="9200098941"/>
    <s v="40"/>
    <n v="2.0099999999999998"/>
    <s v=""/>
    <x v="3"/>
    <x v="4"/>
    <x v="3"/>
  </r>
  <r>
    <s v="1012"/>
    <s v="0L"/>
    <x v="4"/>
    <d v="2018-08-17T00:00:00"/>
    <x v="1"/>
    <x v="11"/>
    <s v="ZJ"/>
    <s v="9200098941"/>
    <s v="40"/>
    <n v="22.04"/>
    <s v=""/>
    <x v="1"/>
    <x v="4"/>
    <x v="1"/>
  </r>
  <r>
    <s v="1012"/>
    <s v="0L"/>
    <x v="4"/>
    <d v="2018-08-18T00:00:00"/>
    <x v="1"/>
    <x v="11"/>
    <s v="ZJ"/>
    <s v="9200098961"/>
    <s v="50"/>
    <n v="-6.34"/>
    <s v=""/>
    <x v="1"/>
    <x v="4"/>
    <x v="1"/>
  </r>
  <r>
    <s v="1012"/>
    <s v="0L"/>
    <x v="4"/>
    <d v="2018-08-20T00:00:00"/>
    <x v="1"/>
    <x v="11"/>
    <s v="ZJ"/>
    <s v="9200098962"/>
    <s v="50"/>
    <n v="-95.97"/>
    <s v=""/>
    <x v="1"/>
    <x v="4"/>
    <x v="1"/>
  </r>
  <r>
    <s v="1012"/>
    <s v="0L"/>
    <x v="4"/>
    <d v="2018-08-20T00:00:00"/>
    <x v="1"/>
    <x v="11"/>
    <s v="ZJ"/>
    <s v="9200098963"/>
    <s v="50"/>
    <n v="-2.0099999999999998"/>
    <s v=""/>
    <x v="3"/>
    <x v="4"/>
    <x v="3"/>
  </r>
  <r>
    <s v="1012"/>
    <s v="0L"/>
    <x v="4"/>
    <d v="2018-08-21T00:00:00"/>
    <x v="1"/>
    <x v="11"/>
    <s v="ZJ"/>
    <s v="9200098984"/>
    <s v="50"/>
    <n v="-113.48"/>
    <s v=""/>
    <x v="0"/>
    <x v="4"/>
    <x v="0"/>
  </r>
  <r>
    <s v="1012"/>
    <s v="0L"/>
    <x v="4"/>
    <d v="2018-08-21T00:00:00"/>
    <x v="1"/>
    <x v="11"/>
    <s v="ZJ"/>
    <s v="9200098984"/>
    <s v="50"/>
    <n v="-5229.38"/>
    <s v=""/>
    <x v="1"/>
    <x v="4"/>
    <x v="1"/>
  </r>
  <r>
    <s v="1012"/>
    <s v="0L"/>
    <x v="4"/>
    <d v="2018-08-21T00:00:00"/>
    <x v="1"/>
    <x v="11"/>
    <s v="ZJ"/>
    <s v="9200098984"/>
    <s v="50"/>
    <n v="-2.17"/>
    <s v=""/>
    <x v="5"/>
    <x v="4"/>
    <x v="5"/>
  </r>
  <r>
    <s v="1012"/>
    <s v="0L"/>
    <x v="4"/>
    <d v="2018-08-21T00:00:00"/>
    <x v="1"/>
    <x v="11"/>
    <s v="ZJ"/>
    <s v="9200098984"/>
    <s v="50"/>
    <n v="-4.45"/>
    <s v=""/>
    <x v="3"/>
    <x v="4"/>
    <x v="3"/>
  </r>
  <r>
    <s v="1012"/>
    <s v="0L"/>
    <x v="4"/>
    <d v="2018-08-21T00:00:00"/>
    <x v="1"/>
    <x v="11"/>
    <s v="ZJ"/>
    <s v="9200098985"/>
    <s v="50"/>
    <n v="-30.65"/>
    <s v=""/>
    <x v="2"/>
    <x v="4"/>
    <x v="2"/>
  </r>
  <r>
    <s v="1012"/>
    <s v="0L"/>
    <x v="4"/>
    <d v="2018-08-22T00:00:00"/>
    <x v="1"/>
    <x v="11"/>
    <s v="ZJ"/>
    <s v="9200099026"/>
    <s v="50"/>
    <n v="-343.58"/>
    <s v=""/>
    <x v="2"/>
    <x v="4"/>
    <x v="2"/>
  </r>
  <r>
    <s v="1012"/>
    <s v="0L"/>
    <x v="4"/>
    <d v="2018-08-22T00:00:00"/>
    <x v="1"/>
    <x v="11"/>
    <s v="ZJ"/>
    <s v="9200099026"/>
    <s v="50"/>
    <n v="-3034.15"/>
    <s v=""/>
    <x v="1"/>
    <x v="4"/>
    <x v="1"/>
  </r>
  <r>
    <s v="1012"/>
    <s v="0L"/>
    <x v="4"/>
    <d v="2018-08-22T00:00:00"/>
    <x v="1"/>
    <x v="11"/>
    <s v="ZJ"/>
    <s v="9200099027"/>
    <s v="50"/>
    <n v="-9.42"/>
    <s v=""/>
    <x v="0"/>
    <x v="4"/>
    <x v="0"/>
  </r>
  <r>
    <s v="1012"/>
    <s v="0L"/>
    <x v="4"/>
    <d v="2018-08-01T00:00:00"/>
    <x v="1"/>
    <x v="11"/>
    <s v="ZJ"/>
    <s v="9200099029"/>
    <s v="40"/>
    <n v="6.98"/>
    <s v=""/>
    <x v="1"/>
    <x v="4"/>
    <x v="1"/>
  </r>
  <r>
    <s v="1012"/>
    <s v="0L"/>
    <x v="4"/>
    <d v="2018-08-13T00:00:00"/>
    <x v="1"/>
    <x v="11"/>
    <s v="ZJ"/>
    <s v="9200099030"/>
    <s v="40"/>
    <n v="24.14"/>
    <s v=""/>
    <x v="1"/>
    <x v="4"/>
    <x v="1"/>
  </r>
  <r>
    <s v="1012"/>
    <s v="0L"/>
    <x v="4"/>
    <d v="2018-08-13T00:00:00"/>
    <x v="1"/>
    <x v="11"/>
    <s v="ZJ"/>
    <s v="9200099034"/>
    <s v="40"/>
    <n v="26.89"/>
    <s v=""/>
    <x v="1"/>
    <x v="4"/>
    <x v="1"/>
  </r>
  <r>
    <s v="1012"/>
    <s v="0L"/>
    <x v="4"/>
    <d v="2018-08-16T00:00:00"/>
    <x v="1"/>
    <x v="11"/>
    <s v="ZJ"/>
    <s v="9200099036"/>
    <s v="40"/>
    <n v="1.71"/>
    <s v=""/>
    <x v="1"/>
    <x v="4"/>
    <x v="1"/>
  </r>
  <r>
    <s v="1012"/>
    <s v="0L"/>
    <x v="4"/>
    <d v="2018-08-21T00:00:00"/>
    <x v="1"/>
    <x v="11"/>
    <s v="ZJ"/>
    <s v="9200099043"/>
    <s v="40"/>
    <n v="2.58"/>
    <s v=""/>
    <x v="1"/>
    <x v="4"/>
    <x v="1"/>
  </r>
  <r>
    <s v="1012"/>
    <s v="0L"/>
    <x v="4"/>
    <d v="2018-08-21T00:00:00"/>
    <x v="1"/>
    <x v="11"/>
    <s v="ZJ"/>
    <s v="9200099039"/>
    <s v="40"/>
    <n v="0.68"/>
    <s v=""/>
    <x v="2"/>
    <x v="4"/>
    <x v="2"/>
  </r>
  <r>
    <s v="1012"/>
    <s v="0L"/>
    <x v="4"/>
    <d v="2018-08-21T00:00:00"/>
    <x v="1"/>
    <x v="11"/>
    <s v="ZJ"/>
    <s v="9200099039"/>
    <s v="40"/>
    <n v="2.72"/>
    <s v=""/>
    <x v="1"/>
    <x v="4"/>
    <x v="1"/>
  </r>
  <r>
    <s v="1012"/>
    <s v="0L"/>
    <x v="4"/>
    <d v="2018-08-17T00:00:00"/>
    <x v="1"/>
    <x v="11"/>
    <s v="ZJ"/>
    <s v="9200099049"/>
    <s v="40"/>
    <n v="6.1"/>
    <s v=""/>
    <x v="1"/>
    <x v="4"/>
    <x v="1"/>
  </r>
  <r>
    <s v="1012"/>
    <s v="0L"/>
    <x v="4"/>
    <d v="2018-08-20T00:00:00"/>
    <x v="1"/>
    <x v="11"/>
    <s v="ZJ"/>
    <s v="9200099050"/>
    <s v="40"/>
    <n v="9.9600000000000009"/>
    <s v=""/>
    <x v="2"/>
    <x v="4"/>
    <x v="2"/>
  </r>
  <r>
    <s v="1012"/>
    <s v="0L"/>
    <x v="4"/>
    <d v="2018-08-20T00:00:00"/>
    <x v="1"/>
    <x v="11"/>
    <s v="ZJ"/>
    <s v="9200099051"/>
    <s v="40"/>
    <n v="72.33"/>
    <s v=""/>
    <x v="1"/>
    <x v="4"/>
    <x v="1"/>
  </r>
  <r>
    <s v="1012"/>
    <s v="0L"/>
    <x v="4"/>
    <d v="2018-08-21T00:00:00"/>
    <x v="1"/>
    <x v="11"/>
    <s v="ZJ"/>
    <s v="9200099054"/>
    <s v="40"/>
    <n v="39.99"/>
    <s v=""/>
    <x v="1"/>
    <x v="4"/>
    <x v="1"/>
  </r>
  <r>
    <s v="1012"/>
    <s v="0L"/>
    <x v="4"/>
    <d v="2018-08-21T00:00:00"/>
    <x v="1"/>
    <x v="11"/>
    <s v="ZJ"/>
    <s v="9200099067"/>
    <s v="40"/>
    <n v="2.58"/>
    <s v=""/>
    <x v="1"/>
    <x v="4"/>
    <x v="1"/>
  </r>
  <r>
    <s v="1012"/>
    <s v="0L"/>
    <x v="4"/>
    <d v="2018-08-21T00:00:00"/>
    <x v="1"/>
    <x v="11"/>
    <s v="ZJ"/>
    <s v="9200099060"/>
    <s v="40"/>
    <n v="9.1"/>
    <s v=""/>
    <x v="3"/>
    <x v="4"/>
    <x v="3"/>
  </r>
  <r>
    <s v="1012"/>
    <s v="0L"/>
    <x v="4"/>
    <d v="2018-08-21T00:00:00"/>
    <x v="1"/>
    <x v="11"/>
    <s v="ZJ"/>
    <s v="9200099061"/>
    <s v="40"/>
    <n v="52.71"/>
    <s v=""/>
    <x v="1"/>
    <x v="4"/>
    <x v="1"/>
  </r>
  <r>
    <s v="1012"/>
    <s v="0L"/>
    <x v="4"/>
    <d v="2018-08-22T00:00:00"/>
    <x v="1"/>
    <x v="11"/>
    <s v="ZJ"/>
    <s v="9200099065"/>
    <s v="40"/>
    <n v="438.02"/>
    <s v=""/>
    <x v="1"/>
    <x v="4"/>
    <x v="1"/>
  </r>
  <r>
    <s v="1012"/>
    <s v="0L"/>
    <x v="4"/>
    <d v="2018-08-21T00:00:00"/>
    <x v="1"/>
    <x v="11"/>
    <s v="ZJ"/>
    <s v="9200099069"/>
    <s v="50"/>
    <n v="-6.63"/>
    <s v=""/>
    <x v="1"/>
    <x v="4"/>
    <x v="1"/>
  </r>
  <r>
    <s v="1012"/>
    <s v="0L"/>
    <x v="4"/>
    <d v="2018-08-22T00:00:00"/>
    <x v="1"/>
    <x v="11"/>
    <s v="ZJ"/>
    <s v="9200099070"/>
    <s v="50"/>
    <n v="-2.15"/>
    <s v=""/>
    <x v="3"/>
    <x v="4"/>
    <x v="3"/>
  </r>
  <r>
    <s v="1012"/>
    <s v="0L"/>
    <x v="4"/>
    <d v="2018-08-22T00:00:00"/>
    <x v="1"/>
    <x v="11"/>
    <s v="ZJ"/>
    <s v="9200099072"/>
    <s v="50"/>
    <n v="-71.569999999999993"/>
    <s v=""/>
    <x v="1"/>
    <x v="4"/>
    <x v="1"/>
  </r>
  <r>
    <s v="1012"/>
    <s v="0L"/>
    <x v="4"/>
    <d v="2018-08-18T00:00:00"/>
    <x v="1"/>
    <x v="11"/>
    <s v="ZJ"/>
    <s v="9200099082"/>
    <s v="50"/>
    <n v="-2.1800000000000002"/>
    <s v=""/>
    <x v="2"/>
    <x v="4"/>
    <x v="2"/>
  </r>
  <r>
    <s v="1012"/>
    <s v="0L"/>
    <x v="4"/>
    <d v="2018-08-18T00:00:00"/>
    <x v="1"/>
    <x v="11"/>
    <s v="ZJ"/>
    <s v="9200099082"/>
    <s v="50"/>
    <n v="-1.46"/>
    <s v=""/>
    <x v="1"/>
    <x v="4"/>
    <x v="1"/>
  </r>
  <r>
    <s v="1012"/>
    <s v="0L"/>
    <x v="4"/>
    <d v="2018-08-20T00:00:00"/>
    <x v="1"/>
    <x v="11"/>
    <s v="ZJ"/>
    <s v="9200099083"/>
    <s v="50"/>
    <n v="-366.45"/>
    <s v=""/>
    <x v="1"/>
    <x v="4"/>
    <x v="1"/>
  </r>
  <r>
    <s v="1012"/>
    <s v="0L"/>
    <x v="4"/>
    <d v="2018-08-21T00:00:00"/>
    <x v="1"/>
    <x v="11"/>
    <s v="ZJ"/>
    <s v="9200099093"/>
    <s v="40"/>
    <n v="2.58"/>
    <s v=""/>
    <x v="1"/>
    <x v="4"/>
    <x v="1"/>
  </r>
  <r>
    <s v="1012"/>
    <s v="0L"/>
    <x v="4"/>
    <d v="2018-08-21T00:00:00"/>
    <x v="1"/>
    <x v="11"/>
    <s v="ZJ"/>
    <s v="9200099095"/>
    <s v="40"/>
    <n v="0.46"/>
    <s v=""/>
    <x v="1"/>
    <x v="4"/>
    <x v="1"/>
  </r>
  <r>
    <s v="1012"/>
    <s v="0L"/>
    <x v="4"/>
    <d v="2018-08-21T00:00:00"/>
    <x v="1"/>
    <x v="11"/>
    <s v="ZJ"/>
    <s v="9200099087"/>
    <s v="50"/>
    <n v="-278.10000000000002"/>
    <s v=""/>
    <x v="1"/>
    <x v="4"/>
    <x v="1"/>
  </r>
  <r>
    <s v="1012"/>
    <s v="0L"/>
    <x v="4"/>
    <d v="2018-08-23T00:00:00"/>
    <x v="1"/>
    <x v="11"/>
    <s v="ZJ"/>
    <s v="9200099128"/>
    <s v="50"/>
    <n v="-4790.67"/>
    <s v=""/>
    <x v="1"/>
    <x v="4"/>
    <x v="1"/>
  </r>
  <r>
    <s v="1012"/>
    <s v="0L"/>
    <x v="4"/>
    <d v="2018-08-23T00:00:00"/>
    <x v="1"/>
    <x v="11"/>
    <s v="ZJ"/>
    <s v="9200099128"/>
    <s v="50"/>
    <n v="-29.48"/>
    <s v=""/>
    <x v="2"/>
    <x v="4"/>
    <x v="2"/>
  </r>
  <r>
    <s v="1012"/>
    <s v="0L"/>
    <x v="4"/>
    <d v="2018-08-07T00:00:00"/>
    <x v="1"/>
    <x v="11"/>
    <s v="ZJ"/>
    <s v="9200099135"/>
    <s v="40"/>
    <n v="2.04"/>
    <s v=""/>
    <x v="1"/>
    <x v="4"/>
    <x v="1"/>
  </r>
  <r>
    <s v="1012"/>
    <s v="0L"/>
    <x v="4"/>
    <d v="2018-08-22T00:00:00"/>
    <x v="1"/>
    <x v="11"/>
    <s v="ZJ"/>
    <s v="9200099141"/>
    <s v="40"/>
    <n v="1.36"/>
    <s v=""/>
    <x v="0"/>
    <x v="4"/>
    <x v="0"/>
  </r>
  <r>
    <s v="1012"/>
    <s v="0L"/>
    <x v="4"/>
    <d v="2018-08-22T00:00:00"/>
    <x v="1"/>
    <x v="11"/>
    <s v="ZJ"/>
    <s v="9200099142"/>
    <s v="40"/>
    <n v="124.98"/>
    <s v=""/>
    <x v="1"/>
    <x v="4"/>
    <x v="1"/>
  </r>
  <r>
    <s v="1012"/>
    <s v="0L"/>
    <x v="4"/>
    <d v="2018-08-07T00:00:00"/>
    <x v="1"/>
    <x v="11"/>
    <s v="ZJ"/>
    <s v="9200099152"/>
    <s v="40"/>
    <n v="1.92"/>
    <s v=""/>
    <x v="1"/>
    <x v="4"/>
    <x v="1"/>
  </r>
  <r>
    <s v="1012"/>
    <s v="0L"/>
    <x v="4"/>
    <d v="2018-08-22T00:00:00"/>
    <x v="1"/>
    <x v="11"/>
    <s v="ZJ"/>
    <s v="9200099154"/>
    <s v="40"/>
    <n v="0.66"/>
    <s v=""/>
    <x v="1"/>
    <x v="4"/>
    <x v="1"/>
  </r>
  <r>
    <s v="1012"/>
    <s v="0L"/>
    <x v="4"/>
    <d v="2018-08-23T00:00:00"/>
    <x v="1"/>
    <x v="11"/>
    <s v="ZJ"/>
    <s v="9200099144"/>
    <s v="40"/>
    <n v="0.99"/>
    <s v=""/>
    <x v="1"/>
    <x v="4"/>
    <x v="1"/>
  </r>
  <r>
    <s v="1012"/>
    <s v="0L"/>
    <x v="4"/>
    <d v="2018-08-23T00:00:00"/>
    <x v="1"/>
    <x v="11"/>
    <s v="ZJ"/>
    <s v="9200099145"/>
    <s v="40"/>
    <n v="79.819999999999993"/>
    <s v=""/>
    <x v="1"/>
    <x v="4"/>
    <x v="1"/>
  </r>
  <r>
    <s v="1012"/>
    <s v="0L"/>
    <x v="4"/>
    <d v="2018-08-22T00:00:00"/>
    <x v="1"/>
    <x v="11"/>
    <s v="ZJ"/>
    <s v="9200099164"/>
    <s v="50"/>
    <n v="-1.1499999999999999"/>
    <s v=""/>
    <x v="1"/>
    <x v="4"/>
    <x v="1"/>
  </r>
  <r>
    <s v="1012"/>
    <s v="0L"/>
    <x v="4"/>
    <d v="2018-08-23T00:00:00"/>
    <x v="1"/>
    <x v="11"/>
    <s v="ZJ"/>
    <s v="9200099168"/>
    <s v="50"/>
    <n v="-1.67"/>
    <s v=""/>
    <x v="0"/>
    <x v="4"/>
    <x v="0"/>
  </r>
  <r>
    <s v="1012"/>
    <s v="0L"/>
    <x v="4"/>
    <d v="2018-08-23T00:00:00"/>
    <x v="1"/>
    <x v="11"/>
    <s v="ZJ"/>
    <s v="9200099168"/>
    <s v="50"/>
    <n v="-74.569999999999993"/>
    <s v=""/>
    <x v="1"/>
    <x v="4"/>
    <x v="1"/>
  </r>
  <r>
    <s v="1012"/>
    <s v="0L"/>
    <x v="4"/>
    <d v="2018-08-23T00:00:00"/>
    <x v="1"/>
    <x v="11"/>
    <s v="ZJ"/>
    <s v="9200099200"/>
    <s v="40"/>
    <n v="40.51"/>
    <s v=""/>
    <x v="1"/>
    <x v="4"/>
    <x v="1"/>
  </r>
  <r>
    <s v="1012"/>
    <s v="0L"/>
    <x v="4"/>
    <d v="2018-08-24T00:00:00"/>
    <x v="1"/>
    <x v="11"/>
    <s v="ZJ"/>
    <s v="9200099207"/>
    <s v="50"/>
    <n v="-2.93"/>
    <s v=""/>
    <x v="0"/>
    <x v="4"/>
    <x v="0"/>
  </r>
  <r>
    <s v="1012"/>
    <s v="0L"/>
    <x v="4"/>
    <d v="2018-08-24T00:00:00"/>
    <x v="1"/>
    <x v="11"/>
    <s v="ZJ"/>
    <s v="9200099207"/>
    <s v="50"/>
    <n v="-4369.59"/>
    <s v=""/>
    <x v="1"/>
    <x v="4"/>
    <x v="1"/>
  </r>
  <r>
    <s v="1012"/>
    <s v="0L"/>
    <x v="4"/>
    <d v="2018-08-24T00:00:00"/>
    <x v="1"/>
    <x v="11"/>
    <s v="ZJ"/>
    <s v="9200099207"/>
    <s v="50"/>
    <n v="-119.87"/>
    <s v=""/>
    <x v="5"/>
    <x v="4"/>
    <x v="5"/>
  </r>
  <r>
    <s v="1012"/>
    <s v="0L"/>
    <x v="4"/>
    <d v="2018-08-24T00:00:00"/>
    <x v="1"/>
    <x v="11"/>
    <s v="ZJ"/>
    <s v="9200099207"/>
    <s v="50"/>
    <n v="-14"/>
    <s v=""/>
    <x v="2"/>
    <x v="4"/>
    <x v="2"/>
  </r>
  <r>
    <s v="1012"/>
    <s v="0L"/>
    <x v="4"/>
    <d v="2018-08-07T00:00:00"/>
    <x v="1"/>
    <x v="11"/>
    <s v="ZJ"/>
    <s v="9200099213"/>
    <s v="40"/>
    <n v="5.36"/>
    <s v=""/>
    <x v="1"/>
    <x v="4"/>
    <x v="1"/>
  </r>
  <r>
    <s v="1012"/>
    <s v="0L"/>
    <x v="4"/>
    <d v="2018-08-23T00:00:00"/>
    <x v="1"/>
    <x v="11"/>
    <s v="ZJ"/>
    <s v="9200099217"/>
    <s v="40"/>
    <n v="65.2"/>
    <s v=""/>
    <x v="1"/>
    <x v="4"/>
    <x v="1"/>
  </r>
  <r>
    <s v="1012"/>
    <s v="0L"/>
    <x v="4"/>
    <d v="2018-08-24T00:00:00"/>
    <x v="1"/>
    <x v="11"/>
    <s v="ZJ"/>
    <s v="9200099219"/>
    <s v="40"/>
    <n v="1.24"/>
    <s v=""/>
    <x v="1"/>
    <x v="4"/>
    <x v="1"/>
  </r>
  <r>
    <s v="1012"/>
    <s v="0L"/>
    <x v="4"/>
    <d v="2018-08-24T00:00:00"/>
    <x v="1"/>
    <x v="11"/>
    <s v="ZJ"/>
    <s v="9200099220"/>
    <s v="40"/>
    <n v="43.59"/>
    <s v=""/>
    <x v="1"/>
    <x v="4"/>
    <x v="1"/>
  </r>
  <r>
    <s v="1012"/>
    <s v="0L"/>
    <x v="4"/>
    <d v="2018-08-13T00:00:00"/>
    <x v="1"/>
    <x v="11"/>
    <s v="ZJ"/>
    <s v="9200099223"/>
    <s v="40"/>
    <n v="65.16"/>
    <s v=""/>
    <x v="1"/>
    <x v="4"/>
    <x v="1"/>
  </r>
  <r>
    <s v="1012"/>
    <s v="0L"/>
    <x v="4"/>
    <d v="2018-08-14T00:00:00"/>
    <x v="1"/>
    <x v="11"/>
    <s v="ZJ"/>
    <s v="9200099224"/>
    <s v="40"/>
    <n v="2626.23"/>
    <s v=""/>
    <x v="1"/>
    <x v="4"/>
    <x v="1"/>
  </r>
  <r>
    <s v="1012"/>
    <s v="0L"/>
    <x v="4"/>
    <d v="2018-08-20T00:00:00"/>
    <x v="1"/>
    <x v="11"/>
    <s v="ZJ"/>
    <s v="9200099227"/>
    <s v="40"/>
    <n v="27.55"/>
    <s v=""/>
    <x v="1"/>
    <x v="4"/>
    <x v="1"/>
  </r>
  <r>
    <s v="1012"/>
    <s v="0L"/>
    <x v="4"/>
    <d v="2018-08-21T00:00:00"/>
    <x v="1"/>
    <x v="11"/>
    <s v="ZJ"/>
    <s v="9200099228"/>
    <s v="40"/>
    <n v="2.17"/>
    <s v=""/>
    <x v="1"/>
    <x v="4"/>
    <x v="1"/>
  </r>
  <r>
    <s v="1012"/>
    <s v="0L"/>
    <x v="4"/>
    <d v="2018-08-23T00:00:00"/>
    <x v="1"/>
    <x v="11"/>
    <s v="ZJ"/>
    <s v="9200099229"/>
    <s v="40"/>
    <n v="2.21"/>
    <s v=""/>
    <x v="1"/>
    <x v="4"/>
    <x v="1"/>
  </r>
  <r>
    <s v="1012"/>
    <s v="0L"/>
    <x v="4"/>
    <d v="2018-08-23T00:00:00"/>
    <x v="1"/>
    <x v="11"/>
    <s v="ZJ"/>
    <s v="9200099238"/>
    <s v="50"/>
    <n v="-3.8"/>
    <s v=""/>
    <x v="1"/>
    <x v="4"/>
    <x v="1"/>
  </r>
  <r>
    <s v="1012"/>
    <s v="0L"/>
    <x v="4"/>
    <d v="2018-08-24T00:00:00"/>
    <x v="1"/>
    <x v="11"/>
    <s v="ZJ"/>
    <s v="9200099241"/>
    <s v="50"/>
    <n v="-70.27"/>
    <s v=""/>
    <x v="1"/>
    <x v="4"/>
    <x v="1"/>
  </r>
  <r>
    <s v="1012"/>
    <s v="0L"/>
    <x v="4"/>
    <d v="2018-08-27T00:00:00"/>
    <x v="1"/>
    <x v="11"/>
    <s v="ZJ"/>
    <s v="9200099260"/>
    <s v="50"/>
    <n v="-25.55"/>
    <s v=""/>
    <x v="5"/>
    <x v="4"/>
    <x v="5"/>
  </r>
  <r>
    <s v="1012"/>
    <s v="0L"/>
    <x v="4"/>
    <d v="2018-08-27T00:00:00"/>
    <x v="1"/>
    <x v="11"/>
    <s v="ZJ"/>
    <s v="9200099260"/>
    <s v="50"/>
    <n v="-2936.15"/>
    <s v=""/>
    <x v="1"/>
    <x v="4"/>
    <x v="1"/>
  </r>
  <r>
    <s v="1012"/>
    <s v="0L"/>
    <x v="4"/>
    <d v="2018-08-27T00:00:00"/>
    <x v="1"/>
    <x v="11"/>
    <s v="ZJ"/>
    <s v="9200099260"/>
    <s v="50"/>
    <n v="-42.37"/>
    <s v=""/>
    <x v="2"/>
    <x v="4"/>
    <x v="2"/>
  </r>
  <r>
    <s v="1012"/>
    <s v="0L"/>
    <x v="4"/>
    <d v="2018-08-20T00:00:00"/>
    <x v="1"/>
    <x v="11"/>
    <s v="ZJ"/>
    <s v="9200099264"/>
    <s v="40"/>
    <n v="10.95"/>
    <s v=""/>
    <x v="1"/>
    <x v="4"/>
    <x v="1"/>
  </r>
  <r>
    <s v="1012"/>
    <s v="0L"/>
    <x v="4"/>
    <d v="2018-08-13T00:00:00"/>
    <x v="1"/>
    <x v="11"/>
    <s v="ZJ"/>
    <s v="9200099276"/>
    <s v="40"/>
    <n v="10.26"/>
    <s v=""/>
    <x v="3"/>
    <x v="4"/>
    <x v="3"/>
  </r>
  <r>
    <s v="1012"/>
    <s v="0L"/>
    <x v="4"/>
    <d v="2018-08-20T00:00:00"/>
    <x v="1"/>
    <x v="11"/>
    <s v="ZJ"/>
    <s v="9200099277"/>
    <s v="40"/>
    <n v="0.77"/>
    <s v=""/>
    <x v="2"/>
    <x v="4"/>
    <x v="2"/>
  </r>
  <r>
    <s v="1012"/>
    <s v="0L"/>
    <x v="4"/>
    <d v="2018-08-24T00:00:00"/>
    <x v="1"/>
    <x v="11"/>
    <s v="ZJ"/>
    <s v="9200099279"/>
    <s v="40"/>
    <n v="1.73"/>
    <s v=""/>
    <x v="1"/>
    <x v="4"/>
    <x v="1"/>
  </r>
  <r>
    <s v="1012"/>
    <s v="0L"/>
    <x v="4"/>
    <d v="2018-08-24T00:00:00"/>
    <x v="1"/>
    <x v="11"/>
    <s v="ZJ"/>
    <s v="9200099280"/>
    <s v="40"/>
    <n v="3.49"/>
    <s v=""/>
    <x v="2"/>
    <x v="4"/>
    <x v="2"/>
  </r>
  <r>
    <s v="1012"/>
    <s v="0L"/>
    <x v="4"/>
    <d v="2018-08-24T00:00:00"/>
    <x v="1"/>
    <x v="11"/>
    <s v="ZJ"/>
    <s v="9200099281"/>
    <s v="40"/>
    <n v="26.81"/>
    <s v=""/>
    <x v="3"/>
    <x v="4"/>
    <x v="3"/>
  </r>
  <r>
    <s v="1012"/>
    <s v="0L"/>
    <x v="4"/>
    <d v="2018-08-24T00:00:00"/>
    <x v="1"/>
    <x v="11"/>
    <s v="ZJ"/>
    <s v="9200099281"/>
    <s v="40"/>
    <n v="56.93"/>
    <s v=""/>
    <x v="1"/>
    <x v="4"/>
    <x v="1"/>
  </r>
  <r>
    <s v="1012"/>
    <s v="0L"/>
    <x v="4"/>
    <d v="2018-08-25T00:00:00"/>
    <x v="1"/>
    <x v="11"/>
    <s v="ZJ"/>
    <s v="9200099284"/>
    <s v="40"/>
    <n v="229.74"/>
    <s v=""/>
    <x v="1"/>
    <x v="4"/>
    <x v="1"/>
  </r>
  <r>
    <s v="1012"/>
    <s v="0L"/>
    <x v="4"/>
    <d v="2018-08-27T00:00:00"/>
    <x v="1"/>
    <x v="11"/>
    <s v="ZJ"/>
    <s v="9200099286"/>
    <s v="40"/>
    <n v="63.17"/>
    <s v=""/>
    <x v="1"/>
    <x v="4"/>
    <x v="1"/>
  </r>
  <r>
    <s v="1012"/>
    <s v="0L"/>
    <x v="4"/>
    <d v="2018-08-24T00:00:00"/>
    <x v="1"/>
    <x v="11"/>
    <s v="ZJ"/>
    <s v="9200099301"/>
    <s v="50"/>
    <n v="-1246.6400000000001"/>
    <s v=""/>
    <x v="1"/>
    <x v="4"/>
    <x v="1"/>
  </r>
  <r>
    <s v="1012"/>
    <s v="0L"/>
    <x v="4"/>
    <d v="2018-08-25T00:00:00"/>
    <x v="1"/>
    <x v="11"/>
    <s v="ZJ"/>
    <s v="9200099302"/>
    <s v="50"/>
    <n v="-7.0000000000000007E-2"/>
    <s v=""/>
    <x v="1"/>
    <x v="4"/>
    <x v="1"/>
  </r>
  <r>
    <s v="1012"/>
    <s v="0L"/>
    <x v="4"/>
    <d v="2018-08-27T00:00:00"/>
    <x v="1"/>
    <x v="11"/>
    <s v="ZJ"/>
    <s v="9200099304"/>
    <s v="50"/>
    <n v="-2.2599999999999998"/>
    <s v=""/>
    <x v="3"/>
    <x v="4"/>
    <x v="3"/>
  </r>
  <r>
    <s v="1012"/>
    <s v="0L"/>
    <x v="4"/>
    <d v="2018-08-27T00:00:00"/>
    <x v="1"/>
    <x v="11"/>
    <s v="ZJ"/>
    <s v="9200099306"/>
    <s v="50"/>
    <n v="-47.33"/>
    <s v=""/>
    <x v="1"/>
    <x v="4"/>
    <x v="1"/>
  </r>
  <r>
    <s v="1012"/>
    <s v="0L"/>
    <x v="4"/>
    <d v="2018-08-27T00:00:00"/>
    <x v="1"/>
    <x v="11"/>
    <s v="ZJ"/>
    <s v="9200099338"/>
    <s v="40"/>
    <n v="4.07"/>
    <s v=""/>
    <x v="1"/>
    <x v="4"/>
    <x v="1"/>
  </r>
  <r>
    <s v="1012"/>
    <s v="0L"/>
    <x v="4"/>
    <d v="2018-08-28T00:00:00"/>
    <x v="1"/>
    <x v="11"/>
    <s v="ZJ"/>
    <s v="9200099340"/>
    <s v="50"/>
    <n v="-129.72999999999999"/>
    <s v=""/>
    <x v="5"/>
    <x v="4"/>
    <x v="5"/>
  </r>
  <r>
    <s v="1012"/>
    <s v="0L"/>
    <x v="4"/>
    <d v="2018-08-28T00:00:00"/>
    <x v="1"/>
    <x v="11"/>
    <s v="ZJ"/>
    <s v="9200099340"/>
    <s v="50"/>
    <n v="-3552.99"/>
    <s v=""/>
    <x v="1"/>
    <x v="4"/>
    <x v="1"/>
  </r>
  <r>
    <s v="1012"/>
    <s v="0L"/>
    <x v="4"/>
    <d v="2018-08-20T00:00:00"/>
    <x v="1"/>
    <x v="11"/>
    <s v="ZJ"/>
    <s v="9200099373"/>
    <s v="40"/>
    <n v="3.6"/>
    <s v=""/>
    <x v="1"/>
    <x v="4"/>
    <x v="1"/>
  </r>
  <r>
    <s v="1012"/>
    <s v="0L"/>
    <x v="4"/>
    <d v="2018-08-27T00:00:00"/>
    <x v="1"/>
    <x v="11"/>
    <s v="ZJ"/>
    <s v="9200099375"/>
    <s v="40"/>
    <n v="6.8"/>
    <s v=""/>
    <x v="1"/>
    <x v="4"/>
    <x v="1"/>
  </r>
  <r>
    <s v="1012"/>
    <s v="0L"/>
    <x v="4"/>
    <d v="2018-08-29T00:00:00"/>
    <x v="1"/>
    <x v="11"/>
    <s v="ZJ"/>
    <s v="9200099377"/>
    <s v="50"/>
    <n v="-537.57000000000005"/>
    <s v=""/>
    <x v="1"/>
    <x v="4"/>
    <x v="1"/>
  </r>
  <r>
    <s v="1012"/>
    <s v="0L"/>
    <x v="4"/>
    <d v="2018-08-29T00:00:00"/>
    <x v="1"/>
    <x v="11"/>
    <s v="ZJ"/>
    <s v="9200099377"/>
    <s v="50"/>
    <n v="-4.6900000000000004"/>
    <s v=""/>
    <x v="5"/>
    <x v="4"/>
    <x v="5"/>
  </r>
  <r>
    <s v="1012"/>
    <s v="0L"/>
    <x v="4"/>
    <d v="2018-08-13T00:00:00"/>
    <x v="1"/>
    <x v="11"/>
    <s v="ZJ"/>
    <s v="9200099384"/>
    <s v="40"/>
    <n v="0.71"/>
    <s v=""/>
    <x v="1"/>
    <x v="4"/>
    <x v="1"/>
  </r>
  <r>
    <s v="1012"/>
    <s v="0L"/>
    <x v="4"/>
    <d v="2018-08-27T00:00:00"/>
    <x v="1"/>
    <x v="11"/>
    <s v="ZJ"/>
    <s v="9200099386"/>
    <s v="40"/>
    <n v="1.64"/>
    <s v=""/>
    <x v="1"/>
    <x v="4"/>
    <x v="1"/>
  </r>
  <r>
    <s v="1012"/>
    <s v="0L"/>
    <x v="4"/>
    <d v="2018-08-28T00:00:00"/>
    <x v="1"/>
    <x v="11"/>
    <s v="ZJ"/>
    <s v="9200099388"/>
    <s v="40"/>
    <n v="36.24"/>
    <s v=""/>
    <x v="1"/>
    <x v="4"/>
    <x v="1"/>
  </r>
  <r>
    <s v="1012"/>
    <s v="0L"/>
    <x v="4"/>
    <d v="2018-08-13T00:00:00"/>
    <x v="1"/>
    <x v="11"/>
    <s v="ZJ"/>
    <s v="9200099396"/>
    <s v="40"/>
    <n v="3.5"/>
    <s v=""/>
    <x v="3"/>
    <x v="4"/>
    <x v="3"/>
  </r>
  <r>
    <s v="1012"/>
    <s v="0L"/>
    <x v="4"/>
    <d v="2018-08-21T00:00:00"/>
    <x v="1"/>
    <x v="11"/>
    <s v="ZJ"/>
    <s v="9200099400"/>
    <s v="40"/>
    <n v="1.1299999999999999"/>
    <s v=""/>
    <x v="2"/>
    <x v="4"/>
    <x v="2"/>
  </r>
  <r>
    <s v="1012"/>
    <s v="0L"/>
    <x v="4"/>
    <d v="2018-08-23T00:00:00"/>
    <x v="1"/>
    <x v="11"/>
    <s v="ZJ"/>
    <s v="9200099401"/>
    <s v="40"/>
    <n v="2.0699999999999998"/>
    <s v=""/>
    <x v="1"/>
    <x v="4"/>
    <x v="1"/>
  </r>
  <r>
    <s v="1012"/>
    <s v="0L"/>
    <x v="4"/>
    <d v="2018-08-27T00:00:00"/>
    <x v="1"/>
    <x v="11"/>
    <s v="ZJ"/>
    <s v="9200099404"/>
    <s v="40"/>
    <n v="5.1100000000000003"/>
    <s v=""/>
    <x v="2"/>
    <x v="4"/>
    <x v="2"/>
  </r>
  <r>
    <s v="1012"/>
    <s v="0L"/>
    <x v="4"/>
    <d v="2018-08-27T00:00:00"/>
    <x v="1"/>
    <x v="11"/>
    <s v="ZJ"/>
    <s v="9200099404"/>
    <s v="40"/>
    <n v="304.64"/>
    <s v=""/>
    <x v="1"/>
    <x v="4"/>
    <x v="1"/>
  </r>
  <r>
    <s v="1012"/>
    <s v="0L"/>
    <x v="4"/>
    <d v="2018-08-27T00:00:00"/>
    <x v="1"/>
    <x v="11"/>
    <s v="ZJ"/>
    <s v="9200099404"/>
    <s v="40"/>
    <n v="60.91"/>
    <s v=""/>
    <x v="3"/>
    <x v="4"/>
    <x v="3"/>
  </r>
  <r>
    <s v="1012"/>
    <s v="0L"/>
    <x v="4"/>
    <d v="2018-08-28T00:00:00"/>
    <x v="1"/>
    <x v="11"/>
    <s v="ZJ"/>
    <s v="9200099406"/>
    <s v="40"/>
    <n v="2.0699999999999998"/>
    <s v=""/>
    <x v="1"/>
    <x v="4"/>
    <x v="1"/>
  </r>
  <r>
    <s v="1012"/>
    <s v="0L"/>
    <x v="4"/>
    <d v="2018-08-28T00:00:00"/>
    <x v="1"/>
    <x v="11"/>
    <s v="ZJ"/>
    <s v="9200099407"/>
    <s v="40"/>
    <n v="89.25"/>
    <s v=""/>
    <x v="1"/>
    <x v="4"/>
    <x v="1"/>
  </r>
  <r>
    <s v="1012"/>
    <s v="0L"/>
    <x v="4"/>
    <d v="2018-08-13T00:00:00"/>
    <x v="1"/>
    <x v="11"/>
    <s v="ZJ"/>
    <s v="9200099411"/>
    <s v="40"/>
    <n v="2.38"/>
    <s v=""/>
    <x v="1"/>
    <x v="4"/>
    <x v="1"/>
  </r>
  <r>
    <s v="1012"/>
    <s v="0L"/>
    <x v="4"/>
    <d v="2018-08-28T00:00:00"/>
    <x v="1"/>
    <x v="11"/>
    <s v="ZJ"/>
    <s v="9200099420"/>
    <s v="40"/>
    <n v="5.26"/>
    <s v=""/>
    <x v="5"/>
    <x v="4"/>
    <x v="5"/>
  </r>
  <r>
    <s v="1012"/>
    <s v="0L"/>
    <x v="4"/>
    <d v="2018-08-28T00:00:00"/>
    <x v="1"/>
    <x v="11"/>
    <s v="ZJ"/>
    <s v="9200099420"/>
    <s v="40"/>
    <n v="168.84"/>
    <s v=""/>
    <x v="1"/>
    <x v="4"/>
    <x v="1"/>
  </r>
  <r>
    <s v="1012"/>
    <s v="0L"/>
    <x v="4"/>
    <d v="2018-08-29T00:00:00"/>
    <x v="1"/>
    <x v="11"/>
    <s v="ZJ"/>
    <s v="9200099421"/>
    <s v="40"/>
    <n v="1.56"/>
    <s v=""/>
    <x v="1"/>
    <x v="4"/>
    <x v="1"/>
  </r>
  <r>
    <s v="1012"/>
    <s v="0L"/>
    <x v="4"/>
    <d v="2018-08-29T00:00:00"/>
    <x v="1"/>
    <x v="11"/>
    <s v="ZJ"/>
    <s v="9200099423"/>
    <s v="40"/>
    <n v="2.86"/>
    <s v=""/>
    <x v="5"/>
    <x v="4"/>
    <x v="5"/>
  </r>
  <r>
    <s v="1012"/>
    <s v="0L"/>
    <x v="4"/>
    <d v="2018-08-29T00:00:00"/>
    <x v="1"/>
    <x v="11"/>
    <s v="ZJ"/>
    <s v="9200099423"/>
    <s v="40"/>
    <n v="143.32"/>
    <s v=""/>
    <x v="1"/>
    <x v="4"/>
    <x v="1"/>
  </r>
  <r>
    <s v="1012"/>
    <s v="0L"/>
    <x v="4"/>
    <d v="2018-08-28T00:00:00"/>
    <x v="1"/>
    <x v="11"/>
    <s v="ZJ"/>
    <s v="9200099429"/>
    <s v="50"/>
    <n v="-331.02"/>
    <s v=""/>
    <x v="1"/>
    <x v="4"/>
    <x v="1"/>
  </r>
  <r>
    <s v="1012"/>
    <s v="0L"/>
    <x v="4"/>
    <d v="2018-08-29T00:00:00"/>
    <x v="1"/>
    <x v="11"/>
    <s v="ZJ"/>
    <s v="9200099432"/>
    <s v="50"/>
    <n v="-3.22"/>
    <s v=""/>
    <x v="0"/>
    <x v="4"/>
    <x v="0"/>
  </r>
  <r>
    <s v="1012"/>
    <s v="0L"/>
    <x v="4"/>
    <d v="2018-08-29T00:00:00"/>
    <x v="1"/>
    <x v="11"/>
    <s v="ZJ"/>
    <s v="9200099433"/>
    <s v="50"/>
    <n v="-5.26"/>
    <s v=""/>
    <x v="5"/>
    <x v="4"/>
    <x v="5"/>
  </r>
  <r>
    <s v="1012"/>
    <s v="0L"/>
    <x v="4"/>
    <d v="2018-08-29T00:00:00"/>
    <x v="1"/>
    <x v="11"/>
    <s v="ZJ"/>
    <s v="9200099435"/>
    <s v="50"/>
    <n v="-163.13"/>
    <s v=""/>
    <x v="1"/>
    <x v="4"/>
    <x v="1"/>
  </r>
  <r>
    <s v="1012"/>
    <s v="0L"/>
    <x v="4"/>
    <d v="2018-08-27T00:00:00"/>
    <x v="1"/>
    <x v="11"/>
    <s v="ZJ"/>
    <s v="9200099443"/>
    <s v="50"/>
    <n v="-50.92"/>
    <s v=""/>
    <x v="1"/>
    <x v="4"/>
    <x v="1"/>
  </r>
  <r>
    <s v="1012"/>
    <s v="0L"/>
    <x v="4"/>
    <d v="2018-08-28T00:00:00"/>
    <x v="1"/>
    <x v="11"/>
    <s v="ZJ"/>
    <s v="9200099444"/>
    <s v="50"/>
    <n v="-6.47"/>
    <s v=""/>
    <x v="0"/>
    <x v="4"/>
    <x v="0"/>
  </r>
  <r>
    <s v="1012"/>
    <s v="0L"/>
    <x v="4"/>
    <d v="2018-08-28T00:00:00"/>
    <x v="1"/>
    <x v="11"/>
    <s v="ZJ"/>
    <s v="9200099447"/>
    <s v="50"/>
    <n v="-272.77"/>
    <s v=""/>
    <x v="1"/>
    <x v="4"/>
    <x v="1"/>
  </r>
  <r>
    <s v="1012"/>
    <s v="0L"/>
    <x v="4"/>
    <d v="2018-08-28T00:00:00"/>
    <x v="1"/>
    <x v="11"/>
    <s v="ZJ"/>
    <s v="9200099450"/>
    <s v="50"/>
    <n v="-0.13"/>
    <s v=""/>
    <x v="1"/>
    <x v="4"/>
    <x v="1"/>
  </r>
  <r>
    <s v="1012"/>
    <s v="0L"/>
    <x v="4"/>
    <d v="2018-08-30T00:00:00"/>
    <x v="1"/>
    <x v="11"/>
    <s v="ZJ"/>
    <s v="9200099489"/>
    <s v="50"/>
    <n v="-1.46"/>
    <s v=""/>
    <x v="5"/>
    <x v="4"/>
    <x v="5"/>
  </r>
  <r>
    <s v="1012"/>
    <s v="0L"/>
    <x v="4"/>
    <d v="2018-08-30T00:00:00"/>
    <x v="1"/>
    <x v="11"/>
    <s v="ZJ"/>
    <s v="9200099489"/>
    <s v="50"/>
    <n v="-50.26"/>
    <s v=""/>
    <x v="1"/>
    <x v="4"/>
    <x v="1"/>
  </r>
  <r>
    <s v="1012"/>
    <s v="0L"/>
    <x v="4"/>
    <d v="2018-08-29T00:00:00"/>
    <x v="1"/>
    <x v="11"/>
    <s v="ZJ"/>
    <s v="9200099497"/>
    <s v="40"/>
    <n v="0.97"/>
    <s v=""/>
    <x v="1"/>
    <x v="4"/>
    <x v="1"/>
  </r>
  <r>
    <s v="1012"/>
    <s v="0L"/>
    <x v="4"/>
    <d v="2018-08-29T00:00:00"/>
    <x v="1"/>
    <x v="11"/>
    <s v="ZJ"/>
    <s v="9200099498"/>
    <s v="40"/>
    <n v="1.81"/>
    <s v=""/>
    <x v="1"/>
    <x v="4"/>
    <x v="1"/>
  </r>
  <r>
    <s v="1012"/>
    <s v="0L"/>
    <x v="4"/>
    <d v="2018-08-01T00:00:00"/>
    <x v="1"/>
    <x v="11"/>
    <s v="ZJ"/>
    <s v="9200099499"/>
    <s v="40"/>
    <n v="4.32"/>
    <s v=""/>
    <x v="1"/>
    <x v="4"/>
    <x v="1"/>
  </r>
  <r>
    <s v="1012"/>
    <s v="0L"/>
    <x v="4"/>
    <d v="2018-08-13T00:00:00"/>
    <x v="1"/>
    <x v="11"/>
    <s v="ZJ"/>
    <s v="9200099500"/>
    <s v="40"/>
    <n v="2.27"/>
    <s v=""/>
    <x v="1"/>
    <x v="4"/>
    <x v="1"/>
  </r>
  <r>
    <s v="1012"/>
    <s v="0L"/>
    <x v="4"/>
    <d v="2018-08-20T00:00:00"/>
    <x v="1"/>
    <x v="11"/>
    <s v="ZJ"/>
    <s v="9200099501"/>
    <s v="40"/>
    <n v="27.87"/>
    <s v=""/>
    <x v="1"/>
    <x v="4"/>
    <x v="1"/>
  </r>
  <r>
    <s v="1012"/>
    <s v="0L"/>
    <x v="4"/>
    <d v="2018-08-29T00:00:00"/>
    <x v="1"/>
    <x v="11"/>
    <s v="ZJ"/>
    <s v="9200099503"/>
    <s v="40"/>
    <n v="4.6500000000000004"/>
    <s v=""/>
    <x v="1"/>
    <x v="4"/>
    <x v="1"/>
  </r>
  <r>
    <s v="1012"/>
    <s v="0L"/>
    <x v="4"/>
    <d v="2018-08-13T00:00:00"/>
    <x v="1"/>
    <x v="11"/>
    <s v="ZJ"/>
    <s v="9200099509"/>
    <s v="40"/>
    <n v="138.22999999999999"/>
    <s v=""/>
    <x v="1"/>
    <x v="4"/>
    <x v="1"/>
  </r>
  <r>
    <s v="1012"/>
    <s v="0L"/>
    <x v="4"/>
    <d v="2018-08-29T00:00:00"/>
    <x v="1"/>
    <x v="11"/>
    <s v="ZJ"/>
    <s v="9200099516"/>
    <s v="40"/>
    <n v="2.0499999999999998"/>
    <s v=""/>
    <x v="5"/>
    <x v="4"/>
    <x v="5"/>
  </r>
  <r>
    <s v="1012"/>
    <s v="0L"/>
    <x v="4"/>
    <d v="2018-08-29T00:00:00"/>
    <x v="1"/>
    <x v="11"/>
    <s v="ZJ"/>
    <s v="9200099516"/>
    <s v="40"/>
    <n v="3.58"/>
    <s v=""/>
    <x v="2"/>
    <x v="4"/>
    <x v="2"/>
  </r>
  <r>
    <s v="1012"/>
    <s v="0L"/>
    <x v="4"/>
    <d v="2018-08-29T00:00:00"/>
    <x v="1"/>
    <x v="11"/>
    <s v="ZJ"/>
    <s v="9200099518"/>
    <s v="40"/>
    <n v="338.54"/>
    <s v=""/>
    <x v="1"/>
    <x v="4"/>
    <x v="1"/>
  </r>
  <r>
    <s v="1012"/>
    <s v="0L"/>
    <x v="4"/>
    <d v="2018-08-30T00:00:00"/>
    <x v="1"/>
    <x v="11"/>
    <s v="ZJ"/>
    <s v="9200099520"/>
    <s v="40"/>
    <n v="20.48"/>
    <s v=""/>
    <x v="1"/>
    <x v="4"/>
    <x v="1"/>
  </r>
  <r>
    <s v="1012"/>
    <s v="0L"/>
    <x v="4"/>
    <d v="2018-08-29T00:00:00"/>
    <x v="1"/>
    <x v="11"/>
    <s v="ZJ"/>
    <s v="9200099526"/>
    <s v="50"/>
    <n v="-426.75"/>
    <s v=""/>
    <x v="1"/>
    <x v="4"/>
    <x v="1"/>
  </r>
  <r>
    <s v="1012"/>
    <s v="0L"/>
    <x v="4"/>
    <d v="2018-08-30T00:00:00"/>
    <x v="1"/>
    <x v="11"/>
    <s v="ZJ"/>
    <s v="9200099527"/>
    <s v="50"/>
    <n v="-4.63"/>
    <s v=""/>
    <x v="2"/>
    <x v="4"/>
    <x v="2"/>
  </r>
  <r>
    <s v="1012"/>
    <s v="0L"/>
    <x v="4"/>
    <d v="2018-08-30T00:00:00"/>
    <x v="1"/>
    <x v="11"/>
    <s v="ZJ"/>
    <s v="9200099528"/>
    <s v="50"/>
    <n v="-0.03"/>
    <s v=""/>
    <x v="0"/>
    <x v="4"/>
    <x v="0"/>
  </r>
  <r>
    <s v="1012"/>
    <s v="0L"/>
    <x v="4"/>
    <d v="2018-08-30T00:00:00"/>
    <x v="1"/>
    <x v="11"/>
    <s v="ZJ"/>
    <s v="9200099529"/>
    <s v="50"/>
    <n v="-67.81"/>
    <s v=""/>
    <x v="1"/>
    <x v="4"/>
    <x v="1"/>
  </r>
  <r>
    <s v="1012"/>
    <s v="0L"/>
    <x v="4"/>
    <d v="2018-08-16T00:00:00"/>
    <x v="1"/>
    <x v="11"/>
    <s v="ZJ"/>
    <s v="9200099568"/>
    <s v="40"/>
    <n v="3.18"/>
    <s v=""/>
    <x v="1"/>
    <x v="4"/>
    <x v="1"/>
  </r>
  <r>
    <s v="1012"/>
    <s v="0L"/>
    <x v="4"/>
    <d v="2018-08-21T00:00:00"/>
    <x v="1"/>
    <x v="11"/>
    <s v="ZJ"/>
    <s v="9200099570"/>
    <s v="40"/>
    <n v="3.04"/>
    <s v=""/>
    <x v="1"/>
    <x v="4"/>
    <x v="1"/>
  </r>
  <r>
    <s v="1012"/>
    <s v="0L"/>
    <x v="4"/>
    <d v="2018-08-30T00:00:00"/>
    <x v="1"/>
    <x v="11"/>
    <s v="ZJ"/>
    <s v="9200099574"/>
    <s v="40"/>
    <n v="101.42"/>
    <s v=""/>
    <x v="1"/>
    <x v="4"/>
    <x v="1"/>
  </r>
  <r>
    <s v="1012"/>
    <s v="0L"/>
    <x v="4"/>
    <d v="2018-08-30T00:00:00"/>
    <x v="1"/>
    <x v="11"/>
    <s v="ZJ"/>
    <s v="9200099588"/>
    <s v="40"/>
    <n v="5.25"/>
    <s v=""/>
    <x v="5"/>
    <x v="4"/>
    <x v="5"/>
  </r>
  <r>
    <s v="1012"/>
    <s v="0L"/>
    <x v="4"/>
    <d v="2018-08-30T00:00:00"/>
    <x v="1"/>
    <x v="11"/>
    <s v="ZJ"/>
    <s v="9200099596"/>
    <s v="50"/>
    <n v="-412.12"/>
    <s v=""/>
    <x v="1"/>
    <x v="4"/>
    <x v="1"/>
  </r>
  <r>
    <s v="1012"/>
    <s v="0L"/>
    <x v="4"/>
    <d v="2018-08-23T00:00:00"/>
    <x v="1"/>
    <x v="11"/>
    <s v="ZJ"/>
    <s v="9200099606"/>
    <s v="40"/>
    <n v="0.71"/>
    <s v=""/>
    <x v="1"/>
    <x v="4"/>
    <x v="1"/>
  </r>
  <r>
    <s v="1012"/>
    <s v="0L"/>
    <x v="4"/>
    <d v="2018-08-30T00:00:00"/>
    <x v="1"/>
    <x v="11"/>
    <s v="ZJ"/>
    <s v="9200099607"/>
    <s v="40"/>
    <n v="0.94"/>
    <s v=""/>
    <x v="1"/>
    <x v="4"/>
    <x v="1"/>
  </r>
  <r>
    <s v="1012"/>
    <s v="0L"/>
    <x v="4"/>
    <d v="2018-08-13T00:00:00"/>
    <x v="1"/>
    <x v="11"/>
    <s v="ZJ"/>
    <s v="9200099628"/>
    <s v="40"/>
    <n v="4.38"/>
    <s v=""/>
    <x v="1"/>
    <x v="4"/>
    <x v="1"/>
  </r>
  <r>
    <s v="1012"/>
    <s v="0L"/>
    <x v="4"/>
    <d v="2018-08-22T00:00:00"/>
    <x v="1"/>
    <x v="11"/>
    <s v="ZJ"/>
    <s v="9200099629"/>
    <s v="40"/>
    <n v="19.64"/>
    <s v=""/>
    <x v="1"/>
    <x v="4"/>
    <x v="1"/>
  </r>
  <r>
    <s v="1012"/>
    <s v="0L"/>
    <x v="4"/>
    <d v="2018-08-30T00:00:00"/>
    <x v="1"/>
    <x v="11"/>
    <s v="ZJ"/>
    <s v="9200099642"/>
    <s v="40"/>
    <n v="1.46"/>
    <s v=""/>
    <x v="5"/>
    <x v="4"/>
    <x v="5"/>
  </r>
  <r>
    <s v="1012"/>
    <s v="0L"/>
    <x v="5"/>
    <d v="2017-09-01T00:00:00"/>
    <x v="0"/>
    <x v="0"/>
    <s v="ZJ"/>
    <s v="9200084819"/>
    <s v="50"/>
    <n v="-84"/>
    <s v=""/>
    <x v="1"/>
    <x v="5"/>
    <x v="1"/>
  </r>
  <r>
    <s v="1012"/>
    <s v="0L"/>
    <x v="5"/>
    <d v="2017-09-01T00:00:00"/>
    <x v="0"/>
    <x v="0"/>
    <s v="ZJ"/>
    <s v="9200084826"/>
    <s v="50"/>
    <n v="-12"/>
    <s v=""/>
    <x v="1"/>
    <x v="5"/>
    <x v="1"/>
  </r>
  <r>
    <s v="1012"/>
    <s v="0L"/>
    <x v="5"/>
    <d v="2017-09-01T00:00:00"/>
    <x v="0"/>
    <x v="0"/>
    <s v="ZJ"/>
    <s v="9200084836"/>
    <s v="50"/>
    <n v="-24"/>
    <s v=""/>
    <x v="1"/>
    <x v="5"/>
    <x v="1"/>
  </r>
  <r>
    <s v="1012"/>
    <s v="0L"/>
    <x v="5"/>
    <d v="2017-09-05T00:00:00"/>
    <x v="0"/>
    <x v="0"/>
    <s v="ZJ"/>
    <s v="9200084885"/>
    <s v="50"/>
    <n v="-108"/>
    <s v=""/>
    <x v="1"/>
    <x v="5"/>
    <x v="1"/>
  </r>
  <r>
    <s v="1012"/>
    <s v="0L"/>
    <x v="5"/>
    <d v="2017-09-04T00:00:00"/>
    <x v="0"/>
    <x v="0"/>
    <s v="ZJ"/>
    <s v="9200084886"/>
    <s v="50"/>
    <n v="-12"/>
    <s v=""/>
    <x v="1"/>
    <x v="5"/>
    <x v="1"/>
  </r>
  <r>
    <s v="1012"/>
    <s v="0L"/>
    <x v="5"/>
    <d v="2017-09-05T00:00:00"/>
    <x v="0"/>
    <x v="0"/>
    <s v="ZJ"/>
    <s v="9200084888"/>
    <s v="50"/>
    <n v="-24"/>
    <s v=""/>
    <x v="1"/>
    <x v="5"/>
    <x v="1"/>
  </r>
  <r>
    <s v="1012"/>
    <s v="0L"/>
    <x v="5"/>
    <d v="2017-09-06T00:00:00"/>
    <x v="0"/>
    <x v="0"/>
    <s v="ZJ"/>
    <s v="9200084913"/>
    <s v="50"/>
    <n v="-12"/>
    <s v=""/>
    <x v="1"/>
    <x v="5"/>
    <x v="1"/>
  </r>
  <r>
    <s v="1012"/>
    <s v="0L"/>
    <x v="5"/>
    <d v="2017-09-06T00:00:00"/>
    <x v="0"/>
    <x v="0"/>
    <s v="ZJ"/>
    <s v="9200084922"/>
    <s v="50"/>
    <n v="-12"/>
    <s v=""/>
    <x v="1"/>
    <x v="5"/>
    <x v="1"/>
  </r>
  <r>
    <s v="1012"/>
    <s v="0L"/>
    <x v="5"/>
    <d v="2017-09-06T00:00:00"/>
    <x v="0"/>
    <x v="0"/>
    <s v="ZJ"/>
    <s v="9200084926"/>
    <s v="50"/>
    <n v="-108"/>
    <s v=""/>
    <x v="1"/>
    <x v="5"/>
    <x v="1"/>
  </r>
  <r>
    <s v="1012"/>
    <s v="0L"/>
    <x v="5"/>
    <d v="2017-09-06T00:00:00"/>
    <x v="0"/>
    <x v="0"/>
    <s v="ZJ"/>
    <s v="9200084930"/>
    <s v="50"/>
    <n v="-12"/>
    <s v=""/>
    <x v="1"/>
    <x v="5"/>
    <x v="1"/>
  </r>
  <r>
    <s v="1012"/>
    <s v="0L"/>
    <x v="5"/>
    <d v="2017-09-07T00:00:00"/>
    <x v="0"/>
    <x v="0"/>
    <s v="ZJ"/>
    <s v="9200084962"/>
    <s v="50"/>
    <n v="-24"/>
    <s v=""/>
    <x v="1"/>
    <x v="5"/>
    <x v="1"/>
  </r>
  <r>
    <s v="1012"/>
    <s v="0L"/>
    <x v="5"/>
    <d v="2017-09-07T00:00:00"/>
    <x v="0"/>
    <x v="0"/>
    <s v="ZJ"/>
    <s v="9200084971"/>
    <s v="50"/>
    <n v="-36"/>
    <s v=""/>
    <x v="1"/>
    <x v="5"/>
    <x v="1"/>
  </r>
  <r>
    <s v="1012"/>
    <s v="0L"/>
    <x v="5"/>
    <d v="2017-09-08T00:00:00"/>
    <x v="0"/>
    <x v="0"/>
    <s v="ZJ"/>
    <s v="9200085005"/>
    <s v="50"/>
    <n v="-60"/>
    <s v=""/>
    <x v="1"/>
    <x v="5"/>
    <x v="1"/>
  </r>
  <r>
    <s v="1012"/>
    <s v="0L"/>
    <x v="5"/>
    <d v="2017-09-08T00:00:00"/>
    <x v="0"/>
    <x v="0"/>
    <s v="ZJ"/>
    <s v="9200085006"/>
    <s v="50"/>
    <n v="-12"/>
    <s v=""/>
    <x v="1"/>
    <x v="5"/>
    <x v="1"/>
  </r>
  <r>
    <s v="1012"/>
    <s v="0L"/>
    <x v="5"/>
    <d v="2017-09-08T00:00:00"/>
    <x v="0"/>
    <x v="0"/>
    <s v="ZJ"/>
    <s v="9200085011"/>
    <s v="50"/>
    <n v="-60"/>
    <s v=""/>
    <x v="1"/>
    <x v="5"/>
    <x v="1"/>
  </r>
  <r>
    <s v="1012"/>
    <s v="0L"/>
    <x v="5"/>
    <d v="2017-09-11T00:00:00"/>
    <x v="0"/>
    <x v="0"/>
    <s v="ZJ"/>
    <s v="9200085043"/>
    <s v="50"/>
    <n v="-60"/>
    <s v=""/>
    <x v="1"/>
    <x v="5"/>
    <x v="1"/>
  </r>
  <r>
    <s v="1012"/>
    <s v="0L"/>
    <x v="5"/>
    <d v="2017-09-11T00:00:00"/>
    <x v="0"/>
    <x v="0"/>
    <s v="ZJ"/>
    <s v="9200085051"/>
    <s v="50"/>
    <n v="-12"/>
    <s v=""/>
    <x v="1"/>
    <x v="5"/>
    <x v="1"/>
  </r>
  <r>
    <s v="1012"/>
    <s v="0L"/>
    <x v="5"/>
    <d v="2017-09-11T00:00:00"/>
    <x v="0"/>
    <x v="0"/>
    <s v="ZJ"/>
    <s v="9200085052"/>
    <s v="50"/>
    <n v="-96"/>
    <s v=""/>
    <x v="1"/>
    <x v="5"/>
    <x v="1"/>
  </r>
  <r>
    <s v="1012"/>
    <s v="0L"/>
    <x v="5"/>
    <d v="2017-09-11T00:00:00"/>
    <x v="0"/>
    <x v="0"/>
    <s v="ZJ"/>
    <s v="9200085052"/>
    <s v="50"/>
    <n v="-12"/>
    <s v=""/>
    <x v="2"/>
    <x v="5"/>
    <x v="2"/>
  </r>
  <r>
    <s v="1012"/>
    <s v="0L"/>
    <x v="5"/>
    <d v="2017-09-12T00:00:00"/>
    <x v="0"/>
    <x v="0"/>
    <s v="ZJ"/>
    <s v="9200085074"/>
    <s v="50"/>
    <n v="-12"/>
    <s v=""/>
    <x v="1"/>
    <x v="5"/>
    <x v="1"/>
  </r>
  <r>
    <s v="1012"/>
    <s v="0L"/>
    <x v="5"/>
    <d v="2017-09-12T00:00:00"/>
    <x v="0"/>
    <x v="0"/>
    <s v="ZJ"/>
    <s v="9200085090"/>
    <s v="50"/>
    <n v="-60"/>
    <s v=""/>
    <x v="1"/>
    <x v="5"/>
    <x v="1"/>
  </r>
  <r>
    <s v="1012"/>
    <s v="0L"/>
    <x v="5"/>
    <d v="2017-09-12T00:00:00"/>
    <x v="0"/>
    <x v="0"/>
    <s v="ZJ"/>
    <s v="9200085093"/>
    <s v="50"/>
    <n v="-12"/>
    <s v=""/>
    <x v="0"/>
    <x v="5"/>
    <x v="0"/>
  </r>
  <r>
    <s v="1012"/>
    <s v="0L"/>
    <x v="5"/>
    <d v="2017-09-12T00:00:00"/>
    <x v="0"/>
    <x v="0"/>
    <s v="ZJ"/>
    <s v="9200085093"/>
    <s v="50"/>
    <n v="-120"/>
    <s v=""/>
    <x v="1"/>
    <x v="5"/>
    <x v="1"/>
  </r>
  <r>
    <s v="1012"/>
    <s v="0L"/>
    <x v="5"/>
    <d v="2017-09-12T00:00:00"/>
    <x v="0"/>
    <x v="0"/>
    <s v="ZJ"/>
    <s v="9200085098"/>
    <s v="50"/>
    <n v="-12"/>
    <s v=""/>
    <x v="1"/>
    <x v="5"/>
    <x v="1"/>
  </r>
  <r>
    <s v="1012"/>
    <s v="0L"/>
    <x v="5"/>
    <d v="2017-09-13T00:00:00"/>
    <x v="0"/>
    <x v="0"/>
    <s v="ZJ"/>
    <s v="9200085116"/>
    <s v="50"/>
    <n v="-84"/>
    <s v=""/>
    <x v="1"/>
    <x v="5"/>
    <x v="1"/>
  </r>
  <r>
    <s v="1012"/>
    <s v="0L"/>
    <x v="5"/>
    <d v="2017-09-13T00:00:00"/>
    <x v="0"/>
    <x v="0"/>
    <s v="ZJ"/>
    <s v="9200085117"/>
    <s v="50"/>
    <n v="-12"/>
    <s v=""/>
    <x v="1"/>
    <x v="5"/>
    <x v="1"/>
  </r>
  <r>
    <s v="1012"/>
    <s v="0L"/>
    <x v="5"/>
    <d v="2017-09-13T00:00:00"/>
    <x v="0"/>
    <x v="0"/>
    <s v="ZJ"/>
    <s v="9200085125"/>
    <s v="50"/>
    <n v="-36"/>
    <s v=""/>
    <x v="1"/>
    <x v="5"/>
    <x v="1"/>
  </r>
  <r>
    <s v="1012"/>
    <s v="0L"/>
    <x v="5"/>
    <d v="2017-09-14T00:00:00"/>
    <x v="0"/>
    <x v="0"/>
    <s v="ZJ"/>
    <s v="9200085166"/>
    <s v="50"/>
    <n v="-12"/>
    <s v=""/>
    <x v="1"/>
    <x v="5"/>
    <x v="1"/>
  </r>
  <r>
    <s v="1012"/>
    <s v="0L"/>
    <x v="5"/>
    <d v="2017-09-14T00:00:00"/>
    <x v="0"/>
    <x v="0"/>
    <s v="ZJ"/>
    <s v="9200085176"/>
    <s v="50"/>
    <n v="-48"/>
    <s v=""/>
    <x v="1"/>
    <x v="5"/>
    <x v="1"/>
  </r>
  <r>
    <s v="1012"/>
    <s v="0L"/>
    <x v="5"/>
    <d v="2017-09-14T00:00:00"/>
    <x v="0"/>
    <x v="0"/>
    <s v="ZJ"/>
    <s v="9200085177"/>
    <s v="50"/>
    <n v="-204"/>
    <s v=""/>
    <x v="1"/>
    <x v="5"/>
    <x v="1"/>
  </r>
  <r>
    <s v="1012"/>
    <s v="0L"/>
    <x v="5"/>
    <d v="2017-09-14T00:00:00"/>
    <x v="0"/>
    <x v="0"/>
    <s v="ZJ"/>
    <s v="9200085177"/>
    <s v="50"/>
    <n v="-12"/>
    <s v=""/>
    <x v="2"/>
    <x v="5"/>
    <x v="2"/>
  </r>
  <r>
    <s v="1012"/>
    <s v="0L"/>
    <x v="5"/>
    <d v="2017-09-14T00:00:00"/>
    <x v="0"/>
    <x v="0"/>
    <s v="ZJ"/>
    <s v="9200085182"/>
    <s v="50"/>
    <n v="-12"/>
    <s v=""/>
    <x v="0"/>
    <x v="5"/>
    <x v="0"/>
  </r>
  <r>
    <s v="1012"/>
    <s v="0L"/>
    <x v="5"/>
    <d v="2017-09-15T00:00:00"/>
    <x v="0"/>
    <x v="0"/>
    <s v="ZJ"/>
    <s v="9200085235"/>
    <s v="50"/>
    <n v="-12"/>
    <s v=""/>
    <x v="1"/>
    <x v="5"/>
    <x v="1"/>
  </r>
  <r>
    <s v="1012"/>
    <s v="0L"/>
    <x v="5"/>
    <d v="2017-09-18T00:00:00"/>
    <x v="0"/>
    <x v="0"/>
    <s v="ZJ"/>
    <s v="9200085259"/>
    <s v="50"/>
    <n v="-36"/>
    <s v=""/>
    <x v="1"/>
    <x v="5"/>
    <x v="1"/>
  </r>
  <r>
    <s v="1012"/>
    <s v="0L"/>
    <x v="5"/>
    <d v="2017-09-18T00:00:00"/>
    <x v="0"/>
    <x v="0"/>
    <s v="ZJ"/>
    <s v="9200085262"/>
    <s v="50"/>
    <n v="-96"/>
    <s v=""/>
    <x v="1"/>
    <x v="5"/>
    <x v="1"/>
  </r>
  <r>
    <s v="1012"/>
    <s v="0L"/>
    <x v="5"/>
    <d v="2017-09-18T00:00:00"/>
    <x v="0"/>
    <x v="0"/>
    <s v="ZJ"/>
    <s v="9200085267"/>
    <s v="50"/>
    <n v="-24"/>
    <s v=""/>
    <x v="1"/>
    <x v="5"/>
    <x v="1"/>
  </r>
  <r>
    <s v="1012"/>
    <s v="0L"/>
    <x v="5"/>
    <d v="2017-09-18T00:00:00"/>
    <x v="0"/>
    <x v="0"/>
    <s v="ZJ"/>
    <s v="9200085271"/>
    <s v="50"/>
    <n v="-36"/>
    <s v=""/>
    <x v="1"/>
    <x v="5"/>
    <x v="1"/>
  </r>
  <r>
    <s v="1012"/>
    <s v="0L"/>
    <x v="5"/>
    <d v="2017-09-18T00:00:00"/>
    <x v="0"/>
    <x v="0"/>
    <s v="ZJ"/>
    <s v="9200085272"/>
    <s v="50"/>
    <n v="-12"/>
    <s v=""/>
    <x v="1"/>
    <x v="5"/>
    <x v="1"/>
  </r>
  <r>
    <s v="1012"/>
    <s v="0L"/>
    <x v="5"/>
    <d v="2017-09-18T00:00:00"/>
    <x v="0"/>
    <x v="0"/>
    <s v="ZJ"/>
    <s v="9200085273"/>
    <s v="50"/>
    <n v="-36"/>
    <s v=""/>
    <x v="1"/>
    <x v="5"/>
    <x v="1"/>
  </r>
  <r>
    <s v="1012"/>
    <s v="0L"/>
    <x v="5"/>
    <d v="2017-09-18T00:00:00"/>
    <x v="0"/>
    <x v="0"/>
    <s v="ZJ"/>
    <s v="9200085273"/>
    <s v="50"/>
    <n v="-12"/>
    <s v=""/>
    <x v="2"/>
    <x v="5"/>
    <x v="2"/>
  </r>
  <r>
    <s v="1012"/>
    <s v="0L"/>
    <x v="5"/>
    <d v="2017-09-18T00:00:00"/>
    <x v="0"/>
    <x v="0"/>
    <s v="ZJ"/>
    <s v="9200085276"/>
    <s v="50"/>
    <n v="-12"/>
    <s v=""/>
    <x v="1"/>
    <x v="5"/>
    <x v="1"/>
  </r>
  <r>
    <s v="1012"/>
    <s v="0L"/>
    <x v="5"/>
    <d v="2017-09-19T00:00:00"/>
    <x v="0"/>
    <x v="0"/>
    <s v="ZJ"/>
    <s v="9200085314"/>
    <s v="50"/>
    <n v="-24"/>
    <s v=""/>
    <x v="1"/>
    <x v="5"/>
    <x v="1"/>
  </r>
  <r>
    <s v="1012"/>
    <s v="0L"/>
    <x v="5"/>
    <d v="2017-09-19T00:00:00"/>
    <x v="0"/>
    <x v="0"/>
    <s v="ZJ"/>
    <s v="9200085321"/>
    <s v="50"/>
    <n v="-12"/>
    <s v=""/>
    <x v="1"/>
    <x v="5"/>
    <x v="1"/>
  </r>
  <r>
    <s v="1012"/>
    <s v="0L"/>
    <x v="5"/>
    <d v="2017-09-20T00:00:00"/>
    <x v="0"/>
    <x v="0"/>
    <s v="ZJ"/>
    <s v="9200085381"/>
    <s v="50"/>
    <n v="-72"/>
    <s v=""/>
    <x v="1"/>
    <x v="5"/>
    <x v="1"/>
  </r>
  <r>
    <s v="1012"/>
    <s v="0L"/>
    <x v="5"/>
    <d v="2017-09-20T00:00:00"/>
    <x v="0"/>
    <x v="0"/>
    <s v="ZJ"/>
    <s v="9200085382"/>
    <s v="50"/>
    <n v="-12"/>
    <s v=""/>
    <x v="1"/>
    <x v="5"/>
    <x v="1"/>
  </r>
  <r>
    <s v="1012"/>
    <s v="0L"/>
    <x v="5"/>
    <d v="2017-09-20T00:00:00"/>
    <x v="0"/>
    <x v="0"/>
    <s v="ZJ"/>
    <s v="9200085390"/>
    <s v="50"/>
    <n v="-132"/>
    <s v=""/>
    <x v="1"/>
    <x v="5"/>
    <x v="1"/>
  </r>
  <r>
    <s v="1012"/>
    <s v="0L"/>
    <x v="5"/>
    <d v="2017-09-21T00:00:00"/>
    <x v="0"/>
    <x v="0"/>
    <s v="ZJ"/>
    <s v="9200085440"/>
    <s v="50"/>
    <n v="-12"/>
    <s v=""/>
    <x v="1"/>
    <x v="5"/>
    <x v="1"/>
  </r>
  <r>
    <s v="1012"/>
    <s v="0L"/>
    <x v="5"/>
    <d v="2017-09-21T00:00:00"/>
    <x v="0"/>
    <x v="0"/>
    <s v="ZJ"/>
    <s v="9200085448"/>
    <s v="50"/>
    <n v="-12"/>
    <s v=""/>
    <x v="2"/>
    <x v="5"/>
    <x v="2"/>
  </r>
  <r>
    <s v="1012"/>
    <s v="0L"/>
    <x v="5"/>
    <d v="2017-09-21T00:00:00"/>
    <x v="0"/>
    <x v="0"/>
    <s v="ZJ"/>
    <s v="9200085448"/>
    <s v="50"/>
    <n v="-72"/>
    <s v=""/>
    <x v="1"/>
    <x v="5"/>
    <x v="1"/>
  </r>
  <r>
    <s v="1012"/>
    <s v="0L"/>
    <x v="5"/>
    <d v="2017-09-21T00:00:00"/>
    <x v="0"/>
    <x v="0"/>
    <s v="ZJ"/>
    <s v="9200085448"/>
    <s v="50"/>
    <n v="-12"/>
    <s v=""/>
    <x v="0"/>
    <x v="5"/>
    <x v="0"/>
  </r>
  <r>
    <s v="1012"/>
    <s v="0L"/>
    <x v="5"/>
    <d v="2017-09-21T00:00:00"/>
    <x v="0"/>
    <x v="0"/>
    <s v="ZJ"/>
    <s v="9200085449"/>
    <s v="50"/>
    <n v="-12"/>
    <s v=""/>
    <x v="1"/>
    <x v="5"/>
    <x v="1"/>
  </r>
  <r>
    <s v="1012"/>
    <s v="0L"/>
    <x v="5"/>
    <d v="2017-09-22T00:00:00"/>
    <x v="0"/>
    <x v="0"/>
    <s v="ZJ"/>
    <s v="9200085496"/>
    <s v="50"/>
    <n v="-12"/>
    <s v=""/>
    <x v="1"/>
    <x v="5"/>
    <x v="1"/>
  </r>
  <r>
    <s v="1012"/>
    <s v="0L"/>
    <x v="5"/>
    <d v="2017-09-22T00:00:00"/>
    <x v="0"/>
    <x v="0"/>
    <s v="ZJ"/>
    <s v="9200085501"/>
    <s v="50"/>
    <n v="-12"/>
    <s v=""/>
    <x v="1"/>
    <x v="5"/>
    <x v="1"/>
  </r>
  <r>
    <s v="1012"/>
    <s v="0L"/>
    <x v="5"/>
    <d v="2017-09-22T00:00:00"/>
    <x v="0"/>
    <x v="0"/>
    <s v="ZJ"/>
    <s v="9200085503"/>
    <s v="50"/>
    <n v="-48"/>
    <s v=""/>
    <x v="1"/>
    <x v="5"/>
    <x v="1"/>
  </r>
  <r>
    <s v="1012"/>
    <s v="0L"/>
    <x v="5"/>
    <d v="2017-09-25T00:00:00"/>
    <x v="0"/>
    <x v="0"/>
    <s v="ZJ"/>
    <s v="9200085544"/>
    <s v="50"/>
    <n v="-12"/>
    <s v=""/>
    <x v="1"/>
    <x v="5"/>
    <x v="1"/>
  </r>
  <r>
    <s v="1012"/>
    <s v="0L"/>
    <x v="5"/>
    <d v="2017-09-25T00:00:00"/>
    <x v="0"/>
    <x v="0"/>
    <s v="ZJ"/>
    <s v="9200085546"/>
    <s v="50"/>
    <n v="-12"/>
    <s v=""/>
    <x v="1"/>
    <x v="5"/>
    <x v="1"/>
  </r>
  <r>
    <s v="1012"/>
    <s v="0L"/>
    <x v="5"/>
    <d v="2017-09-26T00:00:00"/>
    <x v="0"/>
    <x v="0"/>
    <s v="ZJ"/>
    <s v="9200085568"/>
    <s v="50"/>
    <n v="-12"/>
    <s v=""/>
    <x v="1"/>
    <x v="5"/>
    <x v="1"/>
  </r>
  <r>
    <s v="1012"/>
    <s v="0L"/>
    <x v="5"/>
    <d v="2017-09-26T00:00:00"/>
    <x v="0"/>
    <x v="0"/>
    <s v="ZJ"/>
    <s v="9200085611"/>
    <s v="50"/>
    <n v="-12"/>
    <s v=""/>
    <x v="1"/>
    <x v="5"/>
    <x v="1"/>
  </r>
  <r>
    <s v="1012"/>
    <s v="0L"/>
    <x v="5"/>
    <d v="2017-09-26T00:00:00"/>
    <x v="0"/>
    <x v="0"/>
    <s v="ZJ"/>
    <s v="9200085612"/>
    <s v="50"/>
    <n v="-12"/>
    <s v=""/>
    <x v="1"/>
    <x v="5"/>
    <x v="1"/>
  </r>
  <r>
    <s v="1012"/>
    <s v="0L"/>
    <x v="5"/>
    <d v="2017-09-27T00:00:00"/>
    <x v="0"/>
    <x v="0"/>
    <s v="ZJ"/>
    <s v="9200085648"/>
    <s v="50"/>
    <n v="-48"/>
    <s v=""/>
    <x v="1"/>
    <x v="5"/>
    <x v="1"/>
  </r>
  <r>
    <s v="1012"/>
    <s v="0L"/>
    <x v="5"/>
    <d v="2017-09-27T00:00:00"/>
    <x v="0"/>
    <x v="0"/>
    <s v="ZJ"/>
    <s v="9200085664"/>
    <s v="50"/>
    <n v="-12"/>
    <s v=""/>
    <x v="1"/>
    <x v="5"/>
    <x v="1"/>
  </r>
  <r>
    <s v="1012"/>
    <s v="0L"/>
    <x v="5"/>
    <d v="2017-09-27T00:00:00"/>
    <x v="0"/>
    <x v="0"/>
    <s v="ZJ"/>
    <s v="9200085674"/>
    <s v="50"/>
    <n v="-12"/>
    <s v=""/>
    <x v="1"/>
    <x v="5"/>
    <x v="1"/>
  </r>
  <r>
    <s v="1012"/>
    <s v="0L"/>
    <x v="5"/>
    <d v="2017-09-27T00:00:00"/>
    <x v="0"/>
    <x v="0"/>
    <s v="ZJ"/>
    <s v="9200085675"/>
    <s v="50"/>
    <n v="-12"/>
    <s v=""/>
    <x v="1"/>
    <x v="5"/>
    <x v="1"/>
  </r>
  <r>
    <s v="1012"/>
    <s v="0L"/>
    <x v="5"/>
    <d v="2017-09-27T00:00:00"/>
    <x v="0"/>
    <x v="0"/>
    <s v="ZJ"/>
    <s v="9200085676"/>
    <s v="50"/>
    <n v="-12"/>
    <s v=""/>
    <x v="1"/>
    <x v="5"/>
    <x v="1"/>
  </r>
  <r>
    <s v="1012"/>
    <s v="0L"/>
    <x v="5"/>
    <d v="2017-09-28T00:00:00"/>
    <x v="0"/>
    <x v="0"/>
    <s v="ZJ"/>
    <s v="9200085709"/>
    <s v="50"/>
    <n v="-12"/>
    <s v=""/>
    <x v="1"/>
    <x v="5"/>
    <x v="1"/>
  </r>
  <r>
    <s v="1012"/>
    <s v="0L"/>
    <x v="5"/>
    <d v="2017-09-28T00:00:00"/>
    <x v="0"/>
    <x v="0"/>
    <s v="ZJ"/>
    <s v="9200085720"/>
    <s v="50"/>
    <n v="-12"/>
    <s v=""/>
    <x v="1"/>
    <x v="5"/>
    <x v="1"/>
  </r>
  <r>
    <s v="1012"/>
    <s v="0L"/>
    <x v="5"/>
    <d v="2017-09-29T00:00:00"/>
    <x v="0"/>
    <x v="0"/>
    <s v="ZJ"/>
    <s v="9200085770"/>
    <s v="50"/>
    <n v="-12"/>
    <s v=""/>
    <x v="1"/>
    <x v="5"/>
    <x v="1"/>
  </r>
  <r>
    <s v="1012"/>
    <s v="0L"/>
    <x v="5"/>
    <d v="2017-09-29T00:00:00"/>
    <x v="0"/>
    <x v="0"/>
    <s v="ZJ"/>
    <s v="9200085772"/>
    <s v="50"/>
    <n v="-120"/>
    <s v=""/>
    <x v="1"/>
    <x v="5"/>
    <x v="1"/>
  </r>
  <r>
    <s v="1012"/>
    <s v="0L"/>
    <x v="5"/>
    <d v="2017-09-29T00:00:00"/>
    <x v="0"/>
    <x v="0"/>
    <s v="ZJ"/>
    <s v="9200085772"/>
    <s v="50"/>
    <n v="-12"/>
    <s v=""/>
    <x v="2"/>
    <x v="5"/>
    <x v="2"/>
  </r>
  <r>
    <s v="1012"/>
    <s v="0L"/>
    <x v="5"/>
    <d v="2017-09-29T00:00:00"/>
    <x v="0"/>
    <x v="0"/>
    <s v="ZJ"/>
    <s v="9200085773"/>
    <s v="50"/>
    <n v="-12"/>
    <s v=""/>
    <x v="1"/>
    <x v="5"/>
    <x v="1"/>
  </r>
  <r>
    <s v="1012"/>
    <s v="0L"/>
    <x v="5"/>
    <d v="2017-09-29T00:00:00"/>
    <x v="0"/>
    <x v="0"/>
    <s v="ZJ"/>
    <s v="9200085782"/>
    <s v="50"/>
    <n v="-24"/>
    <s v=""/>
    <x v="1"/>
    <x v="5"/>
    <x v="1"/>
  </r>
  <r>
    <s v="1012"/>
    <s v="0L"/>
    <x v="5"/>
    <d v="2017-09-29T00:00:00"/>
    <x v="0"/>
    <x v="0"/>
    <s v="ZJ"/>
    <s v="9200085783"/>
    <s v="50"/>
    <n v="-12"/>
    <s v=""/>
    <x v="1"/>
    <x v="5"/>
    <x v="1"/>
  </r>
  <r>
    <s v="1012"/>
    <s v="0L"/>
    <x v="5"/>
    <d v="2017-09-29T00:00:00"/>
    <x v="0"/>
    <x v="0"/>
    <s v="ZJ"/>
    <s v="9200085784"/>
    <s v="50"/>
    <n v="-12"/>
    <s v=""/>
    <x v="1"/>
    <x v="5"/>
    <x v="1"/>
  </r>
  <r>
    <s v="1012"/>
    <s v="0L"/>
    <x v="5"/>
    <d v="2017-09-29T00:00:00"/>
    <x v="0"/>
    <x v="0"/>
    <s v="ZJ"/>
    <s v="9200085785"/>
    <s v="50"/>
    <n v="-60"/>
    <s v=""/>
    <x v="1"/>
    <x v="5"/>
    <x v="1"/>
  </r>
  <r>
    <s v="1012"/>
    <s v="0L"/>
    <x v="5"/>
    <d v="2017-09-29T00:00:00"/>
    <x v="0"/>
    <x v="0"/>
    <s v="ZJ"/>
    <s v="9200085786"/>
    <s v="50"/>
    <n v="-72"/>
    <s v=""/>
    <x v="1"/>
    <x v="5"/>
    <x v="1"/>
  </r>
  <r>
    <s v="1012"/>
    <s v="0L"/>
    <x v="5"/>
    <d v="2017-09-29T00:00:00"/>
    <x v="0"/>
    <x v="0"/>
    <s v="ZJ"/>
    <s v="9200085787"/>
    <s v="50"/>
    <n v="-12"/>
    <s v=""/>
    <x v="1"/>
    <x v="5"/>
    <x v="1"/>
  </r>
  <r>
    <s v="1012"/>
    <s v="0L"/>
    <x v="5"/>
    <d v="2017-09-29T00:00:00"/>
    <x v="0"/>
    <x v="0"/>
    <s v="ZJ"/>
    <s v="9200085788"/>
    <s v="50"/>
    <n v="-12"/>
    <s v=""/>
    <x v="2"/>
    <x v="5"/>
    <x v="2"/>
  </r>
  <r>
    <s v="1012"/>
    <s v="0L"/>
    <x v="5"/>
    <d v="2017-09-29T00:00:00"/>
    <x v="0"/>
    <x v="0"/>
    <s v="ZJ"/>
    <s v="9200085788"/>
    <s v="50"/>
    <n v="-12"/>
    <s v=""/>
    <x v="0"/>
    <x v="5"/>
    <x v="0"/>
  </r>
  <r>
    <s v="1012"/>
    <s v="0L"/>
    <x v="5"/>
    <d v="2017-10-02T00:00:00"/>
    <x v="0"/>
    <x v="1"/>
    <s v="ZJ"/>
    <s v="9200085836"/>
    <s v="50"/>
    <n v="-24"/>
    <s v=""/>
    <x v="1"/>
    <x v="5"/>
    <x v="1"/>
  </r>
  <r>
    <s v="1012"/>
    <s v="0L"/>
    <x v="5"/>
    <d v="2017-10-03T00:00:00"/>
    <x v="0"/>
    <x v="1"/>
    <s v="ZJ"/>
    <s v="9200085866"/>
    <s v="50"/>
    <n v="-72"/>
    <s v=""/>
    <x v="1"/>
    <x v="5"/>
    <x v="1"/>
  </r>
  <r>
    <s v="1012"/>
    <s v="0L"/>
    <x v="5"/>
    <d v="2017-10-03T00:00:00"/>
    <x v="0"/>
    <x v="1"/>
    <s v="ZJ"/>
    <s v="9200085868"/>
    <s v="50"/>
    <n v="-24"/>
    <s v=""/>
    <x v="1"/>
    <x v="5"/>
    <x v="1"/>
  </r>
  <r>
    <s v="1012"/>
    <s v="0L"/>
    <x v="5"/>
    <d v="2017-10-03T00:00:00"/>
    <x v="0"/>
    <x v="1"/>
    <s v="ZJ"/>
    <s v="9200085873"/>
    <s v="50"/>
    <n v="-24"/>
    <s v=""/>
    <x v="1"/>
    <x v="5"/>
    <x v="1"/>
  </r>
  <r>
    <s v="1012"/>
    <s v="0L"/>
    <x v="5"/>
    <d v="2017-10-03T00:00:00"/>
    <x v="0"/>
    <x v="1"/>
    <s v="ZJ"/>
    <s v="9200085886"/>
    <s v="50"/>
    <n v="-24"/>
    <s v=""/>
    <x v="1"/>
    <x v="5"/>
    <x v="1"/>
  </r>
  <r>
    <s v="1012"/>
    <s v="0L"/>
    <x v="5"/>
    <d v="2017-10-04T00:00:00"/>
    <x v="0"/>
    <x v="1"/>
    <s v="ZJ"/>
    <s v="9200085942"/>
    <s v="50"/>
    <n v="-12"/>
    <s v=""/>
    <x v="1"/>
    <x v="5"/>
    <x v="1"/>
  </r>
  <r>
    <s v="1012"/>
    <s v="0L"/>
    <x v="5"/>
    <d v="2017-10-04T00:00:00"/>
    <x v="0"/>
    <x v="1"/>
    <s v="ZJ"/>
    <s v="9200085951"/>
    <s v="50"/>
    <n v="-12"/>
    <s v=""/>
    <x v="1"/>
    <x v="5"/>
    <x v="1"/>
  </r>
  <r>
    <s v="1012"/>
    <s v="0L"/>
    <x v="5"/>
    <d v="2017-10-05T00:00:00"/>
    <x v="0"/>
    <x v="1"/>
    <s v="ZJ"/>
    <s v="9200086003"/>
    <s v="50"/>
    <n v="-36"/>
    <s v=""/>
    <x v="1"/>
    <x v="5"/>
    <x v="1"/>
  </r>
  <r>
    <s v="1012"/>
    <s v="0L"/>
    <x v="5"/>
    <d v="2017-10-06T00:00:00"/>
    <x v="0"/>
    <x v="1"/>
    <s v="ZJ"/>
    <s v="9200086040"/>
    <s v="50"/>
    <n v="-48"/>
    <s v=""/>
    <x v="1"/>
    <x v="5"/>
    <x v="1"/>
  </r>
  <r>
    <s v="1012"/>
    <s v="0L"/>
    <x v="5"/>
    <d v="2017-10-06T00:00:00"/>
    <x v="0"/>
    <x v="1"/>
    <s v="ZJ"/>
    <s v="9200086042"/>
    <s v="50"/>
    <n v="-12"/>
    <s v=""/>
    <x v="1"/>
    <x v="5"/>
    <x v="1"/>
  </r>
  <r>
    <s v="1012"/>
    <s v="0L"/>
    <x v="5"/>
    <d v="2017-10-06T00:00:00"/>
    <x v="0"/>
    <x v="1"/>
    <s v="ZJ"/>
    <s v="9200086043"/>
    <s v="50"/>
    <n v="-24"/>
    <s v=""/>
    <x v="1"/>
    <x v="5"/>
    <x v="1"/>
  </r>
  <r>
    <s v="1012"/>
    <s v="0L"/>
    <x v="5"/>
    <d v="2017-10-06T00:00:00"/>
    <x v="0"/>
    <x v="1"/>
    <s v="ZJ"/>
    <s v="9200086044"/>
    <s v="50"/>
    <n v="-12"/>
    <s v=""/>
    <x v="1"/>
    <x v="5"/>
    <x v="1"/>
  </r>
  <r>
    <s v="1012"/>
    <s v="0L"/>
    <x v="5"/>
    <d v="2017-10-06T00:00:00"/>
    <x v="0"/>
    <x v="1"/>
    <s v="ZJ"/>
    <s v="9200086045"/>
    <s v="50"/>
    <n v="-84"/>
    <s v=""/>
    <x v="1"/>
    <x v="5"/>
    <x v="1"/>
  </r>
  <r>
    <s v="1012"/>
    <s v="0L"/>
    <x v="5"/>
    <d v="2017-10-06T00:00:00"/>
    <x v="0"/>
    <x v="1"/>
    <s v="ZJ"/>
    <s v="9200086055"/>
    <s v="50"/>
    <n v="-48"/>
    <s v=""/>
    <x v="1"/>
    <x v="5"/>
    <x v="1"/>
  </r>
  <r>
    <s v="1012"/>
    <s v="0L"/>
    <x v="5"/>
    <d v="2017-10-06T00:00:00"/>
    <x v="0"/>
    <x v="1"/>
    <s v="ZJ"/>
    <s v="9200086060"/>
    <s v="50"/>
    <n v="-24"/>
    <s v=""/>
    <x v="1"/>
    <x v="5"/>
    <x v="1"/>
  </r>
  <r>
    <s v="1012"/>
    <s v="0L"/>
    <x v="5"/>
    <d v="2017-10-09T00:00:00"/>
    <x v="0"/>
    <x v="1"/>
    <s v="ZJ"/>
    <s v="9200086080"/>
    <s v="50"/>
    <n v="-48"/>
    <s v=""/>
    <x v="1"/>
    <x v="5"/>
    <x v="1"/>
  </r>
  <r>
    <s v="1012"/>
    <s v="0L"/>
    <x v="5"/>
    <d v="2017-10-09T00:00:00"/>
    <x v="0"/>
    <x v="1"/>
    <s v="ZJ"/>
    <s v="9200086081"/>
    <s v="50"/>
    <n v="-24"/>
    <s v=""/>
    <x v="1"/>
    <x v="5"/>
    <x v="1"/>
  </r>
  <r>
    <s v="1012"/>
    <s v="0L"/>
    <x v="5"/>
    <d v="2017-10-09T00:00:00"/>
    <x v="0"/>
    <x v="1"/>
    <s v="ZJ"/>
    <s v="9200086083"/>
    <s v="50"/>
    <n v="-36"/>
    <s v=""/>
    <x v="1"/>
    <x v="5"/>
    <x v="1"/>
  </r>
  <r>
    <s v="1012"/>
    <s v="0L"/>
    <x v="5"/>
    <d v="2017-10-09T00:00:00"/>
    <x v="0"/>
    <x v="1"/>
    <s v="ZJ"/>
    <s v="9200086084"/>
    <s v="50"/>
    <n v="-24"/>
    <s v=""/>
    <x v="1"/>
    <x v="5"/>
    <x v="1"/>
  </r>
  <r>
    <s v="1012"/>
    <s v="0L"/>
    <x v="5"/>
    <d v="2017-10-09T00:00:00"/>
    <x v="0"/>
    <x v="1"/>
    <s v="ZJ"/>
    <s v="9200086088"/>
    <s v="50"/>
    <n v="-12"/>
    <s v=""/>
    <x v="1"/>
    <x v="5"/>
    <x v="1"/>
  </r>
  <r>
    <s v="1012"/>
    <s v="0L"/>
    <x v="5"/>
    <d v="2017-10-11T00:00:00"/>
    <x v="0"/>
    <x v="1"/>
    <s v="ZJ"/>
    <s v="9200086188"/>
    <s v="50"/>
    <n v="-48"/>
    <s v=""/>
    <x v="1"/>
    <x v="5"/>
    <x v="1"/>
  </r>
  <r>
    <s v="1012"/>
    <s v="0L"/>
    <x v="5"/>
    <d v="2017-10-11T00:00:00"/>
    <x v="0"/>
    <x v="1"/>
    <s v="ZJ"/>
    <s v="9200086189"/>
    <s v="50"/>
    <n v="-48"/>
    <s v=""/>
    <x v="1"/>
    <x v="5"/>
    <x v="1"/>
  </r>
  <r>
    <s v="1012"/>
    <s v="0L"/>
    <x v="5"/>
    <d v="2017-10-11T00:00:00"/>
    <x v="0"/>
    <x v="1"/>
    <s v="ZJ"/>
    <s v="9200086189"/>
    <s v="50"/>
    <n v="-12"/>
    <s v=""/>
    <x v="0"/>
    <x v="5"/>
    <x v="0"/>
  </r>
  <r>
    <s v="1012"/>
    <s v="0L"/>
    <x v="5"/>
    <d v="2017-10-11T00:00:00"/>
    <x v="0"/>
    <x v="1"/>
    <s v="ZJ"/>
    <s v="9200086199"/>
    <s v="50"/>
    <n v="-12"/>
    <s v=""/>
    <x v="1"/>
    <x v="5"/>
    <x v="1"/>
  </r>
  <r>
    <s v="1012"/>
    <s v="0L"/>
    <x v="5"/>
    <d v="2017-10-12T00:00:00"/>
    <x v="0"/>
    <x v="1"/>
    <s v="ZJ"/>
    <s v="9200086256"/>
    <s v="50"/>
    <n v="-12"/>
    <s v=""/>
    <x v="1"/>
    <x v="5"/>
    <x v="1"/>
  </r>
  <r>
    <s v="1012"/>
    <s v="0L"/>
    <x v="5"/>
    <d v="2017-10-12T00:00:00"/>
    <x v="0"/>
    <x v="1"/>
    <s v="ZJ"/>
    <s v="9200086278"/>
    <s v="50"/>
    <n v="-24"/>
    <s v=""/>
    <x v="1"/>
    <x v="5"/>
    <x v="1"/>
  </r>
  <r>
    <s v="1012"/>
    <s v="0L"/>
    <x v="5"/>
    <d v="2017-10-13T00:00:00"/>
    <x v="0"/>
    <x v="1"/>
    <s v="ZJ"/>
    <s v="9200086318"/>
    <s v="50"/>
    <n v="-12"/>
    <s v=""/>
    <x v="1"/>
    <x v="5"/>
    <x v="1"/>
  </r>
  <r>
    <s v="1012"/>
    <s v="0L"/>
    <x v="5"/>
    <d v="2017-10-15T00:00:00"/>
    <x v="0"/>
    <x v="1"/>
    <s v="ZJ"/>
    <s v="9200086345"/>
    <s v="50"/>
    <n v="-12"/>
    <s v=""/>
    <x v="1"/>
    <x v="5"/>
    <x v="1"/>
  </r>
  <r>
    <s v="1012"/>
    <s v="0L"/>
    <x v="5"/>
    <d v="2017-10-16T00:00:00"/>
    <x v="0"/>
    <x v="1"/>
    <s v="ZJ"/>
    <s v="9200086364"/>
    <s v="50"/>
    <n v="-24"/>
    <s v=""/>
    <x v="1"/>
    <x v="5"/>
    <x v="1"/>
  </r>
  <r>
    <s v="1012"/>
    <s v="0L"/>
    <x v="5"/>
    <d v="2017-10-16T00:00:00"/>
    <x v="0"/>
    <x v="1"/>
    <s v="ZJ"/>
    <s v="9200086365"/>
    <s v="50"/>
    <n v="-36"/>
    <s v=""/>
    <x v="1"/>
    <x v="5"/>
    <x v="1"/>
  </r>
  <r>
    <s v="1012"/>
    <s v="0L"/>
    <x v="5"/>
    <d v="2017-10-16T00:00:00"/>
    <x v="0"/>
    <x v="1"/>
    <s v="ZJ"/>
    <s v="9200086366"/>
    <s v="50"/>
    <n v="-36"/>
    <s v=""/>
    <x v="1"/>
    <x v="5"/>
    <x v="1"/>
  </r>
  <r>
    <s v="1012"/>
    <s v="0L"/>
    <x v="5"/>
    <d v="2017-10-16T00:00:00"/>
    <x v="0"/>
    <x v="1"/>
    <s v="ZJ"/>
    <s v="9200086368"/>
    <s v="50"/>
    <n v="-12"/>
    <s v=""/>
    <x v="0"/>
    <x v="5"/>
    <x v="0"/>
  </r>
  <r>
    <s v="1012"/>
    <s v="0L"/>
    <x v="5"/>
    <d v="2017-10-16T00:00:00"/>
    <x v="0"/>
    <x v="1"/>
    <s v="ZJ"/>
    <s v="9200086371"/>
    <s v="50"/>
    <n v="-24"/>
    <s v=""/>
    <x v="1"/>
    <x v="5"/>
    <x v="1"/>
  </r>
  <r>
    <s v="1012"/>
    <s v="0L"/>
    <x v="5"/>
    <d v="2017-10-17T00:00:00"/>
    <x v="0"/>
    <x v="1"/>
    <s v="ZJ"/>
    <s v="9200086405"/>
    <s v="40"/>
    <n v="12"/>
    <s v=""/>
    <x v="1"/>
    <x v="5"/>
    <x v="1"/>
  </r>
  <r>
    <s v="1012"/>
    <s v="0L"/>
    <x v="5"/>
    <d v="2017-10-17T00:00:00"/>
    <x v="0"/>
    <x v="1"/>
    <s v="ZJ"/>
    <s v="9200086427"/>
    <s v="50"/>
    <n v="-36"/>
    <s v=""/>
    <x v="1"/>
    <x v="5"/>
    <x v="1"/>
  </r>
  <r>
    <s v="1012"/>
    <s v="0L"/>
    <x v="5"/>
    <d v="2017-10-17T00:00:00"/>
    <x v="0"/>
    <x v="1"/>
    <s v="ZJ"/>
    <s v="9200086428"/>
    <s v="50"/>
    <n v="-12"/>
    <s v=""/>
    <x v="1"/>
    <x v="5"/>
    <x v="1"/>
  </r>
  <r>
    <s v="1012"/>
    <s v="0L"/>
    <x v="5"/>
    <d v="2017-10-17T00:00:00"/>
    <x v="0"/>
    <x v="1"/>
    <s v="ZJ"/>
    <s v="9200086429"/>
    <s v="50"/>
    <n v="-24"/>
    <s v=""/>
    <x v="1"/>
    <x v="5"/>
    <x v="1"/>
  </r>
  <r>
    <s v="1012"/>
    <s v="0L"/>
    <x v="5"/>
    <d v="2017-10-17T00:00:00"/>
    <x v="0"/>
    <x v="1"/>
    <s v="ZJ"/>
    <s v="9200086430"/>
    <s v="50"/>
    <n v="-12"/>
    <s v=""/>
    <x v="1"/>
    <x v="5"/>
    <x v="1"/>
  </r>
  <r>
    <s v="1012"/>
    <s v="0L"/>
    <x v="5"/>
    <d v="2017-10-18T00:00:00"/>
    <x v="0"/>
    <x v="1"/>
    <s v="ZJ"/>
    <s v="9200086481"/>
    <s v="50"/>
    <n v="-12"/>
    <s v=""/>
    <x v="1"/>
    <x v="5"/>
    <x v="1"/>
  </r>
  <r>
    <s v="1012"/>
    <s v="0L"/>
    <x v="5"/>
    <d v="2017-10-18T00:00:00"/>
    <x v="0"/>
    <x v="1"/>
    <s v="ZJ"/>
    <s v="9200086492"/>
    <s v="50"/>
    <n v="-24"/>
    <s v=""/>
    <x v="1"/>
    <x v="5"/>
    <x v="1"/>
  </r>
  <r>
    <s v="1012"/>
    <s v="0L"/>
    <x v="5"/>
    <d v="2017-10-18T00:00:00"/>
    <x v="0"/>
    <x v="1"/>
    <s v="ZJ"/>
    <s v="9200086500"/>
    <s v="50"/>
    <n v="-12"/>
    <s v=""/>
    <x v="1"/>
    <x v="5"/>
    <x v="1"/>
  </r>
  <r>
    <s v="1012"/>
    <s v="0L"/>
    <x v="5"/>
    <d v="2017-10-19T00:00:00"/>
    <x v="0"/>
    <x v="1"/>
    <s v="ZJ"/>
    <s v="9200086555"/>
    <s v="50"/>
    <n v="-12"/>
    <s v=""/>
    <x v="1"/>
    <x v="5"/>
    <x v="1"/>
  </r>
  <r>
    <s v="1012"/>
    <s v="0L"/>
    <x v="5"/>
    <d v="2017-10-19T00:00:00"/>
    <x v="0"/>
    <x v="1"/>
    <s v="ZJ"/>
    <s v="9200086557"/>
    <s v="50"/>
    <n v="-12"/>
    <s v=""/>
    <x v="1"/>
    <x v="5"/>
    <x v="1"/>
  </r>
  <r>
    <s v="1012"/>
    <s v="0L"/>
    <x v="5"/>
    <d v="2017-10-20T00:00:00"/>
    <x v="0"/>
    <x v="1"/>
    <s v="ZJ"/>
    <s v="9200086602"/>
    <s v="50"/>
    <n v="-12"/>
    <s v=""/>
    <x v="1"/>
    <x v="5"/>
    <x v="1"/>
  </r>
  <r>
    <s v="1012"/>
    <s v="0L"/>
    <x v="5"/>
    <d v="2017-10-20T00:00:00"/>
    <x v="0"/>
    <x v="1"/>
    <s v="ZJ"/>
    <s v="9200086605"/>
    <s v="50"/>
    <n v="-12"/>
    <s v=""/>
    <x v="1"/>
    <x v="5"/>
    <x v="1"/>
  </r>
  <r>
    <s v="1012"/>
    <s v="0L"/>
    <x v="5"/>
    <d v="2017-10-20T00:00:00"/>
    <x v="0"/>
    <x v="1"/>
    <s v="ZJ"/>
    <s v="9200086614"/>
    <s v="50"/>
    <n v="-12"/>
    <s v=""/>
    <x v="1"/>
    <x v="5"/>
    <x v="1"/>
  </r>
  <r>
    <s v="1012"/>
    <s v="0L"/>
    <x v="5"/>
    <d v="2017-11-01T00:00:00"/>
    <x v="0"/>
    <x v="2"/>
    <s v="ZJ"/>
    <s v="9200087270"/>
    <s v="50"/>
    <n v="-36"/>
    <s v=""/>
    <x v="1"/>
    <x v="5"/>
    <x v="1"/>
  </r>
  <r>
    <s v="1012"/>
    <s v="0L"/>
    <x v="5"/>
    <d v="2017-10-23T00:00:00"/>
    <x v="0"/>
    <x v="1"/>
    <s v="ZJ"/>
    <s v="9200086665"/>
    <s v="50"/>
    <n v="-12"/>
    <s v=""/>
    <x v="1"/>
    <x v="5"/>
    <x v="1"/>
  </r>
  <r>
    <s v="1012"/>
    <s v="0L"/>
    <x v="5"/>
    <d v="2017-10-24T00:00:00"/>
    <x v="0"/>
    <x v="1"/>
    <s v="ZJ"/>
    <s v="9200086688"/>
    <s v="50"/>
    <n v="-36"/>
    <s v=""/>
    <x v="1"/>
    <x v="5"/>
    <x v="1"/>
  </r>
  <r>
    <s v="1012"/>
    <s v="0L"/>
    <x v="5"/>
    <d v="2017-10-24T00:00:00"/>
    <x v="0"/>
    <x v="1"/>
    <s v="ZJ"/>
    <s v="9200086689"/>
    <s v="50"/>
    <n v="-12"/>
    <s v=""/>
    <x v="1"/>
    <x v="5"/>
    <x v="1"/>
  </r>
  <r>
    <s v="1012"/>
    <s v="0L"/>
    <x v="5"/>
    <d v="2017-10-24T00:00:00"/>
    <x v="0"/>
    <x v="1"/>
    <s v="ZJ"/>
    <s v="9200086690"/>
    <s v="50"/>
    <n v="-36"/>
    <s v=""/>
    <x v="1"/>
    <x v="5"/>
    <x v="1"/>
  </r>
  <r>
    <s v="1012"/>
    <s v="0L"/>
    <x v="5"/>
    <d v="2017-10-24T00:00:00"/>
    <x v="0"/>
    <x v="1"/>
    <s v="ZJ"/>
    <s v="9200086691"/>
    <s v="50"/>
    <n v="-36"/>
    <s v=""/>
    <x v="1"/>
    <x v="5"/>
    <x v="1"/>
  </r>
  <r>
    <s v="1012"/>
    <s v="0L"/>
    <x v="5"/>
    <d v="2017-10-24T00:00:00"/>
    <x v="0"/>
    <x v="1"/>
    <s v="ZJ"/>
    <s v="9200086730"/>
    <s v="50"/>
    <n v="-36"/>
    <s v=""/>
    <x v="1"/>
    <x v="5"/>
    <x v="1"/>
  </r>
  <r>
    <s v="1012"/>
    <s v="0L"/>
    <x v="5"/>
    <d v="2017-10-24T00:00:00"/>
    <x v="0"/>
    <x v="1"/>
    <s v="ZJ"/>
    <s v="9200086731"/>
    <s v="50"/>
    <n v="-12"/>
    <s v=""/>
    <x v="1"/>
    <x v="5"/>
    <x v="1"/>
  </r>
  <r>
    <s v="1012"/>
    <s v="0L"/>
    <x v="5"/>
    <d v="2017-10-24T00:00:00"/>
    <x v="0"/>
    <x v="1"/>
    <s v="ZJ"/>
    <s v="9200086736"/>
    <s v="50"/>
    <n v="-36"/>
    <s v=""/>
    <x v="1"/>
    <x v="5"/>
    <x v="1"/>
  </r>
  <r>
    <s v="1012"/>
    <s v="0L"/>
    <x v="5"/>
    <d v="2017-10-24T00:00:00"/>
    <x v="0"/>
    <x v="1"/>
    <s v="ZJ"/>
    <s v="9200086739"/>
    <s v="50"/>
    <n v="-156"/>
    <s v=""/>
    <x v="1"/>
    <x v="5"/>
    <x v="1"/>
  </r>
  <r>
    <s v="1012"/>
    <s v="0L"/>
    <x v="5"/>
    <d v="2017-10-24T00:00:00"/>
    <x v="0"/>
    <x v="1"/>
    <s v="ZJ"/>
    <s v="9200086742"/>
    <s v="50"/>
    <n v="-96"/>
    <s v=""/>
    <x v="1"/>
    <x v="5"/>
    <x v="1"/>
  </r>
  <r>
    <s v="1012"/>
    <s v="0L"/>
    <x v="5"/>
    <d v="2017-10-24T00:00:00"/>
    <x v="0"/>
    <x v="1"/>
    <s v="ZJ"/>
    <s v="9200086746"/>
    <s v="50"/>
    <n v="-60"/>
    <s v=""/>
    <x v="1"/>
    <x v="5"/>
    <x v="1"/>
  </r>
  <r>
    <s v="1012"/>
    <s v="0L"/>
    <x v="5"/>
    <d v="2017-10-25T00:00:00"/>
    <x v="0"/>
    <x v="1"/>
    <s v="ZJ"/>
    <s v="9200086778"/>
    <s v="50"/>
    <n v="-12"/>
    <s v=""/>
    <x v="1"/>
    <x v="5"/>
    <x v="1"/>
  </r>
  <r>
    <s v="1012"/>
    <s v="0L"/>
    <x v="5"/>
    <d v="2017-10-25T00:00:00"/>
    <x v="0"/>
    <x v="1"/>
    <s v="ZJ"/>
    <s v="9200086779"/>
    <s v="50"/>
    <n v="-12"/>
    <s v=""/>
    <x v="1"/>
    <x v="5"/>
    <x v="1"/>
  </r>
  <r>
    <s v="1012"/>
    <s v="0L"/>
    <x v="5"/>
    <d v="2017-10-25T00:00:00"/>
    <x v="0"/>
    <x v="1"/>
    <s v="ZJ"/>
    <s v="9200086781"/>
    <s v="50"/>
    <n v="-24"/>
    <s v=""/>
    <x v="1"/>
    <x v="5"/>
    <x v="1"/>
  </r>
  <r>
    <s v="1012"/>
    <s v="0L"/>
    <x v="5"/>
    <d v="2017-10-25T00:00:00"/>
    <x v="0"/>
    <x v="1"/>
    <s v="ZJ"/>
    <s v="9200086782"/>
    <s v="50"/>
    <n v="-12"/>
    <s v=""/>
    <x v="1"/>
    <x v="5"/>
    <x v="1"/>
  </r>
  <r>
    <s v="1012"/>
    <s v="0L"/>
    <x v="5"/>
    <d v="2017-10-25T00:00:00"/>
    <x v="0"/>
    <x v="1"/>
    <s v="ZJ"/>
    <s v="9200086786"/>
    <s v="50"/>
    <n v="-12"/>
    <s v=""/>
    <x v="1"/>
    <x v="5"/>
    <x v="1"/>
  </r>
  <r>
    <s v="1012"/>
    <s v="0L"/>
    <x v="5"/>
    <d v="2017-10-25T00:00:00"/>
    <x v="0"/>
    <x v="1"/>
    <s v="ZJ"/>
    <s v="9200086796"/>
    <s v="50"/>
    <n v="-108"/>
    <s v=""/>
    <x v="1"/>
    <x v="5"/>
    <x v="1"/>
  </r>
  <r>
    <s v="1012"/>
    <s v="0L"/>
    <x v="5"/>
    <d v="2017-10-25T00:00:00"/>
    <x v="0"/>
    <x v="1"/>
    <s v="ZJ"/>
    <s v="9200086802"/>
    <s v="50"/>
    <n v="-12"/>
    <s v=""/>
    <x v="1"/>
    <x v="5"/>
    <x v="1"/>
  </r>
  <r>
    <s v="1012"/>
    <s v="0L"/>
    <x v="5"/>
    <d v="2017-10-26T00:00:00"/>
    <x v="0"/>
    <x v="1"/>
    <s v="ZJ"/>
    <s v="9200086860"/>
    <s v="50"/>
    <n v="-36"/>
    <s v=""/>
    <x v="1"/>
    <x v="5"/>
    <x v="1"/>
  </r>
  <r>
    <s v="1012"/>
    <s v="0L"/>
    <x v="5"/>
    <d v="2017-10-17T00:00:00"/>
    <x v="0"/>
    <x v="1"/>
    <s v="ZJ"/>
    <s v="9200086899"/>
    <s v="50"/>
    <n v="-60"/>
    <s v=""/>
    <x v="1"/>
    <x v="5"/>
    <x v="1"/>
  </r>
  <r>
    <s v="1012"/>
    <s v="0L"/>
    <x v="5"/>
    <d v="2017-10-27T00:00:00"/>
    <x v="0"/>
    <x v="1"/>
    <s v="ZJ"/>
    <s v="9200086919"/>
    <s v="50"/>
    <n v="-12"/>
    <s v=""/>
    <x v="1"/>
    <x v="5"/>
    <x v="1"/>
  </r>
  <r>
    <s v="1012"/>
    <s v="0L"/>
    <x v="5"/>
    <d v="2017-10-30T00:00:00"/>
    <x v="0"/>
    <x v="1"/>
    <s v="ZJ"/>
    <s v="9200086972"/>
    <s v="50"/>
    <n v="-12"/>
    <s v=""/>
    <x v="1"/>
    <x v="5"/>
    <x v="1"/>
  </r>
  <r>
    <s v="1012"/>
    <s v="0L"/>
    <x v="5"/>
    <d v="2017-10-30T00:00:00"/>
    <x v="0"/>
    <x v="1"/>
    <s v="ZJ"/>
    <s v="9200086975"/>
    <s v="50"/>
    <n v="-12"/>
    <s v=""/>
    <x v="1"/>
    <x v="5"/>
    <x v="1"/>
  </r>
  <r>
    <s v="1012"/>
    <s v="0L"/>
    <x v="5"/>
    <d v="2017-10-30T00:00:00"/>
    <x v="0"/>
    <x v="1"/>
    <s v="ZJ"/>
    <s v="9200086976"/>
    <s v="50"/>
    <n v="-12"/>
    <s v=""/>
    <x v="1"/>
    <x v="5"/>
    <x v="1"/>
  </r>
  <r>
    <s v="1012"/>
    <s v="0L"/>
    <x v="5"/>
    <d v="2017-10-30T00:00:00"/>
    <x v="0"/>
    <x v="1"/>
    <s v="ZJ"/>
    <s v="9200086979"/>
    <s v="50"/>
    <n v="-24"/>
    <s v=""/>
    <x v="1"/>
    <x v="5"/>
    <x v="1"/>
  </r>
  <r>
    <s v="1012"/>
    <s v="0L"/>
    <x v="5"/>
    <d v="2017-10-30T00:00:00"/>
    <x v="0"/>
    <x v="1"/>
    <s v="ZJ"/>
    <s v="9200086981"/>
    <s v="50"/>
    <n v="-12"/>
    <s v=""/>
    <x v="1"/>
    <x v="5"/>
    <x v="1"/>
  </r>
  <r>
    <s v="1012"/>
    <s v="0L"/>
    <x v="5"/>
    <d v="2017-10-30T00:00:00"/>
    <x v="0"/>
    <x v="1"/>
    <s v="ZJ"/>
    <s v="9200086983"/>
    <s v="50"/>
    <n v="-132"/>
    <s v=""/>
    <x v="1"/>
    <x v="5"/>
    <x v="1"/>
  </r>
  <r>
    <s v="1012"/>
    <s v="0L"/>
    <x v="5"/>
    <d v="2017-10-30T00:00:00"/>
    <x v="0"/>
    <x v="1"/>
    <s v="ZJ"/>
    <s v="9200086985"/>
    <s v="50"/>
    <n v="-36"/>
    <s v=""/>
    <x v="1"/>
    <x v="5"/>
    <x v="1"/>
  </r>
  <r>
    <s v="1012"/>
    <s v="0L"/>
    <x v="5"/>
    <d v="2017-10-31T00:00:00"/>
    <x v="0"/>
    <x v="1"/>
    <s v="ZJ"/>
    <s v="9200087025"/>
    <s v="50"/>
    <n v="-24"/>
    <s v=""/>
    <x v="1"/>
    <x v="5"/>
    <x v="1"/>
  </r>
  <r>
    <s v="1012"/>
    <s v="0L"/>
    <x v="5"/>
    <d v="2017-10-31T00:00:00"/>
    <x v="0"/>
    <x v="1"/>
    <s v="ZJ"/>
    <s v="9200087065"/>
    <s v="50"/>
    <n v="-48"/>
    <s v=""/>
    <x v="1"/>
    <x v="5"/>
    <x v="1"/>
  </r>
  <r>
    <s v="1012"/>
    <s v="0L"/>
    <x v="5"/>
    <d v="2017-10-31T00:00:00"/>
    <x v="0"/>
    <x v="1"/>
    <s v="ZJ"/>
    <s v="9200087070"/>
    <s v="50"/>
    <n v="-12"/>
    <s v=""/>
    <x v="1"/>
    <x v="5"/>
    <x v="1"/>
  </r>
  <r>
    <s v="1012"/>
    <s v="0L"/>
    <x v="5"/>
    <d v="2017-10-31T00:00:00"/>
    <x v="0"/>
    <x v="1"/>
    <s v="ZJ"/>
    <s v="9200087072"/>
    <s v="50"/>
    <n v="-12"/>
    <s v=""/>
    <x v="1"/>
    <x v="5"/>
    <x v="1"/>
  </r>
  <r>
    <s v="1012"/>
    <s v="0L"/>
    <x v="5"/>
    <d v="2017-11-01T00:00:00"/>
    <x v="0"/>
    <x v="2"/>
    <s v="ZJ"/>
    <s v="9200087103"/>
    <s v="50"/>
    <n v="-12"/>
    <s v=""/>
    <x v="1"/>
    <x v="5"/>
    <x v="1"/>
  </r>
  <r>
    <s v="1012"/>
    <s v="0L"/>
    <x v="5"/>
    <d v="2017-11-01T00:00:00"/>
    <x v="0"/>
    <x v="2"/>
    <s v="ZJ"/>
    <s v="9200087110"/>
    <s v="50"/>
    <n v="-12"/>
    <s v=""/>
    <x v="1"/>
    <x v="5"/>
    <x v="1"/>
  </r>
  <r>
    <s v="1012"/>
    <s v="0L"/>
    <x v="5"/>
    <d v="2017-11-01T00:00:00"/>
    <x v="0"/>
    <x v="2"/>
    <s v="ZJ"/>
    <s v="9200087111"/>
    <s v="50"/>
    <n v="-12"/>
    <s v=""/>
    <x v="1"/>
    <x v="5"/>
    <x v="1"/>
  </r>
  <r>
    <s v="1012"/>
    <s v="0L"/>
    <x v="5"/>
    <d v="2017-11-01T00:00:00"/>
    <x v="0"/>
    <x v="2"/>
    <s v="ZJ"/>
    <s v="9200087114"/>
    <s v="50"/>
    <n v="-12"/>
    <s v=""/>
    <x v="2"/>
    <x v="5"/>
    <x v="2"/>
  </r>
  <r>
    <s v="1012"/>
    <s v="0L"/>
    <x v="5"/>
    <d v="2017-11-01T00:00:00"/>
    <x v="0"/>
    <x v="2"/>
    <s v="ZJ"/>
    <s v="9200087114"/>
    <s v="50"/>
    <n v="-24"/>
    <s v=""/>
    <x v="1"/>
    <x v="5"/>
    <x v="1"/>
  </r>
  <r>
    <s v="1012"/>
    <s v="0L"/>
    <x v="5"/>
    <d v="2017-11-02T00:00:00"/>
    <x v="0"/>
    <x v="2"/>
    <s v="ZJ"/>
    <s v="9200087157"/>
    <s v="50"/>
    <n v="-24"/>
    <s v=""/>
    <x v="1"/>
    <x v="5"/>
    <x v="1"/>
  </r>
  <r>
    <s v="1012"/>
    <s v="0L"/>
    <x v="5"/>
    <d v="2017-11-02T00:00:00"/>
    <x v="0"/>
    <x v="2"/>
    <s v="ZJ"/>
    <s v="9200087159"/>
    <s v="50"/>
    <n v="-12"/>
    <s v=""/>
    <x v="1"/>
    <x v="5"/>
    <x v="1"/>
  </r>
  <r>
    <s v="1012"/>
    <s v="0L"/>
    <x v="5"/>
    <d v="2017-11-02T00:00:00"/>
    <x v="0"/>
    <x v="2"/>
    <s v="ZJ"/>
    <s v="9200087161"/>
    <s v="50"/>
    <n v="-72"/>
    <s v=""/>
    <x v="1"/>
    <x v="5"/>
    <x v="1"/>
  </r>
  <r>
    <s v="1012"/>
    <s v="0L"/>
    <x v="5"/>
    <d v="2017-11-02T00:00:00"/>
    <x v="0"/>
    <x v="2"/>
    <s v="ZJ"/>
    <s v="9200087164"/>
    <s v="50"/>
    <n v="-12"/>
    <s v=""/>
    <x v="1"/>
    <x v="5"/>
    <x v="1"/>
  </r>
  <r>
    <s v="1012"/>
    <s v="0L"/>
    <x v="5"/>
    <d v="2017-11-02T00:00:00"/>
    <x v="0"/>
    <x v="2"/>
    <s v="ZJ"/>
    <s v="9200087187"/>
    <s v="50"/>
    <n v="-12"/>
    <s v=""/>
    <x v="1"/>
    <x v="5"/>
    <x v="1"/>
  </r>
  <r>
    <s v="1012"/>
    <s v="0L"/>
    <x v="5"/>
    <d v="2017-11-02T00:00:00"/>
    <x v="0"/>
    <x v="2"/>
    <s v="ZJ"/>
    <s v="9200087190"/>
    <s v="50"/>
    <n v="-48"/>
    <s v=""/>
    <x v="1"/>
    <x v="5"/>
    <x v="1"/>
  </r>
  <r>
    <s v="1012"/>
    <s v="0L"/>
    <x v="5"/>
    <d v="2017-11-02T00:00:00"/>
    <x v="0"/>
    <x v="2"/>
    <s v="ZJ"/>
    <s v="9200087193"/>
    <s v="50"/>
    <n v="-12"/>
    <s v=""/>
    <x v="1"/>
    <x v="5"/>
    <x v="1"/>
  </r>
  <r>
    <s v="1012"/>
    <s v="0L"/>
    <x v="5"/>
    <d v="2017-11-03T00:00:00"/>
    <x v="0"/>
    <x v="2"/>
    <s v="ZJ"/>
    <s v="9200087214"/>
    <s v="50"/>
    <n v="-12"/>
    <s v=""/>
    <x v="1"/>
    <x v="5"/>
    <x v="1"/>
  </r>
  <r>
    <s v="1012"/>
    <s v="0L"/>
    <x v="5"/>
    <d v="2017-11-03T00:00:00"/>
    <x v="0"/>
    <x v="2"/>
    <s v="ZJ"/>
    <s v="9200087224"/>
    <s v="50"/>
    <n v="-12"/>
    <s v=""/>
    <x v="1"/>
    <x v="5"/>
    <x v="1"/>
  </r>
  <r>
    <s v="1012"/>
    <s v="0L"/>
    <x v="5"/>
    <d v="2017-11-03T00:00:00"/>
    <x v="0"/>
    <x v="2"/>
    <s v="ZJ"/>
    <s v="9200087226"/>
    <s v="50"/>
    <n v="-12"/>
    <s v=""/>
    <x v="1"/>
    <x v="5"/>
    <x v="1"/>
  </r>
  <r>
    <s v="1012"/>
    <s v="0L"/>
    <x v="5"/>
    <d v="2017-11-03T00:00:00"/>
    <x v="0"/>
    <x v="2"/>
    <s v="ZJ"/>
    <s v="9200087227"/>
    <s v="50"/>
    <n v="-24"/>
    <s v=""/>
    <x v="1"/>
    <x v="5"/>
    <x v="1"/>
  </r>
  <r>
    <s v="1012"/>
    <s v="0L"/>
    <x v="5"/>
    <d v="2017-11-03T00:00:00"/>
    <x v="0"/>
    <x v="2"/>
    <s v="ZJ"/>
    <s v="9200087233"/>
    <s v="50"/>
    <n v="-72"/>
    <s v=""/>
    <x v="1"/>
    <x v="5"/>
    <x v="1"/>
  </r>
  <r>
    <s v="1012"/>
    <s v="0L"/>
    <x v="5"/>
    <d v="2017-11-06T00:00:00"/>
    <x v="0"/>
    <x v="2"/>
    <s v="ZJ"/>
    <s v="9200087293"/>
    <s v="50"/>
    <n v="-36"/>
    <s v=""/>
    <x v="1"/>
    <x v="5"/>
    <x v="1"/>
  </r>
  <r>
    <s v="1012"/>
    <s v="0L"/>
    <x v="5"/>
    <d v="2017-11-06T00:00:00"/>
    <x v="0"/>
    <x v="2"/>
    <s v="ZJ"/>
    <s v="9200087293"/>
    <s v="50"/>
    <n v="-12"/>
    <s v=""/>
    <x v="2"/>
    <x v="5"/>
    <x v="2"/>
  </r>
  <r>
    <s v="1012"/>
    <s v="0L"/>
    <x v="5"/>
    <d v="2017-11-06T00:00:00"/>
    <x v="0"/>
    <x v="2"/>
    <s v="ZJ"/>
    <s v="9200087297"/>
    <s v="50"/>
    <n v="-12"/>
    <s v=""/>
    <x v="1"/>
    <x v="5"/>
    <x v="1"/>
  </r>
  <r>
    <s v="1012"/>
    <s v="0L"/>
    <x v="5"/>
    <d v="2017-11-07T00:00:00"/>
    <x v="0"/>
    <x v="2"/>
    <s v="ZJ"/>
    <s v="9200087358"/>
    <s v="50"/>
    <n v="-24"/>
    <s v=""/>
    <x v="1"/>
    <x v="5"/>
    <x v="1"/>
  </r>
  <r>
    <s v="1012"/>
    <s v="0L"/>
    <x v="5"/>
    <d v="2017-11-07T00:00:00"/>
    <x v="0"/>
    <x v="2"/>
    <s v="ZJ"/>
    <s v="9200087363"/>
    <s v="50"/>
    <n v="-12"/>
    <s v=""/>
    <x v="1"/>
    <x v="5"/>
    <x v="1"/>
  </r>
  <r>
    <s v="1012"/>
    <s v="0L"/>
    <x v="5"/>
    <d v="2017-11-08T00:00:00"/>
    <x v="0"/>
    <x v="2"/>
    <s v="ZJ"/>
    <s v="9200087417"/>
    <s v="50"/>
    <n v="-12"/>
    <s v=""/>
    <x v="1"/>
    <x v="5"/>
    <x v="1"/>
  </r>
  <r>
    <s v="1012"/>
    <s v="0L"/>
    <x v="5"/>
    <d v="2017-11-08T00:00:00"/>
    <x v="0"/>
    <x v="2"/>
    <s v="ZJ"/>
    <s v="9200087425"/>
    <s v="50"/>
    <n v="-24"/>
    <s v=""/>
    <x v="1"/>
    <x v="5"/>
    <x v="1"/>
  </r>
  <r>
    <s v="1012"/>
    <s v="0L"/>
    <x v="5"/>
    <d v="2017-11-09T00:00:00"/>
    <x v="0"/>
    <x v="2"/>
    <s v="ZJ"/>
    <s v="9200087472"/>
    <s v="50"/>
    <n v="-24"/>
    <s v=""/>
    <x v="1"/>
    <x v="5"/>
    <x v="1"/>
  </r>
  <r>
    <s v="1012"/>
    <s v="0L"/>
    <x v="5"/>
    <d v="2017-11-09T00:00:00"/>
    <x v="0"/>
    <x v="2"/>
    <s v="ZJ"/>
    <s v="9200087473"/>
    <s v="50"/>
    <n v="-12"/>
    <s v=""/>
    <x v="0"/>
    <x v="5"/>
    <x v="0"/>
  </r>
  <r>
    <s v="1012"/>
    <s v="0L"/>
    <x v="5"/>
    <d v="2017-11-09T00:00:00"/>
    <x v="0"/>
    <x v="2"/>
    <s v="ZJ"/>
    <s v="9200087477"/>
    <s v="50"/>
    <n v="-12"/>
    <s v=""/>
    <x v="2"/>
    <x v="5"/>
    <x v="2"/>
  </r>
  <r>
    <s v="1012"/>
    <s v="0L"/>
    <x v="5"/>
    <d v="2017-11-09T00:00:00"/>
    <x v="0"/>
    <x v="2"/>
    <s v="ZJ"/>
    <s v="9200087478"/>
    <s v="50"/>
    <n v="-24"/>
    <s v=""/>
    <x v="1"/>
    <x v="5"/>
    <x v="1"/>
  </r>
  <r>
    <s v="1012"/>
    <s v="0L"/>
    <x v="5"/>
    <d v="2017-11-09T00:00:00"/>
    <x v="0"/>
    <x v="2"/>
    <s v="ZJ"/>
    <s v="9200087484"/>
    <s v="50"/>
    <n v="-12"/>
    <s v=""/>
    <x v="1"/>
    <x v="5"/>
    <x v="1"/>
  </r>
  <r>
    <s v="1012"/>
    <s v="0L"/>
    <x v="5"/>
    <d v="2017-11-09T00:00:00"/>
    <x v="0"/>
    <x v="2"/>
    <s v="ZJ"/>
    <s v="9200087485"/>
    <s v="50"/>
    <n v="-96"/>
    <s v=""/>
    <x v="1"/>
    <x v="5"/>
    <x v="1"/>
  </r>
  <r>
    <s v="1012"/>
    <s v="0L"/>
    <x v="5"/>
    <d v="2017-11-10T00:00:00"/>
    <x v="0"/>
    <x v="2"/>
    <s v="ZJ"/>
    <s v="9200087527"/>
    <s v="50"/>
    <n v="-12"/>
    <s v=""/>
    <x v="1"/>
    <x v="5"/>
    <x v="1"/>
  </r>
  <r>
    <s v="1012"/>
    <s v="0L"/>
    <x v="5"/>
    <d v="2017-11-10T00:00:00"/>
    <x v="0"/>
    <x v="2"/>
    <s v="ZJ"/>
    <s v="9200087536"/>
    <s v="50"/>
    <n v="-12"/>
    <s v=""/>
    <x v="1"/>
    <x v="5"/>
    <x v="1"/>
  </r>
  <r>
    <s v="1012"/>
    <s v="0L"/>
    <x v="5"/>
    <d v="2017-11-10T00:00:00"/>
    <x v="0"/>
    <x v="2"/>
    <s v="ZJ"/>
    <s v="9200087540"/>
    <s v="50"/>
    <n v="-12"/>
    <s v=""/>
    <x v="1"/>
    <x v="5"/>
    <x v="1"/>
  </r>
  <r>
    <s v="1012"/>
    <s v="0L"/>
    <x v="5"/>
    <d v="2017-11-11T00:00:00"/>
    <x v="0"/>
    <x v="2"/>
    <s v="ZJ"/>
    <s v="9200087568"/>
    <s v="50"/>
    <n v="-24"/>
    <s v=""/>
    <x v="1"/>
    <x v="5"/>
    <x v="1"/>
  </r>
  <r>
    <s v="1012"/>
    <s v="0L"/>
    <x v="5"/>
    <d v="2017-11-13T00:00:00"/>
    <x v="0"/>
    <x v="2"/>
    <s v="ZJ"/>
    <s v="9200087599"/>
    <s v="50"/>
    <n v="-12"/>
    <s v=""/>
    <x v="2"/>
    <x v="5"/>
    <x v="2"/>
  </r>
  <r>
    <s v="1012"/>
    <s v="0L"/>
    <x v="5"/>
    <d v="2017-11-13T00:00:00"/>
    <x v="0"/>
    <x v="2"/>
    <s v="ZJ"/>
    <s v="9200087599"/>
    <s v="50"/>
    <n v="-24"/>
    <s v=""/>
    <x v="1"/>
    <x v="5"/>
    <x v="1"/>
  </r>
  <r>
    <s v="1012"/>
    <s v="0L"/>
    <x v="5"/>
    <d v="2017-11-13T00:00:00"/>
    <x v="0"/>
    <x v="2"/>
    <s v="ZJ"/>
    <s v="9200087600"/>
    <s v="50"/>
    <n v="-12"/>
    <s v=""/>
    <x v="1"/>
    <x v="5"/>
    <x v="1"/>
  </r>
  <r>
    <s v="1012"/>
    <s v="0L"/>
    <x v="5"/>
    <d v="2017-11-13T00:00:00"/>
    <x v="0"/>
    <x v="2"/>
    <s v="ZJ"/>
    <s v="9200087600"/>
    <s v="50"/>
    <n v="-12"/>
    <s v=""/>
    <x v="0"/>
    <x v="5"/>
    <x v="0"/>
  </r>
  <r>
    <s v="1012"/>
    <s v="0L"/>
    <x v="5"/>
    <d v="2017-11-13T00:00:00"/>
    <x v="0"/>
    <x v="2"/>
    <s v="ZJ"/>
    <s v="9200087603"/>
    <s v="50"/>
    <n v="-12"/>
    <s v=""/>
    <x v="2"/>
    <x v="5"/>
    <x v="2"/>
  </r>
  <r>
    <s v="1012"/>
    <s v="0L"/>
    <x v="5"/>
    <d v="2017-11-13T00:00:00"/>
    <x v="0"/>
    <x v="2"/>
    <s v="ZJ"/>
    <s v="9200087603"/>
    <s v="50"/>
    <n v="-60"/>
    <s v=""/>
    <x v="1"/>
    <x v="5"/>
    <x v="1"/>
  </r>
  <r>
    <s v="1012"/>
    <s v="0L"/>
    <x v="5"/>
    <d v="2017-11-14T00:00:00"/>
    <x v="0"/>
    <x v="2"/>
    <s v="ZJ"/>
    <s v="9200087635"/>
    <s v="50"/>
    <n v="-12"/>
    <s v=""/>
    <x v="1"/>
    <x v="5"/>
    <x v="1"/>
  </r>
  <r>
    <s v="1012"/>
    <s v="0L"/>
    <x v="5"/>
    <d v="2017-11-14T00:00:00"/>
    <x v="0"/>
    <x v="2"/>
    <s v="ZJ"/>
    <s v="9200087647"/>
    <s v="50"/>
    <n v="-24"/>
    <s v=""/>
    <x v="1"/>
    <x v="5"/>
    <x v="1"/>
  </r>
  <r>
    <s v="1012"/>
    <s v="0L"/>
    <x v="5"/>
    <d v="2017-11-14T00:00:00"/>
    <x v="0"/>
    <x v="2"/>
    <s v="ZJ"/>
    <s v="9200087651"/>
    <s v="50"/>
    <n v="-48"/>
    <s v=""/>
    <x v="1"/>
    <x v="5"/>
    <x v="1"/>
  </r>
  <r>
    <s v="1012"/>
    <s v="0L"/>
    <x v="5"/>
    <d v="2017-11-14T00:00:00"/>
    <x v="0"/>
    <x v="2"/>
    <s v="ZJ"/>
    <s v="9200087662"/>
    <s v="50"/>
    <n v="-12"/>
    <s v=""/>
    <x v="1"/>
    <x v="5"/>
    <x v="1"/>
  </r>
  <r>
    <s v="1012"/>
    <s v="0L"/>
    <x v="5"/>
    <d v="2017-11-14T00:00:00"/>
    <x v="0"/>
    <x v="2"/>
    <s v="ZJ"/>
    <s v="9200087664"/>
    <s v="50"/>
    <n v="-36"/>
    <s v=""/>
    <x v="1"/>
    <x v="5"/>
    <x v="1"/>
  </r>
  <r>
    <s v="1012"/>
    <s v="0L"/>
    <x v="5"/>
    <d v="2017-11-15T00:00:00"/>
    <x v="0"/>
    <x v="2"/>
    <s v="ZJ"/>
    <s v="9200087708"/>
    <s v="50"/>
    <n v="-12"/>
    <s v=""/>
    <x v="2"/>
    <x v="5"/>
    <x v="2"/>
  </r>
  <r>
    <s v="1012"/>
    <s v="0L"/>
    <x v="5"/>
    <d v="2017-11-15T00:00:00"/>
    <x v="0"/>
    <x v="2"/>
    <s v="ZJ"/>
    <s v="9200087710"/>
    <s v="50"/>
    <n v="-48"/>
    <s v=""/>
    <x v="1"/>
    <x v="5"/>
    <x v="1"/>
  </r>
  <r>
    <s v="1012"/>
    <s v="0L"/>
    <x v="5"/>
    <d v="2017-11-16T00:00:00"/>
    <x v="0"/>
    <x v="2"/>
    <s v="ZJ"/>
    <s v="9200087757"/>
    <s v="50"/>
    <n v="-12"/>
    <s v=""/>
    <x v="1"/>
    <x v="5"/>
    <x v="1"/>
  </r>
  <r>
    <s v="1012"/>
    <s v="0L"/>
    <x v="5"/>
    <d v="2017-11-16T00:00:00"/>
    <x v="0"/>
    <x v="2"/>
    <s v="ZJ"/>
    <s v="9200087758"/>
    <s v="50"/>
    <n v="-12"/>
    <s v=""/>
    <x v="0"/>
    <x v="5"/>
    <x v="0"/>
  </r>
  <r>
    <s v="1012"/>
    <s v="0L"/>
    <x v="5"/>
    <d v="2017-11-16T00:00:00"/>
    <x v="0"/>
    <x v="2"/>
    <s v="ZJ"/>
    <s v="9200087762"/>
    <s v="50"/>
    <n v="-36"/>
    <s v=""/>
    <x v="1"/>
    <x v="5"/>
    <x v="1"/>
  </r>
  <r>
    <s v="1012"/>
    <s v="0L"/>
    <x v="5"/>
    <d v="2017-11-16T00:00:00"/>
    <x v="0"/>
    <x v="2"/>
    <s v="ZJ"/>
    <s v="9200087763"/>
    <s v="50"/>
    <n v="-24"/>
    <s v=""/>
    <x v="1"/>
    <x v="5"/>
    <x v="1"/>
  </r>
  <r>
    <s v="1012"/>
    <s v="0L"/>
    <x v="5"/>
    <d v="2017-11-16T00:00:00"/>
    <x v="0"/>
    <x v="2"/>
    <s v="ZJ"/>
    <s v="9200087766"/>
    <s v="50"/>
    <n v="-12"/>
    <s v=""/>
    <x v="1"/>
    <x v="5"/>
    <x v="1"/>
  </r>
  <r>
    <s v="1012"/>
    <s v="0L"/>
    <x v="5"/>
    <d v="2017-11-17T00:00:00"/>
    <x v="0"/>
    <x v="2"/>
    <s v="ZJ"/>
    <s v="9200087811"/>
    <s v="50"/>
    <n v="-84"/>
    <s v=""/>
    <x v="1"/>
    <x v="5"/>
    <x v="1"/>
  </r>
  <r>
    <s v="1012"/>
    <s v="0L"/>
    <x v="5"/>
    <d v="2017-11-17T00:00:00"/>
    <x v="0"/>
    <x v="2"/>
    <s v="ZJ"/>
    <s v="9200087815"/>
    <s v="50"/>
    <n v="-12"/>
    <s v=""/>
    <x v="1"/>
    <x v="5"/>
    <x v="1"/>
  </r>
  <r>
    <s v="1012"/>
    <s v="0L"/>
    <x v="5"/>
    <d v="2017-11-20T00:00:00"/>
    <x v="0"/>
    <x v="2"/>
    <s v="ZJ"/>
    <s v="9200087856"/>
    <s v="50"/>
    <n v="-12"/>
    <s v=""/>
    <x v="1"/>
    <x v="5"/>
    <x v="1"/>
  </r>
  <r>
    <s v="1012"/>
    <s v="0L"/>
    <x v="5"/>
    <d v="2017-11-20T00:00:00"/>
    <x v="0"/>
    <x v="2"/>
    <s v="ZJ"/>
    <s v="9200087860"/>
    <s v="50"/>
    <n v="-60"/>
    <s v=""/>
    <x v="1"/>
    <x v="5"/>
    <x v="1"/>
  </r>
  <r>
    <s v="1012"/>
    <s v="0L"/>
    <x v="5"/>
    <d v="2017-11-20T00:00:00"/>
    <x v="0"/>
    <x v="2"/>
    <s v="ZJ"/>
    <s v="9200087862"/>
    <s v="50"/>
    <n v="-48"/>
    <s v=""/>
    <x v="1"/>
    <x v="5"/>
    <x v="1"/>
  </r>
  <r>
    <s v="1012"/>
    <s v="0L"/>
    <x v="5"/>
    <d v="2017-11-20T00:00:00"/>
    <x v="0"/>
    <x v="2"/>
    <s v="ZJ"/>
    <s v="9200087864"/>
    <s v="50"/>
    <n v="-12"/>
    <s v=""/>
    <x v="1"/>
    <x v="5"/>
    <x v="1"/>
  </r>
  <r>
    <s v="1012"/>
    <s v="0L"/>
    <x v="5"/>
    <d v="2017-11-20T00:00:00"/>
    <x v="0"/>
    <x v="2"/>
    <s v="ZJ"/>
    <s v="9200087865"/>
    <s v="50"/>
    <n v="-24"/>
    <s v=""/>
    <x v="1"/>
    <x v="5"/>
    <x v="1"/>
  </r>
  <r>
    <s v="1012"/>
    <s v="0L"/>
    <x v="5"/>
    <d v="2017-11-20T00:00:00"/>
    <x v="0"/>
    <x v="2"/>
    <s v="ZJ"/>
    <s v="9200087872"/>
    <s v="50"/>
    <n v="-12"/>
    <s v=""/>
    <x v="1"/>
    <x v="5"/>
    <x v="1"/>
  </r>
  <r>
    <s v="1012"/>
    <s v="0L"/>
    <x v="5"/>
    <d v="2017-11-21T00:00:00"/>
    <x v="0"/>
    <x v="2"/>
    <s v="ZJ"/>
    <s v="9200087912"/>
    <s v="50"/>
    <n v="-12"/>
    <s v=""/>
    <x v="1"/>
    <x v="5"/>
    <x v="1"/>
  </r>
  <r>
    <s v="1012"/>
    <s v="0L"/>
    <x v="5"/>
    <d v="2017-11-21T00:00:00"/>
    <x v="0"/>
    <x v="2"/>
    <s v="ZJ"/>
    <s v="9200087924"/>
    <s v="50"/>
    <n v="-12"/>
    <s v=""/>
    <x v="1"/>
    <x v="5"/>
    <x v="1"/>
  </r>
  <r>
    <s v="1012"/>
    <s v="0L"/>
    <x v="5"/>
    <d v="2017-11-21T00:00:00"/>
    <x v="0"/>
    <x v="2"/>
    <s v="ZJ"/>
    <s v="9200087925"/>
    <s v="50"/>
    <n v="-12"/>
    <s v=""/>
    <x v="1"/>
    <x v="5"/>
    <x v="1"/>
  </r>
  <r>
    <s v="1012"/>
    <s v="0L"/>
    <x v="5"/>
    <d v="2017-11-21T00:00:00"/>
    <x v="0"/>
    <x v="2"/>
    <s v="ZJ"/>
    <s v="9200087926"/>
    <s v="50"/>
    <n v="-12"/>
    <s v=""/>
    <x v="1"/>
    <x v="5"/>
    <x v="1"/>
  </r>
  <r>
    <s v="1012"/>
    <s v="0L"/>
    <x v="5"/>
    <d v="2017-11-21T00:00:00"/>
    <x v="0"/>
    <x v="2"/>
    <s v="ZJ"/>
    <s v="9200087927"/>
    <s v="50"/>
    <n v="-84"/>
    <s v=""/>
    <x v="1"/>
    <x v="5"/>
    <x v="1"/>
  </r>
  <r>
    <s v="1012"/>
    <s v="0L"/>
    <x v="5"/>
    <d v="2017-11-22T00:00:00"/>
    <x v="0"/>
    <x v="2"/>
    <s v="ZJ"/>
    <s v="9200087982"/>
    <s v="50"/>
    <n v="-72"/>
    <s v=""/>
    <x v="1"/>
    <x v="5"/>
    <x v="1"/>
  </r>
  <r>
    <s v="1012"/>
    <s v="0L"/>
    <x v="5"/>
    <d v="2017-11-22T00:00:00"/>
    <x v="0"/>
    <x v="2"/>
    <s v="ZJ"/>
    <s v="9200087986"/>
    <s v="50"/>
    <n v="-12"/>
    <s v=""/>
    <x v="1"/>
    <x v="5"/>
    <x v="1"/>
  </r>
  <r>
    <s v="1012"/>
    <s v="0L"/>
    <x v="5"/>
    <d v="2017-11-27T00:00:00"/>
    <x v="0"/>
    <x v="2"/>
    <s v="ZJ"/>
    <s v="9200088072"/>
    <s v="50"/>
    <n v="-12"/>
    <s v=""/>
    <x v="1"/>
    <x v="5"/>
    <x v="1"/>
  </r>
  <r>
    <s v="1012"/>
    <s v="0L"/>
    <x v="5"/>
    <d v="2017-11-27T00:00:00"/>
    <x v="0"/>
    <x v="2"/>
    <s v="ZJ"/>
    <s v="9200088073"/>
    <s v="50"/>
    <n v="-12"/>
    <s v=""/>
    <x v="0"/>
    <x v="5"/>
    <x v="0"/>
  </r>
  <r>
    <s v="1012"/>
    <s v="0L"/>
    <x v="5"/>
    <d v="2017-11-27T00:00:00"/>
    <x v="0"/>
    <x v="2"/>
    <s v="ZJ"/>
    <s v="9200088073"/>
    <s v="50"/>
    <n v="-12"/>
    <s v=""/>
    <x v="2"/>
    <x v="5"/>
    <x v="2"/>
  </r>
  <r>
    <s v="1012"/>
    <s v="0L"/>
    <x v="5"/>
    <d v="2017-11-27T00:00:00"/>
    <x v="0"/>
    <x v="2"/>
    <s v="ZJ"/>
    <s v="9200088078"/>
    <s v="50"/>
    <n v="-12"/>
    <s v=""/>
    <x v="1"/>
    <x v="5"/>
    <x v="1"/>
  </r>
  <r>
    <s v="1012"/>
    <s v="0L"/>
    <x v="5"/>
    <d v="2017-11-25T00:00:00"/>
    <x v="0"/>
    <x v="2"/>
    <s v="ZJ"/>
    <s v="9200088086"/>
    <s v="50"/>
    <n v="-24"/>
    <s v=""/>
    <x v="1"/>
    <x v="5"/>
    <x v="1"/>
  </r>
  <r>
    <s v="1012"/>
    <s v="0L"/>
    <x v="5"/>
    <d v="2017-11-27T00:00:00"/>
    <x v="0"/>
    <x v="2"/>
    <s v="ZJ"/>
    <s v="9200088088"/>
    <s v="50"/>
    <n v="-12"/>
    <s v=""/>
    <x v="1"/>
    <x v="5"/>
    <x v="1"/>
  </r>
  <r>
    <s v="1012"/>
    <s v="0L"/>
    <x v="5"/>
    <d v="2017-11-27T00:00:00"/>
    <x v="0"/>
    <x v="2"/>
    <s v="ZJ"/>
    <s v="9200088089"/>
    <s v="50"/>
    <n v="-84"/>
    <s v=""/>
    <x v="1"/>
    <x v="5"/>
    <x v="1"/>
  </r>
  <r>
    <s v="1012"/>
    <s v="0L"/>
    <x v="5"/>
    <d v="2017-11-27T00:00:00"/>
    <x v="0"/>
    <x v="2"/>
    <s v="ZJ"/>
    <s v="9200088090"/>
    <s v="50"/>
    <n v="-36"/>
    <s v=""/>
    <x v="1"/>
    <x v="5"/>
    <x v="1"/>
  </r>
  <r>
    <s v="1012"/>
    <s v="0L"/>
    <x v="5"/>
    <d v="2017-11-28T00:00:00"/>
    <x v="0"/>
    <x v="2"/>
    <s v="ZJ"/>
    <s v="9200088114"/>
    <s v="50"/>
    <n v="-24"/>
    <s v=""/>
    <x v="1"/>
    <x v="5"/>
    <x v="1"/>
  </r>
  <r>
    <s v="1012"/>
    <s v="0L"/>
    <x v="5"/>
    <d v="2017-11-28T00:00:00"/>
    <x v="0"/>
    <x v="2"/>
    <s v="ZJ"/>
    <s v="9200088116"/>
    <s v="50"/>
    <n v="-24"/>
    <s v=""/>
    <x v="1"/>
    <x v="5"/>
    <x v="1"/>
  </r>
  <r>
    <s v="1012"/>
    <s v="0L"/>
    <x v="5"/>
    <d v="2017-11-28T00:00:00"/>
    <x v="0"/>
    <x v="2"/>
    <s v="ZJ"/>
    <s v="9200088155"/>
    <s v="50"/>
    <n v="-24"/>
    <s v=""/>
    <x v="1"/>
    <x v="5"/>
    <x v="1"/>
  </r>
  <r>
    <s v="1012"/>
    <s v="0L"/>
    <x v="5"/>
    <d v="2017-11-28T00:00:00"/>
    <x v="0"/>
    <x v="2"/>
    <s v="ZJ"/>
    <s v="9200088156"/>
    <s v="50"/>
    <n v="-48"/>
    <s v=""/>
    <x v="1"/>
    <x v="5"/>
    <x v="1"/>
  </r>
  <r>
    <s v="1012"/>
    <s v="0L"/>
    <x v="5"/>
    <d v="2017-11-28T00:00:00"/>
    <x v="0"/>
    <x v="2"/>
    <s v="ZJ"/>
    <s v="9200088157"/>
    <s v="50"/>
    <n v="-12"/>
    <s v=""/>
    <x v="1"/>
    <x v="5"/>
    <x v="1"/>
  </r>
  <r>
    <s v="1012"/>
    <s v="0L"/>
    <x v="5"/>
    <d v="2017-11-29T00:00:00"/>
    <x v="0"/>
    <x v="2"/>
    <s v="ZJ"/>
    <s v="9200088206"/>
    <s v="50"/>
    <n v="-36"/>
    <s v=""/>
    <x v="1"/>
    <x v="5"/>
    <x v="1"/>
  </r>
  <r>
    <s v="1012"/>
    <s v="0L"/>
    <x v="5"/>
    <d v="2017-11-29T00:00:00"/>
    <x v="0"/>
    <x v="2"/>
    <s v="ZJ"/>
    <s v="9200088207"/>
    <s v="50"/>
    <n v="-12"/>
    <s v=""/>
    <x v="1"/>
    <x v="5"/>
    <x v="1"/>
  </r>
  <r>
    <s v="1012"/>
    <s v="0L"/>
    <x v="5"/>
    <d v="2017-11-29T00:00:00"/>
    <x v="0"/>
    <x v="2"/>
    <s v="ZJ"/>
    <s v="9200088214"/>
    <s v="50"/>
    <n v="-24"/>
    <s v=""/>
    <x v="1"/>
    <x v="5"/>
    <x v="1"/>
  </r>
  <r>
    <s v="1012"/>
    <s v="0L"/>
    <x v="5"/>
    <d v="2017-11-30T00:00:00"/>
    <x v="0"/>
    <x v="2"/>
    <s v="ZJ"/>
    <s v="9200088283"/>
    <s v="50"/>
    <n v="-48"/>
    <s v=""/>
    <x v="1"/>
    <x v="5"/>
    <x v="1"/>
  </r>
  <r>
    <s v="1012"/>
    <s v="0L"/>
    <x v="5"/>
    <d v="2017-11-30T00:00:00"/>
    <x v="0"/>
    <x v="2"/>
    <s v="ZJ"/>
    <s v="9200088285"/>
    <s v="50"/>
    <n v="-12"/>
    <s v=""/>
    <x v="2"/>
    <x v="5"/>
    <x v="2"/>
  </r>
  <r>
    <s v="1012"/>
    <s v="0L"/>
    <x v="5"/>
    <d v="2017-12-01T00:00:00"/>
    <x v="0"/>
    <x v="3"/>
    <s v="ZJ"/>
    <s v="9200088324"/>
    <s v="50"/>
    <n v="-24"/>
    <s v=""/>
    <x v="1"/>
    <x v="5"/>
    <x v="1"/>
  </r>
  <r>
    <s v="1012"/>
    <s v="0L"/>
    <x v="5"/>
    <d v="2017-12-01T00:00:00"/>
    <x v="0"/>
    <x v="3"/>
    <s v="ZJ"/>
    <s v="9200088331"/>
    <s v="50"/>
    <n v="-12"/>
    <s v=""/>
    <x v="0"/>
    <x v="5"/>
    <x v="0"/>
  </r>
  <r>
    <s v="1012"/>
    <s v="0L"/>
    <x v="5"/>
    <d v="2017-12-01T00:00:00"/>
    <x v="0"/>
    <x v="3"/>
    <s v="ZJ"/>
    <s v="9200088333"/>
    <s v="50"/>
    <n v="-36"/>
    <s v=""/>
    <x v="1"/>
    <x v="5"/>
    <x v="1"/>
  </r>
  <r>
    <s v="1012"/>
    <s v="0L"/>
    <x v="5"/>
    <d v="2017-12-04T00:00:00"/>
    <x v="0"/>
    <x v="3"/>
    <s v="ZJ"/>
    <s v="9200088394"/>
    <s v="50"/>
    <n v="-12"/>
    <s v=""/>
    <x v="1"/>
    <x v="5"/>
    <x v="1"/>
  </r>
  <r>
    <s v="1012"/>
    <s v="0L"/>
    <x v="5"/>
    <d v="2017-12-04T00:00:00"/>
    <x v="0"/>
    <x v="3"/>
    <s v="ZJ"/>
    <s v="9200088397"/>
    <s v="50"/>
    <n v="-12"/>
    <s v=""/>
    <x v="1"/>
    <x v="5"/>
    <x v="1"/>
  </r>
  <r>
    <s v="1012"/>
    <s v="0L"/>
    <x v="5"/>
    <d v="2017-12-04T00:00:00"/>
    <x v="0"/>
    <x v="3"/>
    <s v="ZJ"/>
    <s v="9200088398"/>
    <s v="50"/>
    <n v="-12"/>
    <s v=""/>
    <x v="1"/>
    <x v="5"/>
    <x v="1"/>
  </r>
  <r>
    <s v="1012"/>
    <s v="0L"/>
    <x v="5"/>
    <d v="2017-12-04T00:00:00"/>
    <x v="0"/>
    <x v="3"/>
    <s v="ZJ"/>
    <s v="9200088399"/>
    <s v="50"/>
    <n v="-24"/>
    <s v=""/>
    <x v="1"/>
    <x v="5"/>
    <x v="1"/>
  </r>
  <r>
    <s v="1012"/>
    <s v="0L"/>
    <x v="5"/>
    <d v="2017-12-05T00:00:00"/>
    <x v="0"/>
    <x v="3"/>
    <s v="ZJ"/>
    <s v="9200088428"/>
    <s v="50"/>
    <n v="-12"/>
    <s v=""/>
    <x v="1"/>
    <x v="5"/>
    <x v="1"/>
  </r>
  <r>
    <s v="1012"/>
    <s v="0L"/>
    <x v="5"/>
    <d v="2017-12-05T00:00:00"/>
    <x v="0"/>
    <x v="3"/>
    <s v="ZJ"/>
    <s v="9200088434"/>
    <s v="50"/>
    <n v="-24"/>
    <s v=""/>
    <x v="1"/>
    <x v="5"/>
    <x v="1"/>
  </r>
  <r>
    <s v="1012"/>
    <s v="0L"/>
    <x v="5"/>
    <d v="2017-12-05T00:00:00"/>
    <x v="0"/>
    <x v="3"/>
    <s v="ZJ"/>
    <s v="9200088456"/>
    <s v="50"/>
    <n v="-96"/>
    <s v=""/>
    <x v="1"/>
    <x v="5"/>
    <x v="1"/>
  </r>
  <r>
    <s v="1012"/>
    <s v="0L"/>
    <x v="5"/>
    <d v="2017-12-05T00:00:00"/>
    <x v="0"/>
    <x v="3"/>
    <s v="ZJ"/>
    <s v="9200088458"/>
    <s v="50"/>
    <n v="-72"/>
    <s v=""/>
    <x v="1"/>
    <x v="5"/>
    <x v="1"/>
  </r>
  <r>
    <s v="1012"/>
    <s v="0L"/>
    <x v="5"/>
    <d v="2017-12-05T00:00:00"/>
    <x v="0"/>
    <x v="3"/>
    <s v="ZJ"/>
    <s v="9200088462"/>
    <s v="50"/>
    <n v="-96"/>
    <s v=""/>
    <x v="1"/>
    <x v="5"/>
    <x v="1"/>
  </r>
  <r>
    <s v="1012"/>
    <s v="0L"/>
    <x v="5"/>
    <d v="2017-12-05T00:00:00"/>
    <x v="0"/>
    <x v="3"/>
    <s v="ZJ"/>
    <s v="9200088463"/>
    <s v="50"/>
    <n v="-12"/>
    <s v=""/>
    <x v="1"/>
    <x v="5"/>
    <x v="1"/>
  </r>
  <r>
    <s v="1012"/>
    <s v="0L"/>
    <x v="5"/>
    <d v="2017-12-05T00:00:00"/>
    <x v="0"/>
    <x v="3"/>
    <s v="ZJ"/>
    <s v="9200088464"/>
    <s v="50"/>
    <n v="-12"/>
    <s v=""/>
    <x v="1"/>
    <x v="5"/>
    <x v="1"/>
  </r>
  <r>
    <s v="1012"/>
    <s v="0L"/>
    <x v="5"/>
    <d v="2017-12-05T00:00:00"/>
    <x v="0"/>
    <x v="3"/>
    <s v="ZJ"/>
    <s v="9200088465"/>
    <s v="50"/>
    <n v="-72"/>
    <s v=""/>
    <x v="1"/>
    <x v="5"/>
    <x v="1"/>
  </r>
  <r>
    <s v="1012"/>
    <s v="0L"/>
    <x v="5"/>
    <d v="2017-12-06T00:00:00"/>
    <x v="0"/>
    <x v="3"/>
    <s v="ZJ"/>
    <s v="9200088542"/>
    <s v="50"/>
    <n v="-48"/>
    <s v=""/>
    <x v="1"/>
    <x v="5"/>
    <x v="1"/>
  </r>
  <r>
    <s v="1012"/>
    <s v="0L"/>
    <x v="5"/>
    <d v="2017-12-06T00:00:00"/>
    <x v="0"/>
    <x v="3"/>
    <s v="ZJ"/>
    <s v="9200088544"/>
    <s v="50"/>
    <n v="-36"/>
    <s v=""/>
    <x v="1"/>
    <x v="5"/>
    <x v="1"/>
  </r>
  <r>
    <s v="1012"/>
    <s v="0L"/>
    <x v="5"/>
    <d v="2017-12-06T00:00:00"/>
    <x v="0"/>
    <x v="3"/>
    <s v="ZJ"/>
    <s v="9200088545"/>
    <s v="50"/>
    <n v="-12"/>
    <s v=""/>
    <x v="1"/>
    <x v="5"/>
    <x v="1"/>
  </r>
  <r>
    <s v="1012"/>
    <s v="0L"/>
    <x v="5"/>
    <d v="2017-12-07T00:00:00"/>
    <x v="0"/>
    <x v="3"/>
    <s v="ZJ"/>
    <s v="9200088587"/>
    <s v="50"/>
    <n v="-24"/>
    <s v=""/>
    <x v="1"/>
    <x v="5"/>
    <x v="1"/>
  </r>
  <r>
    <s v="1012"/>
    <s v="0L"/>
    <x v="5"/>
    <d v="2017-12-07T00:00:00"/>
    <x v="0"/>
    <x v="3"/>
    <s v="ZJ"/>
    <s v="9200088591"/>
    <s v="50"/>
    <n v="-12"/>
    <s v=""/>
    <x v="1"/>
    <x v="5"/>
    <x v="1"/>
  </r>
  <r>
    <s v="1012"/>
    <s v="0L"/>
    <x v="5"/>
    <d v="2017-12-08T00:00:00"/>
    <x v="0"/>
    <x v="3"/>
    <s v="ZJ"/>
    <s v="9200088635"/>
    <s v="50"/>
    <n v="-36"/>
    <s v=""/>
    <x v="1"/>
    <x v="5"/>
    <x v="1"/>
  </r>
  <r>
    <s v="1012"/>
    <s v="0L"/>
    <x v="5"/>
    <d v="2017-12-08T00:00:00"/>
    <x v="0"/>
    <x v="3"/>
    <s v="ZJ"/>
    <s v="9200088642"/>
    <s v="50"/>
    <n v="-12"/>
    <s v=""/>
    <x v="1"/>
    <x v="5"/>
    <x v="1"/>
  </r>
  <r>
    <s v="1012"/>
    <s v="0L"/>
    <x v="5"/>
    <d v="2017-12-11T00:00:00"/>
    <x v="0"/>
    <x v="3"/>
    <s v="ZJ"/>
    <s v="9200088698"/>
    <s v="50"/>
    <n v="-48"/>
    <s v=""/>
    <x v="1"/>
    <x v="5"/>
    <x v="1"/>
  </r>
  <r>
    <s v="1012"/>
    <s v="0L"/>
    <x v="5"/>
    <d v="2017-12-11T00:00:00"/>
    <x v="0"/>
    <x v="3"/>
    <s v="ZJ"/>
    <s v="9200088700"/>
    <s v="50"/>
    <n v="-60"/>
    <s v=""/>
    <x v="1"/>
    <x v="5"/>
    <x v="1"/>
  </r>
  <r>
    <s v="1012"/>
    <s v="0L"/>
    <x v="5"/>
    <d v="2017-12-11T00:00:00"/>
    <x v="0"/>
    <x v="3"/>
    <s v="ZJ"/>
    <s v="9200088701"/>
    <s v="50"/>
    <n v="-36"/>
    <s v=""/>
    <x v="1"/>
    <x v="5"/>
    <x v="1"/>
  </r>
  <r>
    <s v="1012"/>
    <s v="0L"/>
    <x v="5"/>
    <d v="2017-12-12T00:00:00"/>
    <x v="0"/>
    <x v="3"/>
    <s v="ZJ"/>
    <s v="9200088754"/>
    <s v="50"/>
    <n v="-48"/>
    <s v=""/>
    <x v="1"/>
    <x v="5"/>
    <x v="1"/>
  </r>
  <r>
    <s v="1012"/>
    <s v="0L"/>
    <x v="5"/>
    <d v="2017-12-12T00:00:00"/>
    <x v="0"/>
    <x v="3"/>
    <s v="ZJ"/>
    <s v="9200088760"/>
    <s v="50"/>
    <n v="-12"/>
    <s v=""/>
    <x v="1"/>
    <x v="5"/>
    <x v="1"/>
  </r>
  <r>
    <s v="1012"/>
    <s v="0L"/>
    <x v="5"/>
    <d v="2017-12-12T00:00:00"/>
    <x v="0"/>
    <x v="3"/>
    <s v="ZJ"/>
    <s v="9200088761"/>
    <s v="50"/>
    <n v="-12"/>
    <s v=""/>
    <x v="1"/>
    <x v="5"/>
    <x v="1"/>
  </r>
  <r>
    <s v="1012"/>
    <s v="0L"/>
    <x v="5"/>
    <d v="2017-12-13T00:00:00"/>
    <x v="0"/>
    <x v="3"/>
    <s v="ZJ"/>
    <s v="9200088802"/>
    <s v="50"/>
    <n v="-60"/>
    <s v=""/>
    <x v="1"/>
    <x v="5"/>
    <x v="1"/>
  </r>
  <r>
    <s v="1012"/>
    <s v="0L"/>
    <x v="5"/>
    <d v="2017-12-13T00:00:00"/>
    <x v="0"/>
    <x v="3"/>
    <s v="ZJ"/>
    <s v="9200088808"/>
    <s v="50"/>
    <n v="-12"/>
    <s v=""/>
    <x v="1"/>
    <x v="5"/>
    <x v="1"/>
  </r>
  <r>
    <s v="1012"/>
    <s v="0L"/>
    <x v="5"/>
    <d v="2017-12-13T00:00:00"/>
    <x v="0"/>
    <x v="3"/>
    <s v="ZJ"/>
    <s v="9200088819"/>
    <s v="50"/>
    <n v="-24"/>
    <s v=""/>
    <x v="1"/>
    <x v="5"/>
    <x v="1"/>
  </r>
  <r>
    <s v="1012"/>
    <s v="0L"/>
    <x v="5"/>
    <d v="2017-12-13T00:00:00"/>
    <x v="0"/>
    <x v="3"/>
    <s v="ZJ"/>
    <s v="9200088820"/>
    <s v="50"/>
    <n v="-12"/>
    <s v=""/>
    <x v="1"/>
    <x v="5"/>
    <x v="1"/>
  </r>
  <r>
    <s v="1012"/>
    <s v="0L"/>
    <x v="5"/>
    <d v="2017-12-14T00:00:00"/>
    <x v="0"/>
    <x v="3"/>
    <s v="ZJ"/>
    <s v="9200088858"/>
    <s v="50"/>
    <n v="-12"/>
    <s v=""/>
    <x v="1"/>
    <x v="5"/>
    <x v="1"/>
  </r>
  <r>
    <s v="1012"/>
    <s v="0L"/>
    <x v="5"/>
    <d v="2017-12-14T00:00:00"/>
    <x v="0"/>
    <x v="3"/>
    <s v="ZJ"/>
    <s v="9200088867"/>
    <s v="50"/>
    <n v="-12"/>
    <s v=""/>
    <x v="0"/>
    <x v="5"/>
    <x v="0"/>
  </r>
  <r>
    <s v="1012"/>
    <s v="0L"/>
    <x v="5"/>
    <d v="2017-12-14T00:00:00"/>
    <x v="0"/>
    <x v="3"/>
    <s v="ZJ"/>
    <s v="9200088867"/>
    <s v="50"/>
    <n v="-84"/>
    <s v=""/>
    <x v="1"/>
    <x v="5"/>
    <x v="1"/>
  </r>
  <r>
    <s v="1012"/>
    <s v="0L"/>
    <x v="5"/>
    <d v="2017-12-14T00:00:00"/>
    <x v="0"/>
    <x v="3"/>
    <s v="ZJ"/>
    <s v="9200088873"/>
    <s v="50"/>
    <n v="-48"/>
    <s v=""/>
    <x v="1"/>
    <x v="5"/>
    <x v="1"/>
  </r>
  <r>
    <s v="1012"/>
    <s v="0L"/>
    <x v="5"/>
    <d v="2017-12-14T00:00:00"/>
    <x v="0"/>
    <x v="3"/>
    <s v="ZJ"/>
    <s v="9200088875"/>
    <s v="50"/>
    <n v="-12"/>
    <s v=""/>
    <x v="1"/>
    <x v="5"/>
    <x v="1"/>
  </r>
  <r>
    <s v="1012"/>
    <s v="0L"/>
    <x v="5"/>
    <d v="2017-12-15T00:00:00"/>
    <x v="0"/>
    <x v="3"/>
    <s v="ZJ"/>
    <s v="9200088927"/>
    <s v="50"/>
    <n v="-24"/>
    <s v=""/>
    <x v="1"/>
    <x v="5"/>
    <x v="1"/>
  </r>
  <r>
    <s v="1012"/>
    <s v="0L"/>
    <x v="5"/>
    <d v="2017-12-15T00:00:00"/>
    <x v="0"/>
    <x v="3"/>
    <s v="ZJ"/>
    <s v="9200088930"/>
    <s v="50"/>
    <n v="-24"/>
    <s v=""/>
    <x v="1"/>
    <x v="5"/>
    <x v="1"/>
  </r>
  <r>
    <s v="1012"/>
    <s v="0L"/>
    <x v="5"/>
    <d v="2017-12-15T00:00:00"/>
    <x v="0"/>
    <x v="3"/>
    <s v="ZJ"/>
    <s v="9200088933"/>
    <s v="50"/>
    <n v="-12"/>
    <s v=""/>
    <x v="1"/>
    <x v="5"/>
    <x v="1"/>
  </r>
  <r>
    <s v="1012"/>
    <s v="0L"/>
    <x v="5"/>
    <d v="2017-12-18T00:00:00"/>
    <x v="0"/>
    <x v="3"/>
    <s v="ZJ"/>
    <s v="9200088974"/>
    <s v="50"/>
    <n v="-12"/>
    <s v=""/>
    <x v="1"/>
    <x v="5"/>
    <x v="1"/>
  </r>
  <r>
    <s v="1012"/>
    <s v="0L"/>
    <x v="5"/>
    <d v="2017-12-18T00:00:00"/>
    <x v="0"/>
    <x v="3"/>
    <s v="ZJ"/>
    <s v="9200088980"/>
    <s v="50"/>
    <n v="-72"/>
    <s v=""/>
    <x v="1"/>
    <x v="5"/>
    <x v="1"/>
  </r>
  <r>
    <s v="1012"/>
    <s v="0L"/>
    <x v="5"/>
    <d v="2017-12-18T00:00:00"/>
    <x v="0"/>
    <x v="3"/>
    <s v="ZJ"/>
    <s v="9200088984"/>
    <s v="50"/>
    <n v="-24"/>
    <s v=""/>
    <x v="1"/>
    <x v="5"/>
    <x v="1"/>
  </r>
  <r>
    <s v="1012"/>
    <s v="0L"/>
    <x v="5"/>
    <d v="2017-12-19T00:00:00"/>
    <x v="0"/>
    <x v="3"/>
    <s v="ZJ"/>
    <s v="9200089049"/>
    <s v="50"/>
    <n v="-12"/>
    <s v=""/>
    <x v="1"/>
    <x v="5"/>
    <x v="1"/>
  </r>
  <r>
    <s v="1012"/>
    <s v="0L"/>
    <x v="5"/>
    <d v="2017-12-19T00:00:00"/>
    <x v="0"/>
    <x v="3"/>
    <s v="ZJ"/>
    <s v="9200089055"/>
    <s v="50"/>
    <n v="-12"/>
    <s v=""/>
    <x v="1"/>
    <x v="5"/>
    <x v="1"/>
  </r>
  <r>
    <s v="1012"/>
    <s v="0L"/>
    <x v="5"/>
    <d v="2017-12-19T00:00:00"/>
    <x v="0"/>
    <x v="3"/>
    <s v="ZJ"/>
    <s v="9200089056"/>
    <s v="50"/>
    <n v="-72"/>
    <s v=""/>
    <x v="1"/>
    <x v="5"/>
    <x v="1"/>
  </r>
  <r>
    <s v="1012"/>
    <s v="0L"/>
    <x v="5"/>
    <d v="2017-12-19T00:00:00"/>
    <x v="0"/>
    <x v="3"/>
    <s v="ZJ"/>
    <s v="9200089057"/>
    <s v="50"/>
    <n v="-12"/>
    <s v=""/>
    <x v="1"/>
    <x v="5"/>
    <x v="1"/>
  </r>
  <r>
    <s v="1012"/>
    <s v="0L"/>
    <x v="5"/>
    <d v="2017-12-19T00:00:00"/>
    <x v="0"/>
    <x v="3"/>
    <s v="ZJ"/>
    <s v="9200089058"/>
    <s v="50"/>
    <n v="-48"/>
    <s v=""/>
    <x v="1"/>
    <x v="5"/>
    <x v="1"/>
  </r>
  <r>
    <s v="1012"/>
    <s v="0L"/>
    <x v="5"/>
    <d v="2017-12-20T00:00:00"/>
    <x v="0"/>
    <x v="3"/>
    <s v="ZJ"/>
    <s v="9200089119"/>
    <s v="50"/>
    <n v="-12"/>
    <s v=""/>
    <x v="1"/>
    <x v="5"/>
    <x v="1"/>
  </r>
  <r>
    <s v="1012"/>
    <s v="0L"/>
    <x v="5"/>
    <d v="2017-12-20T00:00:00"/>
    <x v="0"/>
    <x v="3"/>
    <s v="ZJ"/>
    <s v="9200089120"/>
    <s v="50"/>
    <n v="-48"/>
    <s v=""/>
    <x v="1"/>
    <x v="5"/>
    <x v="1"/>
  </r>
  <r>
    <s v="1012"/>
    <s v="0L"/>
    <x v="5"/>
    <d v="2017-12-20T00:00:00"/>
    <x v="0"/>
    <x v="3"/>
    <s v="ZJ"/>
    <s v="9200089125"/>
    <s v="50"/>
    <n v="-12"/>
    <s v=""/>
    <x v="1"/>
    <x v="5"/>
    <x v="1"/>
  </r>
  <r>
    <s v="1012"/>
    <s v="0L"/>
    <x v="5"/>
    <d v="2017-12-20T00:00:00"/>
    <x v="0"/>
    <x v="3"/>
    <s v="ZJ"/>
    <s v="9200089126"/>
    <s v="50"/>
    <n v="-12"/>
    <s v=""/>
    <x v="1"/>
    <x v="5"/>
    <x v="1"/>
  </r>
  <r>
    <s v="1012"/>
    <s v="0L"/>
    <x v="5"/>
    <d v="2017-12-21T00:00:00"/>
    <x v="0"/>
    <x v="3"/>
    <s v="ZJ"/>
    <s v="9200089202"/>
    <s v="50"/>
    <n v="-48"/>
    <s v=""/>
    <x v="1"/>
    <x v="5"/>
    <x v="1"/>
  </r>
  <r>
    <s v="1012"/>
    <s v="0L"/>
    <x v="5"/>
    <d v="2017-12-21T00:00:00"/>
    <x v="0"/>
    <x v="3"/>
    <s v="ZJ"/>
    <s v="9200089207"/>
    <s v="50"/>
    <n v="-12"/>
    <s v=""/>
    <x v="1"/>
    <x v="5"/>
    <x v="1"/>
  </r>
  <r>
    <s v="1012"/>
    <s v="0L"/>
    <x v="5"/>
    <d v="2017-12-22T00:00:00"/>
    <x v="0"/>
    <x v="3"/>
    <s v="ZJ"/>
    <s v="9200089244"/>
    <s v="50"/>
    <n v="-12"/>
    <s v=""/>
    <x v="1"/>
    <x v="5"/>
    <x v="1"/>
  </r>
  <r>
    <s v="1012"/>
    <s v="0L"/>
    <x v="5"/>
    <d v="2017-12-22T00:00:00"/>
    <x v="0"/>
    <x v="3"/>
    <s v="ZJ"/>
    <s v="9200089245"/>
    <s v="50"/>
    <n v="-36"/>
    <s v=""/>
    <x v="1"/>
    <x v="5"/>
    <x v="1"/>
  </r>
  <r>
    <s v="1012"/>
    <s v="0L"/>
    <x v="5"/>
    <d v="2017-12-22T00:00:00"/>
    <x v="0"/>
    <x v="3"/>
    <s v="ZJ"/>
    <s v="9200089252"/>
    <s v="50"/>
    <n v="-12"/>
    <s v=""/>
    <x v="1"/>
    <x v="5"/>
    <x v="1"/>
  </r>
  <r>
    <s v="1012"/>
    <s v="0L"/>
    <x v="5"/>
    <d v="2017-12-26T00:00:00"/>
    <x v="0"/>
    <x v="3"/>
    <s v="ZJ"/>
    <s v="9200089311"/>
    <s v="50"/>
    <n v="-48"/>
    <s v=""/>
    <x v="1"/>
    <x v="5"/>
    <x v="1"/>
  </r>
  <r>
    <s v="1012"/>
    <s v="0L"/>
    <x v="5"/>
    <d v="2017-12-26T00:00:00"/>
    <x v="0"/>
    <x v="3"/>
    <s v="ZJ"/>
    <s v="9200089314"/>
    <s v="50"/>
    <n v="-12"/>
    <s v=""/>
    <x v="1"/>
    <x v="5"/>
    <x v="1"/>
  </r>
  <r>
    <s v="1012"/>
    <s v="0L"/>
    <x v="5"/>
    <d v="2017-12-26T00:00:00"/>
    <x v="0"/>
    <x v="3"/>
    <s v="ZJ"/>
    <s v="9200089316"/>
    <s v="50"/>
    <n v="-12"/>
    <s v=""/>
    <x v="0"/>
    <x v="5"/>
    <x v="0"/>
  </r>
  <r>
    <s v="1012"/>
    <s v="0L"/>
    <x v="5"/>
    <d v="2017-12-27T00:00:00"/>
    <x v="0"/>
    <x v="3"/>
    <s v="ZJ"/>
    <s v="9200089364"/>
    <s v="50"/>
    <n v="-96"/>
    <s v=""/>
    <x v="1"/>
    <x v="5"/>
    <x v="1"/>
  </r>
  <r>
    <s v="1012"/>
    <s v="0L"/>
    <x v="5"/>
    <d v="2017-12-27T00:00:00"/>
    <x v="0"/>
    <x v="3"/>
    <s v="ZJ"/>
    <s v="9200089380"/>
    <s v="50"/>
    <n v="-12"/>
    <s v=""/>
    <x v="2"/>
    <x v="5"/>
    <x v="2"/>
  </r>
  <r>
    <s v="1012"/>
    <s v="0L"/>
    <x v="5"/>
    <d v="2017-12-27T00:00:00"/>
    <x v="0"/>
    <x v="3"/>
    <s v="ZJ"/>
    <s v="9200089380"/>
    <s v="50"/>
    <n v="-24"/>
    <s v=""/>
    <x v="1"/>
    <x v="5"/>
    <x v="1"/>
  </r>
  <r>
    <s v="1012"/>
    <s v="0L"/>
    <x v="5"/>
    <d v="2017-12-28T00:00:00"/>
    <x v="0"/>
    <x v="3"/>
    <s v="ZJ"/>
    <s v="9200089410"/>
    <s v="50"/>
    <n v="-12"/>
    <s v=""/>
    <x v="1"/>
    <x v="5"/>
    <x v="1"/>
  </r>
  <r>
    <s v="1012"/>
    <s v="0L"/>
    <x v="5"/>
    <d v="2017-12-28T00:00:00"/>
    <x v="0"/>
    <x v="3"/>
    <s v="ZJ"/>
    <s v="9200089435"/>
    <s v="50"/>
    <n v="-12"/>
    <s v=""/>
    <x v="1"/>
    <x v="5"/>
    <x v="1"/>
  </r>
  <r>
    <s v="1012"/>
    <s v="0L"/>
    <x v="5"/>
    <d v="2017-12-28T00:00:00"/>
    <x v="0"/>
    <x v="3"/>
    <s v="ZJ"/>
    <s v="9200089440"/>
    <s v="50"/>
    <n v="-96"/>
    <s v=""/>
    <x v="1"/>
    <x v="5"/>
    <x v="1"/>
  </r>
  <r>
    <s v="1012"/>
    <s v="0L"/>
    <x v="5"/>
    <d v="2017-12-28T00:00:00"/>
    <x v="0"/>
    <x v="3"/>
    <s v="ZJ"/>
    <s v="9200089441"/>
    <s v="50"/>
    <n v="-72"/>
    <s v=""/>
    <x v="1"/>
    <x v="5"/>
    <x v="1"/>
  </r>
  <r>
    <s v="1012"/>
    <s v="0L"/>
    <x v="5"/>
    <d v="2017-12-28T00:00:00"/>
    <x v="0"/>
    <x v="3"/>
    <s v="ZJ"/>
    <s v="9200089442"/>
    <s v="50"/>
    <n v="-36"/>
    <s v=""/>
    <x v="1"/>
    <x v="5"/>
    <x v="1"/>
  </r>
  <r>
    <s v="1012"/>
    <s v="0L"/>
    <x v="5"/>
    <d v="2017-12-29T00:00:00"/>
    <x v="0"/>
    <x v="3"/>
    <s v="ZJ"/>
    <s v="9200089482"/>
    <s v="50"/>
    <n v="-12"/>
    <s v=""/>
    <x v="1"/>
    <x v="5"/>
    <x v="1"/>
  </r>
  <r>
    <s v="1012"/>
    <s v="0L"/>
    <x v="5"/>
    <d v="2017-12-29T00:00:00"/>
    <x v="0"/>
    <x v="3"/>
    <s v="ZJ"/>
    <s v="9200089491"/>
    <s v="50"/>
    <n v="-24"/>
    <s v=""/>
    <x v="1"/>
    <x v="5"/>
    <x v="1"/>
  </r>
  <r>
    <s v="1012"/>
    <s v="0L"/>
    <x v="5"/>
    <d v="2017-12-29T00:00:00"/>
    <x v="0"/>
    <x v="3"/>
    <s v="ZJ"/>
    <s v="9200089495"/>
    <s v="50"/>
    <n v="-24"/>
    <s v=""/>
    <x v="1"/>
    <x v="5"/>
    <x v="1"/>
  </r>
  <r>
    <s v="1012"/>
    <s v="0L"/>
    <x v="5"/>
    <d v="2017-12-29T00:00:00"/>
    <x v="0"/>
    <x v="3"/>
    <s v="ZJ"/>
    <s v="9200089497"/>
    <s v="50"/>
    <n v="-12"/>
    <s v=""/>
    <x v="2"/>
    <x v="5"/>
    <x v="2"/>
  </r>
  <r>
    <s v="1012"/>
    <s v="0L"/>
    <x v="5"/>
    <d v="2017-12-29T00:00:00"/>
    <x v="0"/>
    <x v="3"/>
    <s v="ZJ"/>
    <s v="9200089497"/>
    <s v="50"/>
    <n v="-36"/>
    <s v=""/>
    <x v="1"/>
    <x v="5"/>
    <x v="1"/>
  </r>
  <r>
    <s v="1012"/>
    <s v="0L"/>
    <x v="5"/>
    <d v="2017-12-29T00:00:00"/>
    <x v="0"/>
    <x v="3"/>
    <s v="ZJ"/>
    <s v="9200089498"/>
    <s v="50"/>
    <n v="-36"/>
    <s v=""/>
    <x v="1"/>
    <x v="5"/>
    <x v="1"/>
  </r>
  <r>
    <s v="1012"/>
    <s v="0L"/>
    <x v="5"/>
    <d v="2017-12-29T00:00:00"/>
    <x v="0"/>
    <x v="3"/>
    <s v="ZJ"/>
    <s v="9200089503"/>
    <s v="50"/>
    <n v="-12"/>
    <s v=""/>
    <x v="1"/>
    <x v="5"/>
    <x v="1"/>
  </r>
  <r>
    <s v="1012"/>
    <s v="0L"/>
    <x v="5"/>
    <d v="2017-12-29T00:00:00"/>
    <x v="0"/>
    <x v="3"/>
    <s v="ZJ"/>
    <s v="9200089505"/>
    <s v="50"/>
    <n v="-72"/>
    <s v=""/>
    <x v="1"/>
    <x v="5"/>
    <x v="1"/>
  </r>
  <r>
    <s v="1012"/>
    <s v="0L"/>
    <x v="5"/>
    <d v="2017-12-29T00:00:00"/>
    <x v="0"/>
    <x v="3"/>
    <s v="ZJ"/>
    <s v="9200089508"/>
    <s v="50"/>
    <n v="-36"/>
    <s v=""/>
    <x v="1"/>
    <x v="5"/>
    <x v="1"/>
  </r>
  <r>
    <s v="1012"/>
    <s v="0L"/>
    <x v="5"/>
    <d v="2018-01-02T00:00:00"/>
    <x v="1"/>
    <x v="4"/>
    <s v="ZJ"/>
    <s v="9200089555"/>
    <s v="50"/>
    <n v="-48"/>
    <s v=""/>
    <x v="1"/>
    <x v="5"/>
    <x v="1"/>
  </r>
  <r>
    <s v="1012"/>
    <s v="0L"/>
    <x v="5"/>
    <d v="2018-01-02T00:00:00"/>
    <x v="1"/>
    <x v="4"/>
    <s v="ZJ"/>
    <s v="9200089556"/>
    <s v="50"/>
    <n v="-36"/>
    <s v=""/>
    <x v="1"/>
    <x v="5"/>
    <x v="1"/>
  </r>
  <r>
    <s v="1012"/>
    <s v="0L"/>
    <x v="5"/>
    <d v="2018-01-02T00:00:00"/>
    <x v="1"/>
    <x v="4"/>
    <s v="ZJ"/>
    <s v="9200089557"/>
    <s v="50"/>
    <n v="-36"/>
    <s v=""/>
    <x v="1"/>
    <x v="5"/>
    <x v="1"/>
  </r>
  <r>
    <s v="1012"/>
    <s v="0L"/>
    <x v="5"/>
    <d v="2018-01-02T00:00:00"/>
    <x v="1"/>
    <x v="4"/>
    <s v="ZJ"/>
    <s v="9200089558"/>
    <s v="50"/>
    <n v="-12"/>
    <s v=""/>
    <x v="1"/>
    <x v="5"/>
    <x v="1"/>
  </r>
  <r>
    <s v="1012"/>
    <s v="0L"/>
    <x v="5"/>
    <d v="2018-01-02T00:00:00"/>
    <x v="1"/>
    <x v="4"/>
    <s v="ZJ"/>
    <s v="9200089560"/>
    <s v="50"/>
    <n v="-48"/>
    <s v=""/>
    <x v="1"/>
    <x v="5"/>
    <x v="1"/>
  </r>
  <r>
    <s v="1012"/>
    <s v="0L"/>
    <x v="5"/>
    <d v="2018-01-02T00:00:00"/>
    <x v="1"/>
    <x v="4"/>
    <s v="ZJ"/>
    <s v="9200089569"/>
    <s v="50"/>
    <n v="-84"/>
    <s v=""/>
    <x v="1"/>
    <x v="5"/>
    <x v="1"/>
  </r>
  <r>
    <s v="1012"/>
    <s v="0L"/>
    <x v="5"/>
    <d v="2018-01-01T00:00:00"/>
    <x v="1"/>
    <x v="4"/>
    <s v="ZJ"/>
    <s v="9200089573"/>
    <s v="50"/>
    <n v="-12"/>
    <s v=""/>
    <x v="1"/>
    <x v="5"/>
    <x v="1"/>
  </r>
  <r>
    <s v="1012"/>
    <s v="0L"/>
    <x v="5"/>
    <d v="2018-01-03T00:00:00"/>
    <x v="1"/>
    <x v="4"/>
    <s v="ZJ"/>
    <s v="9200089605"/>
    <s v="50"/>
    <n v="-24"/>
    <s v=""/>
    <x v="1"/>
    <x v="5"/>
    <x v="1"/>
  </r>
  <r>
    <s v="1012"/>
    <s v="0L"/>
    <x v="5"/>
    <d v="2018-01-03T00:00:00"/>
    <x v="1"/>
    <x v="4"/>
    <s v="ZJ"/>
    <s v="9200089609"/>
    <s v="50"/>
    <n v="-12"/>
    <s v=""/>
    <x v="1"/>
    <x v="5"/>
    <x v="1"/>
  </r>
  <r>
    <s v="1012"/>
    <s v="0L"/>
    <x v="5"/>
    <d v="2018-01-04T00:00:00"/>
    <x v="1"/>
    <x v="4"/>
    <s v="ZJ"/>
    <s v="9200089656"/>
    <s v="50"/>
    <n v="-12"/>
    <s v=""/>
    <x v="1"/>
    <x v="5"/>
    <x v="1"/>
  </r>
  <r>
    <s v="1012"/>
    <s v="0L"/>
    <x v="5"/>
    <d v="2018-01-04T00:00:00"/>
    <x v="1"/>
    <x v="4"/>
    <s v="ZJ"/>
    <s v="9200089663"/>
    <s v="50"/>
    <n v="-24"/>
    <s v=""/>
    <x v="1"/>
    <x v="5"/>
    <x v="1"/>
  </r>
  <r>
    <s v="1012"/>
    <s v="0L"/>
    <x v="5"/>
    <d v="2018-01-04T00:00:00"/>
    <x v="1"/>
    <x v="4"/>
    <s v="ZJ"/>
    <s v="9200089668"/>
    <s v="50"/>
    <n v="-48"/>
    <s v=""/>
    <x v="1"/>
    <x v="5"/>
    <x v="1"/>
  </r>
  <r>
    <s v="1012"/>
    <s v="0L"/>
    <x v="5"/>
    <d v="2018-01-05T00:00:00"/>
    <x v="1"/>
    <x v="4"/>
    <s v="ZJ"/>
    <s v="9200089722"/>
    <s v="50"/>
    <n v="-12"/>
    <s v=""/>
    <x v="1"/>
    <x v="5"/>
    <x v="1"/>
  </r>
  <r>
    <s v="1012"/>
    <s v="0L"/>
    <x v="5"/>
    <d v="2018-01-05T00:00:00"/>
    <x v="1"/>
    <x v="4"/>
    <s v="ZJ"/>
    <s v="9200089730"/>
    <s v="50"/>
    <n v="-12"/>
    <s v=""/>
    <x v="1"/>
    <x v="5"/>
    <x v="1"/>
  </r>
  <r>
    <s v="1012"/>
    <s v="0L"/>
    <x v="5"/>
    <d v="2018-01-05T00:00:00"/>
    <x v="1"/>
    <x v="4"/>
    <s v="ZJ"/>
    <s v="9200089731"/>
    <s v="50"/>
    <n v="-12"/>
    <s v=""/>
    <x v="1"/>
    <x v="5"/>
    <x v="1"/>
  </r>
  <r>
    <s v="1012"/>
    <s v="0L"/>
    <x v="5"/>
    <d v="2018-01-05T00:00:00"/>
    <x v="1"/>
    <x v="4"/>
    <s v="ZJ"/>
    <s v="9200089733"/>
    <s v="50"/>
    <n v="-12"/>
    <s v=""/>
    <x v="1"/>
    <x v="5"/>
    <x v="1"/>
  </r>
  <r>
    <s v="1012"/>
    <s v="0L"/>
    <x v="5"/>
    <d v="2018-01-08T00:00:00"/>
    <x v="1"/>
    <x v="4"/>
    <s v="ZJ"/>
    <s v="9200089766"/>
    <s v="50"/>
    <n v="-12"/>
    <s v=""/>
    <x v="1"/>
    <x v="5"/>
    <x v="1"/>
  </r>
  <r>
    <s v="1012"/>
    <s v="0L"/>
    <x v="5"/>
    <d v="2018-01-08T00:00:00"/>
    <x v="1"/>
    <x v="4"/>
    <s v="ZJ"/>
    <s v="9200089768"/>
    <s v="50"/>
    <n v="-60"/>
    <s v=""/>
    <x v="1"/>
    <x v="5"/>
    <x v="1"/>
  </r>
  <r>
    <s v="1012"/>
    <s v="0L"/>
    <x v="5"/>
    <d v="2018-01-08T00:00:00"/>
    <x v="1"/>
    <x v="4"/>
    <s v="ZJ"/>
    <s v="9200089781"/>
    <s v="50"/>
    <n v="-36"/>
    <s v=""/>
    <x v="1"/>
    <x v="5"/>
    <x v="1"/>
  </r>
  <r>
    <s v="1012"/>
    <s v="0L"/>
    <x v="5"/>
    <d v="2018-01-08T00:00:00"/>
    <x v="1"/>
    <x v="4"/>
    <s v="ZJ"/>
    <s v="9200089782"/>
    <s v="50"/>
    <n v="-12"/>
    <s v=""/>
    <x v="1"/>
    <x v="5"/>
    <x v="1"/>
  </r>
  <r>
    <s v="1012"/>
    <s v="0L"/>
    <x v="5"/>
    <d v="2018-01-08T00:00:00"/>
    <x v="1"/>
    <x v="4"/>
    <s v="ZJ"/>
    <s v="9200089783"/>
    <s v="50"/>
    <n v="-72"/>
    <s v=""/>
    <x v="1"/>
    <x v="5"/>
    <x v="1"/>
  </r>
  <r>
    <s v="1012"/>
    <s v="0L"/>
    <x v="5"/>
    <d v="2018-01-08T00:00:00"/>
    <x v="1"/>
    <x v="4"/>
    <s v="ZJ"/>
    <s v="9200089785"/>
    <s v="50"/>
    <n v="-60"/>
    <s v=""/>
    <x v="1"/>
    <x v="5"/>
    <x v="1"/>
  </r>
  <r>
    <s v="1012"/>
    <s v="0L"/>
    <x v="5"/>
    <d v="2018-01-08T00:00:00"/>
    <x v="1"/>
    <x v="4"/>
    <s v="ZJ"/>
    <s v="9200089786"/>
    <s v="50"/>
    <n v="-12"/>
    <s v=""/>
    <x v="1"/>
    <x v="5"/>
    <x v="1"/>
  </r>
  <r>
    <s v="1012"/>
    <s v="0L"/>
    <x v="5"/>
    <d v="2018-01-09T00:00:00"/>
    <x v="1"/>
    <x v="4"/>
    <s v="ZJ"/>
    <s v="9200089816"/>
    <s v="50"/>
    <n v="-72"/>
    <s v=""/>
    <x v="1"/>
    <x v="5"/>
    <x v="1"/>
  </r>
  <r>
    <s v="1012"/>
    <s v="0L"/>
    <x v="5"/>
    <d v="2018-01-10T00:00:00"/>
    <x v="1"/>
    <x v="4"/>
    <s v="ZJ"/>
    <s v="9200089868"/>
    <s v="50"/>
    <n v="-108"/>
    <s v=""/>
    <x v="1"/>
    <x v="5"/>
    <x v="1"/>
  </r>
  <r>
    <s v="1012"/>
    <s v="0L"/>
    <x v="5"/>
    <d v="2018-01-10T00:00:00"/>
    <x v="1"/>
    <x v="4"/>
    <s v="ZJ"/>
    <s v="9200089872"/>
    <s v="50"/>
    <n v="-12"/>
    <s v=""/>
    <x v="1"/>
    <x v="5"/>
    <x v="1"/>
  </r>
  <r>
    <s v="1012"/>
    <s v="0L"/>
    <x v="5"/>
    <d v="2018-01-10T00:00:00"/>
    <x v="1"/>
    <x v="4"/>
    <s v="ZJ"/>
    <s v="9200089887"/>
    <s v="50"/>
    <n v="-24"/>
    <s v=""/>
    <x v="1"/>
    <x v="5"/>
    <x v="1"/>
  </r>
  <r>
    <s v="1012"/>
    <s v="0L"/>
    <x v="5"/>
    <d v="2018-01-10T00:00:00"/>
    <x v="1"/>
    <x v="4"/>
    <s v="ZJ"/>
    <s v="9200089889"/>
    <s v="50"/>
    <n v="-12"/>
    <s v=""/>
    <x v="1"/>
    <x v="5"/>
    <x v="1"/>
  </r>
  <r>
    <s v="1012"/>
    <s v="0L"/>
    <x v="5"/>
    <d v="2018-01-11T00:00:00"/>
    <x v="1"/>
    <x v="4"/>
    <s v="ZJ"/>
    <s v="9200089942"/>
    <s v="50"/>
    <n v="-48"/>
    <s v=""/>
    <x v="1"/>
    <x v="5"/>
    <x v="1"/>
  </r>
  <r>
    <s v="1012"/>
    <s v="0L"/>
    <x v="5"/>
    <d v="2018-01-11T00:00:00"/>
    <x v="1"/>
    <x v="4"/>
    <s v="ZJ"/>
    <s v="9200089948"/>
    <s v="50"/>
    <n v="-24"/>
    <s v=""/>
    <x v="1"/>
    <x v="5"/>
    <x v="1"/>
  </r>
  <r>
    <s v="1012"/>
    <s v="0L"/>
    <x v="5"/>
    <d v="2018-01-12T00:00:00"/>
    <x v="1"/>
    <x v="4"/>
    <s v="ZJ"/>
    <s v="9200090015"/>
    <s v="50"/>
    <n v="-12"/>
    <s v=""/>
    <x v="1"/>
    <x v="5"/>
    <x v="1"/>
  </r>
  <r>
    <s v="1012"/>
    <s v="0L"/>
    <x v="5"/>
    <d v="2018-01-12T00:00:00"/>
    <x v="1"/>
    <x v="4"/>
    <s v="ZJ"/>
    <s v="9200090016"/>
    <s v="50"/>
    <n v="-12"/>
    <s v=""/>
    <x v="1"/>
    <x v="5"/>
    <x v="1"/>
  </r>
  <r>
    <s v="1012"/>
    <s v="0L"/>
    <x v="5"/>
    <d v="2018-01-12T00:00:00"/>
    <x v="1"/>
    <x v="4"/>
    <s v="ZJ"/>
    <s v="9200090018"/>
    <s v="50"/>
    <n v="-192"/>
    <s v=""/>
    <x v="1"/>
    <x v="5"/>
    <x v="1"/>
  </r>
  <r>
    <s v="1012"/>
    <s v="0L"/>
    <x v="5"/>
    <d v="2018-01-12T00:00:00"/>
    <x v="1"/>
    <x v="4"/>
    <s v="ZJ"/>
    <s v="9200090022"/>
    <s v="50"/>
    <n v="-48"/>
    <s v=""/>
    <x v="1"/>
    <x v="5"/>
    <x v="1"/>
  </r>
  <r>
    <s v="1012"/>
    <s v="0L"/>
    <x v="5"/>
    <d v="2018-01-15T00:00:00"/>
    <x v="1"/>
    <x v="4"/>
    <s v="ZJ"/>
    <s v="9200090054"/>
    <s v="50"/>
    <n v="-12"/>
    <s v=""/>
    <x v="1"/>
    <x v="5"/>
    <x v="1"/>
  </r>
  <r>
    <s v="1012"/>
    <s v="0L"/>
    <x v="5"/>
    <d v="2018-01-15T00:00:00"/>
    <x v="1"/>
    <x v="4"/>
    <s v="ZJ"/>
    <s v="9200090056"/>
    <s v="50"/>
    <n v="-12"/>
    <s v=""/>
    <x v="1"/>
    <x v="5"/>
    <x v="1"/>
  </r>
  <r>
    <s v="1012"/>
    <s v="0L"/>
    <x v="5"/>
    <d v="2018-01-15T00:00:00"/>
    <x v="1"/>
    <x v="4"/>
    <s v="ZJ"/>
    <s v="9200090059"/>
    <s v="50"/>
    <n v="-108"/>
    <s v=""/>
    <x v="1"/>
    <x v="5"/>
    <x v="1"/>
  </r>
  <r>
    <s v="1012"/>
    <s v="0L"/>
    <x v="5"/>
    <d v="2018-01-15T00:00:00"/>
    <x v="1"/>
    <x v="4"/>
    <s v="ZJ"/>
    <s v="9200090062"/>
    <s v="50"/>
    <n v="-12"/>
    <s v=""/>
    <x v="1"/>
    <x v="5"/>
    <x v="1"/>
  </r>
  <r>
    <s v="1012"/>
    <s v="0L"/>
    <x v="5"/>
    <d v="2018-01-16T00:00:00"/>
    <x v="1"/>
    <x v="4"/>
    <s v="ZJ"/>
    <s v="9200090097"/>
    <s v="40"/>
    <n v="12"/>
    <s v=""/>
    <x v="1"/>
    <x v="5"/>
    <x v="1"/>
  </r>
  <r>
    <s v="1012"/>
    <s v="0L"/>
    <x v="5"/>
    <d v="2018-01-16T00:00:00"/>
    <x v="1"/>
    <x v="4"/>
    <s v="ZJ"/>
    <s v="9200090097"/>
    <s v="40"/>
    <n v="12"/>
    <s v=""/>
    <x v="1"/>
    <x v="5"/>
    <x v="1"/>
  </r>
  <r>
    <s v="1012"/>
    <s v="0L"/>
    <x v="5"/>
    <d v="2018-01-16T00:00:00"/>
    <x v="1"/>
    <x v="4"/>
    <s v="ZJ"/>
    <s v="9200090107"/>
    <s v="50"/>
    <n v="-12"/>
    <s v=""/>
    <x v="1"/>
    <x v="5"/>
    <x v="1"/>
  </r>
  <r>
    <s v="1012"/>
    <s v="0L"/>
    <x v="5"/>
    <d v="2018-01-16T00:00:00"/>
    <x v="1"/>
    <x v="4"/>
    <s v="ZJ"/>
    <s v="9200090108"/>
    <s v="50"/>
    <n v="-12"/>
    <s v=""/>
    <x v="1"/>
    <x v="5"/>
    <x v="1"/>
  </r>
  <r>
    <s v="1012"/>
    <s v="0L"/>
    <x v="5"/>
    <d v="2018-01-17T00:00:00"/>
    <x v="1"/>
    <x v="4"/>
    <s v="ZJ"/>
    <s v="9200090171"/>
    <s v="50"/>
    <n v="-72"/>
    <s v=""/>
    <x v="1"/>
    <x v="5"/>
    <x v="1"/>
  </r>
  <r>
    <s v="1012"/>
    <s v="0L"/>
    <x v="5"/>
    <d v="2018-01-17T00:00:00"/>
    <x v="1"/>
    <x v="4"/>
    <s v="ZJ"/>
    <s v="9200090175"/>
    <s v="50"/>
    <n v="-12"/>
    <s v=""/>
    <x v="1"/>
    <x v="5"/>
    <x v="1"/>
  </r>
  <r>
    <s v="1012"/>
    <s v="0L"/>
    <x v="5"/>
    <d v="2018-01-17T00:00:00"/>
    <x v="1"/>
    <x v="4"/>
    <s v="ZJ"/>
    <s v="9200090177"/>
    <s v="50"/>
    <n v="-12"/>
    <s v=""/>
    <x v="1"/>
    <x v="5"/>
    <x v="1"/>
  </r>
  <r>
    <s v="1012"/>
    <s v="0L"/>
    <x v="5"/>
    <d v="2018-01-18T00:00:00"/>
    <x v="1"/>
    <x v="4"/>
    <s v="ZJ"/>
    <s v="9200090230"/>
    <s v="50"/>
    <n v="-48"/>
    <s v=""/>
    <x v="1"/>
    <x v="5"/>
    <x v="1"/>
  </r>
  <r>
    <s v="1012"/>
    <s v="0L"/>
    <x v="5"/>
    <d v="2018-01-18T00:00:00"/>
    <x v="1"/>
    <x v="4"/>
    <s v="ZJ"/>
    <s v="9200090235"/>
    <s v="50"/>
    <n v="-660"/>
    <s v=""/>
    <x v="1"/>
    <x v="5"/>
    <x v="1"/>
  </r>
  <r>
    <s v="1012"/>
    <s v="0L"/>
    <x v="5"/>
    <d v="2018-01-18T00:00:00"/>
    <x v="1"/>
    <x v="4"/>
    <s v="ZJ"/>
    <s v="9200090236"/>
    <s v="50"/>
    <n v="-12"/>
    <s v=""/>
    <x v="1"/>
    <x v="5"/>
    <x v="1"/>
  </r>
  <r>
    <s v="1012"/>
    <s v="0L"/>
    <x v="5"/>
    <d v="2018-01-19T00:00:00"/>
    <x v="1"/>
    <x v="4"/>
    <s v="ZJ"/>
    <s v="9200090280"/>
    <s v="50"/>
    <n v="-12"/>
    <s v=""/>
    <x v="1"/>
    <x v="5"/>
    <x v="1"/>
  </r>
  <r>
    <s v="1012"/>
    <s v="0L"/>
    <x v="5"/>
    <d v="2018-01-19T00:00:00"/>
    <x v="1"/>
    <x v="4"/>
    <s v="ZJ"/>
    <s v="9200090289"/>
    <s v="50"/>
    <n v="-36"/>
    <s v=""/>
    <x v="1"/>
    <x v="5"/>
    <x v="1"/>
  </r>
  <r>
    <s v="1012"/>
    <s v="0L"/>
    <x v="5"/>
    <d v="2018-01-22T00:00:00"/>
    <x v="1"/>
    <x v="4"/>
    <s v="ZJ"/>
    <s v="9200090337"/>
    <s v="50"/>
    <n v="-24"/>
    <s v=""/>
    <x v="1"/>
    <x v="5"/>
    <x v="1"/>
  </r>
  <r>
    <s v="1012"/>
    <s v="0L"/>
    <x v="5"/>
    <d v="2018-01-22T00:00:00"/>
    <x v="1"/>
    <x v="4"/>
    <s v="ZJ"/>
    <s v="9200090346"/>
    <s v="50"/>
    <n v="-36"/>
    <s v=""/>
    <x v="1"/>
    <x v="5"/>
    <x v="1"/>
  </r>
  <r>
    <s v="1012"/>
    <s v="0L"/>
    <x v="5"/>
    <d v="2018-01-22T00:00:00"/>
    <x v="1"/>
    <x v="4"/>
    <s v="ZJ"/>
    <s v="9200090354"/>
    <s v="50"/>
    <n v="-144"/>
    <s v=""/>
    <x v="1"/>
    <x v="5"/>
    <x v="1"/>
  </r>
  <r>
    <s v="1012"/>
    <s v="0L"/>
    <x v="5"/>
    <d v="2018-01-22T00:00:00"/>
    <x v="1"/>
    <x v="4"/>
    <s v="ZJ"/>
    <s v="9200090358"/>
    <s v="50"/>
    <n v="-12"/>
    <s v=""/>
    <x v="1"/>
    <x v="5"/>
    <x v="1"/>
  </r>
  <r>
    <s v="1012"/>
    <s v="0L"/>
    <x v="5"/>
    <d v="2018-01-22T00:00:00"/>
    <x v="1"/>
    <x v="4"/>
    <s v="ZJ"/>
    <s v="9200090359"/>
    <s v="50"/>
    <n v="-12"/>
    <s v=""/>
    <x v="1"/>
    <x v="5"/>
    <x v="1"/>
  </r>
  <r>
    <s v="1012"/>
    <s v="0L"/>
    <x v="5"/>
    <d v="2018-01-22T00:00:00"/>
    <x v="1"/>
    <x v="4"/>
    <s v="ZJ"/>
    <s v="9200090360"/>
    <s v="50"/>
    <n v="-24"/>
    <s v=""/>
    <x v="1"/>
    <x v="5"/>
    <x v="1"/>
  </r>
  <r>
    <s v="1012"/>
    <s v="0L"/>
    <x v="5"/>
    <d v="2018-01-23T00:00:00"/>
    <x v="1"/>
    <x v="4"/>
    <s v="ZJ"/>
    <s v="9200090389"/>
    <s v="50"/>
    <n v="-72"/>
    <s v=""/>
    <x v="1"/>
    <x v="5"/>
    <x v="1"/>
  </r>
  <r>
    <s v="1012"/>
    <s v="0L"/>
    <x v="5"/>
    <d v="2018-01-23T00:00:00"/>
    <x v="1"/>
    <x v="4"/>
    <s v="ZJ"/>
    <s v="9200090407"/>
    <s v="50"/>
    <n v="-72"/>
    <s v=""/>
    <x v="1"/>
    <x v="5"/>
    <x v="1"/>
  </r>
  <r>
    <s v="1012"/>
    <s v="0L"/>
    <x v="5"/>
    <d v="2018-01-23T00:00:00"/>
    <x v="1"/>
    <x v="4"/>
    <s v="ZJ"/>
    <s v="9200090417"/>
    <s v="50"/>
    <n v="-120"/>
    <s v=""/>
    <x v="1"/>
    <x v="5"/>
    <x v="1"/>
  </r>
  <r>
    <s v="1012"/>
    <s v="0L"/>
    <x v="5"/>
    <d v="2018-01-24T00:00:00"/>
    <x v="1"/>
    <x v="4"/>
    <s v="ZJ"/>
    <s v="9200090477"/>
    <s v="50"/>
    <n v="-48"/>
    <s v=""/>
    <x v="1"/>
    <x v="5"/>
    <x v="1"/>
  </r>
  <r>
    <s v="1012"/>
    <s v="0L"/>
    <x v="5"/>
    <d v="2018-01-24T00:00:00"/>
    <x v="1"/>
    <x v="4"/>
    <s v="ZJ"/>
    <s v="9200090478"/>
    <s v="50"/>
    <n v="-12"/>
    <s v=""/>
    <x v="1"/>
    <x v="5"/>
    <x v="1"/>
  </r>
  <r>
    <s v="1012"/>
    <s v="0L"/>
    <x v="5"/>
    <d v="2018-01-25T00:00:00"/>
    <x v="1"/>
    <x v="4"/>
    <s v="ZJ"/>
    <s v="9200090520"/>
    <s v="50"/>
    <n v="-12"/>
    <s v=""/>
    <x v="1"/>
    <x v="5"/>
    <x v="1"/>
  </r>
  <r>
    <s v="1012"/>
    <s v="0L"/>
    <x v="5"/>
    <d v="2018-01-25T00:00:00"/>
    <x v="1"/>
    <x v="4"/>
    <s v="ZJ"/>
    <s v="9200090532"/>
    <s v="50"/>
    <n v="-84"/>
    <s v=""/>
    <x v="1"/>
    <x v="5"/>
    <x v="1"/>
  </r>
  <r>
    <s v="1012"/>
    <s v="0L"/>
    <x v="5"/>
    <d v="2018-01-25T00:00:00"/>
    <x v="1"/>
    <x v="4"/>
    <s v="ZJ"/>
    <s v="9200090536"/>
    <s v="50"/>
    <n v="-24"/>
    <s v=""/>
    <x v="1"/>
    <x v="5"/>
    <x v="1"/>
  </r>
  <r>
    <s v="1012"/>
    <s v="0L"/>
    <x v="5"/>
    <d v="2018-01-26T00:00:00"/>
    <x v="1"/>
    <x v="4"/>
    <s v="ZJ"/>
    <s v="9200090573"/>
    <s v="50"/>
    <n v="-12"/>
    <s v=""/>
    <x v="1"/>
    <x v="5"/>
    <x v="1"/>
  </r>
  <r>
    <s v="1012"/>
    <s v="0L"/>
    <x v="5"/>
    <d v="2018-01-26T00:00:00"/>
    <x v="1"/>
    <x v="4"/>
    <s v="ZJ"/>
    <s v="9200090591"/>
    <s v="50"/>
    <n v="-12"/>
    <s v=""/>
    <x v="1"/>
    <x v="5"/>
    <x v="1"/>
  </r>
  <r>
    <s v="1012"/>
    <s v="0L"/>
    <x v="5"/>
    <d v="2018-01-26T00:00:00"/>
    <x v="1"/>
    <x v="4"/>
    <s v="ZJ"/>
    <s v="9200090594"/>
    <s v="50"/>
    <n v="-24"/>
    <s v=""/>
    <x v="1"/>
    <x v="5"/>
    <x v="1"/>
  </r>
  <r>
    <s v="1012"/>
    <s v="0L"/>
    <x v="5"/>
    <d v="2018-01-26T00:00:00"/>
    <x v="1"/>
    <x v="4"/>
    <s v="ZJ"/>
    <s v="9200090597"/>
    <s v="50"/>
    <n v="-24"/>
    <s v=""/>
    <x v="1"/>
    <x v="5"/>
    <x v="1"/>
  </r>
  <r>
    <s v="1012"/>
    <s v="0L"/>
    <x v="5"/>
    <d v="2018-01-29T00:00:00"/>
    <x v="1"/>
    <x v="4"/>
    <s v="ZJ"/>
    <s v="9200090646"/>
    <s v="50"/>
    <n v="-48"/>
    <s v=""/>
    <x v="1"/>
    <x v="5"/>
    <x v="1"/>
  </r>
  <r>
    <s v="1012"/>
    <s v="0L"/>
    <x v="5"/>
    <d v="2018-01-29T00:00:00"/>
    <x v="1"/>
    <x v="4"/>
    <s v="ZJ"/>
    <s v="9200090648"/>
    <s v="50"/>
    <n v="-48"/>
    <s v=""/>
    <x v="1"/>
    <x v="5"/>
    <x v="1"/>
  </r>
  <r>
    <s v="1012"/>
    <s v="0L"/>
    <x v="5"/>
    <d v="2018-01-29T00:00:00"/>
    <x v="1"/>
    <x v="4"/>
    <s v="ZJ"/>
    <s v="9200090650"/>
    <s v="50"/>
    <n v="-72"/>
    <s v=""/>
    <x v="1"/>
    <x v="5"/>
    <x v="1"/>
  </r>
  <r>
    <s v="1012"/>
    <s v="0L"/>
    <x v="5"/>
    <d v="2018-01-30T00:00:00"/>
    <x v="1"/>
    <x v="4"/>
    <s v="ZJ"/>
    <s v="9200090691"/>
    <s v="50"/>
    <n v="-96"/>
    <s v=""/>
    <x v="1"/>
    <x v="5"/>
    <x v="1"/>
  </r>
  <r>
    <s v="1012"/>
    <s v="0L"/>
    <x v="5"/>
    <d v="2018-01-30T00:00:00"/>
    <x v="1"/>
    <x v="4"/>
    <s v="ZJ"/>
    <s v="9200090691"/>
    <s v="50"/>
    <n v="-12"/>
    <s v=""/>
    <x v="2"/>
    <x v="5"/>
    <x v="2"/>
  </r>
  <r>
    <s v="1012"/>
    <s v="0L"/>
    <x v="5"/>
    <d v="2018-01-30T00:00:00"/>
    <x v="1"/>
    <x v="4"/>
    <s v="ZJ"/>
    <s v="9200090697"/>
    <s v="50"/>
    <n v="-12"/>
    <s v=""/>
    <x v="1"/>
    <x v="5"/>
    <x v="1"/>
  </r>
  <r>
    <s v="1012"/>
    <s v="0L"/>
    <x v="5"/>
    <d v="2018-01-30T00:00:00"/>
    <x v="1"/>
    <x v="4"/>
    <s v="ZJ"/>
    <s v="9200090698"/>
    <s v="50"/>
    <n v="-12"/>
    <s v=""/>
    <x v="1"/>
    <x v="5"/>
    <x v="1"/>
  </r>
  <r>
    <s v="1012"/>
    <s v="0L"/>
    <x v="5"/>
    <d v="2018-01-31T00:00:00"/>
    <x v="1"/>
    <x v="4"/>
    <s v="ZJ"/>
    <s v="9200090743"/>
    <s v="50"/>
    <n v="-12"/>
    <s v=""/>
    <x v="1"/>
    <x v="5"/>
    <x v="1"/>
  </r>
  <r>
    <s v="1012"/>
    <s v="0L"/>
    <x v="5"/>
    <d v="2018-01-31T00:00:00"/>
    <x v="1"/>
    <x v="4"/>
    <s v="ZJ"/>
    <s v="9200090755"/>
    <s v="50"/>
    <n v="-60"/>
    <s v=""/>
    <x v="1"/>
    <x v="5"/>
    <x v="1"/>
  </r>
  <r>
    <s v="1012"/>
    <s v="0L"/>
    <x v="5"/>
    <d v="2018-01-31T00:00:00"/>
    <x v="1"/>
    <x v="4"/>
    <s v="ZJ"/>
    <s v="9200090760"/>
    <s v="50"/>
    <n v="-12"/>
    <s v=""/>
    <x v="1"/>
    <x v="5"/>
    <x v="1"/>
  </r>
  <r>
    <s v="1012"/>
    <s v="0L"/>
    <x v="5"/>
    <d v="2018-02-01T00:00:00"/>
    <x v="1"/>
    <x v="5"/>
    <s v="ZJ"/>
    <s v="9200090808"/>
    <s v="50"/>
    <n v="-12"/>
    <s v=""/>
    <x v="1"/>
    <x v="5"/>
    <x v="1"/>
  </r>
  <r>
    <s v="1012"/>
    <s v="0L"/>
    <x v="5"/>
    <d v="2018-02-01T00:00:00"/>
    <x v="1"/>
    <x v="5"/>
    <s v="ZJ"/>
    <s v="9200090812"/>
    <s v="50"/>
    <n v="-12"/>
    <s v=""/>
    <x v="1"/>
    <x v="5"/>
    <x v="1"/>
  </r>
  <r>
    <s v="1012"/>
    <s v="0L"/>
    <x v="5"/>
    <d v="2018-02-01T00:00:00"/>
    <x v="1"/>
    <x v="5"/>
    <s v="ZJ"/>
    <s v="9200090813"/>
    <s v="50"/>
    <n v="-12"/>
    <s v=""/>
    <x v="1"/>
    <x v="5"/>
    <x v="1"/>
  </r>
  <r>
    <s v="1012"/>
    <s v="0L"/>
    <x v="5"/>
    <d v="2018-02-01T00:00:00"/>
    <x v="1"/>
    <x v="5"/>
    <s v="ZJ"/>
    <s v="9200090813"/>
    <s v="50"/>
    <n v="-12"/>
    <s v=""/>
    <x v="2"/>
    <x v="5"/>
    <x v="2"/>
  </r>
  <r>
    <s v="1012"/>
    <s v="0L"/>
    <x v="5"/>
    <d v="2018-02-02T00:00:00"/>
    <x v="1"/>
    <x v="5"/>
    <s v="ZJ"/>
    <s v="9200090832"/>
    <s v="50"/>
    <n v="-12"/>
    <s v=""/>
    <x v="1"/>
    <x v="5"/>
    <x v="1"/>
  </r>
  <r>
    <s v="1012"/>
    <s v="0L"/>
    <x v="5"/>
    <d v="2018-02-02T00:00:00"/>
    <x v="1"/>
    <x v="5"/>
    <s v="ZJ"/>
    <s v="9200090833"/>
    <s v="50"/>
    <n v="-12"/>
    <s v=""/>
    <x v="1"/>
    <x v="5"/>
    <x v="1"/>
  </r>
  <r>
    <s v="1012"/>
    <s v="0L"/>
    <x v="5"/>
    <d v="2018-02-02T00:00:00"/>
    <x v="1"/>
    <x v="5"/>
    <s v="ZJ"/>
    <s v="9200090855"/>
    <s v="50"/>
    <n v="-12"/>
    <s v=""/>
    <x v="1"/>
    <x v="5"/>
    <x v="1"/>
  </r>
  <r>
    <s v="1012"/>
    <s v="0L"/>
    <x v="5"/>
    <d v="2018-02-02T00:00:00"/>
    <x v="1"/>
    <x v="5"/>
    <s v="ZJ"/>
    <s v="9200090867"/>
    <s v="50"/>
    <n v="-24"/>
    <s v=""/>
    <x v="1"/>
    <x v="5"/>
    <x v="1"/>
  </r>
  <r>
    <s v="1012"/>
    <s v="0L"/>
    <x v="5"/>
    <d v="2018-02-02T00:00:00"/>
    <x v="1"/>
    <x v="5"/>
    <s v="ZJ"/>
    <s v="9200090868"/>
    <s v="50"/>
    <n v="-72"/>
    <s v=""/>
    <x v="1"/>
    <x v="5"/>
    <x v="1"/>
  </r>
  <r>
    <s v="1012"/>
    <s v="0L"/>
    <x v="5"/>
    <d v="2018-02-02T00:00:00"/>
    <x v="1"/>
    <x v="5"/>
    <s v="ZJ"/>
    <s v="9200090869"/>
    <s v="50"/>
    <n v="-72"/>
    <s v=""/>
    <x v="1"/>
    <x v="5"/>
    <x v="1"/>
  </r>
  <r>
    <s v="1012"/>
    <s v="0L"/>
    <x v="5"/>
    <d v="2018-02-05T00:00:00"/>
    <x v="1"/>
    <x v="5"/>
    <s v="ZJ"/>
    <s v="9200090910"/>
    <s v="50"/>
    <n v="-12"/>
    <s v=""/>
    <x v="1"/>
    <x v="5"/>
    <x v="1"/>
  </r>
  <r>
    <s v="1012"/>
    <s v="0L"/>
    <x v="5"/>
    <d v="2018-02-05T00:00:00"/>
    <x v="1"/>
    <x v="5"/>
    <s v="ZJ"/>
    <s v="9200090911"/>
    <s v="50"/>
    <n v="-12"/>
    <s v=""/>
    <x v="1"/>
    <x v="5"/>
    <x v="1"/>
  </r>
  <r>
    <s v="1012"/>
    <s v="0L"/>
    <x v="5"/>
    <d v="2018-02-05T00:00:00"/>
    <x v="1"/>
    <x v="5"/>
    <s v="ZJ"/>
    <s v="9200090912"/>
    <s v="50"/>
    <n v="-12"/>
    <s v=""/>
    <x v="1"/>
    <x v="5"/>
    <x v="1"/>
  </r>
  <r>
    <s v="1012"/>
    <s v="0L"/>
    <x v="5"/>
    <d v="2018-02-05T00:00:00"/>
    <x v="1"/>
    <x v="5"/>
    <s v="ZJ"/>
    <s v="9200090916"/>
    <s v="50"/>
    <n v="-12"/>
    <s v=""/>
    <x v="1"/>
    <x v="5"/>
    <x v="1"/>
  </r>
  <r>
    <s v="1012"/>
    <s v="0L"/>
    <x v="5"/>
    <d v="2018-02-05T00:00:00"/>
    <x v="1"/>
    <x v="5"/>
    <s v="ZJ"/>
    <s v="9200090921"/>
    <s v="50"/>
    <n v="-48"/>
    <s v=""/>
    <x v="1"/>
    <x v="5"/>
    <x v="1"/>
  </r>
  <r>
    <s v="1012"/>
    <s v="0L"/>
    <x v="5"/>
    <d v="2018-02-05T00:00:00"/>
    <x v="1"/>
    <x v="5"/>
    <s v="ZJ"/>
    <s v="9200090926"/>
    <s v="50"/>
    <n v="-12"/>
    <s v=""/>
    <x v="1"/>
    <x v="5"/>
    <x v="1"/>
  </r>
  <r>
    <s v="1012"/>
    <s v="0L"/>
    <x v="5"/>
    <d v="2018-02-06T00:00:00"/>
    <x v="1"/>
    <x v="5"/>
    <s v="ZJ"/>
    <s v="9200090962"/>
    <s v="50"/>
    <n v="-36"/>
    <s v=""/>
    <x v="1"/>
    <x v="5"/>
    <x v="1"/>
  </r>
  <r>
    <s v="1012"/>
    <s v="0L"/>
    <x v="5"/>
    <d v="2018-02-06T00:00:00"/>
    <x v="1"/>
    <x v="5"/>
    <s v="ZJ"/>
    <s v="9200090970"/>
    <s v="50"/>
    <n v="-24"/>
    <s v=""/>
    <x v="1"/>
    <x v="5"/>
    <x v="1"/>
  </r>
  <r>
    <s v="1012"/>
    <s v="0L"/>
    <x v="5"/>
    <d v="2018-02-06T00:00:00"/>
    <x v="1"/>
    <x v="5"/>
    <s v="ZJ"/>
    <s v="9200090980"/>
    <s v="50"/>
    <n v="-48"/>
    <s v=""/>
    <x v="1"/>
    <x v="5"/>
    <x v="1"/>
  </r>
  <r>
    <s v="1012"/>
    <s v="0L"/>
    <x v="5"/>
    <d v="2018-02-07T00:00:00"/>
    <x v="1"/>
    <x v="5"/>
    <s v="ZJ"/>
    <s v="9200091028"/>
    <s v="50"/>
    <n v="-36"/>
    <s v=""/>
    <x v="1"/>
    <x v="5"/>
    <x v="1"/>
  </r>
  <r>
    <s v="1012"/>
    <s v="0L"/>
    <x v="5"/>
    <d v="2018-02-07T00:00:00"/>
    <x v="1"/>
    <x v="5"/>
    <s v="ZJ"/>
    <s v="9200091028"/>
    <s v="50"/>
    <n v="-12"/>
    <s v=""/>
    <x v="2"/>
    <x v="5"/>
    <x v="2"/>
  </r>
  <r>
    <s v="1012"/>
    <s v="0L"/>
    <x v="5"/>
    <d v="2018-02-07T00:00:00"/>
    <x v="1"/>
    <x v="5"/>
    <s v="ZJ"/>
    <s v="9200091029"/>
    <s v="50"/>
    <n v="-12"/>
    <s v=""/>
    <x v="1"/>
    <x v="5"/>
    <x v="1"/>
  </r>
  <r>
    <s v="1012"/>
    <s v="0L"/>
    <x v="5"/>
    <d v="2018-02-08T00:00:00"/>
    <x v="1"/>
    <x v="5"/>
    <s v="ZJ"/>
    <s v="9200091073"/>
    <s v="50"/>
    <n v="-12"/>
    <s v=""/>
    <x v="1"/>
    <x v="5"/>
    <x v="1"/>
  </r>
  <r>
    <s v="1012"/>
    <s v="0L"/>
    <x v="5"/>
    <d v="2018-02-08T00:00:00"/>
    <x v="1"/>
    <x v="5"/>
    <s v="ZJ"/>
    <s v="9200091080"/>
    <s v="50"/>
    <n v="-48"/>
    <s v=""/>
    <x v="1"/>
    <x v="5"/>
    <x v="1"/>
  </r>
  <r>
    <s v="1012"/>
    <s v="0L"/>
    <x v="5"/>
    <d v="2018-02-08T00:00:00"/>
    <x v="1"/>
    <x v="5"/>
    <s v="ZJ"/>
    <s v="9200091088"/>
    <s v="50"/>
    <n v="-12"/>
    <s v=""/>
    <x v="1"/>
    <x v="5"/>
    <x v="1"/>
  </r>
  <r>
    <s v="1012"/>
    <s v="0L"/>
    <x v="5"/>
    <d v="2018-02-09T00:00:00"/>
    <x v="1"/>
    <x v="5"/>
    <s v="ZJ"/>
    <s v="9200091108"/>
    <s v="50"/>
    <n v="-12"/>
    <s v=""/>
    <x v="1"/>
    <x v="5"/>
    <x v="1"/>
  </r>
  <r>
    <s v="1012"/>
    <s v="0L"/>
    <x v="5"/>
    <d v="2018-02-09T00:00:00"/>
    <x v="1"/>
    <x v="5"/>
    <s v="ZJ"/>
    <s v="9200091120"/>
    <s v="50"/>
    <n v="-12"/>
    <s v=""/>
    <x v="1"/>
    <x v="5"/>
    <x v="1"/>
  </r>
  <r>
    <s v="1012"/>
    <s v="0L"/>
    <x v="5"/>
    <d v="2018-02-09T00:00:00"/>
    <x v="1"/>
    <x v="5"/>
    <s v="ZJ"/>
    <s v="9200091137"/>
    <s v="50"/>
    <n v="-36"/>
    <s v=""/>
    <x v="1"/>
    <x v="5"/>
    <x v="1"/>
  </r>
  <r>
    <s v="1012"/>
    <s v="0L"/>
    <x v="5"/>
    <d v="2018-02-12T00:00:00"/>
    <x v="1"/>
    <x v="5"/>
    <s v="ZJ"/>
    <s v="9200091162"/>
    <s v="50"/>
    <n v="-12"/>
    <s v=""/>
    <x v="2"/>
    <x v="5"/>
    <x v="2"/>
  </r>
  <r>
    <s v="1012"/>
    <s v="0L"/>
    <x v="5"/>
    <d v="2018-02-12T00:00:00"/>
    <x v="1"/>
    <x v="5"/>
    <s v="ZJ"/>
    <s v="9200091162"/>
    <s v="50"/>
    <n v="-12"/>
    <s v=""/>
    <x v="1"/>
    <x v="5"/>
    <x v="1"/>
  </r>
  <r>
    <s v="1012"/>
    <s v="0L"/>
    <x v="5"/>
    <d v="2018-02-12T00:00:00"/>
    <x v="1"/>
    <x v="5"/>
    <s v="ZJ"/>
    <s v="9200091170"/>
    <s v="50"/>
    <n v="-12"/>
    <s v=""/>
    <x v="1"/>
    <x v="5"/>
    <x v="1"/>
  </r>
  <r>
    <s v="1012"/>
    <s v="0L"/>
    <x v="5"/>
    <d v="2018-02-12T00:00:00"/>
    <x v="1"/>
    <x v="5"/>
    <s v="ZJ"/>
    <s v="9200091191"/>
    <s v="50"/>
    <n v="-12"/>
    <s v=""/>
    <x v="1"/>
    <x v="5"/>
    <x v="1"/>
  </r>
  <r>
    <s v="1012"/>
    <s v="0L"/>
    <x v="5"/>
    <d v="2018-02-12T00:00:00"/>
    <x v="1"/>
    <x v="5"/>
    <s v="ZJ"/>
    <s v="9200091213"/>
    <s v="50"/>
    <n v="-72"/>
    <s v=""/>
    <x v="1"/>
    <x v="5"/>
    <x v="1"/>
  </r>
  <r>
    <s v="1012"/>
    <s v="0L"/>
    <x v="5"/>
    <d v="2018-02-12T00:00:00"/>
    <x v="1"/>
    <x v="5"/>
    <s v="ZJ"/>
    <s v="9200091275"/>
    <s v="50"/>
    <n v="-24"/>
    <s v=""/>
    <x v="1"/>
    <x v="5"/>
    <x v="1"/>
  </r>
  <r>
    <s v="1012"/>
    <s v="0L"/>
    <x v="5"/>
    <d v="2018-02-13T00:00:00"/>
    <x v="1"/>
    <x v="5"/>
    <s v="ZJ"/>
    <s v="9200091323"/>
    <s v="50"/>
    <n v="-12"/>
    <s v=""/>
    <x v="2"/>
    <x v="5"/>
    <x v="2"/>
  </r>
  <r>
    <s v="1012"/>
    <s v="0L"/>
    <x v="5"/>
    <d v="2018-02-13T00:00:00"/>
    <x v="1"/>
    <x v="5"/>
    <s v="ZJ"/>
    <s v="9200091383"/>
    <s v="50"/>
    <n v="-72"/>
    <s v=""/>
    <x v="1"/>
    <x v="5"/>
    <x v="1"/>
  </r>
  <r>
    <s v="1012"/>
    <s v="0L"/>
    <x v="5"/>
    <d v="2018-02-14T00:00:00"/>
    <x v="1"/>
    <x v="5"/>
    <s v="ZJ"/>
    <s v="9200091433"/>
    <s v="50"/>
    <n v="-36"/>
    <s v=""/>
    <x v="1"/>
    <x v="5"/>
    <x v="1"/>
  </r>
  <r>
    <s v="1012"/>
    <s v="0L"/>
    <x v="5"/>
    <d v="2018-02-15T00:00:00"/>
    <x v="1"/>
    <x v="5"/>
    <s v="ZJ"/>
    <s v="9200091612"/>
    <s v="50"/>
    <n v="-12"/>
    <s v=""/>
    <x v="1"/>
    <x v="5"/>
    <x v="1"/>
  </r>
  <r>
    <s v="1012"/>
    <s v="0L"/>
    <x v="5"/>
    <d v="2018-02-15T00:00:00"/>
    <x v="1"/>
    <x v="5"/>
    <s v="ZJ"/>
    <s v="9200091613"/>
    <s v="50"/>
    <n v="-108"/>
    <s v=""/>
    <x v="1"/>
    <x v="5"/>
    <x v="1"/>
  </r>
  <r>
    <s v="1012"/>
    <s v="0L"/>
    <x v="5"/>
    <d v="2018-02-15T00:00:00"/>
    <x v="1"/>
    <x v="5"/>
    <s v="ZJ"/>
    <s v="9200091613"/>
    <s v="50"/>
    <n v="-12"/>
    <s v=""/>
    <x v="0"/>
    <x v="5"/>
    <x v="0"/>
  </r>
  <r>
    <s v="1012"/>
    <s v="0L"/>
    <x v="5"/>
    <d v="2018-02-15T00:00:00"/>
    <x v="1"/>
    <x v="5"/>
    <s v="ZJ"/>
    <s v="9200091632"/>
    <s v="50"/>
    <n v="-48"/>
    <s v=""/>
    <x v="1"/>
    <x v="5"/>
    <x v="1"/>
  </r>
  <r>
    <s v="1012"/>
    <s v="0L"/>
    <x v="5"/>
    <d v="2018-02-15T00:00:00"/>
    <x v="1"/>
    <x v="5"/>
    <s v="ZJ"/>
    <s v="9200091633"/>
    <s v="50"/>
    <n v="-36"/>
    <s v=""/>
    <x v="1"/>
    <x v="5"/>
    <x v="1"/>
  </r>
  <r>
    <s v="1012"/>
    <s v="0L"/>
    <x v="5"/>
    <d v="2018-02-15T00:00:00"/>
    <x v="1"/>
    <x v="5"/>
    <s v="ZJ"/>
    <s v="9200091638"/>
    <s v="50"/>
    <n v="-96"/>
    <s v=""/>
    <x v="1"/>
    <x v="5"/>
    <x v="1"/>
  </r>
  <r>
    <s v="1012"/>
    <s v="0L"/>
    <x v="5"/>
    <d v="2018-02-16T00:00:00"/>
    <x v="1"/>
    <x v="5"/>
    <s v="ZJ"/>
    <s v="9200091683"/>
    <s v="50"/>
    <n v="-12"/>
    <s v=""/>
    <x v="1"/>
    <x v="5"/>
    <x v="1"/>
  </r>
  <r>
    <s v="1012"/>
    <s v="0L"/>
    <x v="5"/>
    <d v="2018-02-16T00:00:00"/>
    <x v="1"/>
    <x v="5"/>
    <s v="ZJ"/>
    <s v="9200091688"/>
    <s v="50"/>
    <n v="-12"/>
    <s v=""/>
    <x v="1"/>
    <x v="5"/>
    <x v="1"/>
  </r>
  <r>
    <s v="1012"/>
    <s v="0L"/>
    <x v="5"/>
    <d v="2018-02-16T00:00:00"/>
    <x v="1"/>
    <x v="5"/>
    <s v="ZJ"/>
    <s v="9200091690"/>
    <s v="50"/>
    <n v="-24"/>
    <s v=""/>
    <x v="1"/>
    <x v="5"/>
    <x v="1"/>
  </r>
  <r>
    <s v="1012"/>
    <s v="0L"/>
    <x v="5"/>
    <d v="2018-02-19T00:00:00"/>
    <x v="1"/>
    <x v="5"/>
    <s v="ZJ"/>
    <s v="9200091722"/>
    <s v="50"/>
    <n v="-24"/>
    <s v=""/>
    <x v="1"/>
    <x v="5"/>
    <x v="1"/>
  </r>
  <r>
    <s v="1012"/>
    <s v="0L"/>
    <x v="5"/>
    <d v="2018-02-19T00:00:00"/>
    <x v="1"/>
    <x v="5"/>
    <s v="ZJ"/>
    <s v="9200091723"/>
    <s v="50"/>
    <n v="-12"/>
    <s v=""/>
    <x v="1"/>
    <x v="5"/>
    <x v="1"/>
  </r>
  <r>
    <s v="1012"/>
    <s v="0L"/>
    <x v="5"/>
    <d v="2018-02-19T00:00:00"/>
    <x v="1"/>
    <x v="5"/>
    <s v="ZJ"/>
    <s v="9200091725"/>
    <s v="50"/>
    <n v="-60"/>
    <s v=""/>
    <x v="1"/>
    <x v="5"/>
    <x v="1"/>
  </r>
  <r>
    <s v="1012"/>
    <s v="0L"/>
    <x v="5"/>
    <d v="2018-02-20T00:00:00"/>
    <x v="1"/>
    <x v="5"/>
    <s v="ZJ"/>
    <s v="9200091758"/>
    <s v="40"/>
    <n v="12"/>
    <s v=""/>
    <x v="1"/>
    <x v="5"/>
    <x v="1"/>
  </r>
  <r>
    <s v="1012"/>
    <s v="0L"/>
    <x v="5"/>
    <d v="2018-02-21T00:00:00"/>
    <x v="1"/>
    <x v="5"/>
    <s v="ZJ"/>
    <s v="9200091825"/>
    <s v="50"/>
    <n v="-12"/>
    <s v=""/>
    <x v="1"/>
    <x v="5"/>
    <x v="1"/>
  </r>
  <r>
    <s v="1012"/>
    <s v="0L"/>
    <x v="5"/>
    <d v="2018-02-21T00:00:00"/>
    <x v="1"/>
    <x v="5"/>
    <s v="ZJ"/>
    <s v="9200091826"/>
    <s v="50"/>
    <n v="-12"/>
    <s v=""/>
    <x v="1"/>
    <x v="5"/>
    <x v="1"/>
  </r>
  <r>
    <s v="1012"/>
    <s v="0L"/>
    <x v="5"/>
    <d v="2018-02-21T00:00:00"/>
    <x v="1"/>
    <x v="5"/>
    <s v="ZJ"/>
    <s v="9200091830"/>
    <s v="50"/>
    <n v="-12"/>
    <s v=""/>
    <x v="2"/>
    <x v="5"/>
    <x v="2"/>
  </r>
  <r>
    <s v="1012"/>
    <s v="0L"/>
    <x v="5"/>
    <d v="2018-02-21T00:00:00"/>
    <x v="1"/>
    <x v="5"/>
    <s v="ZJ"/>
    <s v="9200091830"/>
    <s v="50"/>
    <n v="-12"/>
    <s v=""/>
    <x v="0"/>
    <x v="5"/>
    <x v="0"/>
  </r>
  <r>
    <s v="1012"/>
    <s v="0L"/>
    <x v="5"/>
    <d v="2018-02-22T00:00:00"/>
    <x v="1"/>
    <x v="5"/>
    <s v="ZJ"/>
    <s v="9200091887"/>
    <s v="50"/>
    <n v="-48"/>
    <s v=""/>
    <x v="1"/>
    <x v="5"/>
    <x v="1"/>
  </r>
  <r>
    <s v="1012"/>
    <s v="0L"/>
    <x v="5"/>
    <d v="2018-02-22T00:00:00"/>
    <x v="1"/>
    <x v="5"/>
    <s v="ZJ"/>
    <s v="9200091888"/>
    <s v="50"/>
    <n v="-24"/>
    <s v=""/>
    <x v="1"/>
    <x v="5"/>
    <x v="1"/>
  </r>
  <r>
    <s v="1012"/>
    <s v="0L"/>
    <x v="5"/>
    <d v="2018-02-22T00:00:00"/>
    <x v="1"/>
    <x v="5"/>
    <s v="ZJ"/>
    <s v="9200091893"/>
    <s v="50"/>
    <n v="-12"/>
    <s v=""/>
    <x v="1"/>
    <x v="5"/>
    <x v="1"/>
  </r>
  <r>
    <s v="1012"/>
    <s v="0L"/>
    <x v="5"/>
    <d v="2018-02-22T00:00:00"/>
    <x v="1"/>
    <x v="5"/>
    <s v="ZJ"/>
    <s v="9200091899"/>
    <s v="50"/>
    <n v="-24"/>
    <s v=""/>
    <x v="1"/>
    <x v="5"/>
    <x v="1"/>
  </r>
  <r>
    <s v="1012"/>
    <s v="0L"/>
    <x v="5"/>
    <d v="2018-02-22T00:00:00"/>
    <x v="1"/>
    <x v="5"/>
    <s v="ZJ"/>
    <s v="9200091901"/>
    <s v="50"/>
    <n v="-84"/>
    <s v=""/>
    <x v="1"/>
    <x v="5"/>
    <x v="1"/>
  </r>
  <r>
    <s v="1012"/>
    <s v="0L"/>
    <x v="5"/>
    <d v="2018-02-22T00:00:00"/>
    <x v="1"/>
    <x v="5"/>
    <s v="ZJ"/>
    <s v="9200091906"/>
    <s v="50"/>
    <n v="-60"/>
    <s v=""/>
    <x v="1"/>
    <x v="5"/>
    <x v="1"/>
  </r>
  <r>
    <s v="1012"/>
    <s v="0L"/>
    <x v="5"/>
    <d v="2018-02-22T00:00:00"/>
    <x v="1"/>
    <x v="5"/>
    <s v="ZJ"/>
    <s v="9200091909"/>
    <s v="50"/>
    <n v="-48"/>
    <s v=""/>
    <x v="1"/>
    <x v="5"/>
    <x v="1"/>
  </r>
  <r>
    <s v="1012"/>
    <s v="0L"/>
    <x v="5"/>
    <d v="2018-02-23T00:00:00"/>
    <x v="1"/>
    <x v="5"/>
    <s v="ZJ"/>
    <s v="9200091938"/>
    <s v="50"/>
    <n v="-48"/>
    <s v=""/>
    <x v="1"/>
    <x v="5"/>
    <x v="1"/>
  </r>
  <r>
    <s v="1012"/>
    <s v="0L"/>
    <x v="5"/>
    <d v="2018-02-23T00:00:00"/>
    <x v="1"/>
    <x v="5"/>
    <s v="ZJ"/>
    <s v="9200091943"/>
    <s v="50"/>
    <n v="-12"/>
    <s v=""/>
    <x v="1"/>
    <x v="5"/>
    <x v="1"/>
  </r>
  <r>
    <s v="1012"/>
    <s v="0L"/>
    <x v="5"/>
    <d v="2018-02-23T00:00:00"/>
    <x v="1"/>
    <x v="5"/>
    <s v="ZJ"/>
    <s v="9200091946"/>
    <s v="50"/>
    <n v="-24"/>
    <s v=""/>
    <x v="1"/>
    <x v="5"/>
    <x v="1"/>
  </r>
  <r>
    <s v="1012"/>
    <s v="0L"/>
    <x v="5"/>
    <d v="2018-02-23T00:00:00"/>
    <x v="1"/>
    <x v="5"/>
    <s v="ZJ"/>
    <s v="9200091952"/>
    <s v="50"/>
    <n v="-108"/>
    <s v=""/>
    <x v="1"/>
    <x v="5"/>
    <x v="1"/>
  </r>
  <r>
    <s v="1012"/>
    <s v="0L"/>
    <x v="5"/>
    <d v="2018-02-26T00:00:00"/>
    <x v="1"/>
    <x v="5"/>
    <s v="ZJ"/>
    <s v="9200091989"/>
    <s v="50"/>
    <n v="-36"/>
    <s v=""/>
    <x v="1"/>
    <x v="5"/>
    <x v="1"/>
  </r>
  <r>
    <s v="1012"/>
    <s v="0L"/>
    <x v="5"/>
    <d v="2018-02-25T00:00:00"/>
    <x v="1"/>
    <x v="5"/>
    <s v="ZJ"/>
    <s v="9200091991"/>
    <s v="50"/>
    <n v="-156"/>
    <s v=""/>
    <x v="1"/>
    <x v="5"/>
    <x v="1"/>
  </r>
  <r>
    <s v="1012"/>
    <s v="0L"/>
    <x v="5"/>
    <d v="2018-02-26T00:00:00"/>
    <x v="1"/>
    <x v="5"/>
    <s v="ZJ"/>
    <s v="9200091998"/>
    <s v="50"/>
    <n v="-12"/>
    <s v=""/>
    <x v="1"/>
    <x v="5"/>
    <x v="1"/>
  </r>
  <r>
    <s v="1012"/>
    <s v="0L"/>
    <x v="5"/>
    <d v="2018-02-26T00:00:00"/>
    <x v="1"/>
    <x v="5"/>
    <s v="ZJ"/>
    <s v="9200091999"/>
    <s v="50"/>
    <n v="-96"/>
    <s v=""/>
    <x v="1"/>
    <x v="5"/>
    <x v="1"/>
  </r>
  <r>
    <s v="1012"/>
    <s v="0L"/>
    <x v="5"/>
    <d v="2018-02-27T00:00:00"/>
    <x v="1"/>
    <x v="5"/>
    <s v="ZJ"/>
    <s v="9200092041"/>
    <s v="40"/>
    <n v="12"/>
    <s v=""/>
    <x v="1"/>
    <x v="5"/>
    <x v="1"/>
  </r>
  <r>
    <s v="1012"/>
    <s v="0L"/>
    <x v="5"/>
    <d v="2018-02-27T00:00:00"/>
    <x v="1"/>
    <x v="5"/>
    <s v="ZJ"/>
    <s v="9200092057"/>
    <s v="50"/>
    <n v="-12"/>
    <s v=""/>
    <x v="1"/>
    <x v="5"/>
    <x v="1"/>
  </r>
  <r>
    <s v="1012"/>
    <s v="0L"/>
    <x v="5"/>
    <d v="2018-02-27T00:00:00"/>
    <x v="1"/>
    <x v="5"/>
    <s v="ZJ"/>
    <s v="9200092058"/>
    <s v="50"/>
    <n v="-24"/>
    <s v=""/>
    <x v="1"/>
    <x v="5"/>
    <x v="1"/>
  </r>
  <r>
    <s v="1012"/>
    <s v="0L"/>
    <x v="5"/>
    <d v="2018-02-27T00:00:00"/>
    <x v="1"/>
    <x v="5"/>
    <s v="ZJ"/>
    <s v="9200092064"/>
    <s v="50"/>
    <n v="-12"/>
    <s v=""/>
    <x v="1"/>
    <x v="5"/>
    <x v="1"/>
  </r>
  <r>
    <s v="1012"/>
    <s v="0L"/>
    <x v="5"/>
    <d v="2018-02-27T00:00:00"/>
    <x v="1"/>
    <x v="5"/>
    <s v="ZJ"/>
    <s v="9200092064"/>
    <s v="50"/>
    <n v="-12"/>
    <s v=""/>
    <x v="2"/>
    <x v="5"/>
    <x v="2"/>
  </r>
  <r>
    <s v="1012"/>
    <s v="0L"/>
    <x v="5"/>
    <d v="2018-02-27T00:00:00"/>
    <x v="1"/>
    <x v="5"/>
    <s v="ZJ"/>
    <s v="9200092065"/>
    <s v="50"/>
    <n v="-12"/>
    <s v=""/>
    <x v="1"/>
    <x v="5"/>
    <x v="1"/>
  </r>
  <r>
    <s v="1012"/>
    <s v="0L"/>
    <x v="5"/>
    <d v="2018-02-28T00:00:00"/>
    <x v="1"/>
    <x v="5"/>
    <s v="ZJ"/>
    <s v="9200092109"/>
    <s v="50"/>
    <n v="-12"/>
    <s v=""/>
    <x v="1"/>
    <x v="5"/>
    <x v="1"/>
  </r>
  <r>
    <s v="1012"/>
    <s v="0L"/>
    <x v="5"/>
    <d v="2018-02-28T00:00:00"/>
    <x v="1"/>
    <x v="5"/>
    <s v="ZJ"/>
    <s v="9200092127"/>
    <s v="50"/>
    <n v="-24"/>
    <s v=""/>
    <x v="1"/>
    <x v="5"/>
    <x v="1"/>
  </r>
  <r>
    <s v="1012"/>
    <s v="0L"/>
    <x v="5"/>
    <d v="2018-02-28T00:00:00"/>
    <x v="1"/>
    <x v="5"/>
    <s v="ZJ"/>
    <s v="9200092129"/>
    <s v="50"/>
    <n v="-12"/>
    <s v=""/>
    <x v="1"/>
    <x v="5"/>
    <x v="1"/>
  </r>
  <r>
    <s v="1012"/>
    <s v="0L"/>
    <x v="5"/>
    <d v="2018-03-01T00:00:00"/>
    <x v="1"/>
    <x v="6"/>
    <s v="ZJ"/>
    <s v="9200092164"/>
    <s v="50"/>
    <n v="-48"/>
    <s v=""/>
    <x v="1"/>
    <x v="5"/>
    <x v="1"/>
  </r>
  <r>
    <s v="1012"/>
    <s v="0L"/>
    <x v="5"/>
    <d v="2018-03-01T00:00:00"/>
    <x v="1"/>
    <x v="6"/>
    <s v="ZJ"/>
    <s v="9200092167"/>
    <s v="50"/>
    <n v="-24"/>
    <s v=""/>
    <x v="1"/>
    <x v="5"/>
    <x v="1"/>
  </r>
  <r>
    <s v="1012"/>
    <s v="0L"/>
    <x v="5"/>
    <d v="2018-03-01T00:00:00"/>
    <x v="1"/>
    <x v="6"/>
    <s v="ZJ"/>
    <s v="9200092172"/>
    <s v="50"/>
    <n v="-12"/>
    <s v=""/>
    <x v="1"/>
    <x v="5"/>
    <x v="1"/>
  </r>
  <r>
    <s v="1012"/>
    <s v="0L"/>
    <x v="5"/>
    <d v="2018-03-01T00:00:00"/>
    <x v="1"/>
    <x v="6"/>
    <s v="ZJ"/>
    <s v="9200092182"/>
    <s v="50"/>
    <n v="-48"/>
    <s v=""/>
    <x v="1"/>
    <x v="5"/>
    <x v="1"/>
  </r>
  <r>
    <s v="1012"/>
    <s v="0L"/>
    <x v="5"/>
    <d v="2018-03-01T00:00:00"/>
    <x v="1"/>
    <x v="6"/>
    <s v="ZJ"/>
    <s v="9200092187"/>
    <s v="50"/>
    <n v="-12"/>
    <s v=""/>
    <x v="1"/>
    <x v="5"/>
    <x v="1"/>
  </r>
  <r>
    <s v="1012"/>
    <s v="0L"/>
    <x v="5"/>
    <d v="2018-03-01T00:00:00"/>
    <x v="1"/>
    <x v="6"/>
    <s v="ZJ"/>
    <s v="9200092188"/>
    <s v="50"/>
    <n v="-84"/>
    <s v=""/>
    <x v="1"/>
    <x v="5"/>
    <x v="1"/>
  </r>
  <r>
    <s v="1012"/>
    <s v="0L"/>
    <x v="5"/>
    <d v="2018-03-02T00:00:00"/>
    <x v="1"/>
    <x v="6"/>
    <s v="ZJ"/>
    <s v="9200092217"/>
    <s v="50"/>
    <n v="-36"/>
    <s v=""/>
    <x v="1"/>
    <x v="5"/>
    <x v="1"/>
  </r>
  <r>
    <s v="1012"/>
    <s v="0L"/>
    <x v="5"/>
    <d v="2018-03-02T00:00:00"/>
    <x v="1"/>
    <x v="6"/>
    <s v="ZJ"/>
    <s v="9200092219"/>
    <s v="50"/>
    <n v="-12"/>
    <s v=""/>
    <x v="1"/>
    <x v="5"/>
    <x v="1"/>
  </r>
  <r>
    <s v="1012"/>
    <s v="0L"/>
    <x v="5"/>
    <d v="2018-03-02T00:00:00"/>
    <x v="1"/>
    <x v="6"/>
    <s v="ZJ"/>
    <s v="9200092222"/>
    <s v="50"/>
    <n v="-12"/>
    <s v=""/>
    <x v="1"/>
    <x v="5"/>
    <x v="1"/>
  </r>
  <r>
    <s v="1012"/>
    <s v="0L"/>
    <x v="5"/>
    <d v="2018-03-02T00:00:00"/>
    <x v="1"/>
    <x v="6"/>
    <s v="ZJ"/>
    <s v="9200092223"/>
    <s v="50"/>
    <n v="-12"/>
    <s v=""/>
    <x v="1"/>
    <x v="5"/>
    <x v="1"/>
  </r>
  <r>
    <s v="1012"/>
    <s v="0L"/>
    <x v="5"/>
    <d v="2018-03-05T00:00:00"/>
    <x v="1"/>
    <x v="6"/>
    <s v="ZJ"/>
    <s v="9200092277"/>
    <s v="50"/>
    <n v="-24"/>
    <s v=""/>
    <x v="0"/>
    <x v="5"/>
    <x v="0"/>
  </r>
  <r>
    <s v="1012"/>
    <s v="0L"/>
    <x v="5"/>
    <d v="2018-03-05T00:00:00"/>
    <x v="1"/>
    <x v="6"/>
    <s v="ZJ"/>
    <s v="9200092280"/>
    <s v="50"/>
    <n v="-12"/>
    <s v=""/>
    <x v="1"/>
    <x v="5"/>
    <x v="1"/>
  </r>
  <r>
    <s v="1012"/>
    <s v="0L"/>
    <x v="5"/>
    <d v="2018-03-06T00:00:00"/>
    <x v="1"/>
    <x v="6"/>
    <s v="ZJ"/>
    <s v="9200092311"/>
    <s v="50"/>
    <n v="-12"/>
    <s v=""/>
    <x v="1"/>
    <x v="5"/>
    <x v="1"/>
  </r>
  <r>
    <s v="1012"/>
    <s v="0L"/>
    <x v="5"/>
    <d v="2018-03-06T00:00:00"/>
    <x v="1"/>
    <x v="6"/>
    <s v="ZJ"/>
    <s v="9200092311"/>
    <s v="50"/>
    <n v="-12"/>
    <s v=""/>
    <x v="0"/>
    <x v="5"/>
    <x v="0"/>
  </r>
  <r>
    <s v="1012"/>
    <s v="0L"/>
    <x v="5"/>
    <d v="2018-03-06T00:00:00"/>
    <x v="1"/>
    <x v="6"/>
    <s v="ZJ"/>
    <s v="9200092318"/>
    <s v="50"/>
    <n v="-12"/>
    <s v=""/>
    <x v="1"/>
    <x v="5"/>
    <x v="1"/>
  </r>
  <r>
    <s v="1012"/>
    <s v="0L"/>
    <x v="5"/>
    <d v="2018-03-06T00:00:00"/>
    <x v="1"/>
    <x v="6"/>
    <s v="ZJ"/>
    <s v="9200092329"/>
    <s v="50"/>
    <n v="-36"/>
    <s v=""/>
    <x v="1"/>
    <x v="5"/>
    <x v="1"/>
  </r>
  <r>
    <s v="1012"/>
    <s v="0L"/>
    <x v="5"/>
    <d v="2018-03-06T00:00:00"/>
    <x v="1"/>
    <x v="6"/>
    <s v="ZJ"/>
    <s v="9200092330"/>
    <s v="50"/>
    <n v="-36"/>
    <s v=""/>
    <x v="1"/>
    <x v="5"/>
    <x v="1"/>
  </r>
  <r>
    <s v="1012"/>
    <s v="0L"/>
    <x v="5"/>
    <d v="2018-03-07T00:00:00"/>
    <x v="1"/>
    <x v="6"/>
    <s v="ZJ"/>
    <s v="9200092383"/>
    <s v="50"/>
    <n v="-36"/>
    <s v=""/>
    <x v="1"/>
    <x v="5"/>
    <x v="1"/>
  </r>
  <r>
    <s v="1012"/>
    <s v="0L"/>
    <x v="5"/>
    <d v="2018-03-07T00:00:00"/>
    <x v="1"/>
    <x v="6"/>
    <s v="ZJ"/>
    <s v="9200092397"/>
    <s v="50"/>
    <n v="-12"/>
    <s v=""/>
    <x v="1"/>
    <x v="5"/>
    <x v="1"/>
  </r>
  <r>
    <s v="1012"/>
    <s v="0L"/>
    <x v="5"/>
    <d v="2018-03-07T00:00:00"/>
    <x v="1"/>
    <x v="6"/>
    <s v="ZJ"/>
    <s v="9200092402"/>
    <s v="50"/>
    <n v="-60"/>
    <s v=""/>
    <x v="1"/>
    <x v="5"/>
    <x v="1"/>
  </r>
  <r>
    <s v="1012"/>
    <s v="0L"/>
    <x v="5"/>
    <d v="2018-03-07T00:00:00"/>
    <x v="1"/>
    <x v="6"/>
    <s v="ZJ"/>
    <s v="9200092403"/>
    <s v="50"/>
    <n v="-24"/>
    <s v=""/>
    <x v="1"/>
    <x v="5"/>
    <x v="1"/>
  </r>
  <r>
    <s v="1012"/>
    <s v="0L"/>
    <x v="5"/>
    <d v="2018-03-07T00:00:00"/>
    <x v="1"/>
    <x v="6"/>
    <s v="ZJ"/>
    <s v="9200092403"/>
    <s v="50"/>
    <n v="-12"/>
    <s v=""/>
    <x v="0"/>
    <x v="5"/>
    <x v="0"/>
  </r>
  <r>
    <s v="1012"/>
    <s v="0L"/>
    <x v="5"/>
    <d v="2018-03-07T00:00:00"/>
    <x v="1"/>
    <x v="6"/>
    <s v="ZJ"/>
    <s v="9200092411"/>
    <s v="50"/>
    <n v="-36"/>
    <s v=""/>
    <x v="1"/>
    <x v="5"/>
    <x v="1"/>
  </r>
  <r>
    <s v="1012"/>
    <s v="0L"/>
    <x v="5"/>
    <d v="2018-03-08T00:00:00"/>
    <x v="1"/>
    <x v="6"/>
    <s v="ZJ"/>
    <s v="9200092444"/>
    <s v="50"/>
    <n v="-24"/>
    <s v=""/>
    <x v="1"/>
    <x v="5"/>
    <x v="1"/>
  </r>
  <r>
    <s v="1012"/>
    <s v="0L"/>
    <x v="5"/>
    <d v="2018-03-08T00:00:00"/>
    <x v="1"/>
    <x v="6"/>
    <s v="ZJ"/>
    <s v="9200092455"/>
    <s v="50"/>
    <n v="-48"/>
    <s v=""/>
    <x v="1"/>
    <x v="5"/>
    <x v="1"/>
  </r>
  <r>
    <s v="1012"/>
    <s v="0L"/>
    <x v="5"/>
    <d v="2018-03-09T00:00:00"/>
    <x v="1"/>
    <x v="6"/>
    <s v="ZJ"/>
    <s v="9200092486"/>
    <s v="50"/>
    <n v="-12"/>
    <s v=""/>
    <x v="1"/>
    <x v="5"/>
    <x v="1"/>
  </r>
  <r>
    <s v="1012"/>
    <s v="0L"/>
    <x v="5"/>
    <d v="2018-03-09T00:00:00"/>
    <x v="1"/>
    <x v="6"/>
    <s v="ZJ"/>
    <s v="9200092507"/>
    <s v="50"/>
    <n v="-12"/>
    <s v=""/>
    <x v="0"/>
    <x v="5"/>
    <x v="0"/>
  </r>
  <r>
    <s v="1012"/>
    <s v="0L"/>
    <x v="5"/>
    <d v="2018-03-09T00:00:00"/>
    <x v="1"/>
    <x v="6"/>
    <s v="ZJ"/>
    <s v="9200092508"/>
    <s v="50"/>
    <n v="-24"/>
    <s v=""/>
    <x v="1"/>
    <x v="5"/>
    <x v="1"/>
  </r>
  <r>
    <s v="1012"/>
    <s v="0L"/>
    <x v="5"/>
    <d v="2018-03-09T00:00:00"/>
    <x v="1"/>
    <x v="6"/>
    <s v="ZJ"/>
    <s v="9200092510"/>
    <s v="50"/>
    <n v="-12"/>
    <s v=""/>
    <x v="1"/>
    <x v="5"/>
    <x v="1"/>
  </r>
  <r>
    <s v="1012"/>
    <s v="0L"/>
    <x v="5"/>
    <d v="2018-03-10T00:00:00"/>
    <x v="1"/>
    <x v="6"/>
    <s v="ZJ"/>
    <s v="9200092533"/>
    <s v="50"/>
    <n v="-24"/>
    <s v=""/>
    <x v="1"/>
    <x v="5"/>
    <x v="1"/>
  </r>
  <r>
    <s v="1012"/>
    <s v="0L"/>
    <x v="5"/>
    <d v="2018-03-12T00:00:00"/>
    <x v="1"/>
    <x v="6"/>
    <s v="ZJ"/>
    <s v="9200092544"/>
    <s v="50"/>
    <n v="-36"/>
    <s v=""/>
    <x v="1"/>
    <x v="5"/>
    <x v="1"/>
  </r>
  <r>
    <s v="1012"/>
    <s v="0L"/>
    <x v="5"/>
    <d v="2018-03-12T00:00:00"/>
    <x v="1"/>
    <x v="6"/>
    <s v="ZJ"/>
    <s v="9200092550"/>
    <s v="50"/>
    <n v="-24"/>
    <s v=""/>
    <x v="1"/>
    <x v="5"/>
    <x v="1"/>
  </r>
  <r>
    <s v="1012"/>
    <s v="0L"/>
    <x v="5"/>
    <d v="2018-03-12T00:00:00"/>
    <x v="1"/>
    <x v="6"/>
    <s v="ZJ"/>
    <s v="9200092553"/>
    <s v="50"/>
    <n v="-84"/>
    <s v=""/>
    <x v="1"/>
    <x v="5"/>
    <x v="1"/>
  </r>
  <r>
    <s v="1012"/>
    <s v="0L"/>
    <x v="5"/>
    <d v="2018-03-12T00:00:00"/>
    <x v="1"/>
    <x v="6"/>
    <s v="ZJ"/>
    <s v="9200092553"/>
    <s v="50"/>
    <n v="-12"/>
    <s v=""/>
    <x v="2"/>
    <x v="5"/>
    <x v="2"/>
  </r>
  <r>
    <s v="1012"/>
    <s v="0L"/>
    <x v="5"/>
    <d v="2018-03-13T00:00:00"/>
    <x v="1"/>
    <x v="6"/>
    <s v="ZJ"/>
    <s v="9200092605"/>
    <s v="50"/>
    <n v="-24"/>
    <s v=""/>
    <x v="1"/>
    <x v="5"/>
    <x v="1"/>
  </r>
  <r>
    <s v="1012"/>
    <s v="0L"/>
    <x v="5"/>
    <d v="2018-03-14T00:00:00"/>
    <x v="1"/>
    <x v="6"/>
    <s v="ZJ"/>
    <s v="9200092665"/>
    <s v="50"/>
    <n v="-12"/>
    <s v=""/>
    <x v="1"/>
    <x v="5"/>
    <x v="1"/>
  </r>
  <r>
    <s v="1012"/>
    <s v="0L"/>
    <x v="5"/>
    <d v="2018-03-15T00:00:00"/>
    <x v="1"/>
    <x v="6"/>
    <s v="ZJ"/>
    <s v="9200092711"/>
    <s v="50"/>
    <n v="-36"/>
    <s v=""/>
    <x v="1"/>
    <x v="5"/>
    <x v="1"/>
  </r>
  <r>
    <s v="1012"/>
    <s v="0L"/>
    <x v="5"/>
    <d v="2018-03-15T00:00:00"/>
    <x v="1"/>
    <x v="6"/>
    <s v="ZJ"/>
    <s v="9200092720"/>
    <s v="50"/>
    <n v="-12"/>
    <s v=""/>
    <x v="1"/>
    <x v="5"/>
    <x v="1"/>
  </r>
  <r>
    <s v="1012"/>
    <s v="0L"/>
    <x v="5"/>
    <d v="2018-03-15T00:00:00"/>
    <x v="1"/>
    <x v="6"/>
    <s v="ZJ"/>
    <s v="9200092721"/>
    <s v="50"/>
    <n v="-48"/>
    <s v=""/>
    <x v="1"/>
    <x v="5"/>
    <x v="1"/>
  </r>
  <r>
    <s v="1012"/>
    <s v="0L"/>
    <x v="5"/>
    <d v="2018-03-15T00:00:00"/>
    <x v="1"/>
    <x v="6"/>
    <s v="ZJ"/>
    <s v="9200092722"/>
    <s v="50"/>
    <n v="-12"/>
    <s v=""/>
    <x v="1"/>
    <x v="5"/>
    <x v="1"/>
  </r>
  <r>
    <s v="1012"/>
    <s v="0L"/>
    <x v="5"/>
    <d v="2018-03-15T00:00:00"/>
    <x v="1"/>
    <x v="6"/>
    <s v="ZJ"/>
    <s v="9200092724"/>
    <s v="50"/>
    <n v="-12"/>
    <s v=""/>
    <x v="1"/>
    <x v="5"/>
    <x v="1"/>
  </r>
  <r>
    <s v="1012"/>
    <s v="0L"/>
    <x v="5"/>
    <d v="2018-03-15T00:00:00"/>
    <x v="1"/>
    <x v="6"/>
    <s v="ZJ"/>
    <s v="9200092725"/>
    <s v="50"/>
    <n v="-12"/>
    <s v=""/>
    <x v="1"/>
    <x v="5"/>
    <x v="1"/>
  </r>
  <r>
    <s v="1012"/>
    <s v="0L"/>
    <x v="5"/>
    <d v="2018-03-15T00:00:00"/>
    <x v="1"/>
    <x v="6"/>
    <s v="ZJ"/>
    <s v="9200092726"/>
    <s v="50"/>
    <n v="-84"/>
    <s v=""/>
    <x v="1"/>
    <x v="5"/>
    <x v="1"/>
  </r>
  <r>
    <s v="1012"/>
    <s v="0L"/>
    <x v="5"/>
    <d v="2018-03-16T00:00:00"/>
    <x v="1"/>
    <x v="6"/>
    <s v="ZJ"/>
    <s v="9200092757"/>
    <s v="50"/>
    <n v="-12"/>
    <s v=""/>
    <x v="1"/>
    <x v="5"/>
    <x v="1"/>
  </r>
  <r>
    <s v="1012"/>
    <s v="0L"/>
    <x v="5"/>
    <d v="2018-03-16T00:00:00"/>
    <x v="1"/>
    <x v="6"/>
    <s v="ZJ"/>
    <s v="9200092787"/>
    <s v="50"/>
    <n v="-12"/>
    <s v=""/>
    <x v="1"/>
    <x v="5"/>
    <x v="1"/>
  </r>
  <r>
    <s v="1012"/>
    <s v="0L"/>
    <x v="5"/>
    <d v="2018-03-19T00:00:00"/>
    <x v="1"/>
    <x v="6"/>
    <s v="ZJ"/>
    <s v="9200092811"/>
    <s v="50"/>
    <n v="-12"/>
    <s v=""/>
    <x v="1"/>
    <x v="5"/>
    <x v="1"/>
  </r>
  <r>
    <s v="1012"/>
    <s v="0L"/>
    <x v="5"/>
    <d v="2018-03-19T00:00:00"/>
    <x v="1"/>
    <x v="6"/>
    <s v="ZJ"/>
    <s v="9200092822"/>
    <s v="50"/>
    <n v="-12"/>
    <s v=""/>
    <x v="1"/>
    <x v="5"/>
    <x v="1"/>
  </r>
  <r>
    <s v="1012"/>
    <s v="0L"/>
    <x v="5"/>
    <d v="2018-03-19T00:00:00"/>
    <x v="1"/>
    <x v="6"/>
    <s v="ZJ"/>
    <s v="9200092826"/>
    <s v="50"/>
    <n v="-24"/>
    <s v=""/>
    <x v="1"/>
    <x v="5"/>
    <x v="1"/>
  </r>
  <r>
    <s v="1012"/>
    <s v="0L"/>
    <x v="5"/>
    <d v="2018-03-19T00:00:00"/>
    <x v="1"/>
    <x v="6"/>
    <s v="ZJ"/>
    <s v="9200092829"/>
    <s v="50"/>
    <n v="-48"/>
    <s v=""/>
    <x v="1"/>
    <x v="5"/>
    <x v="1"/>
  </r>
  <r>
    <s v="1012"/>
    <s v="0L"/>
    <x v="5"/>
    <d v="2018-03-19T00:00:00"/>
    <x v="1"/>
    <x v="6"/>
    <s v="ZJ"/>
    <s v="9200092830"/>
    <s v="50"/>
    <n v="-24"/>
    <s v=""/>
    <x v="1"/>
    <x v="5"/>
    <x v="1"/>
  </r>
  <r>
    <s v="1012"/>
    <s v="0L"/>
    <x v="5"/>
    <d v="2018-03-20T00:00:00"/>
    <x v="1"/>
    <x v="6"/>
    <s v="ZJ"/>
    <s v="9200092859"/>
    <s v="50"/>
    <n v="-12"/>
    <s v=""/>
    <x v="1"/>
    <x v="5"/>
    <x v="1"/>
  </r>
  <r>
    <s v="1012"/>
    <s v="0L"/>
    <x v="5"/>
    <d v="2018-03-20T00:00:00"/>
    <x v="1"/>
    <x v="6"/>
    <s v="ZJ"/>
    <s v="9200092869"/>
    <s v="50"/>
    <n v="-36"/>
    <s v=""/>
    <x v="1"/>
    <x v="5"/>
    <x v="1"/>
  </r>
  <r>
    <s v="1012"/>
    <s v="0L"/>
    <x v="5"/>
    <d v="2018-03-20T00:00:00"/>
    <x v="1"/>
    <x v="6"/>
    <s v="ZJ"/>
    <s v="9200092879"/>
    <s v="50"/>
    <n v="-12"/>
    <s v=""/>
    <x v="1"/>
    <x v="5"/>
    <x v="1"/>
  </r>
  <r>
    <s v="1012"/>
    <s v="0L"/>
    <x v="5"/>
    <d v="2018-03-21T00:00:00"/>
    <x v="1"/>
    <x v="6"/>
    <s v="ZJ"/>
    <s v="9200092927"/>
    <s v="50"/>
    <n v="-24"/>
    <s v=""/>
    <x v="1"/>
    <x v="5"/>
    <x v="1"/>
  </r>
  <r>
    <s v="1012"/>
    <s v="0L"/>
    <x v="5"/>
    <d v="2018-03-21T00:00:00"/>
    <x v="1"/>
    <x v="6"/>
    <s v="ZJ"/>
    <s v="9200092928"/>
    <s v="50"/>
    <n v="-24"/>
    <s v=""/>
    <x v="1"/>
    <x v="5"/>
    <x v="1"/>
  </r>
  <r>
    <s v="1012"/>
    <s v="0L"/>
    <x v="5"/>
    <d v="2018-03-21T00:00:00"/>
    <x v="1"/>
    <x v="6"/>
    <s v="ZJ"/>
    <s v="9200092934"/>
    <s v="50"/>
    <n v="-48"/>
    <s v=""/>
    <x v="1"/>
    <x v="5"/>
    <x v="1"/>
  </r>
  <r>
    <s v="1012"/>
    <s v="0L"/>
    <x v="5"/>
    <d v="2018-03-22T00:00:00"/>
    <x v="1"/>
    <x v="6"/>
    <s v="ZJ"/>
    <s v="9200092967"/>
    <s v="50"/>
    <n v="-24"/>
    <s v=""/>
    <x v="1"/>
    <x v="5"/>
    <x v="1"/>
  </r>
  <r>
    <s v="1012"/>
    <s v="0L"/>
    <x v="5"/>
    <d v="2018-03-22T00:00:00"/>
    <x v="1"/>
    <x v="6"/>
    <s v="ZJ"/>
    <s v="9200092969"/>
    <s v="50"/>
    <n v="-12"/>
    <s v=""/>
    <x v="1"/>
    <x v="5"/>
    <x v="1"/>
  </r>
  <r>
    <s v="1012"/>
    <s v="0L"/>
    <x v="5"/>
    <d v="2018-03-22T00:00:00"/>
    <x v="1"/>
    <x v="6"/>
    <s v="ZJ"/>
    <s v="9200092973"/>
    <s v="50"/>
    <n v="-36"/>
    <s v=""/>
    <x v="1"/>
    <x v="5"/>
    <x v="1"/>
  </r>
  <r>
    <s v="1012"/>
    <s v="0L"/>
    <x v="5"/>
    <d v="2018-03-23T00:00:00"/>
    <x v="1"/>
    <x v="6"/>
    <s v="ZJ"/>
    <s v="9200093025"/>
    <s v="50"/>
    <n v="-24"/>
    <s v=""/>
    <x v="1"/>
    <x v="5"/>
    <x v="1"/>
  </r>
  <r>
    <s v="1012"/>
    <s v="0L"/>
    <x v="5"/>
    <d v="2018-03-23T00:00:00"/>
    <x v="1"/>
    <x v="6"/>
    <s v="ZJ"/>
    <s v="9200093034"/>
    <s v="50"/>
    <n v="-12"/>
    <s v=""/>
    <x v="1"/>
    <x v="5"/>
    <x v="1"/>
  </r>
  <r>
    <s v="1012"/>
    <s v="0L"/>
    <x v="5"/>
    <d v="2018-03-23T00:00:00"/>
    <x v="1"/>
    <x v="6"/>
    <s v="ZJ"/>
    <s v="9200093038"/>
    <s v="50"/>
    <n v="-12"/>
    <s v=""/>
    <x v="1"/>
    <x v="5"/>
    <x v="1"/>
  </r>
  <r>
    <s v="1012"/>
    <s v="0L"/>
    <x v="5"/>
    <d v="2018-03-26T00:00:00"/>
    <x v="1"/>
    <x v="6"/>
    <s v="ZJ"/>
    <s v="9200093083"/>
    <s v="50"/>
    <n v="-36"/>
    <s v=""/>
    <x v="1"/>
    <x v="5"/>
    <x v="1"/>
  </r>
  <r>
    <s v="1012"/>
    <s v="0L"/>
    <x v="5"/>
    <d v="2018-03-26T00:00:00"/>
    <x v="1"/>
    <x v="6"/>
    <s v="ZJ"/>
    <s v="9200093091"/>
    <s v="50"/>
    <n v="-12"/>
    <s v=""/>
    <x v="1"/>
    <x v="5"/>
    <x v="1"/>
  </r>
  <r>
    <s v="1012"/>
    <s v="0L"/>
    <x v="5"/>
    <d v="2018-03-27T00:00:00"/>
    <x v="1"/>
    <x v="6"/>
    <s v="ZJ"/>
    <s v="9200093131"/>
    <s v="50"/>
    <n v="-48"/>
    <s v=""/>
    <x v="1"/>
    <x v="5"/>
    <x v="1"/>
  </r>
  <r>
    <s v="1012"/>
    <s v="0L"/>
    <x v="5"/>
    <d v="2018-03-27T00:00:00"/>
    <x v="1"/>
    <x v="6"/>
    <s v="ZJ"/>
    <s v="9200093132"/>
    <s v="50"/>
    <n v="-48"/>
    <s v=""/>
    <x v="1"/>
    <x v="5"/>
    <x v="1"/>
  </r>
  <r>
    <s v="1012"/>
    <s v="0L"/>
    <x v="5"/>
    <d v="2018-03-27T00:00:00"/>
    <x v="1"/>
    <x v="6"/>
    <s v="ZJ"/>
    <s v="9200093142"/>
    <s v="50"/>
    <n v="-48"/>
    <s v=""/>
    <x v="1"/>
    <x v="5"/>
    <x v="1"/>
  </r>
  <r>
    <s v="1012"/>
    <s v="0L"/>
    <x v="5"/>
    <d v="2018-03-27T00:00:00"/>
    <x v="1"/>
    <x v="6"/>
    <s v="ZJ"/>
    <s v="9200093146"/>
    <s v="50"/>
    <n v="-24"/>
    <s v=""/>
    <x v="1"/>
    <x v="5"/>
    <x v="1"/>
  </r>
  <r>
    <s v="1012"/>
    <s v="0L"/>
    <x v="5"/>
    <d v="2018-03-27T00:00:00"/>
    <x v="1"/>
    <x v="6"/>
    <s v="ZJ"/>
    <s v="9200093153"/>
    <s v="50"/>
    <n v="-72"/>
    <s v=""/>
    <x v="1"/>
    <x v="5"/>
    <x v="1"/>
  </r>
  <r>
    <s v="1012"/>
    <s v="0L"/>
    <x v="5"/>
    <d v="2018-03-27T00:00:00"/>
    <x v="1"/>
    <x v="6"/>
    <s v="ZJ"/>
    <s v="9200093154"/>
    <s v="50"/>
    <n v="-24"/>
    <s v=""/>
    <x v="1"/>
    <x v="5"/>
    <x v="1"/>
  </r>
  <r>
    <s v="1012"/>
    <s v="0L"/>
    <x v="5"/>
    <d v="2018-03-27T00:00:00"/>
    <x v="1"/>
    <x v="6"/>
    <s v="ZJ"/>
    <s v="9200093156"/>
    <s v="50"/>
    <n v="-12"/>
    <s v=""/>
    <x v="1"/>
    <x v="5"/>
    <x v="1"/>
  </r>
  <r>
    <s v="1012"/>
    <s v="0L"/>
    <x v="5"/>
    <d v="2018-03-28T00:00:00"/>
    <x v="1"/>
    <x v="6"/>
    <s v="ZJ"/>
    <s v="9200093215"/>
    <s v="50"/>
    <n v="-12"/>
    <s v=""/>
    <x v="1"/>
    <x v="5"/>
    <x v="1"/>
  </r>
  <r>
    <s v="1012"/>
    <s v="0L"/>
    <x v="5"/>
    <d v="2018-03-28T00:00:00"/>
    <x v="1"/>
    <x v="6"/>
    <s v="ZJ"/>
    <s v="9200093216"/>
    <s v="50"/>
    <n v="-60"/>
    <s v=""/>
    <x v="1"/>
    <x v="5"/>
    <x v="1"/>
  </r>
  <r>
    <s v="1012"/>
    <s v="0L"/>
    <x v="5"/>
    <d v="2018-03-29T00:00:00"/>
    <x v="1"/>
    <x v="6"/>
    <s v="ZJ"/>
    <s v="9200093275"/>
    <s v="50"/>
    <n v="-36"/>
    <s v=""/>
    <x v="1"/>
    <x v="5"/>
    <x v="1"/>
  </r>
  <r>
    <s v="1012"/>
    <s v="0L"/>
    <x v="5"/>
    <d v="2018-03-29T00:00:00"/>
    <x v="1"/>
    <x v="6"/>
    <s v="ZJ"/>
    <s v="9200093275"/>
    <s v="50"/>
    <n v="-12"/>
    <s v=""/>
    <x v="0"/>
    <x v="5"/>
    <x v="0"/>
  </r>
  <r>
    <s v="1012"/>
    <s v="0L"/>
    <x v="5"/>
    <d v="2018-03-29T00:00:00"/>
    <x v="1"/>
    <x v="6"/>
    <s v="ZJ"/>
    <s v="9200093283"/>
    <s v="50"/>
    <n v="-60"/>
    <s v=""/>
    <x v="1"/>
    <x v="5"/>
    <x v="1"/>
  </r>
  <r>
    <s v="1012"/>
    <s v="0L"/>
    <x v="5"/>
    <d v="2018-03-30T00:00:00"/>
    <x v="1"/>
    <x v="6"/>
    <s v="ZJ"/>
    <s v="9200093316"/>
    <s v="50"/>
    <n v="-12"/>
    <s v=""/>
    <x v="1"/>
    <x v="5"/>
    <x v="1"/>
  </r>
  <r>
    <s v="1012"/>
    <s v="0L"/>
    <x v="5"/>
    <d v="2018-03-30T00:00:00"/>
    <x v="1"/>
    <x v="6"/>
    <s v="ZJ"/>
    <s v="9200093321"/>
    <s v="50"/>
    <n v="-36"/>
    <s v=""/>
    <x v="1"/>
    <x v="5"/>
    <x v="1"/>
  </r>
  <r>
    <s v="1012"/>
    <s v="0L"/>
    <x v="5"/>
    <d v="2018-03-30T00:00:00"/>
    <x v="1"/>
    <x v="6"/>
    <s v="ZJ"/>
    <s v="9200093325"/>
    <s v="50"/>
    <n v="-24"/>
    <s v=""/>
    <x v="1"/>
    <x v="5"/>
    <x v="1"/>
  </r>
  <r>
    <s v="1012"/>
    <s v="0L"/>
    <x v="5"/>
    <d v="2018-03-31T00:00:00"/>
    <x v="1"/>
    <x v="6"/>
    <s v="ZJ"/>
    <s v="9200093361"/>
    <s v="50"/>
    <n v="-36"/>
    <s v=""/>
    <x v="1"/>
    <x v="5"/>
    <x v="1"/>
  </r>
  <r>
    <s v="1012"/>
    <s v="0L"/>
    <x v="5"/>
    <d v="2018-04-02T00:00:00"/>
    <x v="1"/>
    <x v="7"/>
    <s v="ZJ"/>
    <s v="9200093378"/>
    <s v="50"/>
    <n v="-24"/>
    <s v=""/>
    <x v="1"/>
    <x v="5"/>
    <x v="1"/>
  </r>
  <r>
    <s v="1012"/>
    <s v="0L"/>
    <x v="5"/>
    <d v="2018-04-02T00:00:00"/>
    <x v="1"/>
    <x v="7"/>
    <s v="ZJ"/>
    <s v="9200093383"/>
    <s v="50"/>
    <n v="-96"/>
    <s v=""/>
    <x v="1"/>
    <x v="5"/>
    <x v="1"/>
  </r>
  <r>
    <s v="1012"/>
    <s v="0L"/>
    <x v="5"/>
    <d v="2018-04-03T00:00:00"/>
    <x v="1"/>
    <x v="7"/>
    <s v="ZJ"/>
    <s v="9200093414"/>
    <s v="50"/>
    <n v="-96"/>
    <s v=""/>
    <x v="1"/>
    <x v="5"/>
    <x v="1"/>
  </r>
  <r>
    <s v="1012"/>
    <s v="0L"/>
    <x v="5"/>
    <d v="2018-04-03T00:00:00"/>
    <x v="1"/>
    <x v="7"/>
    <s v="ZJ"/>
    <s v="9200093420"/>
    <s v="50"/>
    <n v="-12"/>
    <s v=""/>
    <x v="1"/>
    <x v="5"/>
    <x v="1"/>
  </r>
  <r>
    <s v="1012"/>
    <s v="0L"/>
    <x v="5"/>
    <d v="2018-04-03T00:00:00"/>
    <x v="1"/>
    <x v="7"/>
    <s v="ZJ"/>
    <s v="9200093426"/>
    <s v="50"/>
    <n v="-12"/>
    <s v=""/>
    <x v="1"/>
    <x v="5"/>
    <x v="1"/>
  </r>
  <r>
    <s v="1012"/>
    <s v="0L"/>
    <x v="5"/>
    <d v="2018-04-03T00:00:00"/>
    <x v="1"/>
    <x v="7"/>
    <s v="ZJ"/>
    <s v="9200093427"/>
    <s v="50"/>
    <n v="-48"/>
    <s v=""/>
    <x v="1"/>
    <x v="5"/>
    <x v="1"/>
  </r>
  <r>
    <s v="1012"/>
    <s v="0L"/>
    <x v="5"/>
    <d v="2018-04-04T00:00:00"/>
    <x v="1"/>
    <x v="7"/>
    <s v="ZJ"/>
    <s v="9200093479"/>
    <s v="50"/>
    <n v="-12"/>
    <s v=""/>
    <x v="2"/>
    <x v="5"/>
    <x v="2"/>
  </r>
  <r>
    <s v="1012"/>
    <s v="0L"/>
    <x v="5"/>
    <d v="2018-04-04T00:00:00"/>
    <x v="1"/>
    <x v="7"/>
    <s v="ZJ"/>
    <s v="9200093486"/>
    <s v="50"/>
    <n v="-36"/>
    <s v=""/>
    <x v="1"/>
    <x v="5"/>
    <x v="1"/>
  </r>
  <r>
    <s v="1012"/>
    <s v="0L"/>
    <x v="5"/>
    <d v="2018-04-04T00:00:00"/>
    <x v="1"/>
    <x v="7"/>
    <s v="ZJ"/>
    <s v="9200093488"/>
    <s v="50"/>
    <n v="-12"/>
    <s v=""/>
    <x v="1"/>
    <x v="5"/>
    <x v="1"/>
  </r>
  <r>
    <s v="1012"/>
    <s v="0L"/>
    <x v="5"/>
    <d v="2018-04-05T00:00:00"/>
    <x v="1"/>
    <x v="7"/>
    <s v="ZJ"/>
    <s v="9200093532"/>
    <s v="50"/>
    <n v="-24"/>
    <s v=""/>
    <x v="1"/>
    <x v="5"/>
    <x v="1"/>
  </r>
  <r>
    <s v="1012"/>
    <s v="0L"/>
    <x v="5"/>
    <d v="2018-04-05T00:00:00"/>
    <x v="1"/>
    <x v="7"/>
    <s v="ZJ"/>
    <s v="9200093534"/>
    <s v="50"/>
    <n v="-12"/>
    <s v=""/>
    <x v="1"/>
    <x v="5"/>
    <x v="1"/>
  </r>
  <r>
    <s v="1012"/>
    <s v="0L"/>
    <x v="5"/>
    <d v="2018-04-05T00:00:00"/>
    <x v="1"/>
    <x v="7"/>
    <s v="ZJ"/>
    <s v="9200093536"/>
    <s v="50"/>
    <n v="-72"/>
    <s v=""/>
    <x v="1"/>
    <x v="5"/>
    <x v="1"/>
  </r>
  <r>
    <s v="1012"/>
    <s v="0L"/>
    <x v="5"/>
    <d v="2018-04-06T00:00:00"/>
    <x v="1"/>
    <x v="7"/>
    <s v="ZJ"/>
    <s v="9200093565"/>
    <s v="50"/>
    <n v="-12"/>
    <s v=""/>
    <x v="1"/>
    <x v="5"/>
    <x v="1"/>
  </r>
  <r>
    <s v="1012"/>
    <s v="0L"/>
    <x v="5"/>
    <d v="2018-04-06T00:00:00"/>
    <x v="1"/>
    <x v="7"/>
    <s v="ZJ"/>
    <s v="9200093570"/>
    <s v="50"/>
    <n v="-12"/>
    <s v=""/>
    <x v="1"/>
    <x v="5"/>
    <x v="1"/>
  </r>
  <r>
    <s v="1012"/>
    <s v="0L"/>
    <x v="5"/>
    <d v="2018-04-06T00:00:00"/>
    <x v="1"/>
    <x v="7"/>
    <s v="ZJ"/>
    <s v="9200093582"/>
    <s v="50"/>
    <n v="-36"/>
    <s v=""/>
    <x v="1"/>
    <x v="5"/>
    <x v="1"/>
  </r>
  <r>
    <s v="1012"/>
    <s v="0L"/>
    <x v="5"/>
    <d v="2018-04-06T00:00:00"/>
    <x v="1"/>
    <x v="7"/>
    <s v="ZJ"/>
    <s v="9200093584"/>
    <s v="50"/>
    <n v="-24"/>
    <s v=""/>
    <x v="1"/>
    <x v="5"/>
    <x v="1"/>
  </r>
  <r>
    <s v="1012"/>
    <s v="0L"/>
    <x v="5"/>
    <d v="2018-04-09T00:00:00"/>
    <x v="1"/>
    <x v="7"/>
    <s v="ZJ"/>
    <s v="9200093631"/>
    <s v="50"/>
    <n v="-24"/>
    <s v=""/>
    <x v="1"/>
    <x v="5"/>
    <x v="1"/>
  </r>
  <r>
    <s v="1012"/>
    <s v="0L"/>
    <x v="5"/>
    <d v="2018-04-10T00:00:00"/>
    <x v="1"/>
    <x v="7"/>
    <s v="ZJ"/>
    <s v="9200093662"/>
    <s v="50"/>
    <n v="-12"/>
    <s v=""/>
    <x v="1"/>
    <x v="5"/>
    <x v="1"/>
  </r>
  <r>
    <s v="1012"/>
    <s v="0L"/>
    <x v="5"/>
    <d v="2018-04-10T00:00:00"/>
    <x v="1"/>
    <x v="7"/>
    <s v="ZJ"/>
    <s v="9200093677"/>
    <s v="50"/>
    <n v="-24"/>
    <s v=""/>
    <x v="1"/>
    <x v="5"/>
    <x v="1"/>
  </r>
  <r>
    <s v="1012"/>
    <s v="0L"/>
    <x v="5"/>
    <d v="2018-04-10T00:00:00"/>
    <x v="1"/>
    <x v="7"/>
    <s v="ZJ"/>
    <s v="9200093690"/>
    <s v="50"/>
    <n v="-72"/>
    <s v=""/>
    <x v="1"/>
    <x v="5"/>
    <x v="1"/>
  </r>
  <r>
    <s v="1012"/>
    <s v="0L"/>
    <x v="5"/>
    <d v="2018-04-11T00:00:00"/>
    <x v="1"/>
    <x v="7"/>
    <s v="ZJ"/>
    <s v="9200093745"/>
    <s v="50"/>
    <n v="-12"/>
    <s v=""/>
    <x v="1"/>
    <x v="5"/>
    <x v="1"/>
  </r>
  <r>
    <s v="1012"/>
    <s v="0L"/>
    <x v="5"/>
    <d v="2018-04-11T00:00:00"/>
    <x v="1"/>
    <x v="7"/>
    <s v="ZJ"/>
    <s v="9200093748"/>
    <s v="50"/>
    <n v="-24"/>
    <s v=""/>
    <x v="1"/>
    <x v="5"/>
    <x v="1"/>
  </r>
  <r>
    <s v="1012"/>
    <s v="0L"/>
    <x v="5"/>
    <d v="2018-04-11T00:00:00"/>
    <x v="1"/>
    <x v="7"/>
    <s v="ZJ"/>
    <s v="9200093760"/>
    <s v="50"/>
    <n v="-12"/>
    <s v=""/>
    <x v="1"/>
    <x v="5"/>
    <x v="1"/>
  </r>
  <r>
    <s v="1012"/>
    <s v="0L"/>
    <x v="5"/>
    <d v="2018-04-11T00:00:00"/>
    <x v="1"/>
    <x v="7"/>
    <s v="ZJ"/>
    <s v="9200093761"/>
    <s v="50"/>
    <n v="-36"/>
    <s v=""/>
    <x v="1"/>
    <x v="5"/>
    <x v="1"/>
  </r>
  <r>
    <s v="1012"/>
    <s v="0L"/>
    <x v="5"/>
    <d v="2018-04-12T00:00:00"/>
    <x v="1"/>
    <x v="7"/>
    <s v="ZJ"/>
    <s v="9200093799"/>
    <s v="50"/>
    <n v="-12"/>
    <s v=""/>
    <x v="1"/>
    <x v="5"/>
    <x v="1"/>
  </r>
  <r>
    <s v="1012"/>
    <s v="0L"/>
    <x v="5"/>
    <d v="2018-04-12T00:00:00"/>
    <x v="1"/>
    <x v="7"/>
    <s v="ZJ"/>
    <s v="9200093814"/>
    <s v="50"/>
    <n v="-12"/>
    <s v=""/>
    <x v="0"/>
    <x v="5"/>
    <x v="0"/>
  </r>
  <r>
    <s v="1012"/>
    <s v="0L"/>
    <x v="5"/>
    <d v="2018-04-12T00:00:00"/>
    <x v="1"/>
    <x v="7"/>
    <s v="ZJ"/>
    <s v="9200093814"/>
    <s v="50"/>
    <n v="-12"/>
    <s v=""/>
    <x v="1"/>
    <x v="5"/>
    <x v="1"/>
  </r>
  <r>
    <s v="1012"/>
    <s v="0L"/>
    <x v="5"/>
    <d v="2018-04-13T00:00:00"/>
    <x v="1"/>
    <x v="7"/>
    <s v="ZJ"/>
    <s v="9200093868"/>
    <s v="50"/>
    <n v="-12"/>
    <s v=""/>
    <x v="1"/>
    <x v="5"/>
    <x v="1"/>
  </r>
  <r>
    <s v="1012"/>
    <s v="0L"/>
    <x v="5"/>
    <d v="2018-04-13T00:00:00"/>
    <x v="1"/>
    <x v="7"/>
    <s v="ZJ"/>
    <s v="9200093871"/>
    <s v="50"/>
    <n v="-72"/>
    <s v=""/>
    <x v="1"/>
    <x v="5"/>
    <x v="1"/>
  </r>
  <r>
    <s v="1012"/>
    <s v="0L"/>
    <x v="5"/>
    <d v="2018-04-13T00:00:00"/>
    <x v="1"/>
    <x v="7"/>
    <s v="ZJ"/>
    <s v="9200093874"/>
    <s v="50"/>
    <n v="-96"/>
    <s v=""/>
    <x v="1"/>
    <x v="5"/>
    <x v="1"/>
  </r>
  <r>
    <s v="1012"/>
    <s v="0L"/>
    <x v="5"/>
    <d v="2018-04-13T00:00:00"/>
    <x v="1"/>
    <x v="7"/>
    <s v="ZJ"/>
    <s v="9200093881"/>
    <s v="50"/>
    <n v="-12"/>
    <s v=""/>
    <x v="1"/>
    <x v="5"/>
    <x v="1"/>
  </r>
  <r>
    <s v="1012"/>
    <s v="0L"/>
    <x v="5"/>
    <d v="2018-04-16T00:00:00"/>
    <x v="1"/>
    <x v="7"/>
    <s v="ZJ"/>
    <s v="9200093926"/>
    <s v="50"/>
    <n v="-36"/>
    <s v=""/>
    <x v="1"/>
    <x v="5"/>
    <x v="1"/>
  </r>
  <r>
    <s v="1012"/>
    <s v="0L"/>
    <x v="5"/>
    <d v="2018-04-17T00:00:00"/>
    <x v="1"/>
    <x v="7"/>
    <s v="ZJ"/>
    <s v="9200093934"/>
    <s v="50"/>
    <n v="-12"/>
    <s v=""/>
    <x v="0"/>
    <x v="5"/>
    <x v="0"/>
  </r>
  <r>
    <s v="1012"/>
    <s v="0L"/>
    <x v="5"/>
    <d v="2018-04-17T00:00:00"/>
    <x v="1"/>
    <x v="7"/>
    <s v="ZJ"/>
    <s v="9200093939"/>
    <s v="50"/>
    <n v="-36"/>
    <s v=""/>
    <x v="1"/>
    <x v="5"/>
    <x v="1"/>
  </r>
  <r>
    <s v="1012"/>
    <s v="0L"/>
    <x v="5"/>
    <d v="2018-04-17T00:00:00"/>
    <x v="1"/>
    <x v="7"/>
    <s v="ZJ"/>
    <s v="9200093981"/>
    <s v="50"/>
    <n v="-12"/>
    <s v=""/>
    <x v="1"/>
    <x v="5"/>
    <x v="1"/>
  </r>
  <r>
    <s v="1012"/>
    <s v="0L"/>
    <x v="5"/>
    <d v="2018-04-18T00:00:00"/>
    <x v="1"/>
    <x v="7"/>
    <s v="ZJ"/>
    <s v="9200094035"/>
    <s v="50"/>
    <n v="-24"/>
    <s v=""/>
    <x v="1"/>
    <x v="5"/>
    <x v="1"/>
  </r>
  <r>
    <s v="1012"/>
    <s v="0L"/>
    <x v="5"/>
    <d v="2018-04-18T00:00:00"/>
    <x v="1"/>
    <x v="7"/>
    <s v="ZJ"/>
    <s v="9200094040"/>
    <s v="50"/>
    <n v="-24"/>
    <s v=""/>
    <x v="1"/>
    <x v="5"/>
    <x v="1"/>
  </r>
  <r>
    <s v="1012"/>
    <s v="0L"/>
    <x v="5"/>
    <d v="2018-04-18T00:00:00"/>
    <x v="1"/>
    <x v="7"/>
    <s v="ZJ"/>
    <s v="9200094048"/>
    <s v="50"/>
    <n v="-36"/>
    <s v=""/>
    <x v="1"/>
    <x v="5"/>
    <x v="1"/>
  </r>
  <r>
    <s v="1012"/>
    <s v="0L"/>
    <x v="5"/>
    <d v="2018-04-19T00:00:00"/>
    <x v="1"/>
    <x v="7"/>
    <s v="ZJ"/>
    <s v="9200094085"/>
    <s v="50"/>
    <n v="-24"/>
    <s v=""/>
    <x v="1"/>
    <x v="5"/>
    <x v="1"/>
  </r>
  <r>
    <s v="1012"/>
    <s v="0L"/>
    <x v="5"/>
    <d v="2018-04-19T00:00:00"/>
    <x v="1"/>
    <x v="7"/>
    <s v="ZJ"/>
    <s v="9200094086"/>
    <s v="50"/>
    <n v="-72"/>
    <s v=""/>
    <x v="1"/>
    <x v="5"/>
    <x v="1"/>
  </r>
  <r>
    <s v="1012"/>
    <s v="0L"/>
    <x v="5"/>
    <d v="2018-04-19T00:00:00"/>
    <x v="1"/>
    <x v="7"/>
    <s v="ZJ"/>
    <s v="9200094100"/>
    <s v="50"/>
    <n v="-12"/>
    <s v=""/>
    <x v="1"/>
    <x v="5"/>
    <x v="1"/>
  </r>
  <r>
    <s v="1012"/>
    <s v="0L"/>
    <x v="5"/>
    <d v="2018-04-20T00:00:00"/>
    <x v="1"/>
    <x v="7"/>
    <s v="ZJ"/>
    <s v="9200094133"/>
    <s v="50"/>
    <n v="-24"/>
    <s v=""/>
    <x v="1"/>
    <x v="5"/>
    <x v="1"/>
  </r>
  <r>
    <s v="1012"/>
    <s v="0L"/>
    <x v="5"/>
    <d v="2018-04-20T00:00:00"/>
    <x v="1"/>
    <x v="7"/>
    <s v="ZJ"/>
    <s v="9200094143"/>
    <s v="50"/>
    <n v="-12"/>
    <s v=""/>
    <x v="1"/>
    <x v="5"/>
    <x v="1"/>
  </r>
  <r>
    <s v="1012"/>
    <s v="0L"/>
    <x v="5"/>
    <d v="2018-04-20T00:00:00"/>
    <x v="1"/>
    <x v="7"/>
    <s v="ZJ"/>
    <s v="9200094150"/>
    <s v="50"/>
    <n v="-12"/>
    <s v=""/>
    <x v="1"/>
    <x v="5"/>
    <x v="1"/>
  </r>
  <r>
    <s v="1012"/>
    <s v="0L"/>
    <x v="5"/>
    <d v="2018-04-20T00:00:00"/>
    <x v="1"/>
    <x v="7"/>
    <s v="ZJ"/>
    <s v="9200094154"/>
    <s v="50"/>
    <n v="-12"/>
    <s v=""/>
    <x v="1"/>
    <x v="5"/>
    <x v="1"/>
  </r>
  <r>
    <s v="1012"/>
    <s v="0L"/>
    <x v="5"/>
    <d v="2018-04-20T00:00:00"/>
    <x v="1"/>
    <x v="7"/>
    <s v="ZJ"/>
    <s v="9200094155"/>
    <s v="50"/>
    <n v="-24"/>
    <s v=""/>
    <x v="1"/>
    <x v="5"/>
    <x v="1"/>
  </r>
  <r>
    <s v="1012"/>
    <s v="0L"/>
    <x v="5"/>
    <d v="2018-04-20T00:00:00"/>
    <x v="1"/>
    <x v="7"/>
    <s v="ZJ"/>
    <s v="9200094165"/>
    <s v="50"/>
    <n v="-12"/>
    <s v=""/>
    <x v="1"/>
    <x v="5"/>
    <x v="1"/>
  </r>
  <r>
    <s v="1012"/>
    <s v="0L"/>
    <x v="5"/>
    <d v="2018-04-23T00:00:00"/>
    <x v="1"/>
    <x v="7"/>
    <s v="ZJ"/>
    <s v="9200094205"/>
    <s v="50"/>
    <n v="-24"/>
    <s v=""/>
    <x v="1"/>
    <x v="5"/>
    <x v="1"/>
  </r>
  <r>
    <s v="1012"/>
    <s v="0L"/>
    <x v="5"/>
    <d v="2018-04-23T00:00:00"/>
    <x v="1"/>
    <x v="7"/>
    <s v="ZJ"/>
    <s v="9200094211"/>
    <s v="50"/>
    <n v="-12"/>
    <s v=""/>
    <x v="1"/>
    <x v="5"/>
    <x v="1"/>
  </r>
  <r>
    <s v="1012"/>
    <s v="0L"/>
    <x v="5"/>
    <d v="2018-04-23T00:00:00"/>
    <x v="1"/>
    <x v="7"/>
    <s v="ZJ"/>
    <s v="9200094212"/>
    <s v="50"/>
    <n v="-24"/>
    <s v=""/>
    <x v="1"/>
    <x v="5"/>
    <x v="1"/>
  </r>
  <r>
    <s v="1012"/>
    <s v="0L"/>
    <x v="5"/>
    <d v="2018-04-24T00:00:00"/>
    <x v="1"/>
    <x v="7"/>
    <s v="ZJ"/>
    <s v="9200094264"/>
    <s v="50"/>
    <n v="-24"/>
    <s v=""/>
    <x v="1"/>
    <x v="5"/>
    <x v="1"/>
  </r>
  <r>
    <s v="1012"/>
    <s v="0L"/>
    <x v="5"/>
    <d v="2018-04-24T00:00:00"/>
    <x v="1"/>
    <x v="7"/>
    <s v="ZJ"/>
    <s v="9200094271"/>
    <s v="50"/>
    <n v="-12"/>
    <s v=""/>
    <x v="1"/>
    <x v="5"/>
    <x v="1"/>
  </r>
  <r>
    <s v="1012"/>
    <s v="0L"/>
    <x v="5"/>
    <d v="2018-04-24T00:00:00"/>
    <x v="1"/>
    <x v="7"/>
    <s v="ZJ"/>
    <s v="9200094273"/>
    <s v="50"/>
    <n v="-108"/>
    <s v=""/>
    <x v="1"/>
    <x v="5"/>
    <x v="1"/>
  </r>
  <r>
    <s v="1012"/>
    <s v="0L"/>
    <x v="5"/>
    <d v="2018-04-25T00:00:00"/>
    <x v="1"/>
    <x v="7"/>
    <s v="ZJ"/>
    <s v="9200094320"/>
    <s v="40"/>
    <n v="24"/>
    <s v=""/>
    <x v="1"/>
    <x v="5"/>
    <x v="1"/>
  </r>
  <r>
    <s v="1012"/>
    <s v="0L"/>
    <x v="5"/>
    <d v="2018-04-25T00:00:00"/>
    <x v="1"/>
    <x v="7"/>
    <s v="ZJ"/>
    <s v="9200094325"/>
    <s v="50"/>
    <n v="-24"/>
    <s v=""/>
    <x v="1"/>
    <x v="5"/>
    <x v="1"/>
  </r>
  <r>
    <s v="1012"/>
    <s v="0L"/>
    <x v="5"/>
    <d v="2018-04-25T00:00:00"/>
    <x v="1"/>
    <x v="7"/>
    <s v="ZJ"/>
    <s v="9200094336"/>
    <s v="50"/>
    <n v="-96"/>
    <s v=""/>
    <x v="1"/>
    <x v="5"/>
    <x v="1"/>
  </r>
  <r>
    <s v="1012"/>
    <s v="0L"/>
    <x v="5"/>
    <d v="2018-04-26T00:00:00"/>
    <x v="1"/>
    <x v="7"/>
    <s v="ZJ"/>
    <s v="9200094396"/>
    <s v="50"/>
    <n v="-60"/>
    <s v=""/>
    <x v="1"/>
    <x v="5"/>
    <x v="1"/>
  </r>
  <r>
    <s v="1012"/>
    <s v="0L"/>
    <x v="5"/>
    <d v="2018-04-26T00:00:00"/>
    <x v="1"/>
    <x v="7"/>
    <s v="ZJ"/>
    <s v="9200094402"/>
    <s v="50"/>
    <n v="-24"/>
    <s v=""/>
    <x v="1"/>
    <x v="5"/>
    <x v="1"/>
  </r>
  <r>
    <s v="1012"/>
    <s v="0L"/>
    <x v="5"/>
    <d v="2018-04-26T00:00:00"/>
    <x v="1"/>
    <x v="7"/>
    <s v="ZJ"/>
    <s v="9200094403"/>
    <s v="50"/>
    <n v="-24"/>
    <s v=""/>
    <x v="1"/>
    <x v="5"/>
    <x v="1"/>
  </r>
  <r>
    <s v="1012"/>
    <s v="0L"/>
    <x v="5"/>
    <d v="2018-04-27T00:00:00"/>
    <x v="1"/>
    <x v="7"/>
    <s v="ZJ"/>
    <s v="9200094454"/>
    <s v="50"/>
    <n v="-12"/>
    <s v=""/>
    <x v="1"/>
    <x v="5"/>
    <x v="1"/>
  </r>
  <r>
    <s v="1012"/>
    <s v="0L"/>
    <x v="5"/>
    <d v="2018-04-27T00:00:00"/>
    <x v="1"/>
    <x v="7"/>
    <s v="ZJ"/>
    <s v="9200094457"/>
    <s v="50"/>
    <n v="-12"/>
    <s v=""/>
    <x v="1"/>
    <x v="5"/>
    <x v="1"/>
  </r>
  <r>
    <s v="1012"/>
    <s v="0L"/>
    <x v="5"/>
    <d v="2018-04-27T00:00:00"/>
    <x v="1"/>
    <x v="7"/>
    <s v="ZJ"/>
    <s v="9200094460"/>
    <s v="50"/>
    <n v="-12"/>
    <s v=""/>
    <x v="1"/>
    <x v="5"/>
    <x v="1"/>
  </r>
  <r>
    <s v="1012"/>
    <s v="0L"/>
    <x v="5"/>
    <d v="2018-04-27T00:00:00"/>
    <x v="1"/>
    <x v="7"/>
    <s v="ZJ"/>
    <s v="9200094463"/>
    <s v="50"/>
    <n v="-36"/>
    <s v=""/>
    <x v="1"/>
    <x v="5"/>
    <x v="1"/>
  </r>
  <r>
    <s v="1012"/>
    <s v="0L"/>
    <x v="5"/>
    <d v="2018-04-30T00:00:00"/>
    <x v="1"/>
    <x v="7"/>
    <s v="ZJ"/>
    <s v="9200094491"/>
    <s v="50"/>
    <n v="-48"/>
    <s v=""/>
    <x v="1"/>
    <x v="5"/>
    <x v="1"/>
  </r>
  <r>
    <s v="1012"/>
    <s v="0L"/>
    <x v="5"/>
    <d v="2018-04-29T00:00:00"/>
    <x v="1"/>
    <x v="7"/>
    <s v="ZJ"/>
    <s v="9200094496"/>
    <s v="50"/>
    <n v="-120"/>
    <s v=""/>
    <x v="1"/>
    <x v="5"/>
    <x v="1"/>
  </r>
  <r>
    <s v="1012"/>
    <s v="0L"/>
    <x v="5"/>
    <d v="2018-04-29T00:00:00"/>
    <x v="1"/>
    <x v="7"/>
    <s v="ZJ"/>
    <s v="9200094498"/>
    <s v="50"/>
    <n v="-48"/>
    <s v=""/>
    <x v="1"/>
    <x v="5"/>
    <x v="1"/>
  </r>
  <r>
    <s v="1012"/>
    <s v="0L"/>
    <x v="5"/>
    <d v="2018-04-30T00:00:00"/>
    <x v="1"/>
    <x v="7"/>
    <s v="ZJ"/>
    <s v="9200094501"/>
    <s v="50"/>
    <n v="-12"/>
    <s v=""/>
    <x v="1"/>
    <x v="5"/>
    <x v="1"/>
  </r>
  <r>
    <s v="1012"/>
    <s v="0L"/>
    <x v="5"/>
    <d v="2018-05-01T00:00:00"/>
    <x v="1"/>
    <x v="8"/>
    <s v="ZJ"/>
    <s v="9200094565"/>
    <s v="50"/>
    <n v="-24"/>
    <s v=""/>
    <x v="1"/>
    <x v="5"/>
    <x v="1"/>
  </r>
  <r>
    <s v="1012"/>
    <s v="0L"/>
    <x v="5"/>
    <d v="2018-05-01T00:00:00"/>
    <x v="1"/>
    <x v="8"/>
    <s v="ZJ"/>
    <s v="9200094570"/>
    <s v="50"/>
    <n v="-12"/>
    <s v=""/>
    <x v="1"/>
    <x v="5"/>
    <x v="1"/>
  </r>
  <r>
    <s v="1012"/>
    <s v="0L"/>
    <x v="5"/>
    <d v="2018-05-02T00:00:00"/>
    <x v="1"/>
    <x v="8"/>
    <s v="ZJ"/>
    <s v="9200094613"/>
    <s v="50"/>
    <n v="-36"/>
    <s v=""/>
    <x v="1"/>
    <x v="5"/>
    <x v="1"/>
  </r>
  <r>
    <s v="1012"/>
    <s v="0L"/>
    <x v="5"/>
    <d v="2018-05-02T00:00:00"/>
    <x v="1"/>
    <x v="8"/>
    <s v="ZJ"/>
    <s v="9200094617"/>
    <s v="50"/>
    <n v="-48"/>
    <s v=""/>
    <x v="1"/>
    <x v="5"/>
    <x v="1"/>
  </r>
  <r>
    <s v="1012"/>
    <s v="0L"/>
    <x v="5"/>
    <d v="2018-05-03T00:00:00"/>
    <x v="1"/>
    <x v="8"/>
    <s v="ZJ"/>
    <s v="9200094657"/>
    <s v="50"/>
    <n v="-24"/>
    <s v=""/>
    <x v="1"/>
    <x v="5"/>
    <x v="1"/>
  </r>
  <r>
    <s v="1012"/>
    <s v="0L"/>
    <x v="5"/>
    <d v="2018-05-03T00:00:00"/>
    <x v="1"/>
    <x v="8"/>
    <s v="ZJ"/>
    <s v="9200094663"/>
    <s v="50"/>
    <n v="-132"/>
    <s v=""/>
    <x v="1"/>
    <x v="5"/>
    <x v="1"/>
  </r>
  <r>
    <s v="1012"/>
    <s v="0L"/>
    <x v="5"/>
    <d v="2018-05-04T00:00:00"/>
    <x v="1"/>
    <x v="8"/>
    <s v="ZJ"/>
    <s v="9200094701"/>
    <s v="50"/>
    <n v="-36"/>
    <s v=""/>
    <x v="1"/>
    <x v="5"/>
    <x v="1"/>
  </r>
  <r>
    <s v="1012"/>
    <s v="0L"/>
    <x v="5"/>
    <d v="2018-05-04T00:00:00"/>
    <x v="1"/>
    <x v="8"/>
    <s v="ZJ"/>
    <s v="9200094704"/>
    <s v="50"/>
    <n v="-12"/>
    <s v=""/>
    <x v="1"/>
    <x v="5"/>
    <x v="1"/>
  </r>
  <r>
    <s v="1012"/>
    <s v="0L"/>
    <x v="5"/>
    <d v="2018-05-04T00:00:00"/>
    <x v="1"/>
    <x v="8"/>
    <s v="ZJ"/>
    <s v="9200094710"/>
    <s v="50"/>
    <n v="-12"/>
    <s v=""/>
    <x v="1"/>
    <x v="5"/>
    <x v="1"/>
  </r>
  <r>
    <s v="1012"/>
    <s v="0L"/>
    <x v="5"/>
    <d v="2018-05-04T00:00:00"/>
    <x v="1"/>
    <x v="8"/>
    <s v="ZJ"/>
    <s v="9200094717"/>
    <s v="50"/>
    <n v="-84"/>
    <s v=""/>
    <x v="1"/>
    <x v="5"/>
    <x v="1"/>
  </r>
  <r>
    <s v="1012"/>
    <s v="0L"/>
    <x v="5"/>
    <d v="2018-05-05T00:00:00"/>
    <x v="1"/>
    <x v="8"/>
    <s v="ZJ"/>
    <s v="9200094740"/>
    <s v="50"/>
    <n v="-60"/>
    <s v=""/>
    <x v="1"/>
    <x v="5"/>
    <x v="1"/>
  </r>
  <r>
    <s v="1012"/>
    <s v="0L"/>
    <x v="5"/>
    <d v="2018-05-07T00:00:00"/>
    <x v="1"/>
    <x v="8"/>
    <s v="ZJ"/>
    <s v="9200094758"/>
    <s v="50"/>
    <n v="-12"/>
    <s v=""/>
    <x v="1"/>
    <x v="5"/>
    <x v="1"/>
  </r>
  <r>
    <s v="1012"/>
    <s v="0L"/>
    <x v="5"/>
    <d v="2018-05-07T00:00:00"/>
    <x v="1"/>
    <x v="8"/>
    <s v="ZJ"/>
    <s v="9200094762"/>
    <s v="50"/>
    <n v="-60"/>
    <s v=""/>
    <x v="1"/>
    <x v="5"/>
    <x v="1"/>
  </r>
  <r>
    <s v="1012"/>
    <s v="0L"/>
    <x v="5"/>
    <d v="2018-05-08T00:00:00"/>
    <x v="1"/>
    <x v="8"/>
    <s v="ZJ"/>
    <s v="9200094818"/>
    <s v="50"/>
    <n v="-24"/>
    <s v=""/>
    <x v="1"/>
    <x v="5"/>
    <x v="1"/>
  </r>
  <r>
    <s v="1012"/>
    <s v="0L"/>
    <x v="5"/>
    <d v="2018-05-08T00:00:00"/>
    <x v="1"/>
    <x v="8"/>
    <s v="ZJ"/>
    <s v="9200094827"/>
    <s v="50"/>
    <n v="-48"/>
    <s v=""/>
    <x v="1"/>
    <x v="5"/>
    <x v="1"/>
  </r>
  <r>
    <s v="1012"/>
    <s v="0L"/>
    <x v="5"/>
    <d v="2018-05-08T00:00:00"/>
    <x v="1"/>
    <x v="8"/>
    <s v="ZJ"/>
    <s v="9200094829"/>
    <s v="50"/>
    <n v="-12"/>
    <s v=""/>
    <x v="1"/>
    <x v="5"/>
    <x v="1"/>
  </r>
  <r>
    <s v="1012"/>
    <s v="0L"/>
    <x v="5"/>
    <d v="2018-05-09T00:00:00"/>
    <x v="1"/>
    <x v="8"/>
    <s v="ZJ"/>
    <s v="9200094878"/>
    <s v="50"/>
    <n v="-36"/>
    <s v=""/>
    <x v="1"/>
    <x v="5"/>
    <x v="1"/>
  </r>
  <r>
    <s v="1012"/>
    <s v="0L"/>
    <x v="5"/>
    <d v="2018-05-09T00:00:00"/>
    <x v="1"/>
    <x v="8"/>
    <s v="ZJ"/>
    <s v="9200094895"/>
    <s v="50"/>
    <n v="-24"/>
    <s v=""/>
    <x v="1"/>
    <x v="5"/>
    <x v="1"/>
  </r>
  <r>
    <s v="1012"/>
    <s v="0L"/>
    <x v="5"/>
    <d v="2018-05-09T00:00:00"/>
    <x v="1"/>
    <x v="8"/>
    <s v="ZJ"/>
    <s v="9200094901"/>
    <s v="50"/>
    <n v="-24"/>
    <s v=""/>
    <x v="1"/>
    <x v="5"/>
    <x v="1"/>
  </r>
  <r>
    <s v="1012"/>
    <s v="0L"/>
    <x v="5"/>
    <d v="2018-05-14T00:00:00"/>
    <x v="1"/>
    <x v="8"/>
    <s v="ZJ"/>
    <s v="9200095082"/>
    <s v="50"/>
    <n v="-144"/>
    <s v=""/>
    <x v="1"/>
    <x v="5"/>
    <x v="1"/>
  </r>
  <r>
    <s v="1012"/>
    <s v="0L"/>
    <x v="5"/>
    <d v="2018-05-14T00:00:00"/>
    <x v="1"/>
    <x v="8"/>
    <s v="ZJ"/>
    <s v="9200095089"/>
    <s v="50"/>
    <n v="-24"/>
    <s v=""/>
    <x v="1"/>
    <x v="5"/>
    <x v="1"/>
  </r>
  <r>
    <s v="1012"/>
    <s v="0L"/>
    <x v="5"/>
    <d v="2018-05-01T00:00:00"/>
    <x v="1"/>
    <x v="8"/>
    <s v="ZJ"/>
    <s v="9200094930"/>
    <s v="50"/>
    <n v="-24"/>
    <s v=""/>
    <x v="1"/>
    <x v="5"/>
    <x v="1"/>
  </r>
  <r>
    <s v="1012"/>
    <s v="0L"/>
    <x v="5"/>
    <d v="2018-05-10T00:00:00"/>
    <x v="1"/>
    <x v="8"/>
    <s v="ZJ"/>
    <s v="9200094940"/>
    <s v="50"/>
    <n v="-12"/>
    <s v=""/>
    <x v="1"/>
    <x v="5"/>
    <x v="1"/>
  </r>
  <r>
    <s v="1012"/>
    <s v="0L"/>
    <x v="5"/>
    <d v="2018-05-10T00:00:00"/>
    <x v="1"/>
    <x v="8"/>
    <s v="ZJ"/>
    <s v="9200094948"/>
    <s v="50"/>
    <n v="-12"/>
    <s v=""/>
    <x v="1"/>
    <x v="5"/>
    <x v="1"/>
  </r>
  <r>
    <s v="1012"/>
    <s v="0L"/>
    <x v="5"/>
    <d v="2018-05-10T00:00:00"/>
    <x v="1"/>
    <x v="8"/>
    <s v="ZJ"/>
    <s v="9200094951"/>
    <s v="50"/>
    <n v="-24"/>
    <s v=""/>
    <x v="1"/>
    <x v="5"/>
    <x v="1"/>
  </r>
  <r>
    <s v="1012"/>
    <s v="0L"/>
    <x v="5"/>
    <d v="2018-05-10T00:00:00"/>
    <x v="1"/>
    <x v="8"/>
    <s v="ZJ"/>
    <s v="9200094956"/>
    <s v="50"/>
    <n v="-72"/>
    <s v=""/>
    <x v="1"/>
    <x v="5"/>
    <x v="1"/>
  </r>
  <r>
    <s v="1012"/>
    <s v="0L"/>
    <x v="5"/>
    <d v="2018-05-10T00:00:00"/>
    <x v="1"/>
    <x v="8"/>
    <s v="ZJ"/>
    <s v="9200094958"/>
    <s v="50"/>
    <n v="-12"/>
    <s v=""/>
    <x v="1"/>
    <x v="5"/>
    <x v="1"/>
  </r>
  <r>
    <s v="1012"/>
    <s v="0L"/>
    <x v="5"/>
    <d v="2018-05-11T00:00:00"/>
    <x v="1"/>
    <x v="8"/>
    <s v="ZJ"/>
    <s v="9200095022"/>
    <s v="50"/>
    <n v="-12"/>
    <s v=""/>
    <x v="1"/>
    <x v="5"/>
    <x v="1"/>
  </r>
  <r>
    <s v="1012"/>
    <s v="0L"/>
    <x v="5"/>
    <d v="2018-05-11T00:00:00"/>
    <x v="1"/>
    <x v="8"/>
    <s v="ZJ"/>
    <s v="9200095024"/>
    <s v="50"/>
    <n v="-24"/>
    <s v=""/>
    <x v="1"/>
    <x v="5"/>
    <x v="1"/>
  </r>
  <r>
    <s v="1012"/>
    <s v="0L"/>
    <x v="5"/>
    <d v="2018-05-15T00:00:00"/>
    <x v="1"/>
    <x v="8"/>
    <s v="ZJ"/>
    <s v="9200095123"/>
    <s v="50"/>
    <n v="-36"/>
    <s v=""/>
    <x v="1"/>
    <x v="5"/>
    <x v="1"/>
  </r>
  <r>
    <s v="1012"/>
    <s v="0L"/>
    <x v="5"/>
    <d v="2018-05-15T00:00:00"/>
    <x v="1"/>
    <x v="8"/>
    <s v="ZJ"/>
    <s v="9200095136"/>
    <s v="50"/>
    <n v="-60"/>
    <s v=""/>
    <x v="1"/>
    <x v="5"/>
    <x v="1"/>
  </r>
  <r>
    <s v="1012"/>
    <s v="0L"/>
    <x v="5"/>
    <d v="2018-05-15T00:00:00"/>
    <x v="1"/>
    <x v="8"/>
    <s v="ZJ"/>
    <s v="9200095141"/>
    <s v="50"/>
    <n v="-24"/>
    <s v=""/>
    <x v="1"/>
    <x v="5"/>
    <x v="1"/>
  </r>
  <r>
    <s v="1012"/>
    <s v="0L"/>
    <x v="5"/>
    <d v="2018-05-16T00:00:00"/>
    <x v="1"/>
    <x v="8"/>
    <s v="ZJ"/>
    <s v="9200095187"/>
    <s v="50"/>
    <n v="-48"/>
    <s v=""/>
    <x v="1"/>
    <x v="5"/>
    <x v="1"/>
  </r>
  <r>
    <s v="1012"/>
    <s v="0L"/>
    <x v="5"/>
    <d v="2018-05-16T00:00:00"/>
    <x v="1"/>
    <x v="8"/>
    <s v="ZJ"/>
    <s v="9200095190"/>
    <s v="50"/>
    <n v="-12"/>
    <s v=""/>
    <x v="1"/>
    <x v="5"/>
    <x v="1"/>
  </r>
  <r>
    <s v="1012"/>
    <s v="0L"/>
    <x v="5"/>
    <d v="2018-05-16T00:00:00"/>
    <x v="1"/>
    <x v="8"/>
    <s v="ZJ"/>
    <s v="9200095208"/>
    <s v="50"/>
    <n v="-36"/>
    <s v=""/>
    <x v="1"/>
    <x v="5"/>
    <x v="1"/>
  </r>
  <r>
    <s v="1012"/>
    <s v="0L"/>
    <x v="5"/>
    <d v="2018-05-16T00:00:00"/>
    <x v="1"/>
    <x v="8"/>
    <s v="ZJ"/>
    <s v="9200095212"/>
    <s v="50"/>
    <n v="-12"/>
    <s v=""/>
    <x v="1"/>
    <x v="5"/>
    <x v="1"/>
  </r>
  <r>
    <s v="1012"/>
    <s v="0L"/>
    <x v="5"/>
    <d v="2018-05-17T00:00:00"/>
    <x v="1"/>
    <x v="8"/>
    <s v="ZJ"/>
    <s v="9200095252"/>
    <s v="50"/>
    <n v="-48"/>
    <s v=""/>
    <x v="1"/>
    <x v="5"/>
    <x v="1"/>
  </r>
  <r>
    <s v="1012"/>
    <s v="0L"/>
    <x v="5"/>
    <d v="2018-05-17T00:00:00"/>
    <x v="1"/>
    <x v="8"/>
    <s v="ZJ"/>
    <s v="9200095260"/>
    <s v="50"/>
    <n v="-24"/>
    <s v=""/>
    <x v="1"/>
    <x v="5"/>
    <x v="1"/>
  </r>
  <r>
    <s v="1012"/>
    <s v="0L"/>
    <x v="5"/>
    <d v="2018-05-17T00:00:00"/>
    <x v="1"/>
    <x v="8"/>
    <s v="ZJ"/>
    <s v="9200095260"/>
    <s v="50"/>
    <n v="-12"/>
    <s v=""/>
    <x v="0"/>
    <x v="5"/>
    <x v="0"/>
  </r>
  <r>
    <s v="1012"/>
    <s v="0L"/>
    <x v="5"/>
    <d v="2018-05-17T00:00:00"/>
    <x v="1"/>
    <x v="8"/>
    <s v="ZJ"/>
    <s v="9200095279"/>
    <s v="50"/>
    <n v="-12"/>
    <s v=""/>
    <x v="1"/>
    <x v="5"/>
    <x v="1"/>
  </r>
  <r>
    <s v="1012"/>
    <s v="0L"/>
    <x v="5"/>
    <d v="2018-05-18T00:00:00"/>
    <x v="1"/>
    <x v="8"/>
    <s v="ZJ"/>
    <s v="9200095327"/>
    <s v="50"/>
    <n v="-60"/>
    <s v=""/>
    <x v="1"/>
    <x v="5"/>
    <x v="1"/>
  </r>
  <r>
    <s v="1012"/>
    <s v="0L"/>
    <x v="5"/>
    <d v="2018-05-18T00:00:00"/>
    <x v="1"/>
    <x v="8"/>
    <s v="ZJ"/>
    <s v="9200095329"/>
    <s v="50"/>
    <n v="-12"/>
    <s v=""/>
    <x v="1"/>
    <x v="5"/>
    <x v="1"/>
  </r>
  <r>
    <s v="1012"/>
    <s v="0L"/>
    <x v="5"/>
    <d v="2018-05-18T00:00:00"/>
    <x v="1"/>
    <x v="8"/>
    <s v="ZJ"/>
    <s v="9200095330"/>
    <s v="50"/>
    <n v="-36"/>
    <s v=""/>
    <x v="1"/>
    <x v="5"/>
    <x v="1"/>
  </r>
  <r>
    <s v="1012"/>
    <s v="0L"/>
    <x v="5"/>
    <d v="2018-05-18T00:00:00"/>
    <x v="1"/>
    <x v="8"/>
    <s v="ZJ"/>
    <s v="9200095332"/>
    <s v="50"/>
    <n v="-36"/>
    <s v=""/>
    <x v="1"/>
    <x v="5"/>
    <x v="1"/>
  </r>
  <r>
    <s v="1012"/>
    <s v="0L"/>
    <x v="5"/>
    <d v="2018-05-20T00:00:00"/>
    <x v="1"/>
    <x v="8"/>
    <s v="ZJ"/>
    <s v="9200095353"/>
    <s v="50"/>
    <n v="-72"/>
    <s v=""/>
    <x v="1"/>
    <x v="5"/>
    <x v="1"/>
  </r>
  <r>
    <s v="1012"/>
    <s v="0L"/>
    <x v="5"/>
    <d v="2018-05-21T00:00:00"/>
    <x v="1"/>
    <x v="8"/>
    <s v="ZJ"/>
    <s v="9200095372"/>
    <s v="50"/>
    <n v="-72"/>
    <s v=""/>
    <x v="1"/>
    <x v="5"/>
    <x v="1"/>
  </r>
  <r>
    <s v="1012"/>
    <s v="0L"/>
    <x v="5"/>
    <d v="2018-05-21T00:00:00"/>
    <x v="1"/>
    <x v="8"/>
    <s v="ZJ"/>
    <s v="9200095383"/>
    <s v="50"/>
    <n v="-12"/>
    <s v=""/>
    <x v="1"/>
    <x v="5"/>
    <x v="1"/>
  </r>
  <r>
    <s v="1012"/>
    <s v="0L"/>
    <x v="5"/>
    <d v="2018-05-21T00:00:00"/>
    <x v="1"/>
    <x v="8"/>
    <s v="ZJ"/>
    <s v="9200095387"/>
    <s v="50"/>
    <n v="-12"/>
    <s v=""/>
    <x v="1"/>
    <x v="5"/>
    <x v="1"/>
  </r>
  <r>
    <s v="1012"/>
    <s v="0L"/>
    <x v="5"/>
    <d v="2018-05-21T00:00:00"/>
    <x v="1"/>
    <x v="8"/>
    <s v="ZJ"/>
    <s v="9200095389"/>
    <s v="50"/>
    <n v="-12"/>
    <s v=""/>
    <x v="1"/>
    <x v="5"/>
    <x v="1"/>
  </r>
  <r>
    <s v="1012"/>
    <s v="0L"/>
    <x v="5"/>
    <d v="2018-05-21T00:00:00"/>
    <x v="1"/>
    <x v="8"/>
    <s v="ZJ"/>
    <s v="9200095392"/>
    <s v="50"/>
    <n v="-12"/>
    <s v=""/>
    <x v="1"/>
    <x v="5"/>
    <x v="1"/>
  </r>
  <r>
    <s v="1012"/>
    <s v="0L"/>
    <x v="5"/>
    <d v="2018-05-22T00:00:00"/>
    <x v="1"/>
    <x v="8"/>
    <s v="ZJ"/>
    <s v="9200095434"/>
    <s v="50"/>
    <n v="-60"/>
    <s v=""/>
    <x v="1"/>
    <x v="5"/>
    <x v="1"/>
  </r>
  <r>
    <s v="1012"/>
    <s v="0L"/>
    <x v="5"/>
    <d v="2018-05-22T00:00:00"/>
    <x v="1"/>
    <x v="8"/>
    <s v="ZJ"/>
    <s v="9200095439"/>
    <s v="50"/>
    <n v="-12"/>
    <s v=""/>
    <x v="1"/>
    <x v="5"/>
    <x v="1"/>
  </r>
  <r>
    <s v="1012"/>
    <s v="0L"/>
    <x v="5"/>
    <d v="2018-05-22T00:00:00"/>
    <x v="1"/>
    <x v="8"/>
    <s v="ZJ"/>
    <s v="9200095442"/>
    <s v="50"/>
    <n v="-12"/>
    <s v=""/>
    <x v="1"/>
    <x v="5"/>
    <x v="1"/>
  </r>
  <r>
    <s v="1012"/>
    <s v="0L"/>
    <x v="5"/>
    <d v="2018-05-23T00:00:00"/>
    <x v="1"/>
    <x v="8"/>
    <s v="ZJ"/>
    <s v="9200095520"/>
    <s v="50"/>
    <n v="-48"/>
    <s v=""/>
    <x v="1"/>
    <x v="5"/>
    <x v="1"/>
  </r>
  <r>
    <s v="1012"/>
    <s v="0L"/>
    <x v="5"/>
    <d v="2018-05-23T00:00:00"/>
    <x v="1"/>
    <x v="8"/>
    <s v="ZJ"/>
    <s v="9200095522"/>
    <s v="50"/>
    <n v="-12"/>
    <s v=""/>
    <x v="1"/>
    <x v="5"/>
    <x v="1"/>
  </r>
  <r>
    <s v="1012"/>
    <s v="0L"/>
    <x v="5"/>
    <d v="2018-05-24T00:00:00"/>
    <x v="1"/>
    <x v="8"/>
    <s v="ZJ"/>
    <s v="9200095554"/>
    <s v="50"/>
    <n v="-24"/>
    <s v=""/>
    <x v="1"/>
    <x v="5"/>
    <x v="1"/>
  </r>
  <r>
    <s v="1012"/>
    <s v="0L"/>
    <x v="5"/>
    <d v="2018-05-24T00:00:00"/>
    <x v="1"/>
    <x v="8"/>
    <s v="ZJ"/>
    <s v="9200095561"/>
    <s v="50"/>
    <n v="-84"/>
    <s v=""/>
    <x v="1"/>
    <x v="5"/>
    <x v="1"/>
  </r>
  <r>
    <s v="1012"/>
    <s v="0L"/>
    <x v="5"/>
    <d v="2018-05-24T00:00:00"/>
    <x v="1"/>
    <x v="8"/>
    <s v="ZJ"/>
    <s v="9200095564"/>
    <s v="50"/>
    <n v="-36"/>
    <s v=""/>
    <x v="1"/>
    <x v="5"/>
    <x v="1"/>
  </r>
  <r>
    <s v="1012"/>
    <s v="0L"/>
    <x v="5"/>
    <d v="2018-05-24T00:00:00"/>
    <x v="1"/>
    <x v="8"/>
    <s v="ZJ"/>
    <s v="9200095566"/>
    <s v="50"/>
    <n v="-12"/>
    <s v=""/>
    <x v="1"/>
    <x v="5"/>
    <x v="1"/>
  </r>
  <r>
    <s v="1012"/>
    <s v="0L"/>
    <x v="5"/>
    <d v="2018-05-24T00:00:00"/>
    <x v="1"/>
    <x v="8"/>
    <s v="ZJ"/>
    <s v="9200095575"/>
    <s v="50"/>
    <n v="-132"/>
    <s v=""/>
    <x v="1"/>
    <x v="5"/>
    <x v="1"/>
  </r>
  <r>
    <s v="1012"/>
    <s v="0L"/>
    <x v="5"/>
    <d v="2018-05-24T00:00:00"/>
    <x v="1"/>
    <x v="8"/>
    <s v="ZJ"/>
    <s v="9200095577"/>
    <s v="50"/>
    <n v="-12"/>
    <s v=""/>
    <x v="1"/>
    <x v="5"/>
    <x v="1"/>
  </r>
  <r>
    <s v="1012"/>
    <s v="0L"/>
    <x v="5"/>
    <d v="2018-05-25T00:00:00"/>
    <x v="1"/>
    <x v="8"/>
    <s v="ZJ"/>
    <s v="9200095620"/>
    <s v="50"/>
    <n v="-24"/>
    <s v=""/>
    <x v="1"/>
    <x v="5"/>
    <x v="1"/>
  </r>
  <r>
    <s v="1012"/>
    <s v="0L"/>
    <x v="5"/>
    <d v="2018-05-25T00:00:00"/>
    <x v="1"/>
    <x v="8"/>
    <s v="ZJ"/>
    <s v="9200095632"/>
    <s v="50"/>
    <n v="-12"/>
    <s v=""/>
    <x v="1"/>
    <x v="5"/>
    <x v="1"/>
  </r>
  <r>
    <s v="1012"/>
    <s v="0L"/>
    <x v="5"/>
    <d v="2018-05-29T00:00:00"/>
    <x v="1"/>
    <x v="8"/>
    <s v="ZJ"/>
    <s v="9200095676"/>
    <s v="50"/>
    <n v="-12"/>
    <s v=""/>
    <x v="1"/>
    <x v="5"/>
    <x v="1"/>
  </r>
  <r>
    <s v="1012"/>
    <s v="0L"/>
    <x v="5"/>
    <d v="2018-05-29T00:00:00"/>
    <x v="1"/>
    <x v="8"/>
    <s v="ZJ"/>
    <s v="9200095684"/>
    <s v="50"/>
    <n v="-12"/>
    <s v=""/>
    <x v="1"/>
    <x v="5"/>
    <x v="1"/>
  </r>
  <r>
    <s v="1012"/>
    <s v="0L"/>
    <x v="5"/>
    <d v="2018-05-29T00:00:00"/>
    <x v="1"/>
    <x v="8"/>
    <s v="ZJ"/>
    <s v="9200095685"/>
    <s v="50"/>
    <n v="-36"/>
    <s v=""/>
    <x v="1"/>
    <x v="5"/>
    <x v="1"/>
  </r>
  <r>
    <s v="1012"/>
    <s v="0L"/>
    <x v="5"/>
    <d v="2018-05-29T00:00:00"/>
    <x v="1"/>
    <x v="8"/>
    <s v="ZJ"/>
    <s v="9200095687"/>
    <s v="50"/>
    <n v="-84"/>
    <s v=""/>
    <x v="1"/>
    <x v="5"/>
    <x v="1"/>
  </r>
  <r>
    <s v="1012"/>
    <s v="0L"/>
    <x v="5"/>
    <d v="2018-05-29T00:00:00"/>
    <x v="1"/>
    <x v="8"/>
    <s v="ZJ"/>
    <s v="9200095689"/>
    <s v="50"/>
    <n v="-24"/>
    <s v=""/>
    <x v="1"/>
    <x v="5"/>
    <x v="1"/>
  </r>
  <r>
    <s v="1012"/>
    <s v="0L"/>
    <x v="5"/>
    <d v="2018-05-30T00:00:00"/>
    <x v="1"/>
    <x v="8"/>
    <s v="ZJ"/>
    <s v="9200095722"/>
    <s v="50"/>
    <n v="-24"/>
    <s v=""/>
    <x v="1"/>
    <x v="5"/>
    <x v="1"/>
  </r>
  <r>
    <s v="1012"/>
    <s v="0L"/>
    <x v="5"/>
    <d v="2018-05-30T00:00:00"/>
    <x v="1"/>
    <x v="8"/>
    <s v="ZJ"/>
    <s v="9200095730"/>
    <s v="50"/>
    <n v="-48"/>
    <s v=""/>
    <x v="1"/>
    <x v="5"/>
    <x v="1"/>
  </r>
  <r>
    <s v="1012"/>
    <s v="0L"/>
    <x v="5"/>
    <d v="2018-05-30T00:00:00"/>
    <x v="1"/>
    <x v="8"/>
    <s v="ZJ"/>
    <s v="9200095731"/>
    <s v="50"/>
    <n v="-12"/>
    <s v=""/>
    <x v="1"/>
    <x v="5"/>
    <x v="1"/>
  </r>
  <r>
    <s v="1012"/>
    <s v="0L"/>
    <x v="5"/>
    <d v="2018-05-30T00:00:00"/>
    <x v="1"/>
    <x v="8"/>
    <s v="ZJ"/>
    <s v="9200095739"/>
    <s v="50"/>
    <n v="-36"/>
    <s v=""/>
    <x v="1"/>
    <x v="5"/>
    <x v="1"/>
  </r>
  <r>
    <s v="1012"/>
    <s v="0L"/>
    <x v="5"/>
    <d v="2018-05-30T00:00:00"/>
    <x v="1"/>
    <x v="8"/>
    <s v="ZJ"/>
    <s v="9200095751"/>
    <s v="50"/>
    <n v="-12"/>
    <s v=""/>
    <x v="1"/>
    <x v="5"/>
    <x v="1"/>
  </r>
  <r>
    <s v="1012"/>
    <s v="0L"/>
    <x v="5"/>
    <d v="2018-05-30T00:00:00"/>
    <x v="1"/>
    <x v="8"/>
    <s v="ZJ"/>
    <s v="9200095753"/>
    <s v="50"/>
    <n v="-12"/>
    <s v=""/>
    <x v="1"/>
    <x v="5"/>
    <x v="1"/>
  </r>
  <r>
    <s v="1012"/>
    <s v="0L"/>
    <x v="5"/>
    <d v="2018-05-31T00:00:00"/>
    <x v="1"/>
    <x v="8"/>
    <s v="ZJ"/>
    <s v="9200095806"/>
    <s v="50"/>
    <n v="-48"/>
    <s v=""/>
    <x v="1"/>
    <x v="5"/>
    <x v="1"/>
  </r>
  <r>
    <s v="1012"/>
    <s v="0L"/>
    <x v="5"/>
    <d v="2018-05-31T00:00:00"/>
    <x v="1"/>
    <x v="8"/>
    <s v="ZJ"/>
    <s v="9200095807"/>
    <s v="50"/>
    <n v="-12"/>
    <s v=""/>
    <x v="1"/>
    <x v="5"/>
    <x v="1"/>
  </r>
  <r>
    <s v="1012"/>
    <s v="0L"/>
    <x v="5"/>
    <d v="2018-05-31T00:00:00"/>
    <x v="1"/>
    <x v="8"/>
    <s v="ZJ"/>
    <s v="9200095813"/>
    <s v="50"/>
    <n v="-36"/>
    <s v=""/>
    <x v="1"/>
    <x v="5"/>
    <x v="1"/>
  </r>
  <r>
    <s v="1012"/>
    <s v="0L"/>
    <x v="5"/>
    <d v="2018-05-31T00:00:00"/>
    <x v="1"/>
    <x v="8"/>
    <s v="ZJ"/>
    <s v="9200095817"/>
    <s v="50"/>
    <n v="-12"/>
    <s v=""/>
    <x v="1"/>
    <x v="5"/>
    <x v="1"/>
  </r>
  <r>
    <s v="1012"/>
    <s v="0L"/>
    <x v="5"/>
    <d v="2018-05-31T00:00:00"/>
    <x v="1"/>
    <x v="8"/>
    <s v="ZJ"/>
    <s v="9200095818"/>
    <s v="50"/>
    <n v="-60"/>
    <s v=""/>
    <x v="1"/>
    <x v="5"/>
    <x v="1"/>
  </r>
  <r>
    <s v="1012"/>
    <s v="0L"/>
    <x v="5"/>
    <d v="2018-05-31T00:00:00"/>
    <x v="1"/>
    <x v="8"/>
    <s v="ZJ"/>
    <s v="9200095819"/>
    <s v="50"/>
    <n v="-36"/>
    <s v=""/>
    <x v="1"/>
    <x v="5"/>
    <x v="1"/>
  </r>
  <r>
    <s v="1012"/>
    <s v="0L"/>
    <x v="5"/>
    <d v="2018-06-01T00:00:00"/>
    <x v="1"/>
    <x v="9"/>
    <s v="ZJ"/>
    <s v="9200095850"/>
    <s v="50"/>
    <n v="-60"/>
    <s v=""/>
    <x v="1"/>
    <x v="5"/>
    <x v="1"/>
  </r>
  <r>
    <s v="1012"/>
    <s v="0L"/>
    <x v="5"/>
    <d v="2018-06-01T00:00:00"/>
    <x v="1"/>
    <x v="9"/>
    <s v="ZJ"/>
    <s v="9200095850"/>
    <s v="50"/>
    <n v="-12"/>
    <s v=""/>
    <x v="0"/>
    <x v="5"/>
    <x v="0"/>
  </r>
  <r>
    <s v="1012"/>
    <s v="0L"/>
    <x v="5"/>
    <d v="2018-06-01T00:00:00"/>
    <x v="1"/>
    <x v="9"/>
    <s v="ZJ"/>
    <s v="9200095855"/>
    <s v="50"/>
    <n v="-12"/>
    <s v=""/>
    <x v="1"/>
    <x v="5"/>
    <x v="1"/>
  </r>
  <r>
    <s v="1012"/>
    <s v="0L"/>
    <x v="5"/>
    <d v="2018-06-01T00:00:00"/>
    <x v="1"/>
    <x v="9"/>
    <s v="ZJ"/>
    <s v="9200095857"/>
    <s v="50"/>
    <n v="-12"/>
    <s v=""/>
    <x v="1"/>
    <x v="5"/>
    <x v="1"/>
  </r>
  <r>
    <s v="1012"/>
    <s v="0L"/>
    <x v="5"/>
    <d v="2018-06-04T00:00:00"/>
    <x v="1"/>
    <x v="9"/>
    <s v="ZJ"/>
    <s v="9200095921"/>
    <s v="50"/>
    <n v="-36"/>
    <s v=""/>
    <x v="1"/>
    <x v="5"/>
    <x v="1"/>
  </r>
  <r>
    <s v="1012"/>
    <s v="0L"/>
    <x v="5"/>
    <d v="2018-06-04T00:00:00"/>
    <x v="1"/>
    <x v="9"/>
    <s v="ZJ"/>
    <s v="9200095923"/>
    <s v="50"/>
    <n v="-24"/>
    <s v=""/>
    <x v="1"/>
    <x v="5"/>
    <x v="1"/>
  </r>
  <r>
    <s v="1012"/>
    <s v="0L"/>
    <x v="5"/>
    <d v="2018-06-05T00:00:00"/>
    <x v="1"/>
    <x v="9"/>
    <s v="ZJ"/>
    <s v="9200095971"/>
    <s v="50"/>
    <n v="-12"/>
    <s v=""/>
    <x v="1"/>
    <x v="5"/>
    <x v="1"/>
  </r>
  <r>
    <s v="1012"/>
    <s v="0L"/>
    <x v="5"/>
    <d v="2018-06-05T00:00:00"/>
    <x v="1"/>
    <x v="9"/>
    <s v="ZJ"/>
    <s v="9200095974"/>
    <s v="50"/>
    <n v="-12"/>
    <s v=""/>
    <x v="1"/>
    <x v="5"/>
    <x v="1"/>
  </r>
  <r>
    <s v="1012"/>
    <s v="0L"/>
    <x v="5"/>
    <d v="2018-06-06T00:00:00"/>
    <x v="1"/>
    <x v="9"/>
    <s v="ZJ"/>
    <s v="9200096028"/>
    <s v="50"/>
    <n v="-24"/>
    <s v=""/>
    <x v="1"/>
    <x v="5"/>
    <x v="1"/>
  </r>
  <r>
    <s v="1012"/>
    <s v="0L"/>
    <x v="5"/>
    <d v="2018-06-06T00:00:00"/>
    <x v="1"/>
    <x v="9"/>
    <s v="ZJ"/>
    <s v="9200096030"/>
    <s v="50"/>
    <n v="-12"/>
    <s v=""/>
    <x v="1"/>
    <x v="5"/>
    <x v="1"/>
  </r>
  <r>
    <s v="1012"/>
    <s v="0L"/>
    <x v="5"/>
    <d v="2018-06-06T00:00:00"/>
    <x v="1"/>
    <x v="9"/>
    <s v="ZJ"/>
    <s v="9200096039"/>
    <s v="50"/>
    <n v="-12"/>
    <s v=""/>
    <x v="1"/>
    <x v="5"/>
    <x v="1"/>
  </r>
  <r>
    <s v="1012"/>
    <s v="0L"/>
    <x v="5"/>
    <d v="2018-06-06T00:00:00"/>
    <x v="1"/>
    <x v="9"/>
    <s v="ZJ"/>
    <s v="9200096045"/>
    <s v="50"/>
    <n v="-12"/>
    <s v=""/>
    <x v="1"/>
    <x v="5"/>
    <x v="1"/>
  </r>
  <r>
    <s v="1012"/>
    <s v="0L"/>
    <x v="5"/>
    <d v="2018-06-06T00:00:00"/>
    <x v="1"/>
    <x v="9"/>
    <s v="ZJ"/>
    <s v="9200096051"/>
    <s v="50"/>
    <n v="-12"/>
    <s v=""/>
    <x v="1"/>
    <x v="5"/>
    <x v="1"/>
  </r>
  <r>
    <s v="1012"/>
    <s v="0L"/>
    <x v="5"/>
    <d v="2018-06-06T00:00:00"/>
    <x v="1"/>
    <x v="9"/>
    <s v="ZJ"/>
    <s v="9200096052"/>
    <s v="50"/>
    <n v="-12"/>
    <s v=""/>
    <x v="1"/>
    <x v="5"/>
    <x v="1"/>
  </r>
  <r>
    <s v="1012"/>
    <s v="0L"/>
    <x v="5"/>
    <d v="2018-06-07T00:00:00"/>
    <x v="1"/>
    <x v="9"/>
    <s v="ZJ"/>
    <s v="9200096092"/>
    <s v="50"/>
    <n v="-84"/>
    <s v=""/>
    <x v="1"/>
    <x v="5"/>
    <x v="1"/>
  </r>
  <r>
    <s v="1012"/>
    <s v="0L"/>
    <x v="5"/>
    <d v="2018-06-07T00:00:00"/>
    <x v="1"/>
    <x v="9"/>
    <s v="ZJ"/>
    <s v="9200096106"/>
    <s v="50"/>
    <n v="-12"/>
    <s v=""/>
    <x v="1"/>
    <x v="5"/>
    <x v="1"/>
  </r>
  <r>
    <s v="1012"/>
    <s v="0L"/>
    <x v="5"/>
    <d v="2018-06-07T00:00:00"/>
    <x v="1"/>
    <x v="9"/>
    <s v="ZJ"/>
    <s v="9200096106"/>
    <s v="50"/>
    <n v="-12"/>
    <s v=""/>
    <x v="2"/>
    <x v="5"/>
    <x v="2"/>
  </r>
  <r>
    <s v="1012"/>
    <s v="0L"/>
    <x v="5"/>
    <d v="2018-06-07T00:00:00"/>
    <x v="1"/>
    <x v="9"/>
    <s v="ZJ"/>
    <s v="9200096111"/>
    <s v="50"/>
    <n v="-12"/>
    <s v=""/>
    <x v="1"/>
    <x v="5"/>
    <x v="1"/>
  </r>
  <r>
    <s v="1012"/>
    <s v="0L"/>
    <x v="5"/>
    <d v="2018-06-08T00:00:00"/>
    <x v="1"/>
    <x v="9"/>
    <s v="ZJ"/>
    <s v="9200096142"/>
    <s v="50"/>
    <n v="-12"/>
    <s v=""/>
    <x v="1"/>
    <x v="5"/>
    <x v="1"/>
  </r>
  <r>
    <s v="1012"/>
    <s v="0L"/>
    <x v="5"/>
    <d v="2018-06-08T00:00:00"/>
    <x v="1"/>
    <x v="9"/>
    <s v="ZJ"/>
    <s v="9200096145"/>
    <s v="50"/>
    <n v="-36"/>
    <s v=""/>
    <x v="1"/>
    <x v="5"/>
    <x v="1"/>
  </r>
  <r>
    <s v="1012"/>
    <s v="0L"/>
    <x v="5"/>
    <d v="2018-06-08T00:00:00"/>
    <x v="1"/>
    <x v="9"/>
    <s v="ZJ"/>
    <s v="9200096156"/>
    <s v="50"/>
    <n v="-12"/>
    <s v=""/>
    <x v="2"/>
    <x v="5"/>
    <x v="2"/>
  </r>
  <r>
    <s v="1012"/>
    <s v="0L"/>
    <x v="5"/>
    <d v="2018-06-08T00:00:00"/>
    <x v="1"/>
    <x v="9"/>
    <s v="ZJ"/>
    <s v="9200096156"/>
    <s v="50"/>
    <n v="-24"/>
    <s v=""/>
    <x v="1"/>
    <x v="5"/>
    <x v="1"/>
  </r>
  <r>
    <s v="1012"/>
    <s v="0L"/>
    <x v="5"/>
    <d v="2018-06-08T00:00:00"/>
    <x v="1"/>
    <x v="9"/>
    <s v="ZJ"/>
    <s v="9200096159"/>
    <s v="50"/>
    <n v="-132"/>
    <s v=""/>
    <x v="1"/>
    <x v="5"/>
    <x v="1"/>
  </r>
  <r>
    <s v="1012"/>
    <s v="0L"/>
    <x v="5"/>
    <d v="2018-06-08T00:00:00"/>
    <x v="1"/>
    <x v="9"/>
    <s v="ZJ"/>
    <s v="9200096165"/>
    <s v="50"/>
    <n v="-36"/>
    <s v=""/>
    <x v="1"/>
    <x v="5"/>
    <x v="1"/>
  </r>
  <r>
    <s v="1012"/>
    <s v="0L"/>
    <x v="5"/>
    <d v="2018-06-08T00:00:00"/>
    <x v="1"/>
    <x v="9"/>
    <s v="ZJ"/>
    <s v="9200096167"/>
    <s v="50"/>
    <n v="-24"/>
    <s v=""/>
    <x v="1"/>
    <x v="5"/>
    <x v="1"/>
  </r>
  <r>
    <s v="1012"/>
    <s v="0L"/>
    <x v="5"/>
    <d v="2018-06-08T00:00:00"/>
    <x v="1"/>
    <x v="9"/>
    <s v="ZJ"/>
    <s v="9200096170"/>
    <s v="50"/>
    <n v="-60"/>
    <s v=""/>
    <x v="1"/>
    <x v="5"/>
    <x v="1"/>
  </r>
  <r>
    <s v="1012"/>
    <s v="0L"/>
    <x v="5"/>
    <d v="2018-06-08T00:00:00"/>
    <x v="1"/>
    <x v="9"/>
    <s v="ZJ"/>
    <s v="9200096171"/>
    <s v="50"/>
    <n v="-156"/>
    <s v=""/>
    <x v="1"/>
    <x v="5"/>
    <x v="1"/>
  </r>
  <r>
    <s v="1012"/>
    <s v="0L"/>
    <x v="5"/>
    <d v="2018-06-08T00:00:00"/>
    <x v="1"/>
    <x v="9"/>
    <s v="ZJ"/>
    <s v="9200096174"/>
    <s v="50"/>
    <n v="-36"/>
    <s v=""/>
    <x v="1"/>
    <x v="5"/>
    <x v="1"/>
  </r>
  <r>
    <s v="1012"/>
    <s v="0L"/>
    <x v="5"/>
    <d v="2018-06-11T00:00:00"/>
    <x v="1"/>
    <x v="9"/>
    <s v="ZJ"/>
    <s v="9200096222"/>
    <s v="50"/>
    <n v="-48"/>
    <s v=""/>
    <x v="1"/>
    <x v="5"/>
    <x v="1"/>
  </r>
  <r>
    <s v="1012"/>
    <s v="0L"/>
    <x v="5"/>
    <d v="2018-06-11T00:00:00"/>
    <x v="1"/>
    <x v="9"/>
    <s v="ZJ"/>
    <s v="9200096224"/>
    <s v="50"/>
    <n v="-12"/>
    <s v=""/>
    <x v="1"/>
    <x v="5"/>
    <x v="1"/>
  </r>
  <r>
    <s v="1012"/>
    <s v="0L"/>
    <x v="5"/>
    <d v="2018-06-11T00:00:00"/>
    <x v="1"/>
    <x v="9"/>
    <s v="ZJ"/>
    <s v="9200096225"/>
    <s v="50"/>
    <n v="-12"/>
    <s v=""/>
    <x v="1"/>
    <x v="5"/>
    <x v="1"/>
  </r>
  <r>
    <s v="1012"/>
    <s v="0L"/>
    <x v="5"/>
    <d v="2018-06-11T00:00:00"/>
    <x v="1"/>
    <x v="9"/>
    <s v="ZJ"/>
    <s v="9200096231"/>
    <s v="50"/>
    <n v="-12"/>
    <s v=""/>
    <x v="1"/>
    <x v="5"/>
    <x v="1"/>
  </r>
  <r>
    <s v="1012"/>
    <s v="0L"/>
    <x v="5"/>
    <d v="2018-06-11T00:00:00"/>
    <x v="1"/>
    <x v="9"/>
    <s v="ZJ"/>
    <s v="9200096232"/>
    <s v="50"/>
    <n v="-24"/>
    <s v=""/>
    <x v="1"/>
    <x v="5"/>
    <x v="1"/>
  </r>
  <r>
    <s v="1012"/>
    <s v="0L"/>
    <x v="5"/>
    <d v="2018-06-12T00:00:00"/>
    <x v="1"/>
    <x v="9"/>
    <s v="ZJ"/>
    <s v="9200096270"/>
    <s v="50"/>
    <n v="-36"/>
    <s v=""/>
    <x v="1"/>
    <x v="5"/>
    <x v="1"/>
  </r>
  <r>
    <s v="1012"/>
    <s v="0L"/>
    <x v="5"/>
    <d v="2018-06-12T00:00:00"/>
    <x v="1"/>
    <x v="9"/>
    <s v="ZJ"/>
    <s v="9200096270"/>
    <s v="50"/>
    <n v="-12"/>
    <s v=""/>
    <x v="2"/>
    <x v="5"/>
    <x v="2"/>
  </r>
  <r>
    <s v="1012"/>
    <s v="0L"/>
    <x v="5"/>
    <d v="2018-06-12T00:00:00"/>
    <x v="1"/>
    <x v="9"/>
    <s v="ZJ"/>
    <s v="9200096284"/>
    <s v="50"/>
    <n v="-48"/>
    <s v=""/>
    <x v="1"/>
    <x v="5"/>
    <x v="1"/>
  </r>
  <r>
    <s v="1012"/>
    <s v="0L"/>
    <x v="5"/>
    <d v="2018-06-13T00:00:00"/>
    <x v="1"/>
    <x v="9"/>
    <s v="ZJ"/>
    <s v="9200096339"/>
    <s v="50"/>
    <n v="-84"/>
    <s v=""/>
    <x v="1"/>
    <x v="5"/>
    <x v="1"/>
  </r>
  <r>
    <s v="1012"/>
    <s v="0L"/>
    <x v="5"/>
    <d v="2018-06-13T00:00:00"/>
    <x v="1"/>
    <x v="9"/>
    <s v="ZJ"/>
    <s v="9200096347"/>
    <s v="50"/>
    <n v="-12"/>
    <s v=""/>
    <x v="1"/>
    <x v="5"/>
    <x v="1"/>
  </r>
  <r>
    <s v="1012"/>
    <s v="0L"/>
    <x v="5"/>
    <d v="2018-06-13T00:00:00"/>
    <x v="1"/>
    <x v="9"/>
    <s v="ZJ"/>
    <s v="9200096351"/>
    <s v="50"/>
    <n v="-72"/>
    <s v=""/>
    <x v="1"/>
    <x v="5"/>
    <x v="1"/>
  </r>
  <r>
    <s v="1012"/>
    <s v="0L"/>
    <x v="5"/>
    <d v="2018-07-06T00:00:00"/>
    <x v="1"/>
    <x v="10"/>
    <s v="ZJ"/>
    <s v="9200097279"/>
    <s v="50"/>
    <n v="-48"/>
    <s v=""/>
    <x v="1"/>
    <x v="5"/>
    <x v="1"/>
  </r>
  <r>
    <s v="1012"/>
    <s v="0L"/>
    <x v="5"/>
    <d v="2018-07-06T00:00:00"/>
    <x v="1"/>
    <x v="10"/>
    <s v="ZJ"/>
    <s v="9200097288"/>
    <s v="50"/>
    <n v="-36"/>
    <s v=""/>
    <x v="1"/>
    <x v="5"/>
    <x v="1"/>
  </r>
  <r>
    <s v="1012"/>
    <s v="0L"/>
    <x v="5"/>
    <d v="2018-07-06T00:00:00"/>
    <x v="1"/>
    <x v="10"/>
    <s v="ZJ"/>
    <s v="9200097289"/>
    <s v="50"/>
    <n v="-12"/>
    <s v=""/>
    <x v="1"/>
    <x v="5"/>
    <x v="1"/>
  </r>
  <r>
    <s v="1012"/>
    <s v="0L"/>
    <x v="5"/>
    <d v="2018-06-14T00:00:00"/>
    <x v="1"/>
    <x v="9"/>
    <s v="ZJ"/>
    <s v="9200096389"/>
    <s v="50"/>
    <n v="-24"/>
    <s v=""/>
    <x v="1"/>
    <x v="5"/>
    <x v="1"/>
  </r>
  <r>
    <s v="1012"/>
    <s v="0L"/>
    <x v="5"/>
    <d v="2018-06-14T00:00:00"/>
    <x v="1"/>
    <x v="9"/>
    <s v="ZJ"/>
    <s v="9200096398"/>
    <s v="50"/>
    <n v="-12"/>
    <s v=""/>
    <x v="1"/>
    <x v="5"/>
    <x v="1"/>
  </r>
  <r>
    <s v="1012"/>
    <s v="0L"/>
    <x v="5"/>
    <d v="2018-06-14T00:00:00"/>
    <x v="1"/>
    <x v="9"/>
    <s v="ZJ"/>
    <s v="9200096414"/>
    <s v="50"/>
    <n v="-12"/>
    <s v=""/>
    <x v="1"/>
    <x v="5"/>
    <x v="1"/>
  </r>
  <r>
    <s v="1012"/>
    <s v="0L"/>
    <x v="5"/>
    <d v="2018-07-06T00:00:00"/>
    <x v="1"/>
    <x v="10"/>
    <s v="ZJ"/>
    <s v="9200097297"/>
    <s v="50"/>
    <n v="-12"/>
    <s v=""/>
    <x v="1"/>
    <x v="5"/>
    <x v="1"/>
  </r>
  <r>
    <s v="1012"/>
    <s v="0L"/>
    <x v="5"/>
    <d v="2018-06-15T00:00:00"/>
    <x v="1"/>
    <x v="9"/>
    <s v="ZJ"/>
    <s v="9200096466"/>
    <s v="50"/>
    <n v="-12"/>
    <s v=""/>
    <x v="1"/>
    <x v="5"/>
    <x v="1"/>
  </r>
  <r>
    <s v="1012"/>
    <s v="0L"/>
    <x v="5"/>
    <d v="2018-06-15T00:00:00"/>
    <x v="1"/>
    <x v="9"/>
    <s v="ZJ"/>
    <s v="9200096470"/>
    <s v="50"/>
    <n v="-24"/>
    <s v=""/>
    <x v="1"/>
    <x v="5"/>
    <x v="1"/>
  </r>
  <r>
    <s v="1012"/>
    <s v="0L"/>
    <x v="5"/>
    <d v="2018-06-15T00:00:00"/>
    <x v="1"/>
    <x v="9"/>
    <s v="ZJ"/>
    <s v="9200096473"/>
    <s v="50"/>
    <n v="-24"/>
    <s v=""/>
    <x v="1"/>
    <x v="5"/>
    <x v="1"/>
  </r>
  <r>
    <s v="1012"/>
    <s v="0L"/>
    <x v="5"/>
    <d v="2018-06-18T00:00:00"/>
    <x v="1"/>
    <x v="9"/>
    <s v="ZJ"/>
    <s v="9200096519"/>
    <s v="50"/>
    <n v="-12"/>
    <s v=""/>
    <x v="1"/>
    <x v="5"/>
    <x v="1"/>
  </r>
  <r>
    <s v="1012"/>
    <s v="0L"/>
    <x v="5"/>
    <d v="2018-06-18T00:00:00"/>
    <x v="1"/>
    <x v="9"/>
    <s v="ZJ"/>
    <s v="9200096532"/>
    <s v="50"/>
    <n v="-12"/>
    <s v=""/>
    <x v="1"/>
    <x v="5"/>
    <x v="1"/>
  </r>
  <r>
    <s v="1012"/>
    <s v="0L"/>
    <x v="5"/>
    <d v="2018-06-18T00:00:00"/>
    <x v="1"/>
    <x v="9"/>
    <s v="ZJ"/>
    <s v="9200096533"/>
    <s v="50"/>
    <n v="-12"/>
    <s v=""/>
    <x v="1"/>
    <x v="5"/>
    <x v="1"/>
  </r>
  <r>
    <s v="1012"/>
    <s v="0L"/>
    <x v="5"/>
    <d v="2018-06-18T00:00:00"/>
    <x v="1"/>
    <x v="9"/>
    <s v="ZJ"/>
    <s v="9200096534"/>
    <s v="50"/>
    <n v="-24"/>
    <s v=""/>
    <x v="1"/>
    <x v="5"/>
    <x v="1"/>
  </r>
  <r>
    <s v="1012"/>
    <s v="0L"/>
    <x v="5"/>
    <d v="2018-06-18T00:00:00"/>
    <x v="1"/>
    <x v="9"/>
    <s v="ZJ"/>
    <s v="9200096535"/>
    <s v="50"/>
    <n v="-120"/>
    <s v=""/>
    <x v="1"/>
    <x v="5"/>
    <x v="1"/>
  </r>
  <r>
    <s v="1012"/>
    <s v="0L"/>
    <x v="5"/>
    <d v="2018-06-18T00:00:00"/>
    <x v="1"/>
    <x v="9"/>
    <s v="ZJ"/>
    <s v="9200096536"/>
    <s v="50"/>
    <n v="-48"/>
    <s v=""/>
    <x v="1"/>
    <x v="5"/>
    <x v="1"/>
  </r>
  <r>
    <s v="1012"/>
    <s v="0L"/>
    <x v="5"/>
    <d v="2018-06-18T00:00:00"/>
    <x v="1"/>
    <x v="9"/>
    <s v="ZJ"/>
    <s v="9200096537"/>
    <s v="50"/>
    <n v="-12"/>
    <s v=""/>
    <x v="1"/>
    <x v="5"/>
    <x v="1"/>
  </r>
  <r>
    <s v="1012"/>
    <s v="0L"/>
    <x v="5"/>
    <d v="2018-06-18T00:00:00"/>
    <x v="1"/>
    <x v="9"/>
    <s v="ZJ"/>
    <s v="9200096538"/>
    <s v="50"/>
    <n v="-24"/>
    <s v=""/>
    <x v="1"/>
    <x v="5"/>
    <x v="1"/>
  </r>
  <r>
    <s v="1012"/>
    <s v="0L"/>
    <x v="5"/>
    <d v="2018-06-19T00:00:00"/>
    <x v="1"/>
    <x v="9"/>
    <s v="ZJ"/>
    <s v="9200096581"/>
    <s v="50"/>
    <n v="-12"/>
    <s v=""/>
    <x v="2"/>
    <x v="5"/>
    <x v="2"/>
  </r>
  <r>
    <s v="1012"/>
    <s v="0L"/>
    <x v="5"/>
    <d v="2018-06-19T00:00:00"/>
    <x v="1"/>
    <x v="9"/>
    <s v="ZJ"/>
    <s v="9200096581"/>
    <s v="50"/>
    <n v="-36"/>
    <s v=""/>
    <x v="1"/>
    <x v="5"/>
    <x v="1"/>
  </r>
  <r>
    <s v="1012"/>
    <s v="0L"/>
    <x v="5"/>
    <d v="2018-06-19T00:00:00"/>
    <x v="1"/>
    <x v="9"/>
    <s v="ZJ"/>
    <s v="9200096590"/>
    <s v="50"/>
    <n v="-96"/>
    <s v=""/>
    <x v="1"/>
    <x v="5"/>
    <x v="1"/>
  </r>
  <r>
    <s v="1012"/>
    <s v="0L"/>
    <x v="5"/>
    <d v="2018-06-20T00:00:00"/>
    <x v="1"/>
    <x v="9"/>
    <s v="ZJ"/>
    <s v="9200096658"/>
    <s v="50"/>
    <n v="-24"/>
    <s v=""/>
    <x v="1"/>
    <x v="5"/>
    <x v="1"/>
  </r>
  <r>
    <s v="1012"/>
    <s v="0L"/>
    <x v="5"/>
    <d v="2018-06-20T00:00:00"/>
    <x v="1"/>
    <x v="9"/>
    <s v="ZJ"/>
    <s v="9200096663"/>
    <s v="50"/>
    <n v="-36"/>
    <s v=""/>
    <x v="1"/>
    <x v="5"/>
    <x v="1"/>
  </r>
  <r>
    <s v="1012"/>
    <s v="0L"/>
    <x v="5"/>
    <d v="2018-06-20T00:00:00"/>
    <x v="1"/>
    <x v="9"/>
    <s v="ZJ"/>
    <s v="9200096663"/>
    <s v="50"/>
    <n v="-12"/>
    <s v=""/>
    <x v="2"/>
    <x v="5"/>
    <x v="2"/>
  </r>
  <r>
    <s v="1012"/>
    <s v="0L"/>
    <x v="5"/>
    <d v="2018-06-20T00:00:00"/>
    <x v="1"/>
    <x v="9"/>
    <s v="ZJ"/>
    <s v="9200096665"/>
    <s v="50"/>
    <n v="-12"/>
    <s v=""/>
    <x v="1"/>
    <x v="5"/>
    <x v="1"/>
  </r>
  <r>
    <s v="1012"/>
    <s v="0L"/>
    <x v="5"/>
    <d v="2018-06-21T00:00:00"/>
    <x v="1"/>
    <x v="9"/>
    <s v="ZJ"/>
    <s v="9200096694"/>
    <s v="50"/>
    <n v="-12"/>
    <s v=""/>
    <x v="1"/>
    <x v="5"/>
    <x v="1"/>
  </r>
  <r>
    <s v="1012"/>
    <s v="0L"/>
    <x v="5"/>
    <d v="2018-06-21T00:00:00"/>
    <x v="1"/>
    <x v="9"/>
    <s v="ZJ"/>
    <s v="9200096696"/>
    <s v="50"/>
    <n v="-48"/>
    <s v=""/>
    <x v="1"/>
    <x v="5"/>
    <x v="1"/>
  </r>
  <r>
    <s v="1012"/>
    <s v="0L"/>
    <x v="5"/>
    <d v="2018-06-21T00:00:00"/>
    <x v="1"/>
    <x v="9"/>
    <s v="ZJ"/>
    <s v="9200096699"/>
    <s v="50"/>
    <n v="-12"/>
    <s v=""/>
    <x v="1"/>
    <x v="5"/>
    <x v="1"/>
  </r>
  <r>
    <s v="1012"/>
    <s v="0L"/>
    <x v="5"/>
    <d v="2018-06-21T00:00:00"/>
    <x v="1"/>
    <x v="9"/>
    <s v="ZJ"/>
    <s v="9200096720"/>
    <s v="50"/>
    <n v="-12"/>
    <s v=""/>
    <x v="1"/>
    <x v="5"/>
    <x v="1"/>
  </r>
  <r>
    <s v="1012"/>
    <s v="0L"/>
    <x v="5"/>
    <d v="2018-06-22T00:00:00"/>
    <x v="1"/>
    <x v="9"/>
    <s v="ZJ"/>
    <s v="9200096757"/>
    <s v="50"/>
    <n v="-36"/>
    <s v=""/>
    <x v="1"/>
    <x v="5"/>
    <x v="1"/>
  </r>
  <r>
    <s v="1012"/>
    <s v="0L"/>
    <x v="5"/>
    <d v="2018-06-22T00:00:00"/>
    <x v="1"/>
    <x v="9"/>
    <s v="ZJ"/>
    <s v="9200096769"/>
    <s v="50"/>
    <n v="-60"/>
    <s v=""/>
    <x v="1"/>
    <x v="5"/>
    <x v="1"/>
  </r>
  <r>
    <s v="1012"/>
    <s v="0L"/>
    <x v="5"/>
    <d v="2018-06-22T00:00:00"/>
    <x v="1"/>
    <x v="9"/>
    <s v="ZJ"/>
    <s v="9200096770"/>
    <s v="50"/>
    <n v="-24"/>
    <s v=""/>
    <x v="1"/>
    <x v="5"/>
    <x v="1"/>
  </r>
  <r>
    <s v="1012"/>
    <s v="0L"/>
    <x v="5"/>
    <d v="2018-06-22T00:00:00"/>
    <x v="1"/>
    <x v="9"/>
    <s v="ZJ"/>
    <s v="9200096771"/>
    <s v="50"/>
    <n v="-36"/>
    <s v=""/>
    <x v="1"/>
    <x v="5"/>
    <x v="1"/>
  </r>
  <r>
    <s v="1012"/>
    <s v="0L"/>
    <x v="5"/>
    <d v="2018-06-25T00:00:00"/>
    <x v="1"/>
    <x v="9"/>
    <s v="ZJ"/>
    <s v="9200096812"/>
    <s v="50"/>
    <n v="-12"/>
    <s v=""/>
    <x v="1"/>
    <x v="5"/>
    <x v="1"/>
  </r>
  <r>
    <s v="1012"/>
    <s v="0L"/>
    <x v="5"/>
    <d v="2018-06-25T00:00:00"/>
    <x v="1"/>
    <x v="9"/>
    <s v="ZJ"/>
    <s v="9200096814"/>
    <s v="50"/>
    <n v="-12"/>
    <s v=""/>
    <x v="1"/>
    <x v="5"/>
    <x v="1"/>
  </r>
  <r>
    <s v="1012"/>
    <s v="0L"/>
    <x v="5"/>
    <d v="2018-06-25T00:00:00"/>
    <x v="1"/>
    <x v="9"/>
    <s v="ZJ"/>
    <s v="9200096828"/>
    <s v="50"/>
    <n v="-12"/>
    <s v=""/>
    <x v="1"/>
    <x v="5"/>
    <x v="1"/>
  </r>
  <r>
    <s v="1012"/>
    <s v="0L"/>
    <x v="5"/>
    <d v="2018-06-26T00:00:00"/>
    <x v="1"/>
    <x v="9"/>
    <s v="ZJ"/>
    <s v="9200096875"/>
    <s v="50"/>
    <n v="-12"/>
    <s v=""/>
    <x v="1"/>
    <x v="5"/>
    <x v="1"/>
  </r>
  <r>
    <s v="1012"/>
    <s v="0L"/>
    <x v="5"/>
    <d v="2018-06-26T00:00:00"/>
    <x v="1"/>
    <x v="9"/>
    <s v="ZJ"/>
    <s v="9200096889"/>
    <s v="50"/>
    <n v="-12"/>
    <s v=""/>
    <x v="2"/>
    <x v="5"/>
    <x v="2"/>
  </r>
  <r>
    <s v="1012"/>
    <s v="0L"/>
    <x v="5"/>
    <d v="2018-06-26T00:00:00"/>
    <x v="1"/>
    <x v="9"/>
    <s v="ZJ"/>
    <s v="9200096889"/>
    <s v="50"/>
    <n v="-60"/>
    <s v=""/>
    <x v="1"/>
    <x v="5"/>
    <x v="1"/>
  </r>
  <r>
    <s v="1012"/>
    <s v="0L"/>
    <x v="5"/>
    <d v="2018-06-26T00:00:00"/>
    <x v="1"/>
    <x v="9"/>
    <s v="ZJ"/>
    <s v="9200096895"/>
    <s v="50"/>
    <n v="-60"/>
    <s v=""/>
    <x v="1"/>
    <x v="5"/>
    <x v="1"/>
  </r>
  <r>
    <s v="1012"/>
    <s v="0L"/>
    <x v="5"/>
    <d v="2018-06-26T00:00:00"/>
    <x v="1"/>
    <x v="9"/>
    <s v="ZJ"/>
    <s v="9200096897"/>
    <s v="50"/>
    <n v="-60"/>
    <s v=""/>
    <x v="1"/>
    <x v="5"/>
    <x v="1"/>
  </r>
  <r>
    <s v="1012"/>
    <s v="0L"/>
    <x v="5"/>
    <d v="2018-06-26T00:00:00"/>
    <x v="1"/>
    <x v="9"/>
    <s v="ZJ"/>
    <s v="9200096899"/>
    <s v="50"/>
    <n v="-48"/>
    <s v=""/>
    <x v="1"/>
    <x v="5"/>
    <x v="1"/>
  </r>
  <r>
    <s v="1012"/>
    <s v="0L"/>
    <x v="5"/>
    <d v="2018-06-26T00:00:00"/>
    <x v="1"/>
    <x v="9"/>
    <s v="ZJ"/>
    <s v="9200096901"/>
    <s v="50"/>
    <n v="-84"/>
    <s v=""/>
    <x v="1"/>
    <x v="5"/>
    <x v="1"/>
  </r>
  <r>
    <s v="1012"/>
    <s v="0L"/>
    <x v="5"/>
    <d v="2018-06-27T00:00:00"/>
    <x v="1"/>
    <x v="9"/>
    <s v="ZJ"/>
    <s v="9200096948"/>
    <s v="50"/>
    <n v="-60"/>
    <s v=""/>
    <x v="1"/>
    <x v="5"/>
    <x v="1"/>
  </r>
  <r>
    <s v="1012"/>
    <s v="0L"/>
    <x v="5"/>
    <d v="2018-06-27T00:00:00"/>
    <x v="1"/>
    <x v="9"/>
    <s v="ZJ"/>
    <s v="9200096959"/>
    <s v="50"/>
    <n v="-12"/>
    <s v=""/>
    <x v="1"/>
    <x v="5"/>
    <x v="1"/>
  </r>
  <r>
    <s v="1012"/>
    <s v="0L"/>
    <x v="5"/>
    <d v="2018-06-27T00:00:00"/>
    <x v="1"/>
    <x v="9"/>
    <s v="ZJ"/>
    <s v="9200096963"/>
    <s v="50"/>
    <n v="-48"/>
    <s v=""/>
    <x v="1"/>
    <x v="5"/>
    <x v="1"/>
  </r>
  <r>
    <s v="1012"/>
    <s v="0L"/>
    <x v="5"/>
    <d v="2018-06-27T00:00:00"/>
    <x v="1"/>
    <x v="9"/>
    <s v="ZJ"/>
    <s v="9200096967"/>
    <s v="50"/>
    <n v="-12"/>
    <s v=""/>
    <x v="1"/>
    <x v="5"/>
    <x v="1"/>
  </r>
  <r>
    <s v="1012"/>
    <s v="0L"/>
    <x v="5"/>
    <d v="2018-06-28T00:00:00"/>
    <x v="1"/>
    <x v="9"/>
    <s v="ZJ"/>
    <s v="9200097008"/>
    <s v="50"/>
    <n v="-36"/>
    <s v=""/>
    <x v="1"/>
    <x v="5"/>
    <x v="1"/>
  </r>
  <r>
    <s v="1012"/>
    <s v="0L"/>
    <x v="5"/>
    <d v="2018-06-28T00:00:00"/>
    <x v="1"/>
    <x v="9"/>
    <s v="ZJ"/>
    <s v="9200097019"/>
    <s v="50"/>
    <n v="-24"/>
    <s v=""/>
    <x v="1"/>
    <x v="5"/>
    <x v="1"/>
  </r>
  <r>
    <s v="1012"/>
    <s v="0L"/>
    <x v="5"/>
    <d v="2018-06-29T00:00:00"/>
    <x v="1"/>
    <x v="9"/>
    <s v="ZJ"/>
    <s v="9200097058"/>
    <s v="50"/>
    <n v="-36"/>
    <s v=""/>
    <x v="1"/>
    <x v="5"/>
    <x v="1"/>
  </r>
  <r>
    <s v="1012"/>
    <s v="0L"/>
    <x v="5"/>
    <d v="2018-06-29T00:00:00"/>
    <x v="1"/>
    <x v="9"/>
    <s v="ZJ"/>
    <s v="9200097066"/>
    <s v="50"/>
    <n v="-12"/>
    <s v=""/>
    <x v="0"/>
    <x v="5"/>
    <x v="0"/>
  </r>
  <r>
    <s v="1012"/>
    <s v="0L"/>
    <x v="5"/>
    <d v="2018-06-29T00:00:00"/>
    <x v="1"/>
    <x v="9"/>
    <s v="ZJ"/>
    <s v="9200097066"/>
    <s v="50"/>
    <n v="-72"/>
    <s v=""/>
    <x v="1"/>
    <x v="5"/>
    <x v="1"/>
  </r>
  <r>
    <s v="1012"/>
    <s v="0L"/>
    <x v="5"/>
    <d v="2018-06-29T00:00:00"/>
    <x v="1"/>
    <x v="9"/>
    <s v="ZJ"/>
    <s v="9200097070"/>
    <s v="50"/>
    <n v="-12"/>
    <s v=""/>
    <x v="1"/>
    <x v="5"/>
    <x v="1"/>
  </r>
  <r>
    <s v="1012"/>
    <s v="0L"/>
    <x v="5"/>
    <d v="2018-06-29T00:00:00"/>
    <x v="1"/>
    <x v="9"/>
    <s v="ZJ"/>
    <s v="9200097072"/>
    <s v="50"/>
    <n v="-12"/>
    <s v=""/>
    <x v="1"/>
    <x v="5"/>
    <x v="1"/>
  </r>
  <r>
    <s v="1012"/>
    <s v="0L"/>
    <x v="5"/>
    <d v="2018-06-29T00:00:00"/>
    <x v="1"/>
    <x v="9"/>
    <s v="ZJ"/>
    <s v="9200097075"/>
    <s v="50"/>
    <n v="-48"/>
    <s v=""/>
    <x v="1"/>
    <x v="5"/>
    <x v="1"/>
  </r>
  <r>
    <s v="1012"/>
    <s v="0L"/>
    <x v="5"/>
    <d v="2018-07-02T00:00:00"/>
    <x v="1"/>
    <x v="10"/>
    <s v="ZJ"/>
    <s v="9200097110"/>
    <s v="50"/>
    <n v="-12"/>
    <s v=""/>
    <x v="1"/>
    <x v="5"/>
    <x v="1"/>
  </r>
  <r>
    <s v="1012"/>
    <s v="0L"/>
    <x v="5"/>
    <d v="2018-07-02T00:00:00"/>
    <x v="1"/>
    <x v="10"/>
    <s v="ZJ"/>
    <s v="9200097113"/>
    <s v="50"/>
    <n v="-24"/>
    <s v=""/>
    <x v="1"/>
    <x v="5"/>
    <x v="1"/>
  </r>
  <r>
    <s v="1012"/>
    <s v="0L"/>
    <x v="5"/>
    <d v="2018-07-02T00:00:00"/>
    <x v="1"/>
    <x v="10"/>
    <s v="ZJ"/>
    <s v="9200097124"/>
    <s v="50"/>
    <n v="-12"/>
    <s v=""/>
    <x v="1"/>
    <x v="5"/>
    <x v="1"/>
  </r>
  <r>
    <s v="1012"/>
    <s v="0L"/>
    <x v="5"/>
    <d v="2018-07-03T00:00:00"/>
    <x v="1"/>
    <x v="10"/>
    <s v="ZJ"/>
    <s v="9200097164"/>
    <s v="50"/>
    <n v="-48"/>
    <s v=""/>
    <x v="1"/>
    <x v="5"/>
    <x v="1"/>
  </r>
  <r>
    <s v="1012"/>
    <s v="0L"/>
    <x v="5"/>
    <d v="2018-07-03T00:00:00"/>
    <x v="1"/>
    <x v="10"/>
    <s v="ZJ"/>
    <s v="9200097174"/>
    <s v="50"/>
    <n v="-12"/>
    <s v=""/>
    <x v="1"/>
    <x v="5"/>
    <x v="1"/>
  </r>
  <r>
    <s v="1012"/>
    <s v="0L"/>
    <x v="5"/>
    <d v="2018-07-05T00:00:00"/>
    <x v="1"/>
    <x v="10"/>
    <s v="ZJ"/>
    <s v="9200097223"/>
    <s v="50"/>
    <n v="-96"/>
    <s v=""/>
    <x v="1"/>
    <x v="5"/>
    <x v="1"/>
  </r>
  <r>
    <s v="1012"/>
    <s v="0L"/>
    <x v="5"/>
    <d v="2018-07-04T00:00:00"/>
    <x v="1"/>
    <x v="10"/>
    <s v="ZJ"/>
    <s v="9200097224"/>
    <s v="50"/>
    <n v="-12"/>
    <s v=""/>
    <x v="1"/>
    <x v="5"/>
    <x v="1"/>
  </r>
  <r>
    <s v="1012"/>
    <s v="0L"/>
    <x v="5"/>
    <d v="2018-07-05T00:00:00"/>
    <x v="1"/>
    <x v="10"/>
    <s v="ZJ"/>
    <s v="9200097234"/>
    <s v="50"/>
    <n v="-36"/>
    <s v=""/>
    <x v="1"/>
    <x v="5"/>
    <x v="1"/>
  </r>
  <r>
    <s v="1012"/>
    <s v="0L"/>
    <x v="5"/>
    <d v="2018-07-09T00:00:00"/>
    <x v="1"/>
    <x v="10"/>
    <s v="ZJ"/>
    <s v="9200097331"/>
    <s v="50"/>
    <n v="-12"/>
    <s v=""/>
    <x v="1"/>
    <x v="5"/>
    <x v="1"/>
  </r>
  <r>
    <s v="1012"/>
    <s v="0L"/>
    <x v="5"/>
    <d v="2018-07-09T00:00:00"/>
    <x v="1"/>
    <x v="10"/>
    <s v="ZJ"/>
    <s v="9200097338"/>
    <s v="50"/>
    <n v="-24"/>
    <s v=""/>
    <x v="1"/>
    <x v="5"/>
    <x v="1"/>
  </r>
  <r>
    <s v="1012"/>
    <s v="0L"/>
    <x v="5"/>
    <d v="2018-07-09T00:00:00"/>
    <x v="1"/>
    <x v="10"/>
    <s v="ZJ"/>
    <s v="9200097342"/>
    <s v="50"/>
    <n v="-12"/>
    <s v=""/>
    <x v="1"/>
    <x v="5"/>
    <x v="1"/>
  </r>
  <r>
    <s v="1012"/>
    <s v="0L"/>
    <x v="5"/>
    <d v="2018-07-09T00:00:00"/>
    <x v="1"/>
    <x v="10"/>
    <s v="ZJ"/>
    <s v="9200097343"/>
    <s v="50"/>
    <n v="-12"/>
    <s v=""/>
    <x v="1"/>
    <x v="5"/>
    <x v="1"/>
  </r>
  <r>
    <s v="1012"/>
    <s v="0L"/>
    <x v="5"/>
    <d v="2018-07-10T00:00:00"/>
    <x v="1"/>
    <x v="10"/>
    <s v="ZJ"/>
    <s v="9200097375"/>
    <s v="50"/>
    <n v="-12"/>
    <s v=""/>
    <x v="1"/>
    <x v="5"/>
    <x v="1"/>
  </r>
  <r>
    <s v="1012"/>
    <s v="0L"/>
    <x v="5"/>
    <d v="2018-07-10T00:00:00"/>
    <x v="1"/>
    <x v="10"/>
    <s v="ZJ"/>
    <s v="9200097387"/>
    <s v="50"/>
    <n v="-60"/>
    <s v=""/>
    <x v="1"/>
    <x v="5"/>
    <x v="1"/>
  </r>
  <r>
    <s v="1012"/>
    <s v="0L"/>
    <x v="5"/>
    <d v="2018-07-10T00:00:00"/>
    <x v="1"/>
    <x v="10"/>
    <s v="ZJ"/>
    <s v="9200097388"/>
    <s v="50"/>
    <n v="-36"/>
    <s v=""/>
    <x v="1"/>
    <x v="5"/>
    <x v="1"/>
  </r>
  <r>
    <s v="1012"/>
    <s v="0L"/>
    <x v="5"/>
    <d v="2018-07-10T00:00:00"/>
    <x v="1"/>
    <x v="10"/>
    <s v="ZJ"/>
    <s v="9200097391"/>
    <s v="50"/>
    <n v="-60"/>
    <s v=""/>
    <x v="1"/>
    <x v="5"/>
    <x v="1"/>
  </r>
  <r>
    <s v="1012"/>
    <s v="0L"/>
    <x v="5"/>
    <d v="2018-07-10T00:00:00"/>
    <x v="1"/>
    <x v="10"/>
    <s v="ZJ"/>
    <s v="9200097393"/>
    <s v="50"/>
    <n v="-132"/>
    <s v=""/>
    <x v="1"/>
    <x v="5"/>
    <x v="1"/>
  </r>
  <r>
    <s v="1012"/>
    <s v="0L"/>
    <x v="5"/>
    <d v="2018-07-10T00:00:00"/>
    <x v="1"/>
    <x v="10"/>
    <s v="ZJ"/>
    <s v="9200097404"/>
    <s v="50"/>
    <n v="-12"/>
    <s v=""/>
    <x v="1"/>
    <x v="5"/>
    <x v="1"/>
  </r>
  <r>
    <s v="1012"/>
    <s v="0L"/>
    <x v="5"/>
    <d v="2018-07-10T00:00:00"/>
    <x v="1"/>
    <x v="10"/>
    <s v="ZJ"/>
    <s v="9200097405"/>
    <s v="50"/>
    <n v="-24"/>
    <s v=""/>
    <x v="1"/>
    <x v="5"/>
    <x v="1"/>
  </r>
  <r>
    <s v="1012"/>
    <s v="0L"/>
    <x v="5"/>
    <d v="2018-07-10T00:00:00"/>
    <x v="1"/>
    <x v="10"/>
    <s v="ZJ"/>
    <s v="9200097409"/>
    <s v="50"/>
    <n v="-12"/>
    <s v=""/>
    <x v="1"/>
    <x v="5"/>
    <x v="1"/>
  </r>
  <r>
    <s v="1012"/>
    <s v="0L"/>
    <x v="5"/>
    <d v="2018-07-10T00:00:00"/>
    <x v="1"/>
    <x v="10"/>
    <s v="ZJ"/>
    <s v="9200097418"/>
    <s v="50"/>
    <n v="-48"/>
    <s v=""/>
    <x v="1"/>
    <x v="5"/>
    <x v="1"/>
  </r>
  <r>
    <s v="1012"/>
    <s v="0L"/>
    <x v="5"/>
    <d v="2018-07-10T00:00:00"/>
    <x v="1"/>
    <x v="10"/>
    <s v="ZJ"/>
    <s v="9200097422"/>
    <s v="50"/>
    <n v="-12"/>
    <s v=""/>
    <x v="1"/>
    <x v="5"/>
    <x v="1"/>
  </r>
  <r>
    <s v="1012"/>
    <s v="0L"/>
    <x v="5"/>
    <d v="2018-07-11T00:00:00"/>
    <x v="1"/>
    <x v="10"/>
    <s v="ZJ"/>
    <s v="9200097463"/>
    <s v="50"/>
    <n v="-48"/>
    <s v=""/>
    <x v="1"/>
    <x v="5"/>
    <x v="1"/>
  </r>
  <r>
    <s v="1012"/>
    <s v="0L"/>
    <x v="5"/>
    <d v="2018-07-11T00:00:00"/>
    <x v="1"/>
    <x v="10"/>
    <s v="ZJ"/>
    <s v="9200097465"/>
    <s v="50"/>
    <n v="-12"/>
    <s v=""/>
    <x v="1"/>
    <x v="5"/>
    <x v="1"/>
  </r>
  <r>
    <s v="1012"/>
    <s v="0L"/>
    <x v="5"/>
    <d v="2018-07-11T00:00:00"/>
    <x v="1"/>
    <x v="10"/>
    <s v="ZJ"/>
    <s v="9200097471"/>
    <s v="50"/>
    <n v="-12"/>
    <s v=""/>
    <x v="1"/>
    <x v="5"/>
    <x v="1"/>
  </r>
  <r>
    <s v="1012"/>
    <s v="0L"/>
    <x v="5"/>
    <d v="2018-07-11T00:00:00"/>
    <x v="1"/>
    <x v="10"/>
    <s v="ZJ"/>
    <s v="9200097472"/>
    <s v="50"/>
    <n v="-36"/>
    <s v=""/>
    <x v="1"/>
    <x v="5"/>
    <x v="1"/>
  </r>
  <r>
    <s v="1012"/>
    <s v="0L"/>
    <x v="5"/>
    <d v="2018-07-12T00:00:00"/>
    <x v="1"/>
    <x v="10"/>
    <s v="ZJ"/>
    <s v="9200097512"/>
    <s v="50"/>
    <n v="-12"/>
    <s v=""/>
    <x v="1"/>
    <x v="5"/>
    <x v="1"/>
  </r>
  <r>
    <s v="1012"/>
    <s v="0L"/>
    <x v="5"/>
    <d v="2018-07-12T00:00:00"/>
    <x v="1"/>
    <x v="10"/>
    <s v="ZJ"/>
    <s v="9200097512"/>
    <s v="50"/>
    <n v="-12"/>
    <s v=""/>
    <x v="2"/>
    <x v="5"/>
    <x v="2"/>
  </r>
  <r>
    <s v="1012"/>
    <s v="0L"/>
    <x v="5"/>
    <d v="2018-07-12T00:00:00"/>
    <x v="1"/>
    <x v="10"/>
    <s v="ZJ"/>
    <s v="9200097516"/>
    <s v="50"/>
    <n v="-60"/>
    <s v=""/>
    <x v="1"/>
    <x v="5"/>
    <x v="1"/>
  </r>
  <r>
    <s v="1012"/>
    <s v="0L"/>
    <x v="5"/>
    <d v="2018-07-12T00:00:00"/>
    <x v="1"/>
    <x v="10"/>
    <s v="ZJ"/>
    <s v="9200097518"/>
    <s v="50"/>
    <n v="-60"/>
    <s v=""/>
    <x v="1"/>
    <x v="5"/>
    <x v="1"/>
  </r>
  <r>
    <s v="1012"/>
    <s v="0L"/>
    <x v="5"/>
    <d v="2018-07-12T00:00:00"/>
    <x v="1"/>
    <x v="10"/>
    <s v="ZJ"/>
    <s v="9200097519"/>
    <s v="50"/>
    <n v="-24"/>
    <s v=""/>
    <x v="1"/>
    <x v="5"/>
    <x v="1"/>
  </r>
  <r>
    <s v="1012"/>
    <s v="0L"/>
    <x v="5"/>
    <d v="2018-07-13T00:00:00"/>
    <x v="1"/>
    <x v="10"/>
    <s v="ZJ"/>
    <s v="9200097579"/>
    <s v="50"/>
    <n v="-24"/>
    <s v=""/>
    <x v="1"/>
    <x v="5"/>
    <x v="1"/>
  </r>
  <r>
    <s v="1012"/>
    <s v="0L"/>
    <x v="5"/>
    <d v="2018-07-13T00:00:00"/>
    <x v="1"/>
    <x v="10"/>
    <s v="ZJ"/>
    <s v="9200097586"/>
    <s v="50"/>
    <n v="-96"/>
    <s v=""/>
    <x v="1"/>
    <x v="5"/>
    <x v="1"/>
  </r>
  <r>
    <s v="1012"/>
    <s v="0L"/>
    <x v="5"/>
    <d v="2018-07-16T00:00:00"/>
    <x v="1"/>
    <x v="10"/>
    <s v="ZJ"/>
    <s v="9200097635"/>
    <s v="50"/>
    <n v="-48"/>
    <s v=""/>
    <x v="1"/>
    <x v="5"/>
    <x v="1"/>
  </r>
  <r>
    <s v="1012"/>
    <s v="0L"/>
    <x v="5"/>
    <d v="2018-07-16T00:00:00"/>
    <x v="1"/>
    <x v="10"/>
    <s v="ZJ"/>
    <s v="9200097637"/>
    <s v="50"/>
    <n v="-12"/>
    <s v=""/>
    <x v="0"/>
    <x v="5"/>
    <x v="0"/>
  </r>
  <r>
    <s v="1012"/>
    <s v="0L"/>
    <x v="5"/>
    <d v="2018-07-16T00:00:00"/>
    <x v="1"/>
    <x v="10"/>
    <s v="ZJ"/>
    <s v="9200097637"/>
    <s v="50"/>
    <n v="-12"/>
    <s v=""/>
    <x v="1"/>
    <x v="5"/>
    <x v="1"/>
  </r>
  <r>
    <s v="1012"/>
    <s v="0L"/>
    <x v="5"/>
    <d v="2018-07-17T00:00:00"/>
    <x v="1"/>
    <x v="10"/>
    <s v="ZJ"/>
    <s v="9200097658"/>
    <s v="50"/>
    <n v="-12"/>
    <s v=""/>
    <x v="1"/>
    <x v="5"/>
    <x v="1"/>
  </r>
  <r>
    <s v="1012"/>
    <s v="0L"/>
    <x v="5"/>
    <d v="2018-07-17T00:00:00"/>
    <x v="1"/>
    <x v="10"/>
    <s v="ZJ"/>
    <s v="9200097659"/>
    <s v="50"/>
    <n v="-12"/>
    <s v=""/>
    <x v="1"/>
    <x v="5"/>
    <x v="1"/>
  </r>
  <r>
    <s v="1012"/>
    <s v="0L"/>
    <x v="5"/>
    <d v="2018-07-17T00:00:00"/>
    <x v="1"/>
    <x v="10"/>
    <s v="ZJ"/>
    <s v="9200097695"/>
    <s v="50"/>
    <n v="-72"/>
    <s v=""/>
    <x v="1"/>
    <x v="5"/>
    <x v="1"/>
  </r>
  <r>
    <s v="1012"/>
    <s v="0L"/>
    <x v="5"/>
    <d v="2018-07-17T00:00:00"/>
    <x v="1"/>
    <x v="10"/>
    <s v="ZJ"/>
    <s v="9200097701"/>
    <s v="50"/>
    <n v="-12"/>
    <s v=""/>
    <x v="1"/>
    <x v="5"/>
    <x v="1"/>
  </r>
  <r>
    <s v="1012"/>
    <s v="0L"/>
    <x v="5"/>
    <d v="2018-07-18T00:00:00"/>
    <x v="1"/>
    <x v="10"/>
    <s v="ZJ"/>
    <s v="9200097753"/>
    <s v="50"/>
    <n v="-36"/>
    <s v=""/>
    <x v="1"/>
    <x v="5"/>
    <x v="1"/>
  </r>
  <r>
    <s v="1012"/>
    <s v="0L"/>
    <x v="5"/>
    <d v="2018-07-18T00:00:00"/>
    <x v="1"/>
    <x v="10"/>
    <s v="ZJ"/>
    <s v="9200097756"/>
    <s v="50"/>
    <n v="-12"/>
    <s v=""/>
    <x v="1"/>
    <x v="5"/>
    <x v="1"/>
  </r>
  <r>
    <s v="1012"/>
    <s v="0L"/>
    <x v="5"/>
    <d v="2018-07-18T00:00:00"/>
    <x v="1"/>
    <x v="10"/>
    <s v="ZJ"/>
    <s v="9200097759"/>
    <s v="50"/>
    <n v="-24"/>
    <s v=""/>
    <x v="1"/>
    <x v="5"/>
    <x v="1"/>
  </r>
  <r>
    <s v="1012"/>
    <s v="0L"/>
    <x v="5"/>
    <d v="2018-07-18T00:00:00"/>
    <x v="1"/>
    <x v="10"/>
    <s v="ZJ"/>
    <s v="9200097760"/>
    <s v="50"/>
    <n v="-12"/>
    <s v=""/>
    <x v="1"/>
    <x v="5"/>
    <x v="1"/>
  </r>
  <r>
    <s v="1012"/>
    <s v="0L"/>
    <x v="5"/>
    <d v="2018-07-19T00:00:00"/>
    <x v="1"/>
    <x v="10"/>
    <s v="ZJ"/>
    <s v="9200097786"/>
    <s v="50"/>
    <n v="-36"/>
    <s v=""/>
    <x v="1"/>
    <x v="5"/>
    <x v="1"/>
  </r>
  <r>
    <s v="1012"/>
    <s v="0L"/>
    <x v="5"/>
    <d v="2018-07-19T00:00:00"/>
    <x v="1"/>
    <x v="10"/>
    <s v="ZJ"/>
    <s v="9200097788"/>
    <s v="50"/>
    <n v="-108"/>
    <s v=""/>
    <x v="1"/>
    <x v="5"/>
    <x v="1"/>
  </r>
  <r>
    <s v="1012"/>
    <s v="0L"/>
    <x v="5"/>
    <d v="2018-07-19T00:00:00"/>
    <x v="1"/>
    <x v="10"/>
    <s v="ZJ"/>
    <s v="9200097795"/>
    <s v="50"/>
    <n v="-84"/>
    <s v=""/>
    <x v="1"/>
    <x v="5"/>
    <x v="1"/>
  </r>
  <r>
    <s v="1012"/>
    <s v="0L"/>
    <x v="5"/>
    <d v="2018-07-19T00:00:00"/>
    <x v="1"/>
    <x v="10"/>
    <s v="ZJ"/>
    <s v="9200097804"/>
    <s v="50"/>
    <n v="-12"/>
    <s v=""/>
    <x v="1"/>
    <x v="5"/>
    <x v="1"/>
  </r>
  <r>
    <s v="1012"/>
    <s v="0L"/>
    <x v="5"/>
    <d v="2018-07-19T00:00:00"/>
    <x v="1"/>
    <x v="10"/>
    <s v="ZJ"/>
    <s v="9200097807"/>
    <s v="50"/>
    <n v="-24"/>
    <s v=""/>
    <x v="1"/>
    <x v="5"/>
    <x v="1"/>
  </r>
  <r>
    <s v="1012"/>
    <s v="0L"/>
    <x v="5"/>
    <d v="2018-07-20T00:00:00"/>
    <x v="1"/>
    <x v="10"/>
    <s v="ZJ"/>
    <s v="9200097848"/>
    <s v="50"/>
    <n v="-96"/>
    <s v=""/>
    <x v="1"/>
    <x v="5"/>
    <x v="1"/>
  </r>
  <r>
    <s v="1012"/>
    <s v="0L"/>
    <x v="5"/>
    <d v="2018-07-20T00:00:00"/>
    <x v="1"/>
    <x v="10"/>
    <s v="ZJ"/>
    <s v="9200097849"/>
    <s v="50"/>
    <n v="-24"/>
    <s v=""/>
    <x v="1"/>
    <x v="5"/>
    <x v="1"/>
  </r>
  <r>
    <s v="1012"/>
    <s v="0L"/>
    <x v="5"/>
    <d v="2018-07-20T00:00:00"/>
    <x v="1"/>
    <x v="10"/>
    <s v="ZJ"/>
    <s v="9200097851"/>
    <s v="50"/>
    <n v="-12"/>
    <s v=""/>
    <x v="1"/>
    <x v="5"/>
    <x v="1"/>
  </r>
  <r>
    <s v="1012"/>
    <s v="0L"/>
    <x v="5"/>
    <d v="2018-07-20T00:00:00"/>
    <x v="1"/>
    <x v="10"/>
    <s v="ZJ"/>
    <s v="9200097854"/>
    <s v="50"/>
    <n v="-12"/>
    <s v=""/>
    <x v="1"/>
    <x v="5"/>
    <x v="1"/>
  </r>
  <r>
    <s v="1012"/>
    <s v="0L"/>
    <x v="5"/>
    <d v="2018-07-23T00:00:00"/>
    <x v="1"/>
    <x v="10"/>
    <s v="ZJ"/>
    <s v="9200097895"/>
    <s v="50"/>
    <n v="-12"/>
    <s v=""/>
    <x v="1"/>
    <x v="5"/>
    <x v="1"/>
  </r>
  <r>
    <s v="1012"/>
    <s v="0L"/>
    <x v="5"/>
    <d v="2018-07-23T00:00:00"/>
    <x v="1"/>
    <x v="10"/>
    <s v="ZJ"/>
    <s v="9200097898"/>
    <s v="50"/>
    <n v="-12"/>
    <s v=""/>
    <x v="1"/>
    <x v="5"/>
    <x v="1"/>
  </r>
  <r>
    <s v="1012"/>
    <s v="0L"/>
    <x v="5"/>
    <d v="2018-07-24T00:00:00"/>
    <x v="1"/>
    <x v="10"/>
    <s v="ZJ"/>
    <s v="9200097952"/>
    <s v="50"/>
    <n v="-12"/>
    <s v=""/>
    <x v="1"/>
    <x v="5"/>
    <x v="1"/>
  </r>
  <r>
    <s v="1012"/>
    <s v="0L"/>
    <x v="5"/>
    <d v="2018-07-24T00:00:00"/>
    <x v="1"/>
    <x v="10"/>
    <s v="ZJ"/>
    <s v="9200097953"/>
    <s v="50"/>
    <n v="-96"/>
    <s v=""/>
    <x v="1"/>
    <x v="5"/>
    <x v="1"/>
  </r>
  <r>
    <s v="1012"/>
    <s v="0L"/>
    <x v="5"/>
    <d v="2018-07-24T00:00:00"/>
    <x v="1"/>
    <x v="10"/>
    <s v="ZJ"/>
    <s v="9200097957"/>
    <s v="50"/>
    <n v="-12"/>
    <s v=""/>
    <x v="1"/>
    <x v="5"/>
    <x v="1"/>
  </r>
  <r>
    <s v="1012"/>
    <s v="0L"/>
    <x v="5"/>
    <d v="2018-07-25T00:00:00"/>
    <x v="1"/>
    <x v="10"/>
    <s v="ZJ"/>
    <s v="9200098008"/>
    <s v="50"/>
    <n v="-12"/>
    <s v=""/>
    <x v="1"/>
    <x v="5"/>
    <x v="1"/>
  </r>
  <r>
    <s v="1012"/>
    <s v="0L"/>
    <x v="5"/>
    <d v="2018-07-25T00:00:00"/>
    <x v="1"/>
    <x v="10"/>
    <s v="ZJ"/>
    <s v="9200098015"/>
    <s v="50"/>
    <n v="-12"/>
    <s v=""/>
    <x v="1"/>
    <x v="5"/>
    <x v="1"/>
  </r>
  <r>
    <s v="1012"/>
    <s v="0L"/>
    <x v="5"/>
    <d v="2018-07-25T00:00:00"/>
    <x v="1"/>
    <x v="10"/>
    <s v="ZJ"/>
    <s v="9200098016"/>
    <s v="50"/>
    <n v="-12"/>
    <s v=""/>
    <x v="1"/>
    <x v="5"/>
    <x v="1"/>
  </r>
  <r>
    <s v="1012"/>
    <s v="0L"/>
    <x v="5"/>
    <d v="2018-07-25T00:00:00"/>
    <x v="1"/>
    <x v="10"/>
    <s v="ZJ"/>
    <s v="9200098017"/>
    <s v="50"/>
    <n v="-12"/>
    <s v=""/>
    <x v="1"/>
    <x v="5"/>
    <x v="1"/>
  </r>
  <r>
    <s v="1012"/>
    <s v="0L"/>
    <x v="5"/>
    <d v="2018-07-26T00:00:00"/>
    <x v="1"/>
    <x v="10"/>
    <s v="ZJ"/>
    <s v="9200098057"/>
    <s v="50"/>
    <n v="-72"/>
    <s v=""/>
    <x v="1"/>
    <x v="5"/>
    <x v="1"/>
  </r>
  <r>
    <s v="1012"/>
    <s v="0L"/>
    <x v="5"/>
    <d v="2018-07-26T00:00:00"/>
    <x v="1"/>
    <x v="10"/>
    <s v="ZJ"/>
    <s v="9200098058"/>
    <s v="50"/>
    <n v="-12"/>
    <s v=""/>
    <x v="1"/>
    <x v="5"/>
    <x v="1"/>
  </r>
  <r>
    <s v="1012"/>
    <s v="0L"/>
    <x v="5"/>
    <d v="2018-07-26T00:00:00"/>
    <x v="1"/>
    <x v="10"/>
    <s v="ZJ"/>
    <s v="9200098068"/>
    <s v="50"/>
    <n v="-12"/>
    <s v=""/>
    <x v="2"/>
    <x v="5"/>
    <x v="2"/>
  </r>
  <r>
    <s v="1012"/>
    <s v="0L"/>
    <x v="5"/>
    <d v="2018-07-26T00:00:00"/>
    <x v="1"/>
    <x v="10"/>
    <s v="ZJ"/>
    <s v="9200098068"/>
    <s v="50"/>
    <n v="-12"/>
    <s v=""/>
    <x v="1"/>
    <x v="5"/>
    <x v="1"/>
  </r>
  <r>
    <s v="1012"/>
    <s v="0L"/>
    <x v="5"/>
    <d v="2018-07-27T00:00:00"/>
    <x v="1"/>
    <x v="10"/>
    <s v="ZJ"/>
    <s v="9200098106"/>
    <s v="50"/>
    <n v="-12"/>
    <s v=""/>
    <x v="1"/>
    <x v="5"/>
    <x v="1"/>
  </r>
  <r>
    <s v="1012"/>
    <s v="0L"/>
    <x v="5"/>
    <d v="2018-07-27T00:00:00"/>
    <x v="1"/>
    <x v="10"/>
    <s v="ZJ"/>
    <s v="9200098107"/>
    <s v="50"/>
    <n v="-12"/>
    <s v=""/>
    <x v="0"/>
    <x v="5"/>
    <x v="0"/>
  </r>
  <r>
    <s v="1012"/>
    <s v="0L"/>
    <x v="5"/>
    <d v="2018-07-27T00:00:00"/>
    <x v="1"/>
    <x v="10"/>
    <s v="ZJ"/>
    <s v="9200098107"/>
    <s v="50"/>
    <n v="-48"/>
    <s v=""/>
    <x v="1"/>
    <x v="5"/>
    <x v="1"/>
  </r>
  <r>
    <s v="1012"/>
    <s v="0L"/>
    <x v="5"/>
    <d v="2018-07-30T00:00:00"/>
    <x v="1"/>
    <x v="10"/>
    <s v="ZJ"/>
    <s v="9200098144"/>
    <s v="50"/>
    <n v="-24"/>
    <s v=""/>
    <x v="1"/>
    <x v="5"/>
    <x v="1"/>
  </r>
  <r>
    <s v="1012"/>
    <s v="0L"/>
    <x v="5"/>
    <d v="2018-07-30T00:00:00"/>
    <x v="1"/>
    <x v="10"/>
    <s v="ZJ"/>
    <s v="9200098146"/>
    <s v="50"/>
    <n v="-24"/>
    <s v=""/>
    <x v="1"/>
    <x v="5"/>
    <x v="1"/>
  </r>
  <r>
    <s v="1012"/>
    <s v="0L"/>
    <x v="5"/>
    <d v="2018-07-30T00:00:00"/>
    <x v="1"/>
    <x v="10"/>
    <s v="ZJ"/>
    <s v="9200098147"/>
    <s v="50"/>
    <n v="-48"/>
    <s v=""/>
    <x v="1"/>
    <x v="5"/>
    <x v="1"/>
  </r>
  <r>
    <s v="1012"/>
    <s v="0L"/>
    <x v="5"/>
    <d v="2018-07-30T00:00:00"/>
    <x v="1"/>
    <x v="10"/>
    <s v="ZJ"/>
    <s v="9200098150"/>
    <s v="50"/>
    <n v="-12"/>
    <s v=""/>
    <x v="1"/>
    <x v="5"/>
    <x v="1"/>
  </r>
  <r>
    <s v="1012"/>
    <s v="0L"/>
    <x v="5"/>
    <d v="2018-07-30T00:00:00"/>
    <x v="1"/>
    <x v="10"/>
    <s v="ZJ"/>
    <s v="9200098151"/>
    <s v="50"/>
    <n v="-12"/>
    <s v=""/>
    <x v="1"/>
    <x v="5"/>
    <x v="1"/>
  </r>
  <r>
    <s v="1012"/>
    <s v="0L"/>
    <x v="5"/>
    <d v="2018-07-30T00:00:00"/>
    <x v="1"/>
    <x v="10"/>
    <s v="ZJ"/>
    <s v="9200098152"/>
    <s v="50"/>
    <n v="-36"/>
    <s v=""/>
    <x v="1"/>
    <x v="5"/>
    <x v="1"/>
  </r>
  <r>
    <s v="1012"/>
    <s v="0L"/>
    <x v="5"/>
    <d v="2018-07-30T00:00:00"/>
    <x v="1"/>
    <x v="10"/>
    <s v="ZJ"/>
    <s v="9200098153"/>
    <s v="50"/>
    <n v="-36"/>
    <s v=""/>
    <x v="1"/>
    <x v="5"/>
    <x v="1"/>
  </r>
  <r>
    <s v="1012"/>
    <s v="0L"/>
    <x v="5"/>
    <d v="2018-07-30T00:00:00"/>
    <x v="1"/>
    <x v="10"/>
    <s v="ZJ"/>
    <s v="9200098156"/>
    <s v="50"/>
    <n v="-72"/>
    <s v=""/>
    <x v="1"/>
    <x v="5"/>
    <x v="1"/>
  </r>
  <r>
    <s v="1012"/>
    <s v="0L"/>
    <x v="5"/>
    <d v="2018-07-30T00:00:00"/>
    <x v="1"/>
    <x v="10"/>
    <s v="ZJ"/>
    <s v="9200098158"/>
    <s v="50"/>
    <n v="-84"/>
    <s v=""/>
    <x v="1"/>
    <x v="5"/>
    <x v="1"/>
  </r>
  <r>
    <s v="1012"/>
    <s v="0L"/>
    <x v="5"/>
    <d v="2018-07-30T00:00:00"/>
    <x v="1"/>
    <x v="10"/>
    <s v="ZJ"/>
    <s v="9200098158"/>
    <s v="50"/>
    <n v="-12"/>
    <s v=""/>
    <x v="0"/>
    <x v="5"/>
    <x v="0"/>
  </r>
  <r>
    <s v="1012"/>
    <s v="0L"/>
    <x v="5"/>
    <d v="2018-07-30T00:00:00"/>
    <x v="1"/>
    <x v="10"/>
    <s v="ZJ"/>
    <s v="9200098159"/>
    <s v="50"/>
    <n v="-48"/>
    <s v=""/>
    <x v="1"/>
    <x v="5"/>
    <x v="1"/>
  </r>
  <r>
    <s v="1012"/>
    <s v="0L"/>
    <x v="5"/>
    <d v="2018-07-30T00:00:00"/>
    <x v="1"/>
    <x v="10"/>
    <s v="ZJ"/>
    <s v="9200098159"/>
    <s v="50"/>
    <n v="-12"/>
    <s v=""/>
    <x v="0"/>
    <x v="5"/>
    <x v="0"/>
  </r>
  <r>
    <s v="1012"/>
    <s v="0L"/>
    <x v="5"/>
    <d v="2018-07-31T00:00:00"/>
    <x v="1"/>
    <x v="10"/>
    <s v="ZJ"/>
    <s v="9200098190"/>
    <s v="50"/>
    <n v="-24"/>
    <s v=""/>
    <x v="1"/>
    <x v="5"/>
    <x v="1"/>
  </r>
  <r>
    <s v="1012"/>
    <s v="0L"/>
    <x v="5"/>
    <d v="2018-07-31T00:00:00"/>
    <x v="1"/>
    <x v="10"/>
    <s v="ZJ"/>
    <s v="9200098209"/>
    <s v="50"/>
    <n v="-48"/>
    <s v=""/>
    <x v="1"/>
    <x v="5"/>
    <x v="1"/>
  </r>
  <r>
    <s v="1012"/>
    <s v="0L"/>
    <x v="5"/>
    <d v="2018-07-31T00:00:00"/>
    <x v="1"/>
    <x v="10"/>
    <s v="ZJ"/>
    <s v="9200098214"/>
    <s v="50"/>
    <n v="-60"/>
    <s v=""/>
    <x v="1"/>
    <x v="5"/>
    <x v="1"/>
  </r>
  <r>
    <s v="1012"/>
    <s v="0L"/>
    <x v="5"/>
    <d v="2018-08-01T00:00:00"/>
    <x v="1"/>
    <x v="11"/>
    <s v="ZJ"/>
    <s v="9200098264"/>
    <s v="50"/>
    <n v="-12"/>
    <s v=""/>
    <x v="1"/>
    <x v="5"/>
    <x v="1"/>
  </r>
  <r>
    <s v="1012"/>
    <s v="0L"/>
    <x v="5"/>
    <d v="2018-08-01T00:00:00"/>
    <x v="1"/>
    <x v="11"/>
    <s v="ZJ"/>
    <s v="9200098265"/>
    <s v="50"/>
    <n v="-12"/>
    <s v=""/>
    <x v="0"/>
    <x v="5"/>
    <x v="0"/>
  </r>
  <r>
    <s v="1012"/>
    <s v="0L"/>
    <x v="5"/>
    <d v="2018-08-01T00:00:00"/>
    <x v="1"/>
    <x v="11"/>
    <s v="ZJ"/>
    <s v="9200098265"/>
    <s v="50"/>
    <n v="-48"/>
    <s v=""/>
    <x v="1"/>
    <x v="5"/>
    <x v="1"/>
  </r>
  <r>
    <s v="1012"/>
    <s v="0L"/>
    <x v="5"/>
    <d v="2018-08-01T00:00:00"/>
    <x v="1"/>
    <x v="11"/>
    <s v="ZJ"/>
    <s v="9200098274"/>
    <s v="50"/>
    <n v="-84"/>
    <s v=""/>
    <x v="1"/>
    <x v="5"/>
    <x v="1"/>
  </r>
  <r>
    <s v="1012"/>
    <s v="0L"/>
    <x v="5"/>
    <d v="2018-08-01T00:00:00"/>
    <x v="1"/>
    <x v="11"/>
    <s v="ZJ"/>
    <s v="9200098275"/>
    <s v="50"/>
    <n v="-12"/>
    <s v=""/>
    <x v="1"/>
    <x v="5"/>
    <x v="1"/>
  </r>
  <r>
    <s v="1012"/>
    <s v="0L"/>
    <x v="5"/>
    <d v="2018-08-01T00:00:00"/>
    <x v="1"/>
    <x v="11"/>
    <s v="ZJ"/>
    <s v="9200098276"/>
    <s v="50"/>
    <n v="-24"/>
    <s v=""/>
    <x v="1"/>
    <x v="5"/>
    <x v="1"/>
  </r>
  <r>
    <s v="1012"/>
    <s v="0L"/>
    <x v="5"/>
    <d v="2018-08-10T00:00:00"/>
    <x v="1"/>
    <x v="11"/>
    <s v="ZJ"/>
    <s v="9200098636"/>
    <s v="50"/>
    <n v="-48"/>
    <s v=""/>
    <x v="1"/>
    <x v="5"/>
    <x v="1"/>
  </r>
  <r>
    <s v="1012"/>
    <s v="0L"/>
    <x v="5"/>
    <d v="2018-08-02T00:00:00"/>
    <x v="1"/>
    <x v="11"/>
    <s v="ZJ"/>
    <s v="9200098319"/>
    <s v="50"/>
    <n v="-12"/>
    <s v=""/>
    <x v="1"/>
    <x v="5"/>
    <x v="1"/>
  </r>
  <r>
    <s v="1012"/>
    <s v="0L"/>
    <x v="5"/>
    <d v="2018-08-02T00:00:00"/>
    <x v="1"/>
    <x v="11"/>
    <s v="ZJ"/>
    <s v="9200098321"/>
    <s v="50"/>
    <n v="-60"/>
    <s v=""/>
    <x v="1"/>
    <x v="5"/>
    <x v="1"/>
  </r>
  <r>
    <s v="1012"/>
    <s v="0L"/>
    <x v="5"/>
    <d v="2018-08-02T00:00:00"/>
    <x v="1"/>
    <x v="11"/>
    <s v="ZJ"/>
    <s v="9200098322"/>
    <s v="50"/>
    <n v="-24"/>
    <s v=""/>
    <x v="1"/>
    <x v="5"/>
    <x v="1"/>
  </r>
  <r>
    <s v="1012"/>
    <s v="0L"/>
    <x v="5"/>
    <d v="2018-08-10T00:00:00"/>
    <x v="1"/>
    <x v="11"/>
    <s v="ZJ"/>
    <s v="9200098646"/>
    <s v="50"/>
    <n v="-12"/>
    <s v=""/>
    <x v="1"/>
    <x v="5"/>
    <x v="1"/>
  </r>
  <r>
    <s v="1012"/>
    <s v="0L"/>
    <x v="5"/>
    <d v="2018-08-10T00:00:00"/>
    <x v="1"/>
    <x v="11"/>
    <s v="ZJ"/>
    <s v="9200098660"/>
    <s v="50"/>
    <n v="-48"/>
    <s v=""/>
    <x v="1"/>
    <x v="5"/>
    <x v="1"/>
  </r>
  <r>
    <s v="1012"/>
    <s v="0L"/>
    <x v="5"/>
    <d v="2018-08-03T00:00:00"/>
    <x v="1"/>
    <x v="11"/>
    <s v="ZJ"/>
    <s v="9200098370"/>
    <s v="50"/>
    <n v="-36"/>
    <s v=""/>
    <x v="1"/>
    <x v="5"/>
    <x v="1"/>
  </r>
  <r>
    <s v="1012"/>
    <s v="0L"/>
    <x v="5"/>
    <d v="2018-08-03T00:00:00"/>
    <x v="1"/>
    <x v="11"/>
    <s v="ZJ"/>
    <s v="9200098385"/>
    <s v="50"/>
    <n v="-12"/>
    <s v=""/>
    <x v="1"/>
    <x v="5"/>
    <x v="1"/>
  </r>
  <r>
    <s v="1012"/>
    <s v="0L"/>
    <x v="5"/>
    <d v="2018-08-03T00:00:00"/>
    <x v="1"/>
    <x v="11"/>
    <s v="ZJ"/>
    <s v="9200098398"/>
    <s v="50"/>
    <n v="-12"/>
    <s v=""/>
    <x v="1"/>
    <x v="5"/>
    <x v="1"/>
  </r>
  <r>
    <s v="1012"/>
    <s v="0L"/>
    <x v="5"/>
    <d v="2018-08-03T00:00:00"/>
    <x v="1"/>
    <x v="11"/>
    <s v="ZJ"/>
    <s v="9200098399"/>
    <s v="50"/>
    <n v="-12"/>
    <s v=""/>
    <x v="1"/>
    <x v="5"/>
    <x v="1"/>
  </r>
  <r>
    <s v="1012"/>
    <s v="0L"/>
    <x v="5"/>
    <d v="2018-08-03T00:00:00"/>
    <x v="1"/>
    <x v="11"/>
    <s v="ZJ"/>
    <s v="9200098404"/>
    <s v="50"/>
    <n v="-12"/>
    <s v=""/>
    <x v="1"/>
    <x v="5"/>
    <x v="1"/>
  </r>
  <r>
    <s v="1012"/>
    <s v="0L"/>
    <x v="5"/>
    <d v="2018-08-06T00:00:00"/>
    <x v="1"/>
    <x v="11"/>
    <s v="ZJ"/>
    <s v="9200098446"/>
    <s v="50"/>
    <n v="-12"/>
    <s v=""/>
    <x v="1"/>
    <x v="5"/>
    <x v="1"/>
  </r>
  <r>
    <s v="1012"/>
    <s v="0L"/>
    <x v="5"/>
    <d v="2018-08-06T00:00:00"/>
    <x v="1"/>
    <x v="11"/>
    <s v="ZJ"/>
    <s v="9200098449"/>
    <s v="50"/>
    <n v="-72"/>
    <s v=""/>
    <x v="1"/>
    <x v="5"/>
    <x v="1"/>
  </r>
  <r>
    <s v="1012"/>
    <s v="0L"/>
    <x v="5"/>
    <d v="2018-08-07T00:00:00"/>
    <x v="1"/>
    <x v="11"/>
    <s v="ZJ"/>
    <s v="9200098498"/>
    <s v="50"/>
    <n v="-24"/>
    <s v=""/>
    <x v="1"/>
    <x v="5"/>
    <x v="1"/>
  </r>
  <r>
    <s v="1012"/>
    <s v="0L"/>
    <x v="5"/>
    <d v="2018-08-07T00:00:00"/>
    <x v="1"/>
    <x v="11"/>
    <s v="ZJ"/>
    <s v="9200098499"/>
    <s v="50"/>
    <n v="-36"/>
    <s v=""/>
    <x v="1"/>
    <x v="5"/>
    <x v="1"/>
  </r>
  <r>
    <s v="1012"/>
    <s v="0L"/>
    <x v="5"/>
    <d v="2018-08-07T00:00:00"/>
    <x v="1"/>
    <x v="11"/>
    <s v="ZJ"/>
    <s v="9200098504"/>
    <s v="50"/>
    <n v="-12"/>
    <s v=""/>
    <x v="1"/>
    <x v="5"/>
    <x v="1"/>
  </r>
  <r>
    <s v="1012"/>
    <s v="0L"/>
    <x v="5"/>
    <d v="2018-08-08T00:00:00"/>
    <x v="1"/>
    <x v="11"/>
    <s v="ZJ"/>
    <s v="9200098543"/>
    <s v="50"/>
    <n v="-24"/>
    <s v=""/>
    <x v="1"/>
    <x v="5"/>
    <x v="1"/>
  </r>
  <r>
    <s v="1012"/>
    <s v="0L"/>
    <x v="5"/>
    <d v="2018-08-08T00:00:00"/>
    <x v="1"/>
    <x v="11"/>
    <s v="ZJ"/>
    <s v="9200098556"/>
    <s v="50"/>
    <n v="-12"/>
    <s v=""/>
    <x v="1"/>
    <x v="5"/>
    <x v="1"/>
  </r>
  <r>
    <s v="1012"/>
    <s v="0L"/>
    <x v="5"/>
    <d v="2018-08-08T00:00:00"/>
    <x v="1"/>
    <x v="11"/>
    <s v="ZJ"/>
    <s v="9200098566"/>
    <s v="50"/>
    <n v="-72"/>
    <s v=""/>
    <x v="1"/>
    <x v="5"/>
    <x v="1"/>
  </r>
  <r>
    <s v="1012"/>
    <s v="0L"/>
    <x v="5"/>
    <d v="2018-08-09T00:00:00"/>
    <x v="1"/>
    <x v="11"/>
    <s v="ZJ"/>
    <s v="9200098601"/>
    <s v="50"/>
    <n v="-12"/>
    <s v=""/>
    <x v="1"/>
    <x v="5"/>
    <x v="1"/>
  </r>
  <r>
    <s v="1012"/>
    <s v="0L"/>
    <x v="5"/>
    <d v="2018-08-09T00:00:00"/>
    <x v="1"/>
    <x v="11"/>
    <s v="ZJ"/>
    <s v="9200098602"/>
    <s v="50"/>
    <n v="-12"/>
    <s v=""/>
    <x v="1"/>
    <x v="5"/>
    <x v="1"/>
  </r>
  <r>
    <s v="1012"/>
    <s v="0L"/>
    <x v="5"/>
    <d v="2018-08-09T00:00:00"/>
    <x v="1"/>
    <x v="11"/>
    <s v="ZJ"/>
    <s v="9200098607"/>
    <s v="50"/>
    <n v="-12"/>
    <s v=""/>
    <x v="2"/>
    <x v="5"/>
    <x v="2"/>
  </r>
  <r>
    <s v="1012"/>
    <s v="0L"/>
    <x v="5"/>
    <d v="2018-08-09T00:00:00"/>
    <x v="1"/>
    <x v="11"/>
    <s v="ZJ"/>
    <s v="9200098607"/>
    <s v="50"/>
    <n v="-24"/>
    <s v=""/>
    <x v="1"/>
    <x v="5"/>
    <x v="1"/>
  </r>
  <r>
    <s v="1012"/>
    <s v="0L"/>
    <x v="5"/>
    <d v="2018-08-13T00:00:00"/>
    <x v="1"/>
    <x v="11"/>
    <s v="ZJ"/>
    <s v="9200098699"/>
    <s v="50"/>
    <n v="-48"/>
    <s v=""/>
    <x v="1"/>
    <x v="5"/>
    <x v="1"/>
  </r>
  <r>
    <s v="1012"/>
    <s v="0L"/>
    <x v="5"/>
    <d v="2018-08-13T00:00:00"/>
    <x v="1"/>
    <x v="11"/>
    <s v="ZJ"/>
    <s v="9200098706"/>
    <s v="50"/>
    <n v="-72"/>
    <s v=""/>
    <x v="1"/>
    <x v="5"/>
    <x v="1"/>
  </r>
  <r>
    <s v="1012"/>
    <s v="0L"/>
    <x v="5"/>
    <d v="2018-08-13T00:00:00"/>
    <x v="1"/>
    <x v="11"/>
    <s v="ZJ"/>
    <s v="9200098707"/>
    <s v="50"/>
    <n v="-12"/>
    <s v=""/>
    <x v="1"/>
    <x v="5"/>
    <x v="1"/>
  </r>
  <r>
    <s v="1012"/>
    <s v="0L"/>
    <x v="5"/>
    <d v="2018-08-13T00:00:00"/>
    <x v="1"/>
    <x v="11"/>
    <s v="ZJ"/>
    <s v="9200098708"/>
    <s v="50"/>
    <n v="-24"/>
    <s v=""/>
    <x v="1"/>
    <x v="5"/>
    <x v="1"/>
  </r>
  <r>
    <s v="1012"/>
    <s v="0L"/>
    <x v="5"/>
    <d v="2018-08-09T00:00:00"/>
    <x v="1"/>
    <x v="11"/>
    <s v="ZJ"/>
    <s v="9200098746"/>
    <s v="40"/>
    <n v="12"/>
    <s v=""/>
    <x v="1"/>
    <x v="5"/>
    <x v="1"/>
  </r>
  <r>
    <s v="1012"/>
    <s v="0L"/>
    <x v="5"/>
    <d v="2018-08-14T00:00:00"/>
    <x v="1"/>
    <x v="11"/>
    <s v="ZJ"/>
    <s v="9200098765"/>
    <s v="50"/>
    <n v="-84"/>
    <s v=""/>
    <x v="1"/>
    <x v="5"/>
    <x v="1"/>
  </r>
  <r>
    <s v="1012"/>
    <s v="0L"/>
    <x v="5"/>
    <d v="2018-08-14T00:00:00"/>
    <x v="1"/>
    <x v="11"/>
    <s v="ZJ"/>
    <s v="9200098784"/>
    <s v="50"/>
    <n v="-36"/>
    <s v=""/>
    <x v="1"/>
    <x v="5"/>
    <x v="1"/>
  </r>
  <r>
    <s v="1012"/>
    <s v="0L"/>
    <x v="5"/>
    <d v="2018-08-15T00:00:00"/>
    <x v="1"/>
    <x v="11"/>
    <s v="ZJ"/>
    <s v="9200098823"/>
    <s v="50"/>
    <n v="-72"/>
    <s v=""/>
    <x v="1"/>
    <x v="5"/>
    <x v="1"/>
  </r>
  <r>
    <s v="1012"/>
    <s v="0L"/>
    <x v="5"/>
    <d v="2018-08-15T00:00:00"/>
    <x v="1"/>
    <x v="11"/>
    <s v="ZJ"/>
    <s v="9200098828"/>
    <s v="50"/>
    <n v="-60"/>
    <s v=""/>
    <x v="1"/>
    <x v="5"/>
    <x v="1"/>
  </r>
  <r>
    <s v="1012"/>
    <s v="0L"/>
    <x v="5"/>
    <d v="2018-08-15T00:00:00"/>
    <x v="1"/>
    <x v="11"/>
    <s v="ZJ"/>
    <s v="9200098829"/>
    <s v="50"/>
    <n v="-48"/>
    <s v=""/>
    <x v="1"/>
    <x v="5"/>
    <x v="1"/>
  </r>
  <r>
    <s v="1012"/>
    <s v="0L"/>
    <x v="5"/>
    <d v="2018-08-16T00:00:00"/>
    <x v="1"/>
    <x v="11"/>
    <s v="ZJ"/>
    <s v="9200098876"/>
    <s v="50"/>
    <n v="-36"/>
    <s v=""/>
    <x v="1"/>
    <x v="5"/>
    <x v="1"/>
  </r>
  <r>
    <s v="1012"/>
    <s v="0L"/>
    <x v="5"/>
    <d v="2018-08-16T00:00:00"/>
    <x v="1"/>
    <x v="11"/>
    <s v="ZJ"/>
    <s v="9200098884"/>
    <s v="50"/>
    <n v="-12"/>
    <s v=""/>
    <x v="1"/>
    <x v="5"/>
    <x v="1"/>
  </r>
  <r>
    <s v="1012"/>
    <s v="0L"/>
    <x v="5"/>
    <d v="2018-08-16T00:00:00"/>
    <x v="1"/>
    <x v="11"/>
    <s v="ZJ"/>
    <s v="9200098886"/>
    <s v="50"/>
    <n v="-12"/>
    <s v=""/>
    <x v="1"/>
    <x v="5"/>
    <x v="1"/>
  </r>
  <r>
    <s v="1012"/>
    <s v="0L"/>
    <x v="5"/>
    <d v="2018-08-16T00:00:00"/>
    <x v="1"/>
    <x v="11"/>
    <s v="ZJ"/>
    <s v="9200098887"/>
    <s v="50"/>
    <n v="-24"/>
    <s v=""/>
    <x v="1"/>
    <x v="5"/>
    <x v="1"/>
  </r>
  <r>
    <s v="1012"/>
    <s v="0L"/>
    <x v="5"/>
    <d v="2018-08-17T00:00:00"/>
    <x v="1"/>
    <x v="11"/>
    <s v="ZJ"/>
    <s v="9200098946"/>
    <s v="50"/>
    <n v="-12"/>
    <s v=""/>
    <x v="2"/>
    <x v="5"/>
    <x v="2"/>
  </r>
  <r>
    <s v="1012"/>
    <s v="0L"/>
    <x v="5"/>
    <d v="2018-08-17T00:00:00"/>
    <x v="1"/>
    <x v="11"/>
    <s v="ZJ"/>
    <s v="9200098949"/>
    <s v="50"/>
    <n v="-36"/>
    <s v=""/>
    <x v="1"/>
    <x v="5"/>
    <x v="1"/>
  </r>
  <r>
    <s v="1012"/>
    <s v="0L"/>
    <x v="5"/>
    <d v="2018-08-17T00:00:00"/>
    <x v="1"/>
    <x v="11"/>
    <s v="ZJ"/>
    <s v="9200098951"/>
    <s v="50"/>
    <n v="-12"/>
    <s v=""/>
    <x v="1"/>
    <x v="5"/>
    <x v="1"/>
  </r>
  <r>
    <s v="1012"/>
    <s v="0L"/>
    <x v="5"/>
    <d v="2018-08-17T00:00:00"/>
    <x v="1"/>
    <x v="11"/>
    <s v="ZJ"/>
    <s v="9200098952"/>
    <s v="50"/>
    <n v="-84"/>
    <s v=""/>
    <x v="1"/>
    <x v="5"/>
    <x v="1"/>
  </r>
  <r>
    <s v="1012"/>
    <s v="0L"/>
    <x v="5"/>
    <d v="2018-08-17T00:00:00"/>
    <x v="1"/>
    <x v="11"/>
    <s v="ZJ"/>
    <s v="9200098957"/>
    <s v="50"/>
    <n v="-12"/>
    <s v=""/>
    <x v="1"/>
    <x v="5"/>
    <x v="1"/>
  </r>
  <r>
    <s v="1012"/>
    <s v="0L"/>
    <x v="5"/>
    <d v="2018-08-20T00:00:00"/>
    <x v="1"/>
    <x v="11"/>
    <s v="ZJ"/>
    <s v="9200098991"/>
    <s v="50"/>
    <n v="-36"/>
    <s v=""/>
    <x v="1"/>
    <x v="5"/>
    <x v="1"/>
  </r>
  <r>
    <s v="1012"/>
    <s v="0L"/>
    <x v="5"/>
    <d v="2018-08-20T00:00:00"/>
    <x v="1"/>
    <x v="11"/>
    <s v="ZJ"/>
    <s v="9200098994"/>
    <s v="50"/>
    <n v="-48"/>
    <s v=""/>
    <x v="1"/>
    <x v="5"/>
    <x v="1"/>
  </r>
  <r>
    <s v="1012"/>
    <s v="0L"/>
    <x v="5"/>
    <d v="2018-08-20T00:00:00"/>
    <x v="1"/>
    <x v="11"/>
    <s v="ZJ"/>
    <s v="9200098997"/>
    <s v="50"/>
    <n v="-60"/>
    <s v=""/>
    <x v="1"/>
    <x v="5"/>
    <x v="1"/>
  </r>
  <r>
    <s v="1012"/>
    <s v="0L"/>
    <x v="5"/>
    <d v="2018-08-20T00:00:00"/>
    <x v="1"/>
    <x v="11"/>
    <s v="ZJ"/>
    <s v="9200098997"/>
    <s v="50"/>
    <n v="-12"/>
    <s v=""/>
    <x v="2"/>
    <x v="5"/>
    <x v="2"/>
  </r>
  <r>
    <s v="1012"/>
    <s v="0L"/>
    <x v="5"/>
    <d v="2018-08-21T00:00:00"/>
    <x v="1"/>
    <x v="11"/>
    <s v="ZJ"/>
    <s v="9200099032"/>
    <s v="50"/>
    <n v="-12"/>
    <s v=""/>
    <x v="1"/>
    <x v="5"/>
    <x v="1"/>
  </r>
  <r>
    <s v="1012"/>
    <s v="0L"/>
    <x v="5"/>
    <d v="2018-08-21T00:00:00"/>
    <x v="1"/>
    <x v="11"/>
    <s v="ZJ"/>
    <s v="9200099033"/>
    <s v="50"/>
    <n v="-12"/>
    <s v=""/>
    <x v="1"/>
    <x v="5"/>
    <x v="1"/>
  </r>
  <r>
    <s v="1012"/>
    <s v="0L"/>
    <x v="5"/>
    <d v="2018-08-21T00:00:00"/>
    <x v="1"/>
    <x v="11"/>
    <s v="ZJ"/>
    <s v="9200099068"/>
    <s v="50"/>
    <n v="-24"/>
    <s v=""/>
    <x v="1"/>
    <x v="5"/>
    <x v="1"/>
  </r>
  <r>
    <s v="1012"/>
    <s v="0L"/>
    <x v="5"/>
    <d v="2018-08-21T00:00:00"/>
    <x v="1"/>
    <x v="11"/>
    <s v="ZJ"/>
    <s v="9200099079"/>
    <s v="50"/>
    <n v="-24"/>
    <s v=""/>
    <x v="1"/>
    <x v="5"/>
    <x v="1"/>
  </r>
  <r>
    <s v="1012"/>
    <s v="0L"/>
    <x v="5"/>
    <d v="2018-08-22T00:00:00"/>
    <x v="1"/>
    <x v="11"/>
    <s v="ZJ"/>
    <s v="9200099126"/>
    <s v="50"/>
    <n v="-84"/>
    <s v=""/>
    <x v="1"/>
    <x v="5"/>
    <x v="1"/>
  </r>
  <r>
    <s v="1012"/>
    <s v="0L"/>
    <x v="5"/>
    <d v="2018-08-22T00:00:00"/>
    <x v="1"/>
    <x v="11"/>
    <s v="ZJ"/>
    <s v="9200099161"/>
    <s v="50"/>
    <n v="-24"/>
    <s v=""/>
    <x v="1"/>
    <x v="5"/>
    <x v="1"/>
  </r>
  <r>
    <s v="1012"/>
    <s v="0L"/>
    <x v="5"/>
    <d v="2018-08-22T00:00:00"/>
    <x v="1"/>
    <x v="11"/>
    <s v="ZJ"/>
    <s v="9200099163"/>
    <s v="50"/>
    <n v="-48"/>
    <s v=""/>
    <x v="1"/>
    <x v="5"/>
    <x v="1"/>
  </r>
  <r>
    <s v="1012"/>
    <s v="0L"/>
    <x v="5"/>
    <d v="2018-08-23T00:00:00"/>
    <x v="1"/>
    <x v="11"/>
    <s v="ZJ"/>
    <s v="9200099234"/>
    <s v="50"/>
    <n v="-84"/>
    <s v=""/>
    <x v="1"/>
    <x v="5"/>
    <x v="1"/>
  </r>
  <r>
    <s v="1012"/>
    <s v="0L"/>
    <x v="5"/>
    <d v="2018-08-23T00:00:00"/>
    <x v="1"/>
    <x v="11"/>
    <s v="ZJ"/>
    <s v="9200099236"/>
    <s v="50"/>
    <n v="-12"/>
    <s v=""/>
    <x v="1"/>
    <x v="5"/>
    <x v="1"/>
  </r>
  <r>
    <s v="1012"/>
    <s v="0L"/>
    <x v="5"/>
    <d v="2018-08-23T00:00:00"/>
    <x v="1"/>
    <x v="11"/>
    <s v="ZJ"/>
    <s v="9200099237"/>
    <s v="50"/>
    <n v="-132"/>
    <s v=""/>
    <x v="1"/>
    <x v="5"/>
    <x v="1"/>
  </r>
  <r>
    <s v="1012"/>
    <s v="0L"/>
    <x v="5"/>
    <d v="2018-08-24T00:00:00"/>
    <x v="1"/>
    <x v="11"/>
    <s v="ZJ"/>
    <s v="9200099290"/>
    <s v="50"/>
    <n v="-12"/>
    <s v=""/>
    <x v="1"/>
    <x v="5"/>
    <x v="1"/>
  </r>
  <r>
    <s v="1012"/>
    <s v="0L"/>
    <x v="5"/>
    <d v="2018-08-24T00:00:00"/>
    <x v="1"/>
    <x v="11"/>
    <s v="ZJ"/>
    <s v="9200099298"/>
    <s v="50"/>
    <n v="-36"/>
    <s v=""/>
    <x v="1"/>
    <x v="5"/>
    <x v="1"/>
  </r>
  <r>
    <s v="1012"/>
    <s v="0L"/>
    <x v="5"/>
    <d v="2018-08-27T00:00:00"/>
    <x v="1"/>
    <x v="11"/>
    <s v="ZJ"/>
    <s v="9200099342"/>
    <s v="50"/>
    <n v="-48"/>
    <s v=""/>
    <x v="1"/>
    <x v="5"/>
    <x v="1"/>
  </r>
  <r>
    <s v="1012"/>
    <s v="0L"/>
    <x v="5"/>
    <d v="2018-08-27T00:00:00"/>
    <x v="1"/>
    <x v="11"/>
    <s v="ZJ"/>
    <s v="9200099347"/>
    <s v="50"/>
    <n v="-48"/>
    <s v=""/>
    <x v="1"/>
    <x v="5"/>
    <x v="1"/>
  </r>
  <r>
    <s v="1012"/>
    <s v="0L"/>
    <x v="5"/>
    <d v="2018-08-28T00:00:00"/>
    <x v="1"/>
    <x v="11"/>
    <s v="ZJ"/>
    <s v="9200099440"/>
    <s v="50"/>
    <n v="-12"/>
    <s v=""/>
    <x v="1"/>
    <x v="5"/>
    <x v="1"/>
  </r>
  <r>
    <s v="1012"/>
    <s v="0L"/>
    <x v="5"/>
    <d v="2018-08-29T00:00:00"/>
    <x v="1"/>
    <x v="11"/>
    <s v="ZJ"/>
    <s v="9200099490"/>
    <s v="50"/>
    <n v="-12"/>
    <s v=""/>
    <x v="1"/>
    <x v="5"/>
    <x v="1"/>
  </r>
  <r>
    <s v="1012"/>
    <s v="0L"/>
    <x v="5"/>
    <d v="2018-08-29T00:00:00"/>
    <x v="1"/>
    <x v="11"/>
    <s v="ZJ"/>
    <s v="9200099491"/>
    <s v="50"/>
    <n v="-12"/>
    <s v=""/>
    <x v="1"/>
    <x v="5"/>
    <x v="1"/>
  </r>
  <r>
    <s v="1012"/>
    <s v="0L"/>
    <x v="5"/>
    <d v="2018-08-29T00:00:00"/>
    <x v="1"/>
    <x v="11"/>
    <s v="ZJ"/>
    <s v="9200099525"/>
    <s v="50"/>
    <n v="-48"/>
    <s v=""/>
    <x v="1"/>
    <x v="5"/>
    <x v="1"/>
  </r>
  <r>
    <s v="1012"/>
    <s v="0L"/>
    <x v="5"/>
    <d v="2018-08-03T00:00:00"/>
    <x v="1"/>
    <x v="11"/>
    <s v="ZJ"/>
    <s v="9200099557"/>
    <s v="50"/>
    <n v="-72"/>
    <s v=""/>
    <x v="1"/>
    <x v="5"/>
    <x v="1"/>
  </r>
  <r>
    <s v="1012"/>
    <s v="0L"/>
    <x v="5"/>
    <d v="2018-08-08T00:00:00"/>
    <x v="1"/>
    <x v="11"/>
    <s v="ZJ"/>
    <s v="9200099558"/>
    <s v="50"/>
    <n v="-24"/>
    <s v=""/>
    <x v="1"/>
    <x v="5"/>
    <x v="1"/>
  </r>
  <r>
    <s v="1012"/>
    <s v="0L"/>
    <x v="5"/>
    <d v="2018-08-30T00:00:00"/>
    <x v="1"/>
    <x v="11"/>
    <s v="ZJ"/>
    <s v="9200099590"/>
    <s v="50"/>
    <n v="-12"/>
    <s v=""/>
    <x v="1"/>
    <x v="5"/>
    <x v="1"/>
  </r>
  <r>
    <s v="1012"/>
    <s v="0L"/>
    <x v="5"/>
    <d v="2018-08-30T00:00:00"/>
    <x v="1"/>
    <x v="11"/>
    <s v="ZJ"/>
    <s v="9200099593"/>
    <s v="50"/>
    <n v="-12"/>
    <s v=""/>
    <x v="1"/>
    <x v="5"/>
    <x v="1"/>
  </r>
  <r>
    <s v="1012"/>
    <s v="0L"/>
    <x v="5"/>
    <d v="2018-08-30T00:00:00"/>
    <x v="1"/>
    <x v="11"/>
    <s v="ZJ"/>
    <s v="9200099594"/>
    <s v="50"/>
    <n v="-60"/>
    <s v=""/>
    <x v="1"/>
    <x v="5"/>
    <x v="1"/>
  </r>
  <r>
    <s v="1012"/>
    <s v="0L"/>
    <x v="5"/>
    <d v="2018-08-30T00:00:00"/>
    <x v="1"/>
    <x v="11"/>
    <s v="ZJ"/>
    <s v="9200099603"/>
    <s v="50"/>
    <n v="-60"/>
    <s v=""/>
    <x v="1"/>
    <x v="5"/>
    <x v="1"/>
  </r>
  <r>
    <s v="1012"/>
    <s v="0L"/>
    <x v="6"/>
    <d v="2017-12-16T00:00:00"/>
    <x v="0"/>
    <x v="3"/>
    <s v="ZJ"/>
    <s v="9200088945"/>
    <s v="50"/>
    <n v="-140"/>
    <s v=""/>
    <x v="1"/>
    <x v="6"/>
    <x v="1"/>
  </r>
  <r>
    <s v="1012"/>
    <s v="0L"/>
    <x v="6"/>
    <d v="2017-11-04T00:00:00"/>
    <x v="0"/>
    <x v="2"/>
    <s v="ZJ"/>
    <s v="9200087248"/>
    <s v="50"/>
    <n v="-140"/>
    <s v=""/>
    <x v="1"/>
    <x v="6"/>
    <x v="1"/>
  </r>
  <r>
    <s v="1012"/>
    <s v="0L"/>
    <x v="6"/>
    <d v="2017-09-01T00:00:00"/>
    <x v="0"/>
    <x v="0"/>
    <s v="ZJ"/>
    <s v="9200084809"/>
    <s v="50"/>
    <n v="-28"/>
    <s v=""/>
    <x v="1"/>
    <x v="6"/>
    <x v="1"/>
  </r>
  <r>
    <s v="1012"/>
    <s v="0L"/>
    <x v="6"/>
    <d v="2017-09-01T00:00:00"/>
    <x v="0"/>
    <x v="0"/>
    <s v="ZJ"/>
    <s v="9200084823"/>
    <s v="40"/>
    <n v="28"/>
    <s v=""/>
    <x v="1"/>
    <x v="6"/>
    <x v="1"/>
  </r>
  <r>
    <s v="1012"/>
    <s v="0L"/>
    <x v="6"/>
    <d v="2017-09-01T00:00:00"/>
    <x v="0"/>
    <x v="0"/>
    <s v="ZJ"/>
    <s v="9200084823"/>
    <s v="40"/>
    <n v="28"/>
    <s v=""/>
    <x v="1"/>
    <x v="6"/>
    <x v="1"/>
  </r>
  <r>
    <s v="1012"/>
    <s v="0L"/>
    <x v="6"/>
    <d v="2017-09-01T00:00:00"/>
    <x v="0"/>
    <x v="0"/>
    <s v="ZJ"/>
    <s v="9200084827"/>
    <s v="50"/>
    <n v="-196"/>
    <s v=""/>
    <x v="2"/>
    <x v="6"/>
    <x v="2"/>
  </r>
  <r>
    <s v="1012"/>
    <s v="0L"/>
    <x v="6"/>
    <d v="2017-09-01T00:00:00"/>
    <x v="0"/>
    <x v="0"/>
    <s v="ZJ"/>
    <s v="9200084827"/>
    <s v="50"/>
    <n v="-56"/>
    <s v=""/>
    <x v="0"/>
    <x v="6"/>
    <x v="0"/>
  </r>
  <r>
    <s v="1012"/>
    <s v="0L"/>
    <x v="6"/>
    <d v="2017-09-01T00:00:00"/>
    <x v="0"/>
    <x v="0"/>
    <s v="ZJ"/>
    <s v="9200084827"/>
    <s v="50"/>
    <n v="-6384"/>
    <s v=""/>
    <x v="1"/>
    <x v="6"/>
    <x v="1"/>
  </r>
  <r>
    <s v="1012"/>
    <s v="0L"/>
    <x v="6"/>
    <d v="2017-09-01T00:00:00"/>
    <x v="0"/>
    <x v="0"/>
    <s v="ZJ"/>
    <s v="9200084827"/>
    <s v="50"/>
    <n v="-28"/>
    <s v=""/>
    <x v="1"/>
    <x v="6"/>
    <x v="1"/>
  </r>
  <r>
    <s v="1012"/>
    <s v="0L"/>
    <x v="6"/>
    <d v="2017-09-01T00:00:00"/>
    <x v="0"/>
    <x v="0"/>
    <s v="ZJ"/>
    <s v="9200084827"/>
    <s v="50"/>
    <n v="-56"/>
    <s v=""/>
    <x v="1"/>
    <x v="6"/>
    <x v="1"/>
  </r>
  <r>
    <s v="1012"/>
    <s v="0L"/>
    <x v="6"/>
    <d v="2017-09-02T00:00:00"/>
    <x v="0"/>
    <x v="0"/>
    <s v="ZJ"/>
    <s v="9200084850"/>
    <s v="50"/>
    <n v="-280"/>
    <s v=""/>
    <x v="1"/>
    <x v="6"/>
    <x v="1"/>
  </r>
  <r>
    <s v="1012"/>
    <s v="0L"/>
    <x v="6"/>
    <d v="2017-09-02T00:00:00"/>
    <x v="0"/>
    <x v="0"/>
    <s v="ZJ"/>
    <s v="9200084855"/>
    <s v="50"/>
    <n v="-336"/>
    <s v=""/>
    <x v="1"/>
    <x v="6"/>
    <x v="1"/>
  </r>
  <r>
    <s v="1012"/>
    <s v="0L"/>
    <x v="6"/>
    <d v="2017-09-02T00:00:00"/>
    <x v="0"/>
    <x v="0"/>
    <s v="ZJ"/>
    <s v="9200084855"/>
    <s v="50"/>
    <n v="-28"/>
    <s v=""/>
    <x v="0"/>
    <x v="6"/>
    <x v="0"/>
  </r>
  <r>
    <s v="1012"/>
    <s v="0L"/>
    <x v="6"/>
    <d v="2017-09-03T00:00:00"/>
    <x v="0"/>
    <x v="0"/>
    <s v="ZJ"/>
    <s v="9200084856"/>
    <s v="50"/>
    <n v="-56"/>
    <s v=""/>
    <x v="1"/>
    <x v="6"/>
    <x v="1"/>
  </r>
  <r>
    <s v="1012"/>
    <s v="0L"/>
    <x v="6"/>
    <d v="2017-09-06T00:00:00"/>
    <x v="0"/>
    <x v="0"/>
    <s v="ZJ"/>
    <s v="9200084908"/>
    <s v="50"/>
    <n v="-28"/>
    <s v=""/>
    <x v="1"/>
    <x v="6"/>
    <x v="1"/>
  </r>
  <r>
    <s v="1012"/>
    <s v="0L"/>
    <x v="6"/>
    <d v="2017-09-06T00:00:00"/>
    <x v="0"/>
    <x v="0"/>
    <s v="ZJ"/>
    <s v="9200084908"/>
    <s v="50"/>
    <n v="-112"/>
    <s v=""/>
    <x v="0"/>
    <x v="6"/>
    <x v="0"/>
  </r>
  <r>
    <s v="1012"/>
    <s v="0L"/>
    <x v="6"/>
    <d v="2017-09-06T00:00:00"/>
    <x v="0"/>
    <x v="0"/>
    <s v="ZJ"/>
    <s v="9200084908"/>
    <s v="50"/>
    <n v="-3808"/>
    <s v=""/>
    <x v="1"/>
    <x v="6"/>
    <x v="1"/>
  </r>
  <r>
    <s v="1012"/>
    <s v="0L"/>
    <x v="6"/>
    <d v="2017-09-05T00:00:00"/>
    <x v="0"/>
    <x v="0"/>
    <s v="ZJ"/>
    <s v="9200084912"/>
    <s v="40"/>
    <n v="28"/>
    <s v=""/>
    <x v="0"/>
    <x v="6"/>
    <x v="0"/>
  </r>
  <r>
    <s v="1012"/>
    <s v="0L"/>
    <x v="6"/>
    <d v="2017-09-05T00:00:00"/>
    <x v="0"/>
    <x v="0"/>
    <s v="ZJ"/>
    <s v="9200084912"/>
    <s v="40"/>
    <n v="28"/>
    <s v=""/>
    <x v="1"/>
    <x v="6"/>
    <x v="1"/>
  </r>
  <r>
    <s v="1012"/>
    <s v="0L"/>
    <x v="6"/>
    <d v="2017-09-04T00:00:00"/>
    <x v="0"/>
    <x v="0"/>
    <s v="ZJ"/>
    <s v="9200084918"/>
    <s v="50"/>
    <n v="-448"/>
    <s v=""/>
    <x v="1"/>
    <x v="6"/>
    <x v="1"/>
  </r>
  <r>
    <s v="1012"/>
    <s v="0L"/>
    <x v="6"/>
    <d v="2017-09-05T00:00:00"/>
    <x v="0"/>
    <x v="0"/>
    <s v="ZJ"/>
    <s v="9200084925"/>
    <s v="50"/>
    <n v="-4200"/>
    <s v=""/>
    <x v="1"/>
    <x v="6"/>
    <x v="1"/>
  </r>
  <r>
    <s v="1012"/>
    <s v="0L"/>
    <x v="6"/>
    <d v="2017-09-05T00:00:00"/>
    <x v="0"/>
    <x v="0"/>
    <s v="ZJ"/>
    <s v="9200084925"/>
    <s v="50"/>
    <n v="-56"/>
    <s v=""/>
    <x v="0"/>
    <x v="6"/>
    <x v="0"/>
  </r>
  <r>
    <s v="1012"/>
    <s v="0L"/>
    <x v="6"/>
    <d v="2017-09-05T00:00:00"/>
    <x v="0"/>
    <x v="0"/>
    <s v="ZJ"/>
    <s v="9200084925"/>
    <s v="50"/>
    <n v="-28"/>
    <s v=""/>
    <x v="1"/>
    <x v="6"/>
    <x v="1"/>
  </r>
  <r>
    <s v="1012"/>
    <s v="0L"/>
    <x v="6"/>
    <d v="2017-09-07T00:00:00"/>
    <x v="0"/>
    <x v="0"/>
    <s v="ZJ"/>
    <s v="9200084952"/>
    <s v="40"/>
    <n v="28"/>
    <s v=""/>
    <x v="0"/>
    <x v="6"/>
    <x v="0"/>
  </r>
  <r>
    <s v="1012"/>
    <s v="0L"/>
    <x v="6"/>
    <d v="2017-09-07T00:00:00"/>
    <x v="0"/>
    <x v="0"/>
    <s v="ZJ"/>
    <s v="9200084954"/>
    <s v="50"/>
    <n v="-28"/>
    <s v=""/>
    <x v="0"/>
    <x v="6"/>
    <x v="0"/>
  </r>
  <r>
    <s v="1012"/>
    <s v="0L"/>
    <x v="6"/>
    <d v="2017-09-07T00:00:00"/>
    <x v="0"/>
    <x v="0"/>
    <s v="ZJ"/>
    <s v="9200084954"/>
    <s v="50"/>
    <n v="-2996"/>
    <s v=""/>
    <x v="1"/>
    <x v="6"/>
    <x v="1"/>
  </r>
  <r>
    <s v="1012"/>
    <s v="0L"/>
    <x v="6"/>
    <d v="2017-09-07T00:00:00"/>
    <x v="0"/>
    <x v="0"/>
    <s v="ZJ"/>
    <s v="9200084954"/>
    <s v="50"/>
    <n v="-28"/>
    <s v=""/>
    <x v="1"/>
    <x v="6"/>
    <x v="1"/>
  </r>
  <r>
    <s v="1012"/>
    <s v="0L"/>
    <x v="6"/>
    <d v="2017-09-07T00:00:00"/>
    <x v="0"/>
    <x v="0"/>
    <s v="ZJ"/>
    <s v="9200084954"/>
    <s v="50"/>
    <n v="-140"/>
    <s v=""/>
    <x v="2"/>
    <x v="6"/>
    <x v="2"/>
  </r>
  <r>
    <s v="1012"/>
    <s v="0L"/>
    <x v="6"/>
    <d v="2017-09-08T00:00:00"/>
    <x v="0"/>
    <x v="0"/>
    <s v="ZJ"/>
    <s v="9200084985"/>
    <s v="40"/>
    <n v="28"/>
    <s v=""/>
    <x v="1"/>
    <x v="6"/>
    <x v="1"/>
  </r>
  <r>
    <s v="1012"/>
    <s v="0L"/>
    <x v="6"/>
    <d v="2017-09-08T00:00:00"/>
    <x v="0"/>
    <x v="0"/>
    <s v="ZJ"/>
    <s v="9200084988"/>
    <s v="50"/>
    <n v="-28"/>
    <s v=""/>
    <x v="1"/>
    <x v="6"/>
    <x v="1"/>
  </r>
  <r>
    <s v="1012"/>
    <s v="0L"/>
    <x v="6"/>
    <d v="2017-09-08T00:00:00"/>
    <x v="0"/>
    <x v="0"/>
    <s v="ZJ"/>
    <s v="9200084988"/>
    <s v="50"/>
    <n v="-56"/>
    <s v=""/>
    <x v="1"/>
    <x v="6"/>
    <x v="1"/>
  </r>
  <r>
    <s v="1012"/>
    <s v="0L"/>
    <x v="6"/>
    <d v="2017-09-08T00:00:00"/>
    <x v="0"/>
    <x v="0"/>
    <s v="ZJ"/>
    <s v="9200084988"/>
    <s v="50"/>
    <n v="-3836"/>
    <s v=""/>
    <x v="1"/>
    <x v="6"/>
    <x v="1"/>
  </r>
  <r>
    <s v="1012"/>
    <s v="0L"/>
    <x v="6"/>
    <d v="2017-09-09T00:00:00"/>
    <x v="0"/>
    <x v="0"/>
    <s v="ZJ"/>
    <s v="9200085018"/>
    <s v="50"/>
    <n v="-28"/>
    <s v=""/>
    <x v="1"/>
    <x v="6"/>
    <x v="1"/>
  </r>
  <r>
    <s v="1012"/>
    <s v="0L"/>
    <x v="6"/>
    <d v="2017-09-09T00:00:00"/>
    <x v="0"/>
    <x v="0"/>
    <s v="ZJ"/>
    <s v="9200085025"/>
    <s v="50"/>
    <n v="-168"/>
    <s v=""/>
    <x v="1"/>
    <x v="6"/>
    <x v="1"/>
  </r>
  <r>
    <s v="1012"/>
    <s v="0L"/>
    <x v="6"/>
    <d v="2017-09-10T00:00:00"/>
    <x v="0"/>
    <x v="0"/>
    <s v="ZJ"/>
    <s v="9200085026"/>
    <s v="50"/>
    <n v="-364"/>
    <s v=""/>
    <x v="1"/>
    <x v="6"/>
    <x v="1"/>
  </r>
  <r>
    <s v="1012"/>
    <s v="0L"/>
    <x v="6"/>
    <d v="2017-09-10T00:00:00"/>
    <x v="0"/>
    <x v="0"/>
    <s v="ZJ"/>
    <s v="9200085032"/>
    <s v="50"/>
    <n v="-28"/>
    <s v=""/>
    <x v="1"/>
    <x v="6"/>
    <x v="1"/>
  </r>
  <r>
    <s v="1012"/>
    <s v="0L"/>
    <x v="6"/>
    <d v="2017-09-12T00:00:00"/>
    <x v="0"/>
    <x v="0"/>
    <s v="ZJ"/>
    <s v="9200085066"/>
    <s v="50"/>
    <n v="-56"/>
    <s v=""/>
    <x v="0"/>
    <x v="6"/>
    <x v="0"/>
  </r>
  <r>
    <s v="1012"/>
    <s v="0L"/>
    <x v="6"/>
    <d v="2017-09-12T00:00:00"/>
    <x v="0"/>
    <x v="0"/>
    <s v="ZJ"/>
    <s v="9200085066"/>
    <s v="50"/>
    <n v="-56"/>
    <s v=""/>
    <x v="1"/>
    <x v="6"/>
    <x v="1"/>
  </r>
  <r>
    <s v="1012"/>
    <s v="0L"/>
    <x v="6"/>
    <d v="2017-09-12T00:00:00"/>
    <x v="0"/>
    <x v="0"/>
    <s v="ZJ"/>
    <s v="9200085066"/>
    <s v="50"/>
    <n v="-3500"/>
    <s v=""/>
    <x v="1"/>
    <x v="6"/>
    <x v="1"/>
  </r>
  <r>
    <s v="1012"/>
    <s v="0L"/>
    <x v="6"/>
    <d v="2017-09-12T00:00:00"/>
    <x v="0"/>
    <x v="0"/>
    <s v="ZJ"/>
    <s v="9200085066"/>
    <s v="50"/>
    <n v="-56"/>
    <s v=""/>
    <x v="1"/>
    <x v="6"/>
    <x v="1"/>
  </r>
  <r>
    <s v="1012"/>
    <s v="0L"/>
    <x v="6"/>
    <d v="2017-09-12T00:00:00"/>
    <x v="0"/>
    <x v="0"/>
    <s v="ZJ"/>
    <s v="9200085065"/>
    <s v="40"/>
    <n v="28"/>
    <s v=""/>
    <x v="1"/>
    <x v="6"/>
    <x v="1"/>
  </r>
  <r>
    <s v="1012"/>
    <s v="0L"/>
    <x v="6"/>
    <d v="2017-09-12T00:00:00"/>
    <x v="0"/>
    <x v="0"/>
    <s v="ZJ"/>
    <s v="9200085065"/>
    <s v="40"/>
    <n v="28"/>
    <s v=""/>
    <x v="1"/>
    <x v="6"/>
    <x v="1"/>
  </r>
  <r>
    <s v="1012"/>
    <s v="0L"/>
    <x v="6"/>
    <d v="2017-09-11T00:00:00"/>
    <x v="0"/>
    <x v="0"/>
    <s v="ZJ"/>
    <s v="9200085072"/>
    <s v="40"/>
    <n v="28"/>
    <s v=""/>
    <x v="1"/>
    <x v="6"/>
    <x v="1"/>
  </r>
  <r>
    <s v="1012"/>
    <s v="0L"/>
    <x v="6"/>
    <d v="2017-09-11T00:00:00"/>
    <x v="0"/>
    <x v="0"/>
    <s v="ZJ"/>
    <s v="9200085072"/>
    <s v="40"/>
    <n v="28"/>
    <s v=""/>
    <x v="1"/>
    <x v="6"/>
    <x v="1"/>
  </r>
  <r>
    <s v="1012"/>
    <s v="0L"/>
    <x v="6"/>
    <d v="2017-09-11T00:00:00"/>
    <x v="0"/>
    <x v="0"/>
    <s v="ZJ"/>
    <s v="9200085075"/>
    <s v="50"/>
    <n v="-28"/>
    <s v=""/>
    <x v="1"/>
    <x v="6"/>
    <x v="1"/>
  </r>
  <r>
    <s v="1012"/>
    <s v="0L"/>
    <x v="6"/>
    <d v="2017-09-11T00:00:00"/>
    <x v="0"/>
    <x v="0"/>
    <s v="ZJ"/>
    <s v="9200085075"/>
    <s v="50"/>
    <n v="-28"/>
    <s v=""/>
    <x v="1"/>
    <x v="6"/>
    <x v="1"/>
  </r>
  <r>
    <s v="1012"/>
    <s v="0L"/>
    <x v="6"/>
    <d v="2017-09-11T00:00:00"/>
    <x v="0"/>
    <x v="0"/>
    <s v="ZJ"/>
    <s v="9200085075"/>
    <s v="50"/>
    <n v="-2744"/>
    <s v=""/>
    <x v="1"/>
    <x v="6"/>
    <x v="1"/>
  </r>
  <r>
    <s v="1012"/>
    <s v="0L"/>
    <x v="6"/>
    <d v="2017-09-13T00:00:00"/>
    <x v="0"/>
    <x v="0"/>
    <s v="ZJ"/>
    <s v="9200085102"/>
    <s v="50"/>
    <n v="-168"/>
    <s v=""/>
    <x v="1"/>
    <x v="6"/>
    <x v="1"/>
  </r>
  <r>
    <s v="1012"/>
    <s v="0L"/>
    <x v="6"/>
    <d v="2017-09-13T00:00:00"/>
    <x v="0"/>
    <x v="0"/>
    <s v="ZJ"/>
    <s v="9200085112"/>
    <s v="40"/>
    <n v="28"/>
    <s v=""/>
    <x v="1"/>
    <x v="6"/>
    <x v="1"/>
  </r>
  <r>
    <s v="1012"/>
    <s v="0L"/>
    <x v="6"/>
    <d v="2017-09-13T00:00:00"/>
    <x v="0"/>
    <x v="0"/>
    <s v="ZJ"/>
    <s v="9200085112"/>
    <s v="40"/>
    <n v="28"/>
    <s v=""/>
    <x v="1"/>
    <x v="6"/>
    <x v="1"/>
  </r>
  <r>
    <s v="1012"/>
    <s v="0L"/>
    <x v="6"/>
    <d v="2017-09-13T00:00:00"/>
    <x v="0"/>
    <x v="0"/>
    <s v="ZJ"/>
    <s v="9200085132"/>
    <s v="50"/>
    <n v="-28"/>
    <s v=""/>
    <x v="2"/>
    <x v="6"/>
    <x v="2"/>
  </r>
  <r>
    <s v="1012"/>
    <s v="0L"/>
    <x v="6"/>
    <d v="2017-09-13T00:00:00"/>
    <x v="0"/>
    <x v="0"/>
    <s v="ZJ"/>
    <s v="9200085132"/>
    <s v="50"/>
    <n v="-28"/>
    <s v=""/>
    <x v="0"/>
    <x v="6"/>
    <x v="0"/>
  </r>
  <r>
    <s v="1012"/>
    <s v="0L"/>
    <x v="6"/>
    <d v="2017-09-13T00:00:00"/>
    <x v="0"/>
    <x v="0"/>
    <s v="ZJ"/>
    <s v="9200085132"/>
    <s v="50"/>
    <n v="-2268"/>
    <s v=""/>
    <x v="1"/>
    <x v="6"/>
    <x v="1"/>
  </r>
  <r>
    <s v="1012"/>
    <s v="0L"/>
    <x v="6"/>
    <d v="2017-09-14T00:00:00"/>
    <x v="0"/>
    <x v="0"/>
    <s v="ZJ"/>
    <s v="9200085175"/>
    <s v="50"/>
    <n v="-1792"/>
    <s v=""/>
    <x v="1"/>
    <x v="6"/>
    <x v="1"/>
  </r>
  <r>
    <s v="1012"/>
    <s v="0L"/>
    <x v="6"/>
    <d v="2017-09-14T00:00:00"/>
    <x v="0"/>
    <x v="0"/>
    <s v="ZJ"/>
    <s v="9200085175"/>
    <s v="50"/>
    <n v="-56"/>
    <s v=""/>
    <x v="1"/>
    <x v="6"/>
    <x v="1"/>
  </r>
  <r>
    <s v="1012"/>
    <s v="0L"/>
    <x v="6"/>
    <d v="2017-09-15T00:00:00"/>
    <x v="0"/>
    <x v="0"/>
    <s v="ZJ"/>
    <s v="9200085201"/>
    <s v="50"/>
    <n v="-56"/>
    <s v=""/>
    <x v="1"/>
    <x v="6"/>
    <x v="1"/>
  </r>
  <r>
    <s v="1012"/>
    <s v="0L"/>
    <x v="6"/>
    <d v="2017-09-15T00:00:00"/>
    <x v="0"/>
    <x v="0"/>
    <s v="ZJ"/>
    <s v="9200085201"/>
    <s v="50"/>
    <n v="-28"/>
    <s v=""/>
    <x v="2"/>
    <x v="6"/>
    <x v="2"/>
  </r>
  <r>
    <s v="1012"/>
    <s v="0L"/>
    <x v="6"/>
    <d v="2017-09-15T00:00:00"/>
    <x v="0"/>
    <x v="0"/>
    <s v="ZJ"/>
    <s v="9200085201"/>
    <s v="50"/>
    <n v="-28"/>
    <s v=""/>
    <x v="1"/>
    <x v="6"/>
    <x v="1"/>
  </r>
  <r>
    <s v="1012"/>
    <s v="0L"/>
    <x v="6"/>
    <d v="2017-09-15T00:00:00"/>
    <x v="0"/>
    <x v="0"/>
    <s v="ZJ"/>
    <s v="9200085201"/>
    <s v="50"/>
    <n v="-4172"/>
    <s v=""/>
    <x v="1"/>
    <x v="6"/>
    <x v="1"/>
  </r>
  <r>
    <s v="1012"/>
    <s v="0L"/>
    <x v="6"/>
    <d v="2017-09-15T00:00:00"/>
    <x v="0"/>
    <x v="0"/>
    <s v="ZJ"/>
    <s v="9200085201"/>
    <s v="50"/>
    <n v="-112"/>
    <s v=""/>
    <x v="0"/>
    <x v="6"/>
    <x v="0"/>
  </r>
  <r>
    <s v="1012"/>
    <s v="0L"/>
    <x v="6"/>
    <d v="2017-09-16T00:00:00"/>
    <x v="0"/>
    <x v="0"/>
    <s v="ZJ"/>
    <s v="9200085202"/>
    <s v="50"/>
    <n v="-364"/>
    <s v=""/>
    <x v="1"/>
    <x v="6"/>
    <x v="1"/>
  </r>
  <r>
    <s v="1012"/>
    <s v="0L"/>
    <x v="6"/>
    <d v="2017-09-15T00:00:00"/>
    <x v="0"/>
    <x v="0"/>
    <s v="ZJ"/>
    <s v="9200085206"/>
    <s v="40"/>
    <n v="28"/>
    <s v=""/>
    <x v="1"/>
    <x v="6"/>
    <x v="1"/>
  </r>
  <r>
    <s v="1012"/>
    <s v="0L"/>
    <x v="6"/>
    <d v="2017-09-18T00:00:00"/>
    <x v="0"/>
    <x v="0"/>
    <s v="ZJ"/>
    <s v="9200085255"/>
    <s v="50"/>
    <n v="-2044"/>
    <s v=""/>
    <x v="1"/>
    <x v="6"/>
    <x v="1"/>
  </r>
  <r>
    <s v="1012"/>
    <s v="0L"/>
    <x v="6"/>
    <d v="2017-09-18T00:00:00"/>
    <x v="0"/>
    <x v="0"/>
    <s v="ZJ"/>
    <s v="9200085255"/>
    <s v="50"/>
    <n v="-28"/>
    <s v=""/>
    <x v="1"/>
    <x v="6"/>
    <x v="1"/>
  </r>
  <r>
    <s v="1012"/>
    <s v="0L"/>
    <x v="6"/>
    <d v="2017-09-18T00:00:00"/>
    <x v="0"/>
    <x v="0"/>
    <s v="ZJ"/>
    <s v="9200085255"/>
    <s v="50"/>
    <n v="-28"/>
    <s v=""/>
    <x v="2"/>
    <x v="6"/>
    <x v="2"/>
  </r>
  <r>
    <s v="1012"/>
    <s v="0L"/>
    <x v="6"/>
    <d v="2017-09-18T00:00:00"/>
    <x v="0"/>
    <x v="0"/>
    <s v="ZJ"/>
    <s v="9200085255"/>
    <s v="50"/>
    <n v="-28"/>
    <s v=""/>
    <x v="0"/>
    <x v="6"/>
    <x v="0"/>
  </r>
  <r>
    <s v="1012"/>
    <s v="0L"/>
    <x v="6"/>
    <d v="2017-09-18T00:00:00"/>
    <x v="0"/>
    <x v="0"/>
    <s v="ZJ"/>
    <s v="9200085254"/>
    <s v="40"/>
    <n v="28"/>
    <s v=""/>
    <x v="1"/>
    <x v="6"/>
    <x v="1"/>
  </r>
  <r>
    <s v="1012"/>
    <s v="0L"/>
    <x v="6"/>
    <d v="2017-09-19T00:00:00"/>
    <x v="0"/>
    <x v="0"/>
    <s v="ZJ"/>
    <s v="9200085281"/>
    <s v="50"/>
    <n v="-28"/>
    <s v=""/>
    <x v="1"/>
    <x v="6"/>
    <x v="1"/>
  </r>
  <r>
    <s v="1012"/>
    <s v="0L"/>
    <x v="6"/>
    <d v="2017-09-19T00:00:00"/>
    <x v="0"/>
    <x v="0"/>
    <s v="ZJ"/>
    <s v="9200085324"/>
    <s v="50"/>
    <n v="-28"/>
    <s v=""/>
    <x v="4"/>
    <x v="6"/>
    <x v="4"/>
  </r>
  <r>
    <s v="1012"/>
    <s v="0L"/>
    <x v="6"/>
    <d v="2017-09-19T00:00:00"/>
    <x v="0"/>
    <x v="0"/>
    <s v="ZJ"/>
    <s v="9200085324"/>
    <s v="50"/>
    <n v="-28"/>
    <s v=""/>
    <x v="0"/>
    <x v="6"/>
    <x v="0"/>
  </r>
  <r>
    <s v="1012"/>
    <s v="0L"/>
    <x v="6"/>
    <d v="2017-09-19T00:00:00"/>
    <x v="0"/>
    <x v="0"/>
    <s v="ZJ"/>
    <s v="9200085324"/>
    <s v="50"/>
    <n v="-84"/>
    <s v=""/>
    <x v="2"/>
    <x v="6"/>
    <x v="2"/>
  </r>
  <r>
    <s v="1012"/>
    <s v="0L"/>
    <x v="6"/>
    <d v="2017-09-19T00:00:00"/>
    <x v="0"/>
    <x v="0"/>
    <s v="ZJ"/>
    <s v="9200085324"/>
    <s v="50"/>
    <n v="-2604"/>
    <s v=""/>
    <x v="1"/>
    <x v="6"/>
    <x v="1"/>
  </r>
  <r>
    <s v="1012"/>
    <s v="0L"/>
    <x v="6"/>
    <d v="2017-09-19T00:00:00"/>
    <x v="0"/>
    <x v="0"/>
    <s v="ZJ"/>
    <s v="9200085324"/>
    <s v="50"/>
    <n v="-28"/>
    <s v=""/>
    <x v="1"/>
    <x v="6"/>
    <x v="1"/>
  </r>
  <r>
    <s v="1012"/>
    <s v="0L"/>
    <x v="6"/>
    <d v="2017-09-20T00:00:00"/>
    <x v="0"/>
    <x v="0"/>
    <s v="ZJ"/>
    <s v="9200085342"/>
    <s v="50"/>
    <n v="-364"/>
    <s v=""/>
    <x v="1"/>
    <x v="6"/>
    <x v="1"/>
  </r>
  <r>
    <s v="1012"/>
    <s v="0L"/>
    <x v="6"/>
    <d v="2017-09-19T00:00:00"/>
    <x v="0"/>
    <x v="0"/>
    <s v="ZJ"/>
    <s v="9200085374"/>
    <s v="40"/>
    <n v="56"/>
    <s v=""/>
    <x v="1"/>
    <x v="6"/>
    <x v="1"/>
  </r>
  <r>
    <s v="1012"/>
    <s v="0L"/>
    <x v="6"/>
    <d v="2017-09-20T00:00:00"/>
    <x v="0"/>
    <x v="0"/>
    <s v="ZJ"/>
    <s v="9200085375"/>
    <s v="40"/>
    <n v="28"/>
    <s v=""/>
    <x v="1"/>
    <x v="6"/>
    <x v="1"/>
  </r>
  <r>
    <s v="1012"/>
    <s v="0L"/>
    <x v="6"/>
    <d v="2017-09-20T00:00:00"/>
    <x v="0"/>
    <x v="0"/>
    <s v="ZJ"/>
    <s v="9200085375"/>
    <s v="40"/>
    <n v="28"/>
    <s v=""/>
    <x v="1"/>
    <x v="6"/>
    <x v="1"/>
  </r>
  <r>
    <s v="1012"/>
    <s v="0L"/>
    <x v="6"/>
    <d v="2017-09-20T00:00:00"/>
    <x v="0"/>
    <x v="0"/>
    <s v="ZJ"/>
    <s v="9200085386"/>
    <s v="50"/>
    <n v="-28"/>
    <s v=""/>
    <x v="2"/>
    <x v="6"/>
    <x v="2"/>
  </r>
  <r>
    <s v="1012"/>
    <s v="0L"/>
    <x v="6"/>
    <d v="2017-09-20T00:00:00"/>
    <x v="0"/>
    <x v="0"/>
    <s v="ZJ"/>
    <s v="9200085386"/>
    <s v="50"/>
    <n v="-28"/>
    <s v=""/>
    <x v="0"/>
    <x v="6"/>
    <x v="0"/>
  </r>
  <r>
    <s v="1012"/>
    <s v="0L"/>
    <x v="6"/>
    <d v="2017-09-20T00:00:00"/>
    <x v="0"/>
    <x v="0"/>
    <s v="ZJ"/>
    <s v="9200085386"/>
    <s v="50"/>
    <n v="-2576"/>
    <s v=""/>
    <x v="1"/>
    <x v="6"/>
    <x v="1"/>
  </r>
  <r>
    <s v="1012"/>
    <s v="0L"/>
    <x v="6"/>
    <d v="2017-09-21T00:00:00"/>
    <x v="0"/>
    <x v="0"/>
    <s v="ZJ"/>
    <s v="9200085433"/>
    <s v="50"/>
    <n v="-56"/>
    <s v=""/>
    <x v="2"/>
    <x v="6"/>
    <x v="2"/>
  </r>
  <r>
    <s v="1012"/>
    <s v="0L"/>
    <x v="6"/>
    <d v="2017-09-21T00:00:00"/>
    <x v="0"/>
    <x v="0"/>
    <s v="ZJ"/>
    <s v="9200085433"/>
    <s v="50"/>
    <n v="-56"/>
    <s v=""/>
    <x v="1"/>
    <x v="6"/>
    <x v="1"/>
  </r>
  <r>
    <s v="1012"/>
    <s v="0L"/>
    <x v="6"/>
    <d v="2017-09-21T00:00:00"/>
    <x v="0"/>
    <x v="0"/>
    <s v="ZJ"/>
    <s v="9200085433"/>
    <s v="50"/>
    <n v="-28"/>
    <s v=""/>
    <x v="2"/>
    <x v="6"/>
    <x v="2"/>
  </r>
  <r>
    <s v="1012"/>
    <s v="0L"/>
    <x v="6"/>
    <d v="2017-09-21T00:00:00"/>
    <x v="0"/>
    <x v="0"/>
    <s v="ZJ"/>
    <s v="9200085433"/>
    <s v="50"/>
    <n v="-1148"/>
    <s v=""/>
    <x v="1"/>
    <x v="6"/>
    <x v="1"/>
  </r>
  <r>
    <s v="1012"/>
    <s v="0L"/>
    <x v="6"/>
    <d v="2017-09-21T00:00:00"/>
    <x v="0"/>
    <x v="0"/>
    <s v="ZJ"/>
    <s v="9200085433"/>
    <s v="50"/>
    <n v="-28"/>
    <s v=""/>
    <x v="1"/>
    <x v="6"/>
    <x v="1"/>
  </r>
  <r>
    <s v="1012"/>
    <s v="0L"/>
    <x v="6"/>
    <d v="2017-09-21T00:00:00"/>
    <x v="0"/>
    <x v="0"/>
    <s v="ZJ"/>
    <s v="9200085433"/>
    <s v="50"/>
    <n v="-28"/>
    <s v=""/>
    <x v="0"/>
    <x v="6"/>
    <x v="0"/>
  </r>
  <r>
    <s v="1012"/>
    <s v="0L"/>
    <x v="6"/>
    <d v="2017-09-21T00:00:00"/>
    <x v="0"/>
    <x v="0"/>
    <s v="ZJ"/>
    <s v="9200085432"/>
    <s v="40"/>
    <n v="28"/>
    <s v=""/>
    <x v="0"/>
    <x v="6"/>
    <x v="0"/>
  </r>
  <r>
    <s v="1012"/>
    <s v="0L"/>
    <x v="6"/>
    <d v="2017-09-21T00:00:00"/>
    <x v="0"/>
    <x v="0"/>
    <s v="ZJ"/>
    <s v="9200085432"/>
    <s v="40"/>
    <n v="28"/>
    <s v=""/>
    <x v="1"/>
    <x v="6"/>
    <x v="1"/>
  </r>
  <r>
    <s v="1012"/>
    <s v="0L"/>
    <x v="6"/>
    <d v="2017-09-21T00:00:00"/>
    <x v="0"/>
    <x v="0"/>
    <s v="ZJ"/>
    <s v="9200085432"/>
    <s v="40"/>
    <n v="28"/>
    <s v=""/>
    <x v="1"/>
    <x v="6"/>
    <x v="1"/>
  </r>
  <r>
    <s v="1012"/>
    <s v="0L"/>
    <x v="6"/>
    <d v="2017-09-22T00:00:00"/>
    <x v="0"/>
    <x v="0"/>
    <s v="ZJ"/>
    <s v="9200085492"/>
    <s v="40"/>
    <n v="28"/>
    <s v=""/>
    <x v="1"/>
    <x v="6"/>
    <x v="1"/>
  </r>
  <r>
    <s v="1012"/>
    <s v="0L"/>
    <x v="6"/>
    <d v="2017-09-22T00:00:00"/>
    <x v="0"/>
    <x v="0"/>
    <s v="ZJ"/>
    <s v="9200085492"/>
    <s v="40"/>
    <n v="28"/>
    <s v=""/>
    <x v="1"/>
    <x v="6"/>
    <x v="1"/>
  </r>
  <r>
    <s v="1012"/>
    <s v="0L"/>
    <x v="6"/>
    <d v="2017-09-22T00:00:00"/>
    <x v="0"/>
    <x v="0"/>
    <s v="ZJ"/>
    <s v="9200085506"/>
    <s v="50"/>
    <n v="-4256"/>
    <s v=""/>
    <x v="1"/>
    <x v="6"/>
    <x v="1"/>
  </r>
  <r>
    <s v="1012"/>
    <s v="0L"/>
    <x v="6"/>
    <d v="2017-09-22T00:00:00"/>
    <x v="0"/>
    <x v="0"/>
    <s v="ZJ"/>
    <s v="9200085506"/>
    <s v="50"/>
    <n v="-56"/>
    <s v=""/>
    <x v="2"/>
    <x v="6"/>
    <x v="2"/>
  </r>
  <r>
    <s v="1012"/>
    <s v="0L"/>
    <x v="6"/>
    <d v="2017-09-22T00:00:00"/>
    <x v="0"/>
    <x v="0"/>
    <s v="ZJ"/>
    <s v="9200085506"/>
    <s v="50"/>
    <n v="-28"/>
    <s v=""/>
    <x v="1"/>
    <x v="6"/>
    <x v="1"/>
  </r>
  <r>
    <s v="1012"/>
    <s v="0L"/>
    <x v="6"/>
    <d v="2017-09-16T00:00:00"/>
    <x v="0"/>
    <x v="0"/>
    <s v="ZJ"/>
    <s v="9200085514"/>
    <s v="50"/>
    <n v="-28"/>
    <s v=""/>
    <x v="0"/>
    <x v="6"/>
    <x v="0"/>
  </r>
  <r>
    <s v="1012"/>
    <s v="0L"/>
    <x v="6"/>
    <d v="2017-09-16T00:00:00"/>
    <x v="0"/>
    <x v="0"/>
    <s v="ZJ"/>
    <s v="9200085514"/>
    <s v="50"/>
    <n v="-28"/>
    <s v=""/>
    <x v="1"/>
    <x v="6"/>
    <x v="1"/>
  </r>
  <r>
    <s v="1012"/>
    <s v="0L"/>
    <x v="6"/>
    <d v="2017-09-23T00:00:00"/>
    <x v="0"/>
    <x v="0"/>
    <s v="ZJ"/>
    <s v="9200085515"/>
    <s v="50"/>
    <n v="-420"/>
    <s v=""/>
    <x v="1"/>
    <x v="6"/>
    <x v="1"/>
  </r>
  <r>
    <s v="1012"/>
    <s v="0L"/>
    <x v="6"/>
    <d v="2017-09-23T00:00:00"/>
    <x v="0"/>
    <x v="0"/>
    <s v="ZJ"/>
    <s v="9200085524"/>
    <s v="50"/>
    <n v="-336"/>
    <s v=""/>
    <x v="1"/>
    <x v="6"/>
    <x v="1"/>
  </r>
  <r>
    <s v="1012"/>
    <s v="0L"/>
    <x v="6"/>
    <d v="2017-09-24T00:00:00"/>
    <x v="0"/>
    <x v="0"/>
    <s v="ZJ"/>
    <s v="9200085525"/>
    <s v="50"/>
    <n v="-196"/>
    <s v=""/>
    <x v="1"/>
    <x v="6"/>
    <x v="1"/>
  </r>
  <r>
    <s v="1012"/>
    <s v="0L"/>
    <x v="6"/>
    <d v="2017-09-24T00:00:00"/>
    <x v="0"/>
    <x v="0"/>
    <s v="ZJ"/>
    <s v="9200085538"/>
    <s v="50"/>
    <n v="-28"/>
    <s v=""/>
    <x v="1"/>
    <x v="6"/>
    <x v="1"/>
  </r>
  <r>
    <s v="1012"/>
    <s v="0L"/>
    <x v="6"/>
    <d v="2017-09-24T00:00:00"/>
    <x v="0"/>
    <x v="0"/>
    <s v="ZJ"/>
    <s v="9200085538"/>
    <s v="50"/>
    <n v="-1736"/>
    <s v=""/>
    <x v="1"/>
    <x v="6"/>
    <x v="1"/>
  </r>
  <r>
    <s v="1012"/>
    <s v="0L"/>
    <x v="6"/>
    <d v="2017-09-26T00:00:00"/>
    <x v="0"/>
    <x v="0"/>
    <s v="ZJ"/>
    <s v="9200085586"/>
    <s v="50"/>
    <n v="-1792"/>
    <s v=""/>
    <x v="1"/>
    <x v="6"/>
    <x v="1"/>
  </r>
  <r>
    <s v="1012"/>
    <s v="0L"/>
    <x v="6"/>
    <d v="2017-09-26T00:00:00"/>
    <x v="0"/>
    <x v="0"/>
    <s v="ZJ"/>
    <s v="9200085586"/>
    <s v="50"/>
    <n v="-28"/>
    <s v=""/>
    <x v="0"/>
    <x v="6"/>
    <x v="0"/>
  </r>
  <r>
    <s v="1012"/>
    <s v="0L"/>
    <x v="6"/>
    <d v="2017-09-26T00:00:00"/>
    <x v="0"/>
    <x v="0"/>
    <s v="ZJ"/>
    <s v="9200085586"/>
    <s v="50"/>
    <n v="-84"/>
    <s v=""/>
    <x v="1"/>
    <x v="6"/>
    <x v="1"/>
  </r>
  <r>
    <s v="1012"/>
    <s v="0L"/>
    <x v="6"/>
    <d v="2017-09-26T00:00:00"/>
    <x v="0"/>
    <x v="0"/>
    <s v="ZJ"/>
    <s v="9200085586"/>
    <s v="50"/>
    <n v="-28"/>
    <s v=""/>
    <x v="2"/>
    <x v="6"/>
    <x v="2"/>
  </r>
  <r>
    <s v="1012"/>
    <s v="0L"/>
    <x v="6"/>
    <d v="2017-09-26T00:00:00"/>
    <x v="0"/>
    <x v="0"/>
    <s v="ZJ"/>
    <s v="9200085600"/>
    <s v="40"/>
    <n v="28"/>
    <s v=""/>
    <x v="1"/>
    <x v="6"/>
    <x v="1"/>
  </r>
  <r>
    <s v="1012"/>
    <s v="0L"/>
    <x v="6"/>
    <d v="2017-09-25T00:00:00"/>
    <x v="0"/>
    <x v="0"/>
    <s v="ZJ"/>
    <s v="9200085610"/>
    <s v="50"/>
    <n v="-2772"/>
    <s v=""/>
    <x v="1"/>
    <x v="6"/>
    <x v="1"/>
  </r>
  <r>
    <s v="1012"/>
    <s v="0L"/>
    <x v="6"/>
    <d v="2017-09-25T00:00:00"/>
    <x v="0"/>
    <x v="0"/>
    <s v="ZJ"/>
    <s v="9200085610"/>
    <s v="50"/>
    <n v="-28"/>
    <s v=""/>
    <x v="0"/>
    <x v="6"/>
    <x v="0"/>
  </r>
  <r>
    <s v="1012"/>
    <s v="0L"/>
    <x v="6"/>
    <d v="2017-09-25T00:00:00"/>
    <x v="0"/>
    <x v="0"/>
    <s v="ZJ"/>
    <s v="9200085610"/>
    <s v="50"/>
    <n v="-56"/>
    <s v=""/>
    <x v="2"/>
    <x v="6"/>
    <x v="2"/>
  </r>
  <r>
    <s v="1012"/>
    <s v="0L"/>
    <x v="6"/>
    <d v="2017-09-25T00:00:00"/>
    <x v="0"/>
    <x v="0"/>
    <s v="ZJ"/>
    <s v="9200085610"/>
    <s v="50"/>
    <n v="-28"/>
    <s v=""/>
    <x v="1"/>
    <x v="6"/>
    <x v="1"/>
  </r>
  <r>
    <s v="1012"/>
    <s v="0L"/>
    <x v="6"/>
    <d v="2017-09-27T00:00:00"/>
    <x v="0"/>
    <x v="0"/>
    <s v="ZJ"/>
    <s v="9200085624"/>
    <s v="50"/>
    <n v="-56"/>
    <s v=""/>
    <x v="1"/>
    <x v="6"/>
    <x v="1"/>
  </r>
  <r>
    <s v="1012"/>
    <s v="0L"/>
    <x v="6"/>
    <d v="2017-09-27T00:00:00"/>
    <x v="0"/>
    <x v="0"/>
    <s v="ZJ"/>
    <s v="9200085658"/>
    <s v="40"/>
    <n v="28"/>
    <s v=""/>
    <x v="1"/>
    <x v="6"/>
    <x v="1"/>
  </r>
  <r>
    <s v="1012"/>
    <s v="0L"/>
    <x v="6"/>
    <d v="2017-09-27T00:00:00"/>
    <x v="0"/>
    <x v="0"/>
    <s v="ZJ"/>
    <s v="9200085680"/>
    <s v="50"/>
    <n v="-1960"/>
    <s v=""/>
    <x v="1"/>
    <x v="6"/>
    <x v="1"/>
  </r>
  <r>
    <s v="1012"/>
    <s v="0L"/>
    <x v="6"/>
    <d v="2017-09-27T00:00:00"/>
    <x v="0"/>
    <x v="0"/>
    <s v="ZJ"/>
    <s v="9200085680"/>
    <s v="50"/>
    <n v="-28"/>
    <s v=""/>
    <x v="0"/>
    <x v="6"/>
    <x v="0"/>
  </r>
  <r>
    <s v="1012"/>
    <s v="0L"/>
    <x v="6"/>
    <d v="2017-09-27T00:00:00"/>
    <x v="0"/>
    <x v="0"/>
    <s v="ZJ"/>
    <s v="9200085680"/>
    <s v="50"/>
    <n v="-28"/>
    <s v=""/>
    <x v="1"/>
    <x v="6"/>
    <x v="1"/>
  </r>
  <r>
    <s v="1012"/>
    <s v="0L"/>
    <x v="6"/>
    <d v="2017-09-27T00:00:00"/>
    <x v="0"/>
    <x v="0"/>
    <s v="ZJ"/>
    <s v="9200085680"/>
    <s v="50"/>
    <n v="-28"/>
    <s v=""/>
    <x v="1"/>
    <x v="6"/>
    <x v="1"/>
  </r>
  <r>
    <s v="1012"/>
    <s v="0L"/>
    <x v="6"/>
    <d v="2017-09-27T00:00:00"/>
    <x v="0"/>
    <x v="0"/>
    <s v="ZJ"/>
    <s v="9200085680"/>
    <s v="50"/>
    <n v="-28"/>
    <s v=""/>
    <x v="2"/>
    <x v="6"/>
    <x v="2"/>
  </r>
  <r>
    <s v="1012"/>
    <s v="0L"/>
    <x v="6"/>
    <d v="2017-09-27T00:00:00"/>
    <x v="0"/>
    <x v="0"/>
    <s v="ZJ"/>
    <s v="9200085680"/>
    <s v="50"/>
    <n v="-56"/>
    <s v=""/>
    <x v="1"/>
    <x v="6"/>
    <x v="1"/>
  </r>
  <r>
    <s v="1012"/>
    <s v="0L"/>
    <x v="6"/>
    <d v="2017-09-28T00:00:00"/>
    <x v="0"/>
    <x v="0"/>
    <s v="ZJ"/>
    <s v="9200085704"/>
    <s v="40"/>
    <n v="28"/>
    <s v=""/>
    <x v="1"/>
    <x v="6"/>
    <x v="1"/>
  </r>
  <r>
    <s v="1012"/>
    <s v="0L"/>
    <x v="6"/>
    <d v="2017-09-28T00:00:00"/>
    <x v="0"/>
    <x v="0"/>
    <s v="ZJ"/>
    <s v="9200085713"/>
    <s v="50"/>
    <n v="-1316"/>
    <s v=""/>
    <x v="1"/>
    <x v="6"/>
    <x v="1"/>
  </r>
  <r>
    <s v="1012"/>
    <s v="0L"/>
    <x v="6"/>
    <d v="2017-09-29T00:00:00"/>
    <x v="0"/>
    <x v="0"/>
    <s v="ZJ"/>
    <s v="9200085781"/>
    <s v="50"/>
    <n v="-56"/>
    <s v=""/>
    <x v="2"/>
    <x v="6"/>
    <x v="2"/>
  </r>
  <r>
    <s v="1012"/>
    <s v="0L"/>
    <x v="6"/>
    <d v="2017-09-29T00:00:00"/>
    <x v="0"/>
    <x v="0"/>
    <s v="ZJ"/>
    <s v="9200085781"/>
    <s v="50"/>
    <n v="-28"/>
    <s v=""/>
    <x v="1"/>
    <x v="6"/>
    <x v="1"/>
  </r>
  <r>
    <s v="1012"/>
    <s v="0L"/>
    <x v="6"/>
    <d v="2017-09-29T00:00:00"/>
    <x v="0"/>
    <x v="0"/>
    <s v="ZJ"/>
    <s v="9200085781"/>
    <s v="50"/>
    <n v="-28"/>
    <s v=""/>
    <x v="1"/>
    <x v="6"/>
    <x v="1"/>
  </r>
  <r>
    <s v="1012"/>
    <s v="0L"/>
    <x v="6"/>
    <d v="2017-09-29T00:00:00"/>
    <x v="0"/>
    <x v="0"/>
    <s v="ZJ"/>
    <s v="9200085781"/>
    <s v="50"/>
    <n v="-28"/>
    <s v=""/>
    <x v="1"/>
    <x v="6"/>
    <x v="1"/>
  </r>
  <r>
    <s v="1012"/>
    <s v="0L"/>
    <x v="6"/>
    <d v="2017-09-29T00:00:00"/>
    <x v="0"/>
    <x v="0"/>
    <s v="ZJ"/>
    <s v="9200085781"/>
    <s v="50"/>
    <n v="-84"/>
    <s v=""/>
    <x v="0"/>
    <x v="6"/>
    <x v="0"/>
  </r>
  <r>
    <s v="1012"/>
    <s v="0L"/>
    <x v="6"/>
    <d v="2017-09-29T00:00:00"/>
    <x v="0"/>
    <x v="0"/>
    <s v="ZJ"/>
    <s v="9200085781"/>
    <s v="50"/>
    <n v="-4844"/>
    <s v=""/>
    <x v="1"/>
    <x v="6"/>
    <x v="1"/>
  </r>
  <r>
    <s v="1012"/>
    <s v="0L"/>
    <x v="6"/>
    <d v="2017-09-30T00:00:00"/>
    <x v="0"/>
    <x v="0"/>
    <s v="ZJ"/>
    <s v="9200085799"/>
    <s v="50"/>
    <n v="-252"/>
    <s v=""/>
    <x v="1"/>
    <x v="6"/>
    <x v="1"/>
  </r>
  <r>
    <s v="1012"/>
    <s v="0L"/>
    <x v="6"/>
    <d v="2017-09-30T00:00:00"/>
    <x v="0"/>
    <x v="0"/>
    <s v="ZJ"/>
    <s v="9200085804"/>
    <s v="50"/>
    <n v="-56"/>
    <s v=""/>
    <x v="1"/>
    <x v="6"/>
    <x v="1"/>
  </r>
  <r>
    <s v="1012"/>
    <s v="0L"/>
    <x v="6"/>
    <d v="2017-09-30T00:00:00"/>
    <x v="0"/>
    <x v="0"/>
    <s v="ZJ"/>
    <s v="9200085804"/>
    <s v="50"/>
    <n v="-84"/>
    <s v=""/>
    <x v="1"/>
    <x v="6"/>
    <x v="1"/>
  </r>
  <r>
    <s v="1012"/>
    <s v="0L"/>
    <x v="6"/>
    <d v="2017-10-01T00:00:00"/>
    <x v="0"/>
    <x v="1"/>
    <s v="ZJ"/>
    <s v="9200085805"/>
    <s v="50"/>
    <n v="-140"/>
    <s v=""/>
    <x v="1"/>
    <x v="6"/>
    <x v="1"/>
  </r>
  <r>
    <s v="1012"/>
    <s v="0L"/>
    <x v="6"/>
    <d v="2017-10-03T00:00:00"/>
    <x v="0"/>
    <x v="1"/>
    <s v="ZJ"/>
    <s v="9200085861"/>
    <s v="50"/>
    <n v="-28"/>
    <s v=""/>
    <x v="2"/>
    <x v="6"/>
    <x v="2"/>
  </r>
  <r>
    <s v="1012"/>
    <s v="0L"/>
    <x v="6"/>
    <d v="2017-10-03T00:00:00"/>
    <x v="0"/>
    <x v="1"/>
    <s v="ZJ"/>
    <s v="9200085861"/>
    <s v="50"/>
    <n v="-3444"/>
    <s v=""/>
    <x v="1"/>
    <x v="6"/>
    <x v="1"/>
  </r>
  <r>
    <s v="1012"/>
    <s v="0L"/>
    <x v="6"/>
    <d v="2017-10-03T00:00:00"/>
    <x v="0"/>
    <x v="1"/>
    <s v="ZJ"/>
    <s v="9200085861"/>
    <s v="50"/>
    <n v="-84"/>
    <s v=""/>
    <x v="0"/>
    <x v="6"/>
    <x v="0"/>
  </r>
  <r>
    <s v="1012"/>
    <s v="0L"/>
    <x v="6"/>
    <d v="2017-10-03T00:00:00"/>
    <x v="0"/>
    <x v="1"/>
    <s v="ZJ"/>
    <s v="9200085861"/>
    <s v="50"/>
    <n v="-28"/>
    <s v=""/>
    <x v="1"/>
    <x v="6"/>
    <x v="1"/>
  </r>
  <r>
    <s v="1012"/>
    <s v="0L"/>
    <x v="6"/>
    <d v="2017-10-03T00:00:00"/>
    <x v="0"/>
    <x v="1"/>
    <s v="ZJ"/>
    <s v="9200085861"/>
    <s v="50"/>
    <n v="-84"/>
    <s v=""/>
    <x v="1"/>
    <x v="6"/>
    <x v="1"/>
  </r>
  <r>
    <s v="1012"/>
    <s v="0L"/>
    <x v="6"/>
    <d v="2017-10-03T00:00:00"/>
    <x v="0"/>
    <x v="1"/>
    <s v="ZJ"/>
    <s v="9200085861"/>
    <s v="50"/>
    <n v="-28"/>
    <s v=""/>
    <x v="1"/>
    <x v="6"/>
    <x v="1"/>
  </r>
  <r>
    <s v="1012"/>
    <s v="0L"/>
    <x v="6"/>
    <d v="2017-10-02T00:00:00"/>
    <x v="0"/>
    <x v="1"/>
    <s v="ZJ"/>
    <s v="9200085862"/>
    <s v="40"/>
    <n v="28"/>
    <s v=""/>
    <x v="1"/>
    <x v="6"/>
    <x v="1"/>
  </r>
  <r>
    <s v="1012"/>
    <s v="0L"/>
    <x v="6"/>
    <d v="2017-10-02T00:00:00"/>
    <x v="0"/>
    <x v="1"/>
    <s v="ZJ"/>
    <s v="9200085862"/>
    <s v="40"/>
    <n v="28"/>
    <s v=""/>
    <x v="2"/>
    <x v="6"/>
    <x v="2"/>
  </r>
  <r>
    <s v="1012"/>
    <s v="0L"/>
    <x v="6"/>
    <d v="2017-10-02T00:00:00"/>
    <x v="0"/>
    <x v="1"/>
    <s v="ZJ"/>
    <s v="9200085862"/>
    <s v="40"/>
    <n v="28"/>
    <s v=""/>
    <x v="0"/>
    <x v="6"/>
    <x v="0"/>
  </r>
  <r>
    <s v="1012"/>
    <s v="0L"/>
    <x v="6"/>
    <d v="2017-10-02T00:00:00"/>
    <x v="0"/>
    <x v="1"/>
    <s v="ZJ"/>
    <s v="9200085862"/>
    <s v="40"/>
    <n v="28"/>
    <s v=""/>
    <x v="1"/>
    <x v="6"/>
    <x v="1"/>
  </r>
  <r>
    <s v="1012"/>
    <s v="0L"/>
    <x v="6"/>
    <d v="2017-10-02T00:00:00"/>
    <x v="0"/>
    <x v="1"/>
    <s v="ZJ"/>
    <s v="9200085863"/>
    <s v="50"/>
    <n v="-28"/>
    <s v=""/>
    <x v="2"/>
    <x v="6"/>
    <x v="2"/>
  </r>
  <r>
    <s v="1012"/>
    <s v="0L"/>
    <x v="6"/>
    <d v="2017-10-02T00:00:00"/>
    <x v="0"/>
    <x v="1"/>
    <s v="ZJ"/>
    <s v="9200085863"/>
    <s v="50"/>
    <n v="-56"/>
    <s v=""/>
    <x v="1"/>
    <x v="6"/>
    <x v="1"/>
  </r>
  <r>
    <s v="1012"/>
    <s v="0L"/>
    <x v="6"/>
    <d v="2017-10-02T00:00:00"/>
    <x v="0"/>
    <x v="1"/>
    <s v="ZJ"/>
    <s v="9200085863"/>
    <s v="50"/>
    <n v="-28"/>
    <s v=""/>
    <x v="2"/>
    <x v="6"/>
    <x v="2"/>
  </r>
  <r>
    <s v="1012"/>
    <s v="0L"/>
    <x v="6"/>
    <d v="2017-10-02T00:00:00"/>
    <x v="0"/>
    <x v="1"/>
    <s v="ZJ"/>
    <s v="9200085863"/>
    <s v="50"/>
    <n v="-28"/>
    <s v=""/>
    <x v="1"/>
    <x v="6"/>
    <x v="1"/>
  </r>
  <r>
    <s v="1012"/>
    <s v="0L"/>
    <x v="6"/>
    <d v="2017-10-02T00:00:00"/>
    <x v="0"/>
    <x v="1"/>
    <s v="ZJ"/>
    <s v="9200085863"/>
    <s v="50"/>
    <n v="-56"/>
    <s v=""/>
    <x v="1"/>
    <x v="6"/>
    <x v="1"/>
  </r>
  <r>
    <s v="1012"/>
    <s v="0L"/>
    <x v="6"/>
    <d v="2017-10-02T00:00:00"/>
    <x v="0"/>
    <x v="1"/>
    <s v="ZJ"/>
    <s v="9200085863"/>
    <s v="50"/>
    <n v="-4237.8100000000004"/>
    <s v=""/>
    <x v="1"/>
    <x v="6"/>
    <x v="1"/>
  </r>
  <r>
    <s v="1012"/>
    <s v="0L"/>
    <x v="6"/>
    <d v="2017-10-02T00:00:00"/>
    <x v="0"/>
    <x v="1"/>
    <s v="ZJ"/>
    <s v="9200085863"/>
    <s v="50"/>
    <n v="-140"/>
    <s v=""/>
    <x v="2"/>
    <x v="6"/>
    <x v="2"/>
  </r>
  <r>
    <s v="1012"/>
    <s v="0L"/>
    <x v="6"/>
    <d v="2017-10-03T00:00:00"/>
    <x v="0"/>
    <x v="1"/>
    <s v="ZJ"/>
    <s v="9200085864"/>
    <s v="40"/>
    <n v="28"/>
    <s v=""/>
    <x v="1"/>
    <x v="6"/>
    <x v="1"/>
  </r>
  <r>
    <s v="1012"/>
    <s v="0L"/>
    <x v="6"/>
    <d v="2017-10-04T00:00:00"/>
    <x v="0"/>
    <x v="1"/>
    <s v="ZJ"/>
    <s v="9200085898"/>
    <s v="50"/>
    <n v="-560"/>
    <s v=""/>
    <x v="1"/>
    <x v="6"/>
    <x v="1"/>
  </r>
  <r>
    <s v="1012"/>
    <s v="0L"/>
    <x v="6"/>
    <d v="2017-10-04T00:00:00"/>
    <x v="0"/>
    <x v="1"/>
    <s v="ZJ"/>
    <s v="9200085934"/>
    <s v="50"/>
    <n v="-28"/>
    <s v=""/>
    <x v="1"/>
    <x v="6"/>
    <x v="1"/>
  </r>
  <r>
    <s v="1012"/>
    <s v="0L"/>
    <x v="6"/>
    <d v="2017-10-04T00:00:00"/>
    <x v="0"/>
    <x v="1"/>
    <s v="ZJ"/>
    <s v="9200085934"/>
    <s v="50"/>
    <n v="-28"/>
    <s v=""/>
    <x v="1"/>
    <x v="6"/>
    <x v="1"/>
  </r>
  <r>
    <s v="1012"/>
    <s v="0L"/>
    <x v="6"/>
    <d v="2017-10-04T00:00:00"/>
    <x v="0"/>
    <x v="1"/>
    <s v="ZJ"/>
    <s v="9200085934"/>
    <s v="50"/>
    <n v="-112"/>
    <s v=""/>
    <x v="1"/>
    <x v="6"/>
    <x v="1"/>
  </r>
  <r>
    <s v="1012"/>
    <s v="0L"/>
    <x v="6"/>
    <d v="2017-10-04T00:00:00"/>
    <x v="0"/>
    <x v="1"/>
    <s v="ZJ"/>
    <s v="9200085934"/>
    <s v="50"/>
    <n v="-28"/>
    <s v=""/>
    <x v="1"/>
    <x v="6"/>
    <x v="1"/>
  </r>
  <r>
    <s v="1012"/>
    <s v="0L"/>
    <x v="6"/>
    <d v="2017-10-04T00:00:00"/>
    <x v="0"/>
    <x v="1"/>
    <s v="ZJ"/>
    <s v="9200085934"/>
    <s v="50"/>
    <n v="-2240"/>
    <s v=""/>
    <x v="1"/>
    <x v="6"/>
    <x v="1"/>
  </r>
  <r>
    <s v="1012"/>
    <s v="0L"/>
    <x v="6"/>
    <d v="2017-10-04T00:00:00"/>
    <x v="0"/>
    <x v="1"/>
    <s v="ZJ"/>
    <s v="9200085934"/>
    <s v="50"/>
    <n v="-140"/>
    <s v=""/>
    <x v="1"/>
    <x v="6"/>
    <x v="1"/>
  </r>
  <r>
    <s v="1012"/>
    <s v="0L"/>
    <x v="6"/>
    <d v="2017-10-05T00:00:00"/>
    <x v="0"/>
    <x v="1"/>
    <s v="ZJ"/>
    <s v="9200085957"/>
    <s v="50"/>
    <n v="-28"/>
    <s v=""/>
    <x v="1"/>
    <x v="6"/>
    <x v="1"/>
  </r>
  <r>
    <s v="1012"/>
    <s v="0L"/>
    <x v="6"/>
    <d v="2017-10-05T00:00:00"/>
    <x v="0"/>
    <x v="1"/>
    <s v="ZJ"/>
    <s v="9200085982"/>
    <s v="40"/>
    <n v="28"/>
    <s v=""/>
    <x v="1"/>
    <x v="6"/>
    <x v="1"/>
  </r>
  <r>
    <s v="1012"/>
    <s v="0L"/>
    <x v="6"/>
    <d v="2017-10-05T00:00:00"/>
    <x v="0"/>
    <x v="1"/>
    <s v="ZJ"/>
    <s v="9200085982"/>
    <s v="40"/>
    <n v="28"/>
    <s v=""/>
    <x v="1"/>
    <x v="6"/>
    <x v="1"/>
  </r>
  <r>
    <s v="1012"/>
    <s v="0L"/>
    <x v="6"/>
    <d v="2017-10-05T00:00:00"/>
    <x v="0"/>
    <x v="1"/>
    <s v="ZJ"/>
    <s v="9200085982"/>
    <s v="40"/>
    <n v="28"/>
    <s v=""/>
    <x v="2"/>
    <x v="6"/>
    <x v="2"/>
  </r>
  <r>
    <s v="1012"/>
    <s v="0L"/>
    <x v="6"/>
    <d v="2017-10-05T00:00:00"/>
    <x v="0"/>
    <x v="1"/>
    <s v="ZJ"/>
    <s v="9200085982"/>
    <s v="40"/>
    <n v="28"/>
    <s v=""/>
    <x v="1"/>
    <x v="6"/>
    <x v="1"/>
  </r>
  <r>
    <s v="1012"/>
    <s v="0L"/>
    <x v="6"/>
    <d v="2017-10-05T00:00:00"/>
    <x v="0"/>
    <x v="1"/>
    <s v="ZJ"/>
    <s v="9200085982"/>
    <s v="40"/>
    <n v="28"/>
    <s v=""/>
    <x v="1"/>
    <x v="6"/>
    <x v="1"/>
  </r>
  <r>
    <s v="1012"/>
    <s v="0L"/>
    <x v="6"/>
    <d v="2017-10-05T00:00:00"/>
    <x v="0"/>
    <x v="1"/>
    <s v="ZJ"/>
    <s v="9200085997"/>
    <s v="50"/>
    <n v="-2072"/>
    <s v=""/>
    <x v="1"/>
    <x v="6"/>
    <x v="1"/>
  </r>
  <r>
    <s v="1012"/>
    <s v="0L"/>
    <x v="6"/>
    <d v="2017-10-05T00:00:00"/>
    <x v="0"/>
    <x v="1"/>
    <s v="ZJ"/>
    <s v="9200085997"/>
    <s v="50"/>
    <n v="-28"/>
    <s v=""/>
    <x v="0"/>
    <x v="6"/>
    <x v="0"/>
  </r>
  <r>
    <s v="1012"/>
    <s v="0L"/>
    <x v="6"/>
    <d v="2017-10-05T00:00:00"/>
    <x v="0"/>
    <x v="1"/>
    <s v="ZJ"/>
    <s v="9200085997"/>
    <s v="50"/>
    <n v="-112"/>
    <s v=""/>
    <x v="2"/>
    <x v="6"/>
    <x v="2"/>
  </r>
  <r>
    <s v="1012"/>
    <s v="0L"/>
    <x v="6"/>
    <d v="2017-10-06T00:00:00"/>
    <x v="0"/>
    <x v="1"/>
    <s v="ZJ"/>
    <s v="9200086025"/>
    <s v="40"/>
    <n v="28"/>
    <s v=""/>
    <x v="1"/>
    <x v="6"/>
    <x v="1"/>
  </r>
  <r>
    <s v="1012"/>
    <s v="0L"/>
    <x v="6"/>
    <d v="2017-10-06T00:00:00"/>
    <x v="0"/>
    <x v="1"/>
    <s v="ZJ"/>
    <s v="9200086028"/>
    <s v="50"/>
    <n v="-84"/>
    <s v=""/>
    <x v="0"/>
    <x v="6"/>
    <x v="0"/>
  </r>
  <r>
    <s v="1012"/>
    <s v="0L"/>
    <x v="6"/>
    <d v="2017-10-06T00:00:00"/>
    <x v="0"/>
    <x v="1"/>
    <s v="ZJ"/>
    <s v="9200086028"/>
    <s v="50"/>
    <n v="-56"/>
    <s v=""/>
    <x v="1"/>
    <x v="6"/>
    <x v="1"/>
  </r>
  <r>
    <s v="1012"/>
    <s v="0L"/>
    <x v="6"/>
    <d v="2017-10-06T00:00:00"/>
    <x v="0"/>
    <x v="1"/>
    <s v="ZJ"/>
    <s v="9200086028"/>
    <s v="50"/>
    <n v="-28"/>
    <s v=""/>
    <x v="1"/>
    <x v="6"/>
    <x v="1"/>
  </r>
  <r>
    <s v="1012"/>
    <s v="0L"/>
    <x v="6"/>
    <d v="2017-10-06T00:00:00"/>
    <x v="0"/>
    <x v="1"/>
    <s v="ZJ"/>
    <s v="9200086028"/>
    <s v="50"/>
    <n v="-28"/>
    <s v=""/>
    <x v="1"/>
    <x v="6"/>
    <x v="1"/>
  </r>
  <r>
    <s v="1012"/>
    <s v="0L"/>
    <x v="6"/>
    <d v="2017-10-06T00:00:00"/>
    <x v="0"/>
    <x v="1"/>
    <s v="ZJ"/>
    <s v="9200086028"/>
    <s v="50"/>
    <n v="-3752"/>
    <s v=""/>
    <x v="1"/>
    <x v="6"/>
    <x v="1"/>
  </r>
  <r>
    <s v="1012"/>
    <s v="0L"/>
    <x v="6"/>
    <d v="2017-10-06T00:00:00"/>
    <x v="0"/>
    <x v="1"/>
    <s v="ZJ"/>
    <s v="9200086028"/>
    <s v="50"/>
    <n v="-84"/>
    <s v=""/>
    <x v="2"/>
    <x v="6"/>
    <x v="2"/>
  </r>
  <r>
    <s v="1012"/>
    <s v="0L"/>
    <x v="6"/>
    <d v="2017-10-06T00:00:00"/>
    <x v="0"/>
    <x v="1"/>
    <s v="ZJ"/>
    <s v="9200086028"/>
    <s v="50"/>
    <n v="-56"/>
    <s v=""/>
    <x v="1"/>
    <x v="6"/>
    <x v="1"/>
  </r>
  <r>
    <s v="1012"/>
    <s v="0L"/>
    <x v="6"/>
    <d v="2017-10-07T00:00:00"/>
    <x v="0"/>
    <x v="1"/>
    <s v="ZJ"/>
    <s v="9200086063"/>
    <s v="50"/>
    <n v="-364"/>
    <s v=""/>
    <x v="1"/>
    <x v="6"/>
    <x v="1"/>
  </r>
  <r>
    <s v="1012"/>
    <s v="0L"/>
    <x v="6"/>
    <d v="2017-10-07T00:00:00"/>
    <x v="0"/>
    <x v="1"/>
    <s v="ZJ"/>
    <s v="9200086068"/>
    <s v="50"/>
    <n v="-28"/>
    <s v=""/>
    <x v="0"/>
    <x v="6"/>
    <x v="0"/>
  </r>
  <r>
    <s v="1012"/>
    <s v="0L"/>
    <x v="6"/>
    <d v="2017-10-07T00:00:00"/>
    <x v="0"/>
    <x v="1"/>
    <s v="ZJ"/>
    <s v="9200086068"/>
    <s v="50"/>
    <n v="-112"/>
    <s v=""/>
    <x v="1"/>
    <x v="6"/>
    <x v="1"/>
  </r>
  <r>
    <s v="1012"/>
    <s v="0L"/>
    <x v="6"/>
    <d v="2017-10-08T00:00:00"/>
    <x v="0"/>
    <x v="1"/>
    <s v="ZJ"/>
    <s v="9200086069"/>
    <s v="50"/>
    <n v="-448"/>
    <s v=""/>
    <x v="1"/>
    <x v="6"/>
    <x v="1"/>
  </r>
  <r>
    <s v="1012"/>
    <s v="0L"/>
    <x v="6"/>
    <d v="2017-10-09T00:00:00"/>
    <x v="0"/>
    <x v="1"/>
    <s v="ZJ"/>
    <s v="9200086103"/>
    <s v="50"/>
    <n v="-56"/>
    <s v=""/>
    <x v="1"/>
    <x v="6"/>
    <x v="1"/>
  </r>
  <r>
    <s v="1012"/>
    <s v="0L"/>
    <x v="6"/>
    <d v="2017-10-09T00:00:00"/>
    <x v="0"/>
    <x v="1"/>
    <s v="ZJ"/>
    <s v="9200086103"/>
    <s v="50"/>
    <n v="-2632"/>
    <s v=""/>
    <x v="1"/>
    <x v="6"/>
    <x v="1"/>
  </r>
  <r>
    <s v="1012"/>
    <s v="0L"/>
    <x v="6"/>
    <d v="2017-10-09T00:00:00"/>
    <x v="0"/>
    <x v="1"/>
    <s v="ZJ"/>
    <s v="9200086103"/>
    <s v="50"/>
    <n v="-28"/>
    <s v=""/>
    <x v="0"/>
    <x v="6"/>
    <x v="0"/>
  </r>
  <r>
    <s v="1012"/>
    <s v="0L"/>
    <x v="6"/>
    <d v="2017-10-09T00:00:00"/>
    <x v="0"/>
    <x v="1"/>
    <s v="ZJ"/>
    <s v="9200086103"/>
    <s v="50"/>
    <n v="-28"/>
    <s v=""/>
    <x v="2"/>
    <x v="6"/>
    <x v="2"/>
  </r>
  <r>
    <s v="1012"/>
    <s v="0L"/>
    <x v="6"/>
    <d v="2017-10-10T00:00:00"/>
    <x v="0"/>
    <x v="1"/>
    <s v="ZJ"/>
    <s v="9200086123"/>
    <s v="40"/>
    <n v="28"/>
    <s v=""/>
    <x v="1"/>
    <x v="6"/>
    <x v="1"/>
  </r>
  <r>
    <s v="1012"/>
    <s v="0L"/>
    <x v="6"/>
    <d v="2017-10-10T00:00:00"/>
    <x v="0"/>
    <x v="1"/>
    <s v="ZJ"/>
    <s v="9200086123"/>
    <s v="40"/>
    <n v="28"/>
    <s v=""/>
    <x v="1"/>
    <x v="6"/>
    <x v="1"/>
  </r>
  <r>
    <s v="1012"/>
    <s v="0L"/>
    <x v="6"/>
    <d v="2017-10-10T00:00:00"/>
    <x v="0"/>
    <x v="1"/>
    <s v="ZJ"/>
    <s v="9200086123"/>
    <s v="40"/>
    <n v="28"/>
    <s v=""/>
    <x v="1"/>
    <x v="6"/>
    <x v="1"/>
  </r>
  <r>
    <s v="1012"/>
    <s v="0L"/>
    <x v="6"/>
    <d v="2017-10-10T00:00:00"/>
    <x v="0"/>
    <x v="1"/>
    <s v="ZJ"/>
    <s v="9200086125"/>
    <s v="50"/>
    <n v="-28"/>
    <s v=""/>
    <x v="2"/>
    <x v="6"/>
    <x v="2"/>
  </r>
  <r>
    <s v="1012"/>
    <s v="0L"/>
    <x v="6"/>
    <d v="2017-10-10T00:00:00"/>
    <x v="0"/>
    <x v="1"/>
    <s v="ZJ"/>
    <s v="9200086125"/>
    <s v="50"/>
    <n v="-56"/>
    <s v=""/>
    <x v="1"/>
    <x v="6"/>
    <x v="1"/>
  </r>
  <r>
    <s v="1012"/>
    <s v="0L"/>
    <x v="6"/>
    <d v="2017-10-10T00:00:00"/>
    <x v="0"/>
    <x v="1"/>
    <s v="ZJ"/>
    <s v="9200086125"/>
    <s v="50"/>
    <n v="-112"/>
    <s v=""/>
    <x v="1"/>
    <x v="6"/>
    <x v="1"/>
  </r>
  <r>
    <s v="1012"/>
    <s v="0L"/>
    <x v="6"/>
    <d v="2017-10-10T00:00:00"/>
    <x v="0"/>
    <x v="1"/>
    <s v="ZJ"/>
    <s v="9200086125"/>
    <s v="50"/>
    <n v="-1960"/>
    <s v=""/>
    <x v="1"/>
    <x v="6"/>
    <x v="1"/>
  </r>
  <r>
    <s v="1012"/>
    <s v="0L"/>
    <x v="6"/>
    <d v="2017-10-11T00:00:00"/>
    <x v="0"/>
    <x v="1"/>
    <s v="ZJ"/>
    <s v="9200086131"/>
    <s v="50"/>
    <n v="-532"/>
    <s v=""/>
    <x v="1"/>
    <x v="6"/>
    <x v="1"/>
  </r>
  <r>
    <s v="1012"/>
    <s v="0L"/>
    <x v="6"/>
    <d v="2017-10-11T00:00:00"/>
    <x v="0"/>
    <x v="1"/>
    <s v="ZJ"/>
    <s v="9200086168"/>
    <s v="50"/>
    <n v="-28"/>
    <s v=""/>
    <x v="1"/>
    <x v="6"/>
    <x v="1"/>
  </r>
  <r>
    <s v="1012"/>
    <s v="0L"/>
    <x v="6"/>
    <d v="2017-10-11T00:00:00"/>
    <x v="0"/>
    <x v="1"/>
    <s v="ZJ"/>
    <s v="9200086176"/>
    <s v="40"/>
    <n v="28"/>
    <s v=""/>
    <x v="1"/>
    <x v="6"/>
    <x v="1"/>
  </r>
  <r>
    <s v="1012"/>
    <s v="0L"/>
    <x v="6"/>
    <d v="2017-10-11T00:00:00"/>
    <x v="0"/>
    <x v="1"/>
    <s v="ZJ"/>
    <s v="9200086195"/>
    <s v="50"/>
    <n v="-28"/>
    <s v=""/>
    <x v="1"/>
    <x v="6"/>
    <x v="1"/>
  </r>
  <r>
    <s v="1012"/>
    <s v="0L"/>
    <x v="6"/>
    <d v="2017-10-11T00:00:00"/>
    <x v="0"/>
    <x v="1"/>
    <s v="ZJ"/>
    <s v="9200086195"/>
    <s v="50"/>
    <n v="-28"/>
    <s v=""/>
    <x v="1"/>
    <x v="6"/>
    <x v="1"/>
  </r>
  <r>
    <s v="1012"/>
    <s v="0L"/>
    <x v="6"/>
    <d v="2017-10-11T00:00:00"/>
    <x v="0"/>
    <x v="1"/>
    <s v="ZJ"/>
    <s v="9200086195"/>
    <s v="50"/>
    <n v="-28"/>
    <s v=""/>
    <x v="1"/>
    <x v="6"/>
    <x v="1"/>
  </r>
  <r>
    <s v="1012"/>
    <s v="0L"/>
    <x v="6"/>
    <d v="2017-10-11T00:00:00"/>
    <x v="0"/>
    <x v="1"/>
    <s v="ZJ"/>
    <s v="9200086195"/>
    <s v="50"/>
    <n v="-56"/>
    <s v=""/>
    <x v="2"/>
    <x v="6"/>
    <x v="2"/>
  </r>
  <r>
    <s v="1012"/>
    <s v="0L"/>
    <x v="6"/>
    <d v="2017-10-11T00:00:00"/>
    <x v="0"/>
    <x v="1"/>
    <s v="ZJ"/>
    <s v="9200086195"/>
    <s v="50"/>
    <n v="-2352"/>
    <s v=""/>
    <x v="1"/>
    <x v="6"/>
    <x v="1"/>
  </r>
  <r>
    <s v="1012"/>
    <s v="0L"/>
    <x v="6"/>
    <d v="2017-10-12T00:00:00"/>
    <x v="0"/>
    <x v="1"/>
    <s v="ZJ"/>
    <s v="9200086211"/>
    <s v="50"/>
    <n v="-28"/>
    <s v=""/>
    <x v="1"/>
    <x v="6"/>
    <x v="1"/>
  </r>
  <r>
    <s v="1012"/>
    <s v="0L"/>
    <x v="6"/>
    <d v="2017-10-12T00:00:00"/>
    <x v="0"/>
    <x v="1"/>
    <s v="ZJ"/>
    <s v="9200086262"/>
    <s v="50"/>
    <n v="-28"/>
    <s v=""/>
    <x v="1"/>
    <x v="6"/>
    <x v="1"/>
  </r>
  <r>
    <s v="1012"/>
    <s v="0L"/>
    <x v="6"/>
    <d v="2017-10-12T00:00:00"/>
    <x v="0"/>
    <x v="1"/>
    <s v="ZJ"/>
    <s v="9200086262"/>
    <s v="50"/>
    <n v="-1120"/>
    <s v=""/>
    <x v="1"/>
    <x v="6"/>
    <x v="1"/>
  </r>
  <r>
    <s v="1012"/>
    <s v="0L"/>
    <x v="6"/>
    <d v="2017-10-12T00:00:00"/>
    <x v="0"/>
    <x v="1"/>
    <s v="ZJ"/>
    <s v="9200086262"/>
    <s v="50"/>
    <n v="-28"/>
    <s v=""/>
    <x v="2"/>
    <x v="6"/>
    <x v="2"/>
  </r>
  <r>
    <s v="1012"/>
    <s v="0L"/>
    <x v="6"/>
    <d v="2017-10-13T00:00:00"/>
    <x v="0"/>
    <x v="1"/>
    <s v="ZJ"/>
    <s v="9200086307"/>
    <s v="40"/>
    <n v="28"/>
    <s v=""/>
    <x v="1"/>
    <x v="6"/>
    <x v="1"/>
  </r>
  <r>
    <s v="1012"/>
    <s v="0L"/>
    <x v="6"/>
    <d v="2017-10-13T00:00:00"/>
    <x v="0"/>
    <x v="1"/>
    <s v="ZJ"/>
    <s v="9200086309"/>
    <s v="50"/>
    <n v="-56"/>
    <s v=""/>
    <x v="0"/>
    <x v="6"/>
    <x v="0"/>
  </r>
  <r>
    <s v="1012"/>
    <s v="0L"/>
    <x v="6"/>
    <d v="2017-10-13T00:00:00"/>
    <x v="0"/>
    <x v="1"/>
    <s v="ZJ"/>
    <s v="9200086309"/>
    <s v="50"/>
    <n v="-28"/>
    <s v=""/>
    <x v="1"/>
    <x v="6"/>
    <x v="1"/>
  </r>
  <r>
    <s v="1012"/>
    <s v="0L"/>
    <x v="6"/>
    <d v="2017-10-13T00:00:00"/>
    <x v="0"/>
    <x v="1"/>
    <s v="ZJ"/>
    <s v="9200086309"/>
    <s v="50"/>
    <n v="-28"/>
    <s v=""/>
    <x v="1"/>
    <x v="6"/>
    <x v="1"/>
  </r>
  <r>
    <s v="1012"/>
    <s v="0L"/>
    <x v="6"/>
    <d v="2017-10-13T00:00:00"/>
    <x v="0"/>
    <x v="1"/>
    <s v="ZJ"/>
    <s v="9200086309"/>
    <s v="50"/>
    <n v="-3108"/>
    <s v=""/>
    <x v="1"/>
    <x v="6"/>
    <x v="1"/>
  </r>
  <r>
    <s v="1012"/>
    <s v="0L"/>
    <x v="6"/>
    <d v="2017-10-13T00:00:00"/>
    <x v="0"/>
    <x v="1"/>
    <s v="ZJ"/>
    <s v="9200086309"/>
    <s v="50"/>
    <n v="-84"/>
    <s v=""/>
    <x v="2"/>
    <x v="6"/>
    <x v="2"/>
  </r>
  <r>
    <s v="1012"/>
    <s v="0L"/>
    <x v="6"/>
    <d v="2017-10-14T00:00:00"/>
    <x v="0"/>
    <x v="1"/>
    <s v="ZJ"/>
    <s v="9200086334"/>
    <s v="50"/>
    <n v="-364"/>
    <s v=""/>
    <x v="1"/>
    <x v="6"/>
    <x v="1"/>
  </r>
  <r>
    <s v="1012"/>
    <s v="0L"/>
    <x v="6"/>
    <d v="2017-10-15T00:00:00"/>
    <x v="0"/>
    <x v="1"/>
    <s v="ZJ"/>
    <s v="9200086340"/>
    <s v="50"/>
    <n v="-252"/>
    <s v=""/>
    <x v="1"/>
    <x v="6"/>
    <x v="1"/>
  </r>
  <r>
    <s v="1012"/>
    <s v="0L"/>
    <x v="6"/>
    <d v="2017-10-02T00:00:00"/>
    <x v="0"/>
    <x v="1"/>
    <s v="ZJ"/>
    <s v="9200086399"/>
    <s v="40"/>
    <n v="56"/>
    <s v=""/>
    <x v="1"/>
    <x v="6"/>
    <x v="1"/>
  </r>
  <r>
    <s v="1012"/>
    <s v="0L"/>
    <x v="6"/>
    <d v="2017-10-11T00:00:00"/>
    <x v="0"/>
    <x v="1"/>
    <s v="ZJ"/>
    <s v="9200086402"/>
    <s v="40"/>
    <n v="28"/>
    <s v=""/>
    <x v="1"/>
    <x v="6"/>
    <x v="1"/>
  </r>
  <r>
    <s v="1012"/>
    <s v="0L"/>
    <x v="6"/>
    <d v="2017-10-17T00:00:00"/>
    <x v="0"/>
    <x v="1"/>
    <s v="ZJ"/>
    <s v="9200086405"/>
    <s v="40"/>
    <n v="56"/>
    <s v=""/>
    <x v="1"/>
    <x v="6"/>
    <x v="1"/>
  </r>
  <r>
    <s v="1012"/>
    <s v="0L"/>
    <x v="6"/>
    <d v="2017-10-17T00:00:00"/>
    <x v="0"/>
    <x v="1"/>
    <s v="ZJ"/>
    <s v="9200086405"/>
    <s v="40"/>
    <n v="56"/>
    <s v=""/>
    <x v="1"/>
    <x v="6"/>
    <x v="1"/>
  </r>
  <r>
    <s v="1012"/>
    <s v="0L"/>
    <x v="6"/>
    <d v="2017-10-17T00:00:00"/>
    <x v="0"/>
    <x v="1"/>
    <s v="ZJ"/>
    <s v="9200086415"/>
    <s v="50"/>
    <n v="-28"/>
    <s v=""/>
    <x v="1"/>
    <x v="6"/>
    <x v="1"/>
  </r>
  <r>
    <s v="1012"/>
    <s v="0L"/>
    <x v="6"/>
    <d v="2017-10-17T00:00:00"/>
    <x v="0"/>
    <x v="1"/>
    <s v="ZJ"/>
    <s v="9200086415"/>
    <s v="50"/>
    <n v="-56"/>
    <s v=""/>
    <x v="1"/>
    <x v="6"/>
    <x v="1"/>
  </r>
  <r>
    <s v="1012"/>
    <s v="0L"/>
    <x v="6"/>
    <d v="2017-10-17T00:00:00"/>
    <x v="0"/>
    <x v="1"/>
    <s v="ZJ"/>
    <s v="9200086415"/>
    <s v="50"/>
    <n v="-2884"/>
    <s v=""/>
    <x v="1"/>
    <x v="6"/>
    <x v="1"/>
  </r>
  <r>
    <s v="1012"/>
    <s v="0L"/>
    <x v="6"/>
    <d v="2017-10-17T00:00:00"/>
    <x v="0"/>
    <x v="1"/>
    <s v="ZJ"/>
    <s v="9200086415"/>
    <s v="50"/>
    <n v="-28"/>
    <s v=""/>
    <x v="2"/>
    <x v="6"/>
    <x v="2"/>
  </r>
  <r>
    <s v="1012"/>
    <s v="0L"/>
    <x v="6"/>
    <d v="2017-10-16T00:00:00"/>
    <x v="0"/>
    <x v="1"/>
    <s v="ZJ"/>
    <s v="9200086413"/>
    <s v="40"/>
    <n v="56"/>
    <s v=""/>
    <x v="1"/>
    <x v="6"/>
    <x v="1"/>
  </r>
  <r>
    <s v="1012"/>
    <s v="0L"/>
    <x v="6"/>
    <d v="2017-10-16T00:00:00"/>
    <x v="0"/>
    <x v="1"/>
    <s v="ZJ"/>
    <s v="9200086413"/>
    <s v="40"/>
    <n v="28"/>
    <s v=""/>
    <x v="1"/>
    <x v="6"/>
    <x v="1"/>
  </r>
  <r>
    <s v="1012"/>
    <s v="0L"/>
    <x v="6"/>
    <d v="2017-10-16T00:00:00"/>
    <x v="0"/>
    <x v="1"/>
    <s v="ZJ"/>
    <s v="9200086426"/>
    <s v="50"/>
    <n v="-28"/>
    <s v=""/>
    <x v="0"/>
    <x v="6"/>
    <x v="0"/>
  </r>
  <r>
    <s v="1012"/>
    <s v="0L"/>
    <x v="6"/>
    <d v="2017-10-16T00:00:00"/>
    <x v="0"/>
    <x v="1"/>
    <s v="ZJ"/>
    <s v="9200086426"/>
    <s v="50"/>
    <n v="-28"/>
    <s v=""/>
    <x v="2"/>
    <x v="6"/>
    <x v="2"/>
  </r>
  <r>
    <s v="1012"/>
    <s v="0L"/>
    <x v="6"/>
    <d v="2017-10-16T00:00:00"/>
    <x v="0"/>
    <x v="1"/>
    <s v="ZJ"/>
    <s v="9200086426"/>
    <s v="50"/>
    <n v="-2772"/>
    <s v=""/>
    <x v="1"/>
    <x v="6"/>
    <x v="1"/>
  </r>
  <r>
    <s v="1012"/>
    <s v="0L"/>
    <x v="6"/>
    <d v="2017-10-16T00:00:00"/>
    <x v="0"/>
    <x v="1"/>
    <s v="ZJ"/>
    <s v="9200086426"/>
    <s v="50"/>
    <n v="-28"/>
    <s v=""/>
    <x v="1"/>
    <x v="6"/>
    <x v="1"/>
  </r>
  <r>
    <s v="1012"/>
    <s v="0L"/>
    <x v="6"/>
    <d v="2017-10-16T00:00:00"/>
    <x v="0"/>
    <x v="1"/>
    <s v="ZJ"/>
    <s v="9200086426"/>
    <s v="50"/>
    <n v="-28"/>
    <s v=""/>
    <x v="1"/>
    <x v="6"/>
    <x v="1"/>
  </r>
  <r>
    <s v="1012"/>
    <s v="0L"/>
    <x v="6"/>
    <d v="2017-10-16T00:00:00"/>
    <x v="0"/>
    <x v="1"/>
    <s v="ZJ"/>
    <s v="9200086426"/>
    <s v="50"/>
    <n v="-112"/>
    <s v=""/>
    <x v="1"/>
    <x v="6"/>
    <x v="1"/>
  </r>
  <r>
    <s v="1012"/>
    <s v="0L"/>
    <x v="6"/>
    <d v="2017-10-18T00:00:00"/>
    <x v="0"/>
    <x v="1"/>
    <s v="ZJ"/>
    <s v="9200086443"/>
    <s v="50"/>
    <n v="-252"/>
    <s v=""/>
    <x v="1"/>
    <x v="6"/>
    <x v="1"/>
  </r>
  <r>
    <s v="1012"/>
    <s v="0L"/>
    <x v="6"/>
    <d v="2017-10-18T00:00:00"/>
    <x v="0"/>
    <x v="1"/>
    <s v="ZJ"/>
    <s v="9200086478"/>
    <s v="40"/>
    <n v="28"/>
    <s v=""/>
    <x v="1"/>
    <x v="6"/>
    <x v="1"/>
  </r>
  <r>
    <s v="1012"/>
    <s v="0L"/>
    <x v="6"/>
    <d v="2017-10-18T00:00:00"/>
    <x v="0"/>
    <x v="1"/>
    <s v="ZJ"/>
    <s v="9200086478"/>
    <s v="40"/>
    <n v="28"/>
    <s v=""/>
    <x v="1"/>
    <x v="6"/>
    <x v="1"/>
  </r>
  <r>
    <s v="1012"/>
    <s v="0L"/>
    <x v="6"/>
    <d v="2017-10-18T00:00:00"/>
    <x v="0"/>
    <x v="1"/>
    <s v="ZJ"/>
    <s v="9200086486"/>
    <s v="50"/>
    <n v="-28"/>
    <s v=""/>
    <x v="1"/>
    <x v="6"/>
    <x v="1"/>
  </r>
  <r>
    <s v="1012"/>
    <s v="0L"/>
    <x v="6"/>
    <d v="2017-10-18T00:00:00"/>
    <x v="0"/>
    <x v="1"/>
    <s v="ZJ"/>
    <s v="9200086486"/>
    <s v="50"/>
    <n v="-28"/>
    <s v=""/>
    <x v="1"/>
    <x v="6"/>
    <x v="1"/>
  </r>
  <r>
    <s v="1012"/>
    <s v="0L"/>
    <x v="6"/>
    <d v="2017-10-18T00:00:00"/>
    <x v="0"/>
    <x v="1"/>
    <s v="ZJ"/>
    <s v="9200086486"/>
    <s v="50"/>
    <n v="-28"/>
    <s v=""/>
    <x v="1"/>
    <x v="6"/>
    <x v="1"/>
  </r>
  <r>
    <s v="1012"/>
    <s v="0L"/>
    <x v="6"/>
    <d v="2017-10-18T00:00:00"/>
    <x v="0"/>
    <x v="1"/>
    <s v="ZJ"/>
    <s v="9200086486"/>
    <s v="50"/>
    <n v="-56"/>
    <s v=""/>
    <x v="1"/>
    <x v="6"/>
    <x v="1"/>
  </r>
  <r>
    <s v="1012"/>
    <s v="0L"/>
    <x v="6"/>
    <d v="2017-10-18T00:00:00"/>
    <x v="0"/>
    <x v="1"/>
    <s v="ZJ"/>
    <s v="9200086486"/>
    <s v="50"/>
    <n v="-2688"/>
    <s v=""/>
    <x v="1"/>
    <x v="6"/>
    <x v="1"/>
  </r>
  <r>
    <s v="1012"/>
    <s v="0L"/>
    <x v="6"/>
    <d v="2017-10-18T00:00:00"/>
    <x v="0"/>
    <x v="1"/>
    <s v="ZJ"/>
    <s v="9200086486"/>
    <s v="50"/>
    <n v="-56"/>
    <s v=""/>
    <x v="0"/>
    <x v="6"/>
    <x v="0"/>
  </r>
  <r>
    <s v="1012"/>
    <s v="0L"/>
    <x v="6"/>
    <d v="2017-10-19T00:00:00"/>
    <x v="0"/>
    <x v="1"/>
    <s v="ZJ"/>
    <s v="9200086508"/>
    <s v="50"/>
    <n v="-28"/>
    <s v=""/>
    <x v="1"/>
    <x v="6"/>
    <x v="1"/>
  </r>
  <r>
    <s v="1012"/>
    <s v="0L"/>
    <x v="6"/>
    <d v="2017-10-19T00:00:00"/>
    <x v="0"/>
    <x v="1"/>
    <s v="ZJ"/>
    <s v="9200086533"/>
    <s v="50"/>
    <n v="-1456"/>
    <s v=""/>
    <x v="1"/>
    <x v="6"/>
    <x v="1"/>
  </r>
  <r>
    <s v="1012"/>
    <s v="0L"/>
    <x v="6"/>
    <d v="2017-10-19T00:00:00"/>
    <x v="0"/>
    <x v="1"/>
    <s v="ZJ"/>
    <s v="9200086533"/>
    <s v="50"/>
    <n v="-28"/>
    <s v=""/>
    <x v="1"/>
    <x v="6"/>
    <x v="1"/>
  </r>
  <r>
    <s v="1012"/>
    <s v="0L"/>
    <x v="6"/>
    <d v="2017-10-19T00:00:00"/>
    <x v="0"/>
    <x v="1"/>
    <s v="ZJ"/>
    <s v="9200086533"/>
    <s v="50"/>
    <n v="-28"/>
    <s v=""/>
    <x v="2"/>
    <x v="6"/>
    <x v="2"/>
  </r>
  <r>
    <s v="1012"/>
    <s v="0L"/>
    <x v="6"/>
    <d v="2017-10-19T00:00:00"/>
    <x v="0"/>
    <x v="1"/>
    <s v="ZJ"/>
    <s v="9200086533"/>
    <s v="50"/>
    <n v="-56"/>
    <s v=""/>
    <x v="0"/>
    <x v="6"/>
    <x v="0"/>
  </r>
  <r>
    <s v="1012"/>
    <s v="0L"/>
    <x v="6"/>
    <d v="2017-10-19T00:00:00"/>
    <x v="0"/>
    <x v="1"/>
    <s v="ZJ"/>
    <s v="9200086554"/>
    <s v="40"/>
    <n v="28"/>
    <s v=""/>
    <x v="1"/>
    <x v="6"/>
    <x v="1"/>
  </r>
  <r>
    <s v="1012"/>
    <s v="0L"/>
    <x v="6"/>
    <d v="2017-10-20T00:00:00"/>
    <x v="0"/>
    <x v="1"/>
    <s v="ZJ"/>
    <s v="9200086595"/>
    <s v="40"/>
    <n v="28"/>
    <s v=""/>
    <x v="1"/>
    <x v="6"/>
    <x v="1"/>
  </r>
  <r>
    <s v="1012"/>
    <s v="0L"/>
    <x v="6"/>
    <d v="2017-10-20T00:00:00"/>
    <x v="0"/>
    <x v="1"/>
    <s v="ZJ"/>
    <s v="9200086597"/>
    <s v="50"/>
    <n v="-28"/>
    <s v=""/>
    <x v="2"/>
    <x v="6"/>
    <x v="2"/>
  </r>
  <r>
    <s v="1012"/>
    <s v="0L"/>
    <x v="6"/>
    <d v="2017-10-20T00:00:00"/>
    <x v="0"/>
    <x v="1"/>
    <s v="ZJ"/>
    <s v="9200086597"/>
    <s v="50"/>
    <n v="-28"/>
    <s v=""/>
    <x v="0"/>
    <x v="6"/>
    <x v="0"/>
  </r>
  <r>
    <s v="1012"/>
    <s v="0L"/>
    <x v="6"/>
    <d v="2017-10-20T00:00:00"/>
    <x v="0"/>
    <x v="1"/>
    <s v="ZJ"/>
    <s v="9200086597"/>
    <s v="50"/>
    <n v="-2744"/>
    <s v=""/>
    <x v="1"/>
    <x v="6"/>
    <x v="1"/>
  </r>
  <r>
    <s v="1012"/>
    <s v="0L"/>
    <x v="6"/>
    <d v="2017-10-20T00:00:00"/>
    <x v="0"/>
    <x v="1"/>
    <s v="ZJ"/>
    <s v="9200086597"/>
    <s v="50"/>
    <n v="-28"/>
    <s v=""/>
    <x v="1"/>
    <x v="6"/>
    <x v="1"/>
  </r>
  <r>
    <s v="1012"/>
    <s v="0L"/>
    <x v="6"/>
    <d v="2017-10-21T00:00:00"/>
    <x v="0"/>
    <x v="1"/>
    <s v="ZJ"/>
    <s v="9200086626"/>
    <s v="50"/>
    <n v="-308"/>
    <s v=""/>
    <x v="1"/>
    <x v="6"/>
    <x v="1"/>
  </r>
  <r>
    <s v="1012"/>
    <s v="0L"/>
    <x v="6"/>
    <d v="2017-10-21T00:00:00"/>
    <x v="0"/>
    <x v="1"/>
    <s v="ZJ"/>
    <s v="9200086631"/>
    <s v="50"/>
    <n v="-28"/>
    <s v=""/>
    <x v="1"/>
    <x v="6"/>
    <x v="1"/>
  </r>
  <r>
    <s v="1012"/>
    <s v="0L"/>
    <x v="6"/>
    <d v="2017-10-18T00:00:00"/>
    <x v="0"/>
    <x v="1"/>
    <s v="ZJ"/>
    <s v="9200086699"/>
    <s v="40"/>
    <n v="28"/>
    <s v=""/>
    <x v="1"/>
    <x v="6"/>
    <x v="1"/>
  </r>
  <r>
    <s v="1012"/>
    <s v="0L"/>
    <x v="6"/>
    <d v="2017-10-24T00:00:00"/>
    <x v="0"/>
    <x v="1"/>
    <s v="ZJ"/>
    <s v="9200086703"/>
    <s v="40"/>
    <n v="56"/>
    <s v=""/>
    <x v="1"/>
    <x v="6"/>
    <x v="1"/>
  </r>
  <r>
    <s v="1012"/>
    <s v="0L"/>
    <x v="6"/>
    <d v="2017-10-24T00:00:00"/>
    <x v="0"/>
    <x v="1"/>
    <s v="ZJ"/>
    <s v="9200086703"/>
    <s v="40"/>
    <n v="28"/>
    <s v=""/>
    <x v="1"/>
    <x v="6"/>
    <x v="1"/>
  </r>
  <r>
    <s v="1012"/>
    <s v="0L"/>
    <x v="6"/>
    <d v="2017-10-24T00:00:00"/>
    <x v="0"/>
    <x v="1"/>
    <s v="ZJ"/>
    <s v="9200086703"/>
    <s v="40"/>
    <n v="28"/>
    <s v=""/>
    <x v="1"/>
    <x v="6"/>
    <x v="1"/>
  </r>
  <r>
    <s v="1012"/>
    <s v="0L"/>
    <x v="6"/>
    <d v="2017-10-24T00:00:00"/>
    <x v="0"/>
    <x v="1"/>
    <s v="ZJ"/>
    <s v="9200086703"/>
    <s v="40"/>
    <n v="28"/>
    <s v=""/>
    <x v="1"/>
    <x v="6"/>
    <x v="1"/>
  </r>
  <r>
    <s v="1012"/>
    <s v="0L"/>
    <x v="6"/>
    <d v="2017-10-03T00:00:00"/>
    <x v="0"/>
    <x v="1"/>
    <s v="ZJ"/>
    <s v="9200086710"/>
    <s v="40"/>
    <n v="28"/>
    <s v=""/>
    <x v="1"/>
    <x v="6"/>
    <x v="1"/>
  </r>
  <r>
    <s v="1012"/>
    <s v="0L"/>
    <x v="6"/>
    <d v="2017-10-24T00:00:00"/>
    <x v="0"/>
    <x v="1"/>
    <s v="ZJ"/>
    <s v="9200086717"/>
    <s v="50"/>
    <n v="-28"/>
    <s v=""/>
    <x v="1"/>
    <x v="6"/>
    <x v="1"/>
  </r>
  <r>
    <s v="1012"/>
    <s v="0L"/>
    <x v="6"/>
    <d v="2017-10-24T00:00:00"/>
    <x v="0"/>
    <x v="1"/>
    <s v="ZJ"/>
    <s v="9200086717"/>
    <s v="50"/>
    <n v="-56"/>
    <s v=""/>
    <x v="1"/>
    <x v="6"/>
    <x v="1"/>
  </r>
  <r>
    <s v="1012"/>
    <s v="0L"/>
    <x v="6"/>
    <d v="2017-10-24T00:00:00"/>
    <x v="0"/>
    <x v="1"/>
    <s v="ZJ"/>
    <s v="9200086717"/>
    <s v="50"/>
    <n v="-2744"/>
    <s v=""/>
    <x v="1"/>
    <x v="6"/>
    <x v="1"/>
  </r>
  <r>
    <s v="1012"/>
    <s v="0L"/>
    <x v="6"/>
    <d v="2017-10-24T00:00:00"/>
    <x v="0"/>
    <x v="1"/>
    <s v="ZJ"/>
    <s v="9200086717"/>
    <s v="50"/>
    <n v="-28"/>
    <s v=""/>
    <x v="1"/>
    <x v="6"/>
    <x v="1"/>
  </r>
  <r>
    <s v="1012"/>
    <s v="0L"/>
    <x v="6"/>
    <d v="2017-10-23T00:00:00"/>
    <x v="0"/>
    <x v="1"/>
    <s v="ZJ"/>
    <s v="9200086716"/>
    <s v="40"/>
    <n v="28"/>
    <s v=""/>
    <x v="1"/>
    <x v="6"/>
    <x v="1"/>
  </r>
  <r>
    <s v="1012"/>
    <s v="0L"/>
    <x v="6"/>
    <d v="2017-10-23T00:00:00"/>
    <x v="0"/>
    <x v="1"/>
    <s v="ZJ"/>
    <s v="9200086738"/>
    <s v="50"/>
    <n v="-2464"/>
    <s v=""/>
    <x v="1"/>
    <x v="6"/>
    <x v="1"/>
  </r>
  <r>
    <s v="1012"/>
    <s v="0L"/>
    <x v="6"/>
    <d v="2017-10-23T00:00:00"/>
    <x v="0"/>
    <x v="1"/>
    <s v="ZJ"/>
    <s v="9200086738"/>
    <s v="50"/>
    <n v="-84"/>
    <s v=""/>
    <x v="1"/>
    <x v="6"/>
    <x v="1"/>
  </r>
  <r>
    <s v="1012"/>
    <s v="0L"/>
    <x v="6"/>
    <d v="2017-10-23T00:00:00"/>
    <x v="0"/>
    <x v="1"/>
    <s v="ZJ"/>
    <s v="9200086738"/>
    <s v="50"/>
    <n v="-28"/>
    <s v=""/>
    <x v="0"/>
    <x v="6"/>
    <x v="0"/>
  </r>
  <r>
    <s v="1012"/>
    <s v="0L"/>
    <x v="6"/>
    <d v="2017-10-25T00:00:00"/>
    <x v="0"/>
    <x v="1"/>
    <s v="ZJ"/>
    <s v="9200086752"/>
    <s v="50"/>
    <n v="-28"/>
    <s v=""/>
    <x v="1"/>
    <x v="6"/>
    <x v="1"/>
  </r>
  <r>
    <s v="1012"/>
    <s v="0L"/>
    <x v="6"/>
    <d v="2017-10-25T00:00:00"/>
    <x v="0"/>
    <x v="1"/>
    <s v="ZJ"/>
    <s v="9200086795"/>
    <s v="40"/>
    <n v="28"/>
    <s v=""/>
    <x v="1"/>
    <x v="6"/>
    <x v="1"/>
  </r>
  <r>
    <s v="1012"/>
    <s v="0L"/>
    <x v="6"/>
    <d v="2017-10-25T00:00:00"/>
    <x v="0"/>
    <x v="1"/>
    <s v="ZJ"/>
    <s v="9200086795"/>
    <s v="40"/>
    <n v="28"/>
    <s v=""/>
    <x v="1"/>
    <x v="6"/>
    <x v="1"/>
  </r>
  <r>
    <s v="1012"/>
    <s v="0L"/>
    <x v="6"/>
    <d v="2017-10-25T00:00:00"/>
    <x v="0"/>
    <x v="1"/>
    <s v="ZJ"/>
    <s v="9200086795"/>
    <s v="40"/>
    <n v="28"/>
    <s v=""/>
    <x v="1"/>
    <x v="6"/>
    <x v="1"/>
  </r>
  <r>
    <s v="1012"/>
    <s v="0L"/>
    <x v="6"/>
    <d v="2017-10-25T00:00:00"/>
    <x v="0"/>
    <x v="1"/>
    <s v="ZJ"/>
    <s v="9200086804"/>
    <s v="50"/>
    <n v="-28"/>
    <s v=""/>
    <x v="1"/>
    <x v="6"/>
    <x v="1"/>
  </r>
  <r>
    <s v="1012"/>
    <s v="0L"/>
    <x v="6"/>
    <d v="2017-10-25T00:00:00"/>
    <x v="0"/>
    <x v="1"/>
    <s v="ZJ"/>
    <s v="9200086804"/>
    <s v="50"/>
    <n v="-28"/>
    <s v=""/>
    <x v="1"/>
    <x v="6"/>
    <x v="1"/>
  </r>
  <r>
    <s v="1012"/>
    <s v="0L"/>
    <x v="6"/>
    <d v="2017-10-25T00:00:00"/>
    <x v="0"/>
    <x v="1"/>
    <s v="ZJ"/>
    <s v="9200086804"/>
    <s v="50"/>
    <n v="-2352"/>
    <s v=""/>
    <x v="1"/>
    <x v="6"/>
    <x v="1"/>
  </r>
  <r>
    <s v="1012"/>
    <s v="0L"/>
    <x v="6"/>
    <d v="2017-10-26T00:00:00"/>
    <x v="0"/>
    <x v="1"/>
    <s v="ZJ"/>
    <s v="9200086820"/>
    <s v="5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84"/>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84"/>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2"/>
    <x v="6"/>
    <x v="2"/>
  </r>
  <r>
    <s v="1012"/>
    <s v="0L"/>
    <x v="6"/>
    <d v="2017-10-26T00:00:00"/>
    <x v="0"/>
    <x v="1"/>
    <s v="ZJ"/>
    <s v="9200086822"/>
    <s v="40"/>
    <n v="28"/>
    <s v=""/>
    <x v="2"/>
    <x v="6"/>
    <x v="2"/>
  </r>
  <r>
    <s v="1012"/>
    <s v="0L"/>
    <x v="6"/>
    <d v="2017-10-26T00:00:00"/>
    <x v="0"/>
    <x v="1"/>
    <s v="ZJ"/>
    <s v="9200086822"/>
    <s v="40"/>
    <n v="28"/>
    <s v=""/>
    <x v="2"/>
    <x v="6"/>
    <x v="2"/>
  </r>
  <r>
    <s v="1012"/>
    <s v="0L"/>
    <x v="6"/>
    <d v="2017-10-26T00:00:00"/>
    <x v="0"/>
    <x v="1"/>
    <s v="ZJ"/>
    <s v="9200086822"/>
    <s v="40"/>
    <n v="28"/>
    <s v=""/>
    <x v="0"/>
    <x v="6"/>
    <x v="0"/>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28"/>
    <s v=""/>
    <x v="1"/>
    <x v="6"/>
    <x v="1"/>
  </r>
  <r>
    <s v="1012"/>
    <s v="0L"/>
    <x v="6"/>
    <d v="2017-10-26T00:00:00"/>
    <x v="0"/>
    <x v="1"/>
    <s v="ZJ"/>
    <s v="9200086822"/>
    <s v="40"/>
    <n v="84"/>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53"/>
    <s v="40"/>
    <n v="28"/>
    <s v=""/>
    <x v="0"/>
    <x v="6"/>
    <x v="0"/>
  </r>
  <r>
    <s v="1012"/>
    <s v="0L"/>
    <x v="6"/>
    <d v="2017-10-26T00:00:00"/>
    <x v="0"/>
    <x v="1"/>
    <s v="ZJ"/>
    <s v="9200086862"/>
    <s v="50"/>
    <n v="-1372"/>
    <s v=""/>
    <x v="1"/>
    <x v="6"/>
    <x v="1"/>
  </r>
  <r>
    <s v="1012"/>
    <s v="0L"/>
    <x v="6"/>
    <d v="2017-10-26T00:00:00"/>
    <x v="0"/>
    <x v="1"/>
    <s v="ZJ"/>
    <s v="9200086862"/>
    <s v="50"/>
    <n v="-28"/>
    <s v=""/>
    <x v="1"/>
    <x v="6"/>
    <x v="1"/>
  </r>
  <r>
    <s v="1012"/>
    <s v="0L"/>
    <x v="6"/>
    <d v="2017-10-27T00:00:00"/>
    <x v="0"/>
    <x v="1"/>
    <s v="ZJ"/>
    <s v="9200086876"/>
    <s v="50"/>
    <n v="-28"/>
    <s v=""/>
    <x v="1"/>
    <x v="6"/>
    <x v="1"/>
  </r>
  <r>
    <s v="1012"/>
    <s v="0L"/>
    <x v="6"/>
    <d v="2017-10-27T00:00:00"/>
    <x v="0"/>
    <x v="1"/>
    <s v="ZJ"/>
    <s v="9200086911"/>
    <s v="50"/>
    <n v="-28"/>
    <s v=""/>
    <x v="2"/>
    <x v="6"/>
    <x v="2"/>
  </r>
  <r>
    <s v="1012"/>
    <s v="0L"/>
    <x v="6"/>
    <d v="2017-10-27T00:00:00"/>
    <x v="0"/>
    <x v="1"/>
    <s v="ZJ"/>
    <s v="9200086911"/>
    <s v="50"/>
    <n v="-28"/>
    <s v=""/>
    <x v="1"/>
    <x v="6"/>
    <x v="1"/>
  </r>
  <r>
    <s v="1012"/>
    <s v="0L"/>
    <x v="6"/>
    <d v="2017-10-27T00:00:00"/>
    <x v="0"/>
    <x v="1"/>
    <s v="ZJ"/>
    <s v="9200086911"/>
    <s v="50"/>
    <n v="-28"/>
    <s v=""/>
    <x v="0"/>
    <x v="6"/>
    <x v="0"/>
  </r>
  <r>
    <s v="1012"/>
    <s v="0L"/>
    <x v="6"/>
    <d v="2017-10-27T00:00:00"/>
    <x v="0"/>
    <x v="1"/>
    <s v="ZJ"/>
    <s v="9200086911"/>
    <s v="50"/>
    <n v="-3080"/>
    <s v=""/>
    <x v="1"/>
    <x v="6"/>
    <x v="1"/>
  </r>
  <r>
    <s v="1012"/>
    <s v="0L"/>
    <x v="6"/>
    <d v="2017-10-28T00:00:00"/>
    <x v="0"/>
    <x v="1"/>
    <s v="ZJ"/>
    <s v="9200086929"/>
    <s v="50"/>
    <n v="-196"/>
    <s v=""/>
    <x v="1"/>
    <x v="6"/>
    <x v="1"/>
  </r>
  <r>
    <s v="1012"/>
    <s v="0L"/>
    <x v="6"/>
    <d v="2017-10-28T00:00:00"/>
    <x v="0"/>
    <x v="1"/>
    <s v="ZJ"/>
    <s v="9200086935"/>
    <s v="50"/>
    <n v="-28"/>
    <s v=""/>
    <x v="1"/>
    <x v="6"/>
    <x v="1"/>
  </r>
  <r>
    <s v="1012"/>
    <s v="0L"/>
    <x v="6"/>
    <d v="2017-10-29T00:00:00"/>
    <x v="0"/>
    <x v="1"/>
    <s v="ZJ"/>
    <s v="9200086936"/>
    <s v="50"/>
    <n v="-28"/>
    <s v=""/>
    <x v="1"/>
    <x v="6"/>
    <x v="1"/>
  </r>
  <r>
    <s v="1012"/>
    <s v="0L"/>
    <x v="6"/>
    <d v="2017-10-30T00:00:00"/>
    <x v="0"/>
    <x v="1"/>
    <s v="ZJ"/>
    <s v="9200086990"/>
    <s v="50"/>
    <n v="-2850"/>
    <s v=""/>
    <x v="1"/>
    <x v="6"/>
    <x v="1"/>
  </r>
  <r>
    <s v="1012"/>
    <s v="0L"/>
    <x v="6"/>
    <d v="2017-10-30T00:00:00"/>
    <x v="0"/>
    <x v="1"/>
    <s v="ZJ"/>
    <s v="9200086990"/>
    <s v="50"/>
    <n v="-56"/>
    <s v=""/>
    <x v="1"/>
    <x v="6"/>
    <x v="1"/>
  </r>
  <r>
    <s v="1012"/>
    <s v="0L"/>
    <x v="6"/>
    <d v="2017-10-30T00:00:00"/>
    <x v="0"/>
    <x v="1"/>
    <s v="ZJ"/>
    <s v="9200086990"/>
    <s v="50"/>
    <n v="-56"/>
    <s v=""/>
    <x v="2"/>
    <x v="6"/>
    <x v="2"/>
  </r>
  <r>
    <s v="1012"/>
    <s v="0L"/>
    <x v="6"/>
    <d v="2017-10-30T00:00:00"/>
    <x v="0"/>
    <x v="1"/>
    <s v="ZJ"/>
    <s v="9200086990"/>
    <s v="50"/>
    <n v="-28"/>
    <s v=""/>
    <x v="0"/>
    <x v="6"/>
    <x v="0"/>
  </r>
  <r>
    <s v="1012"/>
    <s v="0L"/>
    <x v="6"/>
    <d v="2017-10-30T00:00:00"/>
    <x v="0"/>
    <x v="1"/>
    <s v="ZJ"/>
    <s v="9200086997"/>
    <s v="40"/>
    <n v="28"/>
    <s v=""/>
    <x v="1"/>
    <x v="6"/>
    <x v="1"/>
  </r>
  <r>
    <s v="1012"/>
    <s v="0L"/>
    <x v="6"/>
    <d v="2017-10-31T00:00:00"/>
    <x v="0"/>
    <x v="1"/>
    <s v="ZJ"/>
    <s v="9200087042"/>
    <s v="40"/>
    <n v="56"/>
    <s v=""/>
    <x v="1"/>
    <x v="6"/>
    <x v="1"/>
  </r>
  <r>
    <s v="1012"/>
    <s v="0L"/>
    <x v="6"/>
    <d v="2017-10-31T00:00:00"/>
    <x v="0"/>
    <x v="1"/>
    <s v="ZJ"/>
    <s v="9200087042"/>
    <s v="40"/>
    <n v="28"/>
    <s v=""/>
    <x v="1"/>
    <x v="6"/>
    <x v="1"/>
  </r>
  <r>
    <s v="1012"/>
    <s v="0L"/>
    <x v="6"/>
    <d v="2017-10-31T00:00:00"/>
    <x v="0"/>
    <x v="1"/>
    <s v="ZJ"/>
    <s v="9200087042"/>
    <s v="40"/>
    <n v="28"/>
    <s v=""/>
    <x v="1"/>
    <x v="6"/>
    <x v="1"/>
  </r>
  <r>
    <s v="1012"/>
    <s v="0L"/>
    <x v="6"/>
    <d v="2017-10-31T00:00:00"/>
    <x v="0"/>
    <x v="1"/>
    <s v="ZJ"/>
    <s v="9200087042"/>
    <s v="40"/>
    <n v="28"/>
    <s v=""/>
    <x v="1"/>
    <x v="6"/>
    <x v="1"/>
  </r>
  <r>
    <s v="1012"/>
    <s v="0L"/>
    <x v="6"/>
    <d v="2017-10-31T00:00:00"/>
    <x v="0"/>
    <x v="1"/>
    <s v="ZJ"/>
    <s v="9200087042"/>
    <s v="40"/>
    <n v="28"/>
    <s v=""/>
    <x v="1"/>
    <x v="6"/>
    <x v="1"/>
  </r>
  <r>
    <s v="1012"/>
    <s v="0L"/>
    <x v="6"/>
    <d v="2017-10-31T00:00:00"/>
    <x v="0"/>
    <x v="1"/>
    <s v="ZJ"/>
    <s v="9200087067"/>
    <s v="50"/>
    <n v="-2912"/>
    <s v=""/>
    <x v="1"/>
    <x v="6"/>
    <x v="1"/>
  </r>
  <r>
    <s v="1012"/>
    <s v="0L"/>
    <x v="6"/>
    <d v="2017-10-31T00:00:00"/>
    <x v="0"/>
    <x v="1"/>
    <s v="ZJ"/>
    <s v="9200087067"/>
    <s v="50"/>
    <n v="-84"/>
    <s v=""/>
    <x v="1"/>
    <x v="6"/>
    <x v="1"/>
  </r>
  <r>
    <s v="1012"/>
    <s v="0L"/>
    <x v="6"/>
    <d v="2017-10-31T00:00:00"/>
    <x v="0"/>
    <x v="1"/>
    <s v="ZJ"/>
    <s v="9200087067"/>
    <s v="50"/>
    <n v="-194.41"/>
    <s v=""/>
    <x v="0"/>
    <x v="6"/>
    <x v="0"/>
  </r>
  <r>
    <s v="1012"/>
    <s v="0L"/>
    <x v="6"/>
    <d v="2017-11-01T00:00:00"/>
    <x v="0"/>
    <x v="2"/>
    <s v="ZJ"/>
    <s v="9200087079"/>
    <s v="50"/>
    <n v="-196"/>
    <s v=""/>
    <x v="1"/>
    <x v="6"/>
    <x v="1"/>
  </r>
  <r>
    <s v="1012"/>
    <s v="0L"/>
    <x v="6"/>
    <d v="2017-11-18T00:00:00"/>
    <x v="0"/>
    <x v="2"/>
    <s v="ZJ"/>
    <s v="9200087834"/>
    <s v="50"/>
    <n v="-84"/>
    <s v=""/>
    <x v="1"/>
    <x v="6"/>
    <x v="1"/>
  </r>
  <r>
    <s v="1012"/>
    <s v="0L"/>
    <x v="6"/>
    <d v="2017-11-01T00:00:00"/>
    <x v="0"/>
    <x v="2"/>
    <s v="ZJ"/>
    <s v="9200087097"/>
    <s v="50"/>
    <n v="-28"/>
    <s v=""/>
    <x v="2"/>
    <x v="6"/>
    <x v="2"/>
  </r>
  <r>
    <s v="1012"/>
    <s v="0L"/>
    <x v="6"/>
    <d v="2017-11-01T00:00:00"/>
    <x v="0"/>
    <x v="2"/>
    <s v="ZJ"/>
    <s v="9200087097"/>
    <s v="50"/>
    <n v="-2828"/>
    <s v=""/>
    <x v="1"/>
    <x v="6"/>
    <x v="1"/>
  </r>
  <r>
    <s v="1012"/>
    <s v="0L"/>
    <x v="6"/>
    <d v="2017-11-01T00:00:00"/>
    <x v="0"/>
    <x v="2"/>
    <s v="ZJ"/>
    <s v="9200087097"/>
    <s v="50"/>
    <n v="-28"/>
    <s v=""/>
    <x v="1"/>
    <x v="6"/>
    <x v="1"/>
  </r>
  <r>
    <s v="1012"/>
    <s v="0L"/>
    <x v="6"/>
    <d v="2017-11-01T00:00:00"/>
    <x v="0"/>
    <x v="2"/>
    <s v="ZJ"/>
    <s v="9200087097"/>
    <s v="50"/>
    <n v="-56"/>
    <s v=""/>
    <x v="1"/>
    <x v="6"/>
    <x v="1"/>
  </r>
  <r>
    <s v="1012"/>
    <s v="0L"/>
    <x v="6"/>
    <d v="2017-11-01T00:00:00"/>
    <x v="0"/>
    <x v="2"/>
    <s v="ZJ"/>
    <s v="9200087097"/>
    <s v="50"/>
    <n v="-28"/>
    <s v=""/>
    <x v="2"/>
    <x v="6"/>
    <x v="2"/>
  </r>
  <r>
    <s v="1012"/>
    <s v="0L"/>
    <x v="6"/>
    <d v="2017-11-01T00:00:00"/>
    <x v="0"/>
    <x v="2"/>
    <s v="ZJ"/>
    <s v="9200087104"/>
    <s v="40"/>
    <n v="28"/>
    <s v=""/>
    <x v="1"/>
    <x v="6"/>
    <x v="1"/>
  </r>
  <r>
    <s v="1012"/>
    <s v="0L"/>
    <x v="6"/>
    <d v="2017-11-01T00:00:00"/>
    <x v="0"/>
    <x v="2"/>
    <s v="ZJ"/>
    <s v="9200087104"/>
    <s v="40"/>
    <n v="28"/>
    <s v=""/>
    <x v="1"/>
    <x v="6"/>
    <x v="1"/>
  </r>
  <r>
    <s v="1012"/>
    <s v="0L"/>
    <x v="6"/>
    <d v="2017-11-01T00:00:00"/>
    <x v="0"/>
    <x v="2"/>
    <s v="ZJ"/>
    <s v="9200087104"/>
    <s v="40"/>
    <n v="28"/>
    <s v=""/>
    <x v="1"/>
    <x v="6"/>
    <x v="1"/>
  </r>
  <r>
    <s v="1012"/>
    <s v="0L"/>
    <x v="6"/>
    <d v="2017-11-02T00:00:00"/>
    <x v="0"/>
    <x v="2"/>
    <s v="ZJ"/>
    <s v="9200087170"/>
    <s v="40"/>
    <n v="28"/>
    <s v=""/>
    <x v="1"/>
    <x v="6"/>
    <x v="1"/>
  </r>
  <r>
    <s v="1012"/>
    <s v="0L"/>
    <x v="6"/>
    <d v="2017-11-02T00:00:00"/>
    <x v="0"/>
    <x v="2"/>
    <s v="ZJ"/>
    <s v="9200087170"/>
    <s v="40"/>
    <n v="56"/>
    <s v=""/>
    <x v="1"/>
    <x v="6"/>
    <x v="1"/>
  </r>
  <r>
    <s v="1012"/>
    <s v="0L"/>
    <x v="6"/>
    <d v="2017-11-02T00:00:00"/>
    <x v="0"/>
    <x v="2"/>
    <s v="ZJ"/>
    <s v="9200087170"/>
    <s v="40"/>
    <n v="56"/>
    <s v=""/>
    <x v="1"/>
    <x v="6"/>
    <x v="1"/>
  </r>
  <r>
    <s v="1012"/>
    <s v="0L"/>
    <x v="6"/>
    <d v="2017-11-02T00:00:00"/>
    <x v="0"/>
    <x v="2"/>
    <s v="ZJ"/>
    <s v="9200087179"/>
    <s v="50"/>
    <n v="-28"/>
    <s v=""/>
    <x v="1"/>
    <x v="6"/>
    <x v="1"/>
  </r>
  <r>
    <s v="1012"/>
    <s v="0L"/>
    <x v="6"/>
    <d v="2017-11-02T00:00:00"/>
    <x v="0"/>
    <x v="2"/>
    <s v="ZJ"/>
    <s v="9200087179"/>
    <s v="50"/>
    <n v="-140"/>
    <s v=""/>
    <x v="1"/>
    <x v="6"/>
    <x v="1"/>
  </r>
  <r>
    <s v="1012"/>
    <s v="0L"/>
    <x v="6"/>
    <d v="2017-11-02T00:00:00"/>
    <x v="0"/>
    <x v="2"/>
    <s v="ZJ"/>
    <s v="9200087179"/>
    <s v="50"/>
    <n v="-28"/>
    <s v=""/>
    <x v="2"/>
    <x v="6"/>
    <x v="2"/>
  </r>
  <r>
    <s v="1012"/>
    <s v="0L"/>
    <x v="6"/>
    <d v="2017-11-02T00:00:00"/>
    <x v="0"/>
    <x v="2"/>
    <s v="ZJ"/>
    <s v="9200087179"/>
    <s v="50"/>
    <n v="-2492"/>
    <s v=""/>
    <x v="1"/>
    <x v="6"/>
    <x v="1"/>
  </r>
  <r>
    <s v="1012"/>
    <s v="0L"/>
    <x v="6"/>
    <d v="2017-11-03T00:00:00"/>
    <x v="0"/>
    <x v="2"/>
    <s v="ZJ"/>
    <s v="9200087229"/>
    <s v="40"/>
    <n v="28"/>
    <s v=""/>
    <x v="1"/>
    <x v="6"/>
    <x v="1"/>
  </r>
  <r>
    <s v="1012"/>
    <s v="0L"/>
    <x v="6"/>
    <d v="2017-11-03T00:00:00"/>
    <x v="0"/>
    <x v="2"/>
    <s v="ZJ"/>
    <s v="9200087231"/>
    <s v="50"/>
    <n v="-84"/>
    <s v=""/>
    <x v="0"/>
    <x v="6"/>
    <x v="0"/>
  </r>
  <r>
    <s v="1012"/>
    <s v="0L"/>
    <x v="6"/>
    <d v="2017-11-03T00:00:00"/>
    <x v="0"/>
    <x v="2"/>
    <s v="ZJ"/>
    <s v="9200087231"/>
    <s v="50"/>
    <n v="-84"/>
    <s v=""/>
    <x v="1"/>
    <x v="6"/>
    <x v="1"/>
  </r>
  <r>
    <s v="1012"/>
    <s v="0L"/>
    <x v="6"/>
    <d v="2017-11-03T00:00:00"/>
    <x v="0"/>
    <x v="2"/>
    <s v="ZJ"/>
    <s v="9200087231"/>
    <s v="50"/>
    <n v="-28"/>
    <s v=""/>
    <x v="1"/>
    <x v="6"/>
    <x v="1"/>
  </r>
  <r>
    <s v="1012"/>
    <s v="0L"/>
    <x v="6"/>
    <d v="2017-11-03T00:00:00"/>
    <x v="0"/>
    <x v="2"/>
    <s v="ZJ"/>
    <s v="9200087231"/>
    <s v="50"/>
    <n v="-3164"/>
    <s v=""/>
    <x v="1"/>
    <x v="6"/>
    <x v="1"/>
  </r>
  <r>
    <s v="1012"/>
    <s v="0L"/>
    <x v="6"/>
    <d v="2017-11-03T00:00:00"/>
    <x v="0"/>
    <x v="2"/>
    <s v="ZJ"/>
    <s v="9200087231"/>
    <s v="50"/>
    <n v="-84"/>
    <s v=""/>
    <x v="2"/>
    <x v="6"/>
    <x v="2"/>
  </r>
  <r>
    <s v="1012"/>
    <s v="0L"/>
    <x v="6"/>
    <d v="2017-11-04T00:00:00"/>
    <x v="0"/>
    <x v="2"/>
    <s v="ZJ"/>
    <s v="9200087243"/>
    <s v="50"/>
    <n v="-112"/>
    <s v=""/>
    <x v="1"/>
    <x v="6"/>
    <x v="1"/>
  </r>
  <r>
    <s v="1012"/>
    <s v="0L"/>
    <x v="6"/>
    <d v="2017-11-04T00:00:00"/>
    <x v="0"/>
    <x v="2"/>
    <s v="ZJ"/>
    <s v="9200087245"/>
    <s v="40"/>
    <n v="28"/>
    <s v=""/>
    <x v="1"/>
    <x v="6"/>
    <x v="1"/>
  </r>
  <r>
    <s v="1012"/>
    <s v="0L"/>
    <x v="6"/>
    <d v="2017-11-07T00:00:00"/>
    <x v="0"/>
    <x v="2"/>
    <s v="ZJ"/>
    <s v="9200087329"/>
    <s v="50"/>
    <n v="-116.75"/>
    <s v=""/>
    <x v="2"/>
    <x v="6"/>
    <x v="2"/>
  </r>
  <r>
    <s v="1012"/>
    <s v="0L"/>
    <x v="6"/>
    <d v="2017-11-07T00:00:00"/>
    <x v="0"/>
    <x v="2"/>
    <s v="ZJ"/>
    <s v="9200087329"/>
    <s v="50"/>
    <n v="-2352"/>
    <s v=""/>
    <x v="1"/>
    <x v="6"/>
    <x v="1"/>
  </r>
  <r>
    <s v="1012"/>
    <s v="0L"/>
    <x v="6"/>
    <d v="2017-11-07T00:00:00"/>
    <x v="0"/>
    <x v="2"/>
    <s v="ZJ"/>
    <s v="9200087329"/>
    <s v="50"/>
    <n v="-84"/>
    <s v=""/>
    <x v="1"/>
    <x v="6"/>
    <x v="1"/>
  </r>
  <r>
    <s v="1012"/>
    <s v="0L"/>
    <x v="6"/>
    <d v="2017-11-07T00:00:00"/>
    <x v="0"/>
    <x v="2"/>
    <s v="ZJ"/>
    <s v="9200087329"/>
    <s v="50"/>
    <n v="-84"/>
    <s v=""/>
    <x v="1"/>
    <x v="6"/>
    <x v="1"/>
  </r>
  <r>
    <s v="1012"/>
    <s v="0L"/>
    <x v="6"/>
    <d v="2017-11-07T00:00:00"/>
    <x v="0"/>
    <x v="2"/>
    <s v="ZJ"/>
    <s v="9200087335"/>
    <s v="40"/>
    <n v="28"/>
    <s v=""/>
    <x v="1"/>
    <x v="6"/>
    <x v="1"/>
  </r>
  <r>
    <s v="1012"/>
    <s v="0L"/>
    <x v="6"/>
    <d v="2017-11-07T00:00:00"/>
    <x v="0"/>
    <x v="2"/>
    <s v="ZJ"/>
    <s v="9200087335"/>
    <s v="40"/>
    <n v="28"/>
    <s v=""/>
    <x v="1"/>
    <x v="6"/>
    <x v="1"/>
  </r>
  <r>
    <s v="1012"/>
    <s v="0L"/>
    <x v="6"/>
    <d v="2017-11-07T00:00:00"/>
    <x v="0"/>
    <x v="2"/>
    <s v="ZJ"/>
    <s v="9200087335"/>
    <s v="40"/>
    <n v="84"/>
    <s v=""/>
    <x v="0"/>
    <x v="6"/>
    <x v="0"/>
  </r>
  <r>
    <s v="1012"/>
    <s v="0L"/>
    <x v="6"/>
    <d v="2017-11-07T00:00:00"/>
    <x v="0"/>
    <x v="2"/>
    <s v="ZJ"/>
    <s v="9200087335"/>
    <s v="40"/>
    <n v="28"/>
    <s v=""/>
    <x v="1"/>
    <x v="6"/>
    <x v="1"/>
  </r>
  <r>
    <s v="1012"/>
    <s v="0L"/>
    <x v="6"/>
    <d v="2017-11-07T00:00:00"/>
    <x v="0"/>
    <x v="2"/>
    <s v="ZJ"/>
    <s v="9200087335"/>
    <s v="40"/>
    <n v="28"/>
    <s v=""/>
    <x v="1"/>
    <x v="6"/>
    <x v="1"/>
  </r>
  <r>
    <s v="1012"/>
    <s v="0L"/>
    <x v="6"/>
    <d v="2017-11-06T00:00:00"/>
    <x v="0"/>
    <x v="2"/>
    <s v="ZJ"/>
    <s v="9200087361"/>
    <s v="50"/>
    <n v="-28"/>
    <s v=""/>
    <x v="2"/>
    <x v="6"/>
    <x v="2"/>
  </r>
  <r>
    <s v="1012"/>
    <s v="0L"/>
    <x v="6"/>
    <d v="2017-11-06T00:00:00"/>
    <x v="0"/>
    <x v="2"/>
    <s v="ZJ"/>
    <s v="9200087361"/>
    <s v="50"/>
    <n v="-56"/>
    <s v=""/>
    <x v="0"/>
    <x v="6"/>
    <x v="0"/>
  </r>
  <r>
    <s v="1012"/>
    <s v="0L"/>
    <x v="6"/>
    <d v="2017-11-06T00:00:00"/>
    <x v="0"/>
    <x v="2"/>
    <s v="ZJ"/>
    <s v="9200087361"/>
    <s v="50"/>
    <n v="-112"/>
    <s v=""/>
    <x v="1"/>
    <x v="6"/>
    <x v="1"/>
  </r>
  <r>
    <s v="1012"/>
    <s v="0L"/>
    <x v="6"/>
    <d v="2017-11-06T00:00:00"/>
    <x v="0"/>
    <x v="2"/>
    <s v="ZJ"/>
    <s v="9200087361"/>
    <s v="50"/>
    <n v="-2520"/>
    <s v=""/>
    <x v="1"/>
    <x v="6"/>
    <x v="1"/>
  </r>
  <r>
    <s v="1012"/>
    <s v="0L"/>
    <x v="6"/>
    <d v="2017-11-06T00:00:00"/>
    <x v="0"/>
    <x v="2"/>
    <s v="ZJ"/>
    <s v="9200087361"/>
    <s v="50"/>
    <n v="-28"/>
    <s v=""/>
    <x v="1"/>
    <x v="6"/>
    <x v="1"/>
  </r>
  <r>
    <s v="1012"/>
    <s v="0L"/>
    <x v="6"/>
    <d v="2017-11-06T00:00:00"/>
    <x v="0"/>
    <x v="2"/>
    <s v="ZJ"/>
    <s v="9200087361"/>
    <s v="50"/>
    <n v="-56"/>
    <s v=""/>
    <x v="1"/>
    <x v="6"/>
    <x v="1"/>
  </r>
  <r>
    <s v="1012"/>
    <s v="0L"/>
    <x v="6"/>
    <d v="2017-11-08T00:00:00"/>
    <x v="0"/>
    <x v="2"/>
    <s v="ZJ"/>
    <s v="9200087376"/>
    <s v="50"/>
    <n v="-336"/>
    <s v=""/>
    <x v="1"/>
    <x v="6"/>
    <x v="1"/>
  </r>
  <r>
    <s v="1012"/>
    <s v="0L"/>
    <x v="6"/>
    <d v="2017-11-08T00:00:00"/>
    <x v="0"/>
    <x v="2"/>
    <s v="ZJ"/>
    <s v="9200087416"/>
    <s v="50"/>
    <n v="-56"/>
    <s v=""/>
    <x v="1"/>
    <x v="6"/>
    <x v="1"/>
  </r>
  <r>
    <s v="1012"/>
    <s v="0L"/>
    <x v="6"/>
    <d v="2017-11-08T00:00:00"/>
    <x v="0"/>
    <x v="2"/>
    <s v="ZJ"/>
    <s v="9200087416"/>
    <s v="50"/>
    <n v="-28"/>
    <s v=""/>
    <x v="0"/>
    <x v="6"/>
    <x v="0"/>
  </r>
  <r>
    <s v="1012"/>
    <s v="0L"/>
    <x v="6"/>
    <d v="2017-11-08T00:00:00"/>
    <x v="0"/>
    <x v="2"/>
    <s v="ZJ"/>
    <s v="9200087416"/>
    <s v="50"/>
    <n v="-1736"/>
    <s v=""/>
    <x v="1"/>
    <x v="6"/>
    <x v="1"/>
  </r>
  <r>
    <s v="1012"/>
    <s v="0L"/>
    <x v="6"/>
    <d v="2017-11-08T00:00:00"/>
    <x v="0"/>
    <x v="2"/>
    <s v="ZJ"/>
    <s v="9200087416"/>
    <s v="50"/>
    <n v="-28"/>
    <s v=""/>
    <x v="2"/>
    <x v="6"/>
    <x v="2"/>
  </r>
  <r>
    <s v="1012"/>
    <s v="0L"/>
    <x v="6"/>
    <d v="2017-11-09T00:00:00"/>
    <x v="0"/>
    <x v="2"/>
    <s v="ZJ"/>
    <s v="9200087463"/>
    <s v="50"/>
    <n v="-28"/>
    <s v=""/>
    <x v="1"/>
    <x v="6"/>
    <x v="1"/>
  </r>
  <r>
    <s v="1012"/>
    <s v="0L"/>
    <x v="6"/>
    <d v="2017-11-09T00:00:00"/>
    <x v="0"/>
    <x v="2"/>
    <s v="ZJ"/>
    <s v="9200087463"/>
    <s v="50"/>
    <n v="-28"/>
    <s v=""/>
    <x v="1"/>
    <x v="6"/>
    <x v="1"/>
  </r>
  <r>
    <s v="1012"/>
    <s v="0L"/>
    <x v="6"/>
    <d v="2017-11-09T00:00:00"/>
    <x v="0"/>
    <x v="2"/>
    <s v="ZJ"/>
    <s v="9200087463"/>
    <s v="50"/>
    <n v="-1680"/>
    <s v=""/>
    <x v="1"/>
    <x v="6"/>
    <x v="1"/>
  </r>
  <r>
    <s v="1012"/>
    <s v="0L"/>
    <x v="6"/>
    <d v="2017-11-10T00:00:00"/>
    <x v="0"/>
    <x v="2"/>
    <s v="ZJ"/>
    <s v="9200087535"/>
    <s v="50"/>
    <n v="-2520"/>
    <s v=""/>
    <x v="1"/>
    <x v="6"/>
    <x v="1"/>
  </r>
  <r>
    <s v="1012"/>
    <s v="0L"/>
    <x v="6"/>
    <d v="2017-11-10T00:00:00"/>
    <x v="0"/>
    <x v="2"/>
    <s v="ZJ"/>
    <s v="9200087535"/>
    <s v="50"/>
    <n v="-28"/>
    <s v=""/>
    <x v="0"/>
    <x v="6"/>
    <x v="0"/>
  </r>
  <r>
    <s v="1012"/>
    <s v="0L"/>
    <x v="6"/>
    <d v="2017-11-10T00:00:00"/>
    <x v="0"/>
    <x v="2"/>
    <s v="ZJ"/>
    <s v="9200087535"/>
    <s v="50"/>
    <n v="-56"/>
    <s v=""/>
    <x v="1"/>
    <x v="6"/>
    <x v="1"/>
  </r>
  <r>
    <s v="1012"/>
    <s v="0L"/>
    <x v="6"/>
    <d v="2017-11-10T00:00:00"/>
    <x v="0"/>
    <x v="2"/>
    <s v="ZJ"/>
    <s v="9200087535"/>
    <s v="50"/>
    <n v="-28"/>
    <s v=""/>
    <x v="2"/>
    <x v="6"/>
    <x v="2"/>
  </r>
  <r>
    <s v="1012"/>
    <s v="0L"/>
    <x v="6"/>
    <d v="2017-11-11T00:00:00"/>
    <x v="0"/>
    <x v="2"/>
    <s v="ZJ"/>
    <s v="9200087547"/>
    <s v="50"/>
    <n v="-336"/>
    <s v=""/>
    <x v="1"/>
    <x v="6"/>
    <x v="1"/>
  </r>
  <r>
    <s v="1012"/>
    <s v="0L"/>
    <x v="6"/>
    <d v="2017-11-11T00:00:00"/>
    <x v="0"/>
    <x v="2"/>
    <s v="ZJ"/>
    <s v="9200087555"/>
    <s v="50"/>
    <n v="-56"/>
    <s v=""/>
    <x v="1"/>
    <x v="6"/>
    <x v="1"/>
  </r>
  <r>
    <s v="1012"/>
    <s v="0L"/>
    <x v="6"/>
    <d v="2017-11-11T00:00:00"/>
    <x v="0"/>
    <x v="2"/>
    <s v="ZJ"/>
    <s v="9200087555"/>
    <s v="50"/>
    <n v="-28"/>
    <s v=""/>
    <x v="0"/>
    <x v="6"/>
    <x v="0"/>
  </r>
  <r>
    <s v="1012"/>
    <s v="0L"/>
    <x v="6"/>
    <d v="2017-11-12T00:00:00"/>
    <x v="0"/>
    <x v="2"/>
    <s v="ZJ"/>
    <s v="9200087556"/>
    <s v="50"/>
    <n v="-168"/>
    <s v=""/>
    <x v="1"/>
    <x v="6"/>
    <x v="1"/>
  </r>
  <r>
    <s v="1012"/>
    <s v="0L"/>
    <x v="6"/>
    <d v="2017-11-14T00:00:00"/>
    <x v="0"/>
    <x v="2"/>
    <s v="ZJ"/>
    <s v="9200087617"/>
    <s v="50"/>
    <n v="-28"/>
    <s v=""/>
    <x v="0"/>
    <x v="6"/>
    <x v="0"/>
  </r>
  <r>
    <s v="1012"/>
    <s v="0L"/>
    <x v="6"/>
    <d v="2017-11-14T00:00:00"/>
    <x v="0"/>
    <x v="2"/>
    <s v="ZJ"/>
    <s v="9200087617"/>
    <s v="50"/>
    <n v="-28"/>
    <s v=""/>
    <x v="1"/>
    <x v="6"/>
    <x v="1"/>
  </r>
  <r>
    <s v="1012"/>
    <s v="0L"/>
    <x v="6"/>
    <d v="2017-11-14T00:00:00"/>
    <x v="0"/>
    <x v="2"/>
    <s v="ZJ"/>
    <s v="9200087617"/>
    <s v="50"/>
    <n v="-28"/>
    <s v=""/>
    <x v="1"/>
    <x v="6"/>
    <x v="1"/>
  </r>
  <r>
    <s v="1012"/>
    <s v="0L"/>
    <x v="6"/>
    <d v="2017-11-14T00:00:00"/>
    <x v="0"/>
    <x v="2"/>
    <s v="ZJ"/>
    <s v="9200087617"/>
    <s v="50"/>
    <n v="-1596"/>
    <s v=""/>
    <x v="1"/>
    <x v="6"/>
    <x v="1"/>
  </r>
  <r>
    <s v="1012"/>
    <s v="0L"/>
    <x v="6"/>
    <d v="2017-11-14T00:00:00"/>
    <x v="0"/>
    <x v="2"/>
    <s v="ZJ"/>
    <s v="9200087617"/>
    <s v="50"/>
    <n v="-56"/>
    <s v=""/>
    <x v="2"/>
    <x v="6"/>
    <x v="2"/>
  </r>
  <r>
    <s v="1012"/>
    <s v="0L"/>
    <x v="6"/>
    <d v="2017-11-14T00:00:00"/>
    <x v="0"/>
    <x v="2"/>
    <s v="ZJ"/>
    <s v="9200087627"/>
    <s v="40"/>
    <n v="28"/>
    <s v=""/>
    <x v="1"/>
    <x v="6"/>
    <x v="1"/>
  </r>
  <r>
    <s v="1012"/>
    <s v="0L"/>
    <x v="6"/>
    <d v="2017-11-13T00:00:00"/>
    <x v="0"/>
    <x v="2"/>
    <s v="ZJ"/>
    <s v="9200087654"/>
    <s v="50"/>
    <n v="-56"/>
    <s v=""/>
    <x v="2"/>
    <x v="6"/>
    <x v="2"/>
  </r>
  <r>
    <s v="1012"/>
    <s v="0L"/>
    <x v="6"/>
    <d v="2017-11-13T00:00:00"/>
    <x v="0"/>
    <x v="2"/>
    <s v="ZJ"/>
    <s v="9200087654"/>
    <s v="50"/>
    <n v="-56"/>
    <s v=""/>
    <x v="1"/>
    <x v="6"/>
    <x v="1"/>
  </r>
  <r>
    <s v="1012"/>
    <s v="0L"/>
    <x v="6"/>
    <d v="2017-11-13T00:00:00"/>
    <x v="0"/>
    <x v="2"/>
    <s v="ZJ"/>
    <s v="9200087654"/>
    <s v="50"/>
    <n v="-2352"/>
    <s v=""/>
    <x v="1"/>
    <x v="6"/>
    <x v="1"/>
  </r>
  <r>
    <s v="1012"/>
    <s v="0L"/>
    <x v="6"/>
    <d v="2017-11-15T00:00:00"/>
    <x v="0"/>
    <x v="2"/>
    <s v="ZJ"/>
    <s v="9200087671"/>
    <s v="50"/>
    <n v="-196"/>
    <s v=""/>
    <x v="1"/>
    <x v="6"/>
    <x v="1"/>
  </r>
  <r>
    <s v="1012"/>
    <s v="0L"/>
    <x v="6"/>
    <d v="2017-11-15T00:00:00"/>
    <x v="0"/>
    <x v="2"/>
    <s v="ZJ"/>
    <s v="9200087700"/>
    <s v="50"/>
    <n v="-56"/>
    <s v=""/>
    <x v="2"/>
    <x v="6"/>
    <x v="2"/>
  </r>
  <r>
    <s v="1012"/>
    <s v="0L"/>
    <x v="6"/>
    <d v="2017-11-15T00:00:00"/>
    <x v="0"/>
    <x v="2"/>
    <s v="ZJ"/>
    <s v="9200087700"/>
    <s v="50"/>
    <n v="-84"/>
    <s v=""/>
    <x v="1"/>
    <x v="6"/>
    <x v="1"/>
  </r>
  <r>
    <s v="1012"/>
    <s v="0L"/>
    <x v="6"/>
    <d v="2017-11-15T00:00:00"/>
    <x v="0"/>
    <x v="2"/>
    <s v="ZJ"/>
    <s v="9200087700"/>
    <s v="50"/>
    <n v="-28"/>
    <s v=""/>
    <x v="1"/>
    <x v="6"/>
    <x v="1"/>
  </r>
  <r>
    <s v="1012"/>
    <s v="0L"/>
    <x v="6"/>
    <d v="2017-11-15T00:00:00"/>
    <x v="0"/>
    <x v="2"/>
    <s v="ZJ"/>
    <s v="9200087700"/>
    <s v="50"/>
    <n v="-1988"/>
    <s v=""/>
    <x v="1"/>
    <x v="6"/>
    <x v="1"/>
  </r>
  <r>
    <s v="1012"/>
    <s v="0L"/>
    <x v="6"/>
    <d v="2017-11-16T00:00:00"/>
    <x v="0"/>
    <x v="2"/>
    <s v="ZJ"/>
    <s v="9200087725"/>
    <s v="50"/>
    <n v="-56"/>
    <s v=""/>
    <x v="1"/>
    <x v="6"/>
    <x v="1"/>
  </r>
  <r>
    <s v="1012"/>
    <s v="0L"/>
    <x v="6"/>
    <d v="2017-11-16T00:00:00"/>
    <x v="0"/>
    <x v="2"/>
    <s v="ZJ"/>
    <s v="9200087747"/>
    <s v="40"/>
    <n v="28"/>
    <s v=""/>
    <x v="1"/>
    <x v="6"/>
    <x v="1"/>
  </r>
  <r>
    <s v="1012"/>
    <s v="0L"/>
    <x v="6"/>
    <d v="2017-11-16T00:00:00"/>
    <x v="0"/>
    <x v="2"/>
    <s v="ZJ"/>
    <s v="9200087764"/>
    <s v="50"/>
    <n v="-56"/>
    <s v=""/>
    <x v="1"/>
    <x v="6"/>
    <x v="1"/>
  </r>
  <r>
    <s v="1012"/>
    <s v="0L"/>
    <x v="6"/>
    <d v="2017-11-16T00:00:00"/>
    <x v="0"/>
    <x v="2"/>
    <s v="ZJ"/>
    <s v="9200087764"/>
    <s v="50"/>
    <n v="-924"/>
    <s v=""/>
    <x v="1"/>
    <x v="6"/>
    <x v="1"/>
  </r>
  <r>
    <s v="1012"/>
    <s v="0L"/>
    <x v="6"/>
    <d v="2017-11-16T00:00:00"/>
    <x v="0"/>
    <x v="2"/>
    <s v="ZJ"/>
    <s v="9200087764"/>
    <s v="50"/>
    <n v="-28"/>
    <s v=""/>
    <x v="1"/>
    <x v="6"/>
    <x v="1"/>
  </r>
  <r>
    <s v="1012"/>
    <s v="0L"/>
    <x v="6"/>
    <d v="2017-11-16T00:00:00"/>
    <x v="0"/>
    <x v="2"/>
    <s v="ZJ"/>
    <s v="9200087764"/>
    <s v="50"/>
    <n v="-28"/>
    <s v=""/>
    <x v="1"/>
    <x v="6"/>
    <x v="1"/>
  </r>
  <r>
    <s v="1012"/>
    <s v="0L"/>
    <x v="6"/>
    <d v="2017-11-16T00:00:00"/>
    <x v="0"/>
    <x v="2"/>
    <s v="ZJ"/>
    <s v="9200087764"/>
    <s v="50"/>
    <n v="-28"/>
    <s v=""/>
    <x v="1"/>
    <x v="6"/>
    <x v="1"/>
  </r>
  <r>
    <s v="1012"/>
    <s v="0L"/>
    <x v="6"/>
    <d v="2017-11-16T00:00:00"/>
    <x v="0"/>
    <x v="2"/>
    <s v="ZJ"/>
    <s v="9200087764"/>
    <s v="50"/>
    <n v="-28"/>
    <s v=""/>
    <x v="1"/>
    <x v="6"/>
    <x v="1"/>
  </r>
  <r>
    <s v="1012"/>
    <s v="0L"/>
    <x v="6"/>
    <d v="2017-11-02T00:00:00"/>
    <x v="0"/>
    <x v="2"/>
    <s v="ZJ"/>
    <s v="9200087796"/>
    <s v="40"/>
    <n v="28"/>
    <s v=""/>
    <x v="1"/>
    <x v="6"/>
    <x v="1"/>
  </r>
  <r>
    <s v="1012"/>
    <s v="0L"/>
    <x v="6"/>
    <d v="2017-11-17T00:00:00"/>
    <x v="0"/>
    <x v="2"/>
    <s v="ZJ"/>
    <s v="9200087801"/>
    <s v="40"/>
    <n v="28"/>
    <s v=""/>
    <x v="1"/>
    <x v="6"/>
    <x v="1"/>
  </r>
  <r>
    <s v="1012"/>
    <s v="0L"/>
    <x v="6"/>
    <d v="2017-11-17T00:00:00"/>
    <x v="0"/>
    <x v="2"/>
    <s v="ZJ"/>
    <s v="9200087801"/>
    <s v="40"/>
    <n v="28"/>
    <s v=""/>
    <x v="1"/>
    <x v="6"/>
    <x v="1"/>
  </r>
  <r>
    <s v="1012"/>
    <s v="0L"/>
    <x v="6"/>
    <d v="2017-11-17T00:00:00"/>
    <x v="0"/>
    <x v="2"/>
    <s v="ZJ"/>
    <s v="9200087801"/>
    <s v="40"/>
    <n v="28"/>
    <s v=""/>
    <x v="1"/>
    <x v="6"/>
    <x v="1"/>
  </r>
  <r>
    <s v="1012"/>
    <s v="0L"/>
    <x v="6"/>
    <d v="2017-11-17T00:00:00"/>
    <x v="0"/>
    <x v="2"/>
    <s v="ZJ"/>
    <s v="9200087801"/>
    <s v="40"/>
    <n v="28"/>
    <s v=""/>
    <x v="1"/>
    <x v="6"/>
    <x v="1"/>
  </r>
  <r>
    <s v="1012"/>
    <s v="0L"/>
    <x v="6"/>
    <d v="2017-11-17T00:00:00"/>
    <x v="0"/>
    <x v="2"/>
    <s v="ZJ"/>
    <s v="9200087807"/>
    <s v="50"/>
    <n v="-28"/>
    <s v=""/>
    <x v="0"/>
    <x v="6"/>
    <x v="0"/>
  </r>
  <r>
    <s v="1012"/>
    <s v="0L"/>
    <x v="6"/>
    <d v="2017-11-17T00:00:00"/>
    <x v="0"/>
    <x v="2"/>
    <s v="ZJ"/>
    <s v="9200087807"/>
    <s v="50"/>
    <n v="-28"/>
    <s v=""/>
    <x v="2"/>
    <x v="6"/>
    <x v="2"/>
  </r>
  <r>
    <s v="1012"/>
    <s v="0L"/>
    <x v="6"/>
    <d v="2017-11-17T00:00:00"/>
    <x v="0"/>
    <x v="2"/>
    <s v="ZJ"/>
    <s v="9200087807"/>
    <s v="50"/>
    <n v="-2912"/>
    <s v=""/>
    <x v="1"/>
    <x v="6"/>
    <x v="1"/>
  </r>
  <r>
    <s v="1012"/>
    <s v="0L"/>
    <x v="6"/>
    <d v="2017-11-17T00:00:00"/>
    <x v="0"/>
    <x v="2"/>
    <s v="ZJ"/>
    <s v="9200087807"/>
    <s v="50"/>
    <n v="-28"/>
    <s v=""/>
    <x v="1"/>
    <x v="6"/>
    <x v="1"/>
  </r>
  <r>
    <s v="1012"/>
    <s v="0L"/>
    <x v="6"/>
    <d v="2017-11-17T00:00:00"/>
    <x v="0"/>
    <x v="2"/>
    <s v="ZJ"/>
    <s v="9200087807"/>
    <s v="50"/>
    <n v="-28"/>
    <s v=""/>
    <x v="1"/>
    <x v="6"/>
    <x v="1"/>
  </r>
  <r>
    <s v="1012"/>
    <s v="0L"/>
    <x v="6"/>
    <d v="2017-11-17T00:00:00"/>
    <x v="0"/>
    <x v="2"/>
    <s v="ZJ"/>
    <s v="9200087807"/>
    <s v="50"/>
    <n v="-56"/>
    <s v=""/>
    <x v="1"/>
    <x v="6"/>
    <x v="1"/>
  </r>
  <r>
    <s v="1012"/>
    <s v="0L"/>
    <x v="6"/>
    <d v="2017-11-18T00:00:00"/>
    <x v="0"/>
    <x v="2"/>
    <s v="ZJ"/>
    <s v="9200087828"/>
    <s v="50"/>
    <n v="-196"/>
    <s v=""/>
    <x v="1"/>
    <x v="6"/>
    <x v="1"/>
  </r>
  <r>
    <s v="1012"/>
    <s v="0L"/>
    <x v="6"/>
    <d v="2017-11-18T00:00:00"/>
    <x v="0"/>
    <x v="2"/>
    <s v="ZJ"/>
    <s v="9200087830"/>
    <s v="50"/>
    <n v="-28"/>
    <s v=""/>
    <x v="1"/>
    <x v="6"/>
    <x v="1"/>
  </r>
  <r>
    <s v="1012"/>
    <s v="0L"/>
    <x v="6"/>
    <d v="2017-11-20T00:00:00"/>
    <x v="0"/>
    <x v="2"/>
    <s v="ZJ"/>
    <s v="9200087882"/>
    <s v="40"/>
    <n v="28"/>
    <s v=""/>
    <x v="1"/>
    <x v="6"/>
    <x v="1"/>
  </r>
  <r>
    <s v="1012"/>
    <s v="0L"/>
    <x v="6"/>
    <d v="2017-11-21T00:00:00"/>
    <x v="0"/>
    <x v="2"/>
    <s v="ZJ"/>
    <s v="9200087910"/>
    <s v="50"/>
    <n v="-56"/>
    <s v=""/>
    <x v="2"/>
    <x v="6"/>
    <x v="2"/>
  </r>
  <r>
    <s v="1012"/>
    <s v="0L"/>
    <x v="6"/>
    <d v="2017-11-21T00:00:00"/>
    <x v="0"/>
    <x v="2"/>
    <s v="ZJ"/>
    <s v="9200087910"/>
    <s v="50"/>
    <n v="-1736"/>
    <s v=""/>
    <x v="1"/>
    <x v="6"/>
    <x v="1"/>
  </r>
  <r>
    <s v="1012"/>
    <s v="0L"/>
    <x v="6"/>
    <d v="2017-11-21T00:00:00"/>
    <x v="0"/>
    <x v="2"/>
    <s v="ZJ"/>
    <s v="9200087910"/>
    <s v="50"/>
    <n v="-28"/>
    <s v=""/>
    <x v="1"/>
    <x v="6"/>
    <x v="1"/>
  </r>
  <r>
    <s v="1012"/>
    <s v="0L"/>
    <x v="6"/>
    <d v="2017-11-21T00:00:00"/>
    <x v="0"/>
    <x v="2"/>
    <s v="ZJ"/>
    <s v="9200087908"/>
    <s v="40"/>
    <n v="28"/>
    <s v=""/>
    <x v="0"/>
    <x v="6"/>
    <x v="0"/>
  </r>
  <r>
    <s v="1012"/>
    <s v="0L"/>
    <x v="6"/>
    <d v="2017-11-21T00:00:00"/>
    <x v="0"/>
    <x v="2"/>
    <s v="ZJ"/>
    <s v="9200087908"/>
    <s v="40"/>
    <n v="28"/>
    <s v=""/>
    <x v="1"/>
    <x v="6"/>
    <x v="1"/>
  </r>
  <r>
    <s v="1012"/>
    <s v="0L"/>
    <x v="6"/>
    <d v="2017-11-20T00:00:00"/>
    <x v="0"/>
    <x v="2"/>
    <s v="ZJ"/>
    <s v="9200087937"/>
    <s v="50"/>
    <n v="-28"/>
    <s v=""/>
    <x v="2"/>
    <x v="6"/>
    <x v="2"/>
  </r>
  <r>
    <s v="1012"/>
    <s v="0L"/>
    <x v="6"/>
    <d v="2017-11-20T00:00:00"/>
    <x v="0"/>
    <x v="2"/>
    <s v="ZJ"/>
    <s v="9200087937"/>
    <s v="50"/>
    <n v="-3164"/>
    <s v=""/>
    <x v="1"/>
    <x v="6"/>
    <x v="1"/>
  </r>
  <r>
    <s v="1012"/>
    <s v="0L"/>
    <x v="6"/>
    <d v="2017-11-20T00:00:00"/>
    <x v="0"/>
    <x v="2"/>
    <s v="ZJ"/>
    <s v="9200087937"/>
    <s v="50"/>
    <n v="-56"/>
    <s v=""/>
    <x v="1"/>
    <x v="6"/>
    <x v="1"/>
  </r>
  <r>
    <s v="1012"/>
    <s v="0L"/>
    <x v="6"/>
    <d v="2017-11-20T00:00:00"/>
    <x v="0"/>
    <x v="2"/>
    <s v="ZJ"/>
    <s v="9200087937"/>
    <s v="50"/>
    <n v="-28"/>
    <s v=""/>
    <x v="0"/>
    <x v="6"/>
    <x v="0"/>
  </r>
  <r>
    <s v="1012"/>
    <s v="0L"/>
    <x v="6"/>
    <d v="2017-11-20T00:00:00"/>
    <x v="0"/>
    <x v="2"/>
    <s v="ZJ"/>
    <s v="9200087937"/>
    <s v="50"/>
    <n v="-56"/>
    <s v=""/>
    <x v="2"/>
    <x v="6"/>
    <x v="2"/>
  </r>
  <r>
    <s v="1012"/>
    <s v="0L"/>
    <x v="6"/>
    <d v="2017-11-22T00:00:00"/>
    <x v="0"/>
    <x v="2"/>
    <s v="ZJ"/>
    <s v="9200087943"/>
    <s v="50"/>
    <n v="-196"/>
    <s v=""/>
    <x v="1"/>
    <x v="6"/>
    <x v="1"/>
  </r>
  <r>
    <s v="1012"/>
    <s v="0L"/>
    <x v="6"/>
    <d v="2017-11-22T00:00:00"/>
    <x v="0"/>
    <x v="2"/>
    <s v="ZJ"/>
    <s v="9200087971"/>
    <s v="40"/>
    <n v="28"/>
    <s v=""/>
    <x v="0"/>
    <x v="6"/>
    <x v="0"/>
  </r>
  <r>
    <s v="1012"/>
    <s v="0L"/>
    <x v="6"/>
    <d v="2017-11-22T00:00:00"/>
    <x v="0"/>
    <x v="2"/>
    <s v="ZJ"/>
    <s v="9200087989"/>
    <s v="50"/>
    <n v="-56"/>
    <s v=""/>
    <x v="2"/>
    <x v="6"/>
    <x v="2"/>
  </r>
  <r>
    <s v="1012"/>
    <s v="0L"/>
    <x v="6"/>
    <d v="2017-11-22T00:00:00"/>
    <x v="0"/>
    <x v="2"/>
    <s v="ZJ"/>
    <s v="9200087989"/>
    <s v="50"/>
    <n v="-1820"/>
    <s v=""/>
    <x v="1"/>
    <x v="6"/>
    <x v="1"/>
  </r>
  <r>
    <s v="1012"/>
    <s v="0L"/>
    <x v="6"/>
    <d v="2017-11-22T00:00:00"/>
    <x v="0"/>
    <x v="2"/>
    <s v="ZJ"/>
    <s v="9200087989"/>
    <s v="50"/>
    <n v="-28"/>
    <s v=""/>
    <x v="1"/>
    <x v="6"/>
    <x v="1"/>
  </r>
  <r>
    <s v="1012"/>
    <s v="0L"/>
    <x v="6"/>
    <d v="2017-11-22T00:00:00"/>
    <x v="0"/>
    <x v="2"/>
    <s v="ZJ"/>
    <s v="9200087989"/>
    <s v="50"/>
    <n v="-28"/>
    <s v=""/>
    <x v="1"/>
    <x v="6"/>
    <x v="1"/>
  </r>
  <r>
    <s v="1012"/>
    <s v="0L"/>
    <x v="6"/>
    <d v="2017-11-22T00:00:00"/>
    <x v="0"/>
    <x v="2"/>
    <s v="ZJ"/>
    <s v="9200087989"/>
    <s v="50"/>
    <n v="-28"/>
    <s v=""/>
    <x v="0"/>
    <x v="6"/>
    <x v="0"/>
  </r>
  <r>
    <s v="1012"/>
    <s v="0L"/>
    <x v="6"/>
    <d v="2017-11-25T00:00:00"/>
    <x v="0"/>
    <x v="2"/>
    <s v="ZJ"/>
    <s v="9200088024"/>
    <s v="50"/>
    <n v="-308"/>
    <s v=""/>
    <x v="1"/>
    <x v="6"/>
    <x v="1"/>
  </r>
  <r>
    <s v="1012"/>
    <s v="0L"/>
    <x v="6"/>
    <d v="2017-11-26T00:00:00"/>
    <x v="0"/>
    <x v="2"/>
    <s v="ZJ"/>
    <s v="9200088025"/>
    <s v="50"/>
    <n v="-112"/>
    <s v=""/>
    <x v="1"/>
    <x v="6"/>
    <x v="1"/>
  </r>
  <r>
    <s v="1012"/>
    <s v="0L"/>
    <x v="6"/>
    <d v="2017-11-27T00:00:00"/>
    <x v="0"/>
    <x v="2"/>
    <s v="ZJ"/>
    <s v="9200088028"/>
    <s v="40"/>
    <n v="28"/>
    <s v=""/>
    <x v="1"/>
    <x v="6"/>
    <x v="1"/>
  </r>
  <r>
    <s v="1012"/>
    <s v="0L"/>
    <x v="6"/>
    <d v="2017-11-24T00:00:00"/>
    <x v="0"/>
    <x v="2"/>
    <s v="ZJ"/>
    <s v="9200088053"/>
    <s v="50"/>
    <n v="-56"/>
    <s v=""/>
    <x v="1"/>
    <x v="6"/>
    <x v="1"/>
  </r>
  <r>
    <s v="1012"/>
    <s v="0L"/>
    <x v="6"/>
    <d v="2017-11-28T00:00:00"/>
    <x v="0"/>
    <x v="2"/>
    <s v="ZJ"/>
    <s v="9200088125"/>
    <s v="50"/>
    <n v="-56"/>
    <s v=""/>
    <x v="1"/>
    <x v="6"/>
    <x v="1"/>
  </r>
  <r>
    <s v="1012"/>
    <s v="0L"/>
    <x v="6"/>
    <d v="2017-11-28T00:00:00"/>
    <x v="0"/>
    <x v="2"/>
    <s v="ZJ"/>
    <s v="9200088125"/>
    <s v="50"/>
    <n v="-56"/>
    <s v=""/>
    <x v="0"/>
    <x v="6"/>
    <x v="0"/>
  </r>
  <r>
    <s v="1012"/>
    <s v="0L"/>
    <x v="6"/>
    <d v="2017-11-28T00:00:00"/>
    <x v="0"/>
    <x v="2"/>
    <s v="ZJ"/>
    <s v="9200088125"/>
    <s v="50"/>
    <n v="-1860.36"/>
    <s v=""/>
    <x v="1"/>
    <x v="6"/>
    <x v="1"/>
  </r>
  <r>
    <s v="1012"/>
    <s v="0L"/>
    <x v="6"/>
    <d v="2017-11-28T00:00:00"/>
    <x v="0"/>
    <x v="2"/>
    <s v="ZJ"/>
    <s v="9200088125"/>
    <s v="50"/>
    <n v="-112"/>
    <s v=""/>
    <x v="1"/>
    <x v="6"/>
    <x v="1"/>
  </r>
  <r>
    <s v="1012"/>
    <s v="0L"/>
    <x v="6"/>
    <d v="2017-11-28T00:00:00"/>
    <x v="0"/>
    <x v="2"/>
    <s v="ZJ"/>
    <s v="9200088125"/>
    <s v="50"/>
    <n v="-28"/>
    <s v=""/>
    <x v="4"/>
    <x v="6"/>
    <x v="4"/>
  </r>
  <r>
    <s v="1012"/>
    <s v="0L"/>
    <x v="6"/>
    <d v="2017-11-28T00:00:00"/>
    <x v="0"/>
    <x v="2"/>
    <s v="ZJ"/>
    <s v="9200088125"/>
    <s v="50"/>
    <n v="-56"/>
    <s v=""/>
    <x v="2"/>
    <x v="6"/>
    <x v="2"/>
  </r>
  <r>
    <s v="1012"/>
    <s v="0L"/>
    <x v="6"/>
    <d v="2017-11-27T00:00:00"/>
    <x v="0"/>
    <x v="2"/>
    <s v="ZJ"/>
    <s v="9200088134"/>
    <s v="40"/>
    <n v="28"/>
    <s v=""/>
    <x v="1"/>
    <x v="6"/>
    <x v="1"/>
  </r>
  <r>
    <s v="1012"/>
    <s v="0L"/>
    <x v="6"/>
    <d v="2017-11-27T00:00:00"/>
    <x v="0"/>
    <x v="2"/>
    <s v="ZJ"/>
    <s v="9200088134"/>
    <s v="40"/>
    <n v="28"/>
    <s v=""/>
    <x v="1"/>
    <x v="6"/>
    <x v="1"/>
  </r>
  <r>
    <s v="1012"/>
    <s v="0L"/>
    <x v="6"/>
    <d v="2017-11-28T00:00:00"/>
    <x v="0"/>
    <x v="2"/>
    <s v="ZJ"/>
    <s v="9200088143"/>
    <s v="40"/>
    <n v="28"/>
    <s v=""/>
    <x v="1"/>
    <x v="6"/>
    <x v="1"/>
  </r>
  <r>
    <s v="1012"/>
    <s v="0L"/>
    <x v="6"/>
    <d v="2017-11-27T00:00:00"/>
    <x v="0"/>
    <x v="2"/>
    <s v="ZJ"/>
    <s v="9200088149"/>
    <s v="50"/>
    <n v="-56"/>
    <s v=""/>
    <x v="0"/>
    <x v="6"/>
    <x v="0"/>
  </r>
  <r>
    <s v="1012"/>
    <s v="0L"/>
    <x v="6"/>
    <d v="2017-11-27T00:00:00"/>
    <x v="0"/>
    <x v="2"/>
    <s v="ZJ"/>
    <s v="9200088149"/>
    <s v="50"/>
    <n v="-56"/>
    <s v=""/>
    <x v="1"/>
    <x v="6"/>
    <x v="1"/>
  </r>
  <r>
    <s v="1012"/>
    <s v="0L"/>
    <x v="6"/>
    <d v="2017-11-27T00:00:00"/>
    <x v="0"/>
    <x v="2"/>
    <s v="ZJ"/>
    <s v="9200088149"/>
    <s v="50"/>
    <n v="-28"/>
    <s v=""/>
    <x v="1"/>
    <x v="6"/>
    <x v="1"/>
  </r>
  <r>
    <s v="1012"/>
    <s v="0L"/>
    <x v="6"/>
    <d v="2017-11-27T00:00:00"/>
    <x v="0"/>
    <x v="2"/>
    <s v="ZJ"/>
    <s v="9200088149"/>
    <s v="50"/>
    <n v="-3108"/>
    <s v=""/>
    <x v="1"/>
    <x v="6"/>
    <x v="1"/>
  </r>
  <r>
    <s v="1012"/>
    <s v="0L"/>
    <x v="6"/>
    <d v="2017-11-29T00:00:00"/>
    <x v="0"/>
    <x v="2"/>
    <s v="ZJ"/>
    <s v="9200088195"/>
    <s v="40"/>
    <n v="28"/>
    <s v=""/>
    <x v="1"/>
    <x v="6"/>
    <x v="1"/>
  </r>
  <r>
    <s v="1012"/>
    <s v="0L"/>
    <x v="6"/>
    <d v="2017-11-29T00:00:00"/>
    <x v="0"/>
    <x v="2"/>
    <s v="ZJ"/>
    <s v="9200088195"/>
    <s v="40"/>
    <n v="52"/>
    <s v=""/>
    <x v="0"/>
    <x v="6"/>
    <x v="0"/>
  </r>
  <r>
    <s v="1012"/>
    <s v="0L"/>
    <x v="6"/>
    <d v="2017-11-29T00:00:00"/>
    <x v="0"/>
    <x v="2"/>
    <s v="ZJ"/>
    <s v="9200088213"/>
    <s v="50"/>
    <n v="-2464"/>
    <s v=""/>
    <x v="1"/>
    <x v="6"/>
    <x v="1"/>
  </r>
  <r>
    <s v="1012"/>
    <s v="0L"/>
    <x v="6"/>
    <d v="2017-11-29T00:00:00"/>
    <x v="0"/>
    <x v="2"/>
    <s v="ZJ"/>
    <s v="9200088213"/>
    <s v="50"/>
    <n v="-28"/>
    <s v=""/>
    <x v="0"/>
    <x v="6"/>
    <x v="0"/>
  </r>
  <r>
    <s v="1012"/>
    <s v="0L"/>
    <x v="6"/>
    <d v="2017-11-29T00:00:00"/>
    <x v="0"/>
    <x v="2"/>
    <s v="ZJ"/>
    <s v="9200088213"/>
    <s v="50"/>
    <n v="-56"/>
    <s v=""/>
    <x v="2"/>
    <x v="6"/>
    <x v="2"/>
  </r>
  <r>
    <s v="1012"/>
    <s v="0L"/>
    <x v="6"/>
    <d v="2017-11-29T00:00:00"/>
    <x v="0"/>
    <x v="2"/>
    <s v="ZJ"/>
    <s v="9200088264"/>
    <s v="40"/>
    <n v="28"/>
    <s v=""/>
    <x v="1"/>
    <x v="6"/>
    <x v="1"/>
  </r>
  <r>
    <s v="1012"/>
    <s v="0L"/>
    <x v="6"/>
    <d v="2017-11-30T00:00:00"/>
    <x v="0"/>
    <x v="2"/>
    <s v="ZJ"/>
    <s v="9200088265"/>
    <s v="40"/>
    <n v="28"/>
    <s v=""/>
    <x v="1"/>
    <x v="6"/>
    <x v="1"/>
  </r>
  <r>
    <s v="1012"/>
    <s v="0L"/>
    <x v="6"/>
    <d v="2017-11-30T00:00:00"/>
    <x v="0"/>
    <x v="2"/>
    <s v="ZJ"/>
    <s v="9200088268"/>
    <s v="50"/>
    <n v="-1988"/>
    <s v=""/>
    <x v="1"/>
    <x v="6"/>
    <x v="1"/>
  </r>
  <r>
    <s v="1012"/>
    <s v="0L"/>
    <x v="6"/>
    <d v="2017-11-30T00:00:00"/>
    <x v="0"/>
    <x v="2"/>
    <s v="ZJ"/>
    <s v="9200088268"/>
    <s v="50"/>
    <n v="-28"/>
    <s v=""/>
    <x v="1"/>
    <x v="6"/>
    <x v="1"/>
  </r>
  <r>
    <s v="1012"/>
    <s v="0L"/>
    <x v="6"/>
    <d v="2017-11-30T00:00:00"/>
    <x v="0"/>
    <x v="2"/>
    <s v="ZJ"/>
    <s v="9200088268"/>
    <s v="50"/>
    <n v="-56"/>
    <s v=""/>
    <x v="0"/>
    <x v="6"/>
    <x v="0"/>
  </r>
  <r>
    <s v="1012"/>
    <s v="0L"/>
    <x v="6"/>
    <d v="2017-12-01T00:00:00"/>
    <x v="0"/>
    <x v="3"/>
    <s v="ZJ"/>
    <s v="9200088335"/>
    <s v="50"/>
    <n v="-28"/>
    <s v=""/>
    <x v="1"/>
    <x v="6"/>
    <x v="1"/>
  </r>
  <r>
    <s v="1012"/>
    <s v="0L"/>
    <x v="6"/>
    <d v="2017-12-01T00:00:00"/>
    <x v="0"/>
    <x v="3"/>
    <s v="ZJ"/>
    <s v="9200088335"/>
    <s v="50"/>
    <n v="-28"/>
    <s v=""/>
    <x v="1"/>
    <x v="6"/>
    <x v="1"/>
  </r>
  <r>
    <s v="1012"/>
    <s v="0L"/>
    <x v="6"/>
    <d v="2017-12-01T00:00:00"/>
    <x v="0"/>
    <x v="3"/>
    <s v="ZJ"/>
    <s v="9200088335"/>
    <s v="50"/>
    <n v="-3892"/>
    <s v=""/>
    <x v="1"/>
    <x v="6"/>
    <x v="1"/>
  </r>
  <r>
    <s v="1012"/>
    <s v="0L"/>
    <x v="6"/>
    <d v="2017-12-01T00:00:00"/>
    <x v="0"/>
    <x v="3"/>
    <s v="ZJ"/>
    <s v="9200088335"/>
    <s v="50"/>
    <n v="-56"/>
    <s v=""/>
    <x v="0"/>
    <x v="6"/>
    <x v="0"/>
  </r>
  <r>
    <s v="1012"/>
    <s v="0L"/>
    <x v="6"/>
    <d v="2017-12-01T00:00:00"/>
    <x v="0"/>
    <x v="3"/>
    <s v="ZJ"/>
    <s v="9200088337"/>
    <s v="40"/>
    <n v="28"/>
    <s v=""/>
    <x v="1"/>
    <x v="6"/>
    <x v="1"/>
  </r>
  <r>
    <s v="1012"/>
    <s v="0L"/>
    <x v="6"/>
    <d v="2017-12-02T00:00:00"/>
    <x v="0"/>
    <x v="3"/>
    <s v="ZJ"/>
    <s v="9200088350"/>
    <s v="50"/>
    <n v="-28"/>
    <s v=""/>
    <x v="1"/>
    <x v="6"/>
    <x v="1"/>
  </r>
  <r>
    <s v="1012"/>
    <s v="0L"/>
    <x v="6"/>
    <d v="2017-12-02T00:00:00"/>
    <x v="0"/>
    <x v="3"/>
    <s v="ZJ"/>
    <s v="9200088358"/>
    <s v="50"/>
    <n v="-112"/>
    <s v=""/>
    <x v="1"/>
    <x v="6"/>
    <x v="1"/>
  </r>
  <r>
    <s v="1012"/>
    <s v="0L"/>
    <x v="6"/>
    <d v="2017-12-03T00:00:00"/>
    <x v="0"/>
    <x v="3"/>
    <s v="ZJ"/>
    <s v="9200088359"/>
    <s v="50"/>
    <n v="-84"/>
    <s v=""/>
    <x v="1"/>
    <x v="6"/>
    <x v="1"/>
  </r>
  <r>
    <s v="1012"/>
    <s v="0L"/>
    <x v="6"/>
    <d v="2017-12-03T00:00:00"/>
    <x v="0"/>
    <x v="3"/>
    <s v="ZJ"/>
    <s v="9200088383"/>
    <s v="50"/>
    <n v="-28"/>
    <s v=""/>
    <x v="1"/>
    <x v="6"/>
    <x v="1"/>
  </r>
  <r>
    <s v="1012"/>
    <s v="0L"/>
    <x v="6"/>
    <d v="2017-12-05T00:00:00"/>
    <x v="0"/>
    <x v="3"/>
    <s v="ZJ"/>
    <s v="9200088435"/>
    <s v="50"/>
    <n v="-28"/>
    <s v=""/>
    <x v="0"/>
    <x v="6"/>
    <x v="0"/>
  </r>
  <r>
    <s v="1012"/>
    <s v="0L"/>
    <x v="6"/>
    <d v="2017-12-05T00:00:00"/>
    <x v="0"/>
    <x v="3"/>
    <s v="ZJ"/>
    <s v="9200088435"/>
    <s v="50"/>
    <n v="-64.12"/>
    <s v=""/>
    <x v="2"/>
    <x v="6"/>
    <x v="2"/>
  </r>
  <r>
    <s v="1012"/>
    <s v="0L"/>
    <x v="6"/>
    <d v="2017-12-05T00:00:00"/>
    <x v="0"/>
    <x v="3"/>
    <s v="ZJ"/>
    <s v="9200088435"/>
    <s v="50"/>
    <n v="-2744"/>
    <s v=""/>
    <x v="1"/>
    <x v="6"/>
    <x v="1"/>
  </r>
  <r>
    <s v="1012"/>
    <s v="0L"/>
    <x v="6"/>
    <d v="2017-12-04T00:00:00"/>
    <x v="0"/>
    <x v="3"/>
    <s v="ZJ"/>
    <s v="9200088436"/>
    <s v="40"/>
    <n v="28"/>
    <s v=""/>
    <x v="1"/>
    <x v="6"/>
    <x v="1"/>
  </r>
  <r>
    <s v="1012"/>
    <s v="0L"/>
    <x v="6"/>
    <d v="2017-12-05T00:00:00"/>
    <x v="0"/>
    <x v="3"/>
    <s v="ZJ"/>
    <s v="9200088442"/>
    <s v="40"/>
    <n v="28"/>
    <s v=""/>
    <x v="0"/>
    <x v="6"/>
    <x v="0"/>
  </r>
  <r>
    <s v="1012"/>
    <s v="0L"/>
    <x v="6"/>
    <d v="2017-12-05T00:00:00"/>
    <x v="0"/>
    <x v="3"/>
    <s v="ZJ"/>
    <s v="9200088442"/>
    <s v="40"/>
    <n v="28"/>
    <s v=""/>
    <x v="0"/>
    <x v="6"/>
    <x v="0"/>
  </r>
  <r>
    <s v="1012"/>
    <s v="0L"/>
    <x v="6"/>
    <d v="2017-12-04T00:00:00"/>
    <x v="0"/>
    <x v="3"/>
    <s v="ZJ"/>
    <s v="9200088443"/>
    <s v="50"/>
    <n v="-28"/>
    <s v=""/>
    <x v="1"/>
    <x v="6"/>
    <x v="1"/>
  </r>
  <r>
    <s v="1012"/>
    <s v="0L"/>
    <x v="6"/>
    <d v="2017-12-04T00:00:00"/>
    <x v="0"/>
    <x v="3"/>
    <s v="ZJ"/>
    <s v="9200088443"/>
    <s v="50"/>
    <n v="-28"/>
    <s v=""/>
    <x v="1"/>
    <x v="6"/>
    <x v="1"/>
  </r>
  <r>
    <s v="1012"/>
    <s v="0L"/>
    <x v="6"/>
    <d v="2017-12-04T00:00:00"/>
    <x v="0"/>
    <x v="3"/>
    <s v="ZJ"/>
    <s v="9200088443"/>
    <s v="50"/>
    <n v="-28"/>
    <s v=""/>
    <x v="1"/>
    <x v="6"/>
    <x v="1"/>
  </r>
  <r>
    <s v="1012"/>
    <s v="0L"/>
    <x v="6"/>
    <d v="2017-12-04T00:00:00"/>
    <x v="0"/>
    <x v="3"/>
    <s v="ZJ"/>
    <s v="9200088443"/>
    <s v="50"/>
    <n v="-2604"/>
    <s v=""/>
    <x v="1"/>
    <x v="6"/>
    <x v="1"/>
  </r>
  <r>
    <s v="1012"/>
    <s v="0L"/>
    <x v="6"/>
    <d v="2017-12-04T00:00:00"/>
    <x v="0"/>
    <x v="3"/>
    <s v="ZJ"/>
    <s v="9200088443"/>
    <s v="50"/>
    <n v="-84"/>
    <s v=""/>
    <x v="0"/>
    <x v="6"/>
    <x v="0"/>
  </r>
  <r>
    <s v="1012"/>
    <s v="0L"/>
    <x v="6"/>
    <d v="2017-12-04T00:00:00"/>
    <x v="0"/>
    <x v="3"/>
    <s v="ZJ"/>
    <s v="9200088443"/>
    <s v="50"/>
    <n v="-56"/>
    <s v=""/>
    <x v="2"/>
    <x v="6"/>
    <x v="2"/>
  </r>
  <r>
    <s v="1012"/>
    <s v="0L"/>
    <x v="6"/>
    <d v="2017-12-06T00:00:00"/>
    <x v="0"/>
    <x v="3"/>
    <s v="ZJ"/>
    <s v="9200088476"/>
    <s v="50"/>
    <n v="-560"/>
    <s v=""/>
    <x v="1"/>
    <x v="6"/>
    <x v="1"/>
  </r>
  <r>
    <s v="1012"/>
    <s v="0L"/>
    <x v="6"/>
    <d v="2017-12-06T00:00:00"/>
    <x v="0"/>
    <x v="3"/>
    <s v="ZJ"/>
    <s v="9200088527"/>
    <s v="40"/>
    <n v="28"/>
    <s v=""/>
    <x v="1"/>
    <x v="6"/>
    <x v="1"/>
  </r>
  <r>
    <s v="1012"/>
    <s v="0L"/>
    <x v="6"/>
    <d v="2017-12-06T00:00:00"/>
    <x v="0"/>
    <x v="3"/>
    <s v="ZJ"/>
    <s v="9200088543"/>
    <s v="50"/>
    <n v="-28"/>
    <s v=""/>
    <x v="1"/>
    <x v="6"/>
    <x v="1"/>
  </r>
  <r>
    <s v="1012"/>
    <s v="0L"/>
    <x v="6"/>
    <d v="2017-12-06T00:00:00"/>
    <x v="0"/>
    <x v="3"/>
    <s v="ZJ"/>
    <s v="9200088543"/>
    <s v="50"/>
    <n v="-28"/>
    <s v=""/>
    <x v="1"/>
    <x v="6"/>
    <x v="1"/>
  </r>
  <r>
    <s v="1012"/>
    <s v="0L"/>
    <x v="6"/>
    <d v="2017-12-06T00:00:00"/>
    <x v="0"/>
    <x v="3"/>
    <s v="ZJ"/>
    <s v="9200088543"/>
    <s v="50"/>
    <n v="-2744"/>
    <s v=""/>
    <x v="1"/>
    <x v="6"/>
    <x v="1"/>
  </r>
  <r>
    <s v="1012"/>
    <s v="0L"/>
    <x v="6"/>
    <d v="2017-12-06T00:00:00"/>
    <x v="0"/>
    <x v="3"/>
    <s v="ZJ"/>
    <s v="9200088543"/>
    <s v="50"/>
    <n v="-28"/>
    <s v=""/>
    <x v="0"/>
    <x v="6"/>
    <x v="0"/>
  </r>
  <r>
    <s v="1012"/>
    <s v="0L"/>
    <x v="6"/>
    <d v="2017-12-07T00:00:00"/>
    <x v="0"/>
    <x v="3"/>
    <s v="ZJ"/>
    <s v="9200088578"/>
    <s v="40"/>
    <n v="28"/>
    <s v=""/>
    <x v="1"/>
    <x v="6"/>
    <x v="1"/>
  </r>
  <r>
    <s v="1012"/>
    <s v="0L"/>
    <x v="6"/>
    <d v="2017-12-07T00:00:00"/>
    <x v="0"/>
    <x v="3"/>
    <s v="ZJ"/>
    <s v="9200088578"/>
    <s v="40"/>
    <n v="28"/>
    <s v=""/>
    <x v="1"/>
    <x v="6"/>
    <x v="1"/>
  </r>
  <r>
    <s v="1012"/>
    <s v="0L"/>
    <x v="6"/>
    <d v="2017-12-07T00:00:00"/>
    <x v="0"/>
    <x v="3"/>
    <s v="ZJ"/>
    <s v="9200088593"/>
    <s v="50"/>
    <n v="-28"/>
    <s v=""/>
    <x v="1"/>
    <x v="6"/>
    <x v="1"/>
  </r>
  <r>
    <s v="1012"/>
    <s v="0L"/>
    <x v="6"/>
    <d v="2017-12-07T00:00:00"/>
    <x v="0"/>
    <x v="3"/>
    <s v="ZJ"/>
    <s v="9200088593"/>
    <s v="50"/>
    <n v="-1652"/>
    <s v=""/>
    <x v="1"/>
    <x v="6"/>
    <x v="1"/>
  </r>
  <r>
    <s v="1012"/>
    <s v="0L"/>
    <x v="6"/>
    <d v="2017-12-07T00:00:00"/>
    <x v="0"/>
    <x v="3"/>
    <s v="ZJ"/>
    <s v="9200088593"/>
    <s v="50"/>
    <n v="-28"/>
    <s v=""/>
    <x v="2"/>
    <x v="6"/>
    <x v="2"/>
  </r>
  <r>
    <s v="1012"/>
    <s v="0L"/>
    <x v="6"/>
    <d v="2017-12-08T00:00:00"/>
    <x v="0"/>
    <x v="3"/>
    <s v="ZJ"/>
    <s v="9200088640"/>
    <s v="50"/>
    <n v="-56"/>
    <s v=""/>
    <x v="1"/>
    <x v="6"/>
    <x v="1"/>
  </r>
  <r>
    <s v="1012"/>
    <s v="0L"/>
    <x v="6"/>
    <d v="2017-12-08T00:00:00"/>
    <x v="0"/>
    <x v="3"/>
    <s v="ZJ"/>
    <s v="9200088640"/>
    <s v="50"/>
    <n v="-56"/>
    <s v=""/>
    <x v="0"/>
    <x v="6"/>
    <x v="0"/>
  </r>
  <r>
    <s v="1012"/>
    <s v="0L"/>
    <x v="6"/>
    <d v="2017-12-08T00:00:00"/>
    <x v="0"/>
    <x v="3"/>
    <s v="ZJ"/>
    <s v="9200088640"/>
    <s v="50"/>
    <n v="-28"/>
    <s v=""/>
    <x v="1"/>
    <x v="6"/>
    <x v="1"/>
  </r>
  <r>
    <s v="1012"/>
    <s v="0L"/>
    <x v="6"/>
    <d v="2017-12-08T00:00:00"/>
    <x v="0"/>
    <x v="3"/>
    <s v="ZJ"/>
    <s v="9200088640"/>
    <s v="50"/>
    <n v="-28"/>
    <s v=""/>
    <x v="2"/>
    <x v="6"/>
    <x v="2"/>
  </r>
  <r>
    <s v="1012"/>
    <s v="0L"/>
    <x v="6"/>
    <d v="2017-12-08T00:00:00"/>
    <x v="0"/>
    <x v="3"/>
    <s v="ZJ"/>
    <s v="9200088640"/>
    <s v="50"/>
    <n v="-2548"/>
    <s v=""/>
    <x v="1"/>
    <x v="6"/>
    <x v="1"/>
  </r>
  <r>
    <s v="1012"/>
    <s v="0L"/>
    <x v="6"/>
    <d v="2017-12-09T00:00:00"/>
    <x v="0"/>
    <x v="3"/>
    <s v="ZJ"/>
    <s v="9200088652"/>
    <s v="50"/>
    <n v="-224"/>
    <s v=""/>
    <x v="1"/>
    <x v="6"/>
    <x v="1"/>
  </r>
  <r>
    <s v="1012"/>
    <s v="0L"/>
    <x v="6"/>
    <d v="2017-12-09T00:00:00"/>
    <x v="0"/>
    <x v="3"/>
    <s v="ZJ"/>
    <s v="9200088658"/>
    <s v="50"/>
    <n v="-56"/>
    <s v=""/>
    <x v="1"/>
    <x v="6"/>
    <x v="1"/>
  </r>
  <r>
    <s v="1012"/>
    <s v="0L"/>
    <x v="6"/>
    <d v="2017-12-10T00:00:00"/>
    <x v="0"/>
    <x v="3"/>
    <s v="ZJ"/>
    <s v="9200088659"/>
    <s v="50"/>
    <n v="-140"/>
    <s v=""/>
    <x v="1"/>
    <x v="6"/>
    <x v="1"/>
  </r>
  <r>
    <s v="1012"/>
    <s v="0L"/>
    <x v="6"/>
    <d v="2017-12-12T00:00:00"/>
    <x v="0"/>
    <x v="3"/>
    <s v="ZJ"/>
    <s v="9200088736"/>
    <s v="50"/>
    <n v="-112"/>
    <s v=""/>
    <x v="0"/>
    <x v="6"/>
    <x v="0"/>
  </r>
  <r>
    <s v="1012"/>
    <s v="0L"/>
    <x v="6"/>
    <d v="2017-12-12T00:00:00"/>
    <x v="0"/>
    <x v="3"/>
    <s v="ZJ"/>
    <s v="9200088736"/>
    <s v="50"/>
    <n v="-28"/>
    <s v=""/>
    <x v="1"/>
    <x v="6"/>
    <x v="1"/>
  </r>
  <r>
    <s v="1012"/>
    <s v="0L"/>
    <x v="6"/>
    <d v="2017-12-12T00:00:00"/>
    <x v="0"/>
    <x v="3"/>
    <s v="ZJ"/>
    <s v="9200088736"/>
    <s v="50"/>
    <n v="-2352"/>
    <s v=""/>
    <x v="1"/>
    <x v="6"/>
    <x v="1"/>
  </r>
  <r>
    <s v="1012"/>
    <s v="0L"/>
    <x v="6"/>
    <d v="2017-12-12T00:00:00"/>
    <x v="0"/>
    <x v="3"/>
    <s v="ZJ"/>
    <s v="9200088736"/>
    <s v="50"/>
    <n v="-28"/>
    <s v=""/>
    <x v="2"/>
    <x v="6"/>
    <x v="2"/>
  </r>
  <r>
    <s v="1012"/>
    <s v="0L"/>
    <x v="6"/>
    <d v="2017-12-12T00:00:00"/>
    <x v="0"/>
    <x v="3"/>
    <s v="ZJ"/>
    <s v="9200088735"/>
    <s v="40"/>
    <n v="28"/>
    <s v=""/>
    <x v="1"/>
    <x v="6"/>
    <x v="1"/>
  </r>
  <r>
    <s v="1012"/>
    <s v="0L"/>
    <x v="6"/>
    <d v="2017-12-12T00:00:00"/>
    <x v="0"/>
    <x v="3"/>
    <s v="ZJ"/>
    <s v="9200088735"/>
    <s v="40"/>
    <n v="28"/>
    <s v=""/>
    <x v="1"/>
    <x v="6"/>
    <x v="1"/>
  </r>
  <r>
    <s v="1012"/>
    <s v="0L"/>
    <x v="6"/>
    <d v="2017-12-11T00:00:00"/>
    <x v="0"/>
    <x v="3"/>
    <s v="ZJ"/>
    <s v="9200088740"/>
    <s v="40"/>
    <n v="28"/>
    <s v=""/>
    <x v="1"/>
    <x v="6"/>
    <x v="1"/>
  </r>
  <r>
    <s v="1012"/>
    <s v="0L"/>
    <x v="6"/>
    <d v="2017-12-11T00:00:00"/>
    <x v="0"/>
    <x v="3"/>
    <s v="ZJ"/>
    <s v="9200088763"/>
    <s v="50"/>
    <n v="-2745.47"/>
    <s v=""/>
    <x v="1"/>
    <x v="6"/>
    <x v="1"/>
  </r>
  <r>
    <s v="1012"/>
    <s v="0L"/>
    <x v="6"/>
    <d v="2017-12-11T00:00:00"/>
    <x v="0"/>
    <x v="3"/>
    <s v="ZJ"/>
    <s v="9200088763"/>
    <s v="50"/>
    <n v="-56"/>
    <s v=""/>
    <x v="2"/>
    <x v="6"/>
    <x v="2"/>
  </r>
  <r>
    <s v="1012"/>
    <s v="0L"/>
    <x v="6"/>
    <d v="2017-12-13T00:00:00"/>
    <x v="0"/>
    <x v="3"/>
    <s v="ZJ"/>
    <s v="9200088775"/>
    <s v="50"/>
    <n v="-112"/>
    <s v=""/>
    <x v="1"/>
    <x v="6"/>
    <x v="1"/>
  </r>
  <r>
    <s v="1012"/>
    <s v="0L"/>
    <x v="6"/>
    <d v="2017-12-13T00:00:00"/>
    <x v="0"/>
    <x v="3"/>
    <s v="ZJ"/>
    <s v="9200088815"/>
    <s v="50"/>
    <n v="-28"/>
    <s v=""/>
    <x v="1"/>
    <x v="6"/>
    <x v="1"/>
  </r>
  <r>
    <s v="1012"/>
    <s v="0L"/>
    <x v="6"/>
    <d v="2017-12-13T00:00:00"/>
    <x v="0"/>
    <x v="3"/>
    <s v="ZJ"/>
    <s v="9200088815"/>
    <s v="50"/>
    <n v="-28"/>
    <s v=""/>
    <x v="1"/>
    <x v="6"/>
    <x v="1"/>
  </r>
  <r>
    <s v="1012"/>
    <s v="0L"/>
    <x v="6"/>
    <d v="2017-12-13T00:00:00"/>
    <x v="0"/>
    <x v="3"/>
    <s v="ZJ"/>
    <s v="9200088815"/>
    <s v="50"/>
    <n v="-2072"/>
    <s v=""/>
    <x v="1"/>
    <x v="6"/>
    <x v="1"/>
  </r>
  <r>
    <s v="1012"/>
    <s v="0L"/>
    <x v="6"/>
    <d v="2017-12-13T00:00:00"/>
    <x v="0"/>
    <x v="3"/>
    <s v="ZJ"/>
    <s v="9200088815"/>
    <s v="50"/>
    <n v="-56"/>
    <s v=""/>
    <x v="0"/>
    <x v="6"/>
    <x v="0"/>
  </r>
  <r>
    <s v="1012"/>
    <s v="0L"/>
    <x v="6"/>
    <d v="2017-12-13T00:00:00"/>
    <x v="0"/>
    <x v="3"/>
    <s v="ZJ"/>
    <s v="9200088814"/>
    <s v="40"/>
    <n v="28"/>
    <s v=""/>
    <x v="1"/>
    <x v="6"/>
    <x v="1"/>
  </r>
  <r>
    <s v="1012"/>
    <s v="0L"/>
    <x v="6"/>
    <d v="2017-12-14T00:00:00"/>
    <x v="0"/>
    <x v="3"/>
    <s v="ZJ"/>
    <s v="9200088865"/>
    <s v="40"/>
    <n v="28"/>
    <s v=""/>
    <x v="1"/>
    <x v="6"/>
    <x v="1"/>
  </r>
  <r>
    <s v="1012"/>
    <s v="0L"/>
    <x v="6"/>
    <d v="2017-12-14T00:00:00"/>
    <x v="0"/>
    <x v="3"/>
    <s v="ZJ"/>
    <s v="9200088879"/>
    <s v="50"/>
    <n v="-1484"/>
    <s v=""/>
    <x v="1"/>
    <x v="6"/>
    <x v="1"/>
  </r>
  <r>
    <s v="1012"/>
    <s v="0L"/>
    <x v="6"/>
    <d v="2017-12-14T00:00:00"/>
    <x v="0"/>
    <x v="3"/>
    <s v="ZJ"/>
    <s v="9200088879"/>
    <s v="50"/>
    <n v="-28"/>
    <s v=""/>
    <x v="1"/>
    <x v="6"/>
    <x v="1"/>
  </r>
  <r>
    <s v="1012"/>
    <s v="0L"/>
    <x v="6"/>
    <d v="2017-12-14T00:00:00"/>
    <x v="0"/>
    <x v="3"/>
    <s v="ZJ"/>
    <s v="9200088879"/>
    <s v="50"/>
    <n v="-56"/>
    <s v=""/>
    <x v="1"/>
    <x v="6"/>
    <x v="1"/>
  </r>
  <r>
    <s v="1012"/>
    <s v="0L"/>
    <x v="6"/>
    <d v="2017-12-14T00:00:00"/>
    <x v="0"/>
    <x v="3"/>
    <s v="ZJ"/>
    <s v="9200088879"/>
    <s v="50"/>
    <n v="-28"/>
    <s v=""/>
    <x v="0"/>
    <x v="6"/>
    <x v="0"/>
  </r>
  <r>
    <s v="1012"/>
    <s v="0L"/>
    <x v="6"/>
    <d v="2017-12-14T00:00:00"/>
    <x v="0"/>
    <x v="3"/>
    <s v="ZJ"/>
    <s v="9200088879"/>
    <s v="50"/>
    <n v="-56"/>
    <s v=""/>
    <x v="2"/>
    <x v="6"/>
    <x v="2"/>
  </r>
  <r>
    <s v="1012"/>
    <s v="0L"/>
    <x v="6"/>
    <d v="2017-12-15T00:00:00"/>
    <x v="0"/>
    <x v="3"/>
    <s v="ZJ"/>
    <s v="9200088893"/>
    <s v="50"/>
    <n v="-28"/>
    <s v=""/>
    <x v="1"/>
    <x v="6"/>
    <x v="1"/>
  </r>
  <r>
    <s v="1012"/>
    <s v="0L"/>
    <x v="6"/>
    <d v="2017-12-15T00:00:00"/>
    <x v="0"/>
    <x v="3"/>
    <s v="ZJ"/>
    <s v="9200088922"/>
    <s v="50"/>
    <n v="-28"/>
    <s v=""/>
    <x v="1"/>
    <x v="6"/>
    <x v="1"/>
  </r>
  <r>
    <s v="1012"/>
    <s v="0L"/>
    <x v="6"/>
    <d v="2017-12-15T00:00:00"/>
    <x v="0"/>
    <x v="3"/>
    <s v="ZJ"/>
    <s v="9200088922"/>
    <s v="50"/>
    <n v="-28"/>
    <s v=""/>
    <x v="1"/>
    <x v="6"/>
    <x v="1"/>
  </r>
  <r>
    <s v="1012"/>
    <s v="0L"/>
    <x v="6"/>
    <d v="2017-12-15T00:00:00"/>
    <x v="0"/>
    <x v="3"/>
    <s v="ZJ"/>
    <s v="9200088922"/>
    <s v="50"/>
    <n v="-2912"/>
    <s v=""/>
    <x v="1"/>
    <x v="6"/>
    <x v="1"/>
  </r>
  <r>
    <s v="1012"/>
    <s v="0L"/>
    <x v="6"/>
    <d v="2017-12-15T00:00:00"/>
    <x v="0"/>
    <x v="3"/>
    <s v="ZJ"/>
    <s v="9200088922"/>
    <s v="50"/>
    <n v="-56"/>
    <s v=""/>
    <x v="0"/>
    <x v="6"/>
    <x v="0"/>
  </r>
  <r>
    <s v="1012"/>
    <s v="0L"/>
    <x v="6"/>
    <d v="2017-12-16T00:00:00"/>
    <x v="0"/>
    <x v="3"/>
    <s v="ZJ"/>
    <s v="9200088940"/>
    <s v="50"/>
    <n v="-308"/>
    <s v=""/>
    <x v="1"/>
    <x v="6"/>
    <x v="1"/>
  </r>
  <r>
    <s v="1012"/>
    <s v="0L"/>
    <x v="6"/>
    <d v="2017-12-19T00:00:00"/>
    <x v="0"/>
    <x v="3"/>
    <s v="ZJ"/>
    <s v="9200089019"/>
    <s v="50"/>
    <n v="-56"/>
    <s v=""/>
    <x v="1"/>
    <x v="6"/>
    <x v="1"/>
  </r>
  <r>
    <s v="1012"/>
    <s v="0L"/>
    <x v="6"/>
    <d v="2017-12-19T00:00:00"/>
    <x v="0"/>
    <x v="3"/>
    <s v="ZJ"/>
    <s v="9200089019"/>
    <s v="50"/>
    <n v="-28"/>
    <s v=""/>
    <x v="1"/>
    <x v="6"/>
    <x v="1"/>
  </r>
  <r>
    <s v="1012"/>
    <s v="0L"/>
    <x v="6"/>
    <d v="2017-12-19T00:00:00"/>
    <x v="0"/>
    <x v="3"/>
    <s v="ZJ"/>
    <s v="9200089019"/>
    <s v="50"/>
    <n v="-2072"/>
    <s v=""/>
    <x v="1"/>
    <x v="6"/>
    <x v="1"/>
  </r>
  <r>
    <s v="1012"/>
    <s v="0L"/>
    <x v="6"/>
    <d v="2017-12-19T00:00:00"/>
    <x v="0"/>
    <x v="3"/>
    <s v="ZJ"/>
    <s v="9200089019"/>
    <s v="50"/>
    <n v="-28"/>
    <s v=""/>
    <x v="2"/>
    <x v="6"/>
    <x v="2"/>
  </r>
  <r>
    <s v="1012"/>
    <s v="0L"/>
    <x v="6"/>
    <d v="2017-12-19T00:00:00"/>
    <x v="0"/>
    <x v="3"/>
    <s v="ZJ"/>
    <s v="9200089019"/>
    <s v="50"/>
    <n v="-28"/>
    <s v=""/>
    <x v="0"/>
    <x v="6"/>
    <x v="0"/>
  </r>
  <r>
    <s v="1012"/>
    <s v="0L"/>
    <x v="6"/>
    <d v="2017-12-18T00:00:00"/>
    <x v="0"/>
    <x v="3"/>
    <s v="ZJ"/>
    <s v="9200089023"/>
    <s v="40"/>
    <n v="28"/>
    <s v=""/>
    <x v="1"/>
    <x v="6"/>
    <x v="1"/>
  </r>
  <r>
    <s v="1012"/>
    <s v="0L"/>
    <x v="6"/>
    <d v="2017-12-18T00:00:00"/>
    <x v="0"/>
    <x v="3"/>
    <s v="ZJ"/>
    <s v="9200089024"/>
    <s v="50"/>
    <n v="-28"/>
    <s v=""/>
    <x v="1"/>
    <x v="6"/>
    <x v="1"/>
  </r>
  <r>
    <s v="1012"/>
    <s v="0L"/>
    <x v="6"/>
    <d v="2017-12-18T00:00:00"/>
    <x v="0"/>
    <x v="3"/>
    <s v="ZJ"/>
    <s v="9200089024"/>
    <s v="50"/>
    <n v="-2520"/>
    <s v=""/>
    <x v="1"/>
    <x v="6"/>
    <x v="1"/>
  </r>
  <r>
    <s v="1012"/>
    <s v="0L"/>
    <x v="6"/>
    <d v="2017-12-18T00:00:00"/>
    <x v="0"/>
    <x v="3"/>
    <s v="ZJ"/>
    <s v="9200089024"/>
    <s v="50"/>
    <n v="-28"/>
    <s v=""/>
    <x v="0"/>
    <x v="6"/>
    <x v="0"/>
  </r>
  <r>
    <s v="1012"/>
    <s v="0L"/>
    <x v="6"/>
    <d v="2017-12-18T00:00:00"/>
    <x v="0"/>
    <x v="3"/>
    <s v="ZJ"/>
    <s v="9200089024"/>
    <s v="50"/>
    <n v="-56"/>
    <s v=""/>
    <x v="2"/>
    <x v="6"/>
    <x v="2"/>
  </r>
  <r>
    <s v="1012"/>
    <s v="0L"/>
    <x v="6"/>
    <d v="2017-12-19T00:00:00"/>
    <x v="0"/>
    <x v="3"/>
    <s v="ZJ"/>
    <s v="9200089028"/>
    <s v="40"/>
    <n v="28"/>
    <s v=""/>
    <x v="1"/>
    <x v="6"/>
    <x v="1"/>
  </r>
  <r>
    <s v="1012"/>
    <s v="0L"/>
    <x v="6"/>
    <d v="2017-12-20T00:00:00"/>
    <x v="0"/>
    <x v="3"/>
    <s v="ZJ"/>
    <s v="9200089080"/>
    <s v="50"/>
    <n v="-168"/>
    <s v=""/>
    <x v="1"/>
    <x v="6"/>
    <x v="1"/>
  </r>
  <r>
    <s v="1012"/>
    <s v="0L"/>
    <x v="6"/>
    <d v="2017-12-20T00:00:00"/>
    <x v="0"/>
    <x v="3"/>
    <s v="ZJ"/>
    <s v="9200089139"/>
    <s v="50"/>
    <n v="-56"/>
    <s v=""/>
    <x v="0"/>
    <x v="6"/>
    <x v="0"/>
  </r>
  <r>
    <s v="1012"/>
    <s v="0L"/>
    <x v="6"/>
    <d v="2017-12-20T00:00:00"/>
    <x v="0"/>
    <x v="3"/>
    <s v="ZJ"/>
    <s v="9200089139"/>
    <s v="50"/>
    <n v="-2380"/>
    <s v=""/>
    <x v="1"/>
    <x v="6"/>
    <x v="1"/>
  </r>
  <r>
    <s v="1012"/>
    <s v="0L"/>
    <x v="6"/>
    <d v="2017-12-20T00:00:00"/>
    <x v="0"/>
    <x v="3"/>
    <s v="ZJ"/>
    <s v="9200089139"/>
    <s v="50"/>
    <n v="-56"/>
    <s v=""/>
    <x v="1"/>
    <x v="6"/>
    <x v="1"/>
  </r>
  <r>
    <s v="1012"/>
    <s v="0L"/>
    <x v="6"/>
    <d v="2017-12-21T00:00:00"/>
    <x v="0"/>
    <x v="3"/>
    <s v="ZJ"/>
    <s v="9200089204"/>
    <s v="50"/>
    <n v="-28"/>
    <s v=""/>
    <x v="0"/>
    <x v="6"/>
    <x v="0"/>
  </r>
  <r>
    <s v="1012"/>
    <s v="0L"/>
    <x v="6"/>
    <d v="2017-12-21T00:00:00"/>
    <x v="0"/>
    <x v="3"/>
    <s v="ZJ"/>
    <s v="9200089204"/>
    <s v="50"/>
    <n v="-1960"/>
    <s v=""/>
    <x v="1"/>
    <x v="6"/>
    <x v="1"/>
  </r>
  <r>
    <s v="1012"/>
    <s v="0L"/>
    <x v="6"/>
    <d v="2017-12-22T00:00:00"/>
    <x v="0"/>
    <x v="3"/>
    <s v="ZJ"/>
    <s v="9200089240"/>
    <s v="40"/>
    <n v="28"/>
    <s v=""/>
    <x v="1"/>
    <x v="6"/>
    <x v="1"/>
  </r>
  <r>
    <s v="1012"/>
    <s v="0L"/>
    <x v="6"/>
    <d v="2017-12-22T00:00:00"/>
    <x v="0"/>
    <x v="3"/>
    <s v="ZJ"/>
    <s v="9200089249"/>
    <s v="50"/>
    <n v="-140"/>
    <s v=""/>
    <x v="1"/>
    <x v="6"/>
    <x v="1"/>
  </r>
  <r>
    <s v="1012"/>
    <s v="0L"/>
    <x v="6"/>
    <d v="2017-12-22T00:00:00"/>
    <x v="0"/>
    <x v="3"/>
    <s v="ZJ"/>
    <s v="9200089249"/>
    <s v="50"/>
    <n v="-28"/>
    <s v=""/>
    <x v="1"/>
    <x v="6"/>
    <x v="1"/>
  </r>
  <r>
    <s v="1012"/>
    <s v="0L"/>
    <x v="6"/>
    <d v="2017-12-22T00:00:00"/>
    <x v="0"/>
    <x v="3"/>
    <s v="ZJ"/>
    <s v="9200089249"/>
    <s v="50"/>
    <n v="-28"/>
    <s v=""/>
    <x v="1"/>
    <x v="6"/>
    <x v="1"/>
  </r>
  <r>
    <s v="1012"/>
    <s v="0L"/>
    <x v="6"/>
    <d v="2017-12-23T00:00:00"/>
    <x v="0"/>
    <x v="3"/>
    <s v="ZJ"/>
    <s v="9200089264"/>
    <s v="50"/>
    <n v="-364"/>
    <s v=""/>
    <x v="1"/>
    <x v="6"/>
    <x v="1"/>
  </r>
  <r>
    <s v="1012"/>
    <s v="0L"/>
    <x v="6"/>
    <d v="2017-12-24T00:00:00"/>
    <x v="0"/>
    <x v="3"/>
    <s v="ZJ"/>
    <s v="9200089269"/>
    <s v="50"/>
    <n v="-84"/>
    <s v=""/>
    <x v="1"/>
    <x v="6"/>
    <x v="1"/>
  </r>
  <r>
    <s v="1012"/>
    <s v="0L"/>
    <x v="6"/>
    <d v="2017-12-25T00:00:00"/>
    <x v="0"/>
    <x v="3"/>
    <s v="ZJ"/>
    <s v="9200089339"/>
    <s v="50"/>
    <n v="-196"/>
    <s v=""/>
    <x v="1"/>
    <x v="6"/>
    <x v="1"/>
  </r>
  <r>
    <s v="1012"/>
    <s v="0L"/>
    <x v="6"/>
    <d v="2017-12-27T00:00:00"/>
    <x v="0"/>
    <x v="3"/>
    <s v="ZJ"/>
    <s v="9200089356"/>
    <s v="50"/>
    <n v="-56"/>
    <s v=""/>
    <x v="1"/>
    <x v="6"/>
    <x v="1"/>
  </r>
  <r>
    <s v="1012"/>
    <s v="0L"/>
    <x v="6"/>
    <d v="2017-12-27T00:00:00"/>
    <x v="0"/>
    <x v="3"/>
    <s v="ZJ"/>
    <s v="9200089356"/>
    <s v="50"/>
    <n v="-28"/>
    <s v=""/>
    <x v="4"/>
    <x v="6"/>
    <x v="4"/>
  </r>
  <r>
    <s v="1012"/>
    <s v="0L"/>
    <x v="6"/>
    <d v="2017-12-27T00:00:00"/>
    <x v="0"/>
    <x v="3"/>
    <s v="ZJ"/>
    <s v="9200089356"/>
    <s v="50"/>
    <n v="-28"/>
    <s v=""/>
    <x v="0"/>
    <x v="6"/>
    <x v="0"/>
  </r>
  <r>
    <s v="1012"/>
    <s v="0L"/>
    <x v="6"/>
    <d v="2017-12-27T00:00:00"/>
    <x v="0"/>
    <x v="3"/>
    <s v="ZJ"/>
    <s v="9200089356"/>
    <s v="50"/>
    <n v="-28"/>
    <s v=""/>
    <x v="2"/>
    <x v="6"/>
    <x v="2"/>
  </r>
  <r>
    <s v="1012"/>
    <s v="0L"/>
    <x v="6"/>
    <d v="2017-12-27T00:00:00"/>
    <x v="0"/>
    <x v="3"/>
    <s v="ZJ"/>
    <s v="9200089356"/>
    <s v="50"/>
    <n v="-2296"/>
    <s v=""/>
    <x v="1"/>
    <x v="6"/>
    <x v="1"/>
  </r>
  <r>
    <s v="1012"/>
    <s v="0L"/>
    <x v="6"/>
    <d v="2017-12-06T00:00:00"/>
    <x v="0"/>
    <x v="3"/>
    <s v="ZJ"/>
    <s v="9200089350"/>
    <s v="40"/>
    <n v="28"/>
    <s v=""/>
    <x v="1"/>
    <x v="6"/>
    <x v="1"/>
  </r>
  <r>
    <s v="1012"/>
    <s v="0L"/>
    <x v="6"/>
    <d v="2017-12-26T00:00:00"/>
    <x v="0"/>
    <x v="3"/>
    <s v="ZJ"/>
    <s v="9200089375"/>
    <s v="50"/>
    <n v="-28"/>
    <s v=""/>
    <x v="2"/>
    <x v="6"/>
    <x v="2"/>
  </r>
  <r>
    <s v="1012"/>
    <s v="0L"/>
    <x v="6"/>
    <d v="2017-12-26T00:00:00"/>
    <x v="0"/>
    <x v="3"/>
    <s v="ZJ"/>
    <s v="9200089375"/>
    <s v="50"/>
    <n v="-28"/>
    <s v=""/>
    <x v="1"/>
    <x v="6"/>
    <x v="1"/>
  </r>
  <r>
    <s v="1012"/>
    <s v="0L"/>
    <x v="6"/>
    <d v="2017-12-26T00:00:00"/>
    <x v="0"/>
    <x v="3"/>
    <s v="ZJ"/>
    <s v="9200089375"/>
    <s v="50"/>
    <n v="-28"/>
    <s v=""/>
    <x v="1"/>
    <x v="6"/>
    <x v="1"/>
  </r>
  <r>
    <s v="1012"/>
    <s v="0L"/>
    <x v="6"/>
    <d v="2017-12-26T00:00:00"/>
    <x v="0"/>
    <x v="3"/>
    <s v="ZJ"/>
    <s v="9200089375"/>
    <s v="50"/>
    <n v="-1680"/>
    <s v=""/>
    <x v="1"/>
    <x v="6"/>
    <x v="1"/>
  </r>
  <r>
    <s v="1012"/>
    <s v="0L"/>
    <x v="6"/>
    <d v="2017-12-26T00:00:00"/>
    <x v="0"/>
    <x v="3"/>
    <s v="ZJ"/>
    <s v="9200089375"/>
    <s v="50"/>
    <n v="-84"/>
    <s v=""/>
    <x v="1"/>
    <x v="6"/>
    <x v="1"/>
  </r>
  <r>
    <s v="1012"/>
    <s v="0L"/>
    <x v="6"/>
    <d v="2017-12-26T00:00:00"/>
    <x v="0"/>
    <x v="3"/>
    <s v="ZJ"/>
    <s v="9200089375"/>
    <s v="50"/>
    <n v="-28"/>
    <s v=""/>
    <x v="0"/>
    <x v="6"/>
    <x v="0"/>
  </r>
  <r>
    <s v="1012"/>
    <s v="0L"/>
    <x v="6"/>
    <d v="2017-12-26T00:00:00"/>
    <x v="0"/>
    <x v="3"/>
    <s v="ZJ"/>
    <s v="9200089374"/>
    <s v="40"/>
    <n v="28"/>
    <s v=""/>
    <x v="1"/>
    <x v="6"/>
    <x v="1"/>
  </r>
  <r>
    <s v="1012"/>
    <s v="0L"/>
    <x v="6"/>
    <d v="2017-12-28T00:00:00"/>
    <x v="0"/>
    <x v="3"/>
    <s v="ZJ"/>
    <s v="9200089389"/>
    <s v="40"/>
    <n v="28"/>
    <s v=""/>
    <x v="1"/>
    <x v="6"/>
    <x v="1"/>
  </r>
  <r>
    <s v="1012"/>
    <s v="0L"/>
    <x v="6"/>
    <d v="2017-12-28T00:00:00"/>
    <x v="0"/>
    <x v="3"/>
    <s v="ZJ"/>
    <s v="9200089423"/>
    <s v="50"/>
    <n v="-700"/>
    <s v=""/>
    <x v="1"/>
    <x v="6"/>
    <x v="1"/>
  </r>
  <r>
    <s v="1012"/>
    <s v="0L"/>
    <x v="6"/>
    <d v="2017-12-28T00:00:00"/>
    <x v="0"/>
    <x v="3"/>
    <s v="ZJ"/>
    <s v="9200089423"/>
    <s v="50"/>
    <n v="-56"/>
    <s v=""/>
    <x v="0"/>
    <x v="6"/>
    <x v="0"/>
  </r>
  <r>
    <s v="1012"/>
    <s v="0L"/>
    <x v="6"/>
    <d v="2017-12-28T00:00:00"/>
    <x v="0"/>
    <x v="3"/>
    <s v="ZJ"/>
    <s v="9200089419"/>
    <s v="40"/>
    <n v="28"/>
    <s v=""/>
    <x v="1"/>
    <x v="6"/>
    <x v="1"/>
  </r>
  <r>
    <s v="1012"/>
    <s v="0L"/>
    <x v="6"/>
    <d v="2017-12-29T00:00:00"/>
    <x v="0"/>
    <x v="3"/>
    <s v="ZJ"/>
    <s v="9200089473"/>
    <s v="40"/>
    <n v="28"/>
    <s v=""/>
    <x v="1"/>
    <x v="6"/>
    <x v="1"/>
  </r>
  <r>
    <s v="1012"/>
    <s v="0L"/>
    <x v="6"/>
    <d v="2017-12-29T00:00:00"/>
    <x v="0"/>
    <x v="3"/>
    <s v="ZJ"/>
    <s v="9200089473"/>
    <s v="40"/>
    <n v="28"/>
    <s v=""/>
    <x v="1"/>
    <x v="6"/>
    <x v="1"/>
  </r>
  <r>
    <s v="1012"/>
    <s v="0L"/>
    <x v="6"/>
    <d v="2017-12-29T00:00:00"/>
    <x v="0"/>
    <x v="3"/>
    <s v="ZJ"/>
    <s v="9200089473"/>
    <s v="40"/>
    <n v="28"/>
    <s v=""/>
    <x v="1"/>
    <x v="6"/>
    <x v="1"/>
  </r>
  <r>
    <s v="1012"/>
    <s v="0L"/>
    <x v="6"/>
    <d v="2017-12-29T00:00:00"/>
    <x v="0"/>
    <x v="3"/>
    <s v="ZJ"/>
    <s v="9200089523"/>
    <s v="50"/>
    <n v="-56"/>
    <s v=""/>
    <x v="2"/>
    <x v="6"/>
    <x v="2"/>
  </r>
  <r>
    <s v="1012"/>
    <s v="0L"/>
    <x v="6"/>
    <d v="2017-12-29T00:00:00"/>
    <x v="0"/>
    <x v="3"/>
    <s v="ZJ"/>
    <s v="9200089523"/>
    <s v="50"/>
    <n v="-112"/>
    <s v=""/>
    <x v="0"/>
    <x v="6"/>
    <x v="0"/>
  </r>
  <r>
    <s v="1012"/>
    <s v="0L"/>
    <x v="6"/>
    <d v="2017-12-29T00:00:00"/>
    <x v="0"/>
    <x v="3"/>
    <s v="ZJ"/>
    <s v="9200089523"/>
    <s v="50"/>
    <n v="-28"/>
    <s v=""/>
    <x v="1"/>
    <x v="6"/>
    <x v="1"/>
  </r>
  <r>
    <s v="1012"/>
    <s v="0L"/>
    <x v="6"/>
    <d v="2017-12-29T00:00:00"/>
    <x v="0"/>
    <x v="3"/>
    <s v="ZJ"/>
    <s v="9200089523"/>
    <s v="50"/>
    <n v="-3472"/>
    <s v=""/>
    <x v="1"/>
    <x v="6"/>
    <x v="1"/>
  </r>
  <r>
    <s v="1012"/>
    <s v="0L"/>
    <x v="6"/>
    <d v="2018-01-01T00:00:00"/>
    <x v="1"/>
    <x v="4"/>
    <s v="ZJ"/>
    <s v="9200089531"/>
    <s v="50"/>
    <n v="-28"/>
    <s v=""/>
    <x v="1"/>
    <x v="6"/>
    <x v="1"/>
  </r>
  <r>
    <s v="1012"/>
    <s v="0L"/>
    <x v="6"/>
    <d v="2018-01-01T00:00:00"/>
    <x v="1"/>
    <x v="4"/>
    <s v="ZJ"/>
    <s v="9200089532"/>
    <s v="50"/>
    <n v="-140"/>
    <s v=""/>
    <x v="1"/>
    <x v="6"/>
    <x v="1"/>
  </r>
  <r>
    <s v="1012"/>
    <s v="0L"/>
    <x v="6"/>
    <d v="2018-01-03T00:00:00"/>
    <x v="1"/>
    <x v="4"/>
    <s v="ZJ"/>
    <s v="9200089596"/>
    <s v="40"/>
    <n v="28"/>
    <s v=""/>
    <x v="1"/>
    <x v="6"/>
    <x v="1"/>
  </r>
  <r>
    <s v="1012"/>
    <s v="0L"/>
    <x v="6"/>
    <d v="2018-01-01T00:00:00"/>
    <x v="1"/>
    <x v="4"/>
    <s v="ZJ"/>
    <s v="9200089606"/>
    <s v="50"/>
    <n v="-168"/>
    <s v=""/>
    <x v="1"/>
    <x v="6"/>
    <x v="1"/>
  </r>
  <r>
    <s v="1012"/>
    <s v="0L"/>
    <x v="6"/>
    <d v="2018-01-02T00:00:00"/>
    <x v="1"/>
    <x v="4"/>
    <s v="ZJ"/>
    <s v="9200089610"/>
    <s v="50"/>
    <n v="-28"/>
    <s v=""/>
    <x v="1"/>
    <x v="6"/>
    <x v="1"/>
  </r>
  <r>
    <s v="1012"/>
    <s v="0L"/>
    <x v="6"/>
    <d v="2018-01-02T00:00:00"/>
    <x v="1"/>
    <x v="4"/>
    <s v="ZJ"/>
    <s v="9200089610"/>
    <s v="50"/>
    <n v="-2660"/>
    <s v=""/>
    <x v="1"/>
    <x v="6"/>
    <x v="1"/>
  </r>
  <r>
    <s v="1012"/>
    <s v="0L"/>
    <x v="6"/>
    <d v="2018-01-03T00:00:00"/>
    <x v="1"/>
    <x v="4"/>
    <s v="ZJ"/>
    <s v="9200089621"/>
    <s v="50"/>
    <n v="-28"/>
    <s v=""/>
    <x v="1"/>
    <x v="6"/>
    <x v="1"/>
  </r>
  <r>
    <s v="1012"/>
    <s v="0L"/>
    <x v="6"/>
    <d v="2018-01-03T00:00:00"/>
    <x v="1"/>
    <x v="4"/>
    <s v="ZJ"/>
    <s v="9200089621"/>
    <s v="50"/>
    <n v="-2464"/>
    <s v=""/>
    <x v="1"/>
    <x v="6"/>
    <x v="1"/>
  </r>
  <r>
    <s v="1012"/>
    <s v="0L"/>
    <x v="6"/>
    <d v="2018-01-03T00:00:00"/>
    <x v="1"/>
    <x v="4"/>
    <s v="ZJ"/>
    <s v="9200089621"/>
    <s v="50"/>
    <n v="-28"/>
    <s v=""/>
    <x v="0"/>
    <x v="6"/>
    <x v="0"/>
  </r>
  <r>
    <s v="1012"/>
    <s v="0L"/>
    <x v="6"/>
    <d v="2018-01-04T00:00:00"/>
    <x v="1"/>
    <x v="4"/>
    <s v="ZJ"/>
    <s v="9200089625"/>
    <s v="50"/>
    <n v="-28"/>
    <s v=""/>
    <x v="1"/>
    <x v="6"/>
    <x v="1"/>
  </r>
  <r>
    <s v="1012"/>
    <s v="0L"/>
    <x v="6"/>
    <d v="2018-01-04T00:00:00"/>
    <x v="1"/>
    <x v="4"/>
    <s v="ZJ"/>
    <s v="9200089648"/>
    <s v="40"/>
    <n v="28"/>
    <s v=""/>
    <x v="1"/>
    <x v="6"/>
    <x v="1"/>
  </r>
  <r>
    <s v="1012"/>
    <s v="0L"/>
    <x v="6"/>
    <d v="2018-01-04T00:00:00"/>
    <x v="1"/>
    <x v="4"/>
    <s v="ZJ"/>
    <s v="9200089658"/>
    <s v="50"/>
    <n v="-28"/>
    <s v=""/>
    <x v="1"/>
    <x v="6"/>
    <x v="1"/>
  </r>
  <r>
    <s v="1012"/>
    <s v="0L"/>
    <x v="6"/>
    <d v="2018-01-04T00:00:00"/>
    <x v="1"/>
    <x v="4"/>
    <s v="ZJ"/>
    <s v="9200089658"/>
    <s v="50"/>
    <n v="-28"/>
    <s v=""/>
    <x v="1"/>
    <x v="6"/>
    <x v="1"/>
  </r>
  <r>
    <s v="1012"/>
    <s v="0L"/>
    <x v="6"/>
    <d v="2018-01-04T00:00:00"/>
    <x v="1"/>
    <x v="4"/>
    <s v="ZJ"/>
    <s v="9200089658"/>
    <s v="50"/>
    <n v="-28"/>
    <s v=""/>
    <x v="1"/>
    <x v="6"/>
    <x v="1"/>
  </r>
  <r>
    <s v="1012"/>
    <s v="0L"/>
    <x v="6"/>
    <d v="2018-01-04T00:00:00"/>
    <x v="1"/>
    <x v="4"/>
    <s v="ZJ"/>
    <s v="9200089658"/>
    <s v="50"/>
    <n v="-3136"/>
    <s v=""/>
    <x v="1"/>
    <x v="6"/>
    <x v="1"/>
  </r>
  <r>
    <s v="1012"/>
    <s v="0L"/>
    <x v="6"/>
    <d v="2018-01-04T00:00:00"/>
    <x v="1"/>
    <x v="4"/>
    <s v="ZJ"/>
    <s v="9200089658"/>
    <s v="50"/>
    <n v="-56"/>
    <s v=""/>
    <x v="1"/>
    <x v="6"/>
    <x v="1"/>
  </r>
  <r>
    <s v="1012"/>
    <s v="0L"/>
    <x v="6"/>
    <d v="2018-01-04T00:00:00"/>
    <x v="1"/>
    <x v="4"/>
    <s v="ZJ"/>
    <s v="9200089658"/>
    <s v="50"/>
    <n v="-56"/>
    <s v=""/>
    <x v="2"/>
    <x v="6"/>
    <x v="2"/>
  </r>
  <r>
    <s v="1012"/>
    <s v="0L"/>
    <x v="6"/>
    <d v="2018-01-05T00:00:00"/>
    <x v="1"/>
    <x v="4"/>
    <s v="ZJ"/>
    <s v="9200089710"/>
    <s v="50"/>
    <n v="-28"/>
    <s v=""/>
    <x v="0"/>
    <x v="6"/>
    <x v="0"/>
  </r>
  <r>
    <s v="1012"/>
    <s v="0L"/>
    <x v="6"/>
    <d v="2018-01-05T00:00:00"/>
    <x v="1"/>
    <x v="4"/>
    <s v="ZJ"/>
    <s v="9200089710"/>
    <s v="50"/>
    <n v="-56"/>
    <s v=""/>
    <x v="2"/>
    <x v="6"/>
    <x v="2"/>
  </r>
  <r>
    <s v="1012"/>
    <s v="0L"/>
    <x v="6"/>
    <d v="2018-01-05T00:00:00"/>
    <x v="1"/>
    <x v="4"/>
    <s v="ZJ"/>
    <s v="9200089710"/>
    <s v="50"/>
    <n v="-2744"/>
    <s v=""/>
    <x v="1"/>
    <x v="6"/>
    <x v="1"/>
  </r>
  <r>
    <s v="1012"/>
    <s v="0L"/>
    <x v="6"/>
    <d v="2018-01-05T00:00:00"/>
    <x v="1"/>
    <x v="4"/>
    <s v="ZJ"/>
    <s v="9200089710"/>
    <s v="50"/>
    <n v="-28"/>
    <s v=""/>
    <x v="1"/>
    <x v="6"/>
    <x v="1"/>
  </r>
  <r>
    <s v="1012"/>
    <s v="0L"/>
    <x v="6"/>
    <d v="2018-01-05T00:00:00"/>
    <x v="1"/>
    <x v="4"/>
    <s v="ZJ"/>
    <s v="9200089708"/>
    <s v="40"/>
    <n v="28"/>
    <s v=""/>
    <x v="1"/>
    <x v="6"/>
    <x v="1"/>
  </r>
  <r>
    <s v="1012"/>
    <s v="0L"/>
    <x v="6"/>
    <d v="2018-01-05T00:00:00"/>
    <x v="1"/>
    <x v="4"/>
    <s v="ZJ"/>
    <s v="9200089708"/>
    <s v="40"/>
    <n v="28"/>
    <s v=""/>
    <x v="1"/>
    <x v="6"/>
    <x v="1"/>
  </r>
  <r>
    <s v="1012"/>
    <s v="0L"/>
    <x v="6"/>
    <d v="2018-01-06T00:00:00"/>
    <x v="1"/>
    <x v="4"/>
    <s v="ZJ"/>
    <s v="9200089744"/>
    <s v="50"/>
    <n v="-84"/>
    <s v=""/>
    <x v="1"/>
    <x v="6"/>
    <x v="1"/>
  </r>
  <r>
    <s v="1012"/>
    <s v="0L"/>
    <x v="6"/>
    <d v="2018-01-06T00:00:00"/>
    <x v="1"/>
    <x v="4"/>
    <s v="ZJ"/>
    <s v="9200089744"/>
    <s v="50"/>
    <n v="-28"/>
    <s v=""/>
    <x v="1"/>
    <x v="6"/>
    <x v="1"/>
  </r>
  <r>
    <s v="1012"/>
    <s v="0L"/>
    <x v="6"/>
    <d v="2018-01-07T00:00:00"/>
    <x v="1"/>
    <x v="4"/>
    <s v="ZJ"/>
    <s v="9200089745"/>
    <s v="50"/>
    <n v="-392"/>
    <s v=""/>
    <x v="1"/>
    <x v="6"/>
    <x v="1"/>
  </r>
  <r>
    <s v="1012"/>
    <s v="0L"/>
    <x v="6"/>
    <d v="2018-01-07T00:00:00"/>
    <x v="1"/>
    <x v="4"/>
    <s v="ZJ"/>
    <s v="9200089765"/>
    <s v="50"/>
    <n v="-28"/>
    <s v=""/>
    <x v="1"/>
    <x v="6"/>
    <x v="1"/>
  </r>
  <r>
    <s v="1012"/>
    <s v="0L"/>
    <x v="6"/>
    <d v="2018-01-09T00:00:00"/>
    <x v="1"/>
    <x v="4"/>
    <s v="ZJ"/>
    <s v="9200089808"/>
    <s v="40"/>
    <n v="28"/>
    <s v=""/>
    <x v="1"/>
    <x v="6"/>
    <x v="1"/>
  </r>
  <r>
    <s v="1012"/>
    <s v="0L"/>
    <x v="6"/>
    <d v="2018-01-09T00:00:00"/>
    <x v="1"/>
    <x v="4"/>
    <s v="ZJ"/>
    <s v="9200089808"/>
    <s v="40"/>
    <n v="28"/>
    <s v=""/>
    <x v="1"/>
    <x v="6"/>
    <x v="1"/>
  </r>
  <r>
    <s v="1012"/>
    <s v="0L"/>
    <x v="6"/>
    <d v="2018-01-09T00:00:00"/>
    <x v="1"/>
    <x v="4"/>
    <s v="ZJ"/>
    <s v="9200089808"/>
    <s v="50"/>
    <n v="-28"/>
    <s v=""/>
    <x v="1"/>
    <x v="6"/>
    <x v="1"/>
  </r>
  <r>
    <s v="1012"/>
    <s v="0L"/>
    <x v="6"/>
    <d v="2018-01-09T00:00:00"/>
    <x v="1"/>
    <x v="4"/>
    <s v="ZJ"/>
    <s v="9200089808"/>
    <s v="40"/>
    <n v="28"/>
    <s v=""/>
    <x v="1"/>
    <x v="6"/>
    <x v="1"/>
  </r>
  <r>
    <s v="1012"/>
    <s v="0L"/>
    <x v="6"/>
    <d v="2018-01-09T00:00:00"/>
    <x v="1"/>
    <x v="4"/>
    <s v="ZJ"/>
    <s v="9200089808"/>
    <s v="40"/>
    <n v="28"/>
    <s v=""/>
    <x v="1"/>
    <x v="6"/>
    <x v="1"/>
  </r>
  <r>
    <s v="1012"/>
    <s v="0L"/>
    <x v="6"/>
    <d v="2018-01-08T00:00:00"/>
    <x v="1"/>
    <x v="4"/>
    <s v="ZJ"/>
    <s v="9200089830"/>
    <s v="50"/>
    <n v="-28"/>
    <s v=""/>
    <x v="1"/>
    <x v="6"/>
    <x v="1"/>
  </r>
  <r>
    <s v="1012"/>
    <s v="0L"/>
    <x v="6"/>
    <d v="2018-01-08T00:00:00"/>
    <x v="1"/>
    <x v="4"/>
    <s v="ZJ"/>
    <s v="9200089830"/>
    <s v="50"/>
    <n v="-28"/>
    <s v=""/>
    <x v="0"/>
    <x v="6"/>
    <x v="0"/>
  </r>
  <r>
    <s v="1012"/>
    <s v="0L"/>
    <x v="6"/>
    <d v="2018-01-08T00:00:00"/>
    <x v="1"/>
    <x v="4"/>
    <s v="ZJ"/>
    <s v="9200089830"/>
    <s v="50"/>
    <n v="-28"/>
    <s v=""/>
    <x v="2"/>
    <x v="6"/>
    <x v="2"/>
  </r>
  <r>
    <s v="1012"/>
    <s v="0L"/>
    <x v="6"/>
    <d v="2018-01-08T00:00:00"/>
    <x v="1"/>
    <x v="4"/>
    <s v="ZJ"/>
    <s v="9200089830"/>
    <s v="50"/>
    <n v="-1792"/>
    <s v=""/>
    <x v="1"/>
    <x v="6"/>
    <x v="1"/>
  </r>
  <r>
    <s v="1012"/>
    <s v="0L"/>
    <x v="6"/>
    <d v="2018-01-09T00:00:00"/>
    <x v="1"/>
    <x v="4"/>
    <s v="ZJ"/>
    <s v="9200089839"/>
    <s v="50"/>
    <n v="-28"/>
    <s v=""/>
    <x v="2"/>
    <x v="6"/>
    <x v="2"/>
  </r>
  <r>
    <s v="1012"/>
    <s v="0L"/>
    <x v="6"/>
    <d v="2018-01-09T00:00:00"/>
    <x v="1"/>
    <x v="4"/>
    <s v="ZJ"/>
    <s v="9200089839"/>
    <s v="50"/>
    <n v="-1764"/>
    <s v=""/>
    <x v="1"/>
    <x v="6"/>
    <x v="1"/>
  </r>
  <r>
    <s v="1012"/>
    <s v="0L"/>
    <x v="6"/>
    <d v="2018-01-09T00:00:00"/>
    <x v="1"/>
    <x v="4"/>
    <s v="ZJ"/>
    <s v="9200089839"/>
    <s v="50"/>
    <n v="-28"/>
    <s v=""/>
    <x v="1"/>
    <x v="6"/>
    <x v="1"/>
  </r>
  <r>
    <s v="1012"/>
    <s v="0L"/>
    <x v="6"/>
    <d v="2018-01-10T00:00:00"/>
    <x v="1"/>
    <x v="4"/>
    <s v="ZJ"/>
    <s v="9200089845"/>
    <s v="50"/>
    <n v="-252"/>
    <s v=""/>
    <x v="1"/>
    <x v="6"/>
    <x v="1"/>
  </r>
  <r>
    <s v="1012"/>
    <s v="0L"/>
    <x v="6"/>
    <d v="2018-01-10T00:00:00"/>
    <x v="1"/>
    <x v="4"/>
    <s v="ZJ"/>
    <s v="9200089874"/>
    <s v="50"/>
    <n v="-28"/>
    <s v=""/>
    <x v="1"/>
    <x v="6"/>
    <x v="1"/>
  </r>
  <r>
    <s v="1012"/>
    <s v="0L"/>
    <x v="6"/>
    <d v="2018-01-10T00:00:00"/>
    <x v="1"/>
    <x v="4"/>
    <s v="ZJ"/>
    <s v="9200089874"/>
    <s v="50"/>
    <n v="-28"/>
    <s v=""/>
    <x v="1"/>
    <x v="6"/>
    <x v="1"/>
  </r>
  <r>
    <s v="1012"/>
    <s v="0L"/>
    <x v="6"/>
    <d v="2018-01-10T00:00:00"/>
    <x v="1"/>
    <x v="4"/>
    <s v="ZJ"/>
    <s v="9200089874"/>
    <s v="50"/>
    <n v="-28"/>
    <s v=""/>
    <x v="1"/>
    <x v="6"/>
    <x v="1"/>
  </r>
  <r>
    <s v="1012"/>
    <s v="0L"/>
    <x v="6"/>
    <d v="2018-01-10T00:00:00"/>
    <x v="1"/>
    <x v="4"/>
    <s v="ZJ"/>
    <s v="9200089874"/>
    <s v="50"/>
    <n v="-56"/>
    <s v=""/>
    <x v="0"/>
    <x v="6"/>
    <x v="0"/>
  </r>
  <r>
    <s v="1012"/>
    <s v="0L"/>
    <x v="6"/>
    <d v="2018-01-10T00:00:00"/>
    <x v="1"/>
    <x v="4"/>
    <s v="ZJ"/>
    <s v="9200089874"/>
    <s v="50"/>
    <n v="-1876"/>
    <s v=""/>
    <x v="1"/>
    <x v="6"/>
    <x v="1"/>
  </r>
  <r>
    <s v="1012"/>
    <s v="0L"/>
    <x v="6"/>
    <d v="2018-01-10T00:00:00"/>
    <x v="1"/>
    <x v="4"/>
    <s v="ZJ"/>
    <s v="9200089874"/>
    <s v="50"/>
    <n v="-28"/>
    <s v=""/>
    <x v="2"/>
    <x v="6"/>
    <x v="2"/>
  </r>
  <r>
    <s v="1012"/>
    <s v="0L"/>
    <x v="6"/>
    <d v="2018-01-11T00:00:00"/>
    <x v="1"/>
    <x v="4"/>
    <s v="ZJ"/>
    <s v="9200089939"/>
    <s v="40"/>
    <n v="28"/>
    <s v=""/>
    <x v="1"/>
    <x v="6"/>
    <x v="1"/>
  </r>
  <r>
    <s v="1012"/>
    <s v="0L"/>
    <x v="6"/>
    <d v="2018-01-11T00:00:00"/>
    <x v="1"/>
    <x v="4"/>
    <s v="ZJ"/>
    <s v="9200089939"/>
    <s v="40"/>
    <n v="28"/>
    <s v=""/>
    <x v="1"/>
    <x v="6"/>
    <x v="1"/>
  </r>
  <r>
    <s v="1012"/>
    <s v="0L"/>
    <x v="6"/>
    <d v="2018-01-11T00:00:00"/>
    <x v="1"/>
    <x v="4"/>
    <s v="ZJ"/>
    <s v="9200089939"/>
    <s v="40"/>
    <n v="28"/>
    <s v=""/>
    <x v="1"/>
    <x v="6"/>
    <x v="1"/>
  </r>
  <r>
    <s v="1012"/>
    <s v="0L"/>
    <x v="6"/>
    <d v="2018-01-11T00:00:00"/>
    <x v="1"/>
    <x v="4"/>
    <s v="ZJ"/>
    <s v="9200089939"/>
    <s v="40"/>
    <n v="28"/>
    <s v=""/>
    <x v="1"/>
    <x v="6"/>
    <x v="1"/>
  </r>
  <r>
    <s v="1012"/>
    <s v="0L"/>
    <x v="6"/>
    <d v="2018-01-11T00:00:00"/>
    <x v="1"/>
    <x v="4"/>
    <s v="ZJ"/>
    <s v="9200089946"/>
    <s v="50"/>
    <n v="-28"/>
    <s v=""/>
    <x v="1"/>
    <x v="6"/>
    <x v="1"/>
  </r>
  <r>
    <s v="1012"/>
    <s v="0L"/>
    <x v="6"/>
    <d v="2018-01-11T00:00:00"/>
    <x v="1"/>
    <x v="4"/>
    <s v="ZJ"/>
    <s v="9200089946"/>
    <s v="50"/>
    <n v="-28"/>
    <s v=""/>
    <x v="0"/>
    <x v="6"/>
    <x v="0"/>
  </r>
  <r>
    <s v="1012"/>
    <s v="0L"/>
    <x v="6"/>
    <d v="2018-01-11T00:00:00"/>
    <x v="1"/>
    <x v="4"/>
    <s v="ZJ"/>
    <s v="9200089946"/>
    <s v="50"/>
    <n v="-1512"/>
    <s v=""/>
    <x v="1"/>
    <x v="6"/>
    <x v="1"/>
  </r>
  <r>
    <s v="1012"/>
    <s v="0L"/>
    <x v="6"/>
    <d v="2018-01-11T00:00:00"/>
    <x v="1"/>
    <x v="4"/>
    <s v="ZJ"/>
    <s v="9200089946"/>
    <s v="50"/>
    <n v="-28"/>
    <s v=""/>
    <x v="2"/>
    <x v="6"/>
    <x v="2"/>
  </r>
  <r>
    <s v="1012"/>
    <s v="0L"/>
    <x v="6"/>
    <d v="2018-01-12T00:00:00"/>
    <x v="1"/>
    <x v="4"/>
    <s v="ZJ"/>
    <s v="9200090001"/>
    <s v="50"/>
    <n v="-2548"/>
    <s v=""/>
    <x v="1"/>
    <x v="6"/>
    <x v="1"/>
  </r>
  <r>
    <s v="1012"/>
    <s v="0L"/>
    <x v="6"/>
    <d v="2018-01-12T00:00:00"/>
    <x v="1"/>
    <x v="4"/>
    <s v="ZJ"/>
    <s v="9200090001"/>
    <s v="50"/>
    <n v="-28"/>
    <s v=""/>
    <x v="2"/>
    <x v="6"/>
    <x v="2"/>
  </r>
  <r>
    <s v="1012"/>
    <s v="0L"/>
    <x v="6"/>
    <d v="2018-01-12T00:00:00"/>
    <x v="1"/>
    <x v="4"/>
    <s v="ZJ"/>
    <s v="9200090001"/>
    <s v="50"/>
    <n v="-28"/>
    <s v=""/>
    <x v="1"/>
    <x v="6"/>
    <x v="1"/>
  </r>
  <r>
    <s v="1012"/>
    <s v="0L"/>
    <x v="6"/>
    <d v="2018-01-11T00:00:00"/>
    <x v="1"/>
    <x v="4"/>
    <s v="ZJ"/>
    <s v="9200090004"/>
    <s v="40"/>
    <n v="28"/>
    <s v=""/>
    <x v="1"/>
    <x v="6"/>
    <x v="1"/>
  </r>
  <r>
    <s v="1012"/>
    <s v="0L"/>
    <x v="6"/>
    <d v="2018-01-12T00:00:00"/>
    <x v="1"/>
    <x v="4"/>
    <s v="ZJ"/>
    <s v="9200090005"/>
    <s v="40"/>
    <n v="28"/>
    <s v=""/>
    <x v="1"/>
    <x v="6"/>
    <x v="1"/>
  </r>
  <r>
    <s v="1012"/>
    <s v="0L"/>
    <x v="6"/>
    <d v="2018-01-13T00:00:00"/>
    <x v="1"/>
    <x v="4"/>
    <s v="ZJ"/>
    <s v="9200090029"/>
    <s v="50"/>
    <n v="-84"/>
    <s v=""/>
    <x v="1"/>
    <x v="6"/>
    <x v="1"/>
  </r>
  <r>
    <s v="1012"/>
    <s v="0L"/>
    <x v="6"/>
    <d v="2018-01-13T00:00:00"/>
    <x v="1"/>
    <x v="4"/>
    <s v="ZJ"/>
    <s v="9200090035"/>
    <s v="50"/>
    <n v="-28"/>
    <s v=""/>
    <x v="1"/>
    <x v="6"/>
    <x v="1"/>
  </r>
  <r>
    <s v="1012"/>
    <s v="0L"/>
    <x v="6"/>
    <d v="2018-01-14T00:00:00"/>
    <x v="1"/>
    <x v="4"/>
    <s v="ZJ"/>
    <s v="9200090036"/>
    <s v="50"/>
    <n v="-140"/>
    <s v=""/>
    <x v="1"/>
    <x v="6"/>
    <x v="1"/>
  </r>
  <r>
    <s v="1012"/>
    <s v="0L"/>
    <x v="6"/>
    <d v="2018-04-07T00:00:00"/>
    <x v="1"/>
    <x v="7"/>
    <s v="ZJ"/>
    <s v="9200093603"/>
    <s v="50"/>
    <n v="-84"/>
    <s v=""/>
    <x v="1"/>
    <x v="6"/>
    <x v="1"/>
  </r>
  <r>
    <s v="1012"/>
    <s v="0L"/>
    <x v="6"/>
    <d v="2018-01-15T00:00:00"/>
    <x v="1"/>
    <x v="4"/>
    <s v="ZJ"/>
    <s v="9200090087"/>
    <s v="40"/>
    <n v="28"/>
    <s v=""/>
    <x v="1"/>
    <x v="6"/>
    <x v="1"/>
  </r>
  <r>
    <s v="1012"/>
    <s v="0L"/>
    <x v="6"/>
    <d v="2018-01-15T00:00:00"/>
    <x v="1"/>
    <x v="4"/>
    <s v="ZJ"/>
    <s v="9200090091"/>
    <s v="50"/>
    <n v="-2016"/>
    <s v=""/>
    <x v="1"/>
    <x v="6"/>
    <x v="1"/>
  </r>
  <r>
    <s v="1012"/>
    <s v="0L"/>
    <x v="6"/>
    <d v="2018-01-15T00:00:00"/>
    <x v="1"/>
    <x v="4"/>
    <s v="ZJ"/>
    <s v="9200090091"/>
    <s v="50"/>
    <n v="-28"/>
    <s v=""/>
    <x v="1"/>
    <x v="6"/>
    <x v="1"/>
  </r>
  <r>
    <s v="1012"/>
    <s v="0L"/>
    <x v="6"/>
    <d v="2018-01-15T00:00:00"/>
    <x v="1"/>
    <x v="4"/>
    <s v="ZJ"/>
    <s v="9200090091"/>
    <s v="50"/>
    <n v="-28"/>
    <s v=""/>
    <x v="2"/>
    <x v="6"/>
    <x v="2"/>
  </r>
  <r>
    <s v="1012"/>
    <s v="0L"/>
    <x v="6"/>
    <d v="2018-01-16T00:00:00"/>
    <x v="1"/>
    <x v="4"/>
    <s v="ZJ"/>
    <s v="9200090117"/>
    <s v="50"/>
    <n v="-28"/>
    <s v=""/>
    <x v="1"/>
    <x v="6"/>
    <x v="1"/>
  </r>
  <r>
    <s v="1012"/>
    <s v="0L"/>
    <x v="6"/>
    <d v="2018-01-16T00:00:00"/>
    <x v="1"/>
    <x v="4"/>
    <s v="ZJ"/>
    <s v="9200090117"/>
    <s v="50"/>
    <n v="-28"/>
    <s v=""/>
    <x v="2"/>
    <x v="6"/>
    <x v="2"/>
  </r>
  <r>
    <s v="1012"/>
    <s v="0L"/>
    <x v="6"/>
    <d v="2018-01-16T00:00:00"/>
    <x v="1"/>
    <x v="4"/>
    <s v="ZJ"/>
    <s v="9200090117"/>
    <s v="50"/>
    <n v="-1708"/>
    <s v=""/>
    <x v="1"/>
    <x v="6"/>
    <x v="1"/>
  </r>
  <r>
    <s v="1012"/>
    <s v="0L"/>
    <x v="6"/>
    <d v="2018-01-16T00:00:00"/>
    <x v="1"/>
    <x v="4"/>
    <s v="ZJ"/>
    <s v="9200090117"/>
    <s v="50"/>
    <n v="-28"/>
    <s v=""/>
    <x v="1"/>
    <x v="6"/>
    <x v="1"/>
  </r>
  <r>
    <s v="1012"/>
    <s v="0L"/>
    <x v="6"/>
    <d v="2018-01-17T00:00:00"/>
    <x v="1"/>
    <x v="4"/>
    <s v="ZJ"/>
    <s v="9200090128"/>
    <s v="50"/>
    <n v="-84"/>
    <s v=""/>
    <x v="1"/>
    <x v="6"/>
    <x v="1"/>
  </r>
  <r>
    <s v="1012"/>
    <s v="0L"/>
    <x v="6"/>
    <d v="2018-01-17T00:00:00"/>
    <x v="1"/>
    <x v="4"/>
    <s v="ZJ"/>
    <s v="9200090155"/>
    <s v="40"/>
    <n v="28"/>
    <s v=""/>
    <x v="1"/>
    <x v="6"/>
    <x v="1"/>
  </r>
  <r>
    <s v="1012"/>
    <s v="0L"/>
    <x v="6"/>
    <d v="2018-01-17T00:00:00"/>
    <x v="1"/>
    <x v="4"/>
    <s v="ZJ"/>
    <s v="9200090159"/>
    <s v="50"/>
    <n v="-28"/>
    <s v=""/>
    <x v="0"/>
    <x v="6"/>
    <x v="0"/>
  </r>
  <r>
    <s v="1012"/>
    <s v="0L"/>
    <x v="6"/>
    <d v="2018-01-17T00:00:00"/>
    <x v="1"/>
    <x v="4"/>
    <s v="ZJ"/>
    <s v="9200090159"/>
    <s v="50"/>
    <n v="-28"/>
    <s v=""/>
    <x v="4"/>
    <x v="6"/>
    <x v="4"/>
  </r>
  <r>
    <s v="1012"/>
    <s v="0L"/>
    <x v="6"/>
    <d v="2018-01-17T00:00:00"/>
    <x v="1"/>
    <x v="4"/>
    <s v="ZJ"/>
    <s v="9200090159"/>
    <s v="50"/>
    <n v="-28"/>
    <s v=""/>
    <x v="1"/>
    <x v="6"/>
    <x v="1"/>
  </r>
  <r>
    <s v="1012"/>
    <s v="0L"/>
    <x v="6"/>
    <d v="2018-01-17T00:00:00"/>
    <x v="1"/>
    <x v="4"/>
    <s v="ZJ"/>
    <s v="9200090159"/>
    <s v="50"/>
    <n v="-980"/>
    <s v=""/>
    <x v="1"/>
    <x v="6"/>
    <x v="1"/>
  </r>
  <r>
    <s v="1012"/>
    <s v="0L"/>
    <x v="6"/>
    <d v="2018-01-18T00:00:00"/>
    <x v="1"/>
    <x v="4"/>
    <s v="ZJ"/>
    <s v="9200090225"/>
    <s v="50"/>
    <n v="-1680"/>
    <s v=""/>
    <x v="1"/>
    <x v="6"/>
    <x v="1"/>
  </r>
  <r>
    <s v="1012"/>
    <s v="0L"/>
    <x v="6"/>
    <d v="2018-01-18T00:00:00"/>
    <x v="1"/>
    <x v="4"/>
    <s v="ZJ"/>
    <s v="9200090225"/>
    <s v="50"/>
    <n v="-56"/>
    <s v=""/>
    <x v="2"/>
    <x v="6"/>
    <x v="2"/>
  </r>
  <r>
    <s v="1012"/>
    <s v="0L"/>
    <x v="6"/>
    <d v="2018-01-19T00:00:00"/>
    <x v="1"/>
    <x v="4"/>
    <s v="ZJ"/>
    <s v="9200090290"/>
    <s v="50"/>
    <n v="-84"/>
    <s v=""/>
    <x v="2"/>
    <x v="6"/>
    <x v="2"/>
  </r>
  <r>
    <s v="1012"/>
    <s v="0L"/>
    <x v="6"/>
    <d v="2018-01-19T00:00:00"/>
    <x v="1"/>
    <x v="4"/>
    <s v="ZJ"/>
    <s v="9200090290"/>
    <s v="50"/>
    <n v="-2492"/>
    <s v=""/>
    <x v="1"/>
    <x v="6"/>
    <x v="1"/>
  </r>
  <r>
    <s v="1012"/>
    <s v="0L"/>
    <x v="6"/>
    <d v="2018-01-19T00:00:00"/>
    <x v="1"/>
    <x v="4"/>
    <s v="ZJ"/>
    <s v="9200090290"/>
    <s v="50"/>
    <n v="-28"/>
    <s v=""/>
    <x v="1"/>
    <x v="6"/>
    <x v="1"/>
  </r>
  <r>
    <s v="1012"/>
    <s v="0L"/>
    <x v="6"/>
    <d v="2018-01-19T00:00:00"/>
    <x v="1"/>
    <x v="4"/>
    <s v="ZJ"/>
    <s v="9200090290"/>
    <s v="50"/>
    <n v="-56"/>
    <s v=""/>
    <x v="0"/>
    <x v="6"/>
    <x v="0"/>
  </r>
  <r>
    <s v="1012"/>
    <s v="0L"/>
    <x v="6"/>
    <d v="2018-01-20T00:00:00"/>
    <x v="1"/>
    <x v="4"/>
    <s v="ZJ"/>
    <s v="9200090307"/>
    <s v="50"/>
    <n v="-168"/>
    <s v=""/>
    <x v="1"/>
    <x v="6"/>
    <x v="1"/>
  </r>
  <r>
    <s v="1012"/>
    <s v="0L"/>
    <x v="6"/>
    <d v="2018-01-21T00:00:00"/>
    <x v="1"/>
    <x v="4"/>
    <s v="ZJ"/>
    <s v="9200090316"/>
    <s v="50"/>
    <n v="-84"/>
    <s v=""/>
    <x v="1"/>
    <x v="6"/>
    <x v="1"/>
  </r>
  <r>
    <s v="1012"/>
    <s v="0L"/>
    <x v="6"/>
    <d v="2018-01-23T00:00:00"/>
    <x v="1"/>
    <x v="4"/>
    <s v="ZJ"/>
    <s v="9200090386"/>
    <s v="50"/>
    <n v="-28"/>
    <s v=""/>
    <x v="1"/>
    <x v="6"/>
    <x v="1"/>
  </r>
  <r>
    <s v="1012"/>
    <s v="0L"/>
    <x v="6"/>
    <d v="2018-01-23T00:00:00"/>
    <x v="1"/>
    <x v="4"/>
    <s v="ZJ"/>
    <s v="9200090386"/>
    <s v="50"/>
    <n v="-28"/>
    <s v=""/>
    <x v="1"/>
    <x v="6"/>
    <x v="1"/>
  </r>
  <r>
    <s v="1012"/>
    <s v="0L"/>
    <x v="6"/>
    <d v="2018-01-23T00:00:00"/>
    <x v="1"/>
    <x v="4"/>
    <s v="ZJ"/>
    <s v="9200090386"/>
    <s v="50"/>
    <n v="-980"/>
    <s v=""/>
    <x v="1"/>
    <x v="6"/>
    <x v="1"/>
  </r>
  <r>
    <s v="1012"/>
    <s v="0L"/>
    <x v="6"/>
    <d v="2018-01-23T00:00:00"/>
    <x v="1"/>
    <x v="4"/>
    <s v="ZJ"/>
    <s v="9200090388"/>
    <s v="50"/>
    <n v="-28"/>
    <s v=""/>
    <x v="1"/>
    <x v="6"/>
    <x v="1"/>
  </r>
  <r>
    <s v="1012"/>
    <s v="0L"/>
    <x v="6"/>
    <d v="2018-01-23T00:00:00"/>
    <x v="1"/>
    <x v="4"/>
    <s v="ZJ"/>
    <s v="9200090388"/>
    <s v="50"/>
    <n v="-28"/>
    <s v=""/>
    <x v="1"/>
    <x v="6"/>
    <x v="1"/>
  </r>
  <r>
    <s v="1012"/>
    <s v="0L"/>
    <x v="6"/>
    <d v="2018-01-23T00:00:00"/>
    <x v="1"/>
    <x v="4"/>
    <s v="ZJ"/>
    <s v="9200090398"/>
    <s v="40"/>
    <n v="28"/>
    <s v=""/>
    <x v="1"/>
    <x v="6"/>
    <x v="1"/>
  </r>
  <r>
    <s v="1012"/>
    <s v="0L"/>
    <x v="6"/>
    <d v="2018-01-23T00:00:00"/>
    <x v="1"/>
    <x v="4"/>
    <s v="ZJ"/>
    <s v="9200090398"/>
    <s v="40"/>
    <n v="28"/>
    <s v=""/>
    <x v="1"/>
    <x v="6"/>
    <x v="1"/>
  </r>
  <r>
    <s v="1012"/>
    <s v="0L"/>
    <x v="6"/>
    <d v="2018-01-22T00:00:00"/>
    <x v="1"/>
    <x v="4"/>
    <s v="ZJ"/>
    <s v="9200090413"/>
    <s v="50"/>
    <n v="-28"/>
    <s v=""/>
    <x v="2"/>
    <x v="6"/>
    <x v="2"/>
  </r>
  <r>
    <s v="1012"/>
    <s v="0L"/>
    <x v="6"/>
    <d v="2018-01-22T00:00:00"/>
    <x v="1"/>
    <x v="4"/>
    <s v="ZJ"/>
    <s v="9200090413"/>
    <s v="50"/>
    <n v="-28"/>
    <s v=""/>
    <x v="1"/>
    <x v="6"/>
    <x v="1"/>
  </r>
  <r>
    <s v="1012"/>
    <s v="0L"/>
    <x v="6"/>
    <d v="2018-01-22T00:00:00"/>
    <x v="1"/>
    <x v="4"/>
    <s v="ZJ"/>
    <s v="9200090413"/>
    <s v="50"/>
    <n v="-2016"/>
    <s v=""/>
    <x v="1"/>
    <x v="6"/>
    <x v="1"/>
  </r>
  <r>
    <s v="1012"/>
    <s v="0L"/>
    <x v="6"/>
    <d v="2018-01-22T00:00:00"/>
    <x v="1"/>
    <x v="4"/>
    <s v="ZJ"/>
    <s v="9200090413"/>
    <s v="50"/>
    <n v="-28"/>
    <s v=""/>
    <x v="1"/>
    <x v="6"/>
    <x v="1"/>
  </r>
  <r>
    <s v="1012"/>
    <s v="0L"/>
    <x v="6"/>
    <d v="2018-01-24T00:00:00"/>
    <x v="1"/>
    <x v="4"/>
    <s v="ZJ"/>
    <s v="9200090433"/>
    <s v="50"/>
    <n v="-112"/>
    <s v=""/>
    <x v="1"/>
    <x v="6"/>
    <x v="1"/>
  </r>
  <r>
    <s v="1012"/>
    <s v="0L"/>
    <x v="6"/>
    <d v="2018-01-24T00:00:00"/>
    <x v="1"/>
    <x v="4"/>
    <s v="ZJ"/>
    <s v="9200090468"/>
    <s v="50"/>
    <n v="-1876"/>
    <s v=""/>
    <x v="1"/>
    <x v="6"/>
    <x v="1"/>
  </r>
  <r>
    <s v="1012"/>
    <s v="0L"/>
    <x v="6"/>
    <d v="2018-01-24T00:00:00"/>
    <x v="1"/>
    <x v="4"/>
    <s v="ZJ"/>
    <s v="9200090468"/>
    <s v="50"/>
    <n v="-28"/>
    <s v=""/>
    <x v="0"/>
    <x v="6"/>
    <x v="0"/>
  </r>
  <r>
    <s v="1012"/>
    <s v="0L"/>
    <x v="6"/>
    <d v="2018-01-24T00:00:00"/>
    <x v="1"/>
    <x v="4"/>
    <s v="ZJ"/>
    <s v="9200090468"/>
    <s v="50"/>
    <n v="-56"/>
    <s v=""/>
    <x v="1"/>
    <x v="6"/>
    <x v="1"/>
  </r>
  <r>
    <s v="1012"/>
    <s v="0L"/>
    <x v="6"/>
    <d v="2018-01-24T00:00:00"/>
    <x v="1"/>
    <x v="4"/>
    <s v="ZJ"/>
    <s v="9200090468"/>
    <s v="50"/>
    <n v="-56"/>
    <s v=""/>
    <x v="2"/>
    <x v="6"/>
    <x v="2"/>
  </r>
  <r>
    <s v="1012"/>
    <s v="0L"/>
    <x v="6"/>
    <d v="2018-01-25T00:00:00"/>
    <x v="1"/>
    <x v="4"/>
    <s v="ZJ"/>
    <s v="9200090540"/>
    <s v="50"/>
    <n v="-28"/>
    <s v=""/>
    <x v="1"/>
    <x v="6"/>
    <x v="1"/>
  </r>
  <r>
    <s v="1012"/>
    <s v="0L"/>
    <x v="6"/>
    <d v="2018-01-25T00:00:00"/>
    <x v="1"/>
    <x v="4"/>
    <s v="ZJ"/>
    <s v="9200090540"/>
    <s v="50"/>
    <n v="-1036"/>
    <s v=""/>
    <x v="1"/>
    <x v="6"/>
    <x v="1"/>
  </r>
  <r>
    <s v="1012"/>
    <s v="0L"/>
    <x v="6"/>
    <d v="2018-01-26T00:00:00"/>
    <x v="1"/>
    <x v="4"/>
    <s v="ZJ"/>
    <s v="9200090575"/>
    <s v="50"/>
    <n v="-2912"/>
    <s v=""/>
    <x v="1"/>
    <x v="6"/>
    <x v="1"/>
  </r>
  <r>
    <s v="1012"/>
    <s v="0L"/>
    <x v="6"/>
    <d v="2018-01-26T00:00:00"/>
    <x v="1"/>
    <x v="4"/>
    <s v="ZJ"/>
    <s v="9200090575"/>
    <s v="50"/>
    <n v="-28"/>
    <s v=""/>
    <x v="2"/>
    <x v="6"/>
    <x v="2"/>
  </r>
  <r>
    <s v="1012"/>
    <s v="0L"/>
    <x v="6"/>
    <d v="2018-01-26T00:00:00"/>
    <x v="1"/>
    <x v="4"/>
    <s v="ZJ"/>
    <s v="9200090575"/>
    <s v="50"/>
    <n v="-28"/>
    <s v=""/>
    <x v="1"/>
    <x v="6"/>
    <x v="1"/>
  </r>
  <r>
    <s v="1012"/>
    <s v="0L"/>
    <x v="6"/>
    <d v="2018-01-27T00:00:00"/>
    <x v="1"/>
    <x v="4"/>
    <s v="ZJ"/>
    <s v="9200090603"/>
    <s v="50"/>
    <n v="-168"/>
    <s v=""/>
    <x v="1"/>
    <x v="6"/>
    <x v="1"/>
  </r>
  <r>
    <s v="1012"/>
    <s v="0L"/>
    <x v="6"/>
    <d v="2018-01-28T00:00:00"/>
    <x v="1"/>
    <x v="4"/>
    <s v="ZJ"/>
    <s v="9200090608"/>
    <s v="50"/>
    <n v="-28"/>
    <s v=""/>
    <x v="1"/>
    <x v="6"/>
    <x v="1"/>
  </r>
  <r>
    <s v="1012"/>
    <s v="0L"/>
    <x v="6"/>
    <d v="2018-01-30T00:00:00"/>
    <x v="1"/>
    <x v="4"/>
    <s v="ZJ"/>
    <s v="9200090686"/>
    <s v="50"/>
    <n v="-140"/>
    <s v=""/>
    <x v="1"/>
    <x v="6"/>
    <x v="1"/>
  </r>
  <r>
    <s v="1012"/>
    <s v="0L"/>
    <x v="6"/>
    <d v="2018-01-30T00:00:00"/>
    <x v="1"/>
    <x v="4"/>
    <s v="ZJ"/>
    <s v="9200090686"/>
    <s v="50"/>
    <n v="-2044"/>
    <s v=""/>
    <x v="1"/>
    <x v="6"/>
    <x v="1"/>
  </r>
  <r>
    <s v="1012"/>
    <s v="0L"/>
    <x v="6"/>
    <d v="2018-01-29T00:00:00"/>
    <x v="1"/>
    <x v="4"/>
    <s v="ZJ"/>
    <s v="9200090687"/>
    <s v="50"/>
    <n v="-56"/>
    <s v=""/>
    <x v="1"/>
    <x v="6"/>
    <x v="1"/>
  </r>
  <r>
    <s v="1012"/>
    <s v="0L"/>
    <x v="6"/>
    <d v="2018-01-29T00:00:00"/>
    <x v="1"/>
    <x v="4"/>
    <s v="ZJ"/>
    <s v="9200090687"/>
    <s v="50"/>
    <n v="-28"/>
    <s v=""/>
    <x v="0"/>
    <x v="6"/>
    <x v="0"/>
  </r>
  <r>
    <s v="1012"/>
    <s v="0L"/>
    <x v="6"/>
    <d v="2018-01-29T00:00:00"/>
    <x v="1"/>
    <x v="4"/>
    <s v="ZJ"/>
    <s v="9200090687"/>
    <s v="50"/>
    <n v="-1960"/>
    <s v=""/>
    <x v="1"/>
    <x v="6"/>
    <x v="1"/>
  </r>
  <r>
    <s v="1012"/>
    <s v="0L"/>
    <x v="6"/>
    <d v="2018-01-31T00:00:00"/>
    <x v="1"/>
    <x v="4"/>
    <s v="ZJ"/>
    <s v="9200090711"/>
    <s v="50"/>
    <n v="-280"/>
    <s v=""/>
    <x v="1"/>
    <x v="6"/>
    <x v="1"/>
  </r>
  <r>
    <s v="1012"/>
    <s v="0L"/>
    <x v="6"/>
    <d v="2018-01-31T00:00:00"/>
    <x v="1"/>
    <x v="4"/>
    <s v="ZJ"/>
    <s v="9200090754"/>
    <s v="50"/>
    <n v="-84"/>
    <s v=""/>
    <x v="1"/>
    <x v="6"/>
    <x v="1"/>
  </r>
  <r>
    <s v="1012"/>
    <s v="0L"/>
    <x v="6"/>
    <d v="2018-01-31T00:00:00"/>
    <x v="1"/>
    <x v="4"/>
    <s v="ZJ"/>
    <s v="9200090754"/>
    <s v="50"/>
    <n v="-28"/>
    <s v=""/>
    <x v="1"/>
    <x v="6"/>
    <x v="1"/>
  </r>
  <r>
    <s v="1012"/>
    <s v="0L"/>
    <x v="6"/>
    <d v="2018-01-31T00:00:00"/>
    <x v="1"/>
    <x v="4"/>
    <s v="ZJ"/>
    <s v="9200090754"/>
    <s v="50"/>
    <n v="-2100"/>
    <s v=""/>
    <x v="1"/>
    <x v="6"/>
    <x v="1"/>
  </r>
  <r>
    <s v="1012"/>
    <s v="0L"/>
    <x v="6"/>
    <d v="2018-01-31T00:00:00"/>
    <x v="1"/>
    <x v="4"/>
    <s v="ZJ"/>
    <s v="9200090752"/>
    <s v="40"/>
    <n v="28"/>
    <s v=""/>
    <x v="1"/>
    <x v="6"/>
    <x v="1"/>
  </r>
  <r>
    <s v="1012"/>
    <s v="0L"/>
    <x v="6"/>
    <d v="2018-02-01T00:00:00"/>
    <x v="1"/>
    <x v="5"/>
    <s v="ZJ"/>
    <s v="9200090777"/>
    <s v="50"/>
    <n v="-28"/>
    <s v=""/>
    <x v="1"/>
    <x v="6"/>
    <x v="1"/>
  </r>
  <r>
    <s v="1012"/>
    <s v="0L"/>
    <x v="6"/>
    <d v="2018-02-02T00:00:00"/>
    <x v="1"/>
    <x v="5"/>
    <s v="ZJ"/>
    <s v="9200090792"/>
    <s v="50"/>
    <n v="-28"/>
    <s v=""/>
    <x v="1"/>
    <x v="6"/>
    <x v="1"/>
  </r>
  <r>
    <s v="1012"/>
    <s v="0L"/>
    <x v="6"/>
    <d v="2018-02-01T00:00:00"/>
    <x v="1"/>
    <x v="5"/>
    <s v="ZJ"/>
    <s v="9200090793"/>
    <s v="40"/>
    <n v="0.81"/>
    <s v=""/>
    <x v="2"/>
    <x v="6"/>
    <x v="2"/>
  </r>
  <r>
    <s v="1012"/>
    <s v="0L"/>
    <x v="6"/>
    <d v="2018-02-01T00:00:00"/>
    <x v="1"/>
    <x v="5"/>
    <s v="ZJ"/>
    <s v="9200090797"/>
    <s v="50"/>
    <n v="-0.81"/>
    <s v=""/>
    <x v="2"/>
    <x v="6"/>
    <x v="2"/>
  </r>
  <r>
    <s v="1012"/>
    <s v="0L"/>
    <x v="6"/>
    <d v="2018-02-01T00:00:00"/>
    <x v="1"/>
    <x v="5"/>
    <s v="ZJ"/>
    <s v="9200090797"/>
    <s v="50"/>
    <n v="-28"/>
    <s v=""/>
    <x v="1"/>
    <x v="6"/>
    <x v="1"/>
  </r>
  <r>
    <s v="1012"/>
    <s v="0L"/>
    <x v="6"/>
    <d v="2018-02-01T00:00:00"/>
    <x v="1"/>
    <x v="5"/>
    <s v="ZJ"/>
    <s v="9200090797"/>
    <s v="50"/>
    <n v="-28"/>
    <s v=""/>
    <x v="2"/>
    <x v="6"/>
    <x v="2"/>
  </r>
  <r>
    <s v="1012"/>
    <s v="0L"/>
    <x v="6"/>
    <d v="2018-02-01T00:00:00"/>
    <x v="1"/>
    <x v="5"/>
    <s v="ZJ"/>
    <s v="9200090797"/>
    <s v="50"/>
    <n v="-2492"/>
    <s v=""/>
    <x v="1"/>
    <x v="6"/>
    <x v="1"/>
  </r>
  <r>
    <s v="1012"/>
    <s v="0L"/>
    <x v="6"/>
    <d v="2018-02-01T00:00:00"/>
    <x v="1"/>
    <x v="5"/>
    <s v="ZJ"/>
    <s v="9200090797"/>
    <s v="50"/>
    <n v="-56"/>
    <s v=""/>
    <x v="0"/>
    <x v="6"/>
    <x v="0"/>
  </r>
  <r>
    <s v="1012"/>
    <s v="0L"/>
    <x v="6"/>
    <d v="2018-02-01T00:00:00"/>
    <x v="1"/>
    <x v="5"/>
    <s v="ZJ"/>
    <s v="9200090805"/>
    <s v="40"/>
    <n v="56"/>
    <s v=""/>
    <x v="1"/>
    <x v="6"/>
    <x v="1"/>
  </r>
  <r>
    <s v="1012"/>
    <s v="0L"/>
    <x v="6"/>
    <d v="2018-02-01T00:00:00"/>
    <x v="1"/>
    <x v="5"/>
    <s v="ZJ"/>
    <s v="9200090805"/>
    <s v="40"/>
    <n v="28"/>
    <s v=""/>
    <x v="1"/>
    <x v="6"/>
    <x v="1"/>
  </r>
  <r>
    <s v="1012"/>
    <s v="0L"/>
    <x v="6"/>
    <d v="2018-02-01T00:00:00"/>
    <x v="1"/>
    <x v="5"/>
    <s v="ZJ"/>
    <s v="9200090805"/>
    <s v="40"/>
    <n v="28"/>
    <s v=""/>
    <x v="0"/>
    <x v="6"/>
    <x v="0"/>
  </r>
  <r>
    <s v="1012"/>
    <s v="0L"/>
    <x v="6"/>
    <d v="2018-02-02T00:00:00"/>
    <x v="1"/>
    <x v="5"/>
    <s v="ZJ"/>
    <s v="9200090830"/>
    <s v="50"/>
    <n v="-28"/>
    <s v=""/>
    <x v="1"/>
    <x v="6"/>
    <x v="1"/>
  </r>
  <r>
    <s v="1012"/>
    <s v="0L"/>
    <x v="6"/>
    <d v="2018-02-02T00:00:00"/>
    <x v="1"/>
    <x v="5"/>
    <s v="ZJ"/>
    <s v="9200090856"/>
    <s v="50"/>
    <n v="-28"/>
    <s v=""/>
    <x v="1"/>
    <x v="6"/>
    <x v="1"/>
  </r>
  <r>
    <s v="1012"/>
    <s v="0L"/>
    <x v="6"/>
    <d v="2018-02-02T00:00:00"/>
    <x v="1"/>
    <x v="5"/>
    <s v="ZJ"/>
    <s v="9200090856"/>
    <s v="50"/>
    <n v="-2632"/>
    <s v=""/>
    <x v="1"/>
    <x v="6"/>
    <x v="1"/>
  </r>
  <r>
    <s v="1012"/>
    <s v="0L"/>
    <x v="6"/>
    <d v="2018-02-02T00:00:00"/>
    <x v="1"/>
    <x v="5"/>
    <s v="ZJ"/>
    <s v="9200090856"/>
    <s v="50"/>
    <n v="-56"/>
    <s v=""/>
    <x v="0"/>
    <x v="6"/>
    <x v="0"/>
  </r>
  <r>
    <s v="1012"/>
    <s v="0L"/>
    <x v="6"/>
    <d v="2018-02-03T00:00:00"/>
    <x v="1"/>
    <x v="5"/>
    <s v="ZJ"/>
    <s v="9200090879"/>
    <s v="50"/>
    <n v="-112"/>
    <s v=""/>
    <x v="1"/>
    <x v="6"/>
    <x v="1"/>
  </r>
  <r>
    <s v="1012"/>
    <s v="0L"/>
    <x v="6"/>
    <d v="2018-02-04T00:00:00"/>
    <x v="1"/>
    <x v="5"/>
    <s v="ZJ"/>
    <s v="9200090885"/>
    <s v="50"/>
    <n v="-84"/>
    <s v=""/>
    <x v="1"/>
    <x v="6"/>
    <x v="1"/>
  </r>
  <r>
    <s v="1012"/>
    <s v="0L"/>
    <x v="6"/>
    <d v="2018-02-04T00:00:00"/>
    <x v="1"/>
    <x v="5"/>
    <s v="ZJ"/>
    <s v="9200090906"/>
    <s v="50"/>
    <n v="-28"/>
    <s v=""/>
    <x v="1"/>
    <x v="6"/>
    <x v="1"/>
  </r>
  <r>
    <s v="1012"/>
    <s v="0L"/>
    <x v="6"/>
    <d v="2018-02-06T00:00:00"/>
    <x v="1"/>
    <x v="5"/>
    <s v="ZJ"/>
    <s v="9200090959"/>
    <s v="50"/>
    <n v="-28"/>
    <s v=""/>
    <x v="1"/>
    <x v="6"/>
    <x v="1"/>
  </r>
  <r>
    <s v="1012"/>
    <s v="0L"/>
    <x v="6"/>
    <d v="2018-02-06T00:00:00"/>
    <x v="1"/>
    <x v="5"/>
    <s v="ZJ"/>
    <s v="9200090959"/>
    <s v="50"/>
    <n v="-2548"/>
    <s v=""/>
    <x v="1"/>
    <x v="6"/>
    <x v="1"/>
  </r>
  <r>
    <s v="1012"/>
    <s v="0L"/>
    <x v="6"/>
    <d v="2018-02-06T00:00:00"/>
    <x v="1"/>
    <x v="5"/>
    <s v="ZJ"/>
    <s v="9200090959"/>
    <s v="50"/>
    <n v="-28"/>
    <s v=""/>
    <x v="1"/>
    <x v="6"/>
    <x v="1"/>
  </r>
  <r>
    <s v="1012"/>
    <s v="0L"/>
    <x v="6"/>
    <d v="2018-02-05T00:00:00"/>
    <x v="1"/>
    <x v="5"/>
    <s v="ZJ"/>
    <s v="9200090963"/>
    <s v="50"/>
    <n v="-84"/>
    <s v=""/>
    <x v="1"/>
    <x v="6"/>
    <x v="1"/>
  </r>
  <r>
    <s v="1012"/>
    <s v="0L"/>
    <x v="6"/>
    <d v="2018-02-05T00:00:00"/>
    <x v="1"/>
    <x v="5"/>
    <s v="ZJ"/>
    <s v="9200090963"/>
    <s v="50"/>
    <n v="-28"/>
    <s v=""/>
    <x v="1"/>
    <x v="6"/>
    <x v="1"/>
  </r>
  <r>
    <s v="1012"/>
    <s v="0L"/>
    <x v="6"/>
    <d v="2018-02-05T00:00:00"/>
    <x v="1"/>
    <x v="5"/>
    <s v="ZJ"/>
    <s v="9200090963"/>
    <s v="50"/>
    <n v="-2800"/>
    <s v=""/>
    <x v="1"/>
    <x v="6"/>
    <x v="1"/>
  </r>
  <r>
    <s v="1012"/>
    <s v="0L"/>
    <x v="6"/>
    <d v="2018-02-05T00:00:00"/>
    <x v="1"/>
    <x v="5"/>
    <s v="ZJ"/>
    <s v="9200090963"/>
    <s v="50"/>
    <n v="-28"/>
    <s v=""/>
    <x v="0"/>
    <x v="6"/>
    <x v="0"/>
  </r>
  <r>
    <s v="1012"/>
    <s v="0L"/>
    <x v="6"/>
    <d v="2018-02-07T00:00:00"/>
    <x v="1"/>
    <x v="5"/>
    <s v="ZJ"/>
    <s v="9200090990"/>
    <s v="50"/>
    <n v="-252"/>
    <s v=""/>
    <x v="1"/>
    <x v="6"/>
    <x v="1"/>
  </r>
  <r>
    <s v="1012"/>
    <s v="0L"/>
    <x v="6"/>
    <d v="2018-02-07T00:00:00"/>
    <x v="1"/>
    <x v="5"/>
    <s v="ZJ"/>
    <s v="9200091019"/>
    <s v="50"/>
    <n v="-2072"/>
    <s v=""/>
    <x v="1"/>
    <x v="6"/>
    <x v="1"/>
  </r>
  <r>
    <s v="1012"/>
    <s v="0L"/>
    <x v="6"/>
    <d v="2018-02-08T00:00:00"/>
    <x v="1"/>
    <x v="5"/>
    <s v="ZJ"/>
    <s v="9200091071"/>
    <s v="50"/>
    <n v="-1484"/>
    <s v=""/>
    <x v="1"/>
    <x v="6"/>
    <x v="1"/>
  </r>
  <r>
    <s v="1012"/>
    <s v="0L"/>
    <x v="6"/>
    <d v="2018-02-08T00:00:00"/>
    <x v="1"/>
    <x v="5"/>
    <s v="ZJ"/>
    <s v="9200091070"/>
    <s v="40"/>
    <n v="28"/>
    <s v=""/>
    <x v="1"/>
    <x v="6"/>
    <x v="1"/>
  </r>
  <r>
    <s v="1012"/>
    <s v="0L"/>
    <x v="6"/>
    <d v="2018-02-08T00:00:00"/>
    <x v="1"/>
    <x v="5"/>
    <s v="ZJ"/>
    <s v="9200091070"/>
    <s v="40"/>
    <n v="28"/>
    <s v=""/>
    <x v="1"/>
    <x v="6"/>
    <x v="1"/>
  </r>
  <r>
    <s v="1012"/>
    <s v="0L"/>
    <x v="6"/>
    <d v="2018-02-09T00:00:00"/>
    <x v="1"/>
    <x v="5"/>
    <s v="ZJ"/>
    <s v="9200091119"/>
    <s v="50"/>
    <n v="-56"/>
    <s v=""/>
    <x v="1"/>
    <x v="6"/>
    <x v="1"/>
  </r>
  <r>
    <s v="1012"/>
    <s v="0L"/>
    <x v="6"/>
    <d v="2018-02-09T00:00:00"/>
    <x v="1"/>
    <x v="5"/>
    <s v="ZJ"/>
    <s v="9200091119"/>
    <s v="50"/>
    <n v="-28"/>
    <s v=""/>
    <x v="1"/>
    <x v="6"/>
    <x v="1"/>
  </r>
  <r>
    <s v="1012"/>
    <s v="0L"/>
    <x v="6"/>
    <d v="2018-02-09T00:00:00"/>
    <x v="1"/>
    <x v="5"/>
    <s v="ZJ"/>
    <s v="9200091119"/>
    <s v="50"/>
    <n v="-2632"/>
    <s v=""/>
    <x v="1"/>
    <x v="6"/>
    <x v="1"/>
  </r>
  <r>
    <s v="1012"/>
    <s v="0L"/>
    <x v="6"/>
    <d v="2018-02-10T00:00:00"/>
    <x v="1"/>
    <x v="5"/>
    <s v="ZJ"/>
    <s v="9200091144"/>
    <s v="50"/>
    <n v="-252"/>
    <s v=""/>
    <x v="1"/>
    <x v="6"/>
    <x v="1"/>
  </r>
  <r>
    <s v="1012"/>
    <s v="0L"/>
    <x v="6"/>
    <d v="2018-02-10T00:00:00"/>
    <x v="1"/>
    <x v="5"/>
    <s v="ZJ"/>
    <s v="9200091148"/>
    <s v="50"/>
    <n v="-56"/>
    <s v=""/>
    <x v="1"/>
    <x v="6"/>
    <x v="1"/>
  </r>
  <r>
    <s v="1012"/>
    <s v="0L"/>
    <x v="6"/>
    <d v="2018-02-11T00:00:00"/>
    <x v="1"/>
    <x v="5"/>
    <s v="ZJ"/>
    <s v="9200091149"/>
    <s v="50"/>
    <n v="-308"/>
    <s v=""/>
    <x v="1"/>
    <x v="6"/>
    <x v="1"/>
  </r>
  <r>
    <s v="1012"/>
    <s v="0L"/>
    <x v="6"/>
    <d v="2018-03-13T00:00:00"/>
    <x v="1"/>
    <x v="6"/>
    <s v="ZJ"/>
    <s v="9200093063"/>
    <s v="50"/>
    <n v="-84"/>
    <s v=""/>
    <x v="0"/>
    <x v="6"/>
    <x v="0"/>
  </r>
  <r>
    <s v="1012"/>
    <s v="0L"/>
    <x v="6"/>
    <d v="2018-03-13T00:00:00"/>
    <x v="1"/>
    <x v="6"/>
    <s v="ZJ"/>
    <s v="9200093063"/>
    <s v="50"/>
    <n v="-1372"/>
    <s v=""/>
    <x v="1"/>
    <x v="6"/>
    <x v="1"/>
  </r>
  <r>
    <s v="1012"/>
    <s v="0L"/>
    <x v="6"/>
    <d v="2018-03-13T00:00:00"/>
    <x v="1"/>
    <x v="6"/>
    <s v="ZJ"/>
    <s v="9200093063"/>
    <s v="50"/>
    <n v="-56"/>
    <s v=""/>
    <x v="1"/>
    <x v="6"/>
    <x v="1"/>
  </r>
  <r>
    <s v="1012"/>
    <s v="0L"/>
    <x v="6"/>
    <d v="2018-04-08T00:00:00"/>
    <x v="1"/>
    <x v="7"/>
    <s v="ZJ"/>
    <s v="9200093604"/>
    <s v="50"/>
    <n v="-168"/>
    <s v=""/>
    <x v="1"/>
    <x v="6"/>
    <x v="1"/>
  </r>
  <r>
    <s v="1012"/>
    <s v="0L"/>
    <x v="6"/>
    <d v="2018-02-12T00:00:00"/>
    <x v="1"/>
    <x v="5"/>
    <s v="ZJ"/>
    <s v="9200091303"/>
    <s v="40"/>
    <n v="28"/>
    <s v=""/>
    <x v="1"/>
    <x v="6"/>
    <x v="1"/>
  </r>
  <r>
    <s v="1012"/>
    <s v="0L"/>
    <x v="6"/>
    <d v="2018-02-12T00:00:00"/>
    <x v="1"/>
    <x v="5"/>
    <s v="ZJ"/>
    <s v="9200091311"/>
    <s v="50"/>
    <n v="-28"/>
    <s v=""/>
    <x v="1"/>
    <x v="6"/>
    <x v="1"/>
  </r>
  <r>
    <s v="1012"/>
    <s v="0L"/>
    <x v="6"/>
    <d v="2018-02-12T00:00:00"/>
    <x v="1"/>
    <x v="5"/>
    <s v="ZJ"/>
    <s v="9200091311"/>
    <s v="50"/>
    <n v="-1820"/>
    <s v=""/>
    <x v="1"/>
    <x v="6"/>
    <x v="1"/>
  </r>
  <r>
    <s v="1012"/>
    <s v="0L"/>
    <x v="6"/>
    <d v="2018-02-12T00:00:00"/>
    <x v="1"/>
    <x v="5"/>
    <s v="ZJ"/>
    <s v="9200091311"/>
    <s v="50"/>
    <n v="-28"/>
    <s v=""/>
    <x v="2"/>
    <x v="6"/>
    <x v="2"/>
  </r>
  <r>
    <s v="1012"/>
    <s v="0L"/>
    <x v="6"/>
    <d v="2018-02-12T00:00:00"/>
    <x v="1"/>
    <x v="5"/>
    <s v="ZJ"/>
    <s v="9200091309"/>
    <s v="40"/>
    <n v="28"/>
    <s v=""/>
    <x v="1"/>
    <x v="6"/>
    <x v="1"/>
  </r>
  <r>
    <s v="1012"/>
    <s v="0L"/>
    <x v="6"/>
    <d v="2018-02-13T00:00:00"/>
    <x v="1"/>
    <x v="5"/>
    <s v="ZJ"/>
    <s v="9200091312"/>
    <s v="50"/>
    <n v="-168"/>
    <s v=""/>
    <x v="2"/>
    <x v="6"/>
    <x v="2"/>
  </r>
  <r>
    <s v="1012"/>
    <s v="0L"/>
    <x v="6"/>
    <d v="2018-02-13T00:00:00"/>
    <x v="1"/>
    <x v="5"/>
    <s v="ZJ"/>
    <s v="9200091312"/>
    <s v="50"/>
    <n v="-28"/>
    <s v=""/>
    <x v="0"/>
    <x v="6"/>
    <x v="0"/>
  </r>
  <r>
    <s v="1012"/>
    <s v="0L"/>
    <x v="6"/>
    <d v="2018-02-13T00:00:00"/>
    <x v="1"/>
    <x v="5"/>
    <s v="ZJ"/>
    <s v="9200091312"/>
    <s v="50"/>
    <n v="-1320.34"/>
    <s v=""/>
    <x v="1"/>
    <x v="6"/>
    <x v="1"/>
  </r>
  <r>
    <s v="1012"/>
    <s v="0L"/>
    <x v="6"/>
    <d v="2018-02-14T00:00:00"/>
    <x v="1"/>
    <x v="5"/>
    <s v="ZJ"/>
    <s v="9200091396"/>
    <s v="50"/>
    <n v="-168"/>
    <s v=""/>
    <x v="1"/>
    <x v="6"/>
    <x v="1"/>
  </r>
  <r>
    <s v="1012"/>
    <s v="0L"/>
    <x v="6"/>
    <d v="2018-02-14T00:00:00"/>
    <x v="1"/>
    <x v="5"/>
    <s v="ZJ"/>
    <s v="9200091426"/>
    <s v="50"/>
    <n v="-1708"/>
    <s v=""/>
    <x v="1"/>
    <x v="6"/>
    <x v="1"/>
  </r>
  <r>
    <s v="1012"/>
    <s v="0L"/>
    <x v="6"/>
    <d v="2018-02-14T00:00:00"/>
    <x v="1"/>
    <x v="5"/>
    <s v="ZJ"/>
    <s v="9200091426"/>
    <s v="50"/>
    <n v="-28"/>
    <s v=""/>
    <x v="1"/>
    <x v="6"/>
    <x v="1"/>
  </r>
  <r>
    <s v="1012"/>
    <s v="0L"/>
    <x v="6"/>
    <d v="2018-02-14T00:00:00"/>
    <x v="1"/>
    <x v="5"/>
    <s v="ZJ"/>
    <s v="9200091426"/>
    <s v="50"/>
    <n v="-28"/>
    <s v=""/>
    <x v="1"/>
    <x v="6"/>
    <x v="1"/>
  </r>
  <r>
    <s v="1012"/>
    <s v="0L"/>
    <x v="6"/>
    <d v="2018-02-14T00:00:00"/>
    <x v="1"/>
    <x v="5"/>
    <s v="ZJ"/>
    <s v="9200091426"/>
    <s v="50"/>
    <n v="-112"/>
    <s v=""/>
    <x v="2"/>
    <x v="6"/>
    <x v="2"/>
  </r>
  <r>
    <s v="1012"/>
    <s v="0L"/>
    <x v="6"/>
    <d v="2018-02-14T00:00:00"/>
    <x v="1"/>
    <x v="5"/>
    <s v="ZJ"/>
    <s v="9200091426"/>
    <s v="50"/>
    <n v="-28"/>
    <s v=""/>
    <x v="0"/>
    <x v="6"/>
    <x v="0"/>
  </r>
  <r>
    <s v="1012"/>
    <s v="0L"/>
    <x v="6"/>
    <d v="2018-02-14T00:00:00"/>
    <x v="1"/>
    <x v="5"/>
    <s v="ZJ"/>
    <s v="9200091424"/>
    <s v="40"/>
    <n v="56"/>
    <s v=""/>
    <x v="1"/>
    <x v="6"/>
    <x v="1"/>
  </r>
  <r>
    <s v="1012"/>
    <s v="0L"/>
    <x v="6"/>
    <d v="2018-02-15T00:00:00"/>
    <x v="1"/>
    <x v="5"/>
    <s v="ZJ"/>
    <s v="9200091622"/>
    <s v="50"/>
    <n v="-1736"/>
    <s v=""/>
    <x v="1"/>
    <x v="6"/>
    <x v="1"/>
  </r>
  <r>
    <s v="1012"/>
    <s v="0L"/>
    <x v="6"/>
    <d v="2018-02-15T00:00:00"/>
    <x v="1"/>
    <x v="5"/>
    <s v="ZJ"/>
    <s v="9200091622"/>
    <s v="50"/>
    <n v="-56"/>
    <s v=""/>
    <x v="1"/>
    <x v="6"/>
    <x v="1"/>
  </r>
  <r>
    <s v="1012"/>
    <s v="0L"/>
    <x v="6"/>
    <d v="2018-02-15T00:00:00"/>
    <x v="1"/>
    <x v="5"/>
    <s v="ZJ"/>
    <s v="9200091621"/>
    <s v="40"/>
    <n v="28"/>
    <s v=""/>
    <x v="0"/>
    <x v="6"/>
    <x v="0"/>
  </r>
  <r>
    <s v="1012"/>
    <s v="0L"/>
    <x v="6"/>
    <d v="2018-02-16T00:00:00"/>
    <x v="1"/>
    <x v="5"/>
    <s v="ZJ"/>
    <s v="9200091677"/>
    <s v="40"/>
    <n v="28"/>
    <s v=""/>
    <x v="1"/>
    <x v="6"/>
    <x v="1"/>
  </r>
  <r>
    <s v="1012"/>
    <s v="0L"/>
    <x v="6"/>
    <d v="2018-02-16T00:00:00"/>
    <x v="1"/>
    <x v="5"/>
    <s v="ZJ"/>
    <s v="9200091682"/>
    <s v="50"/>
    <n v="-2912"/>
    <s v=""/>
    <x v="1"/>
    <x v="6"/>
    <x v="1"/>
  </r>
  <r>
    <s v="1012"/>
    <s v="0L"/>
    <x v="6"/>
    <d v="2018-02-16T00:00:00"/>
    <x v="1"/>
    <x v="5"/>
    <s v="ZJ"/>
    <s v="9200091682"/>
    <s v="50"/>
    <n v="-112"/>
    <s v=""/>
    <x v="0"/>
    <x v="6"/>
    <x v="0"/>
  </r>
  <r>
    <s v="1012"/>
    <s v="0L"/>
    <x v="6"/>
    <d v="2018-02-16T00:00:00"/>
    <x v="1"/>
    <x v="5"/>
    <s v="ZJ"/>
    <s v="9200091682"/>
    <s v="50"/>
    <n v="-28"/>
    <s v=""/>
    <x v="1"/>
    <x v="6"/>
    <x v="1"/>
  </r>
  <r>
    <s v="1012"/>
    <s v="0L"/>
    <x v="6"/>
    <d v="2018-02-16T00:00:00"/>
    <x v="1"/>
    <x v="5"/>
    <s v="ZJ"/>
    <s v="9200091682"/>
    <s v="50"/>
    <n v="-28"/>
    <s v=""/>
    <x v="2"/>
    <x v="6"/>
    <x v="2"/>
  </r>
  <r>
    <s v="1012"/>
    <s v="0L"/>
    <x v="6"/>
    <d v="2018-02-17T00:00:00"/>
    <x v="1"/>
    <x v="5"/>
    <s v="ZJ"/>
    <s v="9200091703"/>
    <s v="50"/>
    <n v="-56"/>
    <s v=""/>
    <x v="1"/>
    <x v="6"/>
    <x v="1"/>
  </r>
  <r>
    <s v="1012"/>
    <s v="0L"/>
    <x v="6"/>
    <d v="2018-02-17T00:00:00"/>
    <x v="1"/>
    <x v="5"/>
    <s v="ZJ"/>
    <s v="9200091708"/>
    <s v="50"/>
    <n v="-56"/>
    <s v=""/>
    <x v="1"/>
    <x v="6"/>
    <x v="1"/>
  </r>
  <r>
    <s v="1012"/>
    <s v="0L"/>
    <x v="6"/>
    <d v="2018-02-18T00:00:00"/>
    <x v="1"/>
    <x v="5"/>
    <s v="ZJ"/>
    <s v="9200091718"/>
    <s v="50"/>
    <n v="-28"/>
    <s v=""/>
    <x v="1"/>
    <x v="6"/>
    <x v="1"/>
  </r>
  <r>
    <s v="1012"/>
    <s v="0L"/>
    <x v="6"/>
    <d v="2018-02-07T00:00:00"/>
    <x v="1"/>
    <x v="5"/>
    <s v="ZJ"/>
    <s v="9200091751"/>
    <s v="40"/>
    <n v="28"/>
    <s v=""/>
    <x v="1"/>
    <x v="6"/>
    <x v="1"/>
  </r>
  <r>
    <s v="1012"/>
    <s v="0L"/>
    <x v="6"/>
    <d v="2018-02-19T00:00:00"/>
    <x v="1"/>
    <x v="5"/>
    <s v="ZJ"/>
    <s v="9200091770"/>
    <s v="50"/>
    <n v="-28"/>
    <s v=""/>
    <x v="0"/>
    <x v="6"/>
    <x v="0"/>
  </r>
  <r>
    <s v="1012"/>
    <s v="0L"/>
    <x v="6"/>
    <d v="2018-02-19T00:00:00"/>
    <x v="1"/>
    <x v="5"/>
    <s v="ZJ"/>
    <s v="9200091770"/>
    <s v="50"/>
    <n v="-1092"/>
    <s v=""/>
    <x v="1"/>
    <x v="6"/>
    <x v="1"/>
  </r>
  <r>
    <s v="1012"/>
    <s v="0L"/>
    <x v="6"/>
    <d v="2018-02-19T00:00:00"/>
    <x v="1"/>
    <x v="5"/>
    <s v="ZJ"/>
    <s v="9200091770"/>
    <s v="50"/>
    <n v="-28"/>
    <s v=""/>
    <x v="2"/>
    <x v="6"/>
    <x v="2"/>
  </r>
  <r>
    <s v="1012"/>
    <s v="0L"/>
    <x v="6"/>
    <d v="2018-02-20T00:00:00"/>
    <x v="1"/>
    <x v="5"/>
    <s v="ZJ"/>
    <s v="9200091777"/>
    <s v="50"/>
    <n v="-84"/>
    <s v=""/>
    <x v="1"/>
    <x v="6"/>
    <x v="1"/>
  </r>
  <r>
    <s v="1012"/>
    <s v="0L"/>
    <x v="6"/>
    <d v="2018-02-20T00:00:00"/>
    <x v="1"/>
    <x v="5"/>
    <s v="ZJ"/>
    <s v="9200091777"/>
    <s v="50"/>
    <n v="-1204"/>
    <s v=""/>
    <x v="1"/>
    <x v="6"/>
    <x v="1"/>
  </r>
  <r>
    <s v="1012"/>
    <s v="0L"/>
    <x v="6"/>
    <d v="2018-02-21T00:00:00"/>
    <x v="1"/>
    <x v="5"/>
    <s v="ZJ"/>
    <s v="9200091780"/>
    <s v="50"/>
    <n v="-140"/>
    <s v=""/>
    <x v="1"/>
    <x v="6"/>
    <x v="1"/>
  </r>
  <r>
    <s v="1012"/>
    <s v="0L"/>
    <x v="6"/>
    <d v="2018-02-21T00:00:00"/>
    <x v="1"/>
    <x v="5"/>
    <s v="ZJ"/>
    <s v="9200091817"/>
    <s v="50"/>
    <n v="-1509"/>
    <s v=""/>
    <x v="1"/>
    <x v="6"/>
    <x v="1"/>
  </r>
  <r>
    <s v="1012"/>
    <s v="0L"/>
    <x v="6"/>
    <d v="2018-02-21T00:00:00"/>
    <x v="1"/>
    <x v="5"/>
    <s v="ZJ"/>
    <s v="9200091817"/>
    <s v="50"/>
    <n v="-28"/>
    <s v=""/>
    <x v="0"/>
    <x v="6"/>
    <x v="0"/>
  </r>
  <r>
    <s v="1012"/>
    <s v="0L"/>
    <x v="6"/>
    <d v="2018-02-21T00:00:00"/>
    <x v="1"/>
    <x v="5"/>
    <s v="ZJ"/>
    <s v="9200091817"/>
    <s v="50"/>
    <n v="-102.99"/>
    <s v=""/>
    <x v="4"/>
    <x v="6"/>
    <x v="4"/>
  </r>
  <r>
    <s v="1012"/>
    <s v="0L"/>
    <x v="6"/>
    <d v="2018-02-21T00:00:00"/>
    <x v="1"/>
    <x v="5"/>
    <s v="ZJ"/>
    <s v="9200091817"/>
    <s v="50"/>
    <n v="-56"/>
    <s v=""/>
    <x v="2"/>
    <x v="6"/>
    <x v="2"/>
  </r>
  <r>
    <s v="1012"/>
    <s v="0L"/>
    <x v="6"/>
    <d v="2018-02-20T00:00:00"/>
    <x v="1"/>
    <x v="5"/>
    <s v="ZJ"/>
    <s v="9200091814"/>
    <s v="40"/>
    <n v="56"/>
    <s v=""/>
    <x v="1"/>
    <x v="6"/>
    <x v="1"/>
  </r>
  <r>
    <s v="1012"/>
    <s v="0L"/>
    <x v="6"/>
    <d v="2018-02-21T00:00:00"/>
    <x v="1"/>
    <x v="5"/>
    <s v="ZJ"/>
    <s v="9200091815"/>
    <s v="40"/>
    <n v="28"/>
    <s v=""/>
    <x v="1"/>
    <x v="6"/>
    <x v="1"/>
  </r>
  <r>
    <s v="1012"/>
    <s v="0L"/>
    <x v="6"/>
    <d v="2018-02-21T00:00:00"/>
    <x v="1"/>
    <x v="5"/>
    <s v="ZJ"/>
    <s v="9200091815"/>
    <s v="40"/>
    <n v="28"/>
    <s v=""/>
    <x v="1"/>
    <x v="6"/>
    <x v="1"/>
  </r>
  <r>
    <s v="1012"/>
    <s v="0L"/>
    <x v="6"/>
    <d v="2018-02-21T00:00:00"/>
    <x v="1"/>
    <x v="5"/>
    <s v="ZJ"/>
    <s v="9200091815"/>
    <s v="40"/>
    <n v="28"/>
    <s v=""/>
    <x v="0"/>
    <x v="6"/>
    <x v="0"/>
  </r>
  <r>
    <s v="1012"/>
    <s v="0L"/>
    <x v="6"/>
    <d v="2018-02-22T00:00:00"/>
    <x v="1"/>
    <x v="5"/>
    <s v="ZJ"/>
    <s v="9200091890"/>
    <s v="50"/>
    <n v="-28"/>
    <s v=""/>
    <x v="0"/>
    <x v="6"/>
    <x v="0"/>
  </r>
  <r>
    <s v="1012"/>
    <s v="0L"/>
    <x v="6"/>
    <d v="2018-02-22T00:00:00"/>
    <x v="1"/>
    <x v="5"/>
    <s v="ZJ"/>
    <s v="9200091890"/>
    <s v="50"/>
    <n v="-112"/>
    <s v=""/>
    <x v="2"/>
    <x v="6"/>
    <x v="2"/>
  </r>
  <r>
    <s v="1012"/>
    <s v="0L"/>
    <x v="6"/>
    <d v="2018-02-22T00:00:00"/>
    <x v="1"/>
    <x v="5"/>
    <s v="ZJ"/>
    <s v="9200091890"/>
    <s v="50"/>
    <n v="-28"/>
    <s v=""/>
    <x v="1"/>
    <x v="6"/>
    <x v="1"/>
  </r>
  <r>
    <s v="1012"/>
    <s v="0L"/>
    <x v="6"/>
    <d v="2018-02-22T00:00:00"/>
    <x v="1"/>
    <x v="5"/>
    <s v="ZJ"/>
    <s v="9200091890"/>
    <s v="50"/>
    <n v="-812"/>
    <s v=""/>
    <x v="1"/>
    <x v="6"/>
    <x v="1"/>
  </r>
  <r>
    <s v="1012"/>
    <s v="0L"/>
    <x v="6"/>
    <d v="2018-03-24T00:00:00"/>
    <x v="1"/>
    <x v="6"/>
    <s v="ZJ"/>
    <s v="9200093064"/>
    <s v="50"/>
    <n v="-28"/>
    <s v=""/>
    <x v="1"/>
    <x v="6"/>
    <x v="1"/>
  </r>
  <r>
    <s v="1012"/>
    <s v="0L"/>
    <x v="6"/>
    <d v="2018-02-22T00:00:00"/>
    <x v="1"/>
    <x v="5"/>
    <s v="ZJ"/>
    <s v="9200091935"/>
    <s v="40"/>
    <n v="28"/>
    <s v=""/>
    <x v="0"/>
    <x v="6"/>
    <x v="0"/>
  </r>
  <r>
    <s v="1012"/>
    <s v="0L"/>
    <x v="6"/>
    <d v="2018-02-23T00:00:00"/>
    <x v="1"/>
    <x v="5"/>
    <s v="ZJ"/>
    <s v="9200091936"/>
    <s v="40"/>
    <n v="56"/>
    <s v=""/>
    <x v="1"/>
    <x v="6"/>
    <x v="1"/>
  </r>
  <r>
    <s v="1012"/>
    <s v="0L"/>
    <x v="6"/>
    <d v="2018-02-23T00:00:00"/>
    <x v="1"/>
    <x v="5"/>
    <s v="ZJ"/>
    <s v="9200091940"/>
    <s v="50"/>
    <n v="-28"/>
    <s v=""/>
    <x v="0"/>
    <x v="6"/>
    <x v="0"/>
  </r>
  <r>
    <s v="1012"/>
    <s v="0L"/>
    <x v="6"/>
    <d v="2018-02-23T00:00:00"/>
    <x v="1"/>
    <x v="5"/>
    <s v="ZJ"/>
    <s v="9200091940"/>
    <s v="50"/>
    <n v="-84"/>
    <s v=""/>
    <x v="2"/>
    <x v="6"/>
    <x v="2"/>
  </r>
  <r>
    <s v="1012"/>
    <s v="0L"/>
    <x v="6"/>
    <d v="2018-02-23T00:00:00"/>
    <x v="1"/>
    <x v="5"/>
    <s v="ZJ"/>
    <s v="9200091940"/>
    <s v="50"/>
    <n v="-84"/>
    <s v=""/>
    <x v="1"/>
    <x v="6"/>
    <x v="1"/>
  </r>
  <r>
    <s v="1012"/>
    <s v="0L"/>
    <x v="6"/>
    <d v="2018-02-23T00:00:00"/>
    <x v="1"/>
    <x v="5"/>
    <s v="ZJ"/>
    <s v="9200091940"/>
    <s v="50"/>
    <n v="-3080"/>
    <s v=""/>
    <x v="1"/>
    <x v="6"/>
    <x v="1"/>
  </r>
  <r>
    <s v="1012"/>
    <s v="0L"/>
    <x v="6"/>
    <d v="2018-02-24T00:00:00"/>
    <x v="1"/>
    <x v="5"/>
    <s v="ZJ"/>
    <s v="9200091962"/>
    <s v="50"/>
    <n v="-280"/>
    <s v=""/>
    <x v="1"/>
    <x v="6"/>
    <x v="1"/>
  </r>
  <r>
    <s v="1012"/>
    <s v="0L"/>
    <x v="6"/>
    <d v="2018-02-26T00:00:00"/>
    <x v="1"/>
    <x v="5"/>
    <s v="ZJ"/>
    <s v="9200092033"/>
    <s v="40"/>
    <n v="28"/>
    <s v=""/>
    <x v="1"/>
    <x v="6"/>
    <x v="1"/>
  </r>
  <r>
    <s v="1012"/>
    <s v="0L"/>
    <x v="6"/>
    <d v="2018-02-26T00:00:00"/>
    <x v="1"/>
    <x v="5"/>
    <s v="ZJ"/>
    <s v="9200092049"/>
    <s v="50"/>
    <n v="-28"/>
    <s v=""/>
    <x v="0"/>
    <x v="6"/>
    <x v="0"/>
  </r>
  <r>
    <s v="1012"/>
    <s v="0L"/>
    <x v="6"/>
    <d v="2018-02-26T00:00:00"/>
    <x v="1"/>
    <x v="5"/>
    <s v="ZJ"/>
    <s v="9200092049"/>
    <s v="50"/>
    <n v="-2856"/>
    <s v=""/>
    <x v="1"/>
    <x v="6"/>
    <x v="1"/>
  </r>
  <r>
    <s v="1012"/>
    <s v="0L"/>
    <x v="6"/>
    <d v="2018-02-27T00:00:00"/>
    <x v="1"/>
    <x v="5"/>
    <s v="ZJ"/>
    <s v="9200092066"/>
    <s v="50"/>
    <n v="-28"/>
    <s v=""/>
    <x v="0"/>
    <x v="6"/>
    <x v="0"/>
  </r>
  <r>
    <s v="1012"/>
    <s v="0L"/>
    <x v="6"/>
    <d v="2018-02-27T00:00:00"/>
    <x v="1"/>
    <x v="5"/>
    <s v="ZJ"/>
    <s v="9200092066"/>
    <s v="50"/>
    <n v="-28"/>
    <s v=""/>
    <x v="2"/>
    <x v="6"/>
    <x v="2"/>
  </r>
  <r>
    <s v="1012"/>
    <s v="0L"/>
    <x v="6"/>
    <d v="2018-02-27T00:00:00"/>
    <x v="1"/>
    <x v="5"/>
    <s v="ZJ"/>
    <s v="9200092066"/>
    <s v="50"/>
    <n v="-2184"/>
    <s v=""/>
    <x v="1"/>
    <x v="6"/>
    <x v="1"/>
  </r>
  <r>
    <s v="1012"/>
    <s v="0L"/>
    <x v="6"/>
    <d v="2018-02-28T00:00:00"/>
    <x v="1"/>
    <x v="5"/>
    <s v="ZJ"/>
    <s v="9200092080"/>
    <s v="50"/>
    <n v="-168"/>
    <s v=""/>
    <x v="1"/>
    <x v="6"/>
    <x v="1"/>
  </r>
  <r>
    <s v="1012"/>
    <s v="0L"/>
    <x v="6"/>
    <d v="2018-02-28T00:00:00"/>
    <x v="1"/>
    <x v="5"/>
    <s v="ZJ"/>
    <s v="9200092116"/>
    <s v="40"/>
    <n v="28"/>
    <s v=""/>
    <x v="1"/>
    <x v="6"/>
    <x v="1"/>
  </r>
  <r>
    <s v="1012"/>
    <s v="0L"/>
    <x v="6"/>
    <d v="2018-02-28T00:00:00"/>
    <x v="1"/>
    <x v="5"/>
    <s v="ZJ"/>
    <s v="9200092116"/>
    <s v="40"/>
    <n v="28"/>
    <s v=""/>
    <x v="1"/>
    <x v="6"/>
    <x v="1"/>
  </r>
  <r>
    <s v="1012"/>
    <s v="0L"/>
    <x v="6"/>
    <d v="2018-02-28T00:00:00"/>
    <x v="1"/>
    <x v="5"/>
    <s v="ZJ"/>
    <s v="9200092116"/>
    <s v="40"/>
    <n v="28"/>
    <s v=""/>
    <x v="0"/>
    <x v="6"/>
    <x v="0"/>
  </r>
  <r>
    <s v="1012"/>
    <s v="0L"/>
    <x v="6"/>
    <d v="2018-02-28T00:00:00"/>
    <x v="1"/>
    <x v="5"/>
    <s v="ZJ"/>
    <s v="9200092128"/>
    <s v="50"/>
    <n v="-3304"/>
    <s v=""/>
    <x v="1"/>
    <x v="6"/>
    <x v="1"/>
  </r>
  <r>
    <s v="1012"/>
    <s v="0L"/>
    <x v="6"/>
    <d v="2018-02-28T00:00:00"/>
    <x v="1"/>
    <x v="5"/>
    <s v="ZJ"/>
    <s v="9200092128"/>
    <s v="50"/>
    <n v="-28"/>
    <s v=""/>
    <x v="1"/>
    <x v="6"/>
    <x v="1"/>
  </r>
  <r>
    <s v="1012"/>
    <s v="0L"/>
    <x v="6"/>
    <d v="2018-02-28T00:00:00"/>
    <x v="1"/>
    <x v="5"/>
    <s v="ZJ"/>
    <s v="9200092128"/>
    <s v="50"/>
    <n v="-28"/>
    <s v=""/>
    <x v="0"/>
    <x v="6"/>
    <x v="0"/>
  </r>
  <r>
    <s v="1012"/>
    <s v="0L"/>
    <x v="6"/>
    <d v="2018-03-01T00:00:00"/>
    <x v="1"/>
    <x v="6"/>
    <s v="ZJ"/>
    <s v="9200092142"/>
    <s v="50"/>
    <n v="-28"/>
    <s v=""/>
    <x v="1"/>
    <x v="6"/>
    <x v="1"/>
  </r>
  <r>
    <s v="1012"/>
    <s v="0L"/>
    <x v="6"/>
    <d v="2018-03-01T00:00:00"/>
    <x v="1"/>
    <x v="6"/>
    <s v="ZJ"/>
    <s v="9200092165"/>
    <s v="50"/>
    <n v="-28"/>
    <s v=""/>
    <x v="0"/>
    <x v="6"/>
    <x v="0"/>
  </r>
  <r>
    <s v="1012"/>
    <s v="0L"/>
    <x v="6"/>
    <d v="2018-03-01T00:00:00"/>
    <x v="1"/>
    <x v="6"/>
    <s v="ZJ"/>
    <s v="9200092165"/>
    <s v="50"/>
    <n v="-28"/>
    <s v=""/>
    <x v="1"/>
    <x v="6"/>
    <x v="1"/>
  </r>
  <r>
    <s v="1012"/>
    <s v="0L"/>
    <x v="6"/>
    <d v="2018-03-01T00:00:00"/>
    <x v="1"/>
    <x v="6"/>
    <s v="ZJ"/>
    <s v="9200092165"/>
    <s v="50"/>
    <n v="-1820"/>
    <s v=""/>
    <x v="1"/>
    <x v="6"/>
    <x v="1"/>
  </r>
  <r>
    <s v="1012"/>
    <s v="0L"/>
    <x v="6"/>
    <d v="2018-03-01T00:00:00"/>
    <x v="1"/>
    <x v="6"/>
    <s v="ZJ"/>
    <s v="9200092169"/>
    <s v="40"/>
    <n v="28"/>
    <s v=""/>
    <x v="1"/>
    <x v="6"/>
    <x v="1"/>
  </r>
  <r>
    <s v="1012"/>
    <s v="0L"/>
    <x v="6"/>
    <d v="2018-03-01T00:00:00"/>
    <x v="1"/>
    <x v="6"/>
    <s v="ZJ"/>
    <s v="9200092169"/>
    <s v="40"/>
    <n v="56"/>
    <s v=""/>
    <x v="1"/>
    <x v="6"/>
    <x v="1"/>
  </r>
  <r>
    <s v="1012"/>
    <s v="0L"/>
    <x v="6"/>
    <d v="2018-03-01T00:00:00"/>
    <x v="1"/>
    <x v="6"/>
    <s v="ZJ"/>
    <s v="9200092169"/>
    <s v="40"/>
    <n v="28"/>
    <s v=""/>
    <x v="0"/>
    <x v="6"/>
    <x v="0"/>
  </r>
  <r>
    <s v="1012"/>
    <s v="0L"/>
    <x v="6"/>
    <d v="2018-03-02T00:00:00"/>
    <x v="1"/>
    <x v="6"/>
    <s v="ZJ"/>
    <s v="9200092197"/>
    <s v="50"/>
    <n v="-28"/>
    <s v=""/>
    <x v="1"/>
    <x v="6"/>
    <x v="1"/>
  </r>
  <r>
    <s v="1012"/>
    <s v="0L"/>
    <x v="6"/>
    <d v="2018-03-02T00:00:00"/>
    <x v="1"/>
    <x v="6"/>
    <s v="ZJ"/>
    <s v="9200092232"/>
    <s v="50"/>
    <n v="-84"/>
    <s v=""/>
    <x v="0"/>
    <x v="6"/>
    <x v="0"/>
  </r>
  <r>
    <s v="1012"/>
    <s v="0L"/>
    <x v="6"/>
    <d v="2018-03-02T00:00:00"/>
    <x v="1"/>
    <x v="6"/>
    <s v="ZJ"/>
    <s v="9200092232"/>
    <s v="50"/>
    <n v="-3360"/>
    <s v=""/>
    <x v="1"/>
    <x v="6"/>
    <x v="1"/>
  </r>
  <r>
    <s v="1012"/>
    <s v="0L"/>
    <x v="6"/>
    <d v="2018-03-02T00:00:00"/>
    <x v="1"/>
    <x v="6"/>
    <s v="ZJ"/>
    <s v="9200092232"/>
    <s v="50"/>
    <n v="-28"/>
    <s v=""/>
    <x v="1"/>
    <x v="6"/>
    <x v="1"/>
  </r>
  <r>
    <s v="1012"/>
    <s v="0L"/>
    <x v="6"/>
    <d v="2018-03-02T00:00:00"/>
    <x v="1"/>
    <x v="6"/>
    <s v="ZJ"/>
    <s v="9200092232"/>
    <s v="50"/>
    <n v="-28"/>
    <s v=""/>
    <x v="2"/>
    <x v="6"/>
    <x v="2"/>
  </r>
  <r>
    <s v="1012"/>
    <s v="0L"/>
    <x v="6"/>
    <d v="2018-03-03T00:00:00"/>
    <x v="1"/>
    <x v="6"/>
    <s v="ZJ"/>
    <s v="9200092244"/>
    <s v="50"/>
    <n v="-140"/>
    <s v=""/>
    <x v="1"/>
    <x v="6"/>
    <x v="1"/>
  </r>
  <r>
    <s v="1012"/>
    <s v="0L"/>
    <x v="6"/>
    <d v="2018-03-03T00:00:00"/>
    <x v="1"/>
    <x v="6"/>
    <s v="ZJ"/>
    <s v="9200092247"/>
    <s v="50"/>
    <n v="-28"/>
    <s v=""/>
    <x v="1"/>
    <x v="6"/>
    <x v="1"/>
  </r>
  <r>
    <s v="1012"/>
    <s v="0L"/>
    <x v="6"/>
    <d v="2018-03-03T00:00:00"/>
    <x v="1"/>
    <x v="6"/>
    <s v="ZJ"/>
    <s v="9200092250"/>
    <s v="50"/>
    <n v="-56"/>
    <s v=""/>
    <x v="1"/>
    <x v="6"/>
    <x v="1"/>
  </r>
  <r>
    <s v="1012"/>
    <s v="0L"/>
    <x v="6"/>
    <d v="2018-03-04T00:00:00"/>
    <x v="1"/>
    <x v="6"/>
    <s v="ZJ"/>
    <s v="9200092251"/>
    <s v="50"/>
    <n v="-728"/>
    <s v=""/>
    <x v="1"/>
    <x v="6"/>
    <x v="1"/>
  </r>
  <r>
    <s v="1012"/>
    <s v="0L"/>
    <x v="6"/>
    <d v="2018-03-06T00:00:00"/>
    <x v="1"/>
    <x v="6"/>
    <s v="ZJ"/>
    <s v="9200092316"/>
    <s v="40"/>
    <n v="28"/>
    <s v=""/>
    <x v="1"/>
    <x v="6"/>
    <x v="1"/>
  </r>
  <r>
    <s v="1012"/>
    <s v="0L"/>
    <x v="6"/>
    <d v="2018-03-06T00:00:00"/>
    <x v="1"/>
    <x v="6"/>
    <s v="ZJ"/>
    <s v="9200092316"/>
    <s v="40"/>
    <n v="28"/>
    <s v=""/>
    <x v="1"/>
    <x v="6"/>
    <x v="1"/>
  </r>
  <r>
    <s v="1012"/>
    <s v="0L"/>
    <x v="6"/>
    <d v="2018-03-06T00:00:00"/>
    <x v="1"/>
    <x v="6"/>
    <s v="ZJ"/>
    <s v="9200092316"/>
    <s v="40"/>
    <n v="28"/>
    <s v=""/>
    <x v="0"/>
    <x v="6"/>
    <x v="0"/>
  </r>
  <r>
    <s v="1012"/>
    <s v="0L"/>
    <x v="6"/>
    <d v="2018-03-05T00:00:00"/>
    <x v="1"/>
    <x v="6"/>
    <s v="ZJ"/>
    <s v="9200092321"/>
    <s v="50"/>
    <n v="-28"/>
    <s v=""/>
    <x v="1"/>
    <x v="6"/>
    <x v="1"/>
  </r>
  <r>
    <s v="1012"/>
    <s v="0L"/>
    <x v="6"/>
    <d v="2018-03-05T00:00:00"/>
    <x v="1"/>
    <x v="6"/>
    <s v="ZJ"/>
    <s v="9200092321"/>
    <s v="50"/>
    <n v="-28"/>
    <s v=""/>
    <x v="1"/>
    <x v="6"/>
    <x v="1"/>
  </r>
  <r>
    <s v="1012"/>
    <s v="0L"/>
    <x v="6"/>
    <d v="2018-03-05T00:00:00"/>
    <x v="1"/>
    <x v="6"/>
    <s v="ZJ"/>
    <s v="9200092321"/>
    <s v="50"/>
    <n v="-3164"/>
    <s v=""/>
    <x v="1"/>
    <x v="6"/>
    <x v="1"/>
  </r>
  <r>
    <s v="1012"/>
    <s v="0L"/>
    <x v="6"/>
    <d v="2018-03-05T00:00:00"/>
    <x v="1"/>
    <x v="6"/>
    <s v="ZJ"/>
    <s v="9200092321"/>
    <s v="50"/>
    <n v="-84"/>
    <s v=""/>
    <x v="2"/>
    <x v="6"/>
    <x v="2"/>
  </r>
  <r>
    <s v="1012"/>
    <s v="0L"/>
    <x v="6"/>
    <d v="2018-03-06T00:00:00"/>
    <x v="1"/>
    <x v="6"/>
    <s v="ZJ"/>
    <s v="9200092322"/>
    <s v="50"/>
    <n v="-112"/>
    <s v=""/>
    <x v="1"/>
    <x v="6"/>
    <x v="1"/>
  </r>
  <r>
    <s v="1012"/>
    <s v="0L"/>
    <x v="6"/>
    <d v="2018-03-06T00:00:00"/>
    <x v="1"/>
    <x v="6"/>
    <s v="ZJ"/>
    <s v="9200092322"/>
    <s v="50"/>
    <n v="-3164"/>
    <s v=""/>
    <x v="1"/>
    <x v="6"/>
    <x v="1"/>
  </r>
  <r>
    <s v="1012"/>
    <s v="0L"/>
    <x v="6"/>
    <d v="2018-03-06T00:00:00"/>
    <x v="1"/>
    <x v="6"/>
    <s v="ZJ"/>
    <s v="9200092322"/>
    <s v="50"/>
    <n v="-56"/>
    <s v=""/>
    <x v="2"/>
    <x v="6"/>
    <x v="2"/>
  </r>
  <r>
    <s v="1012"/>
    <s v="0L"/>
    <x v="6"/>
    <d v="2018-03-07T00:00:00"/>
    <x v="1"/>
    <x v="6"/>
    <s v="ZJ"/>
    <s v="9200092353"/>
    <s v="50"/>
    <n v="-336"/>
    <s v=""/>
    <x v="1"/>
    <x v="6"/>
    <x v="1"/>
  </r>
  <r>
    <s v="1012"/>
    <s v="0L"/>
    <x v="6"/>
    <d v="2018-03-07T00:00:00"/>
    <x v="1"/>
    <x v="6"/>
    <s v="ZJ"/>
    <s v="9200092401"/>
    <s v="40"/>
    <n v="28"/>
    <s v=""/>
    <x v="0"/>
    <x v="6"/>
    <x v="0"/>
  </r>
  <r>
    <s v="1012"/>
    <s v="0L"/>
    <x v="6"/>
    <d v="2018-03-07T00:00:00"/>
    <x v="1"/>
    <x v="6"/>
    <s v="ZJ"/>
    <s v="9200092404"/>
    <s v="50"/>
    <n v="-28"/>
    <s v=""/>
    <x v="1"/>
    <x v="6"/>
    <x v="1"/>
  </r>
  <r>
    <s v="1012"/>
    <s v="0L"/>
    <x v="6"/>
    <d v="2018-03-07T00:00:00"/>
    <x v="1"/>
    <x v="6"/>
    <s v="ZJ"/>
    <s v="9200092404"/>
    <s v="50"/>
    <n v="-2940"/>
    <s v=""/>
    <x v="1"/>
    <x v="6"/>
    <x v="1"/>
  </r>
  <r>
    <s v="1012"/>
    <s v="0L"/>
    <x v="6"/>
    <d v="2018-03-07T00:00:00"/>
    <x v="1"/>
    <x v="6"/>
    <s v="ZJ"/>
    <s v="9200092404"/>
    <s v="50"/>
    <n v="-140"/>
    <s v=""/>
    <x v="0"/>
    <x v="6"/>
    <x v="0"/>
  </r>
  <r>
    <s v="1012"/>
    <s v="0L"/>
    <x v="6"/>
    <d v="2018-03-07T00:00:00"/>
    <x v="1"/>
    <x v="6"/>
    <s v="ZJ"/>
    <s v="9200092404"/>
    <s v="50"/>
    <n v="-84"/>
    <s v=""/>
    <x v="2"/>
    <x v="6"/>
    <x v="2"/>
  </r>
  <r>
    <s v="1012"/>
    <s v="0L"/>
    <x v="6"/>
    <d v="2018-03-08T00:00:00"/>
    <x v="1"/>
    <x v="6"/>
    <s v="ZJ"/>
    <s v="9200092447"/>
    <s v="50"/>
    <n v="-84"/>
    <s v=""/>
    <x v="1"/>
    <x v="6"/>
    <x v="1"/>
  </r>
  <r>
    <s v="1012"/>
    <s v="0L"/>
    <x v="6"/>
    <d v="2018-03-08T00:00:00"/>
    <x v="1"/>
    <x v="6"/>
    <s v="ZJ"/>
    <s v="9200092447"/>
    <s v="50"/>
    <n v="-28"/>
    <s v=""/>
    <x v="0"/>
    <x v="6"/>
    <x v="0"/>
  </r>
  <r>
    <s v="1012"/>
    <s v="0L"/>
    <x v="6"/>
    <d v="2018-03-08T00:00:00"/>
    <x v="1"/>
    <x v="6"/>
    <s v="ZJ"/>
    <s v="9200092447"/>
    <s v="50"/>
    <n v="-28"/>
    <s v=""/>
    <x v="2"/>
    <x v="6"/>
    <x v="2"/>
  </r>
  <r>
    <s v="1012"/>
    <s v="0L"/>
    <x v="6"/>
    <d v="2018-03-08T00:00:00"/>
    <x v="1"/>
    <x v="6"/>
    <s v="ZJ"/>
    <s v="9200092447"/>
    <s v="50"/>
    <n v="-28"/>
    <s v=""/>
    <x v="1"/>
    <x v="6"/>
    <x v="1"/>
  </r>
  <r>
    <s v="1012"/>
    <s v="0L"/>
    <x v="6"/>
    <d v="2018-03-08T00:00:00"/>
    <x v="1"/>
    <x v="6"/>
    <s v="ZJ"/>
    <s v="9200092447"/>
    <s v="50"/>
    <n v="-728"/>
    <s v=""/>
    <x v="1"/>
    <x v="6"/>
    <x v="1"/>
  </r>
  <r>
    <s v="1012"/>
    <s v="0L"/>
    <x v="6"/>
    <d v="2018-03-09T00:00:00"/>
    <x v="1"/>
    <x v="6"/>
    <s v="ZJ"/>
    <s v="9200092491"/>
    <s v="50"/>
    <n v="-28"/>
    <s v=""/>
    <x v="1"/>
    <x v="6"/>
    <x v="1"/>
  </r>
  <r>
    <s v="1012"/>
    <s v="0L"/>
    <x v="6"/>
    <d v="2018-03-09T00:00:00"/>
    <x v="1"/>
    <x v="6"/>
    <s v="ZJ"/>
    <s v="9200092491"/>
    <s v="50"/>
    <n v="-28"/>
    <s v=""/>
    <x v="1"/>
    <x v="6"/>
    <x v="1"/>
  </r>
  <r>
    <s v="1012"/>
    <s v="0L"/>
    <x v="6"/>
    <d v="2018-03-09T00:00:00"/>
    <x v="1"/>
    <x v="6"/>
    <s v="ZJ"/>
    <s v="9200092491"/>
    <s v="50"/>
    <n v="-3780"/>
    <s v=""/>
    <x v="1"/>
    <x v="6"/>
    <x v="1"/>
  </r>
  <r>
    <s v="1012"/>
    <s v="0L"/>
    <x v="6"/>
    <d v="2018-03-09T00:00:00"/>
    <x v="1"/>
    <x v="6"/>
    <s v="ZJ"/>
    <s v="9200092498"/>
    <s v="40"/>
    <n v="28"/>
    <s v=""/>
    <x v="1"/>
    <x v="6"/>
    <x v="1"/>
  </r>
  <r>
    <s v="1012"/>
    <s v="0L"/>
    <x v="6"/>
    <d v="2018-03-10T00:00:00"/>
    <x v="1"/>
    <x v="6"/>
    <s v="ZJ"/>
    <s v="9200092517"/>
    <s v="50"/>
    <n v="-448"/>
    <s v=""/>
    <x v="1"/>
    <x v="6"/>
    <x v="1"/>
  </r>
  <r>
    <s v="1012"/>
    <s v="0L"/>
    <x v="6"/>
    <d v="2018-03-10T00:00:00"/>
    <x v="1"/>
    <x v="6"/>
    <s v="ZJ"/>
    <s v="9200092527"/>
    <s v="50"/>
    <n v="-28"/>
    <s v=""/>
    <x v="1"/>
    <x v="6"/>
    <x v="1"/>
  </r>
  <r>
    <s v="1012"/>
    <s v="0L"/>
    <x v="6"/>
    <d v="2018-03-11T00:00:00"/>
    <x v="1"/>
    <x v="6"/>
    <s v="ZJ"/>
    <s v="9200092528"/>
    <s v="50"/>
    <n v="-224"/>
    <s v=""/>
    <x v="1"/>
    <x v="6"/>
    <x v="1"/>
  </r>
  <r>
    <s v="1012"/>
    <s v="0L"/>
    <x v="6"/>
    <d v="2018-03-12T00:00:00"/>
    <x v="1"/>
    <x v="6"/>
    <s v="ZJ"/>
    <s v="9200092585"/>
    <s v="40"/>
    <n v="28"/>
    <s v=""/>
    <x v="1"/>
    <x v="6"/>
    <x v="1"/>
  </r>
  <r>
    <s v="1012"/>
    <s v="0L"/>
    <x v="6"/>
    <d v="2018-03-12T00:00:00"/>
    <x v="1"/>
    <x v="6"/>
    <s v="ZJ"/>
    <s v="9200092591"/>
    <s v="50"/>
    <n v="-28"/>
    <s v=""/>
    <x v="0"/>
    <x v="6"/>
    <x v="0"/>
  </r>
  <r>
    <s v="1012"/>
    <s v="0L"/>
    <x v="6"/>
    <d v="2018-03-12T00:00:00"/>
    <x v="1"/>
    <x v="6"/>
    <s v="ZJ"/>
    <s v="9200092591"/>
    <s v="50"/>
    <n v="-28"/>
    <s v=""/>
    <x v="1"/>
    <x v="6"/>
    <x v="1"/>
  </r>
  <r>
    <s v="1012"/>
    <s v="0L"/>
    <x v="6"/>
    <d v="2018-03-12T00:00:00"/>
    <x v="1"/>
    <x v="6"/>
    <s v="ZJ"/>
    <s v="9200092591"/>
    <s v="50"/>
    <n v="-28"/>
    <s v=""/>
    <x v="1"/>
    <x v="6"/>
    <x v="1"/>
  </r>
  <r>
    <s v="1012"/>
    <s v="0L"/>
    <x v="6"/>
    <d v="2018-03-12T00:00:00"/>
    <x v="1"/>
    <x v="6"/>
    <s v="ZJ"/>
    <s v="9200092591"/>
    <s v="50"/>
    <n v="-2604"/>
    <s v=""/>
    <x v="1"/>
    <x v="6"/>
    <x v="1"/>
  </r>
  <r>
    <s v="1012"/>
    <s v="0L"/>
    <x v="6"/>
    <d v="2018-03-12T00:00:00"/>
    <x v="1"/>
    <x v="6"/>
    <s v="ZJ"/>
    <s v="9200092591"/>
    <s v="50"/>
    <n v="-112"/>
    <s v=""/>
    <x v="2"/>
    <x v="6"/>
    <x v="2"/>
  </r>
  <r>
    <s v="1012"/>
    <s v="0L"/>
    <x v="6"/>
    <d v="2018-03-13T00:00:00"/>
    <x v="1"/>
    <x v="6"/>
    <s v="ZJ"/>
    <s v="9200092590"/>
    <s v="40"/>
    <n v="28"/>
    <s v=""/>
    <x v="2"/>
    <x v="6"/>
    <x v="2"/>
  </r>
  <r>
    <s v="1012"/>
    <s v="0L"/>
    <x v="6"/>
    <d v="2018-03-14T00:00:00"/>
    <x v="1"/>
    <x v="6"/>
    <s v="ZJ"/>
    <s v="9200092658"/>
    <s v="50"/>
    <n v="-2632"/>
    <s v=""/>
    <x v="1"/>
    <x v="6"/>
    <x v="1"/>
  </r>
  <r>
    <s v="1012"/>
    <s v="0L"/>
    <x v="6"/>
    <d v="2018-03-14T00:00:00"/>
    <x v="1"/>
    <x v="6"/>
    <s v="ZJ"/>
    <s v="9200092658"/>
    <s v="50"/>
    <n v="-28"/>
    <s v=""/>
    <x v="1"/>
    <x v="6"/>
    <x v="1"/>
  </r>
  <r>
    <s v="1012"/>
    <s v="0L"/>
    <x v="6"/>
    <d v="2018-03-14T00:00:00"/>
    <x v="1"/>
    <x v="6"/>
    <s v="ZJ"/>
    <s v="9200092658"/>
    <s v="50"/>
    <n v="-28"/>
    <s v=""/>
    <x v="2"/>
    <x v="6"/>
    <x v="2"/>
  </r>
  <r>
    <s v="1012"/>
    <s v="0L"/>
    <x v="6"/>
    <d v="2018-03-14T00:00:00"/>
    <x v="1"/>
    <x v="6"/>
    <s v="ZJ"/>
    <s v="9200092657"/>
    <s v="40"/>
    <n v="28"/>
    <s v=""/>
    <x v="1"/>
    <x v="6"/>
    <x v="1"/>
  </r>
  <r>
    <s v="1012"/>
    <s v="0L"/>
    <x v="6"/>
    <d v="2018-03-14T00:00:00"/>
    <x v="1"/>
    <x v="6"/>
    <s v="ZJ"/>
    <s v="9200092670"/>
    <s v="50"/>
    <n v="-112"/>
    <s v=""/>
    <x v="1"/>
    <x v="6"/>
    <x v="1"/>
  </r>
  <r>
    <s v="1012"/>
    <s v="0L"/>
    <x v="6"/>
    <d v="2018-03-15T00:00:00"/>
    <x v="1"/>
    <x v="6"/>
    <s v="ZJ"/>
    <s v="9200092685"/>
    <s v="50"/>
    <n v="-28"/>
    <s v=""/>
    <x v="1"/>
    <x v="6"/>
    <x v="1"/>
  </r>
  <r>
    <s v="1012"/>
    <s v="0L"/>
    <x v="6"/>
    <d v="2018-03-15T00:00:00"/>
    <x v="1"/>
    <x v="6"/>
    <s v="ZJ"/>
    <s v="9200092712"/>
    <s v="50"/>
    <n v="-84"/>
    <s v=""/>
    <x v="0"/>
    <x v="6"/>
    <x v="0"/>
  </r>
  <r>
    <s v="1012"/>
    <s v="0L"/>
    <x v="6"/>
    <d v="2018-03-15T00:00:00"/>
    <x v="1"/>
    <x v="6"/>
    <s v="ZJ"/>
    <s v="9200092712"/>
    <s v="50"/>
    <n v="-28"/>
    <s v=""/>
    <x v="1"/>
    <x v="6"/>
    <x v="1"/>
  </r>
  <r>
    <s v="1012"/>
    <s v="0L"/>
    <x v="6"/>
    <d v="2018-03-15T00:00:00"/>
    <x v="1"/>
    <x v="6"/>
    <s v="ZJ"/>
    <s v="9200092712"/>
    <s v="50"/>
    <n v="-896"/>
    <s v=""/>
    <x v="1"/>
    <x v="6"/>
    <x v="1"/>
  </r>
  <r>
    <s v="1012"/>
    <s v="0L"/>
    <x v="6"/>
    <d v="2018-03-15T00:00:00"/>
    <x v="1"/>
    <x v="6"/>
    <s v="ZJ"/>
    <s v="9200092712"/>
    <s v="50"/>
    <n v="-56"/>
    <s v=""/>
    <x v="2"/>
    <x v="6"/>
    <x v="2"/>
  </r>
  <r>
    <s v="1012"/>
    <s v="0L"/>
    <x v="6"/>
    <d v="2018-03-16T00:00:00"/>
    <x v="1"/>
    <x v="6"/>
    <s v="ZJ"/>
    <s v="9200092765"/>
    <s v="50"/>
    <n v="-28"/>
    <s v=""/>
    <x v="0"/>
    <x v="6"/>
    <x v="0"/>
  </r>
  <r>
    <s v="1012"/>
    <s v="0L"/>
    <x v="6"/>
    <d v="2018-03-16T00:00:00"/>
    <x v="1"/>
    <x v="6"/>
    <s v="ZJ"/>
    <s v="9200092765"/>
    <s v="50"/>
    <n v="-2604"/>
    <s v=""/>
    <x v="1"/>
    <x v="6"/>
    <x v="1"/>
  </r>
  <r>
    <s v="1012"/>
    <s v="0L"/>
    <x v="6"/>
    <d v="2018-03-16T00:00:00"/>
    <x v="1"/>
    <x v="6"/>
    <s v="ZJ"/>
    <s v="9200092765"/>
    <s v="50"/>
    <n v="-28"/>
    <s v=""/>
    <x v="1"/>
    <x v="6"/>
    <x v="1"/>
  </r>
  <r>
    <s v="1012"/>
    <s v="0L"/>
    <x v="6"/>
    <d v="2018-03-16T00:00:00"/>
    <x v="1"/>
    <x v="6"/>
    <s v="ZJ"/>
    <s v="9200092765"/>
    <s v="50"/>
    <n v="-56"/>
    <s v=""/>
    <x v="1"/>
    <x v="6"/>
    <x v="1"/>
  </r>
  <r>
    <s v="1012"/>
    <s v="0L"/>
    <x v="6"/>
    <d v="2018-03-16T00:00:00"/>
    <x v="1"/>
    <x v="6"/>
    <s v="ZJ"/>
    <s v="9200092764"/>
    <s v="40"/>
    <n v="28"/>
    <s v=""/>
    <x v="1"/>
    <x v="6"/>
    <x v="1"/>
  </r>
  <r>
    <s v="1012"/>
    <s v="0L"/>
    <x v="6"/>
    <d v="2018-03-16T00:00:00"/>
    <x v="1"/>
    <x v="6"/>
    <s v="ZJ"/>
    <s v="9200092764"/>
    <s v="40"/>
    <n v="28"/>
    <s v=""/>
    <x v="1"/>
    <x v="6"/>
    <x v="1"/>
  </r>
  <r>
    <s v="1012"/>
    <s v="0L"/>
    <x v="6"/>
    <d v="2018-03-17T00:00:00"/>
    <x v="1"/>
    <x v="6"/>
    <s v="ZJ"/>
    <s v="9200092790"/>
    <s v="50"/>
    <n v="-280"/>
    <s v=""/>
    <x v="1"/>
    <x v="6"/>
    <x v="1"/>
  </r>
  <r>
    <s v="1012"/>
    <s v="0L"/>
    <x v="6"/>
    <d v="2018-03-17T00:00:00"/>
    <x v="1"/>
    <x v="6"/>
    <s v="ZJ"/>
    <s v="9200092802"/>
    <s v="50"/>
    <n v="-28"/>
    <s v=""/>
    <x v="1"/>
    <x v="6"/>
    <x v="1"/>
  </r>
  <r>
    <s v="1012"/>
    <s v="0L"/>
    <x v="6"/>
    <d v="2018-03-18T00:00:00"/>
    <x v="1"/>
    <x v="6"/>
    <s v="ZJ"/>
    <s v="9200092803"/>
    <s v="50"/>
    <n v="-84"/>
    <s v=""/>
    <x v="1"/>
    <x v="6"/>
    <x v="1"/>
  </r>
  <r>
    <s v="1012"/>
    <s v="0L"/>
    <x v="6"/>
    <d v="2018-04-14T00:00:00"/>
    <x v="1"/>
    <x v="7"/>
    <s v="ZJ"/>
    <s v="9200093899"/>
    <s v="50"/>
    <n v="-28"/>
    <s v=""/>
    <x v="1"/>
    <x v="6"/>
    <x v="1"/>
  </r>
  <r>
    <s v="1012"/>
    <s v="0L"/>
    <x v="6"/>
    <d v="2018-04-14T00:00:00"/>
    <x v="1"/>
    <x v="7"/>
    <s v="ZJ"/>
    <s v="9200093899"/>
    <s v="50"/>
    <n v="-28"/>
    <s v=""/>
    <x v="0"/>
    <x v="6"/>
    <x v="0"/>
  </r>
  <r>
    <s v="1012"/>
    <s v="0L"/>
    <x v="6"/>
    <d v="2018-03-20T00:00:00"/>
    <x v="1"/>
    <x v="6"/>
    <s v="ZJ"/>
    <s v="9200092855"/>
    <s v="40"/>
    <n v="28"/>
    <s v=""/>
    <x v="1"/>
    <x v="6"/>
    <x v="1"/>
  </r>
  <r>
    <s v="1012"/>
    <s v="0L"/>
    <x v="6"/>
    <d v="2018-03-19T00:00:00"/>
    <x v="1"/>
    <x v="6"/>
    <s v="ZJ"/>
    <s v="9200092856"/>
    <s v="50"/>
    <n v="-28"/>
    <s v=""/>
    <x v="1"/>
    <x v="6"/>
    <x v="1"/>
  </r>
  <r>
    <s v="1012"/>
    <s v="0L"/>
    <x v="6"/>
    <d v="2018-03-19T00:00:00"/>
    <x v="1"/>
    <x v="6"/>
    <s v="ZJ"/>
    <s v="9200092856"/>
    <s v="50"/>
    <n v="-2688"/>
    <s v=""/>
    <x v="1"/>
    <x v="6"/>
    <x v="1"/>
  </r>
  <r>
    <s v="1012"/>
    <s v="0L"/>
    <x v="6"/>
    <d v="2018-03-19T00:00:00"/>
    <x v="1"/>
    <x v="6"/>
    <s v="ZJ"/>
    <s v="9200092856"/>
    <s v="50"/>
    <n v="-28"/>
    <s v=""/>
    <x v="0"/>
    <x v="6"/>
    <x v="0"/>
  </r>
  <r>
    <s v="1012"/>
    <s v="0L"/>
    <x v="6"/>
    <d v="2018-03-20T00:00:00"/>
    <x v="1"/>
    <x v="6"/>
    <s v="ZJ"/>
    <s v="9200092857"/>
    <s v="50"/>
    <n v="-112"/>
    <s v=""/>
    <x v="1"/>
    <x v="6"/>
    <x v="1"/>
  </r>
  <r>
    <s v="1012"/>
    <s v="0L"/>
    <x v="6"/>
    <d v="2018-03-20T00:00:00"/>
    <x v="1"/>
    <x v="6"/>
    <s v="ZJ"/>
    <s v="9200092857"/>
    <s v="50"/>
    <n v="-56"/>
    <s v=""/>
    <x v="2"/>
    <x v="6"/>
    <x v="2"/>
  </r>
  <r>
    <s v="1012"/>
    <s v="0L"/>
    <x v="6"/>
    <d v="2018-03-20T00:00:00"/>
    <x v="1"/>
    <x v="6"/>
    <s v="ZJ"/>
    <s v="9200092857"/>
    <s v="50"/>
    <n v="-1848"/>
    <s v=""/>
    <x v="1"/>
    <x v="6"/>
    <x v="1"/>
  </r>
  <r>
    <s v="1012"/>
    <s v="0L"/>
    <x v="6"/>
    <d v="2018-03-21T00:00:00"/>
    <x v="1"/>
    <x v="6"/>
    <s v="ZJ"/>
    <s v="9200092892"/>
    <s v="50"/>
    <n v="-84"/>
    <s v=""/>
    <x v="1"/>
    <x v="6"/>
    <x v="1"/>
  </r>
  <r>
    <s v="1012"/>
    <s v="0L"/>
    <x v="6"/>
    <d v="2018-04-15T00:00:00"/>
    <x v="1"/>
    <x v="7"/>
    <s v="ZJ"/>
    <s v="9200093900"/>
    <s v="50"/>
    <n v="-140"/>
    <s v=""/>
    <x v="1"/>
    <x v="6"/>
    <x v="1"/>
  </r>
  <r>
    <s v="1012"/>
    <s v="0L"/>
    <x v="6"/>
    <d v="2018-03-21T00:00:00"/>
    <x v="1"/>
    <x v="6"/>
    <s v="ZJ"/>
    <s v="9200092926"/>
    <s v="50"/>
    <n v="-2128"/>
    <s v=""/>
    <x v="1"/>
    <x v="6"/>
    <x v="1"/>
  </r>
  <r>
    <s v="1012"/>
    <s v="0L"/>
    <x v="6"/>
    <d v="2018-03-21T00:00:00"/>
    <x v="1"/>
    <x v="6"/>
    <s v="ZJ"/>
    <s v="9200092926"/>
    <s v="50"/>
    <n v="-28"/>
    <s v=""/>
    <x v="1"/>
    <x v="6"/>
    <x v="1"/>
  </r>
  <r>
    <s v="1012"/>
    <s v="0L"/>
    <x v="6"/>
    <d v="2018-03-21T00:00:00"/>
    <x v="1"/>
    <x v="6"/>
    <s v="ZJ"/>
    <s v="9200092926"/>
    <s v="50"/>
    <n v="-28"/>
    <s v=""/>
    <x v="5"/>
    <x v="6"/>
    <x v="5"/>
  </r>
  <r>
    <s v="1012"/>
    <s v="0L"/>
    <x v="6"/>
    <d v="2018-03-21T00:00:00"/>
    <x v="1"/>
    <x v="6"/>
    <s v="ZJ"/>
    <s v="9200092926"/>
    <s v="50"/>
    <n v="-28"/>
    <s v=""/>
    <x v="2"/>
    <x v="6"/>
    <x v="2"/>
  </r>
  <r>
    <s v="1012"/>
    <s v="0L"/>
    <x v="6"/>
    <d v="2018-03-21T00:00:00"/>
    <x v="1"/>
    <x v="6"/>
    <s v="ZJ"/>
    <s v="9200092926"/>
    <s v="50"/>
    <n v="-84"/>
    <s v=""/>
    <x v="0"/>
    <x v="6"/>
    <x v="0"/>
  </r>
  <r>
    <s v="1012"/>
    <s v="0L"/>
    <x v="6"/>
    <d v="2018-03-21T00:00:00"/>
    <x v="1"/>
    <x v="6"/>
    <s v="ZJ"/>
    <s v="9200092925"/>
    <s v="40"/>
    <n v="28"/>
    <s v=""/>
    <x v="1"/>
    <x v="6"/>
    <x v="1"/>
  </r>
  <r>
    <s v="1012"/>
    <s v="0L"/>
    <x v="6"/>
    <d v="2018-03-22T00:00:00"/>
    <x v="1"/>
    <x v="6"/>
    <s v="ZJ"/>
    <s v="9200092941"/>
    <s v="50"/>
    <n v="-28"/>
    <s v=""/>
    <x v="1"/>
    <x v="6"/>
    <x v="1"/>
  </r>
  <r>
    <s v="1012"/>
    <s v="0L"/>
    <x v="6"/>
    <d v="2018-03-22T00:00:00"/>
    <x v="1"/>
    <x v="6"/>
    <s v="ZJ"/>
    <s v="9200092965"/>
    <s v="40"/>
    <n v="28"/>
    <s v=""/>
    <x v="1"/>
    <x v="6"/>
    <x v="1"/>
  </r>
  <r>
    <s v="1012"/>
    <s v="0L"/>
    <x v="6"/>
    <d v="2018-03-22T00:00:00"/>
    <x v="1"/>
    <x v="6"/>
    <s v="ZJ"/>
    <s v="9200092968"/>
    <s v="50"/>
    <n v="-84"/>
    <s v=""/>
    <x v="0"/>
    <x v="6"/>
    <x v="0"/>
  </r>
  <r>
    <s v="1012"/>
    <s v="0L"/>
    <x v="6"/>
    <d v="2018-03-22T00:00:00"/>
    <x v="1"/>
    <x v="6"/>
    <s v="ZJ"/>
    <s v="9200092968"/>
    <s v="50"/>
    <n v="-28"/>
    <s v=""/>
    <x v="1"/>
    <x v="6"/>
    <x v="1"/>
  </r>
  <r>
    <s v="1012"/>
    <s v="0L"/>
    <x v="6"/>
    <d v="2018-03-22T00:00:00"/>
    <x v="1"/>
    <x v="6"/>
    <s v="ZJ"/>
    <s v="9200092968"/>
    <s v="50"/>
    <n v="-700"/>
    <s v=""/>
    <x v="1"/>
    <x v="6"/>
    <x v="1"/>
  </r>
  <r>
    <s v="1012"/>
    <s v="0L"/>
    <x v="6"/>
    <d v="2018-03-23T00:00:00"/>
    <x v="1"/>
    <x v="6"/>
    <s v="ZJ"/>
    <s v="9200093023"/>
    <s v="50"/>
    <n v="-28"/>
    <s v=""/>
    <x v="1"/>
    <x v="6"/>
    <x v="1"/>
  </r>
  <r>
    <s v="1012"/>
    <s v="0L"/>
    <x v="6"/>
    <d v="2018-03-23T00:00:00"/>
    <x v="1"/>
    <x v="6"/>
    <s v="ZJ"/>
    <s v="9200093023"/>
    <s v="50"/>
    <n v="-112"/>
    <s v=""/>
    <x v="0"/>
    <x v="6"/>
    <x v="0"/>
  </r>
  <r>
    <s v="1012"/>
    <s v="0L"/>
    <x v="6"/>
    <d v="2018-03-23T00:00:00"/>
    <x v="1"/>
    <x v="6"/>
    <s v="ZJ"/>
    <s v="9200093023"/>
    <s v="50"/>
    <n v="-28"/>
    <s v=""/>
    <x v="1"/>
    <x v="6"/>
    <x v="1"/>
  </r>
  <r>
    <s v="1012"/>
    <s v="0L"/>
    <x v="6"/>
    <d v="2018-03-23T00:00:00"/>
    <x v="1"/>
    <x v="6"/>
    <s v="ZJ"/>
    <s v="9200093023"/>
    <s v="50"/>
    <n v="-3108"/>
    <s v=""/>
    <x v="1"/>
    <x v="6"/>
    <x v="1"/>
  </r>
  <r>
    <s v="1012"/>
    <s v="0L"/>
    <x v="6"/>
    <d v="2018-03-24T00:00:00"/>
    <x v="1"/>
    <x v="6"/>
    <s v="ZJ"/>
    <s v="9200093047"/>
    <s v="50"/>
    <n v="-336"/>
    <s v=""/>
    <x v="1"/>
    <x v="6"/>
    <x v="1"/>
  </r>
  <r>
    <s v="1012"/>
    <s v="0L"/>
    <x v="6"/>
    <d v="2018-03-07T00:00:00"/>
    <x v="1"/>
    <x v="6"/>
    <s v="ZJ"/>
    <s v="9200093104"/>
    <s v="40"/>
    <n v="28"/>
    <s v=""/>
    <x v="1"/>
    <x v="6"/>
    <x v="1"/>
  </r>
  <r>
    <s v="1012"/>
    <s v="0L"/>
    <x v="6"/>
    <d v="2018-03-26T00:00:00"/>
    <x v="1"/>
    <x v="6"/>
    <s v="ZJ"/>
    <s v="9200093108"/>
    <s v="40"/>
    <n v="28"/>
    <s v=""/>
    <x v="0"/>
    <x v="6"/>
    <x v="0"/>
  </r>
  <r>
    <s v="1012"/>
    <s v="0L"/>
    <x v="6"/>
    <d v="2018-03-27T00:00:00"/>
    <x v="1"/>
    <x v="6"/>
    <s v="ZJ"/>
    <s v="9200093121"/>
    <s v="50"/>
    <n v="-2940"/>
    <s v=""/>
    <x v="1"/>
    <x v="6"/>
    <x v="1"/>
  </r>
  <r>
    <s v="1012"/>
    <s v="0L"/>
    <x v="6"/>
    <d v="2018-03-27T00:00:00"/>
    <x v="1"/>
    <x v="6"/>
    <s v="ZJ"/>
    <s v="9200093121"/>
    <s v="50"/>
    <n v="-28"/>
    <s v=""/>
    <x v="1"/>
    <x v="6"/>
    <x v="1"/>
  </r>
  <r>
    <s v="1012"/>
    <s v="0L"/>
    <x v="6"/>
    <d v="2018-03-26T00:00:00"/>
    <x v="1"/>
    <x v="6"/>
    <s v="ZJ"/>
    <s v="9200093122"/>
    <s v="50"/>
    <n v="-84"/>
    <s v=""/>
    <x v="1"/>
    <x v="6"/>
    <x v="1"/>
  </r>
  <r>
    <s v="1012"/>
    <s v="0L"/>
    <x v="6"/>
    <d v="2018-03-26T00:00:00"/>
    <x v="1"/>
    <x v="6"/>
    <s v="ZJ"/>
    <s v="9200093122"/>
    <s v="50"/>
    <n v="-28"/>
    <s v=""/>
    <x v="1"/>
    <x v="6"/>
    <x v="1"/>
  </r>
  <r>
    <s v="1012"/>
    <s v="0L"/>
    <x v="6"/>
    <d v="2018-03-26T00:00:00"/>
    <x v="1"/>
    <x v="6"/>
    <s v="ZJ"/>
    <s v="9200093122"/>
    <s v="50"/>
    <n v="-2576"/>
    <s v=""/>
    <x v="1"/>
    <x v="6"/>
    <x v="1"/>
  </r>
  <r>
    <s v="1012"/>
    <s v="0L"/>
    <x v="6"/>
    <d v="2018-03-26T00:00:00"/>
    <x v="1"/>
    <x v="6"/>
    <s v="ZJ"/>
    <s v="9200093122"/>
    <s v="50"/>
    <n v="-56"/>
    <s v=""/>
    <x v="0"/>
    <x v="6"/>
    <x v="0"/>
  </r>
  <r>
    <s v="1012"/>
    <s v="0L"/>
    <x v="6"/>
    <d v="2018-03-26T00:00:00"/>
    <x v="1"/>
    <x v="6"/>
    <s v="ZJ"/>
    <s v="9200093122"/>
    <s v="50"/>
    <n v="-56"/>
    <s v=""/>
    <x v="2"/>
    <x v="6"/>
    <x v="2"/>
  </r>
  <r>
    <s v="1012"/>
    <s v="0L"/>
    <x v="6"/>
    <d v="2018-03-28T00:00:00"/>
    <x v="1"/>
    <x v="6"/>
    <s v="ZJ"/>
    <s v="9200093162"/>
    <s v="50"/>
    <n v="-112"/>
    <s v=""/>
    <x v="1"/>
    <x v="6"/>
    <x v="1"/>
  </r>
  <r>
    <s v="1012"/>
    <s v="0L"/>
    <x v="6"/>
    <d v="2018-03-28T00:00:00"/>
    <x v="1"/>
    <x v="6"/>
    <s v="ZJ"/>
    <s v="9200093198"/>
    <s v="40"/>
    <n v="28"/>
    <s v=""/>
    <x v="1"/>
    <x v="6"/>
    <x v="1"/>
  </r>
  <r>
    <s v="1012"/>
    <s v="0L"/>
    <x v="6"/>
    <d v="2018-03-28T00:00:00"/>
    <x v="1"/>
    <x v="6"/>
    <s v="ZJ"/>
    <s v="9200093198"/>
    <s v="40"/>
    <n v="28"/>
    <s v=""/>
    <x v="1"/>
    <x v="6"/>
    <x v="1"/>
  </r>
  <r>
    <s v="1012"/>
    <s v="0L"/>
    <x v="6"/>
    <d v="2018-03-28T00:00:00"/>
    <x v="1"/>
    <x v="6"/>
    <s v="ZJ"/>
    <s v="9200093198"/>
    <s v="40"/>
    <n v="28"/>
    <s v=""/>
    <x v="1"/>
    <x v="6"/>
    <x v="1"/>
  </r>
  <r>
    <s v="1012"/>
    <s v="0L"/>
    <x v="6"/>
    <d v="2018-03-28T00:00:00"/>
    <x v="1"/>
    <x v="6"/>
    <s v="ZJ"/>
    <s v="9200093206"/>
    <s v="50"/>
    <n v="-112"/>
    <s v=""/>
    <x v="0"/>
    <x v="6"/>
    <x v="0"/>
  </r>
  <r>
    <s v="1012"/>
    <s v="0L"/>
    <x v="6"/>
    <d v="2018-03-28T00:00:00"/>
    <x v="1"/>
    <x v="6"/>
    <s v="ZJ"/>
    <s v="9200093206"/>
    <s v="50"/>
    <n v="-2548"/>
    <s v=""/>
    <x v="1"/>
    <x v="6"/>
    <x v="1"/>
  </r>
  <r>
    <s v="1012"/>
    <s v="0L"/>
    <x v="6"/>
    <d v="2018-03-28T00:00:00"/>
    <x v="1"/>
    <x v="6"/>
    <s v="ZJ"/>
    <s v="9200093206"/>
    <s v="50"/>
    <n v="-28"/>
    <s v=""/>
    <x v="2"/>
    <x v="6"/>
    <x v="2"/>
  </r>
  <r>
    <s v="1012"/>
    <s v="0L"/>
    <x v="6"/>
    <d v="2018-03-29T00:00:00"/>
    <x v="1"/>
    <x v="6"/>
    <s v="ZJ"/>
    <s v="9200093263"/>
    <s v="50"/>
    <n v="-56"/>
    <s v=""/>
    <x v="2"/>
    <x v="6"/>
    <x v="2"/>
  </r>
  <r>
    <s v="1012"/>
    <s v="0L"/>
    <x v="6"/>
    <d v="2018-03-29T00:00:00"/>
    <x v="1"/>
    <x v="6"/>
    <s v="ZJ"/>
    <s v="9200093263"/>
    <s v="50"/>
    <n v="-1736"/>
    <s v=""/>
    <x v="1"/>
    <x v="6"/>
    <x v="1"/>
  </r>
  <r>
    <s v="1012"/>
    <s v="0L"/>
    <x v="6"/>
    <d v="2018-03-29T00:00:00"/>
    <x v="1"/>
    <x v="6"/>
    <s v="ZJ"/>
    <s v="9200093263"/>
    <s v="50"/>
    <n v="-28"/>
    <s v=""/>
    <x v="1"/>
    <x v="6"/>
    <x v="1"/>
  </r>
  <r>
    <s v="1012"/>
    <s v="0L"/>
    <x v="6"/>
    <d v="2018-03-29T00:00:00"/>
    <x v="1"/>
    <x v="6"/>
    <s v="ZJ"/>
    <s v="9200093263"/>
    <s v="50"/>
    <n v="-56"/>
    <s v=""/>
    <x v="0"/>
    <x v="6"/>
    <x v="0"/>
  </r>
  <r>
    <s v="1012"/>
    <s v="0L"/>
    <x v="6"/>
    <d v="2018-03-30T00:00:00"/>
    <x v="1"/>
    <x v="6"/>
    <s v="ZJ"/>
    <s v="9200093291"/>
    <s v="50"/>
    <n v="-28"/>
    <s v=""/>
    <x v="1"/>
    <x v="6"/>
    <x v="1"/>
  </r>
  <r>
    <s v="1012"/>
    <s v="0L"/>
    <x v="6"/>
    <d v="2018-03-30T00:00:00"/>
    <x v="1"/>
    <x v="6"/>
    <s v="ZJ"/>
    <s v="9200093305"/>
    <s v="50"/>
    <n v="-28"/>
    <s v=""/>
    <x v="1"/>
    <x v="6"/>
    <x v="1"/>
  </r>
  <r>
    <s v="1012"/>
    <s v="0L"/>
    <x v="6"/>
    <d v="2018-03-30T00:00:00"/>
    <x v="1"/>
    <x v="6"/>
    <s v="ZJ"/>
    <s v="9200093305"/>
    <s v="50"/>
    <n v="-196"/>
    <s v=""/>
    <x v="1"/>
    <x v="6"/>
    <x v="1"/>
  </r>
  <r>
    <s v="1012"/>
    <s v="0L"/>
    <x v="6"/>
    <d v="2018-03-20T00:00:00"/>
    <x v="1"/>
    <x v="6"/>
    <s v="ZJ"/>
    <s v="9200093329"/>
    <s v="40"/>
    <n v="28"/>
    <s v=""/>
    <x v="1"/>
    <x v="6"/>
    <x v="1"/>
  </r>
  <r>
    <s v="1012"/>
    <s v="0L"/>
    <x v="6"/>
    <d v="2018-03-30T00:00:00"/>
    <x v="1"/>
    <x v="6"/>
    <s v="ZJ"/>
    <s v="9200093331"/>
    <s v="40"/>
    <n v="25.87"/>
    <s v=""/>
    <x v="1"/>
    <x v="6"/>
    <x v="1"/>
  </r>
  <r>
    <s v="1012"/>
    <s v="0L"/>
    <x v="6"/>
    <d v="2018-03-30T00:00:00"/>
    <x v="1"/>
    <x v="6"/>
    <s v="ZJ"/>
    <s v="9200093332"/>
    <s v="40"/>
    <n v="28"/>
    <s v=""/>
    <x v="1"/>
    <x v="6"/>
    <x v="1"/>
  </r>
  <r>
    <s v="1012"/>
    <s v="0L"/>
    <x v="6"/>
    <d v="2018-03-31T00:00:00"/>
    <x v="1"/>
    <x v="6"/>
    <s v="ZJ"/>
    <s v="9200093345"/>
    <s v="50"/>
    <n v="-308"/>
    <s v=""/>
    <x v="1"/>
    <x v="6"/>
    <x v="1"/>
  </r>
  <r>
    <s v="1012"/>
    <s v="0L"/>
    <x v="6"/>
    <d v="2018-03-31T00:00:00"/>
    <x v="1"/>
    <x v="6"/>
    <s v="ZJ"/>
    <s v="9200093354"/>
    <s v="50"/>
    <n v="-28"/>
    <s v=""/>
    <x v="1"/>
    <x v="6"/>
    <x v="1"/>
  </r>
  <r>
    <s v="1012"/>
    <s v="0L"/>
    <x v="6"/>
    <d v="2018-04-01T00:00:00"/>
    <x v="1"/>
    <x v="7"/>
    <s v="ZJ"/>
    <s v="9200093355"/>
    <s v="50"/>
    <n v="-112"/>
    <s v=""/>
    <x v="1"/>
    <x v="6"/>
    <x v="1"/>
  </r>
  <r>
    <s v="1012"/>
    <s v="0L"/>
    <x v="6"/>
    <d v="2018-04-21T00:00:00"/>
    <x v="1"/>
    <x v="7"/>
    <s v="ZJ"/>
    <s v="9200094185"/>
    <s v="50"/>
    <n v="-28"/>
    <s v=""/>
    <x v="1"/>
    <x v="6"/>
    <x v="1"/>
  </r>
  <r>
    <s v="1012"/>
    <s v="0L"/>
    <x v="6"/>
    <d v="2018-05-12T00:00:00"/>
    <x v="1"/>
    <x v="8"/>
    <s v="ZJ"/>
    <s v="9200095062"/>
    <s v="50"/>
    <n v="-84"/>
    <s v=""/>
    <x v="1"/>
    <x v="6"/>
    <x v="1"/>
  </r>
  <r>
    <s v="1012"/>
    <s v="0L"/>
    <x v="6"/>
    <d v="2018-05-13T00:00:00"/>
    <x v="1"/>
    <x v="8"/>
    <s v="ZJ"/>
    <s v="9200095063"/>
    <s v="50"/>
    <n v="-140"/>
    <s v=""/>
    <x v="1"/>
    <x v="6"/>
    <x v="1"/>
  </r>
  <r>
    <s v="1012"/>
    <s v="0L"/>
    <x v="6"/>
    <d v="2018-04-03T00:00:00"/>
    <x v="1"/>
    <x v="7"/>
    <s v="ZJ"/>
    <s v="9200093413"/>
    <s v="50"/>
    <n v="-56"/>
    <s v=""/>
    <x v="2"/>
    <x v="6"/>
    <x v="2"/>
  </r>
  <r>
    <s v="1012"/>
    <s v="0L"/>
    <x v="6"/>
    <d v="2018-04-03T00:00:00"/>
    <x v="1"/>
    <x v="7"/>
    <s v="ZJ"/>
    <s v="9200093413"/>
    <s v="50"/>
    <n v="-28"/>
    <s v=""/>
    <x v="0"/>
    <x v="6"/>
    <x v="0"/>
  </r>
  <r>
    <s v="1012"/>
    <s v="0L"/>
    <x v="6"/>
    <d v="2018-04-03T00:00:00"/>
    <x v="1"/>
    <x v="7"/>
    <s v="ZJ"/>
    <s v="9200093413"/>
    <s v="50"/>
    <n v="-2996"/>
    <s v=""/>
    <x v="1"/>
    <x v="6"/>
    <x v="1"/>
  </r>
  <r>
    <s v="1012"/>
    <s v="0L"/>
    <x v="6"/>
    <d v="2018-04-03T00:00:00"/>
    <x v="1"/>
    <x v="7"/>
    <s v="ZJ"/>
    <s v="9200093413"/>
    <s v="50"/>
    <n v="-56"/>
    <s v=""/>
    <x v="1"/>
    <x v="6"/>
    <x v="1"/>
  </r>
  <r>
    <s v="1012"/>
    <s v="0L"/>
    <x v="6"/>
    <d v="2018-04-02T00:00:00"/>
    <x v="1"/>
    <x v="7"/>
    <s v="ZJ"/>
    <s v="9200093422"/>
    <s v="50"/>
    <n v="-28"/>
    <s v=""/>
    <x v="2"/>
    <x v="6"/>
    <x v="2"/>
  </r>
  <r>
    <s v="1012"/>
    <s v="0L"/>
    <x v="6"/>
    <d v="2018-04-02T00:00:00"/>
    <x v="1"/>
    <x v="7"/>
    <s v="ZJ"/>
    <s v="9200093422"/>
    <s v="50"/>
    <n v="-4116"/>
    <s v=""/>
    <x v="1"/>
    <x v="6"/>
    <x v="1"/>
  </r>
  <r>
    <s v="1012"/>
    <s v="0L"/>
    <x v="6"/>
    <d v="2018-04-02T00:00:00"/>
    <x v="1"/>
    <x v="7"/>
    <s v="ZJ"/>
    <s v="9200093422"/>
    <s v="50"/>
    <n v="-28"/>
    <s v=""/>
    <x v="1"/>
    <x v="6"/>
    <x v="1"/>
  </r>
  <r>
    <s v="1012"/>
    <s v="0L"/>
    <x v="6"/>
    <d v="2018-04-02T00:00:00"/>
    <x v="1"/>
    <x v="7"/>
    <s v="ZJ"/>
    <s v="9200093422"/>
    <s v="50"/>
    <n v="-56"/>
    <s v=""/>
    <x v="1"/>
    <x v="6"/>
    <x v="1"/>
  </r>
  <r>
    <s v="1012"/>
    <s v="0L"/>
    <x v="6"/>
    <d v="2018-04-02T00:00:00"/>
    <x v="1"/>
    <x v="7"/>
    <s v="ZJ"/>
    <s v="9200093422"/>
    <s v="50"/>
    <n v="-110.83"/>
    <s v=""/>
    <x v="0"/>
    <x v="6"/>
    <x v="0"/>
  </r>
  <r>
    <s v="1012"/>
    <s v="0L"/>
    <x v="6"/>
    <d v="2018-04-02T00:00:00"/>
    <x v="1"/>
    <x v="7"/>
    <s v="ZJ"/>
    <s v="9200093434"/>
    <s v="40"/>
    <n v="56"/>
    <s v=""/>
    <x v="1"/>
    <x v="6"/>
    <x v="1"/>
  </r>
  <r>
    <s v="1012"/>
    <s v="0L"/>
    <x v="6"/>
    <d v="2018-04-04T00:00:00"/>
    <x v="1"/>
    <x v="7"/>
    <s v="ZJ"/>
    <s v="9200093467"/>
    <s v="50"/>
    <n v="-28"/>
    <s v=""/>
    <x v="0"/>
    <x v="6"/>
    <x v="0"/>
  </r>
  <r>
    <s v="1012"/>
    <s v="0L"/>
    <x v="6"/>
    <d v="2018-04-04T00:00:00"/>
    <x v="1"/>
    <x v="7"/>
    <s v="ZJ"/>
    <s v="9200093467"/>
    <s v="50"/>
    <n v="-84"/>
    <s v=""/>
    <x v="2"/>
    <x v="6"/>
    <x v="2"/>
  </r>
  <r>
    <s v="1012"/>
    <s v="0L"/>
    <x v="6"/>
    <d v="2018-04-04T00:00:00"/>
    <x v="1"/>
    <x v="7"/>
    <s v="ZJ"/>
    <s v="9200093467"/>
    <s v="50"/>
    <n v="-2072"/>
    <s v=""/>
    <x v="1"/>
    <x v="6"/>
    <x v="1"/>
  </r>
  <r>
    <s v="1012"/>
    <s v="0L"/>
    <x v="6"/>
    <d v="2018-04-04T00:00:00"/>
    <x v="1"/>
    <x v="7"/>
    <s v="ZJ"/>
    <s v="9200093467"/>
    <s v="50"/>
    <n v="-84"/>
    <s v=""/>
    <x v="1"/>
    <x v="6"/>
    <x v="1"/>
  </r>
  <r>
    <s v="1012"/>
    <s v="0L"/>
    <x v="6"/>
    <d v="2018-04-05T00:00:00"/>
    <x v="1"/>
    <x v="7"/>
    <s v="ZJ"/>
    <s v="9200093516"/>
    <s v="50"/>
    <n v="-84"/>
    <s v=""/>
    <x v="0"/>
    <x v="6"/>
    <x v="0"/>
  </r>
  <r>
    <s v="1012"/>
    <s v="0L"/>
    <x v="6"/>
    <d v="2018-04-05T00:00:00"/>
    <x v="1"/>
    <x v="7"/>
    <s v="ZJ"/>
    <s v="9200093516"/>
    <s v="50"/>
    <n v="-2744"/>
    <s v=""/>
    <x v="1"/>
    <x v="6"/>
    <x v="1"/>
  </r>
  <r>
    <s v="1012"/>
    <s v="0L"/>
    <x v="6"/>
    <d v="2018-04-05T00:00:00"/>
    <x v="1"/>
    <x v="7"/>
    <s v="ZJ"/>
    <s v="9200093516"/>
    <s v="50"/>
    <n v="-56"/>
    <s v=""/>
    <x v="1"/>
    <x v="6"/>
    <x v="1"/>
  </r>
  <r>
    <s v="1012"/>
    <s v="0L"/>
    <x v="6"/>
    <d v="2018-04-06T00:00:00"/>
    <x v="1"/>
    <x v="7"/>
    <s v="ZJ"/>
    <s v="9200093567"/>
    <s v="50"/>
    <n v="-56"/>
    <s v=""/>
    <x v="2"/>
    <x v="6"/>
    <x v="2"/>
  </r>
  <r>
    <s v="1012"/>
    <s v="0L"/>
    <x v="6"/>
    <d v="2018-04-06T00:00:00"/>
    <x v="1"/>
    <x v="7"/>
    <s v="ZJ"/>
    <s v="9200093567"/>
    <s v="50"/>
    <n v="-3136"/>
    <s v=""/>
    <x v="1"/>
    <x v="6"/>
    <x v="1"/>
  </r>
  <r>
    <s v="1012"/>
    <s v="0L"/>
    <x v="6"/>
    <d v="2018-04-06T00:00:00"/>
    <x v="1"/>
    <x v="7"/>
    <s v="ZJ"/>
    <s v="9200093567"/>
    <s v="50"/>
    <n v="-28"/>
    <s v=""/>
    <x v="1"/>
    <x v="6"/>
    <x v="1"/>
  </r>
  <r>
    <s v="1012"/>
    <s v="0L"/>
    <x v="6"/>
    <d v="2018-04-06T00:00:00"/>
    <x v="1"/>
    <x v="7"/>
    <s v="ZJ"/>
    <s v="9200093567"/>
    <s v="50"/>
    <n v="-28"/>
    <s v=""/>
    <x v="1"/>
    <x v="6"/>
    <x v="1"/>
  </r>
  <r>
    <s v="1012"/>
    <s v="0L"/>
    <x v="6"/>
    <d v="2018-04-06T00:00:00"/>
    <x v="1"/>
    <x v="7"/>
    <s v="ZJ"/>
    <s v="9200093567"/>
    <s v="50"/>
    <n v="-28"/>
    <s v=""/>
    <x v="1"/>
    <x v="6"/>
    <x v="1"/>
  </r>
  <r>
    <s v="1012"/>
    <s v="0L"/>
    <x v="6"/>
    <d v="2018-04-06T00:00:00"/>
    <x v="1"/>
    <x v="7"/>
    <s v="ZJ"/>
    <s v="9200093567"/>
    <s v="50"/>
    <n v="-112"/>
    <s v=""/>
    <x v="0"/>
    <x v="6"/>
    <x v="0"/>
  </r>
  <r>
    <s v="1012"/>
    <s v="0L"/>
    <x v="6"/>
    <d v="2018-04-06T00:00:00"/>
    <x v="1"/>
    <x v="7"/>
    <s v="ZJ"/>
    <s v="9200093569"/>
    <s v="40"/>
    <n v="28"/>
    <s v=""/>
    <x v="1"/>
    <x v="6"/>
    <x v="1"/>
  </r>
  <r>
    <s v="1012"/>
    <s v="0L"/>
    <x v="6"/>
    <d v="2018-04-06T00:00:00"/>
    <x v="1"/>
    <x v="7"/>
    <s v="ZJ"/>
    <s v="9200093569"/>
    <s v="40"/>
    <n v="28"/>
    <s v=""/>
    <x v="1"/>
    <x v="6"/>
    <x v="1"/>
  </r>
  <r>
    <s v="1012"/>
    <s v="0L"/>
    <x v="6"/>
    <d v="2018-04-06T00:00:00"/>
    <x v="1"/>
    <x v="7"/>
    <s v="ZJ"/>
    <s v="9200093569"/>
    <s v="40"/>
    <n v="28"/>
    <s v=""/>
    <x v="0"/>
    <x v="6"/>
    <x v="0"/>
  </r>
  <r>
    <s v="1012"/>
    <s v="0L"/>
    <x v="6"/>
    <d v="2018-04-07T00:00:00"/>
    <x v="1"/>
    <x v="7"/>
    <s v="ZJ"/>
    <s v="9200093595"/>
    <s v="50"/>
    <n v="-364"/>
    <s v=""/>
    <x v="1"/>
    <x v="6"/>
    <x v="1"/>
  </r>
  <r>
    <s v="1012"/>
    <s v="0L"/>
    <x v="6"/>
    <d v="2018-04-10T00:00:00"/>
    <x v="1"/>
    <x v="7"/>
    <s v="ZJ"/>
    <s v="9200093652"/>
    <s v="50"/>
    <n v="-28"/>
    <s v=""/>
    <x v="4"/>
    <x v="6"/>
    <x v="4"/>
  </r>
  <r>
    <s v="1012"/>
    <s v="0L"/>
    <x v="6"/>
    <d v="2018-04-10T00:00:00"/>
    <x v="1"/>
    <x v="7"/>
    <s v="ZJ"/>
    <s v="9200093652"/>
    <s v="50"/>
    <n v="-84"/>
    <s v=""/>
    <x v="1"/>
    <x v="6"/>
    <x v="1"/>
  </r>
  <r>
    <s v="1012"/>
    <s v="0L"/>
    <x v="6"/>
    <d v="2018-04-10T00:00:00"/>
    <x v="1"/>
    <x v="7"/>
    <s v="ZJ"/>
    <s v="9200093652"/>
    <s v="50"/>
    <n v="-28"/>
    <s v=""/>
    <x v="1"/>
    <x v="6"/>
    <x v="1"/>
  </r>
  <r>
    <s v="1012"/>
    <s v="0L"/>
    <x v="6"/>
    <d v="2018-04-10T00:00:00"/>
    <x v="1"/>
    <x v="7"/>
    <s v="ZJ"/>
    <s v="9200093652"/>
    <s v="50"/>
    <n v="-2240"/>
    <s v=""/>
    <x v="1"/>
    <x v="6"/>
    <x v="1"/>
  </r>
  <r>
    <s v="1012"/>
    <s v="0L"/>
    <x v="6"/>
    <d v="2018-04-10T00:00:00"/>
    <x v="1"/>
    <x v="7"/>
    <s v="ZJ"/>
    <s v="9200093652"/>
    <s v="50"/>
    <n v="-140"/>
    <s v=""/>
    <x v="2"/>
    <x v="6"/>
    <x v="2"/>
  </r>
  <r>
    <s v="1012"/>
    <s v="0L"/>
    <x v="6"/>
    <d v="2018-04-10T00:00:00"/>
    <x v="1"/>
    <x v="7"/>
    <s v="ZJ"/>
    <s v="9200093652"/>
    <s v="50"/>
    <n v="-28"/>
    <s v=""/>
    <x v="0"/>
    <x v="6"/>
    <x v="0"/>
  </r>
  <r>
    <s v="1012"/>
    <s v="0L"/>
    <x v="6"/>
    <d v="2018-04-10T00:00:00"/>
    <x v="1"/>
    <x v="7"/>
    <s v="ZJ"/>
    <s v="9200093660"/>
    <s v="40"/>
    <n v="28"/>
    <s v=""/>
    <x v="1"/>
    <x v="6"/>
    <x v="1"/>
  </r>
  <r>
    <s v="1012"/>
    <s v="0L"/>
    <x v="6"/>
    <d v="2018-04-09T00:00:00"/>
    <x v="1"/>
    <x v="7"/>
    <s v="ZJ"/>
    <s v="9200093691"/>
    <s v="50"/>
    <n v="-56"/>
    <s v=""/>
    <x v="1"/>
    <x v="6"/>
    <x v="1"/>
  </r>
  <r>
    <s v="1012"/>
    <s v="0L"/>
    <x v="6"/>
    <d v="2018-04-09T00:00:00"/>
    <x v="1"/>
    <x v="7"/>
    <s v="ZJ"/>
    <s v="9200093691"/>
    <s v="50"/>
    <n v="-84"/>
    <s v=""/>
    <x v="1"/>
    <x v="6"/>
    <x v="1"/>
  </r>
  <r>
    <s v="1012"/>
    <s v="0L"/>
    <x v="6"/>
    <d v="2018-04-09T00:00:00"/>
    <x v="1"/>
    <x v="7"/>
    <s v="ZJ"/>
    <s v="9200093691"/>
    <s v="50"/>
    <n v="-2716"/>
    <s v=""/>
    <x v="1"/>
    <x v="6"/>
    <x v="1"/>
  </r>
  <r>
    <s v="1012"/>
    <s v="0L"/>
    <x v="6"/>
    <d v="2018-04-09T00:00:00"/>
    <x v="1"/>
    <x v="7"/>
    <s v="ZJ"/>
    <s v="9200093691"/>
    <s v="50"/>
    <n v="-28"/>
    <s v=""/>
    <x v="5"/>
    <x v="6"/>
    <x v="5"/>
  </r>
  <r>
    <s v="1012"/>
    <s v="0L"/>
    <x v="6"/>
    <d v="2018-04-09T00:00:00"/>
    <x v="1"/>
    <x v="7"/>
    <s v="ZJ"/>
    <s v="9200093691"/>
    <s v="50"/>
    <n v="-28"/>
    <s v=""/>
    <x v="1"/>
    <x v="6"/>
    <x v="1"/>
  </r>
  <r>
    <s v="1012"/>
    <s v="0L"/>
    <x v="6"/>
    <d v="2018-04-09T00:00:00"/>
    <x v="1"/>
    <x v="7"/>
    <s v="ZJ"/>
    <s v="9200093691"/>
    <s v="50"/>
    <n v="-28"/>
    <s v=""/>
    <x v="1"/>
    <x v="6"/>
    <x v="1"/>
  </r>
  <r>
    <s v="1012"/>
    <s v="0L"/>
    <x v="6"/>
    <d v="2018-04-09T00:00:00"/>
    <x v="1"/>
    <x v="7"/>
    <s v="ZJ"/>
    <s v="9200093691"/>
    <s v="50"/>
    <n v="-28"/>
    <s v=""/>
    <x v="0"/>
    <x v="6"/>
    <x v="0"/>
  </r>
  <r>
    <s v="1012"/>
    <s v="0L"/>
    <x v="6"/>
    <d v="2018-04-09T00:00:00"/>
    <x v="1"/>
    <x v="7"/>
    <s v="ZJ"/>
    <s v="9200093687"/>
    <s v="40"/>
    <n v="28"/>
    <s v=""/>
    <x v="1"/>
    <x v="6"/>
    <x v="1"/>
  </r>
  <r>
    <s v="1012"/>
    <s v="0L"/>
    <x v="6"/>
    <d v="2018-04-09T00:00:00"/>
    <x v="1"/>
    <x v="7"/>
    <s v="ZJ"/>
    <s v="9200093687"/>
    <s v="40"/>
    <n v="56"/>
    <s v=""/>
    <x v="1"/>
    <x v="6"/>
    <x v="1"/>
  </r>
  <r>
    <s v="1012"/>
    <s v="0L"/>
    <x v="6"/>
    <d v="2018-04-09T00:00:00"/>
    <x v="1"/>
    <x v="7"/>
    <s v="ZJ"/>
    <s v="9200093687"/>
    <s v="40"/>
    <n v="28"/>
    <s v=""/>
    <x v="0"/>
    <x v="6"/>
    <x v="0"/>
  </r>
  <r>
    <s v="1012"/>
    <s v="0L"/>
    <x v="6"/>
    <d v="2018-04-11T00:00:00"/>
    <x v="1"/>
    <x v="7"/>
    <s v="ZJ"/>
    <s v="9200093715"/>
    <s v="50"/>
    <n v="-392"/>
    <s v=""/>
    <x v="1"/>
    <x v="6"/>
    <x v="1"/>
  </r>
  <r>
    <s v="1012"/>
    <s v="0L"/>
    <x v="6"/>
    <d v="2018-04-29T00:00:00"/>
    <x v="1"/>
    <x v="7"/>
    <s v="ZJ"/>
    <s v="9200094481"/>
    <s v="50"/>
    <n v="-140"/>
    <s v=""/>
    <x v="1"/>
    <x v="6"/>
    <x v="1"/>
  </r>
  <r>
    <s v="1012"/>
    <s v="0L"/>
    <x v="6"/>
    <d v="2018-04-11T00:00:00"/>
    <x v="1"/>
    <x v="7"/>
    <s v="ZJ"/>
    <s v="9200093740"/>
    <s v="50"/>
    <n v="-28"/>
    <s v=""/>
    <x v="0"/>
    <x v="6"/>
    <x v="0"/>
  </r>
  <r>
    <s v="1012"/>
    <s v="0L"/>
    <x v="6"/>
    <d v="2018-04-11T00:00:00"/>
    <x v="1"/>
    <x v="7"/>
    <s v="ZJ"/>
    <s v="9200093740"/>
    <s v="50"/>
    <n v="-28"/>
    <s v=""/>
    <x v="1"/>
    <x v="6"/>
    <x v="1"/>
  </r>
  <r>
    <s v="1012"/>
    <s v="0L"/>
    <x v="6"/>
    <d v="2018-04-11T00:00:00"/>
    <x v="1"/>
    <x v="7"/>
    <s v="ZJ"/>
    <s v="9200093740"/>
    <s v="50"/>
    <n v="-56"/>
    <s v=""/>
    <x v="1"/>
    <x v="6"/>
    <x v="1"/>
  </r>
  <r>
    <s v="1012"/>
    <s v="0L"/>
    <x v="6"/>
    <d v="2018-04-11T00:00:00"/>
    <x v="1"/>
    <x v="7"/>
    <s v="ZJ"/>
    <s v="9200093740"/>
    <s v="50"/>
    <n v="-28"/>
    <s v=""/>
    <x v="1"/>
    <x v="6"/>
    <x v="1"/>
  </r>
  <r>
    <s v="1012"/>
    <s v="0L"/>
    <x v="6"/>
    <d v="2018-04-11T00:00:00"/>
    <x v="1"/>
    <x v="7"/>
    <s v="ZJ"/>
    <s v="9200093740"/>
    <s v="50"/>
    <n v="-1820"/>
    <s v=""/>
    <x v="1"/>
    <x v="6"/>
    <x v="1"/>
  </r>
  <r>
    <s v="1012"/>
    <s v="0L"/>
    <x v="6"/>
    <d v="2018-04-11T00:00:00"/>
    <x v="1"/>
    <x v="7"/>
    <s v="ZJ"/>
    <s v="9200093740"/>
    <s v="50"/>
    <n v="-28"/>
    <s v=""/>
    <x v="2"/>
    <x v="6"/>
    <x v="2"/>
  </r>
  <r>
    <s v="1012"/>
    <s v="0L"/>
    <x v="6"/>
    <d v="2018-04-11T00:00:00"/>
    <x v="1"/>
    <x v="7"/>
    <s v="ZJ"/>
    <s v="9200093756"/>
    <s v="40"/>
    <n v="28"/>
    <s v=""/>
    <x v="1"/>
    <x v="6"/>
    <x v="1"/>
  </r>
  <r>
    <s v="1012"/>
    <s v="0L"/>
    <x v="6"/>
    <d v="2018-04-12T00:00:00"/>
    <x v="1"/>
    <x v="7"/>
    <s v="ZJ"/>
    <s v="9200093773"/>
    <s v="50"/>
    <n v="-84"/>
    <s v=""/>
    <x v="1"/>
    <x v="6"/>
    <x v="1"/>
  </r>
  <r>
    <s v="1012"/>
    <s v="0L"/>
    <x v="6"/>
    <d v="2018-04-12T00:00:00"/>
    <x v="1"/>
    <x v="7"/>
    <s v="ZJ"/>
    <s v="9200093792"/>
    <s v="50"/>
    <n v="-28"/>
    <s v=""/>
    <x v="0"/>
    <x v="6"/>
    <x v="0"/>
  </r>
  <r>
    <s v="1012"/>
    <s v="0L"/>
    <x v="6"/>
    <d v="2018-04-12T00:00:00"/>
    <x v="1"/>
    <x v="7"/>
    <s v="ZJ"/>
    <s v="9200093792"/>
    <s v="50"/>
    <n v="-28"/>
    <s v=""/>
    <x v="2"/>
    <x v="6"/>
    <x v="2"/>
  </r>
  <r>
    <s v="1012"/>
    <s v="0L"/>
    <x v="6"/>
    <d v="2018-04-12T00:00:00"/>
    <x v="1"/>
    <x v="7"/>
    <s v="ZJ"/>
    <s v="9200093792"/>
    <s v="50"/>
    <n v="-1372"/>
    <s v=""/>
    <x v="1"/>
    <x v="6"/>
    <x v="1"/>
  </r>
  <r>
    <s v="1012"/>
    <s v="0L"/>
    <x v="6"/>
    <d v="2018-04-12T00:00:00"/>
    <x v="1"/>
    <x v="7"/>
    <s v="ZJ"/>
    <s v="9200093792"/>
    <s v="50"/>
    <n v="-28"/>
    <s v=""/>
    <x v="1"/>
    <x v="6"/>
    <x v="1"/>
  </r>
  <r>
    <s v="1012"/>
    <s v="0L"/>
    <x v="6"/>
    <d v="2018-04-12T00:00:00"/>
    <x v="1"/>
    <x v="7"/>
    <s v="ZJ"/>
    <s v="9200093792"/>
    <s v="50"/>
    <n v="-28"/>
    <s v=""/>
    <x v="1"/>
    <x v="6"/>
    <x v="1"/>
  </r>
  <r>
    <s v="1012"/>
    <s v="0L"/>
    <x v="6"/>
    <d v="2018-04-12T00:00:00"/>
    <x v="1"/>
    <x v="7"/>
    <s v="ZJ"/>
    <s v="9200093812"/>
    <s v="40"/>
    <n v="28"/>
    <s v=""/>
    <x v="0"/>
    <x v="6"/>
    <x v="0"/>
  </r>
  <r>
    <s v="1012"/>
    <s v="0L"/>
    <x v="6"/>
    <d v="2018-04-12T00:00:00"/>
    <x v="1"/>
    <x v="7"/>
    <s v="ZJ"/>
    <s v="9200093812"/>
    <s v="40"/>
    <n v="101.92"/>
    <s v=""/>
    <x v="0"/>
    <x v="6"/>
    <x v="0"/>
  </r>
  <r>
    <s v="1012"/>
    <s v="0L"/>
    <x v="6"/>
    <d v="2018-04-07T00:00:00"/>
    <x v="1"/>
    <x v="7"/>
    <s v="ZJ"/>
    <s v="9200094186"/>
    <s v="40"/>
    <n v="28"/>
    <s v=""/>
    <x v="1"/>
    <x v="6"/>
    <x v="1"/>
  </r>
  <r>
    <s v="1012"/>
    <s v="0L"/>
    <x v="6"/>
    <d v="2018-04-13T00:00:00"/>
    <x v="1"/>
    <x v="7"/>
    <s v="ZJ"/>
    <s v="9200093854"/>
    <s v="50"/>
    <n v="-56"/>
    <s v=""/>
    <x v="1"/>
    <x v="6"/>
    <x v="1"/>
  </r>
  <r>
    <s v="1012"/>
    <s v="0L"/>
    <x v="6"/>
    <d v="2018-04-13T00:00:00"/>
    <x v="1"/>
    <x v="7"/>
    <s v="ZJ"/>
    <s v="9200093854"/>
    <s v="50"/>
    <n v="-56"/>
    <s v=""/>
    <x v="0"/>
    <x v="6"/>
    <x v="0"/>
  </r>
  <r>
    <s v="1012"/>
    <s v="0L"/>
    <x v="6"/>
    <d v="2018-04-13T00:00:00"/>
    <x v="1"/>
    <x v="7"/>
    <s v="ZJ"/>
    <s v="9200093854"/>
    <s v="50"/>
    <n v="-56"/>
    <s v=""/>
    <x v="1"/>
    <x v="6"/>
    <x v="1"/>
  </r>
  <r>
    <s v="1012"/>
    <s v="0L"/>
    <x v="6"/>
    <d v="2018-04-13T00:00:00"/>
    <x v="1"/>
    <x v="7"/>
    <s v="ZJ"/>
    <s v="9200093854"/>
    <s v="50"/>
    <n v="-28"/>
    <s v=""/>
    <x v="1"/>
    <x v="6"/>
    <x v="1"/>
  </r>
  <r>
    <s v="1012"/>
    <s v="0L"/>
    <x v="6"/>
    <d v="2018-04-13T00:00:00"/>
    <x v="1"/>
    <x v="7"/>
    <s v="ZJ"/>
    <s v="9200093854"/>
    <s v="50"/>
    <n v="-28"/>
    <s v=""/>
    <x v="1"/>
    <x v="6"/>
    <x v="1"/>
  </r>
  <r>
    <s v="1012"/>
    <s v="0L"/>
    <x v="6"/>
    <d v="2018-04-13T00:00:00"/>
    <x v="1"/>
    <x v="7"/>
    <s v="ZJ"/>
    <s v="9200093854"/>
    <s v="50"/>
    <n v="-3242.58"/>
    <s v=""/>
    <x v="1"/>
    <x v="6"/>
    <x v="1"/>
  </r>
  <r>
    <s v="1012"/>
    <s v="0L"/>
    <x v="6"/>
    <d v="2018-04-13T00:00:00"/>
    <x v="1"/>
    <x v="7"/>
    <s v="ZJ"/>
    <s v="9200093854"/>
    <s v="50"/>
    <n v="-28"/>
    <s v=""/>
    <x v="2"/>
    <x v="6"/>
    <x v="2"/>
  </r>
  <r>
    <s v="1012"/>
    <s v="0L"/>
    <x v="6"/>
    <d v="2018-04-13T00:00:00"/>
    <x v="1"/>
    <x v="7"/>
    <s v="ZJ"/>
    <s v="9200093867"/>
    <s v="40"/>
    <n v="28"/>
    <s v=""/>
    <x v="1"/>
    <x v="6"/>
    <x v="1"/>
  </r>
  <r>
    <s v="1012"/>
    <s v="0L"/>
    <x v="6"/>
    <d v="2018-04-13T00:00:00"/>
    <x v="1"/>
    <x v="7"/>
    <s v="ZJ"/>
    <s v="9200093867"/>
    <s v="40"/>
    <n v="28"/>
    <s v=""/>
    <x v="1"/>
    <x v="6"/>
    <x v="1"/>
  </r>
  <r>
    <s v="1012"/>
    <s v="0L"/>
    <x v="6"/>
    <d v="2018-04-13T00:00:00"/>
    <x v="1"/>
    <x v="7"/>
    <s v="ZJ"/>
    <s v="9200093867"/>
    <s v="40"/>
    <n v="28"/>
    <s v=""/>
    <x v="1"/>
    <x v="6"/>
    <x v="1"/>
  </r>
  <r>
    <s v="1012"/>
    <s v="0L"/>
    <x v="6"/>
    <d v="2018-04-14T00:00:00"/>
    <x v="1"/>
    <x v="7"/>
    <s v="ZJ"/>
    <s v="9200093888"/>
    <s v="50"/>
    <n v="-252"/>
    <s v=""/>
    <x v="1"/>
    <x v="6"/>
    <x v="1"/>
  </r>
  <r>
    <s v="1012"/>
    <s v="0L"/>
    <x v="6"/>
    <d v="2018-04-17T00:00:00"/>
    <x v="1"/>
    <x v="7"/>
    <s v="ZJ"/>
    <s v="9200093970"/>
    <s v="50"/>
    <n v="-28"/>
    <s v=""/>
    <x v="2"/>
    <x v="6"/>
    <x v="2"/>
  </r>
  <r>
    <s v="1012"/>
    <s v="0L"/>
    <x v="6"/>
    <d v="2018-04-17T00:00:00"/>
    <x v="1"/>
    <x v="7"/>
    <s v="ZJ"/>
    <s v="9200093970"/>
    <s v="50"/>
    <n v="-28"/>
    <s v=""/>
    <x v="1"/>
    <x v="6"/>
    <x v="1"/>
  </r>
  <r>
    <s v="1012"/>
    <s v="0L"/>
    <x v="6"/>
    <d v="2018-04-17T00:00:00"/>
    <x v="1"/>
    <x v="7"/>
    <s v="ZJ"/>
    <s v="9200093970"/>
    <s v="50"/>
    <n v="-2660"/>
    <s v=""/>
    <x v="1"/>
    <x v="6"/>
    <x v="1"/>
  </r>
  <r>
    <s v="1012"/>
    <s v="0L"/>
    <x v="6"/>
    <d v="2018-04-17T00:00:00"/>
    <x v="1"/>
    <x v="7"/>
    <s v="ZJ"/>
    <s v="9200093970"/>
    <s v="50"/>
    <n v="-56"/>
    <s v=""/>
    <x v="2"/>
    <x v="6"/>
    <x v="2"/>
  </r>
  <r>
    <s v="1012"/>
    <s v="0L"/>
    <x v="6"/>
    <d v="2018-04-16T00:00:00"/>
    <x v="1"/>
    <x v="7"/>
    <s v="ZJ"/>
    <s v="9200093972"/>
    <s v="50"/>
    <n v="-28"/>
    <s v=""/>
    <x v="1"/>
    <x v="6"/>
    <x v="1"/>
  </r>
  <r>
    <s v="1012"/>
    <s v="0L"/>
    <x v="6"/>
    <d v="2018-04-16T00:00:00"/>
    <x v="1"/>
    <x v="7"/>
    <s v="ZJ"/>
    <s v="9200093972"/>
    <s v="50"/>
    <n v="-2296"/>
    <s v=""/>
    <x v="1"/>
    <x v="6"/>
    <x v="1"/>
  </r>
  <r>
    <s v="1012"/>
    <s v="0L"/>
    <x v="6"/>
    <d v="2018-04-16T00:00:00"/>
    <x v="1"/>
    <x v="7"/>
    <s v="ZJ"/>
    <s v="9200093972"/>
    <s v="50"/>
    <n v="-28"/>
    <s v=""/>
    <x v="2"/>
    <x v="6"/>
    <x v="2"/>
  </r>
  <r>
    <s v="1012"/>
    <s v="0L"/>
    <x v="6"/>
    <d v="2018-04-17T00:00:00"/>
    <x v="1"/>
    <x v="7"/>
    <s v="ZJ"/>
    <s v="9200093969"/>
    <s v="40"/>
    <n v="28"/>
    <s v=""/>
    <x v="1"/>
    <x v="6"/>
    <x v="1"/>
  </r>
  <r>
    <s v="1012"/>
    <s v="0L"/>
    <x v="6"/>
    <d v="2018-04-18T00:00:00"/>
    <x v="1"/>
    <x v="7"/>
    <s v="ZJ"/>
    <s v="9200094000"/>
    <s v="50"/>
    <n v="-168"/>
    <s v=""/>
    <x v="1"/>
    <x v="6"/>
    <x v="1"/>
  </r>
  <r>
    <s v="1012"/>
    <s v="0L"/>
    <x v="6"/>
    <d v="2018-04-18T00:00:00"/>
    <x v="1"/>
    <x v="7"/>
    <s v="ZJ"/>
    <s v="9200094036"/>
    <s v="50"/>
    <n v="-28"/>
    <s v=""/>
    <x v="2"/>
    <x v="6"/>
    <x v="2"/>
  </r>
  <r>
    <s v="1012"/>
    <s v="0L"/>
    <x v="6"/>
    <d v="2018-04-18T00:00:00"/>
    <x v="1"/>
    <x v="7"/>
    <s v="ZJ"/>
    <s v="9200094036"/>
    <s v="50"/>
    <n v="-1988"/>
    <s v=""/>
    <x v="1"/>
    <x v="6"/>
    <x v="1"/>
  </r>
  <r>
    <s v="1012"/>
    <s v="0L"/>
    <x v="6"/>
    <d v="2018-04-18T00:00:00"/>
    <x v="1"/>
    <x v="7"/>
    <s v="ZJ"/>
    <s v="9200094036"/>
    <s v="50"/>
    <n v="-28"/>
    <s v=""/>
    <x v="1"/>
    <x v="6"/>
    <x v="1"/>
  </r>
  <r>
    <s v="1012"/>
    <s v="0L"/>
    <x v="6"/>
    <d v="2018-04-18T00:00:00"/>
    <x v="1"/>
    <x v="7"/>
    <s v="ZJ"/>
    <s v="9200094036"/>
    <s v="50"/>
    <n v="-28"/>
    <s v=""/>
    <x v="1"/>
    <x v="6"/>
    <x v="1"/>
  </r>
  <r>
    <s v="1012"/>
    <s v="0L"/>
    <x v="6"/>
    <d v="2018-04-18T00:00:00"/>
    <x v="1"/>
    <x v="7"/>
    <s v="ZJ"/>
    <s v="9200094036"/>
    <s v="50"/>
    <n v="-28"/>
    <s v=""/>
    <x v="0"/>
    <x v="6"/>
    <x v="0"/>
  </r>
  <r>
    <s v="1012"/>
    <s v="0L"/>
    <x v="6"/>
    <d v="2018-04-18T00:00:00"/>
    <x v="1"/>
    <x v="7"/>
    <s v="ZJ"/>
    <s v="9200094036"/>
    <s v="50"/>
    <n v="-28"/>
    <s v=""/>
    <x v="5"/>
    <x v="6"/>
    <x v="5"/>
  </r>
  <r>
    <s v="1012"/>
    <s v="0L"/>
    <x v="6"/>
    <d v="2018-04-18T00:00:00"/>
    <x v="1"/>
    <x v="7"/>
    <s v="ZJ"/>
    <s v="9200094033"/>
    <s v="40"/>
    <n v="28"/>
    <s v=""/>
    <x v="1"/>
    <x v="6"/>
    <x v="1"/>
  </r>
  <r>
    <s v="1012"/>
    <s v="0L"/>
    <x v="6"/>
    <d v="2018-04-19T00:00:00"/>
    <x v="1"/>
    <x v="7"/>
    <s v="ZJ"/>
    <s v="9200094075"/>
    <s v="50"/>
    <n v="-196"/>
    <s v=""/>
    <x v="2"/>
    <x v="6"/>
    <x v="2"/>
  </r>
  <r>
    <s v="1012"/>
    <s v="0L"/>
    <x v="6"/>
    <d v="2018-04-19T00:00:00"/>
    <x v="1"/>
    <x v="7"/>
    <s v="ZJ"/>
    <s v="9200094075"/>
    <s v="50"/>
    <n v="-28"/>
    <s v=""/>
    <x v="4"/>
    <x v="6"/>
    <x v="4"/>
  </r>
  <r>
    <s v="1012"/>
    <s v="0L"/>
    <x v="6"/>
    <d v="2018-04-19T00:00:00"/>
    <x v="1"/>
    <x v="7"/>
    <s v="ZJ"/>
    <s v="9200094075"/>
    <s v="50"/>
    <n v="-1232"/>
    <s v=""/>
    <x v="1"/>
    <x v="6"/>
    <x v="1"/>
  </r>
  <r>
    <s v="1012"/>
    <s v="0L"/>
    <x v="6"/>
    <d v="2018-04-19T00:00:00"/>
    <x v="1"/>
    <x v="7"/>
    <s v="ZJ"/>
    <s v="9200094075"/>
    <s v="50"/>
    <n v="-28"/>
    <s v=""/>
    <x v="0"/>
    <x v="6"/>
    <x v="0"/>
  </r>
  <r>
    <s v="1012"/>
    <s v="0L"/>
    <x v="6"/>
    <d v="2018-04-19T00:00:00"/>
    <x v="1"/>
    <x v="7"/>
    <s v="ZJ"/>
    <s v="9200094091"/>
    <s v="40"/>
    <n v="28"/>
    <s v=""/>
    <x v="0"/>
    <x v="6"/>
    <x v="0"/>
  </r>
  <r>
    <s v="1012"/>
    <s v="0L"/>
    <x v="6"/>
    <d v="2018-04-19T00:00:00"/>
    <x v="1"/>
    <x v="7"/>
    <s v="ZJ"/>
    <s v="9200094091"/>
    <s v="40"/>
    <n v="28"/>
    <s v=""/>
    <x v="0"/>
    <x v="6"/>
    <x v="0"/>
  </r>
  <r>
    <s v="1012"/>
    <s v="0L"/>
    <x v="6"/>
    <d v="2018-04-20T00:00:00"/>
    <x v="1"/>
    <x v="7"/>
    <s v="ZJ"/>
    <s v="9200094130"/>
    <s v="50"/>
    <n v="-3220"/>
    <s v=""/>
    <x v="1"/>
    <x v="6"/>
    <x v="1"/>
  </r>
  <r>
    <s v="1012"/>
    <s v="0L"/>
    <x v="6"/>
    <d v="2018-04-20T00:00:00"/>
    <x v="1"/>
    <x v="7"/>
    <s v="ZJ"/>
    <s v="9200094130"/>
    <s v="50"/>
    <n v="-112"/>
    <s v=""/>
    <x v="0"/>
    <x v="6"/>
    <x v="0"/>
  </r>
  <r>
    <s v="1012"/>
    <s v="0L"/>
    <x v="6"/>
    <d v="2018-04-20T00:00:00"/>
    <x v="1"/>
    <x v="7"/>
    <s v="ZJ"/>
    <s v="9200094130"/>
    <s v="50"/>
    <n v="-84"/>
    <s v=""/>
    <x v="2"/>
    <x v="6"/>
    <x v="2"/>
  </r>
  <r>
    <s v="1012"/>
    <s v="0L"/>
    <x v="6"/>
    <d v="2018-04-20T00:00:00"/>
    <x v="1"/>
    <x v="7"/>
    <s v="ZJ"/>
    <s v="9200094139"/>
    <s v="40"/>
    <n v="56"/>
    <s v=""/>
    <x v="1"/>
    <x v="6"/>
    <x v="1"/>
  </r>
  <r>
    <s v="1012"/>
    <s v="0L"/>
    <x v="6"/>
    <d v="2018-04-20T00:00:00"/>
    <x v="1"/>
    <x v="7"/>
    <s v="ZJ"/>
    <s v="9200094139"/>
    <s v="40"/>
    <n v="28"/>
    <s v=""/>
    <x v="1"/>
    <x v="6"/>
    <x v="1"/>
  </r>
  <r>
    <s v="1012"/>
    <s v="0L"/>
    <x v="6"/>
    <d v="2018-04-20T00:00:00"/>
    <x v="1"/>
    <x v="7"/>
    <s v="ZJ"/>
    <s v="9200094139"/>
    <s v="40"/>
    <n v="28"/>
    <s v=""/>
    <x v="1"/>
    <x v="6"/>
    <x v="1"/>
  </r>
  <r>
    <s v="1012"/>
    <s v="0L"/>
    <x v="6"/>
    <d v="2018-04-20T00:00:00"/>
    <x v="1"/>
    <x v="7"/>
    <s v="ZJ"/>
    <s v="9200094153"/>
    <s v="50"/>
    <n v="-28"/>
    <s v=""/>
    <x v="1"/>
    <x v="6"/>
    <x v="1"/>
  </r>
  <r>
    <s v="1012"/>
    <s v="0L"/>
    <x v="6"/>
    <d v="2018-04-20T00:00:00"/>
    <x v="1"/>
    <x v="7"/>
    <s v="ZJ"/>
    <s v="9200094153"/>
    <s v="50"/>
    <n v="-28"/>
    <s v=""/>
    <x v="1"/>
    <x v="6"/>
    <x v="1"/>
  </r>
  <r>
    <s v="1012"/>
    <s v="0L"/>
    <x v="6"/>
    <d v="2018-04-20T00:00:00"/>
    <x v="1"/>
    <x v="7"/>
    <s v="ZJ"/>
    <s v="9200094164"/>
    <s v="40"/>
    <n v="28"/>
    <s v=""/>
    <x v="1"/>
    <x v="6"/>
    <x v="1"/>
  </r>
  <r>
    <s v="1012"/>
    <s v="0L"/>
    <x v="6"/>
    <d v="2018-04-21T00:00:00"/>
    <x v="1"/>
    <x v="7"/>
    <s v="ZJ"/>
    <s v="9200094171"/>
    <s v="50"/>
    <n v="-252"/>
    <s v=""/>
    <x v="1"/>
    <x v="6"/>
    <x v="1"/>
  </r>
  <r>
    <s v="1012"/>
    <s v="0L"/>
    <x v="6"/>
    <d v="2018-04-24T00:00:00"/>
    <x v="1"/>
    <x v="7"/>
    <s v="ZJ"/>
    <s v="9200094236"/>
    <s v="50"/>
    <n v="-28"/>
    <s v=""/>
    <x v="2"/>
    <x v="6"/>
    <x v="2"/>
  </r>
  <r>
    <s v="1012"/>
    <s v="0L"/>
    <x v="6"/>
    <d v="2018-04-24T00:00:00"/>
    <x v="1"/>
    <x v="7"/>
    <s v="ZJ"/>
    <s v="9200094236"/>
    <s v="50"/>
    <n v="-168"/>
    <s v=""/>
    <x v="2"/>
    <x v="6"/>
    <x v="2"/>
  </r>
  <r>
    <s v="1012"/>
    <s v="0L"/>
    <x v="6"/>
    <d v="2018-04-24T00:00:00"/>
    <x v="1"/>
    <x v="7"/>
    <s v="ZJ"/>
    <s v="9200094236"/>
    <s v="50"/>
    <n v="-2240"/>
    <s v=""/>
    <x v="1"/>
    <x v="6"/>
    <x v="1"/>
  </r>
  <r>
    <s v="1012"/>
    <s v="0L"/>
    <x v="6"/>
    <d v="2018-04-24T00:00:00"/>
    <x v="1"/>
    <x v="7"/>
    <s v="ZJ"/>
    <s v="9200094236"/>
    <s v="50"/>
    <n v="-28"/>
    <s v=""/>
    <x v="5"/>
    <x v="6"/>
    <x v="5"/>
  </r>
  <r>
    <s v="1012"/>
    <s v="0L"/>
    <x v="6"/>
    <d v="2018-04-24T00:00:00"/>
    <x v="1"/>
    <x v="7"/>
    <s v="ZJ"/>
    <s v="9200094236"/>
    <s v="50"/>
    <n v="-28"/>
    <s v=""/>
    <x v="1"/>
    <x v="6"/>
    <x v="1"/>
  </r>
  <r>
    <s v="1012"/>
    <s v="0L"/>
    <x v="6"/>
    <d v="2018-04-24T00:00:00"/>
    <x v="1"/>
    <x v="7"/>
    <s v="ZJ"/>
    <s v="9200094236"/>
    <s v="50"/>
    <n v="-84"/>
    <s v=""/>
    <x v="0"/>
    <x v="6"/>
    <x v="0"/>
  </r>
  <r>
    <s v="1012"/>
    <s v="0L"/>
    <x v="6"/>
    <d v="2018-04-24T00:00:00"/>
    <x v="1"/>
    <x v="7"/>
    <s v="ZJ"/>
    <s v="9200094236"/>
    <s v="50"/>
    <n v="-28"/>
    <s v=""/>
    <x v="1"/>
    <x v="6"/>
    <x v="1"/>
  </r>
  <r>
    <s v="1012"/>
    <s v="0L"/>
    <x v="6"/>
    <d v="2018-04-23T00:00:00"/>
    <x v="1"/>
    <x v="7"/>
    <s v="ZJ"/>
    <s v="9200094265"/>
    <s v="50"/>
    <n v="-56"/>
    <s v=""/>
    <x v="0"/>
    <x v="6"/>
    <x v="0"/>
  </r>
  <r>
    <s v="1012"/>
    <s v="0L"/>
    <x v="6"/>
    <d v="2018-04-23T00:00:00"/>
    <x v="1"/>
    <x v="7"/>
    <s v="ZJ"/>
    <s v="9200094265"/>
    <s v="50"/>
    <n v="-28"/>
    <s v=""/>
    <x v="5"/>
    <x v="6"/>
    <x v="5"/>
  </r>
  <r>
    <s v="1012"/>
    <s v="0L"/>
    <x v="6"/>
    <d v="2018-04-23T00:00:00"/>
    <x v="1"/>
    <x v="7"/>
    <s v="ZJ"/>
    <s v="9200094265"/>
    <s v="50"/>
    <n v="-28"/>
    <s v=""/>
    <x v="1"/>
    <x v="6"/>
    <x v="1"/>
  </r>
  <r>
    <s v="1012"/>
    <s v="0L"/>
    <x v="6"/>
    <d v="2018-04-23T00:00:00"/>
    <x v="1"/>
    <x v="7"/>
    <s v="ZJ"/>
    <s v="9200094265"/>
    <s v="50"/>
    <n v="-2296"/>
    <s v=""/>
    <x v="1"/>
    <x v="6"/>
    <x v="1"/>
  </r>
  <r>
    <s v="1012"/>
    <s v="0L"/>
    <x v="6"/>
    <d v="2018-04-23T00:00:00"/>
    <x v="1"/>
    <x v="7"/>
    <s v="ZJ"/>
    <s v="9200094265"/>
    <s v="50"/>
    <n v="-28"/>
    <s v=""/>
    <x v="2"/>
    <x v="6"/>
    <x v="2"/>
  </r>
  <r>
    <s v="1012"/>
    <s v="0L"/>
    <x v="6"/>
    <d v="2018-04-25T00:00:00"/>
    <x v="1"/>
    <x v="7"/>
    <s v="ZJ"/>
    <s v="9200094284"/>
    <s v="50"/>
    <n v="-196"/>
    <s v=""/>
    <x v="1"/>
    <x v="6"/>
    <x v="1"/>
  </r>
  <r>
    <s v="1012"/>
    <s v="0L"/>
    <x v="6"/>
    <d v="2018-04-25T00:00:00"/>
    <x v="1"/>
    <x v="7"/>
    <s v="ZJ"/>
    <s v="9200094324"/>
    <s v="50"/>
    <n v="-56"/>
    <s v=""/>
    <x v="4"/>
    <x v="6"/>
    <x v="4"/>
  </r>
  <r>
    <s v="1012"/>
    <s v="0L"/>
    <x v="6"/>
    <d v="2018-04-25T00:00:00"/>
    <x v="1"/>
    <x v="7"/>
    <s v="ZJ"/>
    <s v="9200094324"/>
    <s v="50"/>
    <n v="-28"/>
    <s v=""/>
    <x v="0"/>
    <x v="6"/>
    <x v="0"/>
  </r>
  <r>
    <s v="1012"/>
    <s v="0L"/>
    <x v="6"/>
    <d v="2018-04-25T00:00:00"/>
    <x v="1"/>
    <x v="7"/>
    <s v="ZJ"/>
    <s v="9200094324"/>
    <s v="50"/>
    <n v="-28"/>
    <s v=""/>
    <x v="2"/>
    <x v="6"/>
    <x v="2"/>
  </r>
  <r>
    <s v="1012"/>
    <s v="0L"/>
    <x v="6"/>
    <d v="2018-04-25T00:00:00"/>
    <x v="1"/>
    <x v="7"/>
    <s v="ZJ"/>
    <s v="9200094324"/>
    <s v="50"/>
    <n v="-1960"/>
    <s v=""/>
    <x v="1"/>
    <x v="6"/>
    <x v="1"/>
  </r>
  <r>
    <s v="1012"/>
    <s v="0L"/>
    <x v="6"/>
    <d v="2018-04-25T00:00:00"/>
    <x v="1"/>
    <x v="7"/>
    <s v="ZJ"/>
    <s v="9200094324"/>
    <s v="50"/>
    <n v="-28"/>
    <s v=""/>
    <x v="1"/>
    <x v="6"/>
    <x v="1"/>
  </r>
  <r>
    <s v="1012"/>
    <s v="0L"/>
    <x v="6"/>
    <d v="2018-04-26T00:00:00"/>
    <x v="1"/>
    <x v="7"/>
    <s v="ZJ"/>
    <s v="9200094374"/>
    <s v="50"/>
    <n v="-28"/>
    <s v=""/>
    <x v="1"/>
    <x v="6"/>
    <x v="1"/>
  </r>
  <r>
    <s v="1012"/>
    <s v="0L"/>
    <x v="6"/>
    <d v="2018-04-26T00:00:00"/>
    <x v="1"/>
    <x v="7"/>
    <s v="ZJ"/>
    <s v="9200094374"/>
    <s v="50"/>
    <n v="-28"/>
    <s v=""/>
    <x v="5"/>
    <x v="6"/>
    <x v="5"/>
  </r>
  <r>
    <s v="1012"/>
    <s v="0L"/>
    <x v="6"/>
    <d v="2018-04-26T00:00:00"/>
    <x v="1"/>
    <x v="7"/>
    <s v="ZJ"/>
    <s v="9200094374"/>
    <s v="50"/>
    <n v="-28"/>
    <s v=""/>
    <x v="0"/>
    <x v="6"/>
    <x v="0"/>
  </r>
  <r>
    <s v="1012"/>
    <s v="0L"/>
    <x v="6"/>
    <d v="2018-04-26T00:00:00"/>
    <x v="1"/>
    <x v="7"/>
    <s v="ZJ"/>
    <s v="9200094374"/>
    <s v="50"/>
    <n v="-1512"/>
    <s v=""/>
    <x v="1"/>
    <x v="6"/>
    <x v="1"/>
  </r>
  <r>
    <s v="1012"/>
    <s v="0L"/>
    <x v="6"/>
    <d v="2018-04-27T00:00:00"/>
    <x v="1"/>
    <x v="7"/>
    <s v="ZJ"/>
    <s v="9200094436"/>
    <s v="50"/>
    <n v="-140"/>
    <s v=""/>
    <x v="2"/>
    <x v="6"/>
    <x v="2"/>
  </r>
  <r>
    <s v="1012"/>
    <s v="0L"/>
    <x v="6"/>
    <d v="2018-04-27T00:00:00"/>
    <x v="1"/>
    <x v="7"/>
    <s v="ZJ"/>
    <s v="9200094436"/>
    <s v="50"/>
    <n v="-56"/>
    <s v=""/>
    <x v="0"/>
    <x v="6"/>
    <x v="0"/>
  </r>
  <r>
    <s v="1012"/>
    <s v="0L"/>
    <x v="6"/>
    <d v="2018-04-27T00:00:00"/>
    <x v="1"/>
    <x v="7"/>
    <s v="ZJ"/>
    <s v="9200094436"/>
    <s v="50"/>
    <n v="-3808"/>
    <s v=""/>
    <x v="1"/>
    <x v="6"/>
    <x v="1"/>
  </r>
  <r>
    <s v="1012"/>
    <s v="0L"/>
    <x v="6"/>
    <d v="2018-04-27T00:00:00"/>
    <x v="1"/>
    <x v="7"/>
    <s v="ZJ"/>
    <s v="9200094436"/>
    <s v="50"/>
    <n v="-56"/>
    <s v=""/>
    <x v="1"/>
    <x v="6"/>
    <x v="1"/>
  </r>
  <r>
    <s v="1012"/>
    <s v="0L"/>
    <x v="6"/>
    <d v="2018-04-28T00:00:00"/>
    <x v="1"/>
    <x v="7"/>
    <s v="ZJ"/>
    <s v="9200094471"/>
    <s v="50"/>
    <n v="-84"/>
    <s v=""/>
    <x v="1"/>
    <x v="6"/>
    <x v="1"/>
  </r>
  <r>
    <s v="1012"/>
    <s v="0L"/>
    <x v="6"/>
    <d v="2018-05-01T00:00:00"/>
    <x v="1"/>
    <x v="8"/>
    <s v="ZJ"/>
    <s v="9200094520"/>
    <s v="50"/>
    <n v="-28"/>
    <s v=""/>
    <x v="1"/>
    <x v="6"/>
    <x v="1"/>
  </r>
  <r>
    <s v="1012"/>
    <s v="0L"/>
    <x v="6"/>
    <d v="2018-05-01T00:00:00"/>
    <x v="1"/>
    <x v="8"/>
    <s v="ZJ"/>
    <s v="9200094520"/>
    <s v="50"/>
    <n v="-56"/>
    <s v=""/>
    <x v="1"/>
    <x v="6"/>
    <x v="1"/>
  </r>
  <r>
    <s v="1012"/>
    <s v="0L"/>
    <x v="6"/>
    <d v="2018-05-01T00:00:00"/>
    <x v="1"/>
    <x v="8"/>
    <s v="ZJ"/>
    <s v="9200094520"/>
    <s v="50"/>
    <n v="-28"/>
    <s v=""/>
    <x v="1"/>
    <x v="6"/>
    <x v="1"/>
  </r>
  <r>
    <s v="1012"/>
    <s v="0L"/>
    <x v="6"/>
    <d v="2018-05-01T00:00:00"/>
    <x v="1"/>
    <x v="8"/>
    <s v="ZJ"/>
    <s v="9200094520"/>
    <s v="50"/>
    <n v="-28"/>
    <s v=""/>
    <x v="1"/>
    <x v="6"/>
    <x v="1"/>
  </r>
  <r>
    <s v="1012"/>
    <s v="0L"/>
    <x v="6"/>
    <d v="2018-05-01T00:00:00"/>
    <x v="1"/>
    <x v="8"/>
    <s v="ZJ"/>
    <s v="9200094520"/>
    <s v="50"/>
    <n v="-4256"/>
    <s v=""/>
    <x v="1"/>
    <x v="6"/>
    <x v="1"/>
  </r>
  <r>
    <s v="1012"/>
    <s v="0L"/>
    <x v="6"/>
    <d v="2018-05-01T00:00:00"/>
    <x v="1"/>
    <x v="8"/>
    <s v="ZJ"/>
    <s v="9200094520"/>
    <s v="50"/>
    <n v="-84"/>
    <s v=""/>
    <x v="2"/>
    <x v="6"/>
    <x v="2"/>
  </r>
  <r>
    <s v="1012"/>
    <s v="0L"/>
    <x v="6"/>
    <d v="2018-05-01T00:00:00"/>
    <x v="1"/>
    <x v="8"/>
    <s v="ZJ"/>
    <s v="9200094520"/>
    <s v="50"/>
    <n v="-84"/>
    <s v=""/>
    <x v="0"/>
    <x v="6"/>
    <x v="0"/>
  </r>
  <r>
    <s v="1012"/>
    <s v="0L"/>
    <x v="6"/>
    <d v="2018-05-01T00:00:00"/>
    <x v="1"/>
    <x v="8"/>
    <s v="ZJ"/>
    <s v="9200094549"/>
    <s v="50"/>
    <n v="-140"/>
    <s v=""/>
    <x v="2"/>
    <x v="6"/>
    <x v="2"/>
  </r>
  <r>
    <s v="1012"/>
    <s v="0L"/>
    <x v="6"/>
    <d v="2018-05-01T00:00:00"/>
    <x v="1"/>
    <x v="8"/>
    <s v="ZJ"/>
    <s v="9200094549"/>
    <s v="50"/>
    <n v="-56"/>
    <s v=""/>
    <x v="0"/>
    <x v="6"/>
    <x v="0"/>
  </r>
  <r>
    <s v="1012"/>
    <s v="0L"/>
    <x v="6"/>
    <d v="2018-05-01T00:00:00"/>
    <x v="1"/>
    <x v="8"/>
    <s v="ZJ"/>
    <s v="9200094549"/>
    <s v="50"/>
    <n v="-84"/>
    <s v=""/>
    <x v="1"/>
    <x v="6"/>
    <x v="1"/>
  </r>
  <r>
    <s v="1012"/>
    <s v="0L"/>
    <x v="6"/>
    <d v="2018-05-01T00:00:00"/>
    <x v="1"/>
    <x v="8"/>
    <s v="ZJ"/>
    <s v="9200094549"/>
    <s v="50"/>
    <n v="-3668"/>
    <s v=""/>
    <x v="1"/>
    <x v="6"/>
    <x v="1"/>
  </r>
  <r>
    <s v="1012"/>
    <s v="0L"/>
    <x v="6"/>
    <d v="2018-05-01T00:00:00"/>
    <x v="1"/>
    <x v="8"/>
    <s v="ZJ"/>
    <s v="9200094549"/>
    <s v="50"/>
    <n v="-28"/>
    <s v=""/>
    <x v="1"/>
    <x v="6"/>
    <x v="1"/>
  </r>
  <r>
    <s v="1012"/>
    <s v="0L"/>
    <x v="6"/>
    <d v="2018-05-01T00:00:00"/>
    <x v="1"/>
    <x v="8"/>
    <s v="ZJ"/>
    <s v="9200094549"/>
    <s v="50"/>
    <n v="-28"/>
    <s v=""/>
    <x v="1"/>
    <x v="6"/>
    <x v="1"/>
  </r>
  <r>
    <s v="1012"/>
    <s v="0L"/>
    <x v="6"/>
    <d v="2018-05-01T00:00:00"/>
    <x v="1"/>
    <x v="8"/>
    <s v="ZJ"/>
    <s v="9200094549"/>
    <s v="50"/>
    <n v="-28"/>
    <s v=""/>
    <x v="1"/>
    <x v="6"/>
    <x v="1"/>
  </r>
  <r>
    <s v="1012"/>
    <s v="0L"/>
    <x v="6"/>
    <d v="2018-05-01T00:00:00"/>
    <x v="1"/>
    <x v="8"/>
    <s v="ZJ"/>
    <s v="9200094564"/>
    <s v="40"/>
    <n v="28"/>
    <s v=""/>
    <x v="1"/>
    <x v="6"/>
    <x v="1"/>
  </r>
  <r>
    <s v="1012"/>
    <s v="0L"/>
    <x v="6"/>
    <d v="2018-05-02T00:00:00"/>
    <x v="1"/>
    <x v="8"/>
    <s v="ZJ"/>
    <s v="9200094581"/>
    <s v="50"/>
    <n v="-168"/>
    <s v=""/>
    <x v="1"/>
    <x v="6"/>
    <x v="1"/>
  </r>
  <r>
    <s v="1012"/>
    <s v="0L"/>
    <x v="6"/>
    <d v="2018-05-02T00:00:00"/>
    <x v="1"/>
    <x v="8"/>
    <s v="ZJ"/>
    <s v="9200094612"/>
    <s v="50"/>
    <n v="-28"/>
    <s v=""/>
    <x v="2"/>
    <x v="6"/>
    <x v="2"/>
  </r>
  <r>
    <s v="1012"/>
    <s v="0L"/>
    <x v="6"/>
    <d v="2018-05-02T00:00:00"/>
    <x v="1"/>
    <x v="8"/>
    <s v="ZJ"/>
    <s v="9200094612"/>
    <s v="50"/>
    <n v="-84"/>
    <s v=""/>
    <x v="0"/>
    <x v="6"/>
    <x v="0"/>
  </r>
  <r>
    <s v="1012"/>
    <s v="0L"/>
    <x v="6"/>
    <d v="2018-05-02T00:00:00"/>
    <x v="1"/>
    <x v="8"/>
    <s v="ZJ"/>
    <s v="9200094612"/>
    <s v="50"/>
    <n v="-3136"/>
    <s v=""/>
    <x v="1"/>
    <x v="6"/>
    <x v="1"/>
  </r>
  <r>
    <s v="1012"/>
    <s v="0L"/>
    <x v="6"/>
    <d v="2018-05-02T00:00:00"/>
    <x v="1"/>
    <x v="8"/>
    <s v="ZJ"/>
    <s v="9200094612"/>
    <s v="50"/>
    <n v="-28"/>
    <s v=""/>
    <x v="1"/>
    <x v="6"/>
    <x v="1"/>
  </r>
  <r>
    <s v="1012"/>
    <s v="0L"/>
    <x v="6"/>
    <d v="2018-05-02T00:00:00"/>
    <x v="1"/>
    <x v="8"/>
    <s v="ZJ"/>
    <s v="9200094630"/>
    <s v="40"/>
    <n v="28"/>
    <s v=""/>
    <x v="1"/>
    <x v="6"/>
    <x v="1"/>
  </r>
  <r>
    <s v="1012"/>
    <s v="0L"/>
    <x v="6"/>
    <d v="2018-05-02T00:00:00"/>
    <x v="1"/>
    <x v="8"/>
    <s v="ZJ"/>
    <s v="9200094630"/>
    <s v="40"/>
    <n v="28"/>
    <s v=""/>
    <x v="1"/>
    <x v="6"/>
    <x v="1"/>
  </r>
  <r>
    <s v="1012"/>
    <s v="0L"/>
    <x v="6"/>
    <d v="2018-05-02T00:00:00"/>
    <x v="1"/>
    <x v="8"/>
    <s v="ZJ"/>
    <s v="9200094636"/>
    <s v="50"/>
    <n v="-28"/>
    <s v=""/>
    <x v="1"/>
    <x v="6"/>
    <x v="1"/>
  </r>
  <r>
    <s v="1012"/>
    <s v="0L"/>
    <x v="6"/>
    <d v="2018-05-03T00:00:00"/>
    <x v="1"/>
    <x v="8"/>
    <s v="ZJ"/>
    <s v="9200094655"/>
    <s v="50"/>
    <n v="-28"/>
    <s v=""/>
    <x v="0"/>
    <x v="6"/>
    <x v="0"/>
  </r>
  <r>
    <s v="1012"/>
    <s v="0L"/>
    <x v="6"/>
    <d v="2018-05-03T00:00:00"/>
    <x v="1"/>
    <x v="8"/>
    <s v="ZJ"/>
    <s v="9200094655"/>
    <s v="50"/>
    <n v="-28"/>
    <s v=""/>
    <x v="1"/>
    <x v="6"/>
    <x v="1"/>
  </r>
  <r>
    <s v="1012"/>
    <s v="0L"/>
    <x v="6"/>
    <d v="2018-05-03T00:00:00"/>
    <x v="1"/>
    <x v="8"/>
    <s v="ZJ"/>
    <s v="9200094655"/>
    <s v="50"/>
    <n v="-84"/>
    <s v=""/>
    <x v="1"/>
    <x v="6"/>
    <x v="1"/>
  </r>
  <r>
    <s v="1012"/>
    <s v="0L"/>
    <x v="6"/>
    <d v="2018-05-03T00:00:00"/>
    <x v="1"/>
    <x v="8"/>
    <s v="ZJ"/>
    <s v="9200094655"/>
    <s v="50"/>
    <n v="-2548"/>
    <s v=""/>
    <x v="1"/>
    <x v="6"/>
    <x v="1"/>
  </r>
  <r>
    <s v="1012"/>
    <s v="0L"/>
    <x v="6"/>
    <d v="2018-05-03T00:00:00"/>
    <x v="1"/>
    <x v="8"/>
    <s v="ZJ"/>
    <s v="9200094664"/>
    <s v="40"/>
    <n v="28"/>
    <s v=""/>
    <x v="1"/>
    <x v="6"/>
    <x v="1"/>
  </r>
  <r>
    <s v="1012"/>
    <s v="0L"/>
    <x v="6"/>
    <d v="2018-05-04T00:00:00"/>
    <x v="1"/>
    <x v="8"/>
    <s v="ZJ"/>
    <s v="9200094697"/>
    <s v="50"/>
    <n v="-28"/>
    <s v=""/>
    <x v="1"/>
    <x v="6"/>
    <x v="1"/>
  </r>
  <r>
    <s v="1012"/>
    <s v="0L"/>
    <x v="6"/>
    <d v="2018-05-04T00:00:00"/>
    <x v="1"/>
    <x v="8"/>
    <s v="ZJ"/>
    <s v="9200094697"/>
    <s v="50"/>
    <n v="-28"/>
    <s v=""/>
    <x v="1"/>
    <x v="6"/>
    <x v="1"/>
  </r>
  <r>
    <s v="1012"/>
    <s v="0L"/>
    <x v="6"/>
    <d v="2018-05-04T00:00:00"/>
    <x v="1"/>
    <x v="8"/>
    <s v="ZJ"/>
    <s v="9200094697"/>
    <s v="50"/>
    <n v="-4620"/>
    <s v=""/>
    <x v="1"/>
    <x v="6"/>
    <x v="1"/>
  </r>
  <r>
    <s v="1012"/>
    <s v="0L"/>
    <x v="6"/>
    <d v="2018-05-04T00:00:00"/>
    <x v="1"/>
    <x v="8"/>
    <s v="ZJ"/>
    <s v="9200094697"/>
    <s v="50"/>
    <n v="-56"/>
    <s v=""/>
    <x v="0"/>
    <x v="6"/>
    <x v="0"/>
  </r>
  <r>
    <s v="1012"/>
    <s v="0L"/>
    <x v="6"/>
    <d v="2018-05-04T00:00:00"/>
    <x v="1"/>
    <x v="8"/>
    <s v="ZJ"/>
    <s v="9200094697"/>
    <s v="50"/>
    <n v="-84"/>
    <s v=""/>
    <x v="2"/>
    <x v="6"/>
    <x v="2"/>
  </r>
  <r>
    <s v="1012"/>
    <s v="0L"/>
    <x v="6"/>
    <d v="2018-05-04T00:00:00"/>
    <x v="1"/>
    <x v="8"/>
    <s v="ZJ"/>
    <s v="9200094721"/>
    <s v="40"/>
    <n v="28"/>
    <s v=""/>
    <x v="1"/>
    <x v="6"/>
    <x v="1"/>
  </r>
  <r>
    <s v="1012"/>
    <s v="0L"/>
    <x v="6"/>
    <d v="2018-05-04T00:00:00"/>
    <x v="1"/>
    <x v="8"/>
    <s v="ZJ"/>
    <s v="9200094721"/>
    <s v="40"/>
    <n v="28"/>
    <s v=""/>
    <x v="1"/>
    <x v="6"/>
    <x v="1"/>
  </r>
  <r>
    <s v="1012"/>
    <s v="0L"/>
    <x v="6"/>
    <d v="2018-05-05T00:00:00"/>
    <x v="1"/>
    <x v="8"/>
    <s v="ZJ"/>
    <s v="9200094726"/>
    <s v="50"/>
    <n v="-196"/>
    <s v=""/>
    <x v="1"/>
    <x v="6"/>
    <x v="1"/>
  </r>
  <r>
    <s v="1012"/>
    <s v="0L"/>
    <x v="6"/>
    <d v="2018-05-05T00:00:00"/>
    <x v="1"/>
    <x v="8"/>
    <s v="ZJ"/>
    <s v="9200094726"/>
    <s v="50"/>
    <n v="-28"/>
    <s v=""/>
    <x v="0"/>
    <x v="6"/>
    <x v="0"/>
  </r>
  <r>
    <s v="1012"/>
    <s v="0L"/>
    <x v="6"/>
    <d v="2018-05-06T00:00:00"/>
    <x v="1"/>
    <x v="8"/>
    <s v="ZJ"/>
    <s v="9200094748"/>
    <s v="50"/>
    <n v="-28"/>
    <s v=""/>
    <x v="1"/>
    <x v="6"/>
    <x v="1"/>
  </r>
  <r>
    <s v="1012"/>
    <s v="0L"/>
    <x v="6"/>
    <d v="2018-05-07T00:00:00"/>
    <x v="1"/>
    <x v="8"/>
    <s v="ZJ"/>
    <s v="9200094796"/>
    <s v="40"/>
    <n v="28"/>
    <s v=""/>
    <x v="1"/>
    <x v="6"/>
    <x v="1"/>
  </r>
  <r>
    <s v="1012"/>
    <s v="0L"/>
    <x v="6"/>
    <d v="2018-05-07T00:00:00"/>
    <x v="1"/>
    <x v="8"/>
    <s v="ZJ"/>
    <s v="9200094796"/>
    <s v="40"/>
    <n v="28"/>
    <s v=""/>
    <x v="2"/>
    <x v="6"/>
    <x v="2"/>
  </r>
  <r>
    <s v="1012"/>
    <s v="0L"/>
    <x v="6"/>
    <d v="2018-05-07T00:00:00"/>
    <x v="1"/>
    <x v="8"/>
    <s v="ZJ"/>
    <s v="9200094796"/>
    <s v="40"/>
    <n v="56"/>
    <s v=""/>
    <x v="1"/>
    <x v="6"/>
    <x v="1"/>
  </r>
  <r>
    <s v="1012"/>
    <s v="0L"/>
    <x v="6"/>
    <d v="2018-05-07T00:00:00"/>
    <x v="1"/>
    <x v="8"/>
    <s v="ZJ"/>
    <s v="9200094796"/>
    <s v="40"/>
    <n v="28"/>
    <s v=""/>
    <x v="2"/>
    <x v="6"/>
    <x v="2"/>
  </r>
  <r>
    <s v="1012"/>
    <s v="0L"/>
    <x v="6"/>
    <d v="2018-05-07T00:00:00"/>
    <x v="1"/>
    <x v="8"/>
    <s v="ZJ"/>
    <s v="9200094796"/>
    <s v="40"/>
    <n v="28"/>
    <s v=""/>
    <x v="1"/>
    <x v="6"/>
    <x v="1"/>
  </r>
  <r>
    <s v="1012"/>
    <s v="0L"/>
    <x v="6"/>
    <d v="2018-05-08T00:00:00"/>
    <x v="1"/>
    <x v="8"/>
    <s v="ZJ"/>
    <s v="9200094808"/>
    <s v="50"/>
    <n v="-112"/>
    <s v=""/>
    <x v="0"/>
    <x v="6"/>
    <x v="0"/>
  </r>
  <r>
    <s v="1012"/>
    <s v="0L"/>
    <x v="6"/>
    <d v="2018-05-08T00:00:00"/>
    <x v="1"/>
    <x v="8"/>
    <s v="ZJ"/>
    <s v="9200094808"/>
    <s v="50"/>
    <n v="-28"/>
    <s v=""/>
    <x v="5"/>
    <x v="6"/>
    <x v="5"/>
  </r>
  <r>
    <s v="1012"/>
    <s v="0L"/>
    <x v="6"/>
    <d v="2018-05-08T00:00:00"/>
    <x v="1"/>
    <x v="8"/>
    <s v="ZJ"/>
    <s v="9200094808"/>
    <s v="50"/>
    <n v="-28"/>
    <s v=""/>
    <x v="1"/>
    <x v="6"/>
    <x v="1"/>
  </r>
  <r>
    <s v="1012"/>
    <s v="0L"/>
    <x v="6"/>
    <d v="2018-05-08T00:00:00"/>
    <x v="1"/>
    <x v="8"/>
    <s v="ZJ"/>
    <s v="9200094808"/>
    <s v="50"/>
    <n v="-28"/>
    <s v=""/>
    <x v="1"/>
    <x v="6"/>
    <x v="1"/>
  </r>
  <r>
    <s v="1012"/>
    <s v="0L"/>
    <x v="6"/>
    <d v="2018-05-08T00:00:00"/>
    <x v="1"/>
    <x v="8"/>
    <s v="ZJ"/>
    <s v="9200094808"/>
    <s v="50"/>
    <n v="-3248"/>
    <s v=""/>
    <x v="1"/>
    <x v="6"/>
    <x v="1"/>
  </r>
  <r>
    <s v="1012"/>
    <s v="0L"/>
    <x v="6"/>
    <d v="2018-05-08T00:00:00"/>
    <x v="1"/>
    <x v="8"/>
    <s v="ZJ"/>
    <s v="9200094808"/>
    <s v="50"/>
    <n v="-112"/>
    <s v=""/>
    <x v="2"/>
    <x v="6"/>
    <x v="2"/>
  </r>
  <r>
    <s v="1012"/>
    <s v="0L"/>
    <x v="6"/>
    <d v="2018-05-08T00:00:00"/>
    <x v="1"/>
    <x v="8"/>
    <s v="ZJ"/>
    <s v="9200094804"/>
    <s v="40"/>
    <n v="28"/>
    <s v=""/>
    <x v="1"/>
    <x v="6"/>
    <x v="1"/>
  </r>
  <r>
    <s v="1012"/>
    <s v="0L"/>
    <x v="6"/>
    <d v="2018-05-07T00:00:00"/>
    <x v="1"/>
    <x v="8"/>
    <s v="ZJ"/>
    <s v="9200094828"/>
    <s v="50"/>
    <n v="-3612"/>
    <s v=""/>
    <x v="1"/>
    <x v="6"/>
    <x v="1"/>
  </r>
  <r>
    <s v="1012"/>
    <s v="0L"/>
    <x v="6"/>
    <d v="2018-05-07T00:00:00"/>
    <x v="1"/>
    <x v="8"/>
    <s v="ZJ"/>
    <s v="9200094828"/>
    <s v="50"/>
    <n v="-216.75"/>
    <s v=""/>
    <x v="0"/>
    <x v="6"/>
    <x v="0"/>
  </r>
  <r>
    <s v="1012"/>
    <s v="0L"/>
    <x v="6"/>
    <d v="2018-05-07T00:00:00"/>
    <x v="1"/>
    <x v="8"/>
    <s v="ZJ"/>
    <s v="9200094828"/>
    <s v="50"/>
    <n v="-56"/>
    <s v=""/>
    <x v="1"/>
    <x v="6"/>
    <x v="1"/>
  </r>
  <r>
    <s v="1012"/>
    <s v="0L"/>
    <x v="6"/>
    <d v="2018-05-07T00:00:00"/>
    <x v="1"/>
    <x v="8"/>
    <s v="ZJ"/>
    <s v="9200094828"/>
    <s v="50"/>
    <n v="-112"/>
    <s v=""/>
    <x v="2"/>
    <x v="6"/>
    <x v="2"/>
  </r>
  <r>
    <s v="1012"/>
    <s v="0L"/>
    <x v="6"/>
    <d v="2018-05-08T00:00:00"/>
    <x v="1"/>
    <x v="8"/>
    <s v="ZJ"/>
    <s v="9200094846"/>
    <s v="50"/>
    <n v="-28"/>
    <s v=""/>
    <x v="1"/>
    <x v="6"/>
    <x v="1"/>
  </r>
  <r>
    <s v="1012"/>
    <s v="0L"/>
    <x v="6"/>
    <d v="2018-05-09T00:00:00"/>
    <x v="1"/>
    <x v="8"/>
    <s v="ZJ"/>
    <s v="9200094847"/>
    <s v="50"/>
    <n v="-476"/>
    <s v=""/>
    <x v="1"/>
    <x v="6"/>
    <x v="1"/>
  </r>
  <r>
    <s v="1012"/>
    <s v="0L"/>
    <x v="6"/>
    <d v="2018-05-09T00:00:00"/>
    <x v="1"/>
    <x v="8"/>
    <s v="ZJ"/>
    <s v="9200094875"/>
    <s v="50"/>
    <n v="-28"/>
    <s v=""/>
    <x v="1"/>
    <x v="6"/>
    <x v="1"/>
  </r>
  <r>
    <s v="1012"/>
    <s v="0L"/>
    <x v="6"/>
    <d v="2018-05-09T00:00:00"/>
    <x v="1"/>
    <x v="8"/>
    <s v="ZJ"/>
    <s v="9200094875"/>
    <s v="50"/>
    <n v="-84"/>
    <s v=""/>
    <x v="1"/>
    <x v="6"/>
    <x v="1"/>
  </r>
  <r>
    <s v="1012"/>
    <s v="0L"/>
    <x v="6"/>
    <d v="2018-05-09T00:00:00"/>
    <x v="1"/>
    <x v="8"/>
    <s v="ZJ"/>
    <s v="9200094875"/>
    <s v="50"/>
    <n v="-28"/>
    <s v=""/>
    <x v="1"/>
    <x v="6"/>
    <x v="1"/>
  </r>
  <r>
    <s v="1012"/>
    <s v="0L"/>
    <x v="6"/>
    <d v="2018-05-09T00:00:00"/>
    <x v="1"/>
    <x v="8"/>
    <s v="ZJ"/>
    <s v="9200094875"/>
    <s v="50"/>
    <n v="-1988"/>
    <s v=""/>
    <x v="1"/>
    <x v="6"/>
    <x v="1"/>
  </r>
  <r>
    <s v="1012"/>
    <s v="0L"/>
    <x v="6"/>
    <d v="2018-05-09T00:00:00"/>
    <x v="1"/>
    <x v="8"/>
    <s v="ZJ"/>
    <s v="9200094888"/>
    <s v="40"/>
    <n v="26"/>
    <s v=""/>
    <x v="1"/>
    <x v="6"/>
    <x v="1"/>
  </r>
  <r>
    <s v="1012"/>
    <s v="0L"/>
    <x v="6"/>
    <d v="2018-05-10T00:00:00"/>
    <x v="1"/>
    <x v="8"/>
    <s v="ZJ"/>
    <s v="9200094931"/>
    <s v="50"/>
    <n v="-1484"/>
    <s v=""/>
    <x v="1"/>
    <x v="6"/>
    <x v="1"/>
  </r>
  <r>
    <s v="1012"/>
    <s v="0L"/>
    <x v="6"/>
    <d v="2018-05-10T00:00:00"/>
    <x v="1"/>
    <x v="8"/>
    <s v="ZJ"/>
    <s v="9200094931"/>
    <s v="50"/>
    <n v="-56"/>
    <s v=""/>
    <x v="0"/>
    <x v="6"/>
    <x v="0"/>
  </r>
  <r>
    <s v="1012"/>
    <s v="0L"/>
    <x v="6"/>
    <d v="2018-05-10T00:00:00"/>
    <x v="1"/>
    <x v="8"/>
    <s v="ZJ"/>
    <s v="9200094936"/>
    <s v="40"/>
    <n v="28"/>
    <s v=""/>
    <x v="1"/>
    <x v="6"/>
    <x v="1"/>
  </r>
  <r>
    <s v="1012"/>
    <s v="0L"/>
    <x v="6"/>
    <d v="2018-05-10T00:00:00"/>
    <x v="1"/>
    <x v="8"/>
    <s v="ZJ"/>
    <s v="9200094936"/>
    <s v="40"/>
    <n v="28"/>
    <s v=""/>
    <x v="1"/>
    <x v="6"/>
    <x v="1"/>
  </r>
  <r>
    <s v="1012"/>
    <s v="0L"/>
    <x v="6"/>
    <d v="2018-05-10T00:00:00"/>
    <x v="1"/>
    <x v="8"/>
    <s v="ZJ"/>
    <s v="9200094936"/>
    <s v="40"/>
    <n v="28"/>
    <s v=""/>
    <x v="1"/>
    <x v="6"/>
    <x v="1"/>
  </r>
  <r>
    <s v="1012"/>
    <s v="0L"/>
    <x v="6"/>
    <d v="2018-05-01T00:00:00"/>
    <x v="1"/>
    <x v="8"/>
    <s v="ZJ"/>
    <s v="9200095011"/>
    <s v="40"/>
    <n v="28"/>
    <s v=""/>
    <x v="1"/>
    <x v="6"/>
    <x v="1"/>
  </r>
  <r>
    <s v="1012"/>
    <s v="0L"/>
    <x v="6"/>
    <d v="2018-05-01T00:00:00"/>
    <x v="1"/>
    <x v="8"/>
    <s v="ZJ"/>
    <s v="9200095012"/>
    <s v="40"/>
    <n v="28"/>
    <s v=""/>
    <x v="1"/>
    <x v="6"/>
    <x v="1"/>
  </r>
  <r>
    <s v="1012"/>
    <s v="0L"/>
    <x v="6"/>
    <d v="2018-05-11T00:00:00"/>
    <x v="1"/>
    <x v="8"/>
    <s v="ZJ"/>
    <s v="9200095023"/>
    <s v="50"/>
    <n v="-84"/>
    <s v=""/>
    <x v="1"/>
    <x v="6"/>
    <x v="1"/>
  </r>
  <r>
    <s v="1012"/>
    <s v="0L"/>
    <x v="6"/>
    <d v="2018-05-11T00:00:00"/>
    <x v="1"/>
    <x v="8"/>
    <s v="ZJ"/>
    <s v="9200095023"/>
    <s v="50"/>
    <n v="-28"/>
    <s v=""/>
    <x v="1"/>
    <x v="6"/>
    <x v="1"/>
  </r>
  <r>
    <s v="1012"/>
    <s v="0L"/>
    <x v="6"/>
    <d v="2018-05-11T00:00:00"/>
    <x v="1"/>
    <x v="8"/>
    <s v="ZJ"/>
    <s v="9200095023"/>
    <s v="50"/>
    <n v="-3892"/>
    <s v=""/>
    <x v="1"/>
    <x v="6"/>
    <x v="1"/>
  </r>
  <r>
    <s v="1012"/>
    <s v="0L"/>
    <x v="6"/>
    <d v="2018-05-11T00:00:00"/>
    <x v="1"/>
    <x v="8"/>
    <s v="ZJ"/>
    <s v="9200095023"/>
    <s v="50"/>
    <n v="-56"/>
    <s v=""/>
    <x v="0"/>
    <x v="6"/>
    <x v="0"/>
  </r>
  <r>
    <s v="1012"/>
    <s v="0L"/>
    <x v="6"/>
    <d v="2018-05-11T00:00:00"/>
    <x v="1"/>
    <x v="8"/>
    <s v="ZJ"/>
    <s v="9200095023"/>
    <s v="50"/>
    <n v="-56"/>
    <s v=""/>
    <x v="2"/>
    <x v="6"/>
    <x v="2"/>
  </r>
  <r>
    <s v="1012"/>
    <s v="0L"/>
    <x v="6"/>
    <d v="2018-05-01T00:00:00"/>
    <x v="1"/>
    <x v="8"/>
    <s v="ZJ"/>
    <s v="9200095018"/>
    <s v="40"/>
    <n v="504"/>
    <s v=""/>
    <x v="1"/>
    <x v="6"/>
    <x v="1"/>
  </r>
  <r>
    <s v="1012"/>
    <s v="0L"/>
    <x v="6"/>
    <d v="2018-05-12T00:00:00"/>
    <x v="1"/>
    <x v="8"/>
    <s v="ZJ"/>
    <s v="9200095051"/>
    <s v="50"/>
    <n v="-252"/>
    <s v=""/>
    <x v="1"/>
    <x v="6"/>
    <x v="1"/>
  </r>
  <r>
    <s v="1012"/>
    <s v="0L"/>
    <x v="6"/>
    <d v="2018-05-16T00:00:00"/>
    <x v="1"/>
    <x v="8"/>
    <s v="ZJ"/>
    <s v="9200095108"/>
    <s v="50"/>
    <n v="-252"/>
    <s v=""/>
    <x v="1"/>
    <x v="6"/>
    <x v="1"/>
  </r>
  <r>
    <s v="1012"/>
    <s v="0L"/>
    <x v="6"/>
    <d v="2018-05-14T00:00:00"/>
    <x v="1"/>
    <x v="8"/>
    <s v="ZJ"/>
    <s v="9200095109"/>
    <s v="50"/>
    <n v="-112"/>
    <s v=""/>
    <x v="0"/>
    <x v="6"/>
    <x v="0"/>
  </r>
  <r>
    <s v="1012"/>
    <s v="0L"/>
    <x v="6"/>
    <d v="2018-05-14T00:00:00"/>
    <x v="1"/>
    <x v="8"/>
    <s v="ZJ"/>
    <s v="9200095109"/>
    <s v="50"/>
    <n v="-56"/>
    <s v=""/>
    <x v="1"/>
    <x v="6"/>
    <x v="1"/>
  </r>
  <r>
    <s v="1012"/>
    <s v="0L"/>
    <x v="6"/>
    <d v="2018-05-14T00:00:00"/>
    <x v="1"/>
    <x v="8"/>
    <s v="ZJ"/>
    <s v="9200095109"/>
    <s v="50"/>
    <n v="-28"/>
    <s v=""/>
    <x v="1"/>
    <x v="6"/>
    <x v="1"/>
  </r>
  <r>
    <s v="1012"/>
    <s v="0L"/>
    <x v="6"/>
    <d v="2018-05-14T00:00:00"/>
    <x v="1"/>
    <x v="8"/>
    <s v="ZJ"/>
    <s v="9200095109"/>
    <s v="50"/>
    <n v="-2912"/>
    <s v=""/>
    <x v="1"/>
    <x v="6"/>
    <x v="1"/>
  </r>
  <r>
    <s v="1012"/>
    <s v="0L"/>
    <x v="6"/>
    <d v="2018-05-15T00:00:00"/>
    <x v="1"/>
    <x v="8"/>
    <s v="ZJ"/>
    <s v="9200095110"/>
    <s v="50"/>
    <n v="-28"/>
    <s v=""/>
    <x v="1"/>
    <x v="6"/>
    <x v="1"/>
  </r>
  <r>
    <s v="1012"/>
    <s v="0L"/>
    <x v="6"/>
    <d v="2018-05-15T00:00:00"/>
    <x v="1"/>
    <x v="8"/>
    <s v="ZJ"/>
    <s v="9200095110"/>
    <s v="50"/>
    <n v="-84"/>
    <s v=""/>
    <x v="0"/>
    <x v="6"/>
    <x v="0"/>
  </r>
  <r>
    <s v="1012"/>
    <s v="0L"/>
    <x v="6"/>
    <d v="2018-05-15T00:00:00"/>
    <x v="1"/>
    <x v="8"/>
    <s v="ZJ"/>
    <s v="9200095110"/>
    <s v="50"/>
    <n v="-3612"/>
    <s v=""/>
    <x v="1"/>
    <x v="6"/>
    <x v="1"/>
  </r>
  <r>
    <s v="1012"/>
    <s v="0L"/>
    <x v="6"/>
    <d v="2018-05-15T00:00:00"/>
    <x v="1"/>
    <x v="8"/>
    <s v="ZJ"/>
    <s v="9200095110"/>
    <s v="50"/>
    <n v="-28"/>
    <s v=""/>
    <x v="5"/>
    <x v="6"/>
    <x v="5"/>
  </r>
  <r>
    <s v="1012"/>
    <s v="0L"/>
    <x v="6"/>
    <d v="2018-05-14T00:00:00"/>
    <x v="1"/>
    <x v="8"/>
    <s v="ZJ"/>
    <s v="9200095115"/>
    <s v="40"/>
    <n v="28"/>
    <s v=""/>
    <x v="1"/>
    <x v="6"/>
    <x v="1"/>
  </r>
  <r>
    <s v="1012"/>
    <s v="0L"/>
    <x v="6"/>
    <d v="2018-05-15T00:00:00"/>
    <x v="1"/>
    <x v="8"/>
    <s v="ZJ"/>
    <s v="9200095122"/>
    <s v="40"/>
    <n v="28"/>
    <s v=""/>
    <x v="1"/>
    <x v="6"/>
    <x v="1"/>
  </r>
  <r>
    <s v="1012"/>
    <s v="0L"/>
    <x v="6"/>
    <d v="2018-05-15T00:00:00"/>
    <x v="1"/>
    <x v="8"/>
    <s v="ZJ"/>
    <s v="9200095122"/>
    <s v="40"/>
    <n v="56"/>
    <s v=""/>
    <x v="1"/>
    <x v="6"/>
    <x v="1"/>
  </r>
  <r>
    <s v="1012"/>
    <s v="0L"/>
    <x v="6"/>
    <d v="2018-05-16T00:00:00"/>
    <x v="1"/>
    <x v="8"/>
    <s v="ZJ"/>
    <s v="9200095193"/>
    <s v="40"/>
    <n v="28"/>
    <s v=""/>
    <x v="0"/>
    <x v="6"/>
    <x v="0"/>
  </r>
  <r>
    <s v="1012"/>
    <s v="0L"/>
    <x v="6"/>
    <d v="2018-05-16T00:00:00"/>
    <x v="1"/>
    <x v="8"/>
    <s v="ZJ"/>
    <s v="9200095195"/>
    <s v="50"/>
    <n v="-56"/>
    <s v=""/>
    <x v="2"/>
    <x v="6"/>
    <x v="2"/>
  </r>
  <r>
    <s v="1012"/>
    <s v="0L"/>
    <x v="6"/>
    <d v="2018-05-16T00:00:00"/>
    <x v="1"/>
    <x v="8"/>
    <s v="ZJ"/>
    <s v="9200095195"/>
    <s v="50"/>
    <n v="-56"/>
    <s v=""/>
    <x v="0"/>
    <x v="6"/>
    <x v="0"/>
  </r>
  <r>
    <s v="1012"/>
    <s v="0L"/>
    <x v="6"/>
    <d v="2018-05-16T00:00:00"/>
    <x v="1"/>
    <x v="8"/>
    <s v="ZJ"/>
    <s v="9200095195"/>
    <s v="50"/>
    <n v="-56"/>
    <s v=""/>
    <x v="1"/>
    <x v="6"/>
    <x v="1"/>
  </r>
  <r>
    <s v="1012"/>
    <s v="0L"/>
    <x v="6"/>
    <d v="2018-05-16T00:00:00"/>
    <x v="1"/>
    <x v="8"/>
    <s v="ZJ"/>
    <s v="9200095195"/>
    <s v="50"/>
    <n v="-28"/>
    <s v=""/>
    <x v="5"/>
    <x v="6"/>
    <x v="5"/>
  </r>
  <r>
    <s v="1012"/>
    <s v="0L"/>
    <x v="6"/>
    <d v="2018-05-16T00:00:00"/>
    <x v="1"/>
    <x v="8"/>
    <s v="ZJ"/>
    <s v="9200095195"/>
    <s v="50"/>
    <n v="-56"/>
    <s v=""/>
    <x v="1"/>
    <x v="6"/>
    <x v="1"/>
  </r>
  <r>
    <s v="1012"/>
    <s v="0L"/>
    <x v="6"/>
    <d v="2018-05-16T00:00:00"/>
    <x v="1"/>
    <x v="8"/>
    <s v="ZJ"/>
    <s v="9200095195"/>
    <s v="50"/>
    <n v="-2632"/>
    <s v=""/>
    <x v="1"/>
    <x v="6"/>
    <x v="1"/>
  </r>
  <r>
    <s v="1012"/>
    <s v="0L"/>
    <x v="6"/>
    <d v="2018-05-16T00:00:00"/>
    <x v="1"/>
    <x v="8"/>
    <s v="ZJ"/>
    <s v="9200095195"/>
    <s v="50"/>
    <n v="-28"/>
    <s v=""/>
    <x v="1"/>
    <x v="6"/>
    <x v="1"/>
  </r>
  <r>
    <s v="1012"/>
    <s v="0L"/>
    <x v="6"/>
    <d v="2018-05-16T00:00:00"/>
    <x v="1"/>
    <x v="8"/>
    <s v="ZJ"/>
    <s v="9200095195"/>
    <s v="50"/>
    <n v="-28"/>
    <s v=""/>
    <x v="1"/>
    <x v="6"/>
    <x v="1"/>
  </r>
  <r>
    <s v="1012"/>
    <s v="0L"/>
    <x v="6"/>
    <d v="2018-05-16T00:00:00"/>
    <x v="1"/>
    <x v="8"/>
    <s v="ZJ"/>
    <s v="9200095195"/>
    <s v="50"/>
    <n v="-28"/>
    <s v=""/>
    <x v="4"/>
    <x v="6"/>
    <x v="4"/>
  </r>
  <r>
    <s v="1012"/>
    <s v="0L"/>
    <x v="6"/>
    <d v="2018-05-17T00:00:00"/>
    <x v="1"/>
    <x v="8"/>
    <s v="ZJ"/>
    <s v="9200095257"/>
    <s v="40"/>
    <n v="28"/>
    <s v=""/>
    <x v="0"/>
    <x v="6"/>
    <x v="0"/>
  </r>
  <r>
    <s v="1012"/>
    <s v="0L"/>
    <x v="6"/>
    <d v="2018-05-17T00:00:00"/>
    <x v="1"/>
    <x v="8"/>
    <s v="ZJ"/>
    <s v="9200095257"/>
    <s v="40"/>
    <n v="28"/>
    <s v=""/>
    <x v="1"/>
    <x v="6"/>
    <x v="1"/>
  </r>
  <r>
    <s v="1012"/>
    <s v="0L"/>
    <x v="6"/>
    <d v="2018-05-17T00:00:00"/>
    <x v="1"/>
    <x v="8"/>
    <s v="ZJ"/>
    <s v="9200095257"/>
    <s v="40"/>
    <n v="28"/>
    <s v=""/>
    <x v="1"/>
    <x v="6"/>
    <x v="1"/>
  </r>
  <r>
    <s v="1012"/>
    <s v="0L"/>
    <x v="6"/>
    <d v="2018-05-17T00:00:00"/>
    <x v="1"/>
    <x v="8"/>
    <s v="ZJ"/>
    <s v="9200095257"/>
    <s v="40"/>
    <n v="28"/>
    <s v=""/>
    <x v="1"/>
    <x v="6"/>
    <x v="1"/>
  </r>
  <r>
    <s v="1012"/>
    <s v="0L"/>
    <x v="6"/>
    <d v="2018-05-17T00:00:00"/>
    <x v="1"/>
    <x v="8"/>
    <s v="ZJ"/>
    <s v="9200095261"/>
    <s v="50"/>
    <n v="-1372"/>
    <s v=""/>
    <x v="1"/>
    <x v="6"/>
    <x v="1"/>
  </r>
  <r>
    <s v="1012"/>
    <s v="0L"/>
    <x v="6"/>
    <d v="2018-05-17T00:00:00"/>
    <x v="1"/>
    <x v="8"/>
    <s v="ZJ"/>
    <s v="9200095261"/>
    <s v="50"/>
    <n v="-28"/>
    <s v=""/>
    <x v="1"/>
    <x v="6"/>
    <x v="1"/>
  </r>
  <r>
    <s v="1012"/>
    <s v="0L"/>
    <x v="6"/>
    <d v="2018-05-17T00:00:00"/>
    <x v="1"/>
    <x v="8"/>
    <s v="ZJ"/>
    <s v="9200095261"/>
    <s v="50"/>
    <n v="-84"/>
    <s v=""/>
    <x v="1"/>
    <x v="6"/>
    <x v="1"/>
  </r>
  <r>
    <s v="1012"/>
    <s v="0L"/>
    <x v="6"/>
    <d v="2018-05-17T00:00:00"/>
    <x v="1"/>
    <x v="8"/>
    <s v="ZJ"/>
    <s v="9200095261"/>
    <s v="50"/>
    <n v="-28"/>
    <s v=""/>
    <x v="1"/>
    <x v="6"/>
    <x v="1"/>
  </r>
  <r>
    <s v="1012"/>
    <s v="0L"/>
    <x v="6"/>
    <d v="2018-05-26T00:00:00"/>
    <x v="1"/>
    <x v="8"/>
    <s v="ZJ"/>
    <s v="9200095652"/>
    <s v="50"/>
    <n v="-28"/>
    <s v=""/>
    <x v="1"/>
    <x v="6"/>
    <x v="1"/>
  </r>
  <r>
    <s v="1012"/>
    <s v="0L"/>
    <x v="6"/>
    <d v="2018-05-27T00:00:00"/>
    <x v="1"/>
    <x v="8"/>
    <s v="ZJ"/>
    <s v="9200095653"/>
    <s v="50"/>
    <n v="-56"/>
    <s v=""/>
    <x v="1"/>
    <x v="6"/>
    <x v="1"/>
  </r>
  <r>
    <s v="1012"/>
    <s v="0L"/>
    <x v="6"/>
    <d v="2018-05-18T00:00:00"/>
    <x v="1"/>
    <x v="8"/>
    <s v="ZJ"/>
    <s v="9200095312"/>
    <s v="50"/>
    <n v="-28"/>
    <s v=""/>
    <x v="1"/>
    <x v="6"/>
    <x v="1"/>
  </r>
  <r>
    <s v="1012"/>
    <s v="0L"/>
    <x v="6"/>
    <d v="2018-05-18T00:00:00"/>
    <x v="1"/>
    <x v="8"/>
    <s v="ZJ"/>
    <s v="9200095312"/>
    <s v="50"/>
    <n v="-28"/>
    <s v=""/>
    <x v="4"/>
    <x v="6"/>
    <x v="4"/>
  </r>
  <r>
    <s v="1012"/>
    <s v="0L"/>
    <x v="6"/>
    <d v="2018-05-18T00:00:00"/>
    <x v="1"/>
    <x v="8"/>
    <s v="ZJ"/>
    <s v="9200095312"/>
    <s v="50"/>
    <n v="-28"/>
    <s v=""/>
    <x v="0"/>
    <x v="6"/>
    <x v="0"/>
  </r>
  <r>
    <s v="1012"/>
    <s v="0L"/>
    <x v="6"/>
    <d v="2018-05-18T00:00:00"/>
    <x v="1"/>
    <x v="8"/>
    <s v="ZJ"/>
    <s v="9200095312"/>
    <s v="50"/>
    <n v="-28"/>
    <s v=""/>
    <x v="1"/>
    <x v="6"/>
    <x v="1"/>
  </r>
  <r>
    <s v="1012"/>
    <s v="0L"/>
    <x v="6"/>
    <d v="2018-05-18T00:00:00"/>
    <x v="1"/>
    <x v="8"/>
    <s v="ZJ"/>
    <s v="9200095312"/>
    <s v="50"/>
    <n v="-3528"/>
    <s v=""/>
    <x v="1"/>
    <x v="6"/>
    <x v="1"/>
  </r>
  <r>
    <s v="1012"/>
    <s v="0L"/>
    <x v="6"/>
    <d v="2018-05-18T00:00:00"/>
    <x v="1"/>
    <x v="8"/>
    <s v="ZJ"/>
    <s v="9200095312"/>
    <s v="50"/>
    <n v="-112"/>
    <s v=""/>
    <x v="2"/>
    <x v="6"/>
    <x v="2"/>
  </r>
  <r>
    <s v="1012"/>
    <s v="0L"/>
    <x v="6"/>
    <d v="2018-05-19T00:00:00"/>
    <x v="1"/>
    <x v="8"/>
    <s v="ZJ"/>
    <s v="9200095340"/>
    <s v="50"/>
    <n v="-336"/>
    <s v=""/>
    <x v="1"/>
    <x v="6"/>
    <x v="1"/>
  </r>
  <r>
    <s v="1012"/>
    <s v="0L"/>
    <x v="6"/>
    <d v="2018-05-19T00:00:00"/>
    <x v="1"/>
    <x v="8"/>
    <s v="ZJ"/>
    <s v="9200095350"/>
    <s v="50"/>
    <n v="-28"/>
    <s v=""/>
    <x v="1"/>
    <x v="6"/>
    <x v="1"/>
  </r>
  <r>
    <s v="1012"/>
    <s v="0L"/>
    <x v="6"/>
    <d v="2018-05-22T00:00:00"/>
    <x v="1"/>
    <x v="8"/>
    <s v="ZJ"/>
    <s v="9200095408"/>
    <s v="50"/>
    <n v="-28"/>
    <s v=""/>
    <x v="0"/>
    <x v="6"/>
    <x v="0"/>
  </r>
  <r>
    <s v="1012"/>
    <s v="0L"/>
    <x v="6"/>
    <d v="2018-05-22T00:00:00"/>
    <x v="1"/>
    <x v="8"/>
    <s v="ZJ"/>
    <s v="9200095408"/>
    <s v="50"/>
    <n v="-84"/>
    <s v=""/>
    <x v="1"/>
    <x v="6"/>
    <x v="1"/>
  </r>
  <r>
    <s v="1012"/>
    <s v="0L"/>
    <x v="6"/>
    <d v="2018-05-22T00:00:00"/>
    <x v="1"/>
    <x v="8"/>
    <s v="ZJ"/>
    <s v="9200095408"/>
    <s v="50"/>
    <n v="-28"/>
    <s v=""/>
    <x v="1"/>
    <x v="6"/>
    <x v="1"/>
  </r>
  <r>
    <s v="1012"/>
    <s v="0L"/>
    <x v="6"/>
    <d v="2018-05-22T00:00:00"/>
    <x v="1"/>
    <x v="8"/>
    <s v="ZJ"/>
    <s v="9200095408"/>
    <s v="50"/>
    <n v="-2576"/>
    <s v=""/>
    <x v="1"/>
    <x v="6"/>
    <x v="1"/>
  </r>
  <r>
    <s v="1012"/>
    <s v="0L"/>
    <x v="6"/>
    <d v="2018-05-22T00:00:00"/>
    <x v="1"/>
    <x v="8"/>
    <s v="ZJ"/>
    <s v="9200095408"/>
    <s v="50"/>
    <n v="-84"/>
    <s v=""/>
    <x v="2"/>
    <x v="6"/>
    <x v="2"/>
  </r>
  <r>
    <s v="1012"/>
    <s v="0L"/>
    <x v="6"/>
    <d v="2018-05-22T00:00:00"/>
    <x v="1"/>
    <x v="8"/>
    <s v="ZJ"/>
    <s v="9200095429"/>
    <s v="40"/>
    <n v="28"/>
    <s v=""/>
    <x v="0"/>
    <x v="6"/>
    <x v="0"/>
  </r>
  <r>
    <s v="1012"/>
    <s v="0L"/>
    <x v="6"/>
    <d v="2018-05-21T00:00:00"/>
    <x v="1"/>
    <x v="8"/>
    <s v="ZJ"/>
    <s v="9200095441"/>
    <s v="50"/>
    <n v="-28"/>
    <s v=""/>
    <x v="1"/>
    <x v="6"/>
    <x v="1"/>
  </r>
  <r>
    <s v="1012"/>
    <s v="0L"/>
    <x v="6"/>
    <d v="2018-05-21T00:00:00"/>
    <x v="1"/>
    <x v="8"/>
    <s v="ZJ"/>
    <s v="9200095441"/>
    <s v="50"/>
    <n v="-28"/>
    <s v=""/>
    <x v="2"/>
    <x v="6"/>
    <x v="2"/>
  </r>
  <r>
    <s v="1012"/>
    <s v="0L"/>
    <x v="6"/>
    <d v="2018-05-21T00:00:00"/>
    <x v="1"/>
    <x v="8"/>
    <s v="ZJ"/>
    <s v="9200095441"/>
    <s v="50"/>
    <n v="-28"/>
    <s v=""/>
    <x v="5"/>
    <x v="6"/>
    <x v="5"/>
  </r>
  <r>
    <s v="1012"/>
    <s v="0L"/>
    <x v="6"/>
    <d v="2018-05-21T00:00:00"/>
    <x v="1"/>
    <x v="8"/>
    <s v="ZJ"/>
    <s v="9200095441"/>
    <s v="50"/>
    <n v="-28"/>
    <s v=""/>
    <x v="1"/>
    <x v="6"/>
    <x v="1"/>
  </r>
  <r>
    <s v="1012"/>
    <s v="0L"/>
    <x v="6"/>
    <d v="2018-05-21T00:00:00"/>
    <x v="1"/>
    <x v="8"/>
    <s v="ZJ"/>
    <s v="9200095441"/>
    <s v="50"/>
    <n v="-112"/>
    <s v=""/>
    <x v="1"/>
    <x v="6"/>
    <x v="1"/>
  </r>
  <r>
    <s v="1012"/>
    <s v="0L"/>
    <x v="6"/>
    <d v="2018-05-21T00:00:00"/>
    <x v="1"/>
    <x v="8"/>
    <s v="ZJ"/>
    <s v="9200095441"/>
    <s v="50"/>
    <n v="-2492"/>
    <s v=""/>
    <x v="1"/>
    <x v="6"/>
    <x v="1"/>
  </r>
  <r>
    <s v="1012"/>
    <s v="0L"/>
    <x v="6"/>
    <d v="2018-05-21T00:00:00"/>
    <x v="1"/>
    <x v="8"/>
    <s v="ZJ"/>
    <s v="9200095441"/>
    <s v="50"/>
    <n v="-56"/>
    <s v=""/>
    <x v="0"/>
    <x v="6"/>
    <x v="0"/>
  </r>
  <r>
    <s v="1012"/>
    <s v="0L"/>
    <x v="6"/>
    <d v="2018-05-23T00:00:00"/>
    <x v="1"/>
    <x v="8"/>
    <s v="ZJ"/>
    <s v="9200095468"/>
    <s v="50"/>
    <n v="-252"/>
    <s v=""/>
    <x v="1"/>
    <x v="6"/>
    <x v="1"/>
  </r>
  <r>
    <s v="1012"/>
    <s v="0L"/>
    <x v="6"/>
    <d v="2018-05-23T00:00:00"/>
    <x v="1"/>
    <x v="8"/>
    <s v="ZJ"/>
    <s v="9200095514"/>
    <s v="50"/>
    <n v="-56"/>
    <s v=""/>
    <x v="1"/>
    <x v="6"/>
    <x v="1"/>
  </r>
  <r>
    <s v="1012"/>
    <s v="0L"/>
    <x v="6"/>
    <d v="2018-05-23T00:00:00"/>
    <x v="1"/>
    <x v="8"/>
    <s v="ZJ"/>
    <s v="9200095514"/>
    <s v="50"/>
    <n v="-1820"/>
    <s v=""/>
    <x v="1"/>
    <x v="6"/>
    <x v="1"/>
  </r>
  <r>
    <s v="1012"/>
    <s v="0L"/>
    <x v="6"/>
    <d v="2018-05-23T00:00:00"/>
    <x v="1"/>
    <x v="8"/>
    <s v="ZJ"/>
    <s v="9200095514"/>
    <s v="50"/>
    <n v="-56"/>
    <s v=""/>
    <x v="2"/>
    <x v="6"/>
    <x v="2"/>
  </r>
  <r>
    <s v="1012"/>
    <s v="0L"/>
    <x v="6"/>
    <d v="2018-05-23T00:00:00"/>
    <x v="1"/>
    <x v="8"/>
    <s v="ZJ"/>
    <s v="9200095514"/>
    <s v="50"/>
    <n v="-28"/>
    <s v=""/>
    <x v="0"/>
    <x v="6"/>
    <x v="0"/>
  </r>
  <r>
    <s v="1012"/>
    <s v="0L"/>
    <x v="6"/>
    <d v="2018-05-23T00:00:00"/>
    <x v="1"/>
    <x v="8"/>
    <s v="ZJ"/>
    <s v="9200095513"/>
    <s v="40"/>
    <n v="28"/>
    <s v=""/>
    <x v="1"/>
    <x v="6"/>
    <x v="1"/>
  </r>
  <r>
    <s v="1012"/>
    <s v="0L"/>
    <x v="6"/>
    <d v="2018-05-23T00:00:00"/>
    <x v="1"/>
    <x v="8"/>
    <s v="ZJ"/>
    <s v="9200095513"/>
    <s v="40"/>
    <n v="28"/>
    <s v=""/>
    <x v="1"/>
    <x v="6"/>
    <x v="1"/>
  </r>
  <r>
    <s v="1012"/>
    <s v="0L"/>
    <x v="6"/>
    <d v="2018-05-24T00:00:00"/>
    <x v="1"/>
    <x v="8"/>
    <s v="ZJ"/>
    <s v="9200095560"/>
    <s v="50"/>
    <n v="-84"/>
    <s v=""/>
    <x v="2"/>
    <x v="6"/>
    <x v="2"/>
  </r>
  <r>
    <s v="1012"/>
    <s v="0L"/>
    <x v="6"/>
    <d v="2018-05-24T00:00:00"/>
    <x v="1"/>
    <x v="8"/>
    <s v="ZJ"/>
    <s v="9200095560"/>
    <s v="50"/>
    <n v="-28"/>
    <s v=""/>
    <x v="0"/>
    <x v="6"/>
    <x v="0"/>
  </r>
  <r>
    <s v="1012"/>
    <s v="0L"/>
    <x v="6"/>
    <d v="2018-05-24T00:00:00"/>
    <x v="1"/>
    <x v="8"/>
    <s v="ZJ"/>
    <s v="9200095560"/>
    <s v="50"/>
    <n v="-1008"/>
    <s v=""/>
    <x v="1"/>
    <x v="6"/>
    <x v="1"/>
  </r>
  <r>
    <s v="1012"/>
    <s v="0L"/>
    <x v="6"/>
    <d v="2018-05-24T00:00:00"/>
    <x v="1"/>
    <x v="8"/>
    <s v="ZJ"/>
    <s v="9200095560"/>
    <s v="50"/>
    <n v="-28"/>
    <s v=""/>
    <x v="1"/>
    <x v="6"/>
    <x v="1"/>
  </r>
  <r>
    <s v="1012"/>
    <s v="0L"/>
    <x v="6"/>
    <d v="2018-05-24T00:00:00"/>
    <x v="1"/>
    <x v="8"/>
    <s v="ZJ"/>
    <s v="9200095560"/>
    <s v="50"/>
    <n v="-28"/>
    <s v=""/>
    <x v="1"/>
    <x v="6"/>
    <x v="1"/>
  </r>
  <r>
    <s v="1012"/>
    <s v="0L"/>
    <x v="6"/>
    <d v="2018-05-24T00:00:00"/>
    <x v="1"/>
    <x v="8"/>
    <s v="ZJ"/>
    <s v="9200095558"/>
    <s v="40"/>
    <n v="28"/>
    <s v=""/>
    <x v="0"/>
    <x v="6"/>
    <x v="0"/>
  </r>
  <r>
    <s v="1012"/>
    <s v="0L"/>
    <x v="6"/>
    <d v="2018-05-03T00:00:00"/>
    <x v="1"/>
    <x v="8"/>
    <s v="ZJ"/>
    <s v="9200095602"/>
    <s v="40"/>
    <n v="28"/>
    <s v=""/>
    <x v="1"/>
    <x v="6"/>
    <x v="1"/>
  </r>
  <r>
    <s v="1012"/>
    <s v="0L"/>
    <x v="6"/>
    <d v="2018-05-25T00:00:00"/>
    <x v="1"/>
    <x v="8"/>
    <s v="ZJ"/>
    <s v="9200095611"/>
    <s v="50"/>
    <n v="-28"/>
    <s v=""/>
    <x v="2"/>
    <x v="6"/>
    <x v="2"/>
  </r>
  <r>
    <s v="1012"/>
    <s v="0L"/>
    <x v="6"/>
    <d v="2018-05-25T00:00:00"/>
    <x v="1"/>
    <x v="8"/>
    <s v="ZJ"/>
    <s v="9200095611"/>
    <s v="50"/>
    <n v="-28"/>
    <s v=""/>
    <x v="5"/>
    <x v="6"/>
    <x v="5"/>
  </r>
  <r>
    <s v="1012"/>
    <s v="0L"/>
    <x v="6"/>
    <d v="2018-05-25T00:00:00"/>
    <x v="1"/>
    <x v="8"/>
    <s v="ZJ"/>
    <s v="9200095611"/>
    <s v="50"/>
    <n v="-56"/>
    <s v=""/>
    <x v="0"/>
    <x v="6"/>
    <x v="0"/>
  </r>
  <r>
    <s v="1012"/>
    <s v="0L"/>
    <x v="6"/>
    <d v="2018-05-25T00:00:00"/>
    <x v="1"/>
    <x v="8"/>
    <s v="ZJ"/>
    <s v="9200095611"/>
    <s v="50"/>
    <n v="-28"/>
    <s v=""/>
    <x v="1"/>
    <x v="6"/>
    <x v="1"/>
  </r>
  <r>
    <s v="1012"/>
    <s v="0L"/>
    <x v="6"/>
    <d v="2018-05-25T00:00:00"/>
    <x v="1"/>
    <x v="8"/>
    <s v="ZJ"/>
    <s v="9200095611"/>
    <s v="50"/>
    <n v="-4452"/>
    <s v=""/>
    <x v="1"/>
    <x v="6"/>
    <x v="1"/>
  </r>
  <r>
    <s v="1012"/>
    <s v="0L"/>
    <x v="6"/>
    <d v="2018-05-25T00:00:00"/>
    <x v="1"/>
    <x v="8"/>
    <s v="ZJ"/>
    <s v="9200095611"/>
    <s v="50"/>
    <n v="-28"/>
    <s v=""/>
    <x v="1"/>
    <x v="6"/>
    <x v="1"/>
  </r>
  <r>
    <s v="1012"/>
    <s v="0L"/>
    <x v="6"/>
    <d v="2018-05-25T00:00:00"/>
    <x v="1"/>
    <x v="8"/>
    <s v="ZJ"/>
    <s v="9200095611"/>
    <s v="50"/>
    <n v="-56"/>
    <s v=""/>
    <x v="1"/>
    <x v="6"/>
    <x v="1"/>
  </r>
  <r>
    <s v="1012"/>
    <s v="0L"/>
    <x v="6"/>
    <d v="2018-05-25T00:00:00"/>
    <x v="1"/>
    <x v="8"/>
    <s v="ZJ"/>
    <s v="9200095608"/>
    <s v="40"/>
    <n v="28"/>
    <s v=""/>
    <x v="1"/>
    <x v="6"/>
    <x v="1"/>
  </r>
  <r>
    <s v="1012"/>
    <s v="0L"/>
    <x v="6"/>
    <d v="2018-05-25T00:00:00"/>
    <x v="1"/>
    <x v="8"/>
    <s v="ZJ"/>
    <s v="9200095608"/>
    <s v="40"/>
    <n v="28"/>
    <s v=""/>
    <x v="1"/>
    <x v="6"/>
    <x v="1"/>
  </r>
  <r>
    <s v="1012"/>
    <s v="0L"/>
    <x v="6"/>
    <d v="2018-05-26T00:00:00"/>
    <x v="1"/>
    <x v="8"/>
    <s v="ZJ"/>
    <s v="9200095640"/>
    <s v="50"/>
    <n v="-252"/>
    <s v=""/>
    <x v="1"/>
    <x v="6"/>
    <x v="1"/>
  </r>
  <r>
    <s v="1012"/>
    <s v="0L"/>
    <x v="6"/>
    <d v="2018-05-30T00:00:00"/>
    <x v="1"/>
    <x v="8"/>
    <s v="ZJ"/>
    <s v="9200095714"/>
    <s v="40"/>
    <n v="28"/>
    <s v=""/>
    <x v="1"/>
    <x v="6"/>
    <x v="1"/>
  </r>
  <r>
    <s v="1012"/>
    <s v="0L"/>
    <x v="6"/>
    <d v="2018-05-30T00:00:00"/>
    <x v="1"/>
    <x v="8"/>
    <s v="ZJ"/>
    <s v="9200095723"/>
    <s v="50"/>
    <n v="-3612"/>
    <s v=""/>
    <x v="1"/>
    <x v="6"/>
    <x v="1"/>
  </r>
  <r>
    <s v="1012"/>
    <s v="0L"/>
    <x v="6"/>
    <d v="2018-05-30T00:00:00"/>
    <x v="1"/>
    <x v="8"/>
    <s v="ZJ"/>
    <s v="9200095723"/>
    <s v="50"/>
    <n v="-56"/>
    <s v=""/>
    <x v="1"/>
    <x v="6"/>
    <x v="1"/>
  </r>
  <r>
    <s v="1012"/>
    <s v="0L"/>
    <x v="6"/>
    <d v="2018-05-30T00:00:00"/>
    <x v="1"/>
    <x v="8"/>
    <s v="ZJ"/>
    <s v="9200095723"/>
    <s v="50"/>
    <n v="-84"/>
    <s v=""/>
    <x v="2"/>
    <x v="6"/>
    <x v="2"/>
  </r>
  <r>
    <s v="1012"/>
    <s v="0L"/>
    <x v="6"/>
    <d v="2018-05-30T00:00:00"/>
    <x v="1"/>
    <x v="8"/>
    <s v="ZJ"/>
    <s v="9200095723"/>
    <s v="50"/>
    <n v="-28"/>
    <s v=""/>
    <x v="5"/>
    <x v="6"/>
    <x v="5"/>
  </r>
  <r>
    <s v="1012"/>
    <s v="0L"/>
    <x v="6"/>
    <d v="2018-05-28T00:00:00"/>
    <x v="1"/>
    <x v="8"/>
    <s v="ZJ"/>
    <s v="9200095732"/>
    <s v="50"/>
    <n v="-84"/>
    <s v=""/>
    <x v="1"/>
    <x v="6"/>
    <x v="1"/>
  </r>
  <r>
    <s v="1012"/>
    <s v="0L"/>
    <x v="6"/>
    <d v="2018-05-29T00:00:00"/>
    <x v="1"/>
    <x v="8"/>
    <s v="ZJ"/>
    <s v="9200095755"/>
    <s v="50"/>
    <n v="-84"/>
    <s v=""/>
    <x v="1"/>
    <x v="6"/>
    <x v="1"/>
  </r>
  <r>
    <s v="1012"/>
    <s v="0L"/>
    <x v="6"/>
    <d v="2018-05-29T00:00:00"/>
    <x v="1"/>
    <x v="8"/>
    <s v="ZJ"/>
    <s v="9200095755"/>
    <s v="50"/>
    <n v="-28"/>
    <s v=""/>
    <x v="5"/>
    <x v="6"/>
    <x v="5"/>
  </r>
  <r>
    <s v="1012"/>
    <s v="0L"/>
    <x v="6"/>
    <d v="2018-05-29T00:00:00"/>
    <x v="1"/>
    <x v="8"/>
    <s v="ZJ"/>
    <s v="9200095755"/>
    <s v="50"/>
    <n v="-3024"/>
    <s v=""/>
    <x v="1"/>
    <x v="6"/>
    <x v="1"/>
  </r>
  <r>
    <s v="1012"/>
    <s v="0L"/>
    <x v="6"/>
    <d v="2018-05-29T00:00:00"/>
    <x v="1"/>
    <x v="8"/>
    <s v="ZJ"/>
    <s v="9200095755"/>
    <s v="50"/>
    <n v="-56"/>
    <s v=""/>
    <x v="1"/>
    <x v="6"/>
    <x v="1"/>
  </r>
  <r>
    <s v="1012"/>
    <s v="0L"/>
    <x v="6"/>
    <d v="2018-05-31T00:00:00"/>
    <x v="1"/>
    <x v="8"/>
    <s v="ZJ"/>
    <s v="9200095771"/>
    <s v="50"/>
    <n v="-28"/>
    <s v=""/>
    <x v="1"/>
    <x v="6"/>
    <x v="1"/>
  </r>
  <r>
    <s v="1012"/>
    <s v="0L"/>
    <x v="6"/>
    <d v="2018-05-31T00:00:00"/>
    <x v="1"/>
    <x v="8"/>
    <s v="ZJ"/>
    <s v="9200095803"/>
    <s v="50"/>
    <n v="-28"/>
    <s v=""/>
    <x v="2"/>
    <x v="6"/>
    <x v="2"/>
  </r>
  <r>
    <s v="1012"/>
    <s v="0L"/>
    <x v="6"/>
    <d v="2018-05-31T00:00:00"/>
    <x v="1"/>
    <x v="8"/>
    <s v="ZJ"/>
    <s v="9200095803"/>
    <s v="50"/>
    <n v="-56"/>
    <s v=""/>
    <x v="0"/>
    <x v="6"/>
    <x v="0"/>
  </r>
  <r>
    <s v="1012"/>
    <s v="0L"/>
    <x v="6"/>
    <d v="2018-05-31T00:00:00"/>
    <x v="1"/>
    <x v="8"/>
    <s v="ZJ"/>
    <s v="9200095803"/>
    <s v="50"/>
    <n v="-28"/>
    <s v=""/>
    <x v="1"/>
    <x v="6"/>
    <x v="1"/>
  </r>
  <r>
    <s v="1012"/>
    <s v="0L"/>
    <x v="6"/>
    <d v="2018-05-31T00:00:00"/>
    <x v="1"/>
    <x v="8"/>
    <s v="ZJ"/>
    <s v="9200095803"/>
    <s v="50"/>
    <n v="-2156"/>
    <s v=""/>
    <x v="1"/>
    <x v="6"/>
    <x v="1"/>
  </r>
  <r>
    <s v="1012"/>
    <s v="0L"/>
    <x v="6"/>
    <d v="2018-06-01T00:00:00"/>
    <x v="1"/>
    <x v="9"/>
    <s v="ZJ"/>
    <s v="9200095848"/>
    <s v="50"/>
    <n v="-28"/>
    <s v=""/>
    <x v="5"/>
    <x v="6"/>
    <x v="5"/>
  </r>
  <r>
    <s v="1012"/>
    <s v="0L"/>
    <x v="6"/>
    <d v="2018-06-01T00:00:00"/>
    <x v="1"/>
    <x v="9"/>
    <s v="ZJ"/>
    <s v="9200095848"/>
    <s v="50"/>
    <n v="-56"/>
    <s v=""/>
    <x v="2"/>
    <x v="6"/>
    <x v="2"/>
  </r>
  <r>
    <s v="1012"/>
    <s v="0L"/>
    <x v="6"/>
    <d v="2018-06-01T00:00:00"/>
    <x v="1"/>
    <x v="9"/>
    <s v="ZJ"/>
    <s v="9200095848"/>
    <s v="50"/>
    <n v="-140"/>
    <s v=""/>
    <x v="1"/>
    <x v="6"/>
    <x v="1"/>
  </r>
  <r>
    <s v="1012"/>
    <s v="0L"/>
    <x v="6"/>
    <d v="2018-06-01T00:00:00"/>
    <x v="1"/>
    <x v="9"/>
    <s v="ZJ"/>
    <s v="9200095848"/>
    <s v="50"/>
    <n v="-6076"/>
    <s v=""/>
    <x v="1"/>
    <x v="6"/>
    <x v="1"/>
  </r>
  <r>
    <s v="1012"/>
    <s v="0L"/>
    <x v="6"/>
    <d v="2018-06-01T00:00:00"/>
    <x v="1"/>
    <x v="9"/>
    <s v="ZJ"/>
    <s v="9200095848"/>
    <s v="50"/>
    <n v="-56"/>
    <s v=""/>
    <x v="1"/>
    <x v="6"/>
    <x v="1"/>
  </r>
  <r>
    <s v="1012"/>
    <s v="0L"/>
    <x v="6"/>
    <d v="2018-06-01T00:00:00"/>
    <x v="1"/>
    <x v="9"/>
    <s v="ZJ"/>
    <s v="9200095848"/>
    <s v="50"/>
    <n v="-56"/>
    <s v=""/>
    <x v="1"/>
    <x v="6"/>
    <x v="1"/>
  </r>
  <r>
    <s v="1012"/>
    <s v="0L"/>
    <x v="6"/>
    <d v="2018-06-02T00:00:00"/>
    <x v="1"/>
    <x v="9"/>
    <s v="ZJ"/>
    <s v="9200095877"/>
    <s v="50"/>
    <n v="-28"/>
    <s v=""/>
    <x v="1"/>
    <x v="6"/>
    <x v="1"/>
  </r>
  <r>
    <s v="1012"/>
    <s v="0L"/>
    <x v="6"/>
    <d v="2018-06-02T00:00:00"/>
    <x v="1"/>
    <x v="9"/>
    <s v="ZJ"/>
    <s v="9200095894"/>
    <s v="50"/>
    <n v="-56"/>
    <s v=""/>
    <x v="1"/>
    <x v="6"/>
    <x v="1"/>
  </r>
  <r>
    <s v="1012"/>
    <s v="0L"/>
    <x v="6"/>
    <d v="2018-06-02T00:00:00"/>
    <x v="1"/>
    <x v="9"/>
    <s v="ZJ"/>
    <s v="9200095894"/>
    <s v="50"/>
    <n v="-28"/>
    <s v=""/>
    <x v="0"/>
    <x v="6"/>
    <x v="0"/>
  </r>
  <r>
    <s v="1012"/>
    <s v="0L"/>
    <x v="6"/>
    <d v="2018-06-03T00:00:00"/>
    <x v="1"/>
    <x v="9"/>
    <s v="ZJ"/>
    <s v="9200095895"/>
    <s v="50"/>
    <n v="-224"/>
    <s v=""/>
    <x v="1"/>
    <x v="6"/>
    <x v="1"/>
  </r>
  <r>
    <s v="1012"/>
    <s v="0L"/>
    <x v="6"/>
    <d v="2018-06-16T00:00:00"/>
    <x v="1"/>
    <x v="9"/>
    <s v="ZJ"/>
    <s v="9200096497"/>
    <s v="50"/>
    <n v="-28"/>
    <s v=""/>
    <x v="1"/>
    <x v="6"/>
    <x v="1"/>
  </r>
  <r>
    <s v="1012"/>
    <s v="0L"/>
    <x v="6"/>
    <d v="2018-06-17T00:00:00"/>
    <x v="1"/>
    <x v="9"/>
    <s v="ZJ"/>
    <s v="9200096498"/>
    <s v="50"/>
    <n v="-84"/>
    <s v=""/>
    <x v="1"/>
    <x v="6"/>
    <x v="1"/>
  </r>
  <r>
    <s v="1012"/>
    <s v="0L"/>
    <x v="6"/>
    <d v="2018-06-05T00:00:00"/>
    <x v="1"/>
    <x v="9"/>
    <s v="ZJ"/>
    <s v="9200095954"/>
    <s v="50"/>
    <n v="-28"/>
    <s v=""/>
    <x v="0"/>
    <x v="6"/>
    <x v="0"/>
  </r>
  <r>
    <s v="1012"/>
    <s v="0L"/>
    <x v="6"/>
    <d v="2018-06-05T00:00:00"/>
    <x v="1"/>
    <x v="9"/>
    <s v="ZJ"/>
    <s v="9200095954"/>
    <s v="50"/>
    <n v="-28"/>
    <s v=""/>
    <x v="2"/>
    <x v="6"/>
    <x v="2"/>
  </r>
  <r>
    <s v="1012"/>
    <s v="0L"/>
    <x v="6"/>
    <d v="2018-06-05T00:00:00"/>
    <x v="1"/>
    <x v="9"/>
    <s v="ZJ"/>
    <s v="9200095954"/>
    <s v="50"/>
    <n v="-4172"/>
    <s v=""/>
    <x v="1"/>
    <x v="6"/>
    <x v="1"/>
  </r>
  <r>
    <s v="1012"/>
    <s v="0L"/>
    <x v="6"/>
    <d v="2018-06-05T00:00:00"/>
    <x v="1"/>
    <x v="9"/>
    <s v="ZJ"/>
    <s v="9200095954"/>
    <s v="50"/>
    <n v="-56"/>
    <s v=""/>
    <x v="1"/>
    <x v="6"/>
    <x v="1"/>
  </r>
  <r>
    <s v="1012"/>
    <s v="0L"/>
    <x v="6"/>
    <d v="2018-06-05T00:00:00"/>
    <x v="1"/>
    <x v="9"/>
    <s v="ZJ"/>
    <s v="9200095954"/>
    <s v="50"/>
    <n v="-56"/>
    <s v=""/>
    <x v="1"/>
    <x v="6"/>
    <x v="1"/>
  </r>
  <r>
    <s v="1012"/>
    <s v="0L"/>
    <x v="6"/>
    <d v="2018-06-04T00:00:00"/>
    <x v="1"/>
    <x v="9"/>
    <s v="ZJ"/>
    <s v="9200095956"/>
    <s v="40"/>
    <n v="28"/>
    <s v=""/>
    <x v="1"/>
    <x v="6"/>
    <x v="1"/>
  </r>
  <r>
    <s v="1012"/>
    <s v="0L"/>
    <x v="6"/>
    <d v="2018-06-04T00:00:00"/>
    <x v="1"/>
    <x v="9"/>
    <s v="ZJ"/>
    <s v="9200095960"/>
    <s v="50"/>
    <n v="-84"/>
    <s v=""/>
    <x v="2"/>
    <x v="6"/>
    <x v="2"/>
  </r>
  <r>
    <s v="1012"/>
    <s v="0L"/>
    <x v="6"/>
    <d v="2018-06-04T00:00:00"/>
    <x v="1"/>
    <x v="9"/>
    <s v="ZJ"/>
    <s v="9200095960"/>
    <s v="50"/>
    <n v="-112"/>
    <s v=""/>
    <x v="1"/>
    <x v="6"/>
    <x v="1"/>
  </r>
  <r>
    <s v="1012"/>
    <s v="0L"/>
    <x v="6"/>
    <d v="2018-06-04T00:00:00"/>
    <x v="1"/>
    <x v="9"/>
    <s v="ZJ"/>
    <s v="9200095960"/>
    <s v="50"/>
    <n v="-5292"/>
    <s v=""/>
    <x v="1"/>
    <x v="6"/>
    <x v="1"/>
  </r>
  <r>
    <s v="1012"/>
    <s v="0L"/>
    <x v="6"/>
    <d v="2018-06-04T00:00:00"/>
    <x v="1"/>
    <x v="9"/>
    <s v="ZJ"/>
    <s v="9200095960"/>
    <s v="50"/>
    <n v="-28"/>
    <s v=""/>
    <x v="1"/>
    <x v="6"/>
    <x v="1"/>
  </r>
  <r>
    <s v="1012"/>
    <s v="0L"/>
    <x v="6"/>
    <d v="2018-06-04T00:00:00"/>
    <x v="1"/>
    <x v="9"/>
    <s v="ZJ"/>
    <s v="9200095960"/>
    <s v="50"/>
    <n v="-28"/>
    <s v=""/>
    <x v="0"/>
    <x v="6"/>
    <x v="0"/>
  </r>
  <r>
    <s v="1012"/>
    <s v="0L"/>
    <x v="6"/>
    <d v="2018-06-04T00:00:00"/>
    <x v="1"/>
    <x v="9"/>
    <s v="ZJ"/>
    <s v="9200095960"/>
    <s v="50"/>
    <n v="-28"/>
    <s v=""/>
    <x v="1"/>
    <x v="6"/>
    <x v="1"/>
  </r>
  <r>
    <s v="1012"/>
    <s v="0L"/>
    <x v="6"/>
    <d v="2018-06-04T00:00:00"/>
    <x v="1"/>
    <x v="9"/>
    <s v="ZJ"/>
    <s v="9200095960"/>
    <s v="50"/>
    <n v="-28"/>
    <s v=""/>
    <x v="1"/>
    <x v="6"/>
    <x v="1"/>
  </r>
  <r>
    <s v="1012"/>
    <s v="0L"/>
    <x v="6"/>
    <d v="2018-06-05T00:00:00"/>
    <x v="1"/>
    <x v="9"/>
    <s v="ZJ"/>
    <s v="9200095959"/>
    <s v="40"/>
    <n v="28"/>
    <s v=""/>
    <x v="1"/>
    <x v="6"/>
    <x v="1"/>
  </r>
  <r>
    <s v="1012"/>
    <s v="0L"/>
    <x v="6"/>
    <d v="2018-06-05T00:00:00"/>
    <x v="1"/>
    <x v="9"/>
    <s v="ZJ"/>
    <s v="9200095959"/>
    <s v="40"/>
    <n v="28"/>
    <s v=""/>
    <x v="1"/>
    <x v="6"/>
    <x v="1"/>
  </r>
  <r>
    <s v="1012"/>
    <s v="0L"/>
    <x v="6"/>
    <d v="2018-06-05T00:00:00"/>
    <x v="1"/>
    <x v="9"/>
    <s v="ZJ"/>
    <s v="9200095959"/>
    <s v="40"/>
    <n v="28"/>
    <s v=""/>
    <x v="0"/>
    <x v="6"/>
    <x v="0"/>
  </r>
  <r>
    <s v="1012"/>
    <s v="0L"/>
    <x v="6"/>
    <d v="2018-06-06T00:00:00"/>
    <x v="1"/>
    <x v="9"/>
    <s v="ZJ"/>
    <s v="9200096001"/>
    <s v="50"/>
    <n v="-560"/>
    <s v=""/>
    <x v="1"/>
    <x v="6"/>
    <x v="1"/>
  </r>
  <r>
    <s v="1012"/>
    <s v="0L"/>
    <x v="6"/>
    <d v="2018-06-06T00:00:00"/>
    <x v="1"/>
    <x v="9"/>
    <s v="ZJ"/>
    <s v="9200096035"/>
    <s v="50"/>
    <n v="-3612"/>
    <s v=""/>
    <x v="1"/>
    <x v="6"/>
    <x v="1"/>
  </r>
  <r>
    <s v="1012"/>
    <s v="0L"/>
    <x v="6"/>
    <d v="2018-06-06T00:00:00"/>
    <x v="1"/>
    <x v="9"/>
    <s v="ZJ"/>
    <s v="9200096035"/>
    <s v="50"/>
    <n v="-84"/>
    <s v=""/>
    <x v="0"/>
    <x v="6"/>
    <x v="0"/>
  </r>
  <r>
    <s v="1012"/>
    <s v="0L"/>
    <x v="6"/>
    <d v="2018-06-06T00:00:00"/>
    <x v="1"/>
    <x v="9"/>
    <s v="ZJ"/>
    <s v="9200096035"/>
    <s v="50"/>
    <n v="-28"/>
    <s v=""/>
    <x v="1"/>
    <x v="6"/>
    <x v="1"/>
  </r>
  <r>
    <s v="1012"/>
    <s v="0L"/>
    <x v="6"/>
    <d v="2018-06-06T00:00:00"/>
    <x v="1"/>
    <x v="9"/>
    <s v="ZJ"/>
    <s v="9200096035"/>
    <s v="50"/>
    <n v="-84"/>
    <s v=""/>
    <x v="2"/>
    <x v="6"/>
    <x v="2"/>
  </r>
  <r>
    <s v="1012"/>
    <s v="0L"/>
    <x v="6"/>
    <d v="2018-06-05T00:00:00"/>
    <x v="1"/>
    <x v="9"/>
    <s v="ZJ"/>
    <s v="9200096037"/>
    <s v="40"/>
    <n v="28"/>
    <s v=""/>
    <x v="1"/>
    <x v="6"/>
    <x v="1"/>
  </r>
  <r>
    <s v="1012"/>
    <s v="0L"/>
    <x v="6"/>
    <d v="2018-06-06T00:00:00"/>
    <x v="1"/>
    <x v="9"/>
    <s v="ZJ"/>
    <s v="9200096038"/>
    <s v="40"/>
    <n v="28"/>
    <s v=""/>
    <x v="1"/>
    <x v="6"/>
    <x v="1"/>
  </r>
  <r>
    <s v="1012"/>
    <s v="0L"/>
    <x v="6"/>
    <d v="2018-06-07T00:00:00"/>
    <x v="1"/>
    <x v="9"/>
    <s v="ZJ"/>
    <s v="9200096065"/>
    <s v="50"/>
    <n v="-28"/>
    <s v=""/>
    <x v="1"/>
    <x v="6"/>
    <x v="1"/>
  </r>
  <r>
    <s v="1012"/>
    <s v="0L"/>
    <x v="6"/>
    <d v="2018-06-07T00:00:00"/>
    <x v="1"/>
    <x v="9"/>
    <s v="ZJ"/>
    <s v="9200096087"/>
    <s v="50"/>
    <n v="-84"/>
    <s v=""/>
    <x v="0"/>
    <x v="6"/>
    <x v="0"/>
  </r>
  <r>
    <s v="1012"/>
    <s v="0L"/>
    <x v="6"/>
    <d v="2018-06-07T00:00:00"/>
    <x v="1"/>
    <x v="9"/>
    <s v="ZJ"/>
    <s v="9200096087"/>
    <s v="50"/>
    <n v="-28"/>
    <s v=""/>
    <x v="5"/>
    <x v="6"/>
    <x v="5"/>
  </r>
  <r>
    <s v="1012"/>
    <s v="0L"/>
    <x v="6"/>
    <d v="2018-06-07T00:00:00"/>
    <x v="1"/>
    <x v="9"/>
    <s v="ZJ"/>
    <s v="9200096087"/>
    <s v="50"/>
    <n v="-28"/>
    <s v=""/>
    <x v="1"/>
    <x v="6"/>
    <x v="1"/>
  </r>
  <r>
    <s v="1012"/>
    <s v="0L"/>
    <x v="6"/>
    <d v="2018-06-07T00:00:00"/>
    <x v="1"/>
    <x v="9"/>
    <s v="ZJ"/>
    <s v="9200096087"/>
    <s v="50"/>
    <n v="-3304"/>
    <s v=""/>
    <x v="1"/>
    <x v="6"/>
    <x v="1"/>
  </r>
  <r>
    <s v="1012"/>
    <s v="0L"/>
    <x v="6"/>
    <d v="2018-06-08T00:00:00"/>
    <x v="1"/>
    <x v="9"/>
    <s v="ZJ"/>
    <s v="9200096143"/>
    <s v="50"/>
    <n v="-84"/>
    <s v=""/>
    <x v="5"/>
    <x v="6"/>
    <x v="5"/>
  </r>
  <r>
    <s v="1012"/>
    <s v="0L"/>
    <x v="6"/>
    <d v="2018-06-08T00:00:00"/>
    <x v="1"/>
    <x v="9"/>
    <s v="ZJ"/>
    <s v="9200096143"/>
    <s v="50"/>
    <n v="-112"/>
    <s v=""/>
    <x v="0"/>
    <x v="6"/>
    <x v="0"/>
  </r>
  <r>
    <s v="1012"/>
    <s v="0L"/>
    <x v="6"/>
    <d v="2018-06-08T00:00:00"/>
    <x v="1"/>
    <x v="9"/>
    <s v="ZJ"/>
    <s v="9200096143"/>
    <s v="50"/>
    <n v="-28"/>
    <s v=""/>
    <x v="1"/>
    <x v="6"/>
    <x v="1"/>
  </r>
  <r>
    <s v="1012"/>
    <s v="0L"/>
    <x v="6"/>
    <d v="2018-06-08T00:00:00"/>
    <x v="1"/>
    <x v="9"/>
    <s v="ZJ"/>
    <s v="9200096143"/>
    <s v="50"/>
    <n v="-4620"/>
    <s v=""/>
    <x v="1"/>
    <x v="6"/>
    <x v="1"/>
  </r>
  <r>
    <s v="1012"/>
    <s v="0L"/>
    <x v="6"/>
    <d v="2018-06-08T00:00:00"/>
    <x v="1"/>
    <x v="9"/>
    <s v="ZJ"/>
    <s v="9200096143"/>
    <s v="50"/>
    <n v="-84"/>
    <s v=""/>
    <x v="2"/>
    <x v="6"/>
    <x v="2"/>
  </r>
  <r>
    <s v="1012"/>
    <s v="0L"/>
    <x v="6"/>
    <d v="2018-06-08T00:00:00"/>
    <x v="1"/>
    <x v="9"/>
    <s v="ZJ"/>
    <s v="9200096143"/>
    <s v="50"/>
    <n v="-56"/>
    <s v=""/>
    <x v="1"/>
    <x v="6"/>
    <x v="1"/>
  </r>
  <r>
    <s v="1012"/>
    <s v="0L"/>
    <x v="6"/>
    <d v="2018-06-08T00:00:00"/>
    <x v="1"/>
    <x v="9"/>
    <s v="ZJ"/>
    <s v="9200096140"/>
    <s v="40"/>
    <n v="28"/>
    <s v=""/>
    <x v="5"/>
    <x v="6"/>
    <x v="5"/>
  </r>
  <r>
    <s v="1012"/>
    <s v="0L"/>
    <x v="6"/>
    <d v="2018-06-09T00:00:00"/>
    <x v="1"/>
    <x v="9"/>
    <s v="ZJ"/>
    <s v="9200096186"/>
    <s v="50"/>
    <n v="-532"/>
    <s v=""/>
    <x v="1"/>
    <x v="6"/>
    <x v="1"/>
  </r>
  <r>
    <s v="1012"/>
    <s v="0L"/>
    <x v="6"/>
    <d v="2018-06-09T00:00:00"/>
    <x v="1"/>
    <x v="9"/>
    <s v="ZJ"/>
    <s v="9200096199"/>
    <s v="50"/>
    <n v="-252"/>
    <s v=""/>
    <x v="1"/>
    <x v="6"/>
    <x v="1"/>
  </r>
  <r>
    <s v="1012"/>
    <s v="0L"/>
    <x v="6"/>
    <d v="2018-06-10T00:00:00"/>
    <x v="1"/>
    <x v="9"/>
    <s v="ZJ"/>
    <s v="9200096200"/>
    <s v="50"/>
    <n v="-168"/>
    <s v=""/>
    <x v="1"/>
    <x v="6"/>
    <x v="1"/>
  </r>
  <r>
    <s v="1012"/>
    <s v="0L"/>
    <x v="6"/>
    <d v="2018-06-12T00:00:00"/>
    <x v="1"/>
    <x v="9"/>
    <s v="ZJ"/>
    <s v="9200096257"/>
    <s v="40"/>
    <n v="56"/>
    <s v=""/>
    <x v="1"/>
    <x v="6"/>
    <x v="1"/>
  </r>
  <r>
    <s v="1012"/>
    <s v="0L"/>
    <x v="6"/>
    <d v="2018-06-12T00:00:00"/>
    <x v="1"/>
    <x v="9"/>
    <s v="ZJ"/>
    <s v="9200096257"/>
    <s v="40"/>
    <n v="28"/>
    <s v=""/>
    <x v="1"/>
    <x v="6"/>
    <x v="1"/>
  </r>
  <r>
    <s v="1012"/>
    <s v="0L"/>
    <x v="6"/>
    <d v="2018-06-12T00:00:00"/>
    <x v="1"/>
    <x v="9"/>
    <s v="ZJ"/>
    <s v="9200096269"/>
    <s v="50"/>
    <n v="-56"/>
    <s v=""/>
    <x v="0"/>
    <x v="6"/>
    <x v="0"/>
  </r>
  <r>
    <s v="1012"/>
    <s v="0L"/>
    <x v="6"/>
    <d v="2018-06-12T00:00:00"/>
    <x v="1"/>
    <x v="9"/>
    <s v="ZJ"/>
    <s v="9200096269"/>
    <s v="50"/>
    <n v="-28"/>
    <s v=""/>
    <x v="2"/>
    <x v="6"/>
    <x v="2"/>
  </r>
  <r>
    <s v="1012"/>
    <s v="0L"/>
    <x v="6"/>
    <d v="2018-06-12T00:00:00"/>
    <x v="1"/>
    <x v="9"/>
    <s v="ZJ"/>
    <s v="9200096269"/>
    <s v="50"/>
    <n v="-2688"/>
    <s v=""/>
    <x v="1"/>
    <x v="6"/>
    <x v="1"/>
  </r>
  <r>
    <s v="1012"/>
    <s v="0L"/>
    <x v="6"/>
    <d v="2018-06-12T00:00:00"/>
    <x v="1"/>
    <x v="9"/>
    <s v="ZJ"/>
    <s v="9200096269"/>
    <s v="50"/>
    <n v="-112"/>
    <s v=""/>
    <x v="1"/>
    <x v="6"/>
    <x v="1"/>
  </r>
  <r>
    <s v="1012"/>
    <s v="0L"/>
    <x v="6"/>
    <d v="2018-06-11T00:00:00"/>
    <x v="1"/>
    <x v="9"/>
    <s v="ZJ"/>
    <s v="9200096271"/>
    <s v="50"/>
    <n v="-28"/>
    <s v=""/>
    <x v="1"/>
    <x v="6"/>
    <x v="1"/>
  </r>
  <r>
    <s v="1012"/>
    <s v="0L"/>
    <x v="6"/>
    <d v="2018-06-11T00:00:00"/>
    <x v="1"/>
    <x v="9"/>
    <s v="ZJ"/>
    <s v="9200096271"/>
    <s v="50"/>
    <n v="-2912"/>
    <s v=""/>
    <x v="1"/>
    <x v="6"/>
    <x v="1"/>
  </r>
  <r>
    <s v="1012"/>
    <s v="0L"/>
    <x v="6"/>
    <d v="2018-06-11T00:00:00"/>
    <x v="1"/>
    <x v="9"/>
    <s v="ZJ"/>
    <s v="9200096271"/>
    <s v="50"/>
    <n v="-56"/>
    <s v=""/>
    <x v="0"/>
    <x v="6"/>
    <x v="0"/>
  </r>
  <r>
    <s v="1012"/>
    <s v="0L"/>
    <x v="6"/>
    <d v="2018-06-11T00:00:00"/>
    <x v="1"/>
    <x v="9"/>
    <s v="ZJ"/>
    <s v="9200096271"/>
    <s v="50"/>
    <n v="-56"/>
    <s v=""/>
    <x v="1"/>
    <x v="6"/>
    <x v="1"/>
  </r>
  <r>
    <s v="1012"/>
    <s v="0L"/>
    <x v="6"/>
    <d v="2018-06-11T00:00:00"/>
    <x v="1"/>
    <x v="9"/>
    <s v="ZJ"/>
    <s v="9200096271"/>
    <s v="50"/>
    <n v="-28"/>
    <s v=""/>
    <x v="2"/>
    <x v="6"/>
    <x v="2"/>
  </r>
  <r>
    <s v="1012"/>
    <s v="0L"/>
    <x v="6"/>
    <d v="2018-06-11T00:00:00"/>
    <x v="1"/>
    <x v="9"/>
    <s v="ZJ"/>
    <s v="9200096271"/>
    <s v="50"/>
    <n v="-56"/>
    <s v=""/>
    <x v="1"/>
    <x v="6"/>
    <x v="1"/>
  </r>
  <r>
    <s v="1012"/>
    <s v="0L"/>
    <x v="6"/>
    <d v="2018-06-11T00:00:00"/>
    <x v="1"/>
    <x v="9"/>
    <s v="ZJ"/>
    <s v="9200096271"/>
    <s v="50"/>
    <n v="-28"/>
    <s v=""/>
    <x v="1"/>
    <x v="6"/>
    <x v="1"/>
  </r>
  <r>
    <s v="1012"/>
    <s v="0L"/>
    <x v="6"/>
    <d v="2018-06-11T00:00:00"/>
    <x v="1"/>
    <x v="9"/>
    <s v="ZJ"/>
    <s v="9200096271"/>
    <s v="50"/>
    <n v="-28"/>
    <s v=""/>
    <x v="1"/>
    <x v="6"/>
    <x v="1"/>
  </r>
  <r>
    <s v="1012"/>
    <s v="0L"/>
    <x v="6"/>
    <d v="2018-06-13T00:00:00"/>
    <x v="1"/>
    <x v="9"/>
    <s v="ZJ"/>
    <s v="9200096306"/>
    <s v="50"/>
    <n v="-532"/>
    <s v=""/>
    <x v="1"/>
    <x v="6"/>
    <x v="1"/>
  </r>
  <r>
    <s v="1012"/>
    <s v="0L"/>
    <x v="6"/>
    <d v="2018-06-13T00:00:00"/>
    <x v="1"/>
    <x v="9"/>
    <s v="ZJ"/>
    <s v="9200096346"/>
    <s v="50"/>
    <n v="-56"/>
    <s v=""/>
    <x v="0"/>
    <x v="6"/>
    <x v="0"/>
  </r>
  <r>
    <s v="1012"/>
    <s v="0L"/>
    <x v="6"/>
    <d v="2018-06-13T00:00:00"/>
    <x v="1"/>
    <x v="9"/>
    <s v="ZJ"/>
    <s v="9200096346"/>
    <s v="50"/>
    <n v="-28"/>
    <s v=""/>
    <x v="1"/>
    <x v="6"/>
    <x v="1"/>
  </r>
  <r>
    <s v="1012"/>
    <s v="0L"/>
    <x v="6"/>
    <d v="2018-06-13T00:00:00"/>
    <x v="1"/>
    <x v="9"/>
    <s v="ZJ"/>
    <s v="9200096346"/>
    <s v="50"/>
    <n v="-28"/>
    <s v=""/>
    <x v="1"/>
    <x v="6"/>
    <x v="1"/>
  </r>
  <r>
    <s v="1012"/>
    <s v="0L"/>
    <x v="6"/>
    <d v="2018-06-13T00:00:00"/>
    <x v="1"/>
    <x v="9"/>
    <s v="ZJ"/>
    <s v="9200096346"/>
    <s v="50"/>
    <n v="-2772"/>
    <s v=""/>
    <x v="1"/>
    <x v="6"/>
    <x v="1"/>
  </r>
  <r>
    <s v="1012"/>
    <s v="0L"/>
    <x v="6"/>
    <d v="2018-06-13T00:00:00"/>
    <x v="1"/>
    <x v="9"/>
    <s v="ZJ"/>
    <s v="9200096346"/>
    <s v="50"/>
    <n v="-56"/>
    <s v=""/>
    <x v="2"/>
    <x v="6"/>
    <x v="2"/>
  </r>
  <r>
    <s v="1012"/>
    <s v="0L"/>
    <x v="6"/>
    <d v="2018-07-06T00:00:00"/>
    <x v="1"/>
    <x v="10"/>
    <s v="ZJ"/>
    <s v="9200097280"/>
    <s v="50"/>
    <n v="-4592"/>
    <s v=""/>
    <x v="1"/>
    <x v="6"/>
    <x v="1"/>
  </r>
  <r>
    <s v="1012"/>
    <s v="0L"/>
    <x v="6"/>
    <d v="2018-07-06T00:00:00"/>
    <x v="1"/>
    <x v="10"/>
    <s v="ZJ"/>
    <s v="9200097280"/>
    <s v="50"/>
    <n v="-28"/>
    <s v=""/>
    <x v="1"/>
    <x v="6"/>
    <x v="1"/>
  </r>
  <r>
    <s v="1012"/>
    <s v="0L"/>
    <x v="6"/>
    <d v="2018-07-06T00:00:00"/>
    <x v="1"/>
    <x v="10"/>
    <s v="ZJ"/>
    <s v="9200097280"/>
    <s v="50"/>
    <n v="-28"/>
    <s v=""/>
    <x v="1"/>
    <x v="6"/>
    <x v="1"/>
  </r>
  <r>
    <s v="1012"/>
    <s v="0L"/>
    <x v="6"/>
    <d v="2018-07-06T00:00:00"/>
    <x v="1"/>
    <x v="10"/>
    <s v="ZJ"/>
    <s v="9200097280"/>
    <s v="50"/>
    <n v="-28"/>
    <s v=""/>
    <x v="1"/>
    <x v="6"/>
    <x v="1"/>
  </r>
  <r>
    <s v="1012"/>
    <s v="0L"/>
    <x v="6"/>
    <d v="2018-07-06T00:00:00"/>
    <x v="1"/>
    <x v="10"/>
    <s v="ZJ"/>
    <s v="9200097280"/>
    <s v="50"/>
    <n v="-84"/>
    <s v=""/>
    <x v="1"/>
    <x v="6"/>
    <x v="1"/>
  </r>
  <r>
    <s v="1012"/>
    <s v="0L"/>
    <x v="6"/>
    <d v="2018-07-06T00:00:00"/>
    <x v="1"/>
    <x v="10"/>
    <s v="ZJ"/>
    <s v="9200097280"/>
    <s v="50"/>
    <n v="-28"/>
    <s v=""/>
    <x v="2"/>
    <x v="6"/>
    <x v="2"/>
  </r>
  <r>
    <s v="1012"/>
    <s v="0L"/>
    <x v="6"/>
    <d v="2018-07-06T00:00:00"/>
    <x v="1"/>
    <x v="10"/>
    <s v="ZJ"/>
    <s v="9200097280"/>
    <s v="50"/>
    <n v="-84"/>
    <s v=""/>
    <x v="0"/>
    <x v="6"/>
    <x v="0"/>
  </r>
  <r>
    <s v="1012"/>
    <s v="0L"/>
    <x v="6"/>
    <d v="2018-06-14T00:00:00"/>
    <x v="1"/>
    <x v="9"/>
    <s v="ZJ"/>
    <s v="9200096394"/>
    <s v="40"/>
    <n v="28"/>
    <s v=""/>
    <x v="5"/>
    <x v="6"/>
    <x v="5"/>
  </r>
  <r>
    <s v="1012"/>
    <s v="0L"/>
    <x v="6"/>
    <d v="2018-06-14T00:00:00"/>
    <x v="1"/>
    <x v="9"/>
    <s v="ZJ"/>
    <s v="9200096394"/>
    <s v="40"/>
    <n v="28"/>
    <s v=""/>
    <x v="1"/>
    <x v="6"/>
    <x v="1"/>
  </r>
  <r>
    <s v="1012"/>
    <s v="0L"/>
    <x v="6"/>
    <d v="2018-06-14T00:00:00"/>
    <x v="1"/>
    <x v="9"/>
    <s v="ZJ"/>
    <s v="9200096394"/>
    <s v="40"/>
    <n v="28"/>
    <s v=""/>
    <x v="0"/>
    <x v="6"/>
    <x v="0"/>
  </r>
  <r>
    <s v="1012"/>
    <s v="0L"/>
    <x v="6"/>
    <d v="2018-06-14T00:00:00"/>
    <x v="1"/>
    <x v="9"/>
    <s v="ZJ"/>
    <s v="9200096396"/>
    <s v="50"/>
    <n v="-28"/>
    <s v=""/>
    <x v="2"/>
    <x v="6"/>
    <x v="2"/>
  </r>
  <r>
    <s v="1012"/>
    <s v="0L"/>
    <x v="6"/>
    <d v="2018-06-14T00:00:00"/>
    <x v="1"/>
    <x v="9"/>
    <s v="ZJ"/>
    <s v="9200096396"/>
    <s v="50"/>
    <n v="-28"/>
    <s v=""/>
    <x v="1"/>
    <x v="6"/>
    <x v="1"/>
  </r>
  <r>
    <s v="1012"/>
    <s v="0L"/>
    <x v="6"/>
    <d v="2018-06-14T00:00:00"/>
    <x v="1"/>
    <x v="9"/>
    <s v="ZJ"/>
    <s v="9200096396"/>
    <s v="50"/>
    <n v="-28"/>
    <s v=""/>
    <x v="0"/>
    <x v="6"/>
    <x v="0"/>
  </r>
  <r>
    <s v="1012"/>
    <s v="0L"/>
    <x v="6"/>
    <d v="2018-06-14T00:00:00"/>
    <x v="1"/>
    <x v="9"/>
    <s v="ZJ"/>
    <s v="9200096396"/>
    <s v="50"/>
    <n v="-2016"/>
    <s v=""/>
    <x v="1"/>
    <x v="6"/>
    <x v="1"/>
  </r>
  <r>
    <s v="1012"/>
    <s v="0L"/>
    <x v="6"/>
    <d v="2018-07-07T00:00:00"/>
    <x v="1"/>
    <x v="10"/>
    <s v="ZJ"/>
    <s v="9200097311"/>
    <s v="50"/>
    <n v="-924"/>
    <s v=""/>
    <x v="1"/>
    <x v="6"/>
    <x v="1"/>
  </r>
  <r>
    <s v="1012"/>
    <s v="0L"/>
    <x v="6"/>
    <d v="2018-06-15T00:00:00"/>
    <x v="1"/>
    <x v="9"/>
    <s v="ZJ"/>
    <s v="9200096449"/>
    <s v="40"/>
    <n v="28"/>
    <s v=""/>
    <x v="2"/>
    <x v="6"/>
    <x v="2"/>
  </r>
  <r>
    <s v="1012"/>
    <s v="0L"/>
    <x v="6"/>
    <d v="2018-06-15T00:00:00"/>
    <x v="1"/>
    <x v="9"/>
    <s v="ZJ"/>
    <s v="9200096451"/>
    <s v="50"/>
    <n v="-28"/>
    <s v=""/>
    <x v="0"/>
    <x v="6"/>
    <x v="0"/>
  </r>
  <r>
    <s v="1012"/>
    <s v="0L"/>
    <x v="6"/>
    <d v="2018-06-15T00:00:00"/>
    <x v="1"/>
    <x v="9"/>
    <s v="ZJ"/>
    <s v="9200096451"/>
    <s v="50"/>
    <n v="-28"/>
    <s v=""/>
    <x v="1"/>
    <x v="6"/>
    <x v="1"/>
  </r>
  <r>
    <s v="1012"/>
    <s v="0L"/>
    <x v="6"/>
    <d v="2018-06-15T00:00:00"/>
    <x v="1"/>
    <x v="9"/>
    <s v="ZJ"/>
    <s v="9200096451"/>
    <s v="50"/>
    <n v="-3360"/>
    <s v=""/>
    <x v="1"/>
    <x v="6"/>
    <x v="1"/>
  </r>
  <r>
    <s v="1012"/>
    <s v="0L"/>
    <x v="6"/>
    <d v="2018-06-15T00:00:00"/>
    <x v="1"/>
    <x v="9"/>
    <s v="ZJ"/>
    <s v="9200096451"/>
    <s v="50"/>
    <n v="-84"/>
    <s v=""/>
    <x v="2"/>
    <x v="6"/>
    <x v="2"/>
  </r>
  <r>
    <s v="1012"/>
    <s v="0L"/>
    <x v="6"/>
    <d v="2018-06-15T00:00:00"/>
    <x v="1"/>
    <x v="9"/>
    <s v="ZJ"/>
    <s v="9200096451"/>
    <s v="50"/>
    <n v="-56"/>
    <s v=""/>
    <x v="1"/>
    <x v="6"/>
    <x v="1"/>
  </r>
  <r>
    <s v="1012"/>
    <s v="0L"/>
    <x v="6"/>
    <d v="2018-06-16T00:00:00"/>
    <x v="1"/>
    <x v="9"/>
    <s v="ZJ"/>
    <s v="9200096482"/>
    <s v="50"/>
    <n v="-112"/>
    <s v=""/>
    <x v="1"/>
    <x v="6"/>
    <x v="1"/>
  </r>
  <r>
    <s v="1012"/>
    <s v="0L"/>
    <x v="6"/>
    <d v="2018-06-17T00:00:00"/>
    <x v="1"/>
    <x v="9"/>
    <s v="ZJ"/>
    <s v="9200096515"/>
    <s v="50"/>
    <n v="-28"/>
    <s v=""/>
    <x v="1"/>
    <x v="6"/>
    <x v="1"/>
  </r>
  <r>
    <s v="1012"/>
    <s v="0L"/>
    <x v="6"/>
    <d v="2018-06-18T00:00:00"/>
    <x v="1"/>
    <x v="9"/>
    <s v="ZJ"/>
    <s v="9200096555"/>
    <s v="40"/>
    <n v="28"/>
    <s v=""/>
    <x v="1"/>
    <x v="6"/>
    <x v="1"/>
  </r>
  <r>
    <s v="1012"/>
    <s v="0L"/>
    <x v="6"/>
    <d v="2018-06-18T00:00:00"/>
    <x v="1"/>
    <x v="9"/>
    <s v="ZJ"/>
    <s v="9200096555"/>
    <s v="40"/>
    <n v="440"/>
    <s v=""/>
    <x v="0"/>
    <x v="6"/>
    <x v="0"/>
  </r>
  <r>
    <s v="1012"/>
    <s v="0L"/>
    <x v="6"/>
    <d v="2018-06-11T00:00:00"/>
    <x v="1"/>
    <x v="9"/>
    <s v="ZJ"/>
    <s v="9200096562"/>
    <s v="40"/>
    <n v="28"/>
    <s v=""/>
    <x v="1"/>
    <x v="6"/>
    <x v="1"/>
  </r>
  <r>
    <s v="1012"/>
    <s v="0L"/>
    <x v="6"/>
    <d v="2018-06-18T00:00:00"/>
    <x v="1"/>
    <x v="9"/>
    <s v="ZJ"/>
    <s v="9200096574"/>
    <s v="50"/>
    <n v="-28"/>
    <s v=""/>
    <x v="2"/>
    <x v="6"/>
    <x v="2"/>
  </r>
  <r>
    <s v="1012"/>
    <s v="0L"/>
    <x v="6"/>
    <d v="2018-06-18T00:00:00"/>
    <x v="1"/>
    <x v="9"/>
    <s v="ZJ"/>
    <s v="9200096574"/>
    <s v="50"/>
    <n v="-56"/>
    <s v=""/>
    <x v="2"/>
    <x v="6"/>
    <x v="2"/>
  </r>
  <r>
    <s v="1012"/>
    <s v="0L"/>
    <x v="6"/>
    <d v="2018-06-18T00:00:00"/>
    <x v="1"/>
    <x v="9"/>
    <s v="ZJ"/>
    <s v="9200096574"/>
    <s v="50"/>
    <n v="-3912"/>
    <s v=""/>
    <x v="1"/>
    <x v="6"/>
    <x v="1"/>
  </r>
  <r>
    <s v="1012"/>
    <s v="0L"/>
    <x v="6"/>
    <d v="2018-06-18T00:00:00"/>
    <x v="1"/>
    <x v="9"/>
    <s v="ZJ"/>
    <s v="9200096574"/>
    <s v="50"/>
    <n v="-84"/>
    <s v=""/>
    <x v="1"/>
    <x v="6"/>
    <x v="1"/>
  </r>
  <r>
    <s v="1012"/>
    <s v="0L"/>
    <x v="6"/>
    <d v="2018-06-19T00:00:00"/>
    <x v="1"/>
    <x v="9"/>
    <s v="ZJ"/>
    <s v="9200096575"/>
    <s v="50"/>
    <n v="-28"/>
    <s v=""/>
    <x v="2"/>
    <x v="6"/>
    <x v="2"/>
  </r>
  <r>
    <s v="1012"/>
    <s v="0L"/>
    <x v="6"/>
    <d v="2018-06-19T00:00:00"/>
    <x v="1"/>
    <x v="9"/>
    <s v="ZJ"/>
    <s v="9200096575"/>
    <s v="50"/>
    <n v="-3052"/>
    <s v=""/>
    <x v="1"/>
    <x v="6"/>
    <x v="1"/>
  </r>
  <r>
    <s v="1012"/>
    <s v="0L"/>
    <x v="6"/>
    <d v="2018-06-19T00:00:00"/>
    <x v="1"/>
    <x v="9"/>
    <s v="ZJ"/>
    <s v="9200096575"/>
    <s v="50"/>
    <n v="-28"/>
    <s v=""/>
    <x v="1"/>
    <x v="6"/>
    <x v="1"/>
  </r>
  <r>
    <s v="1012"/>
    <s v="0L"/>
    <x v="6"/>
    <d v="2018-06-19T00:00:00"/>
    <x v="1"/>
    <x v="9"/>
    <s v="ZJ"/>
    <s v="9200096575"/>
    <s v="50"/>
    <n v="-28"/>
    <s v=""/>
    <x v="1"/>
    <x v="6"/>
    <x v="1"/>
  </r>
  <r>
    <s v="1012"/>
    <s v="0L"/>
    <x v="6"/>
    <d v="2018-06-19T00:00:00"/>
    <x v="1"/>
    <x v="9"/>
    <s v="ZJ"/>
    <s v="9200096575"/>
    <s v="50"/>
    <n v="-28"/>
    <s v=""/>
    <x v="1"/>
    <x v="6"/>
    <x v="1"/>
  </r>
  <r>
    <s v="1012"/>
    <s v="0L"/>
    <x v="6"/>
    <d v="2018-06-19T00:00:00"/>
    <x v="1"/>
    <x v="9"/>
    <s v="ZJ"/>
    <s v="9200096575"/>
    <s v="50"/>
    <n v="-28"/>
    <s v=""/>
    <x v="0"/>
    <x v="6"/>
    <x v="0"/>
  </r>
  <r>
    <s v="1012"/>
    <s v="0L"/>
    <x v="6"/>
    <d v="2018-06-19T00:00:00"/>
    <x v="1"/>
    <x v="9"/>
    <s v="ZJ"/>
    <s v="9200096575"/>
    <s v="50"/>
    <n v="-56"/>
    <s v=""/>
    <x v="1"/>
    <x v="6"/>
    <x v="1"/>
  </r>
  <r>
    <s v="1012"/>
    <s v="0L"/>
    <x v="6"/>
    <d v="2018-06-20T00:00:00"/>
    <x v="1"/>
    <x v="9"/>
    <s v="ZJ"/>
    <s v="9200096610"/>
    <s v="50"/>
    <n v="-196"/>
    <s v=""/>
    <x v="1"/>
    <x v="6"/>
    <x v="1"/>
  </r>
  <r>
    <s v="1012"/>
    <s v="0L"/>
    <x v="6"/>
    <d v="2018-06-20T00:00:00"/>
    <x v="1"/>
    <x v="9"/>
    <s v="ZJ"/>
    <s v="9200096645"/>
    <s v="50"/>
    <n v="-28"/>
    <s v=""/>
    <x v="2"/>
    <x v="6"/>
    <x v="2"/>
  </r>
  <r>
    <s v="1012"/>
    <s v="0L"/>
    <x v="6"/>
    <d v="2018-06-20T00:00:00"/>
    <x v="1"/>
    <x v="9"/>
    <s v="ZJ"/>
    <s v="9200096645"/>
    <s v="50"/>
    <n v="-28"/>
    <s v=""/>
    <x v="5"/>
    <x v="6"/>
    <x v="5"/>
  </r>
  <r>
    <s v="1012"/>
    <s v="0L"/>
    <x v="6"/>
    <d v="2018-06-20T00:00:00"/>
    <x v="1"/>
    <x v="9"/>
    <s v="ZJ"/>
    <s v="9200096645"/>
    <s v="50"/>
    <n v="-28"/>
    <s v=""/>
    <x v="1"/>
    <x v="6"/>
    <x v="1"/>
  </r>
  <r>
    <s v="1012"/>
    <s v="0L"/>
    <x v="6"/>
    <d v="2018-06-20T00:00:00"/>
    <x v="1"/>
    <x v="9"/>
    <s v="ZJ"/>
    <s v="9200096645"/>
    <s v="50"/>
    <n v="-140"/>
    <s v=""/>
    <x v="0"/>
    <x v="6"/>
    <x v="0"/>
  </r>
  <r>
    <s v="1012"/>
    <s v="0L"/>
    <x v="6"/>
    <d v="2018-06-20T00:00:00"/>
    <x v="1"/>
    <x v="9"/>
    <s v="ZJ"/>
    <s v="9200096645"/>
    <s v="50"/>
    <n v="-3024"/>
    <s v=""/>
    <x v="1"/>
    <x v="6"/>
    <x v="1"/>
  </r>
  <r>
    <s v="1012"/>
    <s v="0L"/>
    <x v="6"/>
    <d v="2018-06-20T00:00:00"/>
    <x v="1"/>
    <x v="9"/>
    <s v="ZJ"/>
    <s v="9200096645"/>
    <s v="50"/>
    <n v="-56"/>
    <s v=""/>
    <x v="1"/>
    <x v="6"/>
    <x v="1"/>
  </r>
  <r>
    <s v="1012"/>
    <s v="0L"/>
    <x v="6"/>
    <d v="2018-06-20T00:00:00"/>
    <x v="1"/>
    <x v="9"/>
    <s v="ZJ"/>
    <s v="9200096644"/>
    <s v="40"/>
    <n v="28"/>
    <s v=""/>
    <x v="1"/>
    <x v="6"/>
    <x v="1"/>
  </r>
  <r>
    <s v="1012"/>
    <s v="0L"/>
    <x v="6"/>
    <d v="2018-06-20T00:00:00"/>
    <x v="1"/>
    <x v="9"/>
    <s v="ZJ"/>
    <s v="9200096644"/>
    <s v="40"/>
    <n v="28"/>
    <s v=""/>
    <x v="1"/>
    <x v="6"/>
    <x v="1"/>
  </r>
  <r>
    <s v="1012"/>
    <s v="0L"/>
    <x v="6"/>
    <d v="2018-07-07T00:00:00"/>
    <x v="1"/>
    <x v="10"/>
    <s v="ZJ"/>
    <s v="9200097321"/>
    <s v="50"/>
    <n v="-28"/>
    <s v=""/>
    <x v="1"/>
    <x v="6"/>
    <x v="1"/>
  </r>
  <r>
    <s v="1012"/>
    <s v="0L"/>
    <x v="6"/>
    <d v="2018-07-08T00:00:00"/>
    <x v="1"/>
    <x v="10"/>
    <s v="ZJ"/>
    <s v="9200097322"/>
    <s v="50"/>
    <n v="-392"/>
    <s v=""/>
    <x v="1"/>
    <x v="6"/>
    <x v="1"/>
  </r>
  <r>
    <s v="1012"/>
    <s v="0L"/>
    <x v="6"/>
    <d v="2018-06-21T00:00:00"/>
    <x v="1"/>
    <x v="9"/>
    <s v="ZJ"/>
    <s v="9200096707"/>
    <s v="50"/>
    <n v="-56"/>
    <s v=""/>
    <x v="0"/>
    <x v="6"/>
    <x v="0"/>
  </r>
  <r>
    <s v="1012"/>
    <s v="0L"/>
    <x v="6"/>
    <d v="2018-06-21T00:00:00"/>
    <x v="1"/>
    <x v="9"/>
    <s v="ZJ"/>
    <s v="9200096707"/>
    <s v="50"/>
    <n v="-28"/>
    <s v=""/>
    <x v="5"/>
    <x v="6"/>
    <x v="5"/>
  </r>
  <r>
    <s v="1012"/>
    <s v="0L"/>
    <x v="6"/>
    <d v="2018-06-21T00:00:00"/>
    <x v="1"/>
    <x v="9"/>
    <s v="ZJ"/>
    <s v="9200096707"/>
    <s v="50"/>
    <n v="-1542.22"/>
    <s v=""/>
    <x v="1"/>
    <x v="6"/>
    <x v="1"/>
  </r>
  <r>
    <s v="1012"/>
    <s v="0L"/>
    <x v="6"/>
    <d v="2018-06-21T00:00:00"/>
    <x v="1"/>
    <x v="9"/>
    <s v="ZJ"/>
    <s v="9200096707"/>
    <s v="50"/>
    <n v="-84"/>
    <s v=""/>
    <x v="1"/>
    <x v="6"/>
    <x v="1"/>
  </r>
  <r>
    <s v="1012"/>
    <s v="0L"/>
    <x v="6"/>
    <d v="2018-06-21T00:00:00"/>
    <x v="1"/>
    <x v="9"/>
    <s v="ZJ"/>
    <s v="9200096707"/>
    <s v="50"/>
    <n v="-56"/>
    <s v=""/>
    <x v="2"/>
    <x v="6"/>
    <x v="2"/>
  </r>
  <r>
    <s v="1012"/>
    <s v="0L"/>
    <x v="6"/>
    <d v="2018-06-21T00:00:00"/>
    <x v="1"/>
    <x v="9"/>
    <s v="ZJ"/>
    <s v="9200096706"/>
    <s v="40"/>
    <n v="2.2200000000000002"/>
    <s v=""/>
    <x v="1"/>
    <x v="6"/>
    <x v="1"/>
  </r>
  <r>
    <s v="1012"/>
    <s v="0L"/>
    <x v="6"/>
    <d v="2018-06-22T00:00:00"/>
    <x v="1"/>
    <x v="9"/>
    <s v="ZJ"/>
    <s v="9200096734"/>
    <s v="50"/>
    <n v="-28"/>
    <s v=""/>
    <x v="1"/>
    <x v="6"/>
    <x v="1"/>
  </r>
  <r>
    <s v="1012"/>
    <s v="0L"/>
    <x v="6"/>
    <d v="2018-06-22T00:00:00"/>
    <x v="1"/>
    <x v="9"/>
    <s v="ZJ"/>
    <s v="9200096755"/>
    <s v="50"/>
    <n v="-28"/>
    <s v=""/>
    <x v="2"/>
    <x v="6"/>
    <x v="2"/>
  </r>
  <r>
    <s v="1012"/>
    <s v="0L"/>
    <x v="6"/>
    <d v="2018-06-22T00:00:00"/>
    <x v="1"/>
    <x v="9"/>
    <s v="ZJ"/>
    <s v="9200096755"/>
    <s v="50"/>
    <n v="-56"/>
    <s v=""/>
    <x v="0"/>
    <x v="6"/>
    <x v="0"/>
  </r>
  <r>
    <s v="1012"/>
    <s v="0L"/>
    <x v="6"/>
    <d v="2018-06-22T00:00:00"/>
    <x v="1"/>
    <x v="9"/>
    <s v="ZJ"/>
    <s v="9200096755"/>
    <s v="50"/>
    <n v="-4396"/>
    <s v=""/>
    <x v="1"/>
    <x v="6"/>
    <x v="1"/>
  </r>
  <r>
    <s v="1012"/>
    <s v="0L"/>
    <x v="6"/>
    <d v="2018-06-22T00:00:00"/>
    <x v="1"/>
    <x v="9"/>
    <s v="ZJ"/>
    <s v="9200096754"/>
    <s v="40"/>
    <n v="28"/>
    <s v=""/>
    <x v="1"/>
    <x v="6"/>
    <x v="1"/>
  </r>
  <r>
    <s v="1012"/>
    <s v="0L"/>
    <x v="6"/>
    <d v="2018-06-23T00:00:00"/>
    <x v="1"/>
    <x v="9"/>
    <s v="ZJ"/>
    <s v="9200096782"/>
    <s v="50"/>
    <n v="-532"/>
    <s v=""/>
    <x v="1"/>
    <x v="6"/>
    <x v="1"/>
  </r>
  <r>
    <s v="1012"/>
    <s v="0L"/>
    <x v="6"/>
    <d v="2018-06-25T00:00:00"/>
    <x v="1"/>
    <x v="9"/>
    <s v="ZJ"/>
    <s v="9200096883"/>
    <s v="50"/>
    <n v="-28"/>
    <s v=""/>
    <x v="0"/>
    <x v="6"/>
    <x v="0"/>
  </r>
  <r>
    <s v="1012"/>
    <s v="0L"/>
    <x v="6"/>
    <d v="2018-06-25T00:00:00"/>
    <x v="1"/>
    <x v="9"/>
    <s v="ZJ"/>
    <s v="9200096883"/>
    <s v="50"/>
    <n v="-28"/>
    <s v=""/>
    <x v="1"/>
    <x v="6"/>
    <x v="1"/>
  </r>
  <r>
    <s v="1012"/>
    <s v="0L"/>
    <x v="6"/>
    <d v="2018-06-25T00:00:00"/>
    <x v="1"/>
    <x v="9"/>
    <s v="ZJ"/>
    <s v="9200096883"/>
    <s v="50"/>
    <n v="-28"/>
    <s v=""/>
    <x v="1"/>
    <x v="6"/>
    <x v="1"/>
  </r>
  <r>
    <s v="1012"/>
    <s v="0L"/>
    <x v="6"/>
    <d v="2018-06-25T00:00:00"/>
    <x v="1"/>
    <x v="9"/>
    <s v="ZJ"/>
    <s v="9200096883"/>
    <s v="50"/>
    <n v="-28"/>
    <s v=""/>
    <x v="2"/>
    <x v="6"/>
    <x v="2"/>
  </r>
  <r>
    <s v="1012"/>
    <s v="0L"/>
    <x v="6"/>
    <d v="2018-06-25T00:00:00"/>
    <x v="1"/>
    <x v="9"/>
    <s v="ZJ"/>
    <s v="9200096883"/>
    <s v="50"/>
    <n v="-588"/>
    <s v=""/>
    <x v="1"/>
    <x v="6"/>
    <x v="1"/>
  </r>
  <r>
    <s v="1012"/>
    <s v="0L"/>
    <x v="6"/>
    <d v="2018-06-26T00:00:00"/>
    <x v="1"/>
    <x v="9"/>
    <s v="ZJ"/>
    <s v="9200096903"/>
    <s v="50"/>
    <n v="-56"/>
    <s v=""/>
    <x v="1"/>
    <x v="6"/>
    <x v="1"/>
  </r>
  <r>
    <s v="1012"/>
    <s v="0L"/>
    <x v="6"/>
    <d v="2018-06-26T00:00:00"/>
    <x v="1"/>
    <x v="9"/>
    <s v="ZJ"/>
    <s v="9200096903"/>
    <s v="50"/>
    <n v="-84"/>
    <s v=""/>
    <x v="1"/>
    <x v="6"/>
    <x v="1"/>
  </r>
  <r>
    <s v="1012"/>
    <s v="0L"/>
    <x v="6"/>
    <d v="2018-06-26T00:00:00"/>
    <x v="1"/>
    <x v="9"/>
    <s v="ZJ"/>
    <s v="9200096903"/>
    <s v="50"/>
    <n v="-28"/>
    <s v=""/>
    <x v="0"/>
    <x v="6"/>
    <x v="0"/>
  </r>
  <r>
    <s v="1012"/>
    <s v="0L"/>
    <x v="6"/>
    <d v="2018-06-26T00:00:00"/>
    <x v="1"/>
    <x v="9"/>
    <s v="ZJ"/>
    <s v="9200096903"/>
    <s v="50"/>
    <n v="-4200"/>
    <s v=""/>
    <x v="1"/>
    <x v="6"/>
    <x v="1"/>
  </r>
  <r>
    <s v="1012"/>
    <s v="0L"/>
    <x v="6"/>
    <d v="2018-06-26T00:00:00"/>
    <x v="1"/>
    <x v="9"/>
    <s v="ZJ"/>
    <s v="9200096903"/>
    <s v="50"/>
    <n v="-56"/>
    <s v=""/>
    <x v="2"/>
    <x v="6"/>
    <x v="2"/>
  </r>
  <r>
    <s v="1012"/>
    <s v="0L"/>
    <x v="6"/>
    <d v="2018-06-27T00:00:00"/>
    <x v="1"/>
    <x v="9"/>
    <s v="ZJ"/>
    <s v="9200096906"/>
    <s v="50"/>
    <n v="-364"/>
    <s v=""/>
    <x v="1"/>
    <x v="6"/>
    <x v="1"/>
  </r>
  <r>
    <s v="1012"/>
    <s v="0L"/>
    <x v="6"/>
    <d v="2018-06-27T00:00:00"/>
    <x v="1"/>
    <x v="9"/>
    <s v="ZJ"/>
    <s v="9200096944"/>
    <s v="50"/>
    <n v="-28"/>
    <s v=""/>
    <x v="1"/>
    <x v="6"/>
    <x v="1"/>
  </r>
  <r>
    <s v="1012"/>
    <s v="0L"/>
    <x v="6"/>
    <d v="2018-06-27T00:00:00"/>
    <x v="1"/>
    <x v="9"/>
    <s v="ZJ"/>
    <s v="9200096944"/>
    <s v="50"/>
    <n v="-56"/>
    <s v=""/>
    <x v="0"/>
    <x v="6"/>
    <x v="0"/>
  </r>
  <r>
    <s v="1012"/>
    <s v="0L"/>
    <x v="6"/>
    <d v="2018-06-27T00:00:00"/>
    <x v="1"/>
    <x v="9"/>
    <s v="ZJ"/>
    <s v="9200096944"/>
    <s v="50"/>
    <n v="-2632"/>
    <s v=""/>
    <x v="1"/>
    <x v="6"/>
    <x v="1"/>
  </r>
  <r>
    <s v="1012"/>
    <s v="0L"/>
    <x v="6"/>
    <d v="2018-06-27T00:00:00"/>
    <x v="1"/>
    <x v="9"/>
    <s v="ZJ"/>
    <s v="9200096944"/>
    <s v="50"/>
    <n v="-56"/>
    <s v=""/>
    <x v="1"/>
    <x v="6"/>
    <x v="1"/>
  </r>
  <r>
    <s v="1012"/>
    <s v="0L"/>
    <x v="6"/>
    <d v="2018-06-28T00:00:00"/>
    <x v="1"/>
    <x v="9"/>
    <s v="ZJ"/>
    <s v="9200096976"/>
    <s v="50"/>
    <n v="-28"/>
    <s v=""/>
    <x v="1"/>
    <x v="6"/>
    <x v="1"/>
  </r>
  <r>
    <s v="1012"/>
    <s v="0L"/>
    <x v="6"/>
    <d v="2018-06-28T00:00:00"/>
    <x v="1"/>
    <x v="9"/>
    <s v="ZJ"/>
    <s v="9200096999"/>
    <s v="50"/>
    <n v="-56"/>
    <s v=""/>
    <x v="5"/>
    <x v="6"/>
    <x v="5"/>
  </r>
  <r>
    <s v="1012"/>
    <s v="0L"/>
    <x v="6"/>
    <d v="2018-06-28T00:00:00"/>
    <x v="1"/>
    <x v="9"/>
    <s v="ZJ"/>
    <s v="9200096999"/>
    <s v="50"/>
    <n v="-2408"/>
    <s v=""/>
    <x v="1"/>
    <x v="6"/>
    <x v="1"/>
  </r>
  <r>
    <s v="1012"/>
    <s v="0L"/>
    <x v="6"/>
    <d v="2018-06-28T00:00:00"/>
    <x v="1"/>
    <x v="9"/>
    <s v="ZJ"/>
    <s v="9200096999"/>
    <s v="50"/>
    <n v="-28"/>
    <s v=""/>
    <x v="0"/>
    <x v="6"/>
    <x v="0"/>
  </r>
  <r>
    <s v="1012"/>
    <s v="0L"/>
    <x v="6"/>
    <d v="2018-06-28T00:00:00"/>
    <x v="1"/>
    <x v="9"/>
    <s v="ZJ"/>
    <s v="9200097013"/>
    <s v="40"/>
    <n v="28"/>
    <s v=""/>
    <x v="1"/>
    <x v="6"/>
    <x v="1"/>
  </r>
  <r>
    <s v="1012"/>
    <s v="0L"/>
    <x v="6"/>
    <d v="2018-06-30T00:00:00"/>
    <x v="1"/>
    <x v="9"/>
    <s v="ZJ"/>
    <s v="9200097093"/>
    <s v="50"/>
    <n v="-420"/>
    <s v=""/>
    <x v="1"/>
    <x v="6"/>
    <x v="1"/>
  </r>
  <r>
    <s v="1012"/>
    <s v="0L"/>
    <x v="6"/>
    <d v="2018-06-29T00:00:00"/>
    <x v="1"/>
    <x v="9"/>
    <s v="ZJ"/>
    <s v="9200097051"/>
    <s v="50"/>
    <n v="-28"/>
    <s v=""/>
    <x v="1"/>
    <x v="6"/>
    <x v="1"/>
  </r>
  <r>
    <s v="1012"/>
    <s v="0L"/>
    <x v="6"/>
    <d v="2018-06-29T00:00:00"/>
    <x v="1"/>
    <x v="9"/>
    <s v="ZJ"/>
    <s v="9200097051"/>
    <s v="50"/>
    <n v="-28"/>
    <s v=""/>
    <x v="1"/>
    <x v="6"/>
    <x v="1"/>
  </r>
  <r>
    <s v="1012"/>
    <s v="0L"/>
    <x v="6"/>
    <d v="2018-06-29T00:00:00"/>
    <x v="1"/>
    <x v="9"/>
    <s v="ZJ"/>
    <s v="9200097051"/>
    <s v="50"/>
    <n v="-28"/>
    <s v=""/>
    <x v="1"/>
    <x v="6"/>
    <x v="1"/>
  </r>
  <r>
    <s v="1012"/>
    <s v="0L"/>
    <x v="6"/>
    <d v="2018-06-29T00:00:00"/>
    <x v="1"/>
    <x v="9"/>
    <s v="ZJ"/>
    <s v="9200097051"/>
    <s v="50"/>
    <n v="-4844"/>
    <s v=""/>
    <x v="1"/>
    <x v="6"/>
    <x v="1"/>
  </r>
  <r>
    <s v="1012"/>
    <s v="0L"/>
    <x v="6"/>
    <d v="2018-06-29T00:00:00"/>
    <x v="1"/>
    <x v="9"/>
    <s v="ZJ"/>
    <s v="9200097051"/>
    <s v="50"/>
    <n v="-56"/>
    <s v=""/>
    <x v="0"/>
    <x v="6"/>
    <x v="0"/>
  </r>
  <r>
    <s v="1012"/>
    <s v="0L"/>
    <x v="6"/>
    <d v="2018-06-29T00:00:00"/>
    <x v="1"/>
    <x v="9"/>
    <s v="ZJ"/>
    <s v="9200097051"/>
    <s v="50"/>
    <n v="-84"/>
    <s v=""/>
    <x v="2"/>
    <x v="6"/>
    <x v="2"/>
  </r>
  <r>
    <s v="1012"/>
    <s v="0L"/>
    <x v="6"/>
    <d v="2018-06-18T00:00:00"/>
    <x v="1"/>
    <x v="9"/>
    <s v="ZJ"/>
    <s v="9200097054"/>
    <s v="40"/>
    <n v="28"/>
    <s v=""/>
    <x v="1"/>
    <x v="6"/>
    <x v="1"/>
  </r>
  <r>
    <s v="1012"/>
    <s v="0L"/>
    <x v="6"/>
    <d v="2018-06-29T00:00:00"/>
    <x v="1"/>
    <x v="9"/>
    <s v="ZJ"/>
    <s v="9200097057"/>
    <s v="40"/>
    <n v="28"/>
    <s v=""/>
    <x v="1"/>
    <x v="6"/>
    <x v="1"/>
  </r>
  <r>
    <s v="1012"/>
    <s v="0L"/>
    <x v="6"/>
    <d v="2018-06-30T00:00:00"/>
    <x v="1"/>
    <x v="9"/>
    <s v="ZJ"/>
    <s v="9200097086"/>
    <s v="50"/>
    <n v="-112"/>
    <s v=""/>
    <x v="1"/>
    <x v="6"/>
    <x v="1"/>
  </r>
  <r>
    <s v="1012"/>
    <s v="0L"/>
    <x v="6"/>
    <d v="2018-07-03T00:00:00"/>
    <x v="1"/>
    <x v="10"/>
    <s v="ZJ"/>
    <s v="9200097147"/>
    <s v="50"/>
    <n v="-56"/>
    <s v=""/>
    <x v="1"/>
    <x v="6"/>
    <x v="1"/>
  </r>
  <r>
    <s v="1012"/>
    <s v="0L"/>
    <x v="6"/>
    <d v="2018-07-03T00:00:00"/>
    <x v="1"/>
    <x v="10"/>
    <s v="ZJ"/>
    <s v="9200097147"/>
    <s v="50"/>
    <n v="-4340"/>
    <s v=""/>
    <x v="1"/>
    <x v="6"/>
    <x v="1"/>
  </r>
  <r>
    <s v="1012"/>
    <s v="0L"/>
    <x v="6"/>
    <d v="2018-07-03T00:00:00"/>
    <x v="1"/>
    <x v="10"/>
    <s v="ZJ"/>
    <s v="9200097147"/>
    <s v="50"/>
    <n v="-196"/>
    <s v=""/>
    <x v="0"/>
    <x v="6"/>
    <x v="0"/>
  </r>
  <r>
    <s v="1012"/>
    <s v="0L"/>
    <x v="6"/>
    <d v="2018-07-03T00:00:00"/>
    <x v="1"/>
    <x v="10"/>
    <s v="ZJ"/>
    <s v="9200097147"/>
    <s v="50"/>
    <n v="-28"/>
    <s v=""/>
    <x v="1"/>
    <x v="6"/>
    <x v="1"/>
  </r>
  <r>
    <s v="1012"/>
    <s v="0L"/>
    <x v="6"/>
    <d v="2018-07-03T00:00:00"/>
    <x v="1"/>
    <x v="10"/>
    <s v="ZJ"/>
    <s v="9200097147"/>
    <s v="50"/>
    <n v="-28"/>
    <s v=""/>
    <x v="5"/>
    <x v="6"/>
    <x v="5"/>
  </r>
  <r>
    <s v="1012"/>
    <s v="0L"/>
    <x v="6"/>
    <d v="2018-07-03T00:00:00"/>
    <x v="1"/>
    <x v="10"/>
    <s v="ZJ"/>
    <s v="9200097147"/>
    <s v="50"/>
    <n v="-28"/>
    <s v=""/>
    <x v="1"/>
    <x v="6"/>
    <x v="1"/>
  </r>
  <r>
    <s v="1012"/>
    <s v="0L"/>
    <x v="6"/>
    <d v="2018-07-03T00:00:00"/>
    <x v="1"/>
    <x v="10"/>
    <s v="ZJ"/>
    <s v="9200097147"/>
    <s v="50"/>
    <n v="-28"/>
    <s v=""/>
    <x v="2"/>
    <x v="6"/>
    <x v="2"/>
  </r>
  <r>
    <s v="1012"/>
    <s v="0L"/>
    <x v="6"/>
    <d v="2018-07-03T00:00:00"/>
    <x v="1"/>
    <x v="10"/>
    <s v="ZJ"/>
    <s v="9200097147"/>
    <s v="50"/>
    <n v="-28"/>
    <s v=""/>
    <x v="1"/>
    <x v="6"/>
    <x v="1"/>
  </r>
  <r>
    <s v="1012"/>
    <s v="0L"/>
    <x v="6"/>
    <d v="2018-07-02T00:00:00"/>
    <x v="1"/>
    <x v="10"/>
    <s v="ZJ"/>
    <s v="9200097161"/>
    <s v="40"/>
    <n v="108"/>
    <s v=""/>
    <x v="0"/>
    <x v="6"/>
    <x v="0"/>
  </r>
  <r>
    <s v="1012"/>
    <s v="0L"/>
    <x v="6"/>
    <d v="2018-07-03T00:00:00"/>
    <x v="1"/>
    <x v="10"/>
    <s v="ZJ"/>
    <s v="9200097163"/>
    <s v="40"/>
    <n v="354"/>
    <s v=""/>
    <x v="0"/>
    <x v="6"/>
    <x v="0"/>
  </r>
  <r>
    <s v="1012"/>
    <s v="0L"/>
    <x v="6"/>
    <d v="2018-07-02T00:00:00"/>
    <x v="1"/>
    <x v="10"/>
    <s v="ZJ"/>
    <s v="9200097176"/>
    <s v="50"/>
    <n v="-56"/>
    <s v=""/>
    <x v="0"/>
    <x v="6"/>
    <x v="0"/>
  </r>
  <r>
    <s v="1012"/>
    <s v="0L"/>
    <x v="6"/>
    <d v="2018-07-02T00:00:00"/>
    <x v="1"/>
    <x v="10"/>
    <s v="ZJ"/>
    <s v="9200097176"/>
    <s v="50"/>
    <n v="-112"/>
    <s v=""/>
    <x v="2"/>
    <x v="6"/>
    <x v="2"/>
  </r>
  <r>
    <s v="1012"/>
    <s v="0L"/>
    <x v="6"/>
    <d v="2018-07-02T00:00:00"/>
    <x v="1"/>
    <x v="10"/>
    <s v="ZJ"/>
    <s v="9200097176"/>
    <s v="50"/>
    <n v="-280"/>
    <s v=""/>
    <x v="1"/>
    <x v="6"/>
    <x v="1"/>
  </r>
  <r>
    <s v="1012"/>
    <s v="0L"/>
    <x v="6"/>
    <d v="2018-07-02T00:00:00"/>
    <x v="1"/>
    <x v="10"/>
    <s v="ZJ"/>
    <s v="9200097176"/>
    <s v="50"/>
    <n v="-4956"/>
    <s v=""/>
    <x v="1"/>
    <x v="6"/>
    <x v="1"/>
  </r>
  <r>
    <s v="1012"/>
    <s v="0L"/>
    <x v="6"/>
    <d v="2018-07-04T00:00:00"/>
    <x v="1"/>
    <x v="10"/>
    <s v="ZJ"/>
    <s v="9200097199"/>
    <s v="50"/>
    <n v="-532"/>
    <s v=""/>
    <x v="1"/>
    <x v="6"/>
    <x v="1"/>
  </r>
  <r>
    <s v="1012"/>
    <s v="0L"/>
    <x v="6"/>
    <d v="2018-07-05T00:00:00"/>
    <x v="1"/>
    <x v="10"/>
    <s v="ZJ"/>
    <s v="9200097220"/>
    <s v="50"/>
    <n v="-28"/>
    <s v=""/>
    <x v="1"/>
    <x v="6"/>
    <x v="1"/>
  </r>
  <r>
    <s v="1012"/>
    <s v="0L"/>
    <x v="6"/>
    <d v="2018-07-05T00:00:00"/>
    <x v="1"/>
    <x v="10"/>
    <s v="ZJ"/>
    <s v="9200097220"/>
    <s v="50"/>
    <n v="-28"/>
    <s v=""/>
    <x v="1"/>
    <x v="6"/>
    <x v="1"/>
  </r>
  <r>
    <s v="1012"/>
    <s v="0L"/>
    <x v="6"/>
    <d v="2018-07-05T00:00:00"/>
    <x v="1"/>
    <x v="10"/>
    <s v="ZJ"/>
    <s v="9200097220"/>
    <s v="50"/>
    <n v="-28"/>
    <s v=""/>
    <x v="0"/>
    <x v="6"/>
    <x v="0"/>
  </r>
  <r>
    <s v="1012"/>
    <s v="0L"/>
    <x v="6"/>
    <d v="2018-07-05T00:00:00"/>
    <x v="1"/>
    <x v="10"/>
    <s v="ZJ"/>
    <s v="9200097220"/>
    <s v="50"/>
    <n v="-112"/>
    <s v=""/>
    <x v="1"/>
    <x v="6"/>
    <x v="1"/>
  </r>
  <r>
    <s v="1012"/>
    <s v="0L"/>
    <x v="6"/>
    <d v="2018-07-05T00:00:00"/>
    <x v="1"/>
    <x v="10"/>
    <s v="ZJ"/>
    <s v="9200097220"/>
    <s v="50"/>
    <n v="-2828"/>
    <s v=""/>
    <x v="1"/>
    <x v="6"/>
    <x v="1"/>
  </r>
  <r>
    <s v="1012"/>
    <s v="0L"/>
    <x v="6"/>
    <d v="2018-07-05T00:00:00"/>
    <x v="1"/>
    <x v="10"/>
    <s v="ZJ"/>
    <s v="9200097220"/>
    <s v="50"/>
    <n v="-28"/>
    <s v=""/>
    <x v="2"/>
    <x v="6"/>
    <x v="2"/>
  </r>
  <r>
    <s v="1012"/>
    <s v="0L"/>
    <x v="6"/>
    <d v="2018-07-05T00:00:00"/>
    <x v="1"/>
    <x v="10"/>
    <s v="ZJ"/>
    <s v="9200097220"/>
    <s v="50"/>
    <n v="-28"/>
    <s v=""/>
    <x v="2"/>
    <x v="6"/>
    <x v="2"/>
  </r>
  <r>
    <s v="1012"/>
    <s v="0L"/>
    <x v="6"/>
    <d v="2018-07-05T00:00:00"/>
    <x v="1"/>
    <x v="10"/>
    <s v="ZJ"/>
    <s v="9200097244"/>
    <s v="40"/>
    <n v="28"/>
    <s v=""/>
    <x v="1"/>
    <x v="6"/>
    <x v="1"/>
  </r>
  <r>
    <s v="1012"/>
    <s v="0L"/>
    <x v="6"/>
    <d v="2018-08-10T00:00:00"/>
    <x v="1"/>
    <x v="11"/>
    <s v="ZJ"/>
    <s v="9200098619"/>
    <s v="50"/>
    <n v="-28"/>
    <s v=""/>
    <x v="1"/>
    <x v="6"/>
    <x v="1"/>
  </r>
  <r>
    <s v="1012"/>
    <s v="0L"/>
    <x v="6"/>
    <d v="2018-07-10T00:00:00"/>
    <x v="1"/>
    <x v="10"/>
    <s v="ZJ"/>
    <s v="9200097374"/>
    <s v="50"/>
    <n v="-28"/>
    <s v=""/>
    <x v="0"/>
    <x v="6"/>
    <x v="0"/>
  </r>
  <r>
    <s v="1012"/>
    <s v="0L"/>
    <x v="6"/>
    <d v="2018-07-10T00:00:00"/>
    <x v="1"/>
    <x v="10"/>
    <s v="ZJ"/>
    <s v="9200097374"/>
    <s v="50"/>
    <n v="-28"/>
    <s v=""/>
    <x v="1"/>
    <x v="6"/>
    <x v="1"/>
  </r>
  <r>
    <s v="1012"/>
    <s v="0L"/>
    <x v="6"/>
    <d v="2018-07-10T00:00:00"/>
    <x v="1"/>
    <x v="10"/>
    <s v="ZJ"/>
    <s v="9200097374"/>
    <s v="50"/>
    <n v="-28"/>
    <s v=""/>
    <x v="2"/>
    <x v="6"/>
    <x v="2"/>
  </r>
  <r>
    <s v="1012"/>
    <s v="0L"/>
    <x v="6"/>
    <d v="2018-07-10T00:00:00"/>
    <x v="1"/>
    <x v="10"/>
    <s v="ZJ"/>
    <s v="9200097374"/>
    <s v="50"/>
    <n v="-3612"/>
    <s v=""/>
    <x v="1"/>
    <x v="6"/>
    <x v="1"/>
  </r>
  <r>
    <s v="1012"/>
    <s v="0L"/>
    <x v="6"/>
    <d v="2018-07-10T00:00:00"/>
    <x v="1"/>
    <x v="10"/>
    <s v="ZJ"/>
    <s v="9200097374"/>
    <s v="50"/>
    <n v="-28"/>
    <s v=""/>
    <x v="0"/>
    <x v="6"/>
    <x v="0"/>
  </r>
  <r>
    <s v="1012"/>
    <s v="0L"/>
    <x v="6"/>
    <d v="2018-07-10T00:00:00"/>
    <x v="1"/>
    <x v="10"/>
    <s v="ZJ"/>
    <s v="9200097374"/>
    <s v="50"/>
    <n v="-28"/>
    <s v=""/>
    <x v="4"/>
    <x v="6"/>
    <x v="4"/>
  </r>
  <r>
    <s v="1012"/>
    <s v="0L"/>
    <x v="6"/>
    <d v="2018-07-10T00:00:00"/>
    <x v="1"/>
    <x v="10"/>
    <s v="ZJ"/>
    <s v="9200097374"/>
    <s v="50"/>
    <n v="-28"/>
    <s v=""/>
    <x v="1"/>
    <x v="6"/>
    <x v="1"/>
  </r>
  <r>
    <s v="1012"/>
    <s v="0L"/>
    <x v="6"/>
    <d v="2018-07-10T00:00:00"/>
    <x v="1"/>
    <x v="10"/>
    <s v="ZJ"/>
    <s v="9200097374"/>
    <s v="50"/>
    <n v="-28"/>
    <s v=""/>
    <x v="5"/>
    <x v="6"/>
    <x v="5"/>
  </r>
  <r>
    <s v="1012"/>
    <s v="0L"/>
    <x v="6"/>
    <d v="2018-07-10T00:00:00"/>
    <x v="1"/>
    <x v="10"/>
    <s v="ZJ"/>
    <s v="9200097374"/>
    <s v="50"/>
    <n v="-28"/>
    <s v=""/>
    <x v="1"/>
    <x v="6"/>
    <x v="1"/>
  </r>
  <r>
    <s v="1012"/>
    <s v="0L"/>
    <x v="6"/>
    <d v="2018-07-10T00:00:00"/>
    <x v="1"/>
    <x v="10"/>
    <s v="ZJ"/>
    <s v="9200097374"/>
    <s v="50"/>
    <n v="-56"/>
    <s v=""/>
    <x v="0"/>
    <x v="6"/>
    <x v="0"/>
  </r>
  <r>
    <s v="1012"/>
    <s v="0L"/>
    <x v="6"/>
    <d v="2018-07-09T00:00:00"/>
    <x v="1"/>
    <x v="10"/>
    <s v="ZJ"/>
    <s v="9200097386"/>
    <s v="50"/>
    <n v="-28"/>
    <s v=""/>
    <x v="1"/>
    <x v="6"/>
    <x v="1"/>
  </r>
  <r>
    <s v="1012"/>
    <s v="0L"/>
    <x v="6"/>
    <d v="2018-07-09T00:00:00"/>
    <x v="1"/>
    <x v="10"/>
    <s v="ZJ"/>
    <s v="9200097386"/>
    <s v="50"/>
    <n v="-28"/>
    <s v=""/>
    <x v="5"/>
    <x v="6"/>
    <x v="5"/>
  </r>
  <r>
    <s v="1012"/>
    <s v="0L"/>
    <x v="6"/>
    <d v="2018-07-09T00:00:00"/>
    <x v="1"/>
    <x v="10"/>
    <s v="ZJ"/>
    <s v="9200097386"/>
    <s v="50"/>
    <n v="-28"/>
    <s v=""/>
    <x v="1"/>
    <x v="6"/>
    <x v="1"/>
  </r>
  <r>
    <s v="1012"/>
    <s v="0L"/>
    <x v="6"/>
    <d v="2018-07-09T00:00:00"/>
    <x v="1"/>
    <x v="10"/>
    <s v="ZJ"/>
    <s v="9200097386"/>
    <s v="50"/>
    <n v="-56"/>
    <s v=""/>
    <x v="1"/>
    <x v="6"/>
    <x v="1"/>
  </r>
  <r>
    <s v="1012"/>
    <s v="0L"/>
    <x v="6"/>
    <d v="2018-07-09T00:00:00"/>
    <x v="1"/>
    <x v="10"/>
    <s v="ZJ"/>
    <s v="9200097386"/>
    <s v="50"/>
    <n v="-28"/>
    <s v=""/>
    <x v="2"/>
    <x v="6"/>
    <x v="2"/>
  </r>
  <r>
    <s v="1012"/>
    <s v="0L"/>
    <x v="6"/>
    <d v="2018-07-09T00:00:00"/>
    <x v="1"/>
    <x v="10"/>
    <s v="ZJ"/>
    <s v="9200097386"/>
    <s v="50"/>
    <n v="-3696"/>
    <s v=""/>
    <x v="1"/>
    <x v="6"/>
    <x v="1"/>
  </r>
  <r>
    <s v="1012"/>
    <s v="0L"/>
    <x v="6"/>
    <d v="2018-07-09T00:00:00"/>
    <x v="1"/>
    <x v="10"/>
    <s v="ZJ"/>
    <s v="9200097386"/>
    <s v="50"/>
    <n v="-56"/>
    <s v=""/>
    <x v="0"/>
    <x v="6"/>
    <x v="0"/>
  </r>
  <r>
    <s v="1012"/>
    <s v="0L"/>
    <x v="6"/>
    <d v="2018-07-09T00:00:00"/>
    <x v="1"/>
    <x v="10"/>
    <s v="ZJ"/>
    <s v="9200097386"/>
    <s v="50"/>
    <n v="-56"/>
    <s v=""/>
    <x v="1"/>
    <x v="6"/>
    <x v="1"/>
  </r>
  <r>
    <s v="1012"/>
    <s v="0L"/>
    <x v="6"/>
    <d v="2018-07-11T00:00:00"/>
    <x v="1"/>
    <x v="10"/>
    <s v="ZJ"/>
    <s v="9200097433"/>
    <s v="50"/>
    <n v="-28"/>
    <s v=""/>
    <x v="0"/>
    <x v="6"/>
    <x v="0"/>
  </r>
  <r>
    <s v="1012"/>
    <s v="0L"/>
    <x v="6"/>
    <d v="2018-07-11T00:00:00"/>
    <x v="1"/>
    <x v="10"/>
    <s v="ZJ"/>
    <s v="9200097433"/>
    <s v="50"/>
    <n v="-504"/>
    <s v=""/>
    <x v="1"/>
    <x v="6"/>
    <x v="1"/>
  </r>
  <r>
    <s v="1012"/>
    <s v="0L"/>
    <x v="6"/>
    <d v="2018-07-11T00:00:00"/>
    <x v="1"/>
    <x v="10"/>
    <s v="ZJ"/>
    <s v="9200097464"/>
    <s v="50"/>
    <n v="-84"/>
    <s v=""/>
    <x v="0"/>
    <x v="6"/>
    <x v="0"/>
  </r>
  <r>
    <s v="1012"/>
    <s v="0L"/>
    <x v="6"/>
    <d v="2018-07-11T00:00:00"/>
    <x v="1"/>
    <x v="10"/>
    <s v="ZJ"/>
    <s v="9200097464"/>
    <s v="50"/>
    <n v="-28"/>
    <s v=""/>
    <x v="2"/>
    <x v="6"/>
    <x v="2"/>
  </r>
  <r>
    <s v="1012"/>
    <s v="0L"/>
    <x v="6"/>
    <d v="2018-07-11T00:00:00"/>
    <x v="1"/>
    <x v="10"/>
    <s v="ZJ"/>
    <s v="9200097464"/>
    <s v="50"/>
    <n v="-28"/>
    <s v=""/>
    <x v="1"/>
    <x v="6"/>
    <x v="1"/>
  </r>
  <r>
    <s v="1012"/>
    <s v="0L"/>
    <x v="6"/>
    <d v="2018-07-11T00:00:00"/>
    <x v="1"/>
    <x v="10"/>
    <s v="ZJ"/>
    <s v="9200097464"/>
    <s v="50"/>
    <n v="-28"/>
    <s v=""/>
    <x v="1"/>
    <x v="6"/>
    <x v="1"/>
  </r>
  <r>
    <s v="1012"/>
    <s v="0L"/>
    <x v="6"/>
    <d v="2018-07-11T00:00:00"/>
    <x v="1"/>
    <x v="10"/>
    <s v="ZJ"/>
    <s v="9200097464"/>
    <s v="50"/>
    <n v="-2492"/>
    <s v=""/>
    <x v="1"/>
    <x v="6"/>
    <x v="1"/>
  </r>
  <r>
    <s v="1012"/>
    <s v="0L"/>
    <x v="6"/>
    <d v="2018-07-11T00:00:00"/>
    <x v="1"/>
    <x v="10"/>
    <s v="ZJ"/>
    <s v="9200097464"/>
    <s v="50"/>
    <n v="-56"/>
    <s v=""/>
    <x v="1"/>
    <x v="6"/>
    <x v="1"/>
  </r>
  <r>
    <s v="1012"/>
    <s v="0L"/>
    <x v="6"/>
    <d v="2018-07-12T00:00:00"/>
    <x v="1"/>
    <x v="10"/>
    <s v="ZJ"/>
    <s v="9200097510"/>
    <s v="50"/>
    <n v="-2128"/>
    <s v=""/>
    <x v="1"/>
    <x v="6"/>
    <x v="1"/>
  </r>
  <r>
    <s v="1012"/>
    <s v="0L"/>
    <x v="6"/>
    <d v="2018-07-12T00:00:00"/>
    <x v="1"/>
    <x v="10"/>
    <s v="ZJ"/>
    <s v="9200097510"/>
    <s v="50"/>
    <n v="-28"/>
    <s v=""/>
    <x v="2"/>
    <x v="6"/>
    <x v="2"/>
  </r>
  <r>
    <s v="1012"/>
    <s v="0L"/>
    <x v="6"/>
    <d v="2018-07-12T00:00:00"/>
    <x v="1"/>
    <x v="10"/>
    <s v="ZJ"/>
    <s v="9200097510"/>
    <s v="50"/>
    <n v="-112"/>
    <s v=""/>
    <x v="0"/>
    <x v="6"/>
    <x v="0"/>
  </r>
  <r>
    <s v="1012"/>
    <s v="0L"/>
    <x v="6"/>
    <d v="2018-07-12T00:00:00"/>
    <x v="1"/>
    <x v="10"/>
    <s v="ZJ"/>
    <s v="9200097510"/>
    <s v="50"/>
    <n v="-28"/>
    <s v=""/>
    <x v="1"/>
    <x v="6"/>
    <x v="1"/>
  </r>
  <r>
    <s v="1012"/>
    <s v="0L"/>
    <x v="6"/>
    <d v="2018-07-12T00:00:00"/>
    <x v="1"/>
    <x v="10"/>
    <s v="ZJ"/>
    <s v="9200097510"/>
    <s v="50"/>
    <n v="-140"/>
    <s v=""/>
    <x v="1"/>
    <x v="6"/>
    <x v="1"/>
  </r>
  <r>
    <s v="1012"/>
    <s v="0L"/>
    <x v="6"/>
    <d v="2018-07-13T00:00:00"/>
    <x v="1"/>
    <x v="10"/>
    <s v="ZJ"/>
    <s v="9200097565"/>
    <s v="40"/>
    <n v="28"/>
    <s v=""/>
    <x v="1"/>
    <x v="6"/>
    <x v="1"/>
  </r>
  <r>
    <s v="1012"/>
    <s v="0L"/>
    <x v="6"/>
    <d v="2018-07-13T00:00:00"/>
    <x v="1"/>
    <x v="10"/>
    <s v="ZJ"/>
    <s v="9200097567"/>
    <s v="50"/>
    <n v="-28"/>
    <s v=""/>
    <x v="1"/>
    <x v="6"/>
    <x v="1"/>
  </r>
  <r>
    <s v="1012"/>
    <s v="0L"/>
    <x v="6"/>
    <d v="2018-07-13T00:00:00"/>
    <x v="1"/>
    <x v="10"/>
    <s v="ZJ"/>
    <s v="9200097567"/>
    <s v="50"/>
    <n v="-28"/>
    <s v=""/>
    <x v="2"/>
    <x v="6"/>
    <x v="2"/>
  </r>
  <r>
    <s v="1012"/>
    <s v="0L"/>
    <x v="6"/>
    <d v="2018-07-13T00:00:00"/>
    <x v="1"/>
    <x v="10"/>
    <s v="ZJ"/>
    <s v="9200097567"/>
    <s v="50"/>
    <n v="-56"/>
    <s v=""/>
    <x v="1"/>
    <x v="6"/>
    <x v="1"/>
  </r>
  <r>
    <s v="1012"/>
    <s v="0L"/>
    <x v="6"/>
    <d v="2018-07-13T00:00:00"/>
    <x v="1"/>
    <x v="10"/>
    <s v="ZJ"/>
    <s v="9200097567"/>
    <s v="50"/>
    <n v="-5068"/>
    <s v=""/>
    <x v="1"/>
    <x v="6"/>
    <x v="1"/>
  </r>
  <r>
    <s v="1012"/>
    <s v="0L"/>
    <x v="6"/>
    <d v="2018-07-13T00:00:00"/>
    <x v="1"/>
    <x v="10"/>
    <s v="ZJ"/>
    <s v="9200097567"/>
    <s v="50"/>
    <n v="-112"/>
    <s v=""/>
    <x v="1"/>
    <x v="6"/>
    <x v="1"/>
  </r>
  <r>
    <s v="1012"/>
    <s v="0L"/>
    <x v="6"/>
    <d v="2018-07-13T00:00:00"/>
    <x v="1"/>
    <x v="10"/>
    <s v="ZJ"/>
    <s v="9200097567"/>
    <s v="50"/>
    <n v="-84"/>
    <s v=""/>
    <x v="0"/>
    <x v="6"/>
    <x v="0"/>
  </r>
  <r>
    <s v="1012"/>
    <s v="0L"/>
    <x v="6"/>
    <d v="2018-07-14T00:00:00"/>
    <x v="1"/>
    <x v="10"/>
    <s v="ZJ"/>
    <s v="9200097603"/>
    <s v="50"/>
    <n v="-280"/>
    <s v=""/>
    <x v="1"/>
    <x v="6"/>
    <x v="1"/>
  </r>
  <r>
    <s v="1012"/>
    <s v="0L"/>
    <x v="6"/>
    <d v="2018-07-14T00:00:00"/>
    <x v="1"/>
    <x v="10"/>
    <s v="ZJ"/>
    <s v="9200097606"/>
    <s v="50"/>
    <n v="-28"/>
    <s v=""/>
    <x v="1"/>
    <x v="6"/>
    <x v="1"/>
  </r>
  <r>
    <s v="1012"/>
    <s v="0L"/>
    <x v="6"/>
    <d v="2018-07-14T00:00:00"/>
    <x v="1"/>
    <x v="10"/>
    <s v="ZJ"/>
    <s v="9200097612"/>
    <s v="50"/>
    <n v="-84"/>
    <s v=""/>
    <x v="1"/>
    <x v="6"/>
    <x v="1"/>
  </r>
  <r>
    <s v="1012"/>
    <s v="0L"/>
    <x v="6"/>
    <d v="2018-07-14T00:00:00"/>
    <x v="1"/>
    <x v="10"/>
    <s v="ZJ"/>
    <s v="9200097612"/>
    <s v="50"/>
    <n v="-28"/>
    <s v=""/>
    <x v="0"/>
    <x v="6"/>
    <x v="0"/>
  </r>
  <r>
    <s v="1012"/>
    <s v="0L"/>
    <x v="6"/>
    <d v="2018-07-15T00:00:00"/>
    <x v="1"/>
    <x v="10"/>
    <s v="ZJ"/>
    <s v="9200097613"/>
    <s v="50"/>
    <n v="-252"/>
    <s v=""/>
    <x v="1"/>
    <x v="6"/>
    <x v="1"/>
  </r>
  <r>
    <s v="1012"/>
    <s v="0L"/>
    <x v="6"/>
    <d v="2018-07-17T00:00:00"/>
    <x v="1"/>
    <x v="10"/>
    <s v="ZJ"/>
    <s v="9200097671"/>
    <s v="50"/>
    <n v="-28"/>
    <s v=""/>
    <x v="0"/>
    <x v="6"/>
    <x v="0"/>
  </r>
  <r>
    <s v="1012"/>
    <s v="0L"/>
    <x v="6"/>
    <d v="2018-07-17T00:00:00"/>
    <x v="1"/>
    <x v="10"/>
    <s v="ZJ"/>
    <s v="9200097671"/>
    <s v="50"/>
    <n v="-28"/>
    <s v=""/>
    <x v="1"/>
    <x v="6"/>
    <x v="1"/>
  </r>
  <r>
    <s v="1012"/>
    <s v="0L"/>
    <x v="6"/>
    <d v="2018-07-17T00:00:00"/>
    <x v="1"/>
    <x v="10"/>
    <s v="ZJ"/>
    <s v="9200097671"/>
    <s v="50"/>
    <n v="-28"/>
    <s v=""/>
    <x v="1"/>
    <x v="6"/>
    <x v="1"/>
  </r>
  <r>
    <s v="1012"/>
    <s v="0L"/>
    <x v="6"/>
    <d v="2018-07-17T00:00:00"/>
    <x v="1"/>
    <x v="10"/>
    <s v="ZJ"/>
    <s v="9200097671"/>
    <s v="50"/>
    <n v="-28"/>
    <s v=""/>
    <x v="1"/>
    <x v="6"/>
    <x v="1"/>
  </r>
  <r>
    <s v="1012"/>
    <s v="0L"/>
    <x v="6"/>
    <d v="2018-07-17T00:00:00"/>
    <x v="1"/>
    <x v="10"/>
    <s v="ZJ"/>
    <s v="9200097671"/>
    <s v="50"/>
    <n v="-784"/>
    <s v=""/>
    <x v="1"/>
    <x v="6"/>
    <x v="1"/>
  </r>
  <r>
    <s v="1012"/>
    <s v="0L"/>
    <x v="6"/>
    <d v="2018-07-17T00:00:00"/>
    <x v="1"/>
    <x v="10"/>
    <s v="ZJ"/>
    <s v="9200097671"/>
    <s v="50"/>
    <n v="-28"/>
    <s v=""/>
    <x v="1"/>
    <x v="6"/>
    <x v="1"/>
  </r>
  <r>
    <s v="1012"/>
    <s v="0L"/>
    <x v="6"/>
    <d v="2018-07-16T00:00:00"/>
    <x v="1"/>
    <x v="10"/>
    <s v="ZJ"/>
    <s v="9200097678"/>
    <s v="50"/>
    <n v="-84"/>
    <s v=""/>
    <x v="1"/>
    <x v="6"/>
    <x v="1"/>
  </r>
  <r>
    <s v="1012"/>
    <s v="0L"/>
    <x v="6"/>
    <d v="2018-07-16T00:00:00"/>
    <x v="1"/>
    <x v="10"/>
    <s v="ZJ"/>
    <s v="9200097678"/>
    <s v="50"/>
    <n v="-4312"/>
    <s v=""/>
    <x v="1"/>
    <x v="6"/>
    <x v="1"/>
  </r>
  <r>
    <s v="1012"/>
    <s v="0L"/>
    <x v="6"/>
    <d v="2018-07-16T00:00:00"/>
    <x v="1"/>
    <x v="10"/>
    <s v="ZJ"/>
    <s v="9200097678"/>
    <s v="50"/>
    <n v="-28"/>
    <s v=""/>
    <x v="0"/>
    <x v="6"/>
    <x v="0"/>
  </r>
  <r>
    <s v="1012"/>
    <s v="0L"/>
    <x v="6"/>
    <d v="2018-07-16T00:00:00"/>
    <x v="1"/>
    <x v="10"/>
    <s v="ZJ"/>
    <s v="9200097678"/>
    <s v="50"/>
    <n v="-56"/>
    <s v=""/>
    <x v="1"/>
    <x v="6"/>
    <x v="1"/>
  </r>
  <r>
    <s v="1012"/>
    <s v="0L"/>
    <x v="6"/>
    <d v="2018-07-16T00:00:00"/>
    <x v="1"/>
    <x v="10"/>
    <s v="ZJ"/>
    <s v="9200097678"/>
    <s v="50"/>
    <n v="-56"/>
    <s v=""/>
    <x v="2"/>
    <x v="6"/>
    <x v="2"/>
  </r>
  <r>
    <s v="1012"/>
    <s v="0L"/>
    <x v="6"/>
    <d v="2018-07-13T00:00:00"/>
    <x v="1"/>
    <x v="10"/>
    <s v="ZJ"/>
    <s v="9200097676"/>
    <s v="40"/>
    <n v="56"/>
    <s v=""/>
    <x v="1"/>
    <x v="6"/>
    <x v="1"/>
  </r>
  <r>
    <s v="1012"/>
    <s v="0L"/>
    <x v="6"/>
    <d v="2018-07-16T00:00:00"/>
    <x v="1"/>
    <x v="10"/>
    <s v="ZJ"/>
    <s v="9200097677"/>
    <s v="40"/>
    <n v="56"/>
    <s v=""/>
    <x v="1"/>
    <x v="6"/>
    <x v="1"/>
  </r>
  <r>
    <s v="1012"/>
    <s v="0L"/>
    <x v="6"/>
    <d v="2018-07-18T00:00:00"/>
    <x v="1"/>
    <x v="10"/>
    <s v="ZJ"/>
    <s v="9200097716"/>
    <s v="50"/>
    <n v="-252"/>
    <s v=""/>
    <x v="1"/>
    <x v="6"/>
    <x v="1"/>
  </r>
  <r>
    <s v="1012"/>
    <s v="0L"/>
    <x v="6"/>
    <d v="2018-07-18T00:00:00"/>
    <x v="1"/>
    <x v="10"/>
    <s v="ZJ"/>
    <s v="9200097752"/>
    <s v="40"/>
    <n v="28"/>
    <s v=""/>
    <x v="1"/>
    <x v="6"/>
    <x v="1"/>
  </r>
  <r>
    <s v="1012"/>
    <s v="0L"/>
    <x v="6"/>
    <d v="2018-07-18T00:00:00"/>
    <x v="1"/>
    <x v="10"/>
    <s v="ZJ"/>
    <s v="9200097752"/>
    <s v="40"/>
    <n v="56"/>
    <s v=""/>
    <x v="1"/>
    <x v="6"/>
    <x v="1"/>
  </r>
  <r>
    <s v="1012"/>
    <s v="0L"/>
    <x v="6"/>
    <d v="2018-07-19T00:00:00"/>
    <x v="1"/>
    <x v="10"/>
    <s v="ZJ"/>
    <s v="9200097766"/>
    <s v="50"/>
    <n v="-28"/>
    <s v=""/>
    <x v="1"/>
    <x v="6"/>
    <x v="1"/>
  </r>
  <r>
    <s v="1012"/>
    <s v="0L"/>
    <x v="6"/>
    <d v="2018-07-20T00:00:00"/>
    <x v="1"/>
    <x v="10"/>
    <s v="ZJ"/>
    <s v="9200097839"/>
    <s v="40"/>
    <n v="56"/>
    <s v=""/>
    <x v="1"/>
    <x v="6"/>
    <x v="1"/>
  </r>
  <r>
    <s v="1012"/>
    <s v="0L"/>
    <x v="6"/>
    <d v="2018-07-20T00:00:00"/>
    <x v="1"/>
    <x v="10"/>
    <s v="ZJ"/>
    <s v="9200097839"/>
    <s v="40"/>
    <n v="28"/>
    <s v=""/>
    <x v="1"/>
    <x v="6"/>
    <x v="1"/>
  </r>
  <r>
    <s v="1012"/>
    <s v="0L"/>
    <x v="6"/>
    <d v="2018-07-19T00:00:00"/>
    <x v="1"/>
    <x v="10"/>
    <s v="ZJ"/>
    <s v="9200097791"/>
    <s v="40"/>
    <n v="28"/>
    <s v=""/>
    <x v="1"/>
    <x v="6"/>
    <x v="1"/>
  </r>
  <r>
    <s v="1012"/>
    <s v="0L"/>
    <x v="6"/>
    <d v="2018-07-19T00:00:00"/>
    <x v="1"/>
    <x v="10"/>
    <s v="ZJ"/>
    <s v="9200097791"/>
    <s v="40"/>
    <n v="28"/>
    <s v=""/>
    <x v="1"/>
    <x v="6"/>
    <x v="1"/>
  </r>
  <r>
    <s v="1012"/>
    <s v="0L"/>
    <x v="6"/>
    <d v="2018-07-19T00:00:00"/>
    <x v="1"/>
    <x v="10"/>
    <s v="ZJ"/>
    <s v="9200097791"/>
    <s v="40"/>
    <n v="28"/>
    <s v=""/>
    <x v="1"/>
    <x v="6"/>
    <x v="1"/>
  </r>
  <r>
    <s v="1012"/>
    <s v="0L"/>
    <x v="6"/>
    <d v="2018-07-19T00:00:00"/>
    <x v="1"/>
    <x v="10"/>
    <s v="ZJ"/>
    <s v="9200097796"/>
    <s v="50"/>
    <n v="-112"/>
    <s v=""/>
    <x v="1"/>
    <x v="6"/>
    <x v="1"/>
  </r>
  <r>
    <s v="1012"/>
    <s v="0L"/>
    <x v="6"/>
    <d v="2018-07-19T00:00:00"/>
    <x v="1"/>
    <x v="10"/>
    <s v="ZJ"/>
    <s v="9200097796"/>
    <s v="50"/>
    <n v="-28"/>
    <s v=""/>
    <x v="0"/>
    <x v="6"/>
    <x v="0"/>
  </r>
  <r>
    <s v="1012"/>
    <s v="0L"/>
    <x v="6"/>
    <d v="2018-07-19T00:00:00"/>
    <x v="1"/>
    <x v="10"/>
    <s v="ZJ"/>
    <s v="9200097796"/>
    <s v="50"/>
    <n v="-2156"/>
    <s v=""/>
    <x v="1"/>
    <x v="6"/>
    <x v="1"/>
  </r>
  <r>
    <s v="1012"/>
    <s v="0L"/>
    <x v="6"/>
    <d v="2018-07-19T00:00:00"/>
    <x v="1"/>
    <x v="10"/>
    <s v="ZJ"/>
    <s v="9200097796"/>
    <s v="50"/>
    <n v="-28"/>
    <s v=""/>
    <x v="2"/>
    <x v="6"/>
    <x v="2"/>
  </r>
  <r>
    <s v="1012"/>
    <s v="0L"/>
    <x v="6"/>
    <d v="2018-07-20T00:00:00"/>
    <x v="1"/>
    <x v="10"/>
    <s v="ZJ"/>
    <s v="9200097818"/>
    <s v="50"/>
    <n v="-28"/>
    <s v=""/>
    <x v="1"/>
    <x v="6"/>
    <x v="1"/>
  </r>
  <r>
    <s v="1012"/>
    <s v="0L"/>
    <x v="6"/>
    <d v="2018-07-20T00:00:00"/>
    <x v="1"/>
    <x v="10"/>
    <s v="ZJ"/>
    <s v="9200097842"/>
    <s v="50"/>
    <n v="-56"/>
    <s v=""/>
    <x v="0"/>
    <x v="6"/>
    <x v="0"/>
  </r>
  <r>
    <s v="1012"/>
    <s v="0L"/>
    <x v="6"/>
    <d v="2018-07-20T00:00:00"/>
    <x v="1"/>
    <x v="10"/>
    <s v="ZJ"/>
    <s v="9200097842"/>
    <s v="50"/>
    <n v="-5096"/>
    <s v=""/>
    <x v="1"/>
    <x v="6"/>
    <x v="1"/>
  </r>
  <r>
    <s v="1012"/>
    <s v="0L"/>
    <x v="6"/>
    <d v="2018-07-20T00:00:00"/>
    <x v="1"/>
    <x v="10"/>
    <s v="ZJ"/>
    <s v="9200097842"/>
    <s v="50"/>
    <n v="-28"/>
    <s v=""/>
    <x v="1"/>
    <x v="6"/>
    <x v="1"/>
  </r>
  <r>
    <s v="1012"/>
    <s v="0L"/>
    <x v="6"/>
    <d v="2018-07-20T00:00:00"/>
    <x v="1"/>
    <x v="10"/>
    <s v="ZJ"/>
    <s v="9200097842"/>
    <s v="50"/>
    <n v="-56"/>
    <s v=""/>
    <x v="1"/>
    <x v="6"/>
    <x v="1"/>
  </r>
  <r>
    <s v="1012"/>
    <s v="0L"/>
    <x v="6"/>
    <d v="2018-07-21T00:00:00"/>
    <x v="1"/>
    <x v="10"/>
    <s v="ZJ"/>
    <s v="9200097865"/>
    <s v="50"/>
    <n v="-476"/>
    <s v=""/>
    <x v="1"/>
    <x v="6"/>
    <x v="1"/>
  </r>
  <r>
    <s v="1012"/>
    <s v="0L"/>
    <x v="6"/>
    <d v="2018-07-18T00:00:00"/>
    <x v="1"/>
    <x v="10"/>
    <s v="ZJ"/>
    <s v="9200097876"/>
    <s v="50"/>
    <n v="-3416"/>
    <s v=""/>
    <x v="1"/>
    <x v="6"/>
    <x v="1"/>
  </r>
  <r>
    <s v="1012"/>
    <s v="0L"/>
    <x v="6"/>
    <d v="2018-07-18T00:00:00"/>
    <x v="1"/>
    <x v="10"/>
    <s v="ZJ"/>
    <s v="9200097876"/>
    <s v="50"/>
    <n v="-28"/>
    <s v=""/>
    <x v="1"/>
    <x v="6"/>
    <x v="1"/>
  </r>
  <r>
    <s v="1012"/>
    <s v="0L"/>
    <x v="6"/>
    <d v="2018-07-18T00:00:00"/>
    <x v="1"/>
    <x v="10"/>
    <s v="ZJ"/>
    <s v="9200097876"/>
    <s v="50"/>
    <n v="-28"/>
    <s v=""/>
    <x v="1"/>
    <x v="6"/>
    <x v="1"/>
  </r>
  <r>
    <s v="1012"/>
    <s v="0L"/>
    <x v="6"/>
    <d v="2018-07-18T00:00:00"/>
    <x v="1"/>
    <x v="10"/>
    <s v="ZJ"/>
    <s v="9200097876"/>
    <s v="50"/>
    <n v="-84"/>
    <s v=""/>
    <x v="0"/>
    <x v="6"/>
    <x v="0"/>
  </r>
  <r>
    <s v="1012"/>
    <s v="0L"/>
    <x v="6"/>
    <d v="2018-07-24T00:00:00"/>
    <x v="1"/>
    <x v="10"/>
    <s v="ZJ"/>
    <s v="9200097935"/>
    <s v="50"/>
    <n v="-2716"/>
    <s v=""/>
    <x v="1"/>
    <x v="6"/>
    <x v="1"/>
  </r>
  <r>
    <s v="1012"/>
    <s v="0L"/>
    <x v="6"/>
    <d v="2018-07-24T00:00:00"/>
    <x v="1"/>
    <x v="10"/>
    <s v="ZJ"/>
    <s v="9200097935"/>
    <s v="50"/>
    <n v="-28"/>
    <s v=""/>
    <x v="1"/>
    <x v="6"/>
    <x v="1"/>
  </r>
  <r>
    <s v="1012"/>
    <s v="0L"/>
    <x v="6"/>
    <d v="2018-07-24T00:00:00"/>
    <x v="1"/>
    <x v="10"/>
    <s v="ZJ"/>
    <s v="9200097935"/>
    <s v="50"/>
    <n v="-28"/>
    <s v=""/>
    <x v="1"/>
    <x v="6"/>
    <x v="1"/>
  </r>
  <r>
    <s v="1012"/>
    <s v="0L"/>
    <x v="6"/>
    <d v="2018-07-24T00:00:00"/>
    <x v="1"/>
    <x v="10"/>
    <s v="ZJ"/>
    <s v="9200097935"/>
    <s v="50"/>
    <n v="-28"/>
    <s v=""/>
    <x v="0"/>
    <x v="6"/>
    <x v="0"/>
  </r>
  <r>
    <s v="1012"/>
    <s v="0L"/>
    <x v="6"/>
    <d v="2018-07-24T00:00:00"/>
    <x v="1"/>
    <x v="10"/>
    <s v="ZJ"/>
    <s v="9200097935"/>
    <s v="50"/>
    <n v="-84"/>
    <s v=""/>
    <x v="1"/>
    <x v="6"/>
    <x v="1"/>
  </r>
  <r>
    <s v="1012"/>
    <s v="0L"/>
    <x v="6"/>
    <d v="2018-07-23T00:00:00"/>
    <x v="1"/>
    <x v="10"/>
    <s v="ZJ"/>
    <s v="9200097942"/>
    <s v="40"/>
    <n v="28"/>
    <s v=""/>
    <x v="1"/>
    <x v="6"/>
    <x v="1"/>
  </r>
  <r>
    <s v="1012"/>
    <s v="0L"/>
    <x v="6"/>
    <d v="2018-07-23T00:00:00"/>
    <x v="1"/>
    <x v="10"/>
    <s v="ZJ"/>
    <s v="9200097959"/>
    <s v="50"/>
    <n v="-28"/>
    <s v=""/>
    <x v="2"/>
    <x v="6"/>
    <x v="2"/>
  </r>
  <r>
    <s v="1012"/>
    <s v="0L"/>
    <x v="6"/>
    <d v="2018-07-23T00:00:00"/>
    <x v="1"/>
    <x v="10"/>
    <s v="ZJ"/>
    <s v="9200097959"/>
    <s v="50"/>
    <n v="-28"/>
    <s v=""/>
    <x v="5"/>
    <x v="6"/>
    <x v="5"/>
  </r>
  <r>
    <s v="1012"/>
    <s v="0L"/>
    <x v="6"/>
    <d v="2018-07-23T00:00:00"/>
    <x v="1"/>
    <x v="10"/>
    <s v="ZJ"/>
    <s v="9200097959"/>
    <s v="50"/>
    <n v="-56"/>
    <s v=""/>
    <x v="1"/>
    <x v="6"/>
    <x v="1"/>
  </r>
  <r>
    <s v="1012"/>
    <s v="0L"/>
    <x v="6"/>
    <d v="2018-07-23T00:00:00"/>
    <x v="1"/>
    <x v="10"/>
    <s v="ZJ"/>
    <s v="9200097959"/>
    <s v="50"/>
    <n v="-28"/>
    <s v=""/>
    <x v="1"/>
    <x v="6"/>
    <x v="1"/>
  </r>
  <r>
    <s v="1012"/>
    <s v="0L"/>
    <x v="6"/>
    <d v="2018-07-23T00:00:00"/>
    <x v="1"/>
    <x v="10"/>
    <s v="ZJ"/>
    <s v="9200097959"/>
    <s v="50"/>
    <n v="-3192"/>
    <s v=""/>
    <x v="1"/>
    <x v="6"/>
    <x v="1"/>
  </r>
  <r>
    <s v="1012"/>
    <s v="0L"/>
    <x v="6"/>
    <d v="2018-07-23T00:00:00"/>
    <x v="1"/>
    <x v="10"/>
    <s v="ZJ"/>
    <s v="9200097959"/>
    <s v="50"/>
    <n v="-56"/>
    <s v=""/>
    <x v="1"/>
    <x v="6"/>
    <x v="1"/>
  </r>
  <r>
    <s v="1012"/>
    <s v="0L"/>
    <x v="6"/>
    <d v="2018-07-23T00:00:00"/>
    <x v="1"/>
    <x v="10"/>
    <s v="ZJ"/>
    <s v="9200097959"/>
    <s v="50"/>
    <n v="-112"/>
    <s v=""/>
    <x v="0"/>
    <x v="6"/>
    <x v="0"/>
  </r>
  <r>
    <s v="1012"/>
    <s v="0L"/>
    <x v="6"/>
    <d v="2018-07-25T00:00:00"/>
    <x v="1"/>
    <x v="10"/>
    <s v="ZJ"/>
    <s v="9200097977"/>
    <s v="50"/>
    <n v="-364"/>
    <s v=""/>
    <x v="1"/>
    <x v="6"/>
    <x v="1"/>
  </r>
  <r>
    <s v="1012"/>
    <s v="0L"/>
    <x v="6"/>
    <d v="2018-07-25T00:00:00"/>
    <x v="1"/>
    <x v="10"/>
    <s v="ZJ"/>
    <s v="9200098009"/>
    <s v="50"/>
    <n v="-2520"/>
    <s v=""/>
    <x v="1"/>
    <x v="6"/>
    <x v="1"/>
  </r>
  <r>
    <s v="1012"/>
    <s v="0L"/>
    <x v="6"/>
    <d v="2018-07-25T00:00:00"/>
    <x v="1"/>
    <x v="10"/>
    <s v="ZJ"/>
    <s v="9200098009"/>
    <s v="50"/>
    <n v="-56"/>
    <s v=""/>
    <x v="1"/>
    <x v="6"/>
    <x v="1"/>
  </r>
  <r>
    <s v="1012"/>
    <s v="0L"/>
    <x v="6"/>
    <d v="2018-07-25T00:00:00"/>
    <x v="1"/>
    <x v="10"/>
    <s v="ZJ"/>
    <s v="9200098009"/>
    <s v="50"/>
    <n v="-28"/>
    <s v=""/>
    <x v="1"/>
    <x v="6"/>
    <x v="1"/>
  </r>
  <r>
    <s v="1012"/>
    <s v="0L"/>
    <x v="6"/>
    <d v="2018-07-25T00:00:00"/>
    <x v="1"/>
    <x v="10"/>
    <s v="ZJ"/>
    <s v="9200098009"/>
    <s v="50"/>
    <n v="-28"/>
    <s v=""/>
    <x v="0"/>
    <x v="6"/>
    <x v="0"/>
  </r>
  <r>
    <s v="1012"/>
    <s v="0L"/>
    <x v="6"/>
    <d v="2018-07-25T00:00:00"/>
    <x v="1"/>
    <x v="10"/>
    <s v="ZJ"/>
    <s v="9200098009"/>
    <s v="50"/>
    <n v="-56"/>
    <s v=""/>
    <x v="2"/>
    <x v="6"/>
    <x v="2"/>
  </r>
  <r>
    <s v="1012"/>
    <s v="0L"/>
    <x v="6"/>
    <d v="2018-07-26T00:00:00"/>
    <x v="1"/>
    <x v="10"/>
    <s v="ZJ"/>
    <s v="9200098028"/>
    <s v="50"/>
    <n v="-28"/>
    <s v=""/>
    <x v="1"/>
    <x v="6"/>
    <x v="1"/>
  </r>
  <r>
    <s v="1012"/>
    <s v="0L"/>
    <x v="6"/>
    <d v="2018-07-26T00:00:00"/>
    <x v="1"/>
    <x v="10"/>
    <s v="ZJ"/>
    <s v="9200098065"/>
    <s v="50"/>
    <n v="-28"/>
    <s v=""/>
    <x v="1"/>
    <x v="6"/>
    <x v="1"/>
  </r>
  <r>
    <s v="1012"/>
    <s v="0L"/>
    <x v="6"/>
    <d v="2018-07-26T00:00:00"/>
    <x v="1"/>
    <x v="10"/>
    <s v="ZJ"/>
    <s v="9200098065"/>
    <s v="50"/>
    <n v="-56"/>
    <s v=""/>
    <x v="2"/>
    <x v="6"/>
    <x v="2"/>
  </r>
  <r>
    <s v="1012"/>
    <s v="0L"/>
    <x v="6"/>
    <d v="2018-07-26T00:00:00"/>
    <x v="1"/>
    <x v="10"/>
    <s v="ZJ"/>
    <s v="9200098065"/>
    <s v="50"/>
    <n v="-56"/>
    <s v=""/>
    <x v="0"/>
    <x v="6"/>
    <x v="0"/>
  </r>
  <r>
    <s v="1012"/>
    <s v="0L"/>
    <x v="6"/>
    <d v="2018-07-26T00:00:00"/>
    <x v="1"/>
    <x v="10"/>
    <s v="ZJ"/>
    <s v="9200098065"/>
    <s v="50"/>
    <n v="-2240"/>
    <s v=""/>
    <x v="1"/>
    <x v="6"/>
    <x v="1"/>
  </r>
  <r>
    <s v="1012"/>
    <s v="0L"/>
    <x v="6"/>
    <d v="2018-07-26T00:00:00"/>
    <x v="1"/>
    <x v="10"/>
    <s v="ZJ"/>
    <s v="9200098065"/>
    <s v="50"/>
    <n v="-56"/>
    <s v=""/>
    <x v="1"/>
    <x v="6"/>
    <x v="1"/>
  </r>
  <r>
    <s v="1012"/>
    <s v="0L"/>
    <x v="6"/>
    <d v="2018-07-27T00:00:00"/>
    <x v="1"/>
    <x v="10"/>
    <s v="ZJ"/>
    <s v="9200098103"/>
    <s v="40"/>
    <n v="28"/>
    <s v=""/>
    <x v="1"/>
    <x v="6"/>
    <x v="1"/>
  </r>
  <r>
    <s v="1012"/>
    <s v="0L"/>
    <x v="6"/>
    <d v="2018-07-27T00:00:00"/>
    <x v="1"/>
    <x v="10"/>
    <s v="ZJ"/>
    <s v="9200098103"/>
    <s v="40"/>
    <n v="28"/>
    <s v=""/>
    <x v="1"/>
    <x v="6"/>
    <x v="1"/>
  </r>
  <r>
    <s v="1012"/>
    <s v="0L"/>
    <x v="6"/>
    <d v="2018-07-27T00:00:00"/>
    <x v="1"/>
    <x v="10"/>
    <s v="ZJ"/>
    <s v="9200098105"/>
    <s v="50"/>
    <n v="-56"/>
    <s v=""/>
    <x v="2"/>
    <x v="6"/>
    <x v="2"/>
  </r>
  <r>
    <s v="1012"/>
    <s v="0L"/>
    <x v="6"/>
    <d v="2018-07-27T00:00:00"/>
    <x v="1"/>
    <x v="10"/>
    <s v="ZJ"/>
    <s v="9200098105"/>
    <s v="50"/>
    <n v="-28"/>
    <s v=""/>
    <x v="1"/>
    <x v="6"/>
    <x v="1"/>
  </r>
  <r>
    <s v="1012"/>
    <s v="0L"/>
    <x v="6"/>
    <d v="2018-07-27T00:00:00"/>
    <x v="1"/>
    <x v="10"/>
    <s v="ZJ"/>
    <s v="9200098105"/>
    <s v="50"/>
    <n v="-28"/>
    <s v=""/>
    <x v="5"/>
    <x v="6"/>
    <x v="5"/>
  </r>
  <r>
    <s v="1012"/>
    <s v="0L"/>
    <x v="6"/>
    <d v="2018-07-27T00:00:00"/>
    <x v="1"/>
    <x v="10"/>
    <s v="ZJ"/>
    <s v="9200098105"/>
    <s v="50"/>
    <n v="-5544"/>
    <s v=""/>
    <x v="1"/>
    <x v="6"/>
    <x v="1"/>
  </r>
  <r>
    <s v="1012"/>
    <s v="0L"/>
    <x v="6"/>
    <d v="2018-07-27T00:00:00"/>
    <x v="1"/>
    <x v="10"/>
    <s v="ZJ"/>
    <s v="9200098105"/>
    <s v="50"/>
    <n v="-112"/>
    <s v=""/>
    <x v="0"/>
    <x v="6"/>
    <x v="0"/>
  </r>
  <r>
    <s v="1012"/>
    <s v="0L"/>
    <x v="6"/>
    <d v="2018-07-28T00:00:00"/>
    <x v="1"/>
    <x v="10"/>
    <s v="ZJ"/>
    <s v="9200098122"/>
    <s v="50"/>
    <n v="-448"/>
    <s v=""/>
    <x v="1"/>
    <x v="6"/>
    <x v="1"/>
  </r>
  <r>
    <s v="1012"/>
    <s v="0L"/>
    <x v="6"/>
    <d v="2018-07-29T00:00:00"/>
    <x v="1"/>
    <x v="10"/>
    <s v="ZJ"/>
    <s v="9200098132"/>
    <s v="50"/>
    <n v="-28"/>
    <s v=""/>
    <x v="0"/>
    <x v="6"/>
    <x v="0"/>
  </r>
  <r>
    <s v="1012"/>
    <s v="0L"/>
    <x v="6"/>
    <d v="2018-07-29T00:00:00"/>
    <x v="1"/>
    <x v="10"/>
    <s v="ZJ"/>
    <s v="9200098132"/>
    <s v="50"/>
    <n v="-112"/>
    <s v=""/>
    <x v="1"/>
    <x v="6"/>
    <x v="1"/>
  </r>
  <r>
    <s v="1012"/>
    <s v="0L"/>
    <x v="6"/>
    <d v="2018-07-30T00:00:00"/>
    <x v="1"/>
    <x v="10"/>
    <s v="ZJ"/>
    <s v="9200098188"/>
    <s v="40"/>
    <n v="28"/>
    <s v=""/>
    <x v="1"/>
    <x v="6"/>
    <x v="1"/>
  </r>
  <r>
    <s v="1012"/>
    <s v="0L"/>
    <x v="6"/>
    <d v="2018-07-31T00:00:00"/>
    <x v="1"/>
    <x v="10"/>
    <s v="ZJ"/>
    <s v="9200098195"/>
    <s v="40"/>
    <n v="28"/>
    <s v=""/>
    <x v="0"/>
    <x v="6"/>
    <x v="0"/>
  </r>
  <r>
    <s v="1012"/>
    <s v="0L"/>
    <x v="6"/>
    <d v="2018-07-31T00:00:00"/>
    <x v="1"/>
    <x v="10"/>
    <s v="ZJ"/>
    <s v="9200098195"/>
    <s v="40"/>
    <n v="28"/>
    <s v=""/>
    <x v="0"/>
    <x v="6"/>
    <x v="0"/>
  </r>
  <r>
    <s v="1012"/>
    <s v="0L"/>
    <x v="6"/>
    <d v="2018-07-30T00:00:00"/>
    <x v="1"/>
    <x v="10"/>
    <s v="ZJ"/>
    <s v="9200098212"/>
    <s v="50"/>
    <n v="-112"/>
    <s v=""/>
    <x v="1"/>
    <x v="6"/>
    <x v="1"/>
  </r>
  <r>
    <s v="1012"/>
    <s v="0L"/>
    <x v="6"/>
    <d v="2018-07-30T00:00:00"/>
    <x v="1"/>
    <x v="10"/>
    <s v="ZJ"/>
    <s v="9200098212"/>
    <s v="50"/>
    <n v="-28"/>
    <s v=""/>
    <x v="1"/>
    <x v="6"/>
    <x v="1"/>
  </r>
  <r>
    <s v="1012"/>
    <s v="0L"/>
    <x v="6"/>
    <d v="2018-07-30T00:00:00"/>
    <x v="1"/>
    <x v="10"/>
    <s v="ZJ"/>
    <s v="9200098212"/>
    <s v="50"/>
    <n v="-4536"/>
    <s v=""/>
    <x v="1"/>
    <x v="6"/>
    <x v="1"/>
  </r>
  <r>
    <s v="1012"/>
    <s v="0L"/>
    <x v="6"/>
    <d v="2018-08-01T00:00:00"/>
    <x v="1"/>
    <x v="11"/>
    <s v="ZJ"/>
    <s v="9200098232"/>
    <s v="50"/>
    <n v="-28"/>
    <s v=""/>
    <x v="1"/>
    <x v="6"/>
    <x v="1"/>
  </r>
  <r>
    <s v="1012"/>
    <s v="0L"/>
    <x v="6"/>
    <d v="2018-08-01T00:00:00"/>
    <x v="1"/>
    <x v="11"/>
    <s v="ZJ"/>
    <s v="9200098232"/>
    <s v="50"/>
    <n v="-420"/>
    <s v=""/>
    <x v="1"/>
    <x v="6"/>
    <x v="1"/>
  </r>
  <r>
    <s v="1012"/>
    <s v="0L"/>
    <x v="6"/>
    <d v="2018-08-01T00:00:00"/>
    <x v="1"/>
    <x v="11"/>
    <s v="ZJ"/>
    <s v="9200098266"/>
    <s v="50"/>
    <n v="-112"/>
    <s v=""/>
    <x v="0"/>
    <x v="6"/>
    <x v="0"/>
  </r>
  <r>
    <s v="1012"/>
    <s v="0L"/>
    <x v="6"/>
    <d v="2018-08-01T00:00:00"/>
    <x v="1"/>
    <x v="11"/>
    <s v="ZJ"/>
    <s v="9200098266"/>
    <s v="50"/>
    <n v="-168"/>
    <s v=""/>
    <x v="1"/>
    <x v="6"/>
    <x v="1"/>
  </r>
  <r>
    <s v="1012"/>
    <s v="0L"/>
    <x v="6"/>
    <d v="2018-08-01T00:00:00"/>
    <x v="1"/>
    <x v="11"/>
    <s v="ZJ"/>
    <s v="9200098266"/>
    <s v="50"/>
    <n v="-168"/>
    <s v=""/>
    <x v="1"/>
    <x v="6"/>
    <x v="1"/>
  </r>
  <r>
    <s v="1012"/>
    <s v="0L"/>
    <x v="6"/>
    <d v="2018-08-01T00:00:00"/>
    <x v="1"/>
    <x v="11"/>
    <s v="ZJ"/>
    <s v="9200098266"/>
    <s v="50"/>
    <n v="-28"/>
    <s v=""/>
    <x v="1"/>
    <x v="6"/>
    <x v="1"/>
  </r>
  <r>
    <s v="1012"/>
    <s v="0L"/>
    <x v="6"/>
    <d v="2018-08-01T00:00:00"/>
    <x v="1"/>
    <x v="11"/>
    <s v="ZJ"/>
    <s v="9200098266"/>
    <s v="50"/>
    <n v="-28"/>
    <s v=""/>
    <x v="2"/>
    <x v="6"/>
    <x v="2"/>
  </r>
  <r>
    <s v="1012"/>
    <s v="0L"/>
    <x v="6"/>
    <d v="2018-08-01T00:00:00"/>
    <x v="1"/>
    <x v="11"/>
    <s v="ZJ"/>
    <s v="9200098266"/>
    <s v="50"/>
    <n v="-7448"/>
    <s v=""/>
    <x v="1"/>
    <x v="6"/>
    <x v="1"/>
  </r>
  <r>
    <s v="1012"/>
    <s v="0L"/>
    <x v="6"/>
    <d v="2018-08-01T00:00:00"/>
    <x v="1"/>
    <x v="11"/>
    <s v="ZJ"/>
    <s v="9200098268"/>
    <s v="40"/>
    <n v="28"/>
    <s v=""/>
    <x v="1"/>
    <x v="6"/>
    <x v="1"/>
  </r>
  <r>
    <s v="1012"/>
    <s v="0L"/>
    <x v="6"/>
    <d v="2018-08-01T00:00:00"/>
    <x v="1"/>
    <x v="11"/>
    <s v="ZJ"/>
    <s v="9200098268"/>
    <s v="40"/>
    <n v="28"/>
    <s v=""/>
    <x v="1"/>
    <x v="6"/>
    <x v="1"/>
  </r>
  <r>
    <s v="1012"/>
    <s v="0L"/>
    <x v="6"/>
    <d v="2018-08-02T00:00:00"/>
    <x v="1"/>
    <x v="11"/>
    <s v="ZJ"/>
    <s v="9200098289"/>
    <s v="50"/>
    <n v="-112"/>
    <s v=""/>
    <x v="1"/>
    <x v="6"/>
    <x v="1"/>
  </r>
  <r>
    <s v="1012"/>
    <s v="0L"/>
    <x v="6"/>
    <d v="2018-08-02T00:00:00"/>
    <x v="1"/>
    <x v="11"/>
    <s v="ZJ"/>
    <s v="9200098317"/>
    <s v="50"/>
    <n v="-56"/>
    <s v=""/>
    <x v="1"/>
    <x v="6"/>
    <x v="1"/>
  </r>
  <r>
    <s v="1012"/>
    <s v="0L"/>
    <x v="6"/>
    <d v="2018-08-02T00:00:00"/>
    <x v="1"/>
    <x v="11"/>
    <s v="ZJ"/>
    <s v="9200098317"/>
    <s v="50"/>
    <n v="-56"/>
    <s v=""/>
    <x v="1"/>
    <x v="6"/>
    <x v="1"/>
  </r>
  <r>
    <s v="1012"/>
    <s v="0L"/>
    <x v="6"/>
    <d v="2018-08-02T00:00:00"/>
    <x v="1"/>
    <x v="11"/>
    <s v="ZJ"/>
    <s v="9200098317"/>
    <s v="50"/>
    <n v="-28"/>
    <s v=""/>
    <x v="1"/>
    <x v="6"/>
    <x v="1"/>
  </r>
  <r>
    <s v="1012"/>
    <s v="0L"/>
    <x v="6"/>
    <d v="2018-08-02T00:00:00"/>
    <x v="1"/>
    <x v="11"/>
    <s v="ZJ"/>
    <s v="9200098317"/>
    <s v="50"/>
    <n v="-28"/>
    <s v=""/>
    <x v="1"/>
    <x v="6"/>
    <x v="1"/>
  </r>
  <r>
    <s v="1012"/>
    <s v="0L"/>
    <x v="6"/>
    <d v="2018-08-02T00:00:00"/>
    <x v="1"/>
    <x v="11"/>
    <s v="ZJ"/>
    <s v="9200098317"/>
    <s v="50"/>
    <n v="-5432"/>
    <s v=""/>
    <x v="1"/>
    <x v="6"/>
    <x v="1"/>
  </r>
  <r>
    <s v="1012"/>
    <s v="0L"/>
    <x v="6"/>
    <d v="2018-08-02T00:00:00"/>
    <x v="1"/>
    <x v="11"/>
    <s v="ZJ"/>
    <s v="9200098317"/>
    <s v="50"/>
    <n v="-84"/>
    <s v=""/>
    <x v="0"/>
    <x v="6"/>
    <x v="0"/>
  </r>
  <r>
    <s v="1012"/>
    <s v="0L"/>
    <x v="6"/>
    <d v="2018-08-02T00:00:00"/>
    <x v="1"/>
    <x v="11"/>
    <s v="ZJ"/>
    <s v="9200098317"/>
    <s v="50"/>
    <n v="-28"/>
    <s v=""/>
    <x v="1"/>
    <x v="6"/>
    <x v="1"/>
  </r>
  <r>
    <s v="1012"/>
    <s v="0L"/>
    <x v="6"/>
    <d v="2018-08-03T00:00:00"/>
    <x v="1"/>
    <x v="11"/>
    <s v="ZJ"/>
    <s v="9200098340"/>
    <s v="50"/>
    <n v="-28"/>
    <s v=""/>
    <x v="1"/>
    <x v="6"/>
    <x v="1"/>
  </r>
  <r>
    <s v="1012"/>
    <s v="0L"/>
    <x v="6"/>
    <d v="2018-08-10T00:00:00"/>
    <x v="1"/>
    <x v="11"/>
    <s v="ZJ"/>
    <s v="9200098645"/>
    <s v="50"/>
    <n v="-28"/>
    <s v=""/>
    <x v="2"/>
    <x v="6"/>
    <x v="2"/>
  </r>
  <r>
    <s v="1012"/>
    <s v="0L"/>
    <x v="6"/>
    <d v="2018-08-10T00:00:00"/>
    <x v="1"/>
    <x v="11"/>
    <s v="ZJ"/>
    <s v="9200098645"/>
    <s v="50"/>
    <n v="-5180"/>
    <s v=""/>
    <x v="1"/>
    <x v="6"/>
    <x v="1"/>
  </r>
  <r>
    <s v="1012"/>
    <s v="0L"/>
    <x v="6"/>
    <d v="2018-08-10T00:00:00"/>
    <x v="1"/>
    <x v="11"/>
    <s v="ZJ"/>
    <s v="9200098645"/>
    <s v="50"/>
    <n v="-28"/>
    <s v=""/>
    <x v="1"/>
    <x v="6"/>
    <x v="1"/>
  </r>
  <r>
    <s v="1012"/>
    <s v="0L"/>
    <x v="6"/>
    <d v="2018-08-10T00:00:00"/>
    <x v="1"/>
    <x v="11"/>
    <s v="ZJ"/>
    <s v="9200098645"/>
    <s v="50"/>
    <n v="-28"/>
    <s v=""/>
    <x v="1"/>
    <x v="6"/>
    <x v="1"/>
  </r>
  <r>
    <s v="1012"/>
    <s v="0L"/>
    <x v="6"/>
    <d v="2018-08-10T00:00:00"/>
    <x v="1"/>
    <x v="11"/>
    <s v="ZJ"/>
    <s v="9200098645"/>
    <s v="50"/>
    <n v="-56"/>
    <s v=""/>
    <x v="1"/>
    <x v="6"/>
    <x v="1"/>
  </r>
  <r>
    <s v="1012"/>
    <s v="0L"/>
    <x v="6"/>
    <d v="2018-08-10T00:00:00"/>
    <x v="1"/>
    <x v="11"/>
    <s v="ZJ"/>
    <s v="9200098645"/>
    <s v="50"/>
    <n v="-168"/>
    <s v=""/>
    <x v="0"/>
    <x v="6"/>
    <x v="0"/>
  </r>
  <r>
    <s v="1012"/>
    <s v="0L"/>
    <x v="6"/>
    <d v="2018-08-03T00:00:00"/>
    <x v="1"/>
    <x v="11"/>
    <s v="ZJ"/>
    <s v="9200098367"/>
    <s v="50"/>
    <n v="-110.29"/>
    <s v=""/>
    <x v="0"/>
    <x v="6"/>
    <x v="0"/>
  </r>
  <r>
    <s v="1012"/>
    <s v="0L"/>
    <x v="6"/>
    <d v="2018-08-03T00:00:00"/>
    <x v="1"/>
    <x v="11"/>
    <s v="ZJ"/>
    <s v="9200098367"/>
    <s v="50"/>
    <n v="-56"/>
    <s v=""/>
    <x v="1"/>
    <x v="6"/>
    <x v="1"/>
  </r>
  <r>
    <s v="1012"/>
    <s v="0L"/>
    <x v="6"/>
    <d v="2018-08-03T00:00:00"/>
    <x v="1"/>
    <x v="11"/>
    <s v="ZJ"/>
    <s v="9200098367"/>
    <s v="50"/>
    <n v="-8680"/>
    <s v=""/>
    <x v="1"/>
    <x v="6"/>
    <x v="1"/>
  </r>
  <r>
    <s v="1012"/>
    <s v="0L"/>
    <x v="6"/>
    <d v="2018-08-03T00:00:00"/>
    <x v="1"/>
    <x v="11"/>
    <s v="ZJ"/>
    <s v="9200098367"/>
    <s v="50"/>
    <n v="-112"/>
    <s v=""/>
    <x v="2"/>
    <x v="6"/>
    <x v="2"/>
  </r>
  <r>
    <s v="1012"/>
    <s v="0L"/>
    <x v="6"/>
    <d v="2018-08-03T00:00:00"/>
    <x v="1"/>
    <x v="11"/>
    <s v="ZJ"/>
    <s v="9200098367"/>
    <s v="50"/>
    <n v="-56"/>
    <s v=""/>
    <x v="1"/>
    <x v="6"/>
    <x v="1"/>
  </r>
  <r>
    <s v="1012"/>
    <s v="0L"/>
    <x v="6"/>
    <d v="2018-08-03T00:00:00"/>
    <x v="1"/>
    <x v="11"/>
    <s v="ZJ"/>
    <s v="9200098367"/>
    <s v="50"/>
    <n v="-56"/>
    <s v=""/>
    <x v="5"/>
    <x v="6"/>
    <x v="5"/>
  </r>
  <r>
    <s v="1012"/>
    <s v="0L"/>
    <x v="6"/>
    <d v="2018-08-03T00:00:00"/>
    <x v="1"/>
    <x v="11"/>
    <s v="ZJ"/>
    <s v="9200098367"/>
    <s v="50"/>
    <n v="-56"/>
    <s v=""/>
    <x v="1"/>
    <x v="6"/>
    <x v="1"/>
  </r>
  <r>
    <s v="1012"/>
    <s v="0L"/>
    <x v="6"/>
    <d v="2018-08-03T00:00:00"/>
    <x v="1"/>
    <x v="11"/>
    <s v="ZJ"/>
    <s v="9200098367"/>
    <s v="50"/>
    <n v="-84"/>
    <s v=""/>
    <x v="1"/>
    <x v="6"/>
    <x v="1"/>
  </r>
  <r>
    <s v="1012"/>
    <s v="0L"/>
    <x v="6"/>
    <d v="2018-08-01T00:00:00"/>
    <x v="1"/>
    <x v="11"/>
    <s v="ZJ"/>
    <s v="9200098369"/>
    <s v="50"/>
    <n v="-112"/>
    <s v=""/>
    <x v="0"/>
    <x v="6"/>
    <x v="0"/>
  </r>
  <r>
    <s v="1012"/>
    <s v="0L"/>
    <x v="6"/>
    <d v="2018-08-01T00:00:00"/>
    <x v="1"/>
    <x v="11"/>
    <s v="ZJ"/>
    <s v="9200098369"/>
    <s v="50"/>
    <n v="-5376"/>
    <s v=""/>
    <x v="1"/>
    <x v="6"/>
    <x v="1"/>
  </r>
  <r>
    <s v="1012"/>
    <s v="0L"/>
    <x v="6"/>
    <d v="2018-08-01T00:00:00"/>
    <x v="1"/>
    <x v="11"/>
    <s v="ZJ"/>
    <s v="9200098369"/>
    <s v="50"/>
    <n v="-140"/>
    <s v=""/>
    <x v="1"/>
    <x v="6"/>
    <x v="1"/>
  </r>
  <r>
    <s v="1012"/>
    <s v="0L"/>
    <x v="6"/>
    <d v="2018-08-01T00:00:00"/>
    <x v="1"/>
    <x v="11"/>
    <s v="ZJ"/>
    <s v="9200098369"/>
    <s v="50"/>
    <n v="-28"/>
    <s v=""/>
    <x v="1"/>
    <x v="6"/>
    <x v="1"/>
  </r>
  <r>
    <s v="1012"/>
    <s v="0L"/>
    <x v="6"/>
    <d v="2018-08-01T00:00:00"/>
    <x v="1"/>
    <x v="11"/>
    <s v="ZJ"/>
    <s v="9200098369"/>
    <s v="50"/>
    <n v="-28"/>
    <s v=""/>
    <x v="1"/>
    <x v="6"/>
    <x v="1"/>
  </r>
  <r>
    <s v="1012"/>
    <s v="0L"/>
    <x v="6"/>
    <d v="2018-08-01T00:00:00"/>
    <x v="1"/>
    <x v="11"/>
    <s v="ZJ"/>
    <s v="9200098369"/>
    <s v="50"/>
    <n v="-28"/>
    <s v=""/>
    <x v="1"/>
    <x v="6"/>
    <x v="1"/>
  </r>
  <r>
    <s v="1012"/>
    <s v="0L"/>
    <x v="6"/>
    <d v="2018-08-01T00:00:00"/>
    <x v="1"/>
    <x v="11"/>
    <s v="ZJ"/>
    <s v="9200098369"/>
    <s v="50"/>
    <n v="-56"/>
    <s v=""/>
    <x v="1"/>
    <x v="6"/>
    <x v="1"/>
  </r>
  <r>
    <s v="1012"/>
    <s v="0L"/>
    <x v="6"/>
    <d v="2018-08-04T00:00:00"/>
    <x v="1"/>
    <x v="11"/>
    <s v="ZJ"/>
    <s v="9200098412"/>
    <s v="50"/>
    <n v="-224"/>
    <s v=""/>
    <x v="1"/>
    <x v="6"/>
    <x v="1"/>
  </r>
  <r>
    <s v="1012"/>
    <s v="0L"/>
    <x v="6"/>
    <d v="2018-08-04T00:00:00"/>
    <x v="1"/>
    <x v="11"/>
    <s v="ZJ"/>
    <s v="9200098425"/>
    <s v="50"/>
    <n v="-84"/>
    <s v=""/>
    <x v="1"/>
    <x v="6"/>
    <x v="1"/>
  </r>
  <r>
    <s v="1012"/>
    <s v="0L"/>
    <x v="6"/>
    <d v="2018-08-05T00:00:00"/>
    <x v="1"/>
    <x v="11"/>
    <s v="ZJ"/>
    <s v="9200098426"/>
    <s v="50"/>
    <n v="-756"/>
    <s v=""/>
    <x v="1"/>
    <x v="6"/>
    <x v="1"/>
  </r>
  <r>
    <s v="1012"/>
    <s v="0L"/>
    <x v="6"/>
    <d v="2018-08-11T00:00:00"/>
    <x v="1"/>
    <x v="11"/>
    <s v="ZJ"/>
    <s v="9200098673"/>
    <s v="50"/>
    <n v="-420"/>
    <s v=""/>
    <x v="1"/>
    <x v="6"/>
    <x v="1"/>
  </r>
  <r>
    <s v="1012"/>
    <s v="0L"/>
    <x v="6"/>
    <d v="2018-08-07T00:00:00"/>
    <x v="1"/>
    <x v="11"/>
    <s v="ZJ"/>
    <s v="9200098466"/>
    <s v="40"/>
    <n v="28"/>
    <s v=""/>
    <x v="1"/>
    <x v="6"/>
    <x v="1"/>
  </r>
  <r>
    <s v="1012"/>
    <s v="0L"/>
    <x v="6"/>
    <d v="2018-08-06T00:00:00"/>
    <x v="1"/>
    <x v="11"/>
    <s v="ZJ"/>
    <s v="9200098477"/>
    <s v="40"/>
    <n v="28"/>
    <s v=""/>
    <x v="1"/>
    <x v="6"/>
    <x v="1"/>
  </r>
  <r>
    <s v="1012"/>
    <s v="0L"/>
    <x v="6"/>
    <d v="2018-08-07T00:00:00"/>
    <x v="1"/>
    <x v="11"/>
    <s v="ZJ"/>
    <s v="9200098485"/>
    <s v="50"/>
    <n v="-84"/>
    <s v=""/>
    <x v="2"/>
    <x v="6"/>
    <x v="2"/>
  </r>
  <r>
    <s v="1012"/>
    <s v="0L"/>
    <x v="6"/>
    <d v="2018-08-07T00:00:00"/>
    <x v="1"/>
    <x v="11"/>
    <s v="ZJ"/>
    <s v="9200098485"/>
    <s v="50"/>
    <n v="-112"/>
    <s v=""/>
    <x v="1"/>
    <x v="6"/>
    <x v="1"/>
  </r>
  <r>
    <s v="1012"/>
    <s v="0L"/>
    <x v="6"/>
    <d v="2018-08-07T00:00:00"/>
    <x v="1"/>
    <x v="11"/>
    <s v="ZJ"/>
    <s v="9200098485"/>
    <s v="50"/>
    <n v="-1820"/>
    <s v=""/>
    <x v="1"/>
    <x v="6"/>
    <x v="1"/>
  </r>
  <r>
    <s v="1012"/>
    <s v="0L"/>
    <x v="6"/>
    <d v="2018-08-07T00:00:00"/>
    <x v="1"/>
    <x v="11"/>
    <s v="ZJ"/>
    <s v="9200098485"/>
    <s v="50"/>
    <n v="-84"/>
    <s v=""/>
    <x v="1"/>
    <x v="6"/>
    <x v="1"/>
  </r>
  <r>
    <s v="1012"/>
    <s v="0L"/>
    <x v="6"/>
    <d v="2018-08-07T00:00:00"/>
    <x v="1"/>
    <x v="11"/>
    <s v="ZJ"/>
    <s v="9200098485"/>
    <s v="50"/>
    <n v="-28"/>
    <s v=""/>
    <x v="1"/>
    <x v="6"/>
    <x v="1"/>
  </r>
  <r>
    <s v="1012"/>
    <s v="0L"/>
    <x v="6"/>
    <d v="2018-08-07T00:00:00"/>
    <x v="1"/>
    <x v="11"/>
    <s v="ZJ"/>
    <s v="9200098485"/>
    <s v="50"/>
    <n v="-56"/>
    <s v=""/>
    <x v="0"/>
    <x v="6"/>
    <x v="0"/>
  </r>
  <r>
    <s v="1012"/>
    <s v="0L"/>
    <x v="6"/>
    <d v="2018-08-06T00:00:00"/>
    <x v="1"/>
    <x v="11"/>
    <s v="ZJ"/>
    <s v="9200098497"/>
    <s v="50"/>
    <n v="-28"/>
    <s v=""/>
    <x v="1"/>
    <x v="6"/>
    <x v="1"/>
  </r>
  <r>
    <s v="1012"/>
    <s v="0L"/>
    <x v="6"/>
    <d v="2018-08-06T00:00:00"/>
    <x v="1"/>
    <x v="11"/>
    <s v="ZJ"/>
    <s v="9200098497"/>
    <s v="50"/>
    <n v="-28"/>
    <s v=""/>
    <x v="1"/>
    <x v="6"/>
    <x v="1"/>
  </r>
  <r>
    <s v="1012"/>
    <s v="0L"/>
    <x v="6"/>
    <d v="2018-08-06T00:00:00"/>
    <x v="1"/>
    <x v="11"/>
    <s v="ZJ"/>
    <s v="9200098497"/>
    <s v="50"/>
    <n v="-56"/>
    <s v=""/>
    <x v="1"/>
    <x v="6"/>
    <x v="1"/>
  </r>
  <r>
    <s v="1012"/>
    <s v="0L"/>
    <x v="6"/>
    <d v="2018-08-06T00:00:00"/>
    <x v="1"/>
    <x v="11"/>
    <s v="ZJ"/>
    <s v="9200098497"/>
    <s v="50"/>
    <n v="-28"/>
    <s v=""/>
    <x v="1"/>
    <x v="6"/>
    <x v="1"/>
  </r>
  <r>
    <s v="1012"/>
    <s v="0L"/>
    <x v="6"/>
    <d v="2018-08-06T00:00:00"/>
    <x v="1"/>
    <x v="11"/>
    <s v="ZJ"/>
    <s v="9200098497"/>
    <s v="50"/>
    <n v="-28"/>
    <s v=""/>
    <x v="2"/>
    <x v="6"/>
    <x v="2"/>
  </r>
  <r>
    <s v="1012"/>
    <s v="0L"/>
    <x v="6"/>
    <d v="2018-08-06T00:00:00"/>
    <x v="1"/>
    <x v="11"/>
    <s v="ZJ"/>
    <s v="9200098497"/>
    <s v="50"/>
    <n v="-6244"/>
    <s v=""/>
    <x v="1"/>
    <x v="6"/>
    <x v="1"/>
  </r>
  <r>
    <s v="1012"/>
    <s v="0L"/>
    <x v="6"/>
    <d v="2018-08-06T00:00:00"/>
    <x v="1"/>
    <x v="11"/>
    <s v="ZJ"/>
    <s v="9200098497"/>
    <s v="50"/>
    <n v="-84"/>
    <s v=""/>
    <x v="0"/>
    <x v="6"/>
    <x v="0"/>
  </r>
  <r>
    <s v="1012"/>
    <s v="0L"/>
    <x v="6"/>
    <d v="2018-08-08T00:00:00"/>
    <x v="1"/>
    <x v="11"/>
    <s v="ZJ"/>
    <s v="9200098517"/>
    <s v="50"/>
    <n v="-392"/>
    <s v=""/>
    <x v="1"/>
    <x v="6"/>
    <x v="1"/>
  </r>
  <r>
    <s v="1012"/>
    <s v="0L"/>
    <x v="6"/>
    <d v="2018-08-06T00:00:00"/>
    <x v="1"/>
    <x v="11"/>
    <s v="ZJ"/>
    <s v="9200098545"/>
    <s v="40"/>
    <n v="28"/>
    <s v=""/>
    <x v="1"/>
    <x v="6"/>
    <x v="1"/>
  </r>
  <r>
    <s v="1012"/>
    <s v="0L"/>
    <x v="6"/>
    <d v="2018-08-08T00:00:00"/>
    <x v="1"/>
    <x v="11"/>
    <s v="ZJ"/>
    <s v="9200098553"/>
    <s v="50"/>
    <n v="-28"/>
    <s v=""/>
    <x v="5"/>
    <x v="6"/>
    <x v="5"/>
  </r>
  <r>
    <s v="1012"/>
    <s v="0L"/>
    <x v="6"/>
    <d v="2018-08-08T00:00:00"/>
    <x v="1"/>
    <x v="11"/>
    <s v="ZJ"/>
    <s v="9200098553"/>
    <s v="50"/>
    <n v="-4732"/>
    <s v=""/>
    <x v="1"/>
    <x v="6"/>
    <x v="1"/>
  </r>
  <r>
    <s v="1012"/>
    <s v="0L"/>
    <x v="6"/>
    <d v="2018-08-08T00:00:00"/>
    <x v="1"/>
    <x v="11"/>
    <s v="ZJ"/>
    <s v="9200098553"/>
    <s v="50"/>
    <n v="-56"/>
    <s v=""/>
    <x v="1"/>
    <x v="6"/>
    <x v="1"/>
  </r>
  <r>
    <s v="1012"/>
    <s v="0L"/>
    <x v="6"/>
    <d v="2018-08-08T00:00:00"/>
    <x v="1"/>
    <x v="11"/>
    <s v="ZJ"/>
    <s v="9200098553"/>
    <s v="50"/>
    <n v="-28"/>
    <s v=""/>
    <x v="1"/>
    <x v="6"/>
    <x v="1"/>
  </r>
  <r>
    <s v="1012"/>
    <s v="0L"/>
    <x v="6"/>
    <d v="2018-08-08T00:00:00"/>
    <x v="1"/>
    <x v="11"/>
    <s v="ZJ"/>
    <s v="9200098553"/>
    <s v="50"/>
    <n v="-28"/>
    <s v=""/>
    <x v="0"/>
    <x v="6"/>
    <x v="0"/>
  </r>
  <r>
    <s v="1012"/>
    <s v="0L"/>
    <x v="6"/>
    <d v="2018-08-08T00:00:00"/>
    <x v="1"/>
    <x v="11"/>
    <s v="ZJ"/>
    <s v="9200098553"/>
    <s v="50"/>
    <n v="-28"/>
    <s v=""/>
    <x v="2"/>
    <x v="6"/>
    <x v="2"/>
  </r>
  <r>
    <s v="1012"/>
    <s v="0L"/>
    <x v="6"/>
    <d v="2018-08-09T00:00:00"/>
    <x v="1"/>
    <x v="11"/>
    <s v="ZJ"/>
    <s v="9200098591"/>
    <s v="50"/>
    <n v="-28"/>
    <s v=""/>
    <x v="1"/>
    <x v="6"/>
    <x v="1"/>
  </r>
  <r>
    <s v="1012"/>
    <s v="0L"/>
    <x v="6"/>
    <d v="2018-08-09T00:00:00"/>
    <x v="1"/>
    <x v="11"/>
    <s v="ZJ"/>
    <s v="9200098591"/>
    <s v="50"/>
    <n v="-56"/>
    <s v=""/>
    <x v="0"/>
    <x v="6"/>
    <x v="0"/>
  </r>
  <r>
    <s v="1012"/>
    <s v="0L"/>
    <x v="6"/>
    <d v="2018-08-09T00:00:00"/>
    <x v="1"/>
    <x v="11"/>
    <s v="ZJ"/>
    <s v="9200098591"/>
    <s v="50"/>
    <n v="-28"/>
    <s v=""/>
    <x v="1"/>
    <x v="6"/>
    <x v="1"/>
  </r>
  <r>
    <s v="1012"/>
    <s v="0L"/>
    <x v="6"/>
    <d v="2018-08-09T00:00:00"/>
    <x v="1"/>
    <x v="11"/>
    <s v="ZJ"/>
    <s v="9200098591"/>
    <s v="50"/>
    <n v="-28"/>
    <s v=""/>
    <x v="1"/>
    <x v="6"/>
    <x v="1"/>
  </r>
  <r>
    <s v="1012"/>
    <s v="0L"/>
    <x v="6"/>
    <d v="2018-08-09T00:00:00"/>
    <x v="1"/>
    <x v="11"/>
    <s v="ZJ"/>
    <s v="9200098591"/>
    <s v="50"/>
    <n v="-4648"/>
    <s v=""/>
    <x v="1"/>
    <x v="6"/>
    <x v="1"/>
  </r>
  <r>
    <s v="1012"/>
    <s v="0L"/>
    <x v="6"/>
    <d v="2018-08-09T00:00:00"/>
    <x v="1"/>
    <x v="11"/>
    <s v="ZJ"/>
    <s v="9200098591"/>
    <s v="50"/>
    <n v="-28"/>
    <s v=""/>
    <x v="2"/>
    <x v="6"/>
    <x v="2"/>
  </r>
  <r>
    <s v="1012"/>
    <s v="0L"/>
    <x v="6"/>
    <d v="2018-08-09T00:00:00"/>
    <x v="1"/>
    <x v="11"/>
    <s v="ZJ"/>
    <s v="9200098591"/>
    <s v="50"/>
    <n v="-224"/>
    <s v=""/>
    <x v="1"/>
    <x v="6"/>
    <x v="1"/>
  </r>
  <r>
    <s v="1012"/>
    <s v="0L"/>
    <x v="6"/>
    <d v="2018-08-09T00:00:00"/>
    <x v="1"/>
    <x v="11"/>
    <s v="ZJ"/>
    <s v="9200098594"/>
    <s v="40"/>
    <n v="28"/>
    <s v=""/>
    <x v="1"/>
    <x v="6"/>
    <x v="1"/>
  </r>
  <r>
    <s v="1012"/>
    <s v="0L"/>
    <x v="6"/>
    <d v="2018-08-11T00:00:00"/>
    <x v="1"/>
    <x v="11"/>
    <s v="ZJ"/>
    <s v="9200098686"/>
    <s v="50"/>
    <n v="-168"/>
    <s v=""/>
    <x v="1"/>
    <x v="6"/>
    <x v="1"/>
  </r>
  <r>
    <s v="1012"/>
    <s v="0L"/>
    <x v="6"/>
    <d v="2018-08-13T00:00:00"/>
    <x v="1"/>
    <x v="11"/>
    <s v="ZJ"/>
    <s v="9200098747"/>
    <s v="40"/>
    <n v="28"/>
    <s v=""/>
    <x v="1"/>
    <x v="6"/>
    <x v="1"/>
  </r>
  <r>
    <s v="1012"/>
    <s v="0L"/>
    <x v="6"/>
    <d v="2018-08-13T00:00:00"/>
    <x v="1"/>
    <x v="11"/>
    <s v="ZJ"/>
    <s v="9200098747"/>
    <s v="40"/>
    <n v="28"/>
    <s v=""/>
    <x v="1"/>
    <x v="6"/>
    <x v="1"/>
  </r>
  <r>
    <s v="1012"/>
    <s v="0L"/>
    <x v="6"/>
    <d v="2018-08-13T00:00:00"/>
    <x v="1"/>
    <x v="11"/>
    <s v="ZJ"/>
    <s v="9200098747"/>
    <s v="40"/>
    <n v="28"/>
    <s v=""/>
    <x v="1"/>
    <x v="6"/>
    <x v="1"/>
  </r>
  <r>
    <s v="1012"/>
    <s v="0L"/>
    <x v="6"/>
    <d v="2018-08-14T00:00:00"/>
    <x v="1"/>
    <x v="11"/>
    <s v="ZJ"/>
    <s v="9200098749"/>
    <s v="50"/>
    <n v="-28"/>
    <s v=""/>
    <x v="1"/>
    <x v="6"/>
    <x v="1"/>
  </r>
  <r>
    <s v="1012"/>
    <s v="0L"/>
    <x v="6"/>
    <d v="2018-08-14T00:00:00"/>
    <x v="1"/>
    <x v="11"/>
    <s v="ZJ"/>
    <s v="9200098749"/>
    <s v="50"/>
    <n v="-56"/>
    <s v=""/>
    <x v="1"/>
    <x v="6"/>
    <x v="1"/>
  </r>
  <r>
    <s v="1012"/>
    <s v="0L"/>
    <x v="6"/>
    <d v="2018-08-14T00:00:00"/>
    <x v="1"/>
    <x v="11"/>
    <s v="ZJ"/>
    <s v="9200098749"/>
    <s v="50"/>
    <n v="-28"/>
    <s v=""/>
    <x v="0"/>
    <x v="6"/>
    <x v="0"/>
  </r>
  <r>
    <s v="1012"/>
    <s v="0L"/>
    <x v="6"/>
    <d v="2018-08-14T00:00:00"/>
    <x v="1"/>
    <x v="11"/>
    <s v="ZJ"/>
    <s v="9200098749"/>
    <s v="50"/>
    <n v="-3976"/>
    <s v=""/>
    <x v="1"/>
    <x v="6"/>
    <x v="1"/>
  </r>
  <r>
    <s v="1012"/>
    <s v="0L"/>
    <x v="6"/>
    <d v="2018-08-14T00:00:00"/>
    <x v="1"/>
    <x v="11"/>
    <s v="ZJ"/>
    <s v="9200098749"/>
    <s v="50"/>
    <n v="-84"/>
    <s v=""/>
    <x v="2"/>
    <x v="6"/>
    <x v="2"/>
  </r>
  <r>
    <s v="1012"/>
    <s v="0L"/>
    <x v="6"/>
    <d v="2018-08-13T00:00:00"/>
    <x v="1"/>
    <x v="11"/>
    <s v="ZJ"/>
    <s v="9200098775"/>
    <s v="50"/>
    <n v="-3808"/>
    <s v=""/>
    <x v="1"/>
    <x v="6"/>
    <x v="1"/>
  </r>
  <r>
    <s v="1012"/>
    <s v="0L"/>
    <x v="6"/>
    <d v="2018-08-13T00:00:00"/>
    <x v="1"/>
    <x v="11"/>
    <s v="ZJ"/>
    <s v="9200098775"/>
    <s v="50"/>
    <n v="-28"/>
    <s v=""/>
    <x v="1"/>
    <x v="6"/>
    <x v="1"/>
  </r>
  <r>
    <s v="1012"/>
    <s v="0L"/>
    <x v="6"/>
    <d v="2018-08-13T00:00:00"/>
    <x v="1"/>
    <x v="11"/>
    <s v="ZJ"/>
    <s v="9200098775"/>
    <s v="50"/>
    <n v="-28"/>
    <s v=""/>
    <x v="0"/>
    <x v="6"/>
    <x v="0"/>
  </r>
  <r>
    <s v="1012"/>
    <s v="0L"/>
    <x v="6"/>
    <d v="2018-08-13T00:00:00"/>
    <x v="1"/>
    <x v="11"/>
    <s v="ZJ"/>
    <s v="9200098775"/>
    <s v="50"/>
    <n v="-140"/>
    <s v=""/>
    <x v="1"/>
    <x v="6"/>
    <x v="1"/>
  </r>
  <r>
    <s v="1012"/>
    <s v="0L"/>
    <x v="6"/>
    <d v="2018-08-15T00:00:00"/>
    <x v="1"/>
    <x v="11"/>
    <s v="ZJ"/>
    <s v="9200098793"/>
    <s v="50"/>
    <n v="-224"/>
    <s v=""/>
    <x v="1"/>
    <x v="6"/>
    <x v="1"/>
  </r>
  <r>
    <s v="1012"/>
    <s v="0L"/>
    <x v="6"/>
    <d v="2018-08-15T00:00:00"/>
    <x v="1"/>
    <x v="11"/>
    <s v="ZJ"/>
    <s v="9200098814"/>
    <s v="40"/>
    <n v="28"/>
    <s v=""/>
    <x v="1"/>
    <x v="6"/>
    <x v="1"/>
  </r>
  <r>
    <s v="1012"/>
    <s v="0L"/>
    <x v="6"/>
    <d v="2018-08-15T00:00:00"/>
    <x v="1"/>
    <x v="11"/>
    <s v="ZJ"/>
    <s v="9200098822"/>
    <s v="50"/>
    <n v="-28"/>
    <s v=""/>
    <x v="2"/>
    <x v="6"/>
    <x v="2"/>
  </r>
  <r>
    <s v="1012"/>
    <s v="0L"/>
    <x v="6"/>
    <d v="2018-08-15T00:00:00"/>
    <x v="1"/>
    <x v="11"/>
    <s v="ZJ"/>
    <s v="9200098822"/>
    <s v="50"/>
    <n v="-28"/>
    <s v=""/>
    <x v="1"/>
    <x v="6"/>
    <x v="1"/>
  </r>
  <r>
    <s v="1012"/>
    <s v="0L"/>
    <x v="6"/>
    <d v="2018-08-15T00:00:00"/>
    <x v="1"/>
    <x v="11"/>
    <s v="ZJ"/>
    <s v="9200098822"/>
    <s v="50"/>
    <n v="-28"/>
    <s v=""/>
    <x v="1"/>
    <x v="6"/>
    <x v="1"/>
  </r>
  <r>
    <s v="1012"/>
    <s v="0L"/>
    <x v="6"/>
    <d v="2018-08-15T00:00:00"/>
    <x v="1"/>
    <x v="11"/>
    <s v="ZJ"/>
    <s v="9200098822"/>
    <s v="50"/>
    <n v="-56"/>
    <s v=""/>
    <x v="1"/>
    <x v="6"/>
    <x v="1"/>
  </r>
  <r>
    <s v="1012"/>
    <s v="0L"/>
    <x v="6"/>
    <d v="2018-08-15T00:00:00"/>
    <x v="1"/>
    <x v="11"/>
    <s v="ZJ"/>
    <s v="9200098822"/>
    <s v="50"/>
    <n v="-3584"/>
    <s v=""/>
    <x v="1"/>
    <x v="6"/>
    <x v="1"/>
  </r>
  <r>
    <s v="1012"/>
    <s v="0L"/>
    <x v="6"/>
    <d v="2018-08-15T00:00:00"/>
    <x v="1"/>
    <x v="11"/>
    <s v="ZJ"/>
    <s v="9200098822"/>
    <s v="50"/>
    <n v="-112"/>
    <s v=""/>
    <x v="0"/>
    <x v="6"/>
    <x v="0"/>
  </r>
  <r>
    <s v="1012"/>
    <s v="0L"/>
    <x v="6"/>
    <d v="2018-08-16T00:00:00"/>
    <x v="1"/>
    <x v="11"/>
    <s v="ZJ"/>
    <s v="9200098869"/>
    <s v="50"/>
    <n v="-28"/>
    <s v=""/>
    <x v="0"/>
    <x v="6"/>
    <x v="0"/>
  </r>
  <r>
    <s v="1012"/>
    <s v="0L"/>
    <x v="6"/>
    <d v="2018-08-16T00:00:00"/>
    <x v="1"/>
    <x v="11"/>
    <s v="ZJ"/>
    <s v="9200098869"/>
    <s v="50"/>
    <n v="-2520"/>
    <s v=""/>
    <x v="1"/>
    <x v="6"/>
    <x v="1"/>
  </r>
  <r>
    <s v="1012"/>
    <s v="0L"/>
    <x v="6"/>
    <d v="2018-08-16T00:00:00"/>
    <x v="1"/>
    <x v="11"/>
    <s v="ZJ"/>
    <s v="9200098869"/>
    <s v="50"/>
    <n v="-28"/>
    <s v=""/>
    <x v="1"/>
    <x v="6"/>
    <x v="1"/>
  </r>
  <r>
    <s v="1012"/>
    <s v="0L"/>
    <x v="6"/>
    <d v="2018-08-16T00:00:00"/>
    <x v="1"/>
    <x v="11"/>
    <s v="ZJ"/>
    <s v="9200098869"/>
    <s v="50"/>
    <n v="-28"/>
    <s v=""/>
    <x v="1"/>
    <x v="6"/>
    <x v="1"/>
  </r>
  <r>
    <s v="1012"/>
    <s v="0L"/>
    <x v="6"/>
    <d v="2018-08-16T00:00:00"/>
    <x v="1"/>
    <x v="11"/>
    <s v="ZJ"/>
    <s v="9200098869"/>
    <s v="50"/>
    <n v="-28"/>
    <s v=""/>
    <x v="1"/>
    <x v="6"/>
    <x v="1"/>
  </r>
  <r>
    <s v="1012"/>
    <s v="0L"/>
    <x v="6"/>
    <d v="2018-08-16T00:00:00"/>
    <x v="1"/>
    <x v="11"/>
    <s v="ZJ"/>
    <s v="9200098869"/>
    <s v="50"/>
    <n v="-28"/>
    <s v=""/>
    <x v="1"/>
    <x v="6"/>
    <x v="1"/>
  </r>
  <r>
    <s v="1012"/>
    <s v="0L"/>
    <x v="6"/>
    <d v="2018-08-16T00:00:00"/>
    <x v="1"/>
    <x v="11"/>
    <s v="ZJ"/>
    <s v="9200098869"/>
    <s v="50"/>
    <n v="-56"/>
    <s v=""/>
    <x v="2"/>
    <x v="6"/>
    <x v="2"/>
  </r>
  <r>
    <s v="1012"/>
    <s v="0L"/>
    <x v="6"/>
    <d v="2018-08-16T00:00:00"/>
    <x v="1"/>
    <x v="11"/>
    <s v="ZJ"/>
    <s v="9200098868"/>
    <s v="40"/>
    <n v="28"/>
    <s v=""/>
    <x v="0"/>
    <x v="6"/>
    <x v="0"/>
  </r>
  <r>
    <s v="1012"/>
    <s v="0L"/>
    <x v="6"/>
    <d v="2018-08-16T00:00:00"/>
    <x v="1"/>
    <x v="11"/>
    <s v="ZJ"/>
    <s v="9200098868"/>
    <s v="40"/>
    <n v="28"/>
    <s v=""/>
    <x v="1"/>
    <x v="6"/>
    <x v="1"/>
  </r>
  <r>
    <s v="1012"/>
    <s v="0L"/>
    <x v="6"/>
    <d v="2018-08-17T00:00:00"/>
    <x v="1"/>
    <x v="11"/>
    <s v="ZJ"/>
    <s v="9200098902"/>
    <s v="50"/>
    <n v="-28"/>
    <s v=""/>
    <x v="1"/>
    <x v="6"/>
    <x v="1"/>
  </r>
  <r>
    <s v="1012"/>
    <s v="0L"/>
    <x v="6"/>
    <d v="2018-08-17T00:00:00"/>
    <x v="1"/>
    <x v="11"/>
    <s v="ZJ"/>
    <s v="9200098935"/>
    <s v="40"/>
    <n v="28"/>
    <s v=""/>
    <x v="1"/>
    <x v="6"/>
    <x v="1"/>
  </r>
  <r>
    <s v="1012"/>
    <s v="0L"/>
    <x v="6"/>
    <d v="2018-08-17T00:00:00"/>
    <x v="1"/>
    <x v="11"/>
    <s v="ZJ"/>
    <s v="9200098944"/>
    <s v="50"/>
    <n v="-28"/>
    <s v=""/>
    <x v="5"/>
    <x v="6"/>
    <x v="5"/>
  </r>
  <r>
    <s v="1012"/>
    <s v="0L"/>
    <x v="6"/>
    <d v="2018-08-17T00:00:00"/>
    <x v="1"/>
    <x v="11"/>
    <s v="ZJ"/>
    <s v="9200098944"/>
    <s v="50"/>
    <n v="-28"/>
    <s v=""/>
    <x v="1"/>
    <x v="6"/>
    <x v="1"/>
  </r>
  <r>
    <s v="1012"/>
    <s v="0L"/>
    <x v="6"/>
    <d v="2018-08-17T00:00:00"/>
    <x v="1"/>
    <x v="11"/>
    <s v="ZJ"/>
    <s v="9200098944"/>
    <s v="50"/>
    <n v="-4144"/>
    <s v=""/>
    <x v="1"/>
    <x v="6"/>
    <x v="1"/>
  </r>
  <r>
    <s v="1012"/>
    <s v="0L"/>
    <x v="6"/>
    <d v="2018-08-17T00:00:00"/>
    <x v="1"/>
    <x v="11"/>
    <s v="ZJ"/>
    <s v="9200098944"/>
    <s v="50"/>
    <n v="-112"/>
    <s v=""/>
    <x v="0"/>
    <x v="6"/>
    <x v="0"/>
  </r>
  <r>
    <s v="1012"/>
    <s v="0L"/>
    <x v="6"/>
    <d v="2018-08-18T00:00:00"/>
    <x v="1"/>
    <x v="11"/>
    <s v="ZJ"/>
    <s v="9200098964"/>
    <s v="50"/>
    <n v="-504"/>
    <s v=""/>
    <x v="1"/>
    <x v="6"/>
    <x v="1"/>
  </r>
  <r>
    <s v="1012"/>
    <s v="0L"/>
    <x v="6"/>
    <d v="2018-08-18T00:00:00"/>
    <x v="1"/>
    <x v="11"/>
    <s v="ZJ"/>
    <s v="9200098973"/>
    <s v="50"/>
    <n v="-56"/>
    <s v=""/>
    <x v="1"/>
    <x v="6"/>
    <x v="1"/>
  </r>
  <r>
    <s v="1012"/>
    <s v="0L"/>
    <x v="6"/>
    <d v="2018-08-19T00:00:00"/>
    <x v="1"/>
    <x v="11"/>
    <s v="ZJ"/>
    <s v="9200098974"/>
    <s v="50"/>
    <n v="-280"/>
    <s v=""/>
    <x v="1"/>
    <x v="6"/>
    <x v="1"/>
  </r>
  <r>
    <s v="1012"/>
    <s v="0L"/>
    <x v="6"/>
    <d v="2018-08-20T00:00:00"/>
    <x v="1"/>
    <x v="11"/>
    <s v="ZJ"/>
    <s v="9200098981"/>
    <s v="50"/>
    <n v="-1064"/>
    <s v=""/>
    <x v="1"/>
    <x v="6"/>
    <x v="1"/>
  </r>
  <r>
    <s v="1012"/>
    <s v="0L"/>
    <x v="6"/>
    <d v="2018-08-20T00:00:00"/>
    <x v="1"/>
    <x v="11"/>
    <s v="ZJ"/>
    <s v="9200099031"/>
    <s v="40"/>
    <n v="28"/>
    <s v=""/>
    <x v="1"/>
    <x v="6"/>
    <x v="1"/>
  </r>
  <r>
    <s v="1012"/>
    <s v="0L"/>
    <x v="6"/>
    <d v="2018-08-20T00:00:00"/>
    <x v="1"/>
    <x v="11"/>
    <s v="ZJ"/>
    <s v="9200099031"/>
    <s v="40"/>
    <n v="28"/>
    <s v=""/>
    <x v="1"/>
    <x v="6"/>
    <x v="1"/>
  </r>
  <r>
    <s v="1012"/>
    <s v="0L"/>
    <x v="6"/>
    <d v="2018-08-20T00:00:00"/>
    <x v="1"/>
    <x v="11"/>
    <s v="ZJ"/>
    <s v="9200099031"/>
    <s v="40"/>
    <n v="28"/>
    <s v=""/>
    <x v="1"/>
    <x v="6"/>
    <x v="1"/>
  </r>
  <r>
    <s v="1012"/>
    <s v="0L"/>
    <x v="6"/>
    <d v="2018-08-20T00:00:00"/>
    <x v="1"/>
    <x v="11"/>
    <s v="ZJ"/>
    <s v="9200099031"/>
    <s v="50"/>
    <n v="-28"/>
    <s v=""/>
    <x v="1"/>
    <x v="6"/>
    <x v="1"/>
  </r>
  <r>
    <s v="1012"/>
    <s v="0L"/>
    <x v="6"/>
    <d v="2018-08-20T00:00:00"/>
    <x v="1"/>
    <x v="11"/>
    <s v="ZJ"/>
    <s v="9200099031"/>
    <s v="40"/>
    <n v="56"/>
    <s v=""/>
    <x v="2"/>
    <x v="6"/>
    <x v="2"/>
  </r>
  <r>
    <s v="1012"/>
    <s v="0L"/>
    <x v="6"/>
    <d v="2018-08-20T00:00:00"/>
    <x v="1"/>
    <x v="11"/>
    <s v="ZJ"/>
    <s v="9200099031"/>
    <s v="40"/>
    <n v="28"/>
    <s v=""/>
    <x v="1"/>
    <x v="6"/>
    <x v="1"/>
  </r>
  <r>
    <s v="1012"/>
    <s v="0L"/>
    <x v="6"/>
    <d v="2018-08-20T00:00:00"/>
    <x v="1"/>
    <x v="11"/>
    <s v="ZJ"/>
    <s v="9200099031"/>
    <s v="40"/>
    <n v="28"/>
    <s v=""/>
    <x v="1"/>
    <x v="6"/>
    <x v="1"/>
  </r>
  <r>
    <s v="1012"/>
    <s v="0L"/>
    <x v="6"/>
    <d v="2018-08-21T00:00:00"/>
    <x v="1"/>
    <x v="11"/>
    <s v="ZJ"/>
    <s v="9200099042"/>
    <s v="50"/>
    <n v="-56"/>
    <s v=""/>
    <x v="0"/>
    <x v="6"/>
    <x v="0"/>
  </r>
  <r>
    <s v="1012"/>
    <s v="0L"/>
    <x v="6"/>
    <d v="2018-08-21T00:00:00"/>
    <x v="1"/>
    <x v="11"/>
    <s v="ZJ"/>
    <s v="9200099042"/>
    <s v="50"/>
    <n v="-3332"/>
    <s v=""/>
    <x v="1"/>
    <x v="6"/>
    <x v="1"/>
  </r>
  <r>
    <s v="1012"/>
    <s v="0L"/>
    <x v="6"/>
    <d v="2018-08-21T00:00:00"/>
    <x v="1"/>
    <x v="11"/>
    <s v="ZJ"/>
    <s v="9200099042"/>
    <s v="50"/>
    <n v="-28"/>
    <s v=""/>
    <x v="1"/>
    <x v="6"/>
    <x v="1"/>
  </r>
  <r>
    <s v="1012"/>
    <s v="0L"/>
    <x v="6"/>
    <d v="2018-08-21T00:00:00"/>
    <x v="1"/>
    <x v="11"/>
    <s v="ZJ"/>
    <s v="9200099042"/>
    <s v="50"/>
    <n v="-28"/>
    <s v=""/>
    <x v="4"/>
    <x v="6"/>
    <x v="4"/>
  </r>
  <r>
    <s v="1012"/>
    <s v="0L"/>
    <x v="6"/>
    <d v="2018-08-21T00:00:00"/>
    <x v="1"/>
    <x v="11"/>
    <s v="ZJ"/>
    <s v="9200099042"/>
    <s v="50"/>
    <n v="-56"/>
    <s v=""/>
    <x v="2"/>
    <x v="6"/>
    <x v="2"/>
  </r>
  <r>
    <s v="1012"/>
    <s v="0L"/>
    <x v="6"/>
    <d v="2018-08-21T00:00:00"/>
    <x v="1"/>
    <x v="11"/>
    <s v="ZJ"/>
    <s v="9200099039"/>
    <s v="40"/>
    <n v="28"/>
    <s v=""/>
    <x v="1"/>
    <x v="6"/>
    <x v="1"/>
  </r>
  <r>
    <s v="1012"/>
    <s v="0L"/>
    <x v="6"/>
    <d v="2018-08-20T00:00:00"/>
    <x v="1"/>
    <x v="11"/>
    <s v="ZJ"/>
    <s v="9200099077"/>
    <s v="50"/>
    <n v="-28"/>
    <s v=""/>
    <x v="1"/>
    <x v="6"/>
    <x v="1"/>
  </r>
  <r>
    <s v="1012"/>
    <s v="0L"/>
    <x v="6"/>
    <d v="2018-08-20T00:00:00"/>
    <x v="1"/>
    <x v="11"/>
    <s v="ZJ"/>
    <s v="9200099077"/>
    <s v="50"/>
    <n v="-28"/>
    <s v=""/>
    <x v="1"/>
    <x v="6"/>
    <x v="1"/>
  </r>
  <r>
    <s v="1012"/>
    <s v="0L"/>
    <x v="6"/>
    <d v="2018-08-20T00:00:00"/>
    <x v="1"/>
    <x v="11"/>
    <s v="ZJ"/>
    <s v="9200099077"/>
    <s v="50"/>
    <n v="-56"/>
    <s v=""/>
    <x v="1"/>
    <x v="6"/>
    <x v="1"/>
  </r>
  <r>
    <s v="1012"/>
    <s v="0L"/>
    <x v="6"/>
    <d v="2018-08-20T00:00:00"/>
    <x v="1"/>
    <x v="11"/>
    <s v="ZJ"/>
    <s v="9200099077"/>
    <s v="50"/>
    <n v="-56"/>
    <s v=""/>
    <x v="2"/>
    <x v="6"/>
    <x v="2"/>
  </r>
  <r>
    <s v="1012"/>
    <s v="0L"/>
    <x v="6"/>
    <d v="2018-08-20T00:00:00"/>
    <x v="1"/>
    <x v="11"/>
    <s v="ZJ"/>
    <s v="9200099077"/>
    <s v="50"/>
    <n v="-28"/>
    <s v=""/>
    <x v="5"/>
    <x v="6"/>
    <x v="5"/>
  </r>
  <r>
    <s v="1012"/>
    <s v="0L"/>
    <x v="6"/>
    <d v="2018-08-20T00:00:00"/>
    <x v="1"/>
    <x v="11"/>
    <s v="ZJ"/>
    <s v="9200099077"/>
    <s v="50"/>
    <n v="-1876"/>
    <s v=""/>
    <x v="1"/>
    <x v="6"/>
    <x v="1"/>
  </r>
  <r>
    <s v="1012"/>
    <s v="0L"/>
    <x v="6"/>
    <d v="2018-08-22T00:00:00"/>
    <x v="1"/>
    <x v="11"/>
    <s v="ZJ"/>
    <s v="9200099104"/>
    <s v="50"/>
    <n v="-252"/>
    <s v=""/>
    <x v="1"/>
    <x v="6"/>
    <x v="1"/>
  </r>
  <r>
    <s v="1012"/>
    <s v="0L"/>
    <x v="6"/>
    <d v="2018-08-22T00:00:00"/>
    <x v="1"/>
    <x v="11"/>
    <s v="ZJ"/>
    <s v="9200099124"/>
    <s v="50"/>
    <n v="-1680"/>
    <s v=""/>
    <x v="1"/>
    <x v="6"/>
    <x v="1"/>
  </r>
  <r>
    <s v="1012"/>
    <s v="0L"/>
    <x v="6"/>
    <d v="2018-08-22T00:00:00"/>
    <x v="1"/>
    <x v="11"/>
    <s v="ZJ"/>
    <s v="9200099124"/>
    <s v="50"/>
    <n v="-28"/>
    <s v=""/>
    <x v="2"/>
    <x v="6"/>
    <x v="2"/>
  </r>
  <r>
    <s v="1012"/>
    <s v="0L"/>
    <x v="6"/>
    <d v="2018-08-22T00:00:00"/>
    <x v="1"/>
    <x v="11"/>
    <s v="ZJ"/>
    <s v="9200099124"/>
    <s v="50"/>
    <n v="-28"/>
    <s v=""/>
    <x v="0"/>
    <x v="6"/>
    <x v="0"/>
  </r>
  <r>
    <s v="1012"/>
    <s v="0L"/>
    <x v="6"/>
    <d v="2018-08-22T00:00:00"/>
    <x v="1"/>
    <x v="11"/>
    <s v="ZJ"/>
    <s v="9200099124"/>
    <s v="50"/>
    <n v="-28"/>
    <s v=""/>
    <x v="1"/>
    <x v="6"/>
    <x v="1"/>
  </r>
  <r>
    <s v="1012"/>
    <s v="0L"/>
    <x v="6"/>
    <d v="2018-08-22T00:00:00"/>
    <x v="1"/>
    <x v="11"/>
    <s v="ZJ"/>
    <s v="9200099124"/>
    <s v="50"/>
    <n v="-84"/>
    <s v=""/>
    <x v="1"/>
    <x v="6"/>
    <x v="1"/>
  </r>
  <r>
    <s v="1012"/>
    <s v="0L"/>
    <x v="6"/>
    <d v="2018-08-22T00:00:00"/>
    <x v="1"/>
    <x v="11"/>
    <s v="ZJ"/>
    <s v="9200099154"/>
    <s v="40"/>
    <n v="28"/>
    <s v=""/>
    <x v="1"/>
    <x v="6"/>
    <x v="1"/>
  </r>
  <r>
    <s v="1012"/>
    <s v="0L"/>
    <x v="6"/>
    <d v="2018-08-22T00:00:00"/>
    <x v="1"/>
    <x v="11"/>
    <s v="ZJ"/>
    <s v="9200099154"/>
    <s v="40"/>
    <n v="28"/>
    <s v=""/>
    <x v="1"/>
    <x v="6"/>
    <x v="1"/>
  </r>
  <r>
    <s v="1012"/>
    <s v="0L"/>
    <x v="6"/>
    <d v="2018-08-23T00:00:00"/>
    <x v="1"/>
    <x v="11"/>
    <s v="ZJ"/>
    <s v="9200099155"/>
    <s v="40"/>
    <n v="28"/>
    <s v=""/>
    <x v="1"/>
    <x v="6"/>
    <x v="1"/>
  </r>
  <r>
    <s v="1012"/>
    <s v="0L"/>
    <x v="6"/>
    <d v="2018-08-23T00:00:00"/>
    <x v="1"/>
    <x v="11"/>
    <s v="ZJ"/>
    <s v="9200099155"/>
    <s v="40"/>
    <n v="28"/>
    <s v=""/>
    <x v="1"/>
    <x v="6"/>
    <x v="1"/>
  </r>
  <r>
    <s v="1012"/>
    <s v="0L"/>
    <x v="6"/>
    <d v="2018-08-23T00:00:00"/>
    <x v="1"/>
    <x v="11"/>
    <s v="ZJ"/>
    <s v="9200099198"/>
    <s v="50"/>
    <n v="-56"/>
    <s v=""/>
    <x v="0"/>
    <x v="6"/>
    <x v="0"/>
  </r>
  <r>
    <s v="1012"/>
    <s v="0L"/>
    <x v="6"/>
    <d v="2018-08-23T00:00:00"/>
    <x v="1"/>
    <x v="11"/>
    <s v="ZJ"/>
    <s v="9200099198"/>
    <s v="50"/>
    <n v="-28"/>
    <s v=""/>
    <x v="1"/>
    <x v="6"/>
    <x v="1"/>
  </r>
  <r>
    <s v="1012"/>
    <s v="0L"/>
    <x v="6"/>
    <d v="2018-08-23T00:00:00"/>
    <x v="1"/>
    <x v="11"/>
    <s v="ZJ"/>
    <s v="9200099198"/>
    <s v="50"/>
    <n v="-2128"/>
    <s v=""/>
    <x v="1"/>
    <x v="6"/>
    <x v="1"/>
  </r>
  <r>
    <s v="1012"/>
    <s v="0L"/>
    <x v="6"/>
    <d v="2018-08-23T00:00:00"/>
    <x v="1"/>
    <x v="11"/>
    <s v="ZJ"/>
    <s v="9200099198"/>
    <s v="50"/>
    <n v="-28"/>
    <s v=""/>
    <x v="1"/>
    <x v="6"/>
    <x v="1"/>
  </r>
  <r>
    <s v="1012"/>
    <s v="0L"/>
    <x v="6"/>
    <d v="2018-08-23T00:00:00"/>
    <x v="1"/>
    <x v="11"/>
    <s v="ZJ"/>
    <s v="9200099198"/>
    <s v="50"/>
    <n v="-28"/>
    <s v=""/>
    <x v="4"/>
    <x v="6"/>
    <x v="4"/>
  </r>
  <r>
    <s v="1012"/>
    <s v="0L"/>
    <x v="6"/>
    <d v="2018-08-02T00:00:00"/>
    <x v="1"/>
    <x v="11"/>
    <s v="ZJ"/>
    <s v="9200099222"/>
    <s v="40"/>
    <n v="28"/>
    <s v=""/>
    <x v="1"/>
    <x v="6"/>
    <x v="1"/>
  </r>
  <r>
    <s v="1012"/>
    <s v="0L"/>
    <x v="6"/>
    <d v="2018-08-24T00:00:00"/>
    <x v="1"/>
    <x v="11"/>
    <s v="ZJ"/>
    <s v="9200099230"/>
    <s v="40"/>
    <n v="28"/>
    <s v=""/>
    <x v="1"/>
    <x v="6"/>
    <x v="1"/>
  </r>
  <r>
    <s v="1012"/>
    <s v="0L"/>
    <x v="6"/>
    <d v="2018-08-24T00:00:00"/>
    <x v="1"/>
    <x v="11"/>
    <s v="ZJ"/>
    <s v="9200099266"/>
    <s v="50"/>
    <n v="-3528"/>
    <s v=""/>
    <x v="1"/>
    <x v="6"/>
    <x v="1"/>
  </r>
  <r>
    <s v="1012"/>
    <s v="0L"/>
    <x v="6"/>
    <d v="2018-08-24T00:00:00"/>
    <x v="1"/>
    <x v="11"/>
    <s v="ZJ"/>
    <s v="9200099266"/>
    <s v="50"/>
    <n v="-28"/>
    <s v=""/>
    <x v="0"/>
    <x v="6"/>
    <x v="0"/>
  </r>
  <r>
    <s v="1012"/>
    <s v="0L"/>
    <x v="6"/>
    <d v="2018-08-24T00:00:00"/>
    <x v="1"/>
    <x v="11"/>
    <s v="ZJ"/>
    <s v="9200099266"/>
    <s v="50"/>
    <n v="-28"/>
    <s v=""/>
    <x v="2"/>
    <x v="6"/>
    <x v="2"/>
  </r>
  <r>
    <s v="1012"/>
    <s v="0L"/>
    <x v="6"/>
    <d v="2018-08-24T00:00:00"/>
    <x v="1"/>
    <x v="11"/>
    <s v="ZJ"/>
    <s v="9200099265"/>
    <s v="40"/>
    <n v="28"/>
    <s v=""/>
    <x v="0"/>
    <x v="6"/>
    <x v="0"/>
  </r>
  <r>
    <s v="1012"/>
    <s v="0L"/>
    <x v="6"/>
    <d v="2018-08-24T00:00:00"/>
    <x v="1"/>
    <x v="11"/>
    <s v="ZJ"/>
    <s v="9200099265"/>
    <s v="40"/>
    <n v="28"/>
    <s v=""/>
    <x v="0"/>
    <x v="6"/>
    <x v="0"/>
  </r>
  <r>
    <s v="1012"/>
    <s v="0L"/>
    <x v="6"/>
    <d v="2018-08-25T00:00:00"/>
    <x v="1"/>
    <x v="11"/>
    <s v="ZJ"/>
    <s v="9200099309"/>
    <s v="50"/>
    <n v="-140"/>
    <s v=""/>
    <x v="1"/>
    <x v="6"/>
    <x v="1"/>
  </r>
  <r>
    <s v="1012"/>
    <s v="0L"/>
    <x v="6"/>
    <d v="2018-08-25T00:00:00"/>
    <x v="1"/>
    <x v="11"/>
    <s v="ZJ"/>
    <s v="9200099327"/>
    <s v="50"/>
    <n v="-28"/>
    <s v=""/>
    <x v="1"/>
    <x v="6"/>
    <x v="1"/>
  </r>
  <r>
    <s v="1012"/>
    <s v="0L"/>
    <x v="6"/>
    <d v="2018-08-27T00:00:00"/>
    <x v="1"/>
    <x v="11"/>
    <s v="ZJ"/>
    <s v="9200099375"/>
    <s v="40"/>
    <n v="28"/>
    <s v=""/>
    <x v="1"/>
    <x v="6"/>
    <x v="1"/>
  </r>
  <r>
    <s v="1012"/>
    <s v="0L"/>
    <x v="6"/>
    <d v="2018-08-28T00:00:00"/>
    <x v="1"/>
    <x v="11"/>
    <s v="ZJ"/>
    <s v="9200099389"/>
    <s v="50"/>
    <n v="-28"/>
    <s v=""/>
    <x v="1"/>
    <x v="6"/>
    <x v="1"/>
  </r>
  <r>
    <s v="1012"/>
    <s v="0L"/>
    <x v="6"/>
    <d v="2018-08-28T00:00:00"/>
    <x v="1"/>
    <x v="11"/>
    <s v="ZJ"/>
    <s v="9200099389"/>
    <s v="50"/>
    <n v="-28"/>
    <s v=""/>
    <x v="0"/>
    <x v="6"/>
    <x v="0"/>
  </r>
  <r>
    <s v="1012"/>
    <s v="0L"/>
    <x v="6"/>
    <d v="2018-08-28T00:00:00"/>
    <x v="1"/>
    <x v="11"/>
    <s v="ZJ"/>
    <s v="9200099389"/>
    <s v="50"/>
    <n v="-28"/>
    <s v=""/>
    <x v="1"/>
    <x v="6"/>
    <x v="1"/>
  </r>
  <r>
    <s v="1012"/>
    <s v="0L"/>
    <x v="6"/>
    <d v="2018-08-28T00:00:00"/>
    <x v="1"/>
    <x v="11"/>
    <s v="ZJ"/>
    <s v="9200099389"/>
    <s v="50"/>
    <n v="-2772"/>
    <s v=""/>
    <x v="1"/>
    <x v="6"/>
    <x v="1"/>
  </r>
  <r>
    <s v="1012"/>
    <s v="0L"/>
    <x v="6"/>
    <d v="2018-08-28T00:00:00"/>
    <x v="1"/>
    <x v="11"/>
    <s v="ZJ"/>
    <s v="9200099389"/>
    <s v="50"/>
    <n v="-56"/>
    <s v=""/>
    <x v="2"/>
    <x v="6"/>
    <x v="2"/>
  </r>
  <r>
    <s v="1012"/>
    <s v="0L"/>
    <x v="6"/>
    <d v="2018-08-27T00:00:00"/>
    <x v="1"/>
    <x v="11"/>
    <s v="ZJ"/>
    <s v="9200099426"/>
    <s v="50"/>
    <n v="-56"/>
    <s v=""/>
    <x v="0"/>
    <x v="6"/>
    <x v="0"/>
  </r>
  <r>
    <s v="1012"/>
    <s v="0L"/>
    <x v="6"/>
    <d v="2018-08-27T00:00:00"/>
    <x v="1"/>
    <x v="11"/>
    <s v="ZJ"/>
    <s v="9200099426"/>
    <s v="50"/>
    <n v="-2576"/>
    <s v=""/>
    <x v="1"/>
    <x v="6"/>
    <x v="1"/>
  </r>
  <r>
    <s v="1012"/>
    <s v="0L"/>
    <x v="6"/>
    <d v="2018-08-27T00:00:00"/>
    <x v="1"/>
    <x v="11"/>
    <s v="ZJ"/>
    <s v="9200099426"/>
    <s v="50"/>
    <n v="-56"/>
    <s v=""/>
    <x v="1"/>
    <x v="6"/>
    <x v="1"/>
  </r>
  <r>
    <s v="1012"/>
    <s v="0L"/>
    <x v="6"/>
    <d v="2018-08-27T00:00:00"/>
    <x v="1"/>
    <x v="11"/>
    <s v="ZJ"/>
    <s v="9200099426"/>
    <s v="50"/>
    <n v="-28"/>
    <s v=""/>
    <x v="2"/>
    <x v="6"/>
    <x v="2"/>
  </r>
  <r>
    <s v="1012"/>
    <s v="0L"/>
    <x v="6"/>
    <d v="2018-08-29T00:00:00"/>
    <x v="1"/>
    <x v="11"/>
    <s v="ZJ"/>
    <s v="9200099462"/>
    <s v="50"/>
    <n v="-84"/>
    <s v=""/>
    <x v="1"/>
    <x v="6"/>
    <x v="1"/>
  </r>
  <r>
    <s v="1012"/>
    <s v="0L"/>
    <x v="6"/>
    <d v="2018-08-29T00:00:00"/>
    <x v="1"/>
    <x v="11"/>
    <s v="ZJ"/>
    <s v="9200099504"/>
    <s v="50"/>
    <n v="-56"/>
    <s v=""/>
    <x v="1"/>
    <x v="6"/>
    <x v="1"/>
  </r>
  <r>
    <s v="1012"/>
    <s v="0L"/>
    <x v="6"/>
    <d v="2018-08-29T00:00:00"/>
    <x v="1"/>
    <x v="11"/>
    <s v="ZJ"/>
    <s v="9200099504"/>
    <s v="50"/>
    <n v="-56"/>
    <s v=""/>
    <x v="1"/>
    <x v="6"/>
    <x v="1"/>
  </r>
  <r>
    <s v="1012"/>
    <s v="0L"/>
    <x v="6"/>
    <d v="2018-08-29T00:00:00"/>
    <x v="1"/>
    <x v="11"/>
    <s v="ZJ"/>
    <s v="9200099504"/>
    <s v="50"/>
    <n v="-1456"/>
    <s v=""/>
    <x v="1"/>
    <x v="6"/>
    <x v="1"/>
  </r>
  <r>
    <s v="1012"/>
    <s v="0L"/>
    <x v="6"/>
    <d v="2018-08-29T00:00:00"/>
    <x v="1"/>
    <x v="11"/>
    <s v="ZJ"/>
    <s v="9200099504"/>
    <s v="50"/>
    <n v="-56"/>
    <s v=""/>
    <x v="2"/>
    <x v="6"/>
    <x v="2"/>
  </r>
  <r>
    <s v="1012"/>
    <s v="0L"/>
    <x v="6"/>
    <d v="2018-08-29T00:00:00"/>
    <x v="1"/>
    <x v="11"/>
    <s v="ZJ"/>
    <s v="9200099503"/>
    <s v="40"/>
    <n v="26.29"/>
    <s v=""/>
    <x v="0"/>
    <x v="6"/>
    <x v="0"/>
  </r>
  <r>
    <s v="1012"/>
    <s v="0L"/>
    <x v="6"/>
    <d v="2018-08-29T00:00:00"/>
    <x v="1"/>
    <x v="11"/>
    <s v="ZJ"/>
    <s v="9200099503"/>
    <s v="40"/>
    <n v="28"/>
    <s v=""/>
    <x v="1"/>
    <x v="6"/>
    <x v="1"/>
  </r>
  <r>
    <s v="1012"/>
    <s v="0L"/>
    <x v="6"/>
    <d v="2018-08-30T00:00:00"/>
    <x v="1"/>
    <x v="11"/>
    <s v="ZJ"/>
    <s v="9200099564"/>
    <s v="50"/>
    <n v="-56"/>
    <s v=""/>
    <x v="2"/>
    <x v="6"/>
    <x v="2"/>
  </r>
  <r>
    <s v="1012"/>
    <s v="0L"/>
    <x v="6"/>
    <d v="2018-08-30T00:00:00"/>
    <x v="1"/>
    <x v="11"/>
    <s v="ZJ"/>
    <s v="9200099564"/>
    <s v="50"/>
    <n v="-28"/>
    <s v=""/>
    <x v="5"/>
    <x v="6"/>
    <x v="5"/>
  </r>
  <r>
    <s v="1012"/>
    <s v="0L"/>
    <x v="6"/>
    <d v="2018-08-30T00:00:00"/>
    <x v="1"/>
    <x v="11"/>
    <s v="ZJ"/>
    <s v="9200099564"/>
    <s v="50"/>
    <n v="-28"/>
    <s v=""/>
    <x v="1"/>
    <x v="6"/>
    <x v="1"/>
  </r>
  <r>
    <s v="1012"/>
    <s v="0L"/>
    <x v="6"/>
    <d v="2018-08-30T00:00:00"/>
    <x v="1"/>
    <x v="11"/>
    <s v="ZJ"/>
    <s v="9200099564"/>
    <s v="50"/>
    <n v="-2968"/>
    <s v=""/>
    <x v="1"/>
    <x v="6"/>
    <x v="1"/>
  </r>
  <r>
    <s v="1012"/>
    <s v="0L"/>
    <x v="6"/>
    <d v="2018-08-30T00:00:00"/>
    <x v="1"/>
    <x v="11"/>
    <s v="ZJ"/>
    <s v="9200099588"/>
    <s v="40"/>
    <n v="28"/>
    <s v=""/>
    <x v="1"/>
    <x v="6"/>
    <x v="1"/>
  </r>
  <r>
    <s v="1012"/>
    <s v="0L"/>
    <x v="2"/>
    <d v="2017-11-04T00:00:00"/>
    <x v="0"/>
    <x v="2"/>
    <s v="ZJ"/>
    <s v="9200087248"/>
    <s v="50"/>
    <n v="-108.74"/>
    <s v=""/>
    <x v="1"/>
    <x v="2"/>
    <x v="1"/>
  </r>
  <r>
    <s v="1012"/>
    <s v="0L"/>
    <x v="2"/>
    <d v="2017-09-01T00:00:00"/>
    <x v="0"/>
    <x v="0"/>
    <s v="ZJ"/>
    <s v="9200084827"/>
    <s v="50"/>
    <n v="-1095.55"/>
    <s v=""/>
    <x v="1"/>
    <x v="2"/>
    <x v="1"/>
  </r>
  <r>
    <s v="1012"/>
    <s v="0L"/>
    <x v="2"/>
    <d v="2017-09-02T00:00:00"/>
    <x v="0"/>
    <x v="0"/>
    <s v="ZJ"/>
    <s v="9200084855"/>
    <s v="50"/>
    <n v="-56"/>
    <s v=""/>
    <x v="1"/>
    <x v="2"/>
    <x v="1"/>
  </r>
  <r>
    <s v="1012"/>
    <s v="0L"/>
    <x v="2"/>
    <d v="2017-09-06T00:00:00"/>
    <x v="0"/>
    <x v="0"/>
    <s v="ZJ"/>
    <s v="9200084908"/>
    <s v="50"/>
    <n v="-1579.99"/>
    <s v=""/>
    <x v="1"/>
    <x v="2"/>
    <x v="1"/>
  </r>
  <r>
    <s v="1012"/>
    <s v="0L"/>
    <x v="2"/>
    <d v="2017-09-06T00:00:00"/>
    <x v="0"/>
    <x v="0"/>
    <s v="ZJ"/>
    <s v="9200084908"/>
    <s v="50"/>
    <n v="-56"/>
    <s v=""/>
    <x v="2"/>
    <x v="2"/>
    <x v="2"/>
  </r>
  <r>
    <s v="1012"/>
    <s v="0L"/>
    <x v="2"/>
    <d v="2017-09-05T00:00:00"/>
    <x v="0"/>
    <x v="0"/>
    <s v="ZJ"/>
    <s v="9200084925"/>
    <s v="50"/>
    <n v="-1252.1400000000001"/>
    <s v=""/>
    <x v="1"/>
    <x v="2"/>
    <x v="1"/>
  </r>
  <r>
    <s v="1012"/>
    <s v="0L"/>
    <x v="2"/>
    <d v="2017-09-07T00:00:00"/>
    <x v="0"/>
    <x v="0"/>
    <s v="ZJ"/>
    <s v="9200084954"/>
    <s v="50"/>
    <n v="-2617.91"/>
    <s v=""/>
    <x v="1"/>
    <x v="2"/>
    <x v="1"/>
  </r>
  <r>
    <s v="1012"/>
    <s v="0L"/>
    <x v="2"/>
    <d v="2017-09-08T00:00:00"/>
    <x v="0"/>
    <x v="0"/>
    <s v="ZJ"/>
    <s v="9200084988"/>
    <s v="50"/>
    <n v="-54.37"/>
    <s v=""/>
    <x v="0"/>
    <x v="2"/>
    <x v="0"/>
  </r>
  <r>
    <s v="1012"/>
    <s v="0L"/>
    <x v="2"/>
    <d v="2017-09-08T00:00:00"/>
    <x v="0"/>
    <x v="0"/>
    <s v="ZJ"/>
    <s v="9200084988"/>
    <s v="50"/>
    <n v="-2342.8000000000002"/>
    <s v=""/>
    <x v="1"/>
    <x v="2"/>
    <x v="1"/>
  </r>
  <r>
    <s v="1012"/>
    <s v="0L"/>
    <x v="2"/>
    <d v="2017-09-09T00:00:00"/>
    <x v="0"/>
    <x v="0"/>
    <s v="ZJ"/>
    <s v="9200085025"/>
    <s v="50"/>
    <n v="-110.37"/>
    <s v=""/>
    <x v="1"/>
    <x v="2"/>
    <x v="1"/>
  </r>
  <r>
    <s v="1012"/>
    <s v="0L"/>
    <x v="2"/>
    <d v="2017-09-09T00:00:00"/>
    <x v="0"/>
    <x v="0"/>
    <s v="ZJ"/>
    <s v="9200085025"/>
    <s v="50"/>
    <n v="-54.37"/>
    <s v=""/>
    <x v="0"/>
    <x v="2"/>
    <x v="0"/>
  </r>
  <r>
    <s v="1012"/>
    <s v="0L"/>
    <x v="2"/>
    <d v="2017-09-12T00:00:00"/>
    <x v="0"/>
    <x v="0"/>
    <s v="ZJ"/>
    <s v="9200085066"/>
    <s v="50"/>
    <n v="-1253.77"/>
    <s v=""/>
    <x v="1"/>
    <x v="2"/>
    <x v="1"/>
  </r>
  <r>
    <s v="1012"/>
    <s v="0L"/>
    <x v="2"/>
    <d v="2017-09-11T00:00:00"/>
    <x v="0"/>
    <x v="0"/>
    <s v="ZJ"/>
    <s v="9200085075"/>
    <s v="50"/>
    <n v="-1197.77"/>
    <s v=""/>
    <x v="1"/>
    <x v="2"/>
    <x v="1"/>
  </r>
  <r>
    <s v="1012"/>
    <s v="0L"/>
    <x v="2"/>
    <d v="2017-09-13T00:00:00"/>
    <x v="0"/>
    <x v="0"/>
    <s v="ZJ"/>
    <s v="9200085132"/>
    <s v="50"/>
    <n v="-168"/>
    <s v=""/>
    <x v="0"/>
    <x v="2"/>
    <x v="0"/>
  </r>
  <r>
    <s v="1012"/>
    <s v="0L"/>
    <x v="2"/>
    <d v="2017-09-13T00:00:00"/>
    <x v="0"/>
    <x v="0"/>
    <s v="ZJ"/>
    <s v="9200085132"/>
    <s v="50"/>
    <n v="-112"/>
    <s v=""/>
    <x v="2"/>
    <x v="2"/>
    <x v="2"/>
  </r>
  <r>
    <s v="1012"/>
    <s v="0L"/>
    <x v="2"/>
    <d v="2017-09-13T00:00:00"/>
    <x v="0"/>
    <x v="0"/>
    <s v="ZJ"/>
    <s v="9200085132"/>
    <s v="50"/>
    <n v="-1196.1400000000001"/>
    <s v=""/>
    <x v="1"/>
    <x v="2"/>
    <x v="1"/>
  </r>
  <r>
    <s v="1012"/>
    <s v="0L"/>
    <x v="2"/>
    <d v="2017-09-14T00:00:00"/>
    <x v="0"/>
    <x v="0"/>
    <s v="ZJ"/>
    <s v="9200085175"/>
    <s v="50"/>
    <n v="-56"/>
    <s v=""/>
    <x v="0"/>
    <x v="2"/>
    <x v="0"/>
  </r>
  <r>
    <s v="1012"/>
    <s v="0L"/>
    <x v="2"/>
    <d v="2017-09-14T00:00:00"/>
    <x v="0"/>
    <x v="0"/>
    <s v="ZJ"/>
    <s v="9200085175"/>
    <s v="50"/>
    <n v="-56"/>
    <s v=""/>
    <x v="2"/>
    <x v="2"/>
    <x v="2"/>
  </r>
  <r>
    <s v="1012"/>
    <s v="0L"/>
    <x v="2"/>
    <d v="2017-09-14T00:00:00"/>
    <x v="0"/>
    <x v="0"/>
    <s v="ZJ"/>
    <s v="9200085175"/>
    <s v="50"/>
    <n v="-2120.4299999999998"/>
    <s v=""/>
    <x v="1"/>
    <x v="2"/>
    <x v="1"/>
  </r>
  <r>
    <s v="1012"/>
    <s v="0L"/>
    <x v="2"/>
    <d v="2017-09-15T00:00:00"/>
    <x v="0"/>
    <x v="0"/>
    <s v="ZJ"/>
    <s v="9200085201"/>
    <s v="50"/>
    <n v="-112"/>
    <s v=""/>
    <x v="2"/>
    <x v="2"/>
    <x v="2"/>
  </r>
  <r>
    <s v="1012"/>
    <s v="0L"/>
    <x v="2"/>
    <d v="2017-09-15T00:00:00"/>
    <x v="0"/>
    <x v="0"/>
    <s v="ZJ"/>
    <s v="9200085201"/>
    <s v="50"/>
    <n v="-56"/>
    <s v=""/>
    <x v="0"/>
    <x v="2"/>
    <x v="0"/>
  </r>
  <r>
    <s v="1012"/>
    <s v="0L"/>
    <x v="2"/>
    <d v="2017-09-15T00:00:00"/>
    <x v="0"/>
    <x v="0"/>
    <s v="ZJ"/>
    <s v="9200085201"/>
    <s v="50"/>
    <n v="-2664.13"/>
    <s v=""/>
    <x v="1"/>
    <x v="2"/>
    <x v="1"/>
  </r>
  <r>
    <s v="1012"/>
    <s v="0L"/>
    <x v="2"/>
    <d v="2017-09-18T00:00:00"/>
    <x v="0"/>
    <x v="0"/>
    <s v="ZJ"/>
    <s v="9200085255"/>
    <s v="50"/>
    <n v="-434.96"/>
    <s v=""/>
    <x v="1"/>
    <x v="2"/>
    <x v="1"/>
  </r>
  <r>
    <s v="1012"/>
    <s v="0L"/>
    <x v="2"/>
    <d v="2017-09-18T00:00:00"/>
    <x v="0"/>
    <x v="0"/>
    <s v="ZJ"/>
    <s v="9200085255"/>
    <s v="50"/>
    <n v="-56"/>
    <s v=""/>
    <x v="0"/>
    <x v="2"/>
    <x v="0"/>
  </r>
  <r>
    <s v="1012"/>
    <s v="0L"/>
    <x v="2"/>
    <d v="2017-09-19T00:00:00"/>
    <x v="0"/>
    <x v="0"/>
    <s v="ZJ"/>
    <s v="9200085310"/>
    <s v="40"/>
    <n v="54.37"/>
    <s v=""/>
    <x v="1"/>
    <x v="2"/>
    <x v="1"/>
  </r>
  <r>
    <s v="1012"/>
    <s v="0L"/>
    <x v="2"/>
    <d v="2017-09-19T00:00:00"/>
    <x v="0"/>
    <x v="0"/>
    <s v="ZJ"/>
    <s v="9200085324"/>
    <s v="50"/>
    <n v="-56"/>
    <s v=""/>
    <x v="0"/>
    <x v="2"/>
    <x v="0"/>
  </r>
  <r>
    <s v="1012"/>
    <s v="0L"/>
    <x v="2"/>
    <d v="2017-09-19T00:00:00"/>
    <x v="0"/>
    <x v="0"/>
    <s v="ZJ"/>
    <s v="9200085324"/>
    <s v="50"/>
    <n v="-56"/>
    <s v=""/>
    <x v="2"/>
    <x v="2"/>
    <x v="2"/>
  </r>
  <r>
    <s v="1012"/>
    <s v="0L"/>
    <x v="2"/>
    <d v="2017-09-19T00:00:00"/>
    <x v="0"/>
    <x v="0"/>
    <s v="ZJ"/>
    <s v="9200085324"/>
    <s v="50"/>
    <n v="-815.55"/>
    <s v=""/>
    <x v="1"/>
    <x v="2"/>
    <x v="1"/>
  </r>
  <r>
    <s v="1012"/>
    <s v="0L"/>
    <x v="2"/>
    <d v="2017-09-20T00:00:00"/>
    <x v="0"/>
    <x v="0"/>
    <s v="ZJ"/>
    <s v="9200085375"/>
    <s v="40"/>
    <n v="54.37"/>
    <s v=""/>
    <x v="1"/>
    <x v="2"/>
    <x v="1"/>
  </r>
  <r>
    <s v="1012"/>
    <s v="0L"/>
    <x v="2"/>
    <d v="2017-09-20T00:00:00"/>
    <x v="0"/>
    <x v="0"/>
    <s v="ZJ"/>
    <s v="9200085386"/>
    <s v="50"/>
    <n v="-434.96"/>
    <s v=""/>
    <x v="1"/>
    <x v="2"/>
    <x v="1"/>
  </r>
  <r>
    <s v="1012"/>
    <s v="0L"/>
    <x v="2"/>
    <d v="2017-09-21T00:00:00"/>
    <x v="0"/>
    <x v="0"/>
    <s v="ZJ"/>
    <s v="9200085433"/>
    <s v="50"/>
    <n v="-1467.99"/>
    <s v=""/>
    <x v="1"/>
    <x v="2"/>
    <x v="1"/>
  </r>
  <r>
    <s v="1012"/>
    <s v="0L"/>
    <x v="2"/>
    <d v="2017-09-21T00:00:00"/>
    <x v="0"/>
    <x v="0"/>
    <s v="ZJ"/>
    <s v="9200085433"/>
    <s v="50"/>
    <n v="-56"/>
    <s v=""/>
    <x v="0"/>
    <x v="2"/>
    <x v="0"/>
  </r>
  <r>
    <s v="1012"/>
    <s v="0L"/>
    <x v="2"/>
    <d v="2017-09-21T00:00:00"/>
    <x v="0"/>
    <x v="0"/>
    <s v="ZJ"/>
    <s v="9200085433"/>
    <s v="50"/>
    <n v="-56"/>
    <s v=""/>
    <x v="2"/>
    <x v="2"/>
    <x v="2"/>
  </r>
  <r>
    <s v="1012"/>
    <s v="0L"/>
    <x v="2"/>
    <d v="2017-09-22T00:00:00"/>
    <x v="0"/>
    <x v="0"/>
    <s v="ZJ"/>
    <s v="9200085506"/>
    <s v="50"/>
    <n v="-815.55"/>
    <s v=""/>
    <x v="1"/>
    <x v="2"/>
    <x v="1"/>
  </r>
  <r>
    <s v="1012"/>
    <s v="0L"/>
    <x v="2"/>
    <d v="2017-09-16T00:00:00"/>
    <x v="0"/>
    <x v="0"/>
    <s v="ZJ"/>
    <s v="9200085514"/>
    <s v="50"/>
    <n v="-108.74"/>
    <s v=""/>
    <x v="1"/>
    <x v="2"/>
    <x v="1"/>
  </r>
  <r>
    <s v="1012"/>
    <s v="0L"/>
    <x v="2"/>
    <d v="2017-09-26T00:00:00"/>
    <x v="0"/>
    <x v="0"/>
    <s v="ZJ"/>
    <s v="9200085586"/>
    <s v="50"/>
    <n v="-56"/>
    <s v=""/>
    <x v="2"/>
    <x v="2"/>
    <x v="2"/>
  </r>
  <r>
    <s v="1012"/>
    <s v="0L"/>
    <x v="2"/>
    <d v="2017-09-26T00:00:00"/>
    <x v="0"/>
    <x v="0"/>
    <s v="ZJ"/>
    <s v="9200085586"/>
    <s v="50"/>
    <n v="-1037.92"/>
    <s v=""/>
    <x v="1"/>
    <x v="2"/>
    <x v="1"/>
  </r>
  <r>
    <s v="1012"/>
    <s v="0L"/>
    <x v="2"/>
    <d v="2017-09-26T00:00:00"/>
    <x v="0"/>
    <x v="0"/>
    <s v="ZJ"/>
    <s v="9200085600"/>
    <s v="40"/>
    <n v="54.37"/>
    <s v=""/>
    <x v="1"/>
    <x v="2"/>
    <x v="1"/>
  </r>
  <r>
    <s v="1012"/>
    <s v="0L"/>
    <x v="2"/>
    <d v="2017-09-25T00:00:00"/>
    <x v="0"/>
    <x v="0"/>
    <s v="ZJ"/>
    <s v="9200085610"/>
    <s v="50"/>
    <n v="-598.07000000000005"/>
    <s v=""/>
    <x v="1"/>
    <x v="2"/>
    <x v="1"/>
  </r>
  <r>
    <s v="1012"/>
    <s v="0L"/>
    <x v="2"/>
    <d v="2017-09-25T00:00:00"/>
    <x v="0"/>
    <x v="0"/>
    <s v="ZJ"/>
    <s v="9200085610"/>
    <s v="50"/>
    <n v="-112"/>
    <s v=""/>
    <x v="0"/>
    <x v="2"/>
    <x v="0"/>
  </r>
  <r>
    <s v="1012"/>
    <s v="0L"/>
    <x v="2"/>
    <d v="2017-09-25T00:00:00"/>
    <x v="0"/>
    <x v="0"/>
    <s v="ZJ"/>
    <s v="9200085610"/>
    <s v="50"/>
    <n v="-224"/>
    <s v=""/>
    <x v="2"/>
    <x v="2"/>
    <x v="2"/>
  </r>
  <r>
    <s v="1012"/>
    <s v="0L"/>
    <x v="2"/>
    <d v="2017-09-27T00:00:00"/>
    <x v="0"/>
    <x v="0"/>
    <s v="ZJ"/>
    <s v="9200085680"/>
    <s v="50"/>
    <n v="-874.81"/>
    <s v=""/>
    <x v="1"/>
    <x v="2"/>
    <x v="1"/>
  </r>
  <r>
    <s v="1012"/>
    <s v="0L"/>
    <x v="2"/>
    <d v="2017-09-28T00:00:00"/>
    <x v="0"/>
    <x v="0"/>
    <s v="ZJ"/>
    <s v="9200085713"/>
    <s v="50"/>
    <n v="-56"/>
    <s v=""/>
    <x v="0"/>
    <x v="2"/>
    <x v="0"/>
  </r>
  <r>
    <s v="1012"/>
    <s v="0L"/>
    <x v="2"/>
    <d v="2017-09-28T00:00:00"/>
    <x v="0"/>
    <x v="0"/>
    <s v="ZJ"/>
    <s v="9200085713"/>
    <s v="50"/>
    <n v="-2617.91"/>
    <s v=""/>
    <x v="1"/>
    <x v="2"/>
    <x v="1"/>
  </r>
  <r>
    <s v="1012"/>
    <s v="0L"/>
    <x v="2"/>
    <d v="2017-09-28T00:00:00"/>
    <x v="0"/>
    <x v="0"/>
    <s v="ZJ"/>
    <s v="9200085713"/>
    <s v="50"/>
    <n v="-56"/>
    <s v=""/>
    <x v="2"/>
    <x v="2"/>
    <x v="2"/>
  </r>
  <r>
    <s v="1012"/>
    <s v="0L"/>
    <x v="2"/>
    <d v="2017-09-29T00:00:00"/>
    <x v="0"/>
    <x v="0"/>
    <s v="ZJ"/>
    <s v="9200085781"/>
    <s v="50"/>
    <n v="-2337.91"/>
    <s v=""/>
    <x v="1"/>
    <x v="2"/>
    <x v="1"/>
  </r>
  <r>
    <s v="1012"/>
    <s v="0L"/>
    <x v="2"/>
    <d v="2017-09-29T00:00:00"/>
    <x v="0"/>
    <x v="0"/>
    <s v="ZJ"/>
    <s v="9200085781"/>
    <s v="50"/>
    <n v="-56"/>
    <s v=""/>
    <x v="2"/>
    <x v="2"/>
    <x v="2"/>
  </r>
  <r>
    <s v="1012"/>
    <s v="0L"/>
    <x v="2"/>
    <d v="2017-09-30T00:00:00"/>
    <x v="0"/>
    <x v="0"/>
    <s v="ZJ"/>
    <s v="9200085804"/>
    <s v="50"/>
    <n v="-217.48"/>
    <s v=""/>
    <x v="1"/>
    <x v="2"/>
    <x v="1"/>
  </r>
  <r>
    <s v="1012"/>
    <s v="0L"/>
    <x v="2"/>
    <d v="2017-10-03T00:00:00"/>
    <x v="0"/>
    <x v="1"/>
    <s v="ZJ"/>
    <s v="9200085861"/>
    <s v="50"/>
    <n v="-817.18"/>
    <s v=""/>
    <x v="1"/>
    <x v="2"/>
    <x v="1"/>
  </r>
  <r>
    <s v="1012"/>
    <s v="0L"/>
    <x v="2"/>
    <d v="2017-10-02T00:00:00"/>
    <x v="0"/>
    <x v="1"/>
    <s v="ZJ"/>
    <s v="9200085863"/>
    <s v="50"/>
    <n v="-764.44"/>
    <s v=""/>
    <x v="1"/>
    <x v="2"/>
    <x v="1"/>
  </r>
  <r>
    <s v="1012"/>
    <s v="0L"/>
    <x v="2"/>
    <d v="2017-10-04T00:00:00"/>
    <x v="0"/>
    <x v="1"/>
    <s v="ZJ"/>
    <s v="9200085934"/>
    <s v="50"/>
    <n v="-1253.77"/>
    <s v=""/>
    <x v="1"/>
    <x v="2"/>
    <x v="1"/>
  </r>
  <r>
    <s v="1012"/>
    <s v="0L"/>
    <x v="2"/>
    <d v="2017-10-04T00:00:00"/>
    <x v="0"/>
    <x v="1"/>
    <s v="ZJ"/>
    <s v="9200085934"/>
    <s v="50"/>
    <n v="-112"/>
    <s v=""/>
    <x v="2"/>
    <x v="2"/>
    <x v="2"/>
  </r>
  <r>
    <s v="1012"/>
    <s v="0L"/>
    <x v="2"/>
    <d v="2017-10-05T00:00:00"/>
    <x v="0"/>
    <x v="1"/>
    <s v="ZJ"/>
    <s v="9200085997"/>
    <s v="50"/>
    <n v="-56"/>
    <s v=""/>
    <x v="2"/>
    <x v="2"/>
    <x v="2"/>
  </r>
  <r>
    <s v="1012"/>
    <s v="0L"/>
    <x v="2"/>
    <d v="2017-10-05T00:00:00"/>
    <x v="0"/>
    <x v="1"/>
    <s v="ZJ"/>
    <s v="9200085997"/>
    <s v="50"/>
    <n v="-2123.69"/>
    <s v=""/>
    <x v="1"/>
    <x v="2"/>
    <x v="1"/>
  </r>
  <r>
    <s v="1012"/>
    <s v="0L"/>
    <x v="2"/>
    <d v="2017-10-06T00:00:00"/>
    <x v="0"/>
    <x v="1"/>
    <s v="ZJ"/>
    <s v="9200086028"/>
    <s v="50"/>
    <n v="-2013.32"/>
    <s v=""/>
    <x v="1"/>
    <x v="2"/>
    <x v="1"/>
  </r>
  <r>
    <s v="1012"/>
    <s v="0L"/>
    <x v="2"/>
    <d v="2017-10-07T00:00:00"/>
    <x v="0"/>
    <x v="1"/>
    <s v="ZJ"/>
    <s v="9200086068"/>
    <s v="50"/>
    <n v="-108.74"/>
    <s v=""/>
    <x v="1"/>
    <x v="2"/>
    <x v="1"/>
  </r>
  <r>
    <s v="1012"/>
    <s v="0L"/>
    <x v="2"/>
    <d v="2017-10-09T00:00:00"/>
    <x v="0"/>
    <x v="1"/>
    <s v="ZJ"/>
    <s v="9200086103"/>
    <s v="50"/>
    <n v="-271.85000000000002"/>
    <s v=""/>
    <x v="1"/>
    <x v="2"/>
    <x v="1"/>
  </r>
  <r>
    <s v="1012"/>
    <s v="0L"/>
    <x v="2"/>
    <d v="2017-10-09T00:00:00"/>
    <x v="0"/>
    <x v="1"/>
    <s v="ZJ"/>
    <s v="9200086103"/>
    <s v="50"/>
    <n v="-56"/>
    <s v=""/>
    <x v="0"/>
    <x v="2"/>
    <x v="0"/>
  </r>
  <r>
    <s v="1012"/>
    <s v="0L"/>
    <x v="2"/>
    <d v="2017-10-10T00:00:00"/>
    <x v="0"/>
    <x v="1"/>
    <s v="ZJ"/>
    <s v="9200086125"/>
    <s v="50"/>
    <n v="-56"/>
    <s v=""/>
    <x v="2"/>
    <x v="2"/>
    <x v="2"/>
  </r>
  <r>
    <s v="1012"/>
    <s v="0L"/>
    <x v="2"/>
    <d v="2017-10-10T00:00:00"/>
    <x v="0"/>
    <x v="1"/>
    <s v="ZJ"/>
    <s v="9200086125"/>
    <s v="50"/>
    <n v="-1034.6600000000001"/>
    <s v=""/>
    <x v="1"/>
    <x v="2"/>
    <x v="1"/>
  </r>
  <r>
    <s v="1012"/>
    <s v="0L"/>
    <x v="2"/>
    <d v="2017-10-11T00:00:00"/>
    <x v="0"/>
    <x v="1"/>
    <s v="ZJ"/>
    <s v="9200086195"/>
    <s v="50"/>
    <n v="-980.29"/>
    <s v=""/>
    <x v="1"/>
    <x v="2"/>
    <x v="1"/>
  </r>
  <r>
    <s v="1012"/>
    <s v="0L"/>
    <x v="2"/>
    <d v="2017-10-11T00:00:00"/>
    <x v="0"/>
    <x v="1"/>
    <s v="ZJ"/>
    <s v="9200086195"/>
    <s v="50"/>
    <n v="-112"/>
    <s v=""/>
    <x v="2"/>
    <x v="2"/>
    <x v="2"/>
  </r>
  <r>
    <s v="1012"/>
    <s v="0L"/>
    <x v="2"/>
    <d v="2017-10-12T00:00:00"/>
    <x v="0"/>
    <x v="1"/>
    <s v="ZJ"/>
    <s v="9200086262"/>
    <s v="50"/>
    <n v="-1413.62"/>
    <s v=""/>
    <x v="1"/>
    <x v="2"/>
    <x v="1"/>
  </r>
  <r>
    <s v="1012"/>
    <s v="0L"/>
    <x v="2"/>
    <d v="2017-10-13T00:00:00"/>
    <x v="0"/>
    <x v="1"/>
    <s v="ZJ"/>
    <s v="9200086309"/>
    <s v="50"/>
    <n v="-815.55"/>
    <s v=""/>
    <x v="1"/>
    <x v="2"/>
    <x v="1"/>
  </r>
  <r>
    <s v="1012"/>
    <s v="0L"/>
    <x v="2"/>
    <d v="2017-10-17T00:00:00"/>
    <x v="0"/>
    <x v="1"/>
    <s v="ZJ"/>
    <s v="9200086415"/>
    <s v="50"/>
    <n v="-873.18"/>
    <s v=""/>
    <x v="1"/>
    <x v="2"/>
    <x v="1"/>
  </r>
  <r>
    <s v="1012"/>
    <s v="0L"/>
    <x v="2"/>
    <d v="2017-10-17T00:00:00"/>
    <x v="0"/>
    <x v="1"/>
    <s v="ZJ"/>
    <s v="9200086415"/>
    <s v="50"/>
    <n v="-112"/>
    <s v=""/>
    <x v="0"/>
    <x v="2"/>
    <x v="0"/>
  </r>
  <r>
    <s v="1012"/>
    <s v="0L"/>
    <x v="2"/>
    <d v="2017-10-17T00:00:00"/>
    <x v="0"/>
    <x v="1"/>
    <s v="ZJ"/>
    <s v="9200086415"/>
    <s v="50"/>
    <n v="-56"/>
    <s v=""/>
    <x v="2"/>
    <x v="2"/>
    <x v="2"/>
  </r>
  <r>
    <s v="1012"/>
    <s v="0L"/>
    <x v="2"/>
    <d v="2017-10-16T00:00:00"/>
    <x v="0"/>
    <x v="1"/>
    <s v="ZJ"/>
    <s v="9200086426"/>
    <s v="50"/>
    <n v="-112"/>
    <s v=""/>
    <x v="2"/>
    <x v="2"/>
    <x v="2"/>
  </r>
  <r>
    <s v="1012"/>
    <s v="0L"/>
    <x v="2"/>
    <d v="2017-10-16T00:00:00"/>
    <x v="0"/>
    <x v="1"/>
    <s v="ZJ"/>
    <s v="9200086426"/>
    <s v="50"/>
    <n v="-224"/>
    <s v=""/>
    <x v="0"/>
    <x v="2"/>
    <x v="0"/>
  </r>
  <r>
    <s v="1012"/>
    <s v="0L"/>
    <x v="2"/>
    <d v="2017-10-16T00:00:00"/>
    <x v="0"/>
    <x v="1"/>
    <s v="ZJ"/>
    <s v="9200086426"/>
    <s v="50"/>
    <n v="-766.07"/>
    <s v=""/>
    <x v="1"/>
    <x v="2"/>
    <x v="1"/>
  </r>
  <r>
    <s v="1012"/>
    <s v="0L"/>
    <x v="2"/>
    <d v="2017-10-18T00:00:00"/>
    <x v="0"/>
    <x v="1"/>
    <s v="ZJ"/>
    <s v="9200086486"/>
    <s v="50"/>
    <n v="-815.55"/>
    <s v=""/>
    <x v="1"/>
    <x v="2"/>
    <x v="1"/>
  </r>
  <r>
    <s v="1012"/>
    <s v="0L"/>
    <x v="2"/>
    <d v="2017-10-18T00:00:00"/>
    <x v="0"/>
    <x v="1"/>
    <s v="ZJ"/>
    <s v="9200086486"/>
    <s v="50"/>
    <n v="-168"/>
    <s v=""/>
    <x v="0"/>
    <x v="2"/>
    <x v="0"/>
  </r>
  <r>
    <s v="1012"/>
    <s v="0L"/>
    <x v="2"/>
    <d v="2017-10-19T00:00:00"/>
    <x v="0"/>
    <x v="1"/>
    <s v="ZJ"/>
    <s v="9200086533"/>
    <s v="50"/>
    <n v="-1576.73"/>
    <s v=""/>
    <x v="1"/>
    <x v="2"/>
    <x v="1"/>
  </r>
  <r>
    <s v="1012"/>
    <s v="0L"/>
    <x v="2"/>
    <d v="2017-10-20T00:00:00"/>
    <x v="0"/>
    <x v="1"/>
    <s v="ZJ"/>
    <s v="9200086597"/>
    <s v="50"/>
    <n v="-56"/>
    <s v=""/>
    <x v="2"/>
    <x v="2"/>
    <x v="2"/>
  </r>
  <r>
    <s v="1012"/>
    <s v="0L"/>
    <x v="2"/>
    <d v="2017-10-20T00:00:00"/>
    <x v="0"/>
    <x v="1"/>
    <s v="ZJ"/>
    <s v="9200086597"/>
    <s v="50"/>
    <n v="-1087.4000000000001"/>
    <s v=""/>
    <x v="1"/>
    <x v="2"/>
    <x v="1"/>
  </r>
  <r>
    <s v="1012"/>
    <s v="0L"/>
    <x v="2"/>
    <d v="2017-10-20T00:00:00"/>
    <x v="0"/>
    <x v="1"/>
    <s v="ZJ"/>
    <s v="9200086597"/>
    <s v="50"/>
    <n v="-56"/>
    <s v=""/>
    <x v="0"/>
    <x v="2"/>
    <x v="0"/>
  </r>
  <r>
    <s v="1012"/>
    <s v="0L"/>
    <x v="2"/>
    <d v="2017-10-21T00:00:00"/>
    <x v="0"/>
    <x v="1"/>
    <s v="ZJ"/>
    <s v="9200086631"/>
    <s v="50"/>
    <n v="-217.48"/>
    <s v=""/>
    <x v="1"/>
    <x v="2"/>
    <x v="1"/>
  </r>
  <r>
    <s v="1012"/>
    <s v="0L"/>
    <x v="2"/>
    <d v="2017-10-24T00:00:00"/>
    <x v="0"/>
    <x v="1"/>
    <s v="ZJ"/>
    <s v="9200086717"/>
    <s v="50"/>
    <n v="-978.66"/>
    <s v=""/>
    <x v="1"/>
    <x v="2"/>
    <x v="1"/>
  </r>
  <r>
    <s v="1012"/>
    <s v="0L"/>
    <x v="2"/>
    <d v="2017-10-24T00:00:00"/>
    <x v="0"/>
    <x v="1"/>
    <s v="ZJ"/>
    <s v="9200086717"/>
    <s v="50"/>
    <n v="-168"/>
    <s v=""/>
    <x v="2"/>
    <x v="2"/>
    <x v="2"/>
  </r>
  <r>
    <s v="1012"/>
    <s v="0L"/>
    <x v="2"/>
    <d v="2017-10-23T00:00:00"/>
    <x v="0"/>
    <x v="1"/>
    <s v="ZJ"/>
    <s v="9200086738"/>
    <s v="50"/>
    <n v="-434.96"/>
    <s v=""/>
    <x v="1"/>
    <x v="2"/>
    <x v="1"/>
  </r>
  <r>
    <s v="1012"/>
    <s v="0L"/>
    <x v="2"/>
    <d v="2017-10-25T00:00:00"/>
    <x v="0"/>
    <x v="1"/>
    <s v="ZJ"/>
    <s v="9200086804"/>
    <s v="50"/>
    <n v="-112"/>
    <s v=""/>
    <x v="2"/>
    <x v="2"/>
    <x v="2"/>
  </r>
  <r>
    <s v="1012"/>
    <s v="0L"/>
    <x v="2"/>
    <d v="2017-10-25T00:00:00"/>
    <x v="0"/>
    <x v="1"/>
    <s v="ZJ"/>
    <s v="9200086804"/>
    <s v="50"/>
    <n v="-1141.77"/>
    <s v=""/>
    <x v="1"/>
    <x v="2"/>
    <x v="1"/>
  </r>
  <r>
    <s v="1012"/>
    <s v="0L"/>
    <x v="2"/>
    <d v="2017-10-26T00:00:00"/>
    <x v="0"/>
    <x v="1"/>
    <s v="ZJ"/>
    <s v="9200086862"/>
    <s v="50"/>
    <n v="-1739.84"/>
    <s v=""/>
    <x v="1"/>
    <x v="2"/>
    <x v="1"/>
  </r>
  <r>
    <s v="1012"/>
    <s v="0L"/>
    <x v="2"/>
    <d v="2017-10-26T00:00:00"/>
    <x v="0"/>
    <x v="1"/>
    <s v="ZJ"/>
    <s v="9200086862"/>
    <s v="50"/>
    <n v="-56"/>
    <s v=""/>
    <x v="2"/>
    <x v="2"/>
    <x v="2"/>
  </r>
  <r>
    <s v="1012"/>
    <s v="0L"/>
    <x v="2"/>
    <d v="2017-10-27T00:00:00"/>
    <x v="0"/>
    <x v="1"/>
    <s v="ZJ"/>
    <s v="9200086911"/>
    <s v="50"/>
    <n v="-1576.73"/>
    <s v=""/>
    <x v="1"/>
    <x v="2"/>
    <x v="1"/>
  </r>
  <r>
    <s v="1012"/>
    <s v="0L"/>
    <x v="2"/>
    <d v="2017-10-28T00:00:00"/>
    <x v="0"/>
    <x v="1"/>
    <s v="ZJ"/>
    <s v="9200086935"/>
    <s v="50"/>
    <n v="-108.74"/>
    <s v=""/>
    <x v="1"/>
    <x v="2"/>
    <x v="1"/>
  </r>
  <r>
    <s v="1012"/>
    <s v="0L"/>
    <x v="2"/>
    <d v="2017-10-30T00:00:00"/>
    <x v="0"/>
    <x v="1"/>
    <s v="ZJ"/>
    <s v="9200086990"/>
    <s v="50"/>
    <n v="-1042.81"/>
    <s v=""/>
    <x v="1"/>
    <x v="2"/>
    <x v="1"/>
  </r>
  <r>
    <s v="1012"/>
    <s v="0L"/>
    <x v="2"/>
    <d v="2017-10-31T00:00:00"/>
    <x v="0"/>
    <x v="1"/>
    <s v="ZJ"/>
    <s v="9200087067"/>
    <s v="50"/>
    <n v="-1584.88"/>
    <s v=""/>
    <x v="1"/>
    <x v="2"/>
    <x v="1"/>
  </r>
  <r>
    <s v="1012"/>
    <s v="0L"/>
    <x v="2"/>
    <d v="2017-11-18T00:00:00"/>
    <x v="0"/>
    <x v="2"/>
    <s v="ZJ"/>
    <s v="9200087834"/>
    <s v="50"/>
    <n v="-219.11"/>
    <s v=""/>
    <x v="1"/>
    <x v="2"/>
    <x v="1"/>
  </r>
  <r>
    <s v="1012"/>
    <s v="0L"/>
    <x v="2"/>
    <d v="2017-11-01T00:00:00"/>
    <x v="0"/>
    <x v="2"/>
    <s v="ZJ"/>
    <s v="9200087097"/>
    <s v="50"/>
    <n v="-56"/>
    <s v=""/>
    <x v="2"/>
    <x v="2"/>
    <x v="2"/>
  </r>
  <r>
    <s v="1012"/>
    <s v="0L"/>
    <x v="2"/>
    <d v="2017-11-01T00:00:00"/>
    <x v="0"/>
    <x v="2"/>
    <s v="ZJ"/>
    <s v="9200087097"/>
    <s v="50"/>
    <n v="-1639.25"/>
    <s v=""/>
    <x v="1"/>
    <x v="2"/>
    <x v="1"/>
  </r>
  <r>
    <s v="1012"/>
    <s v="0L"/>
    <x v="2"/>
    <d v="2017-11-02T00:00:00"/>
    <x v="0"/>
    <x v="2"/>
    <s v="ZJ"/>
    <s v="9200087179"/>
    <s v="50"/>
    <n v="-1963.84"/>
    <s v=""/>
    <x v="1"/>
    <x v="2"/>
    <x v="1"/>
  </r>
  <r>
    <s v="1012"/>
    <s v="0L"/>
    <x v="2"/>
    <d v="2017-11-03T00:00:00"/>
    <x v="0"/>
    <x v="2"/>
    <s v="ZJ"/>
    <s v="9200087231"/>
    <s v="50"/>
    <n v="-168"/>
    <s v=""/>
    <x v="2"/>
    <x v="2"/>
    <x v="2"/>
  </r>
  <r>
    <s v="1012"/>
    <s v="0L"/>
    <x v="2"/>
    <d v="2017-11-03T00:00:00"/>
    <x v="0"/>
    <x v="2"/>
    <s v="ZJ"/>
    <s v="9200087231"/>
    <s v="50"/>
    <n v="-1644.14"/>
    <s v=""/>
    <x v="1"/>
    <x v="2"/>
    <x v="1"/>
  </r>
  <r>
    <s v="1012"/>
    <s v="0L"/>
    <x v="2"/>
    <d v="2017-11-07T00:00:00"/>
    <x v="0"/>
    <x v="2"/>
    <s v="ZJ"/>
    <s v="9200087329"/>
    <s v="50"/>
    <n v="-710.07"/>
    <s v=""/>
    <x v="1"/>
    <x v="2"/>
    <x v="1"/>
  </r>
  <r>
    <s v="1012"/>
    <s v="0L"/>
    <x v="2"/>
    <d v="2017-11-07T00:00:00"/>
    <x v="0"/>
    <x v="2"/>
    <s v="ZJ"/>
    <s v="9200087329"/>
    <s v="50"/>
    <n v="-56"/>
    <s v=""/>
    <x v="2"/>
    <x v="2"/>
    <x v="2"/>
  </r>
  <r>
    <s v="1012"/>
    <s v="0L"/>
    <x v="2"/>
    <d v="2017-11-06T00:00:00"/>
    <x v="0"/>
    <x v="2"/>
    <s v="ZJ"/>
    <s v="9200087341"/>
    <s v="40"/>
    <n v="54.37"/>
    <s v=""/>
    <x v="1"/>
    <x v="2"/>
    <x v="1"/>
  </r>
  <r>
    <s v="1012"/>
    <s v="0L"/>
    <x v="2"/>
    <d v="2017-11-06T00:00:00"/>
    <x v="0"/>
    <x v="2"/>
    <s v="ZJ"/>
    <s v="9200087361"/>
    <s v="50"/>
    <n v="-983.55"/>
    <s v=""/>
    <x v="1"/>
    <x v="2"/>
    <x v="1"/>
  </r>
  <r>
    <s v="1012"/>
    <s v="0L"/>
    <x v="2"/>
    <d v="2017-11-08T00:00:00"/>
    <x v="0"/>
    <x v="2"/>
    <s v="ZJ"/>
    <s v="9200087416"/>
    <s v="50"/>
    <n v="-1093.92"/>
    <s v=""/>
    <x v="1"/>
    <x v="2"/>
    <x v="1"/>
  </r>
  <r>
    <s v="1012"/>
    <s v="0L"/>
    <x v="2"/>
    <d v="2017-11-09T00:00:00"/>
    <x v="0"/>
    <x v="2"/>
    <s v="ZJ"/>
    <s v="9200087463"/>
    <s v="50"/>
    <n v="-56"/>
    <s v=""/>
    <x v="0"/>
    <x v="2"/>
    <x v="0"/>
  </r>
  <r>
    <s v="1012"/>
    <s v="0L"/>
    <x v="2"/>
    <d v="2017-11-09T00:00:00"/>
    <x v="0"/>
    <x v="2"/>
    <s v="ZJ"/>
    <s v="9200087463"/>
    <s v="50"/>
    <n v="-1741.47"/>
    <s v=""/>
    <x v="1"/>
    <x v="2"/>
    <x v="1"/>
  </r>
  <r>
    <s v="1012"/>
    <s v="0L"/>
    <x v="2"/>
    <d v="2017-11-09T00:00:00"/>
    <x v="0"/>
    <x v="2"/>
    <s v="ZJ"/>
    <s v="9200087463"/>
    <s v="50"/>
    <n v="-112"/>
    <s v=""/>
    <x v="2"/>
    <x v="2"/>
    <x v="2"/>
  </r>
  <r>
    <s v="1012"/>
    <s v="0L"/>
    <x v="2"/>
    <d v="2017-11-10T00:00:00"/>
    <x v="0"/>
    <x v="2"/>
    <s v="ZJ"/>
    <s v="9200087535"/>
    <s v="50"/>
    <n v="-382.22"/>
    <s v=""/>
    <x v="1"/>
    <x v="2"/>
    <x v="1"/>
  </r>
  <r>
    <s v="1012"/>
    <s v="0L"/>
    <x v="2"/>
    <d v="2017-11-11T00:00:00"/>
    <x v="0"/>
    <x v="2"/>
    <s v="ZJ"/>
    <s v="9200087555"/>
    <s v="50"/>
    <n v="-54.37"/>
    <s v=""/>
    <x v="1"/>
    <x v="2"/>
    <x v="1"/>
  </r>
  <r>
    <s v="1012"/>
    <s v="0L"/>
    <x v="2"/>
    <d v="2017-11-14T00:00:00"/>
    <x v="0"/>
    <x v="2"/>
    <s v="ZJ"/>
    <s v="9200087617"/>
    <s v="50"/>
    <n v="-1957.32"/>
    <s v=""/>
    <x v="1"/>
    <x v="2"/>
    <x v="1"/>
  </r>
  <r>
    <s v="1012"/>
    <s v="0L"/>
    <x v="2"/>
    <d v="2017-11-14T00:00:00"/>
    <x v="0"/>
    <x v="2"/>
    <s v="ZJ"/>
    <s v="9200087617"/>
    <s v="50"/>
    <n v="-56"/>
    <s v=""/>
    <x v="0"/>
    <x v="2"/>
    <x v="0"/>
  </r>
  <r>
    <s v="1012"/>
    <s v="0L"/>
    <x v="2"/>
    <d v="2017-11-13T00:00:00"/>
    <x v="0"/>
    <x v="2"/>
    <s v="ZJ"/>
    <s v="9200087654"/>
    <s v="50"/>
    <n v="-56"/>
    <s v=""/>
    <x v="2"/>
    <x v="2"/>
    <x v="2"/>
  </r>
  <r>
    <s v="1012"/>
    <s v="0L"/>
    <x v="2"/>
    <d v="2017-11-13T00:00:00"/>
    <x v="0"/>
    <x v="2"/>
    <s v="ZJ"/>
    <s v="9200087654"/>
    <s v="50"/>
    <n v="-434.96"/>
    <s v=""/>
    <x v="1"/>
    <x v="2"/>
    <x v="1"/>
  </r>
  <r>
    <s v="1012"/>
    <s v="0L"/>
    <x v="2"/>
    <d v="2017-11-15T00:00:00"/>
    <x v="0"/>
    <x v="2"/>
    <s v="ZJ"/>
    <s v="9200087700"/>
    <s v="50"/>
    <n v="-1469.62"/>
    <s v=""/>
    <x v="1"/>
    <x v="2"/>
    <x v="1"/>
  </r>
  <r>
    <s v="1012"/>
    <s v="0L"/>
    <x v="2"/>
    <d v="2017-11-16T00:00:00"/>
    <x v="0"/>
    <x v="2"/>
    <s v="ZJ"/>
    <s v="9200087764"/>
    <s v="50"/>
    <n v="-56"/>
    <s v=""/>
    <x v="2"/>
    <x v="2"/>
    <x v="2"/>
  </r>
  <r>
    <s v="1012"/>
    <s v="0L"/>
    <x v="2"/>
    <d v="2017-11-16T00:00:00"/>
    <x v="0"/>
    <x v="2"/>
    <s v="ZJ"/>
    <s v="9200087764"/>
    <s v="50"/>
    <n v="-2066.06"/>
    <s v=""/>
    <x v="1"/>
    <x v="2"/>
    <x v="1"/>
  </r>
  <r>
    <s v="1012"/>
    <s v="0L"/>
    <x v="2"/>
    <d v="2017-11-17T00:00:00"/>
    <x v="0"/>
    <x v="2"/>
    <s v="ZJ"/>
    <s v="9200087807"/>
    <s v="50"/>
    <n v="-2229.17"/>
    <s v=""/>
    <x v="1"/>
    <x v="2"/>
    <x v="1"/>
  </r>
  <r>
    <s v="1012"/>
    <s v="0L"/>
    <x v="2"/>
    <d v="2017-11-17T00:00:00"/>
    <x v="0"/>
    <x v="2"/>
    <s v="ZJ"/>
    <s v="9200087807"/>
    <s v="50"/>
    <n v="-112"/>
    <s v=""/>
    <x v="0"/>
    <x v="2"/>
    <x v="0"/>
  </r>
  <r>
    <s v="1012"/>
    <s v="0L"/>
    <x v="2"/>
    <d v="2017-11-21T00:00:00"/>
    <x v="0"/>
    <x v="2"/>
    <s v="ZJ"/>
    <s v="9200087910"/>
    <s v="50"/>
    <n v="-1632.73"/>
    <s v=""/>
    <x v="1"/>
    <x v="2"/>
    <x v="1"/>
  </r>
  <r>
    <s v="1012"/>
    <s v="0L"/>
    <x v="2"/>
    <d v="2017-11-20T00:00:00"/>
    <x v="0"/>
    <x v="2"/>
    <s v="ZJ"/>
    <s v="9200087937"/>
    <s v="50"/>
    <n v="-168"/>
    <s v=""/>
    <x v="2"/>
    <x v="2"/>
    <x v="2"/>
  </r>
  <r>
    <s v="1012"/>
    <s v="0L"/>
    <x v="2"/>
    <d v="2017-11-20T00:00:00"/>
    <x v="0"/>
    <x v="2"/>
    <s v="ZJ"/>
    <s v="9200087937"/>
    <s v="50"/>
    <n v="-978.66"/>
    <s v=""/>
    <x v="1"/>
    <x v="2"/>
    <x v="1"/>
  </r>
  <r>
    <s v="1012"/>
    <s v="0L"/>
    <x v="2"/>
    <d v="2017-11-22T00:00:00"/>
    <x v="0"/>
    <x v="2"/>
    <s v="ZJ"/>
    <s v="9200087989"/>
    <s v="50"/>
    <n v="-1902.95"/>
    <s v=""/>
    <x v="1"/>
    <x v="2"/>
    <x v="1"/>
  </r>
  <r>
    <s v="1012"/>
    <s v="0L"/>
    <x v="2"/>
    <d v="2017-11-25T00:00:00"/>
    <x v="0"/>
    <x v="2"/>
    <s v="ZJ"/>
    <s v="9200088024"/>
    <s v="50"/>
    <n v="-163.11000000000001"/>
    <s v=""/>
    <x v="1"/>
    <x v="2"/>
    <x v="1"/>
  </r>
  <r>
    <s v="1012"/>
    <s v="0L"/>
    <x v="2"/>
    <d v="2017-11-28T00:00:00"/>
    <x v="0"/>
    <x v="2"/>
    <s v="ZJ"/>
    <s v="9200088125"/>
    <s v="50"/>
    <n v="-1525.62"/>
    <s v=""/>
    <x v="1"/>
    <x v="2"/>
    <x v="1"/>
  </r>
  <r>
    <s v="1012"/>
    <s v="0L"/>
    <x v="2"/>
    <d v="2017-11-28T00:00:00"/>
    <x v="0"/>
    <x v="2"/>
    <s v="ZJ"/>
    <s v="9200088125"/>
    <s v="50"/>
    <n v="-56"/>
    <s v=""/>
    <x v="0"/>
    <x v="2"/>
    <x v="0"/>
  </r>
  <r>
    <s v="1012"/>
    <s v="0L"/>
    <x v="2"/>
    <d v="2017-11-27T00:00:00"/>
    <x v="0"/>
    <x v="2"/>
    <s v="ZJ"/>
    <s v="9200088149"/>
    <s v="50"/>
    <n v="-56"/>
    <s v=""/>
    <x v="2"/>
    <x v="2"/>
    <x v="2"/>
  </r>
  <r>
    <s v="1012"/>
    <s v="0L"/>
    <x v="2"/>
    <d v="2017-11-27T00:00:00"/>
    <x v="0"/>
    <x v="2"/>
    <s v="ZJ"/>
    <s v="9200088149"/>
    <s v="50"/>
    <n v="-56"/>
    <s v=""/>
    <x v="0"/>
    <x v="2"/>
    <x v="0"/>
  </r>
  <r>
    <s v="1012"/>
    <s v="0L"/>
    <x v="2"/>
    <d v="2017-11-27T00:00:00"/>
    <x v="0"/>
    <x v="2"/>
    <s v="ZJ"/>
    <s v="9200088149"/>
    <s v="50"/>
    <n v="-1033.03"/>
    <s v=""/>
    <x v="1"/>
    <x v="2"/>
    <x v="1"/>
  </r>
  <r>
    <s v="1012"/>
    <s v="0L"/>
    <x v="2"/>
    <d v="2017-11-29T00:00:00"/>
    <x v="0"/>
    <x v="2"/>
    <s v="ZJ"/>
    <s v="9200088213"/>
    <s v="50"/>
    <n v="-1471.25"/>
    <s v=""/>
    <x v="1"/>
    <x v="2"/>
    <x v="1"/>
  </r>
  <r>
    <s v="1012"/>
    <s v="0L"/>
    <x v="2"/>
    <d v="2017-11-29T00:00:00"/>
    <x v="0"/>
    <x v="2"/>
    <s v="ZJ"/>
    <s v="9200088213"/>
    <s v="50"/>
    <n v="-56"/>
    <s v=""/>
    <x v="0"/>
    <x v="2"/>
    <x v="0"/>
  </r>
  <r>
    <s v="1012"/>
    <s v="0L"/>
    <x v="2"/>
    <d v="2017-11-30T00:00:00"/>
    <x v="0"/>
    <x v="2"/>
    <s v="ZJ"/>
    <s v="9200088268"/>
    <s v="50"/>
    <n v="-1036.29"/>
    <s v=""/>
    <x v="1"/>
    <x v="2"/>
    <x v="1"/>
  </r>
  <r>
    <s v="1012"/>
    <s v="0L"/>
    <x v="2"/>
    <d v="2017-11-30T00:00:00"/>
    <x v="0"/>
    <x v="2"/>
    <s v="ZJ"/>
    <s v="9200088268"/>
    <s v="50"/>
    <n v="-28"/>
    <s v=""/>
    <x v="2"/>
    <x v="2"/>
    <x v="2"/>
  </r>
  <r>
    <s v="1012"/>
    <s v="0L"/>
    <x v="2"/>
    <d v="2017-12-01T00:00:00"/>
    <x v="0"/>
    <x v="3"/>
    <s v="ZJ"/>
    <s v="9200088335"/>
    <s v="50"/>
    <n v="-112"/>
    <s v=""/>
    <x v="0"/>
    <x v="2"/>
    <x v="0"/>
  </r>
  <r>
    <s v="1012"/>
    <s v="0L"/>
    <x v="2"/>
    <d v="2017-12-01T00:00:00"/>
    <x v="0"/>
    <x v="3"/>
    <s v="ZJ"/>
    <s v="9200088335"/>
    <s v="50"/>
    <n v="-1365.77"/>
    <s v=""/>
    <x v="1"/>
    <x v="2"/>
    <x v="1"/>
  </r>
  <r>
    <s v="1012"/>
    <s v="0L"/>
    <x v="2"/>
    <d v="2017-12-02T00:00:00"/>
    <x v="0"/>
    <x v="3"/>
    <s v="ZJ"/>
    <s v="9200088358"/>
    <s v="50"/>
    <n v="-163.11000000000001"/>
    <s v=""/>
    <x v="1"/>
    <x v="2"/>
    <x v="1"/>
  </r>
  <r>
    <s v="1012"/>
    <s v="0L"/>
    <x v="2"/>
    <d v="2017-12-05T00:00:00"/>
    <x v="0"/>
    <x v="3"/>
    <s v="ZJ"/>
    <s v="9200088435"/>
    <s v="50"/>
    <n v="-1087.4000000000001"/>
    <s v=""/>
    <x v="1"/>
    <x v="2"/>
    <x v="1"/>
  </r>
  <r>
    <s v="1012"/>
    <s v="0L"/>
    <x v="2"/>
    <d v="2017-12-04T00:00:00"/>
    <x v="0"/>
    <x v="3"/>
    <s v="ZJ"/>
    <s v="9200088443"/>
    <s v="50"/>
    <n v="-380.59"/>
    <s v=""/>
    <x v="1"/>
    <x v="2"/>
    <x v="1"/>
  </r>
  <r>
    <s v="1012"/>
    <s v="0L"/>
    <x v="2"/>
    <d v="2017-12-06T00:00:00"/>
    <x v="0"/>
    <x v="3"/>
    <s v="ZJ"/>
    <s v="9200088527"/>
    <s v="40"/>
    <n v="54.37"/>
    <s v=""/>
    <x v="1"/>
    <x v="2"/>
    <x v="1"/>
  </r>
  <r>
    <s v="1012"/>
    <s v="0L"/>
    <x v="2"/>
    <d v="2017-12-06T00:00:00"/>
    <x v="0"/>
    <x v="3"/>
    <s v="ZJ"/>
    <s v="9200088543"/>
    <s v="50"/>
    <n v="-326.22000000000003"/>
    <s v=""/>
    <x v="1"/>
    <x v="2"/>
    <x v="1"/>
  </r>
  <r>
    <s v="1012"/>
    <s v="0L"/>
    <x v="2"/>
    <d v="2017-12-07T00:00:00"/>
    <x v="0"/>
    <x v="3"/>
    <s v="ZJ"/>
    <s v="9200088593"/>
    <s v="50"/>
    <n v="-543.70000000000005"/>
    <s v=""/>
    <x v="1"/>
    <x v="2"/>
    <x v="1"/>
  </r>
  <r>
    <s v="1012"/>
    <s v="0L"/>
    <x v="2"/>
    <d v="2017-12-08T00:00:00"/>
    <x v="0"/>
    <x v="3"/>
    <s v="ZJ"/>
    <s v="9200088640"/>
    <s v="50"/>
    <n v="-711.7"/>
    <s v=""/>
    <x v="1"/>
    <x v="2"/>
    <x v="1"/>
  </r>
  <r>
    <s v="1012"/>
    <s v="0L"/>
    <x v="2"/>
    <d v="2017-12-12T00:00:00"/>
    <x v="0"/>
    <x v="3"/>
    <s v="ZJ"/>
    <s v="9200088736"/>
    <s v="50"/>
    <n v="-1637.62"/>
    <s v=""/>
    <x v="1"/>
    <x v="2"/>
    <x v="1"/>
  </r>
  <r>
    <s v="1012"/>
    <s v="0L"/>
    <x v="2"/>
    <d v="2017-12-11T00:00:00"/>
    <x v="0"/>
    <x v="3"/>
    <s v="ZJ"/>
    <s v="9200088763"/>
    <s v="50"/>
    <n v="-927.55"/>
    <s v=""/>
    <x v="1"/>
    <x v="2"/>
    <x v="1"/>
  </r>
  <r>
    <s v="1012"/>
    <s v="0L"/>
    <x v="2"/>
    <d v="2017-12-11T00:00:00"/>
    <x v="0"/>
    <x v="3"/>
    <s v="ZJ"/>
    <s v="9200088763"/>
    <s v="50"/>
    <n v="-56"/>
    <s v=""/>
    <x v="2"/>
    <x v="2"/>
    <x v="2"/>
  </r>
  <r>
    <s v="1012"/>
    <s v="0L"/>
    <x v="2"/>
    <d v="2017-12-13T00:00:00"/>
    <x v="0"/>
    <x v="3"/>
    <s v="ZJ"/>
    <s v="9200088815"/>
    <s v="50"/>
    <n v="-978.66"/>
    <s v=""/>
    <x v="1"/>
    <x v="2"/>
    <x v="1"/>
  </r>
  <r>
    <s v="1012"/>
    <s v="0L"/>
    <x v="2"/>
    <d v="2017-12-13T00:00:00"/>
    <x v="0"/>
    <x v="3"/>
    <s v="ZJ"/>
    <s v="9200088815"/>
    <s v="50"/>
    <n v="-168"/>
    <s v=""/>
    <x v="2"/>
    <x v="2"/>
    <x v="2"/>
  </r>
  <r>
    <s v="1012"/>
    <s v="0L"/>
    <x v="2"/>
    <d v="2017-12-14T00:00:00"/>
    <x v="0"/>
    <x v="3"/>
    <s v="ZJ"/>
    <s v="9200088879"/>
    <s v="50"/>
    <n v="-1359.25"/>
    <s v=""/>
    <x v="1"/>
    <x v="2"/>
    <x v="1"/>
  </r>
  <r>
    <s v="1012"/>
    <s v="0L"/>
    <x v="2"/>
    <d v="2017-12-15T00:00:00"/>
    <x v="0"/>
    <x v="3"/>
    <s v="ZJ"/>
    <s v="9200088922"/>
    <s v="50"/>
    <n v="-817.18"/>
    <s v=""/>
    <x v="1"/>
    <x v="2"/>
    <x v="1"/>
  </r>
  <r>
    <s v="1012"/>
    <s v="0L"/>
    <x v="2"/>
    <d v="2017-12-15T00:00:00"/>
    <x v="0"/>
    <x v="3"/>
    <s v="ZJ"/>
    <s v="9200088922"/>
    <s v="50"/>
    <n v="-56"/>
    <s v=""/>
    <x v="2"/>
    <x v="2"/>
    <x v="2"/>
  </r>
  <r>
    <s v="1012"/>
    <s v="0L"/>
    <x v="2"/>
    <d v="2017-12-15T00:00:00"/>
    <x v="0"/>
    <x v="3"/>
    <s v="ZJ"/>
    <s v="9200088922"/>
    <s v="50"/>
    <n v="-56"/>
    <s v=""/>
    <x v="0"/>
    <x v="2"/>
    <x v="0"/>
  </r>
  <r>
    <s v="1012"/>
    <s v="0L"/>
    <x v="2"/>
    <d v="2017-12-19T00:00:00"/>
    <x v="0"/>
    <x v="3"/>
    <s v="ZJ"/>
    <s v="9200089019"/>
    <s v="50"/>
    <n v="-1631.1"/>
    <s v=""/>
    <x v="1"/>
    <x v="2"/>
    <x v="1"/>
  </r>
  <r>
    <s v="1012"/>
    <s v="0L"/>
    <x v="2"/>
    <d v="2017-12-19T00:00:00"/>
    <x v="0"/>
    <x v="3"/>
    <s v="ZJ"/>
    <s v="9200089019"/>
    <s v="50"/>
    <n v="-56"/>
    <s v=""/>
    <x v="2"/>
    <x v="2"/>
    <x v="2"/>
  </r>
  <r>
    <s v="1012"/>
    <s v="0L"/>
    <x v="2"/>
    <d v="2017-12-18T00:00:00"/>
    <x v="0"/>
    <x v="3"/>
    <s v="ZJ"/>
    <s v="9200089024"/>
    <s v="50"/>
    <n v="-543.70000000000005"/>
    <s v=""/>
    <x v="1"/>
    <x v="2"/>
    <x v="1"/>
  </r>
  <r>
    <s v="1012"/>
    <s v="0L"/>
    <x v="2"/>
    <d v="2017-12-20T00:00:00"/>
    <x v="0"/>
    <x v="3"/>
    <s v="ZJ"/>
    <s v="9200089139"/>
    <s v="50"/>
    <n v="-1359.25"/>
    <s v=""/>
    <x v="1"/>
    <x v="2"/>
    <x v="1"/>
  </r>
  <r>
    <s v="1012"/>
    <s v="0L"/>
    <x v="2"/>
    <d v="2017-12-21T00:00:00"/>
    <x v="0"/>
    <x v="3"/>
    <s v="ZJ"/>
    <s v="9200089204"/>
    <s v="50"/>
    <n v="-1033.03"/>
    <s v=""/>
    <x v="1"/>
    <x v="2"/>
    <x v="1"/>
  </r>
  <r>
    <s v="1012"/>
    <s v="0L"/>
    <x v="2"/>
    <d v="2017-12-21T00:00:00"/>
    <x v="0"/>
    <x v="3"/>
    <s v="ZJ"/>
    <s v="9200089204"/>
    <s v="50"/>
    <n v="-56"/>
    <s v=""/>
    <x v="2"/>
    <x v="2"/>
    <x v="2"/>
  </r>
  <r>
    <s v="1012"/>
    <s v="0L"/>
    <x v="2"/>
    <d v="2017-12-22T00:00:00"/>
    <x v="0"/>
    <x v="3"/>
    <s v="ZJ"/>
    <s v="9200089249"/>
    <s v="50"/>
    <n v="-108.74"/>
    <s v=""/>
    <x v="1"/>
    <x v="2"/>
    <x v="1"/>
  </r>
  <r>
    <s v="1012"/>
    <s v="0L"/>
    <x v="2"/>
    <d v="2017-12-23T00:00:00"/>
    <x v="0"/>
    <x v="3"/>
    <s v="ZJ"/>
    <s v="9200089268"/>
    <s v="50"/>
    <n v="-54.37"/>
    <s v=""/>
    <x v="1"/>
    <x v="2"/>
    <x v="1"/>
  </r>
  <r>
    <s v="1012"/>
    <s v="0L"/>
    <x v="2"/>
    <d v="2017-12-27T00:00:00"/>
    <x v="0"/>
    <x v="3"/>
    <s v="ZJ"/>
    <s v="9200089356"/>
    <s v="50"/>
    <n v="-112"/>
    <s v=""/>
    <x v="2"/>
    <x v="2"/>
    <x v="2"/>
  </r>
  <r>
    <s v="1012"/>
    <s v="0L"/>
    <x v="2"/>
    <d v="2017-12-27T00:00:00"/>
    <x v="0"/>
    <x v="3"/>
    <s v="ZJ"/>
    <s v="9200089356"/>
    <s v="50"/>
    <n v="-271.85000000000002"/>
    <s v=""/>
    <x v="1"/>
    <x v="2"/>
    <x v="1"/>
  </r>
  <r>
    <s v="1012"/>
    <s v="0L"/>
    <x v="2"/>
    <d v="2017-12-26T00:00:00"/>
    <x v="0"/>
    <x v="3"/>
    <s v="ZJ"/>
    <s v="9200089375"/>
    <s v="50"/>
    <n v="-326.22000000000003"/>
    <s v=""/>
    <x v="1"/>
    <x v="2"/>
    <x v="1"/>
  </r>
  <r>
    <s v="1012"/>
    <s v="0L"/>
    <x v="2"/>
    <d v="2017-12-26T00:00:00"/>
    <x v="0"/>
    <x v="3"/>
    <s v="ZJ"/>
    <s v="9200089375"/>
    <s v="50"/>
    <n v="-56"/>
    <s v=""/>
    <x v="0"/>
    <x v="2"/>
    <x v="0"/>
  </r>
  <r>
    <s v="1012"/>
    <s v="0L"/>
    <x v="2"/>
    <d v="2017-12-28T00:00:00"/>
    <x v="0"/>
    <x v="3"/>
    <s v="ZJ"/>
    <s v="9200089423"/>
    <s v="50"/>
    <n v="-108.74"/>
    <s v=""/>
    <x v="1"/>
    <x v="2"/>
    <x v="1"/>
  </r>
  <r>
    <s v="1012"/>
    <s v="0L"/>
    <x v="2"/>
    <d v="2017-12-28T00:00:00"/>
    <x v="0"/>
    <x v="3"/>
    <s v="ZJ"/>
    <s v="9200089423"/>
    <s v="50"/>
    <n v="-56"/>
    <s v=""/>
    <x v="2"/>
    <x v="2"/>
    <x v="2"/>
  </r>
  <r>
    <s v="1012"/>
    <s v="0L"/>
    <x v="2"/>
    <d v="2017-12-29T00:00:00"/>
    <x v="0"/>
    <x v="3"/>
    <s v="ZJ"/>
    <s v="9200089523"/>
    <s v="50"/>
    <n v="-108.74"/>
    <s v=""/>
    <x v="1"/>
    <x v="2"/>
    <x v="1"/>
  </r>
  <r>
    <s v="1012"/>
    <s v="0L"/>
    <x v="2"/>
    <d v="2018-01-01T00:00:00"/>
    <x v="1"/>
    <x v="4"/>
    <s v="ZJ"/>
    <s v="9200089531"/>
    <s v="50"/>
    <n v="-54.37"/>
    <s v=""/>
    <x v="1"/>
    <x v="2"/>
    <x v="1"/>
  </r>
  <r>
    <s v="1012"/>
    <s v="0L"/>
    <x v="2"/>
    <d v="2018-01-01T00:00:00"/>
    <x v="1"/>
    <x v="4"/>
    <s v="ZJ"/>
    <s v="9200089606"/>
    <s v="50"/>
    <n v="-108.74"/>
    <s v=""/>
    <x v="1"/>
    <x v="2"/>
    <x v="1"/>
  </r>
  <r>
    <s v="1012"/>
    <s v="0L"/>
    <x v="2"/>
    <d v="2018-01-02T00:00:00"/>
    <x v="1"/>
    <x v="4"/>
    <s v="ZJ"/>
    <s v="9200089610"/>
    <s v="50"/>
    <n v="-54.37"/>
    <s v=""/>
    <x v="1"/>
    <x v="2"/>
    <x v="1"/>
  </r>
  <r>
    <s v="1012"/>
    <s v="0L"/>
    <x v="2"/>
    <d v="2018-01-03T00:00:00"/>
    <x v="1"/>
    <x v="4"/>
    <s v="ZJ"/>
    <s v="9200089621"/>
    <s v="50"/>
    <n v="-112"/>
    <s v=""/>
    <x v="2"/>
    <x v="2"/>
    <x v="2"/>
  </r>
  <r>
    <s v="1012"/>
    <s v="0L"/>
    <x v="2"/>
    <d v="2018-01-03T00:00:00"/>
    <x v="1"/>
    <x v="4"/>
    <s v="ZJ"/>
    <s v="9200089621"/>
    <s v="50"/>
    <n v="-54.37"/>
    <s v=""/>
    <x v="1"/>
    <x v="2"/>
    <x v="1"/>
  </r>
  <r>
    <s v="1012"/>
    <s v="0L"/>
    <x v="2"/>
    <d v="2018-01-04T00:00:00"/>
    <x v="1"/>
    <x v="4"/>
    <s v="ZJ"/>
    <s v="9200089658"/>
    <s v="50"/>
    <n v="-54.37"/>
    <s v=""/>
    <x v="1"/>
    <x v="2"/>
    <x v="1"/>
  </r>
  <r>
    <s v="1012"/>
    <s v="0L"/>
    <x v="2"/>
    <d v="2018-01-05T00:00:00"/>
    <x v="1"/>
    <x v="4"/>
    <s v="ZJ"/>
    <s v="9200089710"/>
    <s v="50"/>
    <n v="-163.11000000000001"/>
    <s v=""/>
    <x v="1"/>
    <x v="2"/>
    <x v="1"/>
  </r>
  <r>
    <s v="1012"/>
    <s v="0L"/>
    <x v="2"/>
    <d v="2018-01-06T00:00:00"/>
    <x v="1"/>
    <x v="4"/>
    <s v="ZJ"/>
    <s v="9200089744"/>
    <s v="50"/>
    <n v="-56"/>
    <s v=""/>
    <x v="1"/>
    <x v="2"/>
    <x v="1"/>
  </r>
  <r>
    <s v="1012"/>
    <s v="0L"/>
    <x v="2"/>
    <d v="2018-01-09T00:00:00"/>
    <x v="1"/>
    <x v="4"/>
    <s v="ZJ"/>
    <s v="9200089808"/>
    <s v="40"/>
    <n v="54.37"/>
    <s v=""/>
    <x v="1"/>
    <x v="2"/>
    <x v="1"/>
  </r>
  <r>
    <s v="1012"/>
    <s v="0L"/>
    <x v="2"/>
    <d v="2018-01-08T00:00:00"/>
    <x v="1"/>
    <x v="4"/>
    <s v="ZJ"/>
    <s v="9200089830"/>
    <s v="50"/>
    <n v="-599.70000000000005"/>
    <s v=""/>
    <x v="1"/>
    <x v="2"/>
    <x v="1"/>
  </r>
  <r>
    <s v="1012"/>
    <s v="0L"/>
    <x v="2"/>
    <d v="2018-01-09T00:00:00"/>
    <x v="1"/>
    <x v="4"/>
    <s v="ZJ"/>
    <s v="9200089839"/>
    <s v="50"/>
    <n v="-924.29"/>
    <s v=""/>
    <x v="1"/>
    <x v="2"/>
    <x v="1"/>
  </r>
  <r>
    <s v="1012"/>
    <s v="0L"/>
    <x v="2"/>
    <d v="2018-01-10T00:00:00"/>
    <x v="1"/>
    <x v="4"/>
    <s v="ZJ"/>
    <s v="9200089874"/>
    <s v="50"/>
    <n v="-654.07000000000005"/>
    <s v=""/>
    <x v="1"/>
    <x v="2"/>
    <x v="1"/>
  </r>
  <r>
    <s v="1012"/>
    <s v="0L"/>
    <x v="2"/>
    <d v="2018-01-11T00:00:00"/>
    <x v="1"/>
    <x v="4"/>
    <s v="ZJ"/>
    <s v="9200089946"/>
    <s v="50"/>
    <n v="-654.07000000000005"/>
    <s v=""/>
    <x v="1"/>
    <x v="2"/>
    <x v="1"/>
  </r>
  <r>
    <s v="1012"/>
    <s v="0L"/>
    <x v="2"/>
    <d v="2018-01-12T00:00:00"/>
    <x v="1"/>
    <x v="4"/>
    <s v="ZJ"/>
    <s v="9200090001"/>
    <s v="50"/>
    <n v="-56"/>
    <s v=""/>
    <x v="2"/>
    <x v="2"/>
    <x v="2"/>
  </r>
  <r>
    <s v="1012"/>
    <s v="0L"/>
    <x v="2"/>
    <d v="2018-01-12T00:00:00"/>
    <x v="1"/>
    <x v="4"/>
    <s v="ZJ"/>
    <s v="9200090001"/>
    <s v="50"/>
    <n v="-871.55"/>
    <s v=""/>
    <x v="1"/>
    <x v="2"/>
    <x v="1"/>
  </r>
  <r>
    <s v="1012"/>
    <s v="0L"/>
    <x v="2"/>
    <d v="2018-01-15T00:00:00"/>
    <x v="1"/>
    <x v="4"/>
    <s v="ZJ"/>
    <s v="9200090091"/>
    <s v="50"/>
    <n v="-163.11000000000001"/>
    <s v=""/>
    <x v="1"/>
    <x v="2"/>
    <x v="1"/>
  </r>
  <r>
    <s v="1012"/>
    <s v="0L"/>
    <x v="2"/>
    <d v="2018-01-16T00:00:00"/>
    <x v="1"/>
    <x v="4"/>
    <s v="ZJ"/>
    <s v="9200090117"/>
    <s v="50"/>
    <n v="-168"/>
    <s v=""/>
    <x v="2"/>
    <x v="2"/>
    <x v="2"/>
  </r>
  <r>
    <s v="1012"/>
    <s v="0L"/>
    <x v="2"/>
    <d v="2018-01-16T00:00:00"/>
    <x v="1"/>
    <x v="4"/>
    <s v="ZJ"/>
    <s v="9200090117"/>
    <s v="50"/>
    <n v="-112"/>
    <s v=""/>
    <x v="0"/>
    <x v="2"/>
    <x v="0"/>
  </r>
  <r>
    <s v="1012"/>
    <s v="0L"/>
    <x v="2"/>
    <d v="2018-01-16T00:00:00"/>
    <x v="1"/>
    <x v="4"/>
    <s v="ZJ"/>
    <s v="9200090117"/>
    <s v="50"/>
    <n v="-56"/>
    <s v=""/>
    <x v="1"/>
    <x v="2"/>
    <x v="1"/>
  </r>
  <r>
    <s v="1012"/>
    <s v="0L"/>
    <x v="2"/>
    <d v="2018-01-18T00:00:00"/>
    <x v="1"/>
    <x v="4"/>
    <s v="ZJ"/>
    <s v="9200090225"/>
    <s v="50"/>
    <n v="-112"/>
    <s v=""/>
    <x v="2"/>
    <x v="2"/>
    <x v="2"/>
  </r>
  <r>
    <s v="1012"/>
    <s v="0L"/>
    <x v="2"/>
    <d v="2018-01-18T00:00:00"/>
    <x v="1"/>
    <x v="4"/>
    <s v="ZJ"/>
    <s v="9200090225"/>
    <s v="50"/>
    <n v="-56"/>
    <s v=""/>
    <x v="0"/>
    <x v="2"/>
    <x v="0"/>
  </r>
  <r>
    <s v="1012"/>
    <s v="0L"/>
    <x v="2"/>
    <d v="2018-01-18T00:00:00"/>
    <x v="1"/>
    <x v="4"/>
    <s v="ZJ"/>
    <s v="9200090225"/>
    <s v="50"/>
    <n v="-163.11000000000001"/>
    <s v=""/>
    <x v="1"/>
    <x v="2"/>
    <x v="1"/>
  </r>
  <r>
    <s v="1012"/>
    <s v="0L"/>
    <x v="2"/>
    <d v="2018-01-19T00:00:00"/>
    <x v="1"/>
    <x v="4"/>
    <s v="ZJ"/>
    <s v="9200090290"/>
    <s v="50"/>
    <n v="-108.74"/>
    <s v=""/>
    <x v="1"/>
    <x v="2"/>
    <x v="1"/>
  </r>
  <r>
    <s v="1012"/>
    <s v="0L"/>
    <x v="2"/>
    <d v="2018-01-20T00:00:00"/>
    <x v="1"/>
    <x v="4"/>
    <s v="ZJ"/>
    <s v="9200090315"/>
    <s v="50"/>
    <n v="-56"/>
    <s v=""/>
    <x v="0"/>
    <x v="2"/>
    <x v="0"/>
  </r>
  <r>
    <s v="1012"/>
    <s v="0L"/>
    <x v="2"/>
    <d v="2018-01-23T00:00:00"/>
    <x v="1"/>
    <x v="4"/>
    <s v="ZJ"/>
    <s v="9200090386"/>
    <s v="50"/>
    <n v="-1902.95"/>
    <s v=""/>
    <x v="1"/>
    <x v="2"/>
    <x v="1"/>
  </r>
  <r>
    <s v="1012"/>
    <s v="0L"/>
    <x v="2"/>
    <d v="2018-01-22T00:00:00"/>
    <x v="1"/>
    <x v="4"/>
    <s v="ZJ"/>
    <s v="9200090413"/>
    <s v="50"/>
    <n v="-1196.1400000000001"/>
    <s v=""/>
    <x v="1"/>
    <x v="2"/>
    <x v="1"/>
  </r>
  <r>
    <s v="1012"/>
    <s v="0L"/>
    <x v="2"/>
    <d v="2018-01-24T00:00:00"/>
    <x v="1"/>
    <x v="4"/>
    <s v="ZJ"/>
    <s v="9200090468"/>
    <s v="50"/>
    <n v="-168"/>
    <s v=""/>
    <x v="2"/>
    <x v="2"/>
    <x v="2"/>
  </r>
  <r>
    <s v="1012"/>
    <s v="0L"/>
    <x v="2"/>
    <d v="2018-01-24T00:00:00"/>
    <x v="1"/>
    <x v="4"/>
    <s v="ZJ"/>
    <s v="9200090468"/>
    <s v="50"/>
    <n v="-2990.35"/>
    <s v=""/>
    <x v="1"/>
    <x v="2"/>
    <x v="1"/>
  </r>
  <r>
    <s v="1012"/>
    <s v="0L"/>
    <x v="2"/>
    <d v="2018-01-25T00:00:00"/>
    <x v="1"/>
    <x v="4"/>
    <s v="ZJ"/>
    <s v="9200090540"/>
    <s v="50"/>
    <n v="-56"/>
    <s v=""/>
    <x v="0"/>
    <x v="2"/>
    <x v="0"/>
  </r>
  <r>
    <s v="1012"/>
    <s v="0L"/>
    <x v="2"/>
    <d v="2018-01-25T00:00:00"/>
    <x v="1"/>
    <x v="4"/>
    <s v="ZJ"/>
    <s v="9200090540"/>
    <s v="50"/>
    <n v="-3593.31"/>
    <s v=""/>
    <x v="1"/>
    <x v="2"/>
    <x v="1"/>
  </r>
  <r>
    <s v="1012"/>
    <s v="0L"/>
    <x v="2"/>
    <d v="2018-01-25T00:00:00"/>
    <x v="1"/>
    <x v="4"/>
    <s v="ZJ"/>
    <s v="9200090540"/>
    <s v="50"/>
    <n v="-56"/>
    <s v=""/>
    <x v="2"/>
    <x v="2"/>
    <x v="2"/>
  </r>
  <r>
    <s v="1012"/>
    <s v="0L"/>
    <x v="2"/>
    <d v="2018-01-26T00:00:00"/>
    <x v="1"/>
    <x v="4"/>
    <s v="ZJ"/>
    <s v="9200090575"/>
    <s v="50"/>
    <n v="-2832.13"/>
    <s v=""/>
    <x v="1"/>
    <x v="2"/>
    <x v="1"/>
  </r>
  <r>
    <s v="1012"/>
    <s v="0L"/>
    <x v="2"/>
    <d v="2018-01-27T00:00:00"/>
    <x v="1"/>
    <x v="4"/>
    <s v="ZJ"/>
    <s v="9200090607"/>
    <s v="50"/>
    <n v="-54.37"/>
    <s v=""/>
    <x v="1"/>
    <x v="2"/>
    <x v="1"/>
  </r>
  <r>
    <s v="1012"/>
    <s v="0L"/>
    <x v="2"/>
    <d v="2018-02-24T00:00:00"/>
    <x v="1"/>
    <x v="5"/>
    <s v="ZJ"/>
    <s v="9200091966"/>
    <s v="50"/>
    <n v="-108.74"/>
    <s v=""/>
    <x v="1"/>
    <x v="2"/>
    <x v="1"/>
  </r>
  <r>
    <s v="1012"/>
    <s v="0L"/>
    <x v="2"/>
    <d v="2018-01-30T00:00:00"/>
    <x v="1"/>
    <x v="4"/>
    <s v="ZJ"/>
    <s v="9200090686"/>
    <s v="50"/>
    <n v="-2130.21"/>
    <s v=""/>
    <x v="1"/>
    <x v="2"/>
    <x v="1"/>
  </r>
  <r>
    <s v="1012"/>
    <s v="0L"/>
    <x v="2"/>
    <d v="2018-01-29T00:00:00"/>
    <x v="1"/>
    <x v="4"/>
    <s v="ZJ"/>
    <s v="9200090687"/>
    <s v="50"/>
    <n v="-1090.6600000000001"/>
    <s v=""/>
    <x v="1"/>
    <x v="2"/>
    <x v="1"/>
  </r>
  <r>
    <s v="1012"/>
    <s v="0L"/>
    <x v="2"/>
    <d v="2018-01-29T00:00:00"/>
    <x v="1"/>
    <x v="4"/>
    <s v="ZJ"/>
    <s v="9200090687"/>
    <s v="50"/>
    <n v="-56"/>
    <s v=""/>
    <x v="0"/>
    <x v="2"/>
    <x v="0"/>
  </r>
  <r>
    <s v="1012"/>
    <s v="0L"/>
    <x v="2"/>
    <d v="2018-01-31T00:00:00"/>
    <x v="1"/>
    <x v="4"/>
    <s v="ZJ"/>
    <s v="9200090754"/>
    <s v="50"/>
    <n v="-1197.77"/>
    <s v=""/>
    <x v="1"/>
    <x v="2"/>
    <x v="1"/>
  </r>
  <r>
    <s v="1012"/>
    <s v="0L"/>
    <x v="2"/>
    <d v="2018-02-01T00:00:00"/>
    <x v="1"/>
    <x v="5"/>
    <s v="ZJ"/>
    <s v="9200090797"/>
    <s v="50"/>
    <n v="-56"/>
    <s v=""/>
    <x v="0"/>
    <x v="2"/>
    <x v="0"/>
  </r>
  <r>
    <s v="1012"/>
    <s v="0L"/>
    <x v="2"/>
    <d v="2018-02-01T00:00:00"/>
    <x v="1"/>
    <x v="5"/>
    <s v="ZJ"/>
    <s v="9200090797"/>
    <s v="50"/>
    <n v="-2070.9499999999998"/>
    <s v=""/>
    <x v="1"/>
    <x v="2"/>
    <x v="1"/>
  </r>
  <r>
    <s v="1012"/>
    <s v="0L"/>
    <x v="2"/>
    <d v="2018-02-02T00:00:00"/>
    <x v="1"/>
    <x v="5"/>
    <s v="ZJ"/>
    <s v="9200090830"/>
    <s v="50"/>
    <n v="-163.11000000000001"/>
    <s v=""/>
    <x v="1"/>
    <x v="2"/>
    <x v="1"/>
  </r>
  <r>
    <s v="1012"/>
    <s v="0L"/>
    <x v="2"/>
    <d v="2018-02-02T00:00:00"/>
    <x v="1"/>
    <x v="5"/>
    <s v="ZJ"/>
    <s v="9200090856"/>
    <s v="50"/>
    <n v="-1642.51"/>
    <s v=""/>
    <x v="1"/>
    <x v="2"/>
    <x v="1"/>
  </r>
  <r>
    <s v="1012"/>
    <s v="0L"/>
    <x v="2"/>
    <d v="2018-02-06T00:00:00"/>
    <x v="1"/>
    <x v="5"/>
    <s v="ZJ"/>
    <s v="9200090959"/>
    <s v="50"/>
    <n v="-1919.25"/>
    <s v=""/>
    <x v="1"/>
    <x v="2"/>
    <x v="1"/>
  </r>
  <r>
    <s v="1012"/>
    <s v="0L"/>
    <x v="2"/>
    <d v="2018-02-05T00:00:00"/>
    <x v="1"/>
    <x v="5"/>
    <s v="ZJ"/>
    <s v="9200090963"/>
    <s v="50"/>
    <n v="-980.29"/>
    <s v=""/>
    <x v="1"/>
    <x v="2"/>
    <x v="1"/>
  </r>
  <r>
    <s v="1012"/>
    <s v="0L"/>
    <x v="2"/>
    <d v="2018-02-07T00:00:00"/>
    <x v="1"/>
    <x v="5"/>
    <s v="ZJ"/>
    <s v="9200091019"/>
    <s v="50"/>
    <n v="-1909.47"/>
    <s v=""/>
    <x v="1"/>
    <x v="2"/>
    <x v="1"/>
  </r>
  <r>
    <s v="1012"/>
    <s v="0L"/>
    <x v="2"/>
    <d v="2018-02-08T00:00:00"/>
    <x v="1"/>
    <x v="5"/>
    <s v="ZJ"/>
    <s v="9200091071"/>
    <s v="50"/>
    <n v="-2937.61"/>
    <s v=""/>
    <x v="1"/>
    <x v="2"/>
    <x v="1"/>
  </r>
  <r>
    <s v="1012"/>
    <s v="0L"/>
    <x v="2"/>
    <d v="2018-02-09T00:00:00"/>
    <x v="1"/>
    <x v="5"/>
    <s v="ZJ"/>
    <s v="9200091119"/>
    <s v="50"/>
    <n v="-1741.47"/>
    <s v=""/>
    <x v="1"/>
    <x v="2"/>
    <x v="1"/>
  </r>
  <r>
    <s v="1012"/>
    <s v="0L"/>
    <x v="2"/>
    <d v="2018-02-10T00:00:00"/>
    <x v="1"/>
    <x v="5"/>
    <s v="ZJ"/>
    <s v="9200091148"/>
    <s v="50"/>
    <n v="-108.74"/>
    <s v=""/>
    <x v="1"/>
    <x v="2"/>
    <x v="1"/>
  </r>
  <r>
    <s v="1012"/>
    <s v="0L"/>
    <x v="2"/>
    <d v="2018-03-13T00:00:00"/>
    <x v="1"/>
    <x v="6"/>
    <s v="ZJ"/>
    <s v="9200093063"/>
    <s v="50"/>
    <n v="-56"/>
    <s v=""/>
    <x v="2"/>
    <x v="2"/>
    <x v="2"/>
  </r>
  <r>
    <s v="1012"/>
    <s v="0L"/>
    <x v="2"/>
    <d v="2018-03-13T00:00:00"/>
    <x v="1"/>
    <x v="6"/>
    <s v="ZJ"/>
    <s v="9200093063"/>
    <s v="50"/>
    <n v="-815.55"/>
    <s v=""/>
    <x v="1"/>
    <x v="2"/>
    <x v="1"/>
  </r>
  <r>
    <s v="1012"/>
    <s v="0L"/>
    <x v="2"/>
    <d v="2018-02-12T00:00:00"/>
    <x v="1"/>
    <x v="5"/>
    <s v="ZJ"/>
    <s v="9200091311"/>
    <s v="50"/>
    <n v="-1960.58"/>
    <s v=""/>
    <x v="1"/>
    <x v="2"/>
    <x v="1"/>
  </r>
  <r>
    <s v="1012"/>
    <s v="0L"/>
    <x v="2"/>
    <d v="2018-02-13T00:00:00"/>
    <x v="1"/>
    <x v="5"/>
    <s v="ZJ"/>
    <s v="9200091312"/>
    <s v="50"/>
    <n v="-56"/>
    <s v=""/>
    <x v="2"/>
    <x v="2"/>
    <x v="2"/>
  </r>
  <r>
    <s v="1012"/>
    <s v="0L"/>
    <x v="2"/>
    <d v="2018-02-13T00:00:00"/>
    <x v="1"/>
    <x v="5"/>
    <s v="ZJ"/>
    <s v="9200091312"/>
    <s v="50"/>
    <n v="-1685.47"/>
    <s v=""/>
    <x v="1"/>
    <x v="2"/>
    <x v="1"/>
  </r>
  <r>
    <s v="1012"/>
    <s v="0L"/>
    <x v="2"/>
    <d v="2018-02-14T00:00:00"/>
    <x v="1"/>
    <x v="5"/>
    <s v="ZJ"/>
    <s v="9200091426"/>
    <s v="50"/>
    <n v="-2013.32"/>
    <s v=""/>
    <x v="1"/>
    <x v="2"/>
    <x v="1"/>
  </r>
  <r>
    <s v="1012"/>
    <s v="0L"/>
    <x v="2"/>
    <d v="2018-02-15T00:00:00"/>
    <x v="1"/>
    <x v="5"/>
    <s v="ZJ"/>
    <s v="9200091622"/>
    <s v="50"/>
    <n v="-1902.95"/>
    <s v=""/>
    <x v="1"/>
    <x v="2"/>
    <x v="1"/>
  </r>
  <r>
    <s v="1012"/>
    <s v="0L"/>
    <x v="2"/>
    <d v="2018-02-16T00:00:00"/>
    <x v="1"/>
    <x v="5"/>
    <s v="ZJ"/>
    <s v="9200091682"/>
    <s v="50"/>
    <n v="-56"/>
    <s v=""/>
    <x v="2"/>
    <x v="2"/>
    <x v="2"/>
  </r>
  <r>
    <s v="1012"/>
    <s v="0L"/>
    <x v="2"/>
    <d v="2018-02-16T00:00:00"/>
    <x v="1"/>
    <x v="5"/>
    <s v="ZJ"/>
    <s v="9200091682"/>
    <s v="50"/>
    <n v="-1448.14"/>
    <s v=""/>
    <x v="1"/>
    <x v="2"/>
    <x v="1"/>
  </r>
  <r>
    <s v="1012"/>
    <s v="0L"/>
    <x v="2"/>
    <d v="2018-02-19T00:00:00"/>
    <x v="1"/>
    <x v="5"/>
    <s v="ZJ"/>
    <s v="9200091770"/>
    <s v="50"/>
    <n v="-380.59"/>
    <s v=""/>
    <x v="1"/>
    <x v="2"/>
    <x v="1"/>
  </r>
  <r>
    <s v="1012"/>
    <s v="0L"/>
    <x v="2"/>
    <d v="2018-02-20T00:00:00"/>
    <x v="1"/>
    <x v="5"/>
    <s v="ZJ"/>
    <s v="9200091777"/>
    <s v="50"/>
    <n v="-980.29"/>
    <s v=""/>
    <x v="1"/>
    <x v="2"/>
    <x v="1"/>
  </r>
  <r>
    <s v="1012"/>
    <s v="0L"/>
    <x v="2"/>
    <d v="2018-02-20T00:00:00"/>
    <x v="1"/>
    <x v="5"/>
    <s v="ZJ"/>
    <s v="9200091777"/>
    <s v="50"/>
    <n v="-56"/>
    <s v=""/>
    <x v="2"/>
    <x v="2"/>
    <x v="2"/>
  </r>
  <r>
    <s v="1012"/>
    <s v="0L"/>
    <x v="2"/>
    <d v="2018-02-21T00:00:00"/>
    <x v="1"/>
    <x v="5"/>
    <s v="ZJ"/>
    <s v="9200091817"/>
    <s v="50"/>
    <n v="-112"/>
    <s v=""/>
    <x v="0"/>
    <x v="2"/>
    <x v="0"/>
  </r>
  <r>
    <s v="1012"/>
    <s v="0L"/>
    <x v="2"/>
    <d v="2018-02-21T00:00:00"/>
    <x v="1"/>
    <x v="5"/>
    <s v="ZJ"/>
    <s v="9200091817"/>
    <s v="50"/>
    <n v="-1250.51"/>
    <s v=""/>
    <x v="1"/>
    <x v="2"/>
    <x v="1"/>
  </r>
  <r>
    <s v="1012"/>
    <s v="0L"/>
    <x v="2"/>
    <d v="2018-02-20T00:00:00"/>
    <x v="1"/>
    <x v="5"/>
    <s v="ZJ"/>
    <s v="9200091814"/>
    <s v="40"/>
    <n v="54.37"/>
    <s v=""/>
    <x v="1"/>
    <x v="2"/>
    <x v="1"/>
  </r>
  <r>
    <s v="1012"/>
    <s v="0L"/>
    <x v="2"/>
    <d v="2018-02-22T00:00:00"/>
    <x v="1"/>
    <x v="5"/>
    <s v="ZJ"/>
    <s v="9200091890"/>
    <s v="50"/>
    <n v="-2449.91"/>
    <s v=""/>
    <x v="1"/>
    <x v="2"/>
    <x v="1"/>
  </r>
  <r>
    <s v="1012"/>
    <s v="0L"/>
    <x v="2"/>
    <d v="2018-03-24T00:00:00"/>
    <x v="1"/>
    <x v="6"/>
    <s v="ZJ"/>
    <s v="9200093064"/>
    <s v="50"/>
    <n v="-54.37"/>
    <s v=""/>
    <x v="1"/>
    <x v="2"/>
    <x v="1"/>
  </r>
  <r>
    <s v="1012"/>
    <s v="0L"/>
    <x v="2"/>
    <d v="2018-02-23T00:00:00"/>
    <x v="1"/>
    <x v="5"/>
    <s v="ZJ"/>
    <s v="9200091940"/>
    <s v="50"/>
    <n v="-1469.62"/>
    <s v=""/>
    <x v="1"/>
    <x v="2"/>
    <x v="1"/>
  </r>
  <r>
    <s v="1012"/>
    <s v="0L"/>
    <x v="2"/>
    <d v="2018-02-26T00:00:00"/>
    <x v="1"/>
    <x v="5"/>
    <s v="ZJ"/>
    <s v="9200092049"/>
    <s v="50"/>
    <n v="-112"/>
    <s v=""/>
    <x v="2"/>
    <x v="2"/>
    <x v="2"/>
  </r>
  <r>
    <s v="1012"/>
    <s v="0L"/>
    <x v="2"/>
    <d v="2018-02-26T00:00:00"/>
    <x v="1"/>
    <x v="5"/>
    <s v="ZJ"/>
    <s v="9200092049"/>
    <s v="50"/>
    <n v="-56"/>
    <s v=""/>
    <x v="0"/>
    <x v="2"/>
    <x v="0"/>
  </r>
  <r>
    <s v="1012"/>
    <s v="0L"/>
    <x v="2"/>
    <d v="2018-02-26T00:00:00"/>
    <x v="1"/>
    <x v="5"/>
    <s v="ZJ"/>
    <s v="9200092049"/>
    <s v="50"/>
    <n v="-1092.29"/>
    <s v=""/>
    <x v="1"/>
    <x v="2"/>
    <x v="1"/>
  </r>
  <r>
    <s v="1012"/>
    <s v="0L"/>
    <x v="2"/>
    <d v="2018-02-27T00:00:00"/>
    <x v="1"/>
    <x v="5"/>
    <s v="ZJ"/>
    <s v="9200092066"/>
    <s v="50"/>
    <n v="-56"/>
    <s v=""/>
    <x v="0"/>
    <x v="2"/>
    <x v="0"/>
  </r>
  <r>
    <s v="1012"/>
    <s v="0L"/>
    <x v="2"/>
    <d v="2018-02-27T00:00:00"/>
    <x v="1"/>
    <x v="5"/>
    <s v="ZJ"/>
    <s v="9200092066"/>
    <s v="50"/>
    <n v="-1527.25"/>
    <s v=""/>
    <x v="1"/>
    <x v="2"/>
    <x v="1"/>
  </r>
  <r>
    <s v="1012"/>
    <s v="0L"/>
    <x v="2"/>
    <d v="2018-02-28T00:00:00"/>
    <x v="1"/>
    <x v="5"/>
    <s v="ZJ"/>
    <s v="9200092128"/>
    <s v="50"/>
    <n v="-380.59"/>
    <s v=""/>
    <x v="1"/>
    <x v="2"/>
    <x v="1"/>
  </r>
  <r>
    <s v="1012"/>
    <s v="0L"/>
    <x v="2"/>
    <d v="2018-03-01T00:00:00"/>
    <x v="1"/>
    <x v="6"/>
    <s v="ZJ"/>
    <s v="9200092165"/>
    <s v="50"/>
    <n v="-168"/>
    <s v=""/>
    <x v="2"/>
    <x v="2"/>
    <x v="2"/>
  </r>
  <r>
    <s v="1012"/>
    <s v="0L"/>
    <x v="2"/>
    <d v="2018-03-01T00:00:00"/>
    <x v="1"/>
    <x v="6"/>
    <s v="ZJ"/>
    <s v="9200092165"/>
    <s v="50"/>
    <n v="-1316.29"/>
    <s v=""/>
    <x v="1"/>
    <x v="2"/>
    <x v="1"/>
  </r>
  <r>
    <s v="1012"/>
    <s v="0L"/>
    <x v="2"/>
    <d v="2018-03-01T00:00:00"/>
    <x v="1"/>
    <x v="6"/>
    <s v="ZJ"/>
    <s v="9200092169"/>
    <s v="40"/>
    <n v="54.37"/>
    <s v=""/>
    <x v="0"/>
    <x v="2"/>
    <x v="0"/>
  </r>
  <r>
    <s v="1012"/>
    <s v="0L"/>
    <x v="2"/>
    <d v="2018-03-02T00:00:00"/>
    <x v="1"/>
    <x v="6"/>
    <s v="ZJ"/>
    <s v="9200092232"/>
    <s v="50"/>
    <n v="-56"/>
    <s v=""/>
    <x v="2"/>
    <x v="2"/>
    <x v="2"/>
  </r>
  <r>
    <s v="1012"/>
    <s v="0L"/>
    <x v="2"/>
    <d v="2018-03-02T00:00:00"/>
    <x v="1"/>
    <x v="6"/>
    <s v="ZJ"/>
    <s v="9200092232"/>
    <s v="50"/>
    <n v="-657.33"/>
    <s v=""/>
    <x v="1"/>
    <x v="2"/>
    <x v="1"/>
  </r>
  <r>
    <s v="1012"/>
    <s v="0L"/>
    <x v="2"/>
    <d v="2018-03-03T00:00:00"/>
    <x v="1"/>
    <x v="6"/>
    <s v="ZJ"/>
    <s v="9200092250"/>
    <s v="50"/>
    <n v="-54.37"/>
    <s v=""/>
    <x v="1"/>
    <x v="2"/>
    <x v="1"/>
  </r>
  <r>
    <s v="1012"/>
    <s v="0L"/>
    <x v="2"/>
    <d v="2018-03-05T00:00:00"/>
    <x v="1"/>
    <x v="6"/>
    <s v="ZJ"/>
    <s v="9200092321"/>
    <s v="50"/>
    <n v="-112"/>
    <s v=""/>
    <x v="2"/>
    <x v="2"/>
    <x v="2"/>
  </r>
  <r>
    <s v="1012"/>
    <s v="0L"/>
    <x v="2"/>
    <d v="2018-03-05T00:00:00"/>
    <x v="1"/>
    <x v="6"/>
    <s v="ZJ"/>
    <s v="9200092321"/>
    <s v="50"/>
    <n v="-1471.25"/>
    <s v=""/>
    <x v="1"/>
    <x v="2"/>
    <x v="1"/>
  </r>
  <r>
    <s v="1012"/>
    <s v="0L"/>
    <x v="2"/>
    <d v="2018-03-06T00:00:00"/>
    <x v="1"/>
    <x v="6"/>
    <s v="ZJ"/>
    <s v="9200092322"/>
    <s v="50"/>
    <n v="-2402.06"/>
    <s v=""/>
    <x v="1"/>
    <x v="2"/>
    <x v="1"/>
  </r>
  <r>
    <s v="1012"/>
    <s v="0L"/>
    <x v="2"/>
    <d v="2018-03-07T00:00:00"/>
    <x v="1"/>
    <x v="6"/>
    <s v="ZJ"/>
    <s v="9200092404"/>
    <s v="50"/>
    <n v="-1855.1"/>
    <s v=""/>
    <x v="1"/>
    <x v="2"/>
    <x v="1"/>
  </r>
  <r>
    <s v="1012"/>
    <s v="0L"/>
    <x v="2"/>
    <d v="2018-03-08T00:00:00"/>
    <x v="1"/>
    <x v="6"/>
    <s v="ZJ"/>
    <s v="9200092447"/>
    <s v="50"/>
    <n v="-2451.54"/>
    <s v=""/>
    <x v="1"/>
    <x v="2"/>
    <x v="1"/>
  </r>
  <r>
    <s v="1012"/>
    <s v="0L"/>
    <x v="2"/>
    <d v="2018-03-09T00:00:00"/>
    <x v="1"/>
    <x v="6"/>
    <s v="ZJ"/>
    <s v="9200092491"/>
    <s v="50"/>
    <n v="-1741.47"/>
    <s v=""/>
    <x v="1"/>
    <x v="2"/>
    <x v="1"/>
  </r>
  <r>
    <s v="1012"/>
    <s v="0L"/>
    <x v="2"/>
    <d v="2018-03-10T00:00:00"/>
    <x v="1"/>
    <x v="6"/>
    <s v="ZJ"/>
    <s v="9200092527"/>
    <s v="50"/>
    <n v="-164.74"/>
    <s v=""/>
    <x v="1"/>
    <x v="2"/>
    <x v="1"/>
  </r>
  <r>
    <s v="1012"/>
    <s v="0L"/>
    <x v="2"/>
    <d v="2018-03-12T00:00:00"/>
    <x v="1"/>
    <x v="6"/>
    <s v="ZJ"/>
    <s v="9200092591"/>
    <s v="50"/>
    <n v="-273.48"/>
    <s v=""/>
    <x v="1"/>
    <x v="2"/>
    <x v="1"/>
  </r>
  <r>
    <s v="1012"/>
    <s v="0L"/>
    <x v="2"/>
    <d v="2018-03-14T00:00:00"/>
    <x v="1"/>
    <x v="6"/>
    <s v="ZJ"/>
    <s v="9200092658"/>
    <s v="50"/>
    <n v="-1143.4000000000001"/>
    <s v=""/>
    <x v="1"/>
    <x v="2"/>
    <x v="1"/>
  </r>
  <r>
    <s v="1012"/>
    <s v="0L"/>
    <x v="2"/>
    <d v="2018-03-15T00:00:00"/>
    <x v="1"/>
    <x v="6"/>
    <s v="ZJ"/>
    <s v="9200092712"/>
    <s v="50"/>
    <n v="-978.66"/>
    <s v=""/>
    <x v="1"/>
    <x v="2"/>
    <x v="1"/>
  </r>
  <r>
    <s v="1012"/>
    <s v="0L"/>
    <x v="2"/>
    <d v="2018-03-15T00:00:00"/>
    <x v="1"/>
    <x v="6"/>
    <s v="ZJ"/>
    <s v="9200092712"/>
    <s v="50"/>
    <n v="-56"/>
    <s v=""/>
    <x v="2"/>
    <x v="2"/>
    <x v="2"/>
  </r>
  <r>
    <s v="1012"/>
    <s v="0L"/>
    <x v="2"/>
    <d v="2018-03-16T00:00:00"/>
    <x v="1"/>
    <x v="6"/>
    <s v="ZJ"/>
    <s v="9200092765"/>
    <s v="50"/>
    <n v="-271.85000000000002"/>
    <s v=""/>
    <x v="1"/>
    <x v="2"/>
    <x v="1"/>
  </r>
  <r>
    <s v="1012"/>
    <s v="0L"/>
    <x v="2"/>
    <d v="2018-03-17T00:00:00"/>
    <x v="1"/>
    <x v="6"/>
    <s v="ZJ"/>
    <s v="9200092802"/>
    <s v="50"/>
    <n v="-54.37"/>
    <s v=""/>
    <x v="1"/>
    <x v="2"/>
    <x v="1"/>
  </r>
  <r>
    <s v="1012"/>
    <s v="0L"/>
    <x v="2"/>
    <d v="2018-04-14T00:00:00"/>
    <x v="1"/>
    <x v="7"/>
    <s v="ZJ"/>
    <s v="9200093899"/>
    <s v="50"/>
    <n v="-54.37"/>
    <s v=""/>
    <x v="1"/>
    <x v="2"/>
    <x v="1"/>
  </r>
  <r>
    <s v="1012"/>
    <s v="0L"/>
    <x v="2"/>
    <d v="2018-03-19T00:00:00"/>
    <x v="1"/>
    <x v="6"/>
    <s v="ZJ"/>
    <s v="9200092856"/>
    <s v="50"/>
    <n v="-382.22"/>
    <s v=""/>
    <x v="1"/>
    <x v="2"/>
    <x v="1"/>
  </r>
  <r>
    <s v="1012"/>
    <s v="0L"/>
    <x v="2"/>
    <d v="2018-03-19T00:00:00"/>
    <x v="1"/>
    <x v="6"/>
    <s v="ZJ"/>
    <s v="9200092856"/>
    <s v="50"/>
    <n v="-56"/>
    <s v=""/>
    <x v="2"/>
    <x v="2"/>
    <x v="2"/>
  </r>
  <r>
    <s v="1012"/>
    <s v="0L"/>
    <x v="2"/>
    <d v="2018-03-20T00:00:00"/>
    <x v="1"/>
    <x v="6"/>
    <s v="ZJ"/>
    <s v="9200092857"/>
    <s v="50"/>
    <n v="-219.11"/>
    <s v=""/>
    <x v="1"/>
    <x v="2"/>
    <x v="1"/>
  </r>
  <r>
    <s v="1012"/>
    <s v="0L"/>
    <x v="2"/>
    <d v="2018-03-21T00:00:00"/>
    <x v="1"/>
    <x v="6"/>
    <s v="ZJ"/>
    <s v="9200092926"/>
    <s v="50"/>
    <n v="-1196.1400000000001"/>
    <s v=""/>
    <x v="1"/>
    <x v="2"/>
    <x v="1"/>
  </r>
  <r>
    <s v="1012"/>
    <s v="0L"/>
    <x v="2"/>
    <d v="2018-03-22T00:00:00"/>
    <x v="1"/>
    <x v="6"/>
    <s v="ZJ"/>
    <s v="9200092968"/>
    <s v="50"/>
    <n v="-2772.87"/>
    <s v=""/>
    <x v="1"/>
    <x v="2"/>
    <x v="1"/>
  </r>
  <r>
    <s v="1012"/>
    <s v="0L"/>
    <x v="2"/>
    <d v="2018-03-23T00:00:00"/>
    <x v="1"/>
    <x v="6"/>
    <s v="ZJ"/>
    <s v="9200093023"/>
    <s v="50"/>
    <n v="-56"/>
    <s v=""/>
    <x v="0"/>
    <x v="2"/>
    <x v="0"/>
  </r>
  <r>
    <s v="1012"/>
    <s v="0L"/>
    <x v="2"/>
    <d v="2018-03-23T00:00:00"/>
    <x v="1"/>
    <x v="6"/>
    <s v="ZJ"/>
    <s v="9200093023"/>
    <s v="50"/>
    <n v="-56"/>
    <s v=""/>
    <x v="2"/>
    <x v="2"/>
    <x v="2"/>
  </r>
  <r>
    <s v="1012"/>
    <s v="0L"/>
    <x v="2"/>
    <d v="2018-03-23T00:00:00"/>
    <x v="1"/>
    <x v="6"/>
    <s v="ZJ"/>
    <s v="9200093023"/>
    <s v="50"/>
    <n v="-2174.8000000000002"/>
    <s v=""/>
    <x v="1"/>
    <x v="2"/>
    <x v="1"/>
  </r>
  <r>
    <s v="1012"/>
    <s v="0L"/>
    <x v="2"/>
    <d v="2018-03-27T00:00:00"/>
    <x v="1"/>
    <x v="6"/>
    <s v="ZJ"/>
    <s v="9200093121"/>
    <s v="50"/>
    <n v="-1576.73"/>
    <s v=""/>
    <x v="1"/>
    <x v="2"/>
    <x v="1"/>
  </r>
  <r>
    <s v="1012"/>
    <s v="0L"/>
    <x v="2"/>
    <d v="2018-03-27T00:00:00"/>
    <x v="1"/>
    <x v="6"/>
    <s v="ZJ"/>
    <s v="9200093121"/>
    <s v="50"/>
    <n v="-56"/>
    <s v=""/>
    <x v="2"/>
    <x v="2"/>
    <x v="2"/>
  </r>
  <r>
    <s v="1012"/>
    <s v="0L"/>
    <x v="2"/>
    <d v="2018-03-26T00:00:00"/>
    <x v="1"/>
    <x v="6"/>
    <s v="ZJ"/>
    <s v="9200093122"/>
    <s v="50"/>
    <n v="-1033.03"/>
    <s v=""/>
    <x v="1"/>
    <x v="2"/>
    <x v="1"/>
  </r>
  <r>
    <s v="1012"/>
    <s v="0L"/>
    <x v="2"/>
    <d v="2018-03-28T00:00:00"/>
    <x v="1"/>
    <x v="6"/>
    <s v="ZJ"/>
    <s v="9200093206"/>
    <s v="50"/>
    <n v="-56"/>
    <s v=""/>
    <x v="2"/>
    <x v="2"/>
    <x v="2"/>
  </r>
  <r>
    <s v="1012"/>
    <s v="0L"/>
    <x v="2"/>
    <d v="2018-03-28T00:00:00"/>
    <x v="1"/>
    <x v="6"/>
    <s v="ZJ"/>
    <s v="9200093206"/>
    <s v="50"/>
    <n v="-1087.4000000000001"/>
    <s v=""/>
    <x v="1"/>
    <x v="2"/>
    <x v="1"/>
  </r>
  <r>
    <s v="1012"/>
    <s v="0L"/>
    <x v="2"/>
    <d v="2018-03-29T00:00:00"/>
    <x v="1"/>
    <x v="6"/>
    <s v="ZJ"/>
    <s v="9200093263"/>
    <s v="50"/>
    <n v="-924.29"/>
    <s v=""/>
    <x v="1"/>
    <x v="2"/>
    <x v="1"/>
  </r>
  <r>
    <s v="1012"/>
    <s v="0L"/>
    <x v="2"/>
    <d v="2018-03-30T00:00:00"/>
    <x v="1"/>
    <x v="6"/>
    <s v="ZJ"/>
    <s v="9200093305"/>
    <s v="50"/>
    <n v="-163.11000000000001"/>
    <s v=""/>
    <x v="1"/>
    <x v="2"/>
    <x v="1"/>
  </r>
  <r>
    <s v="1012"/>
    <s v="0L"/>
    <x v="2"/>
    <d v="2018-03-31T00:00:00"/>
    <x v="1"/>
    <x v="6"/>
    <s v="ZJ"/>
    <s v="9200093354"/>
    <s v="50"/>
    <n v="-54.37"/>
    <s v=""/>
    <x v="1"/>
    <x v="2"/>
    <x v="1"/>
  </r>
  <r>
    <s v="1012"/>
    <s v="0L"/>
    <x v="2"/>
    <d v="2018-04-21T00:00:00"/>
    <x v="1"/>
    <x v="7"/>
    <s v="ZJ"/>
    <s v="9200094185"/>
    <s v="50"/>
    <n v="-163.11000000000001"/>
    <s v=""/>
    <x v="1"/>
    <x v="2"/>
    <x v="1"/>
  </r>
  <r>
    <s v="1012"/>
    <s v="0L"/>
    <x v="2"/>
    <d v="2018-05-12T00:00:00"/>
    <x v="1"/>
    <x v="8"/>
    <s v="ZJ"/>
    <s v="9200095062"/>
    <s v="50"/>
    <n v="-54.37"/>
    <s v=""/>
    <x v="1"/>
    <x v="2"/>
    <x v="1"/>
  </r>
  <r>
    <s v="1012"/>
    <s v="0L"/>
    <x v="2"/>
    <d v="2018-04-03T00:00:00"/>
    <x v="1"/>
    <x v="7"/>
    <s v="ZJ"/>
    <s v="9200093413"/>
    <s v="50"/>
    <n v="-983.55"/>
    <s v=""/>
    <x v="1"/>
    <x v="2"/>
    <x v="1"/>
  </r>
  <r>
    <s v="1012"/>
    <s v="0L"/>
    <x v="2"/>
    <d v="2018-04-03T00:00:00"/>
    <x v="1"/>
    <x v="7"/>
    <s v="ZJ"/>
    <s v="9200093413"/>
    <s v="50"/>
    <n v="-56"/>
    <s v=""/>
    <x v="0"/>
    <x v="2"/>
    <x v="0"/>
  </r>
  <r>
    <s v="1012"/>
    <s v="0L"/>
    <x v="2"/>
    <d v="2018-04-02T00:00:00"/>
    <x v="1"/>
    <x v="7"/>
    <s v="ZJ"/>
    <s v="9200093422"/>
    <s v="50"/>
    <n v="-599.70000000000005"/>
    <s v=""/>
    <x v="1"/>
    <x v="2"/>
    <x v="1"/>
  </r>
  <r>
    <s v="1012"/>
    <s v="0L"/>
    <x v="2"/>
    <d v="2018-04-02T00:00:00"/>
    <x v="1"/>
    <x v="7"/>
    <s v="ZJ"/>
    <s v="9200093422"/>
    <s v="50"/>
    <n v="-112"/>
    <s v=""/>
    <x v="2"/>
    <x v="2"/>
    <x v="2"/>
  </r>
  <r>
    <s v="1012"/>
    <s v="0L"/>
    <x v="2"/>
    <d v="2018-04-04T00:00:00"/>
    <x v="1"/>
    <x v="7"/>
    <s v="ZJ"/>
    <s v="9200093467"/>
    <s v="50"/>
    <n v="-112"/>
    <s v=""/>
    <x v="2"/>
    <x v="2"/>
    <x v="2"/>
  </r>
  <r>
    <s v="1012"/>
    <s v="0L"/>
    <x v="2"/>
    <d v="2018-04-04T00:00:00"/>
    <x v="1"/>
    <x v="7"/>
    <s v="ZJ"/>
    <s v="9200093467"/>
    <s v="50"/>
    <n v="-56"/>
    <s v=""/>
    <x v="0"/>
    <x v="2"/>
    <x v="0"/>
  </r>
  <r>
    <s v="1012"/>
    <s v="0L"/>
    <x v="2"/>
    <d v="2018-04-04T00:00:00"/>
    <x v="1"/>
    <x v="7"/>
    <s v="ZJ"/>
    <s v="9200093467"/>
    <s v="50"/>
    <n v="-718.22"/>
    <s v=""/>
    <x v="1"/>
    <x v="2"/>
    <x v="1"/>
  </r>
  <r>
    <s v="1012"/>
    <s v="0L"/>
    <x v="2"/>
    <d v="2018-04-05T00:00:00"/>
    <x v="1"/>
    <x v="7"/>
    <s v="ZJ"/>
    <s v="9200093516"/>
    <s v="50"/>
    <n v="-436.59"/>
    <s v=""/>
    <x v="1"/>
    <x v="2"/>
    <x v="1"/>
  </r>
  <r>
    <s v="1012"/>
    <s v="0L"/>
    <x v="2"/>
    <d v="2018-04-06T00:00:00"/>
    <x v="1"/>
    <x v="7"/>
    <s v="ZJ"/>
    <s v="9200093567"/>
    <s v="50"/>
    <n v="-546.96"/>
    <s v=""/>
    <x v="1"/>
    <x v="2"/>
    <x v="1"/>
  </r>
  <r>
    <s v="1012"/>
    <s v="0L"/>
    <x v="2"/>
    <d v="2018-04-28T00:00:00"/>
    <x v="1"/>
    <x v="7"/>
    <s v="ZJ"/>
    <s v="9200094480"/>
    <s v="50"/>
    <n v="-108.74"/>
    <s v=""/>
    <x v="1"/>
    <x v="2"/>
    <x v="1"/>
  </r>
  <r>
    <s v="1012"/>
    <s v="0L"/>
    <x v="2"/>
    <d v="2018-04-10T00:00:00"/>
    <x v="1"/>
    <x v="7"/>
    <s v="ZJ"/>
    <s v="9200093652"/>
    <s v="50"/>
    <n v="-1797.47"/>
    <s v=""/>
    <x v="1"/>
    <x v="2"/>
    <x v="1"/>
  </r>
  <r>
    <s v="1012"/>
    <s v="0L"/>
    <x v="2"/>
    <d v="2018-04-10T00:00:00"/>
    <x v="1"/>
    <x v="7"/>
    <s v="ZJ"/>
    <s v="9200093652"/>
    <s v="50"/>
    <n v="-112"/>
    <s v=""/>
    <x v="0"/>
    <x v="2"/>
    <x v="0"/>
  </r>
  <r>
    <s v="1012"/>
    <s v="0L"/>
    <x v="2"/>
    <d v="2018-04-10T00:00:00"/>
    <x v="1"/>
    <x v="7"/>
    <s v="ZJ"/>
    <s v="9200093652"/>
    <s v="50"/>
    <n v="-168"/>
    <s v=""/>
    <x v="2"/>
    <x v="2"/>
    <x v="2"/>
  </r>
  <r>
    <s v="1012"/>
    <s v="0L"/>
    <x v="2"/>
    <d v="2018-04-09T00:00:00"/>
    <x v="1"/>
    <x v="7"/>
    <s v="ZJ"/>
    <s v="9200093691"/>
    <s v="50"/>
    <n v="-818.81"/>
    <s v=""/>
    <x v="1"/>
    <x v="2"/>
    <x v="1"/>
  </r>
  <r>
    <s v="1012"/>
    <s v="0L"/>
    <x v="2"/>
    <d v="2018-04-09T00:00:00"/>
    <x v="1"/>
    <x v="7"/>
    <s v="ZJ"/>
    <s v="9200093691"/>
    <s v="50"/>
    <n v="-168"/>
    <s v=""/>
    <x v="2"/>
    <x v="2"/>
    <x v="2"/>
  </r>
  <r>
    <s v="1012"/>
    <s v="0L"/>
    <x v="2"/>
    <d v="2018-04-11T00:00:00"/>
    <x v="1"/>
    <x v="7"/>
    <s v="ZJ"/>
    <s v="9200093740"/>
    <s v="50"/>
    <n v="-2393.91"/>
    <s v=""/>
    <x v="1"/>
    <x v="2"/>
    <x v="1"/>
  </r>
  <r>
    <s v="1012"/>
    <s v="0L"/>
    <x v="2"/>
    <d v="2018-04-12T00:00:00"/>
    <x v="1"/>
    <x v="7"/>
    <s v="ZJ"/>
    <s v="9200093792"/>
    <s v="50"/>
    <n v="-1359.25"/>
    <s v=""/>
    <x v="1"/>
    <x v="2"/>
    <x v="1"/>
  </r>
  <r>
    <s v="1012"/>
    <s v="0L"/>
    <x v="2"/>
    <d v="2018-04-13T00:00:00"/>
    <x v="1"/>
    <x v="7"/>
    <s v="ZJ"/>
    <s v="9200093854"/>
    <s v="50"/>
    <n v="-543.70000000000005"/>
    <s v=""/>
    <x v="1"/>
    <x v="2"/>
    <x v="1"/>
  </r>
  <r>
    <s v="1012"/>
    <s v="0L"/>
    <x v="2"/>
    <d v="2018-04-13T00:00:00"/>
    <x v="1"/>
    <x v="7"/>
    <s v="ZJ"/>
    <s v="9200093854"/>
    <s v="50"/>
    <n v="-56"/>
    <s v=""/>
    <x v="2"/>
    <x v="2"/>
    <x v="2"/>
  </r>
  <r>
    <s v="1012"/>
    <s v="0L"/>
    <x v="2"/>
    <d v="2018-04-17T00:00:00"/>
    <x v="1"/>
    <x v="7"/>
    <s v="ZJ"/>
    <s v="9200093970"/>
    <s v="50"/>
    <n v="-1415.25"/>
    <s v=""/>
    <x v="1"/>
    <x v="2"/>
    <x v="1"/>
  </r>
  <r>
    <s v="1012"/>
    <s v="0L"/>
    <x v="2"/>
    <d v="2018-04-17T00:00:00"/>
    <x v="1"/>
    <x v="7"/>
    <s v="ZJ"/>
    <s v="9200093970"/>
    <s v="50"/>
    <n v="-224"/>
    <s v=""/>
    <x v="0"/>
    <x v="2"/>
    <x v="0"/>
  </r>
  <r>
    <s v="1012"/>
    <s v="0L"/>
    <x v="2"/>
    <d v="2018-04-16T00:00:00"/>
    <x v="1"/>
    <x v="7"/>
    <s v="ZJ"/>
    <s v="9200093972"/>
    <s v="50"/>
    <n v="-112"/>
    <s v=""/>
    <x v="2"/>
    <x v="2"/>
    <x v="2"/>
  </r>
  <r>
    <s v="1012"/>
    <s v="0L"/>
    <x v="2"/>
    <d v="2018-04-16T00:00:00"/>
    <x v="1"/>
    <x v="7"/>
    <s v="ZJ"/>
    <s v="9200093972"/>
    <s v="50"/>
    <n v="-543.70000000000005"/>
    <s v=""/>
    <x v="1"/>
    <x v="2"/>
    <x v="1"/>
  </r>
  <r>
    <s v="1012"/>
    <s v="0L"/>
    <x v="2"/>
    <d v="2018-04-18T00:00:00"/>
    <x v="1"/>
    <x v="7"/>
    <s v="ZJ"/>
    <s v="9200094036"/>
    <s v="50"/>
    <n v="-1631.1"/>
    <s v=""/>
    <x v="1"/>
    <x v="2"/>
    <x v="1"/>
  </r>
  <r>
    <s v="1012"/>
    <s v="0L"/>
    <x v="2"/>
    <d v="2018-04-19T00:00:00"/>
    <x v="1"/>
    <x v="7"/>
    <s v="ZJ"/>
    <s v="9200094075"/>
    <s v="50"/>
    <n v="-2664.13"/>
    <s v=""/>
    <x v="1"/>
    <x v="2"/>
    <x v="1"/>
  </r>
  <r>
    <s v="1012"/>
    <s v="0L"/>
    <x v="2"/>
    <d v="2018-04-20T00:00:00"/>
    <x v="1"/>
    <x v="7"/>
    <s v="ZJ"/>
    <s v="9200094130"/>
    <s v="50"/>
    <n v="-56"/>
    <s v=""/>
    <x v="2"/>
    <x v="2"/>
    <x v="2"/>
  </r>
  <r>
    <s v="1012"/>
    <s v="0L"/>
    <x v="2"/>
    <d v="2018-04-20T00:00:00"/>
    <x v="1"/>
    <x v="7"/>
    <s v="ZJ"/>
    <s v="9200094130"/>
    <s v="50"/>
    <n v="-1739.84"/>
    <s v=""/>
    <x v="1"/>
    <x v="2"/>
    <x v="1"/>
  </r>
  <r>
    <s v="1012"/>
    <s v="0L"/>
    <x v="2"/>
    <d v="2018-04-20T00:00:00"/>
    <x v="1"/>
    <x v="7"/>
    <s v="ZJ"/>
    <s v="9200094139"/>
    <s v="40"/>
    <n v="54.37"/>
    <s v=""/>
    <x v="1"/>
    <x v="2"/>
    <x v="1"/>
  </r>
  <r>
    <s v="1012"/>
    <s v="0L"/>
    <x v="2"/>
    <d v="2018-04-24T00:00:00"/>
    <x v="1"/>
    <x v="7"/>
    <s v="ZJ"/>
    <s v="9200094236"/>
    <s v="50"/>
    <n v="-168"/>
    <s v=""/>
    <x v="2"/>
    <x v="2"/>
    <x v="2"/>
  </r>
  <r>
    <s v="1012"/>
    <s v="0L"/>
    <x v="2"/>
    <d v="2018-04-24T00:00:00"/>
    <x v="1"/>
    <x v="7"/>
    <s v="ZJ"/>
    <s v="9200094236"/>
    <s v="50"/>
    <n v="-1033.03"/>
    <s v=""/>
    <x v="1"/>
    <x v="2"/>
    <x v="1"/>
  </r>
  <r>
    <s v="1012"/>
    <s v="0L"/>
    <x v="2"/>
    <d v="2018-04-23T00:00:00"/>
    <x v="1"/>
    <x v="7"/>
    <s v="ZJ"/>
    <s v="9200094265"/>
    <s v="50"/>
    <n v="-56"/>
    <s v=""/>
    <x v="0"/>
    <x v="2"/>
    <x v="0"/>
  </r>
  <r>
    <s v="1012"/>
    <s v="0L"/>
    <x v="2"/>
    <d v="2018-04-23T00:00:00"/>
    <x v="1"/>
    <x v="7"/>
    <s v="ZJ"/>
    <s v="9200094265"/>
    <s v="50"/>
    <n v="-112"/>
    <s v=""/>
    <x v="2"/>
    <x v="2"/>
    <x v="2"/>
  </r>
  <r>
    <s v="1012"/>
    <s v="0L"/>
    <x v="2"/>
    <d v="2018-04-23T00:00:00"/>
    <x v="1"/>
    <x v="7"/>
    <s v="ZJ"/>
    <s v="9200094265"/>
    <s v="50"/>
    <n v="-978.66"/>
    <s v=""/>
    <x v="1"/>
    <x v="2"/>
    <x v="1"/>
  </r>
  <r>
    <s v="1012"/>
    <s v="0L"/>
    <x v="2"/>
    <d v="2018-04-25T00:00:00"/>
    <x v="1"/>
    <x v="7"/>
    <s v="ZJ"/>
    <s v="9200094324"/>
    <s v="50"/>
    <n v="-2128.58"/>
    <s v=""/>
    <x v="1"/>
    <x v="2"/>
    <x v="1"/>
  </r>
  <r>
    <s v="1012"/>
    <s v="0L"/>
    <x v="2"/>
    <d v="2018-04-25T00:00:00"/>
    <x v="1"/>
    <x v="7"/>
    <s v="ZJ"/>
    <s v="9200094324"/>
    <s v="50"/>
    <n v="-112"/>
    <s v=""/>
    <x v="2"/>
    <x v="2"/>
    <x v="2"/>
  </r>
  <r>
    <s v="1012"/>
    <s v="0L"/>
    <x v="2"/>
    <d v="2018-04-26T00:00:00"/>
    <x v="1"/>
    <x v="7"/>
    <s v="ZJ"/>
    <s v="9200094374"/>
    <s v="50"/>
    <n v="-56"/>
    <s v=""/>
    <x v="0"/>
    <x v="2"/>
    <x v="0"/>
  </r>
  <r>
    <s v="1012"/>
    <s v="0L"/>
    <x v="2"/>
    <d v="2018-04-26T00:00:00"/>
    <x v="1"/>
    <x v="7"/>
    <s v="ZJ"/>
    <s v="9200094374"/>
    <s v="50"/>
    <n v="-3100.72"/>
    <s v=""/>
    <x v="1"/>
    <x v="2"/>
    <x v="1"/>
  </r>
  <r>
    <s v="1012"/>
    <s v="0L"/>
    <x v="2"/>
    <d v="2018-04-27T00:00:00"/>
    <x v="1"/>
    <x v="7"/>
    <s v="ZJ"/>
    <s v="9200094436"/>
    <s v="50"/>
    <n v="-1632.73"/>
    <s v=""/>
    <x v="1"/>
    <x v="2"/>
    <x v="1"/>
  </r>
  <r>
    <s v="1012"/>
    <s v="0L"/>
    <x v="2"/>
    <d v="2018-05-01T00:00:00"/>
    <x v="1"/>
    <x v="8"/>
    <s v="ZJ"/>
    <s v="9200094520"/>
    <s v="50"/>
    <n v="-1530.51"/>
    <s v=""/>
    <x v="1"/>
    <x v="2"/>
    <x v="1"/>
  </r>
  <r>
    <s v="1012"/>
    <s v="0L"/>
    <x v="2"/>
    <d v="2018-05-01T00:00:00"/>
    <x v="1"/>
    <x v="8"/>
    <s v="ZJ"/>
    <s v="9200094549"/>
    <s v="50"/>
    <n v="-1637.62"/>
    <s v=""/>
    <x v="1"/>
    <x v="2"/>
    <x v="1"/>
  </r>
  <r>
    <s v="1012"/>
    <s v="0L"/>
    <x v="2"/>
    <d v="2018-05-02T00:00:00"/>
    <x v="1"/>
    <x v="8"/>
    <s v="ZJ"/>
    <s v="9200094612"/>
    <s v="50"/>
    <n v="-380.59"/>
    <s v=""/>
    <x v="1"/>
    <x v="2"/>
    <x v="1"/>
  </r>
  <r>
    <s v="1012"/>
    <s v="0L"/>
    <x v="2"/>
    <d v="2018-05-03T00:00:00"/>
    <x v="1"/>
    <x v="8"/>
    <s v="ZJ"/>
    <s v="9200094655"/>
    <s v="50"/>
    <n v="-112"/>
    <s v=""/>
    <x v="2"/>
    <x v="2"/>
    <x v="2"/>
  </r>
  <r>
    <s v="1012"/>
    <s v="0L"/>
    <x v="2"/>
    <d v="2018-05-03T00:00:00"/>
    <x v="1"/>
    <x v="8"/>
    <s v="ZJ"/>
    <s v="9200094655"/>
    <s v="50"/>
    <n v="-2069.3200000000002"/>
    <s v=""/>
    <x v="1"/>
    <x v="2"/>
    <x v="1"/>
  </r>
  <r>
    <s v="1012"/>
    <s v="0L"/>
    <x v="2"/>
    <d v="2018-05-04T00:00:00"/>
    <x v="1"/>
    <x v="8"/>
    <s v="ZJ"/>
    <s v="9200094697"/>
    <s v="50"/>
    <n v="-1797.47"/>
    <s v=""/>
    <x v="1"/>
    <x v="2"/>
    <x v="1"/>
  </r>
  <r>
    <s v="1012"/>
    <s v="0L"/>
    <x v="2"/>
    <d v="2018-05-04T00:00:00"/>
    <x v="1"/>
    <x v="8"/>
    <s v="ZJ"/>
    <s v="9200094697"/>
    <s v="50"/>
    <n v="-112"/>
    <s v=""/>
    <x v="2"/>
    <x v="2"/>
    <x v="2"/>
  </r>
  <r>
    <s v="1012"/>
    <s v="0L"/>
    <x v="2"/>
    <d v="2018-05-05T00:00:00"/>
    <x v="1"/>
    <x v="8"/>
    <s v="ZJ"/>
    <s v="9200094735"/>
    <s v="50"/>
    <n v="-164.74"/>
    <s v=""/>
    <x v="1"/>
    <x v="2"/>
    <x v="1"/>
  </r>
  <r>
    <s v="1012"/>
    <s v="0L"/>
    <x v="2"/>
    <d v="2018-05-08T00:00:00"/>
    <x v="1"/>
    <x v="8"/>
    <s v="ZJ"/>
    <s v="9200094808"/>
    <s v="50"/>
    <n v="-1097.18"/>
    <s v=""/>
    <x v="1"/>
    <x v="2"/>
    <x v="1"/>
  </r>
  <r>
    <s v="1012"/>
    <s v="0L"/>
    <x v="2"/>
    <d v="2018-05-08T00:00:00"/>
    <x v="1"/>
    <x v="8"/>
    <s v="ZJ"/>
    <s v="9200094808"/>
    <s v="50"/>
    <n v="-112"/>
    <s v=""/>
    <x v="2"/>
    <x v="2"/>
    <x v="2"/>
  </r>
  <r>
    <s v="1012"/>
    <s v="0L"/>
    <x v="2"/>
    <d v="2018-05-07T00:00:00"/>
    <x v="1"/>
    <x v="8"/>
    <s v="ZJ"/>
    <s v="9200094828"/>
    <s v="50"/>
    <n v="-489.33"/>
    <s v=""/>
    <x v="1"/>
    <x v="2"/>
    <x v="1"/>
  </r>
  <r>
    <s v="1012"/>
    <s v="0L"/>
    <x v="2"/>
    <d v="2018-05-09T00:00:00"/>
    <x v="1"/>
    <x v="8"/>
    <s v="ZJ"/>
    <s v="9200094875"/>
    <s v="50"/>
    <n v="-54.37"/>
    <s v=""/>
    <x v="0"/>
    <x v="2"/>
    <x v="0"/>
  </r>
  <r>
    <s v="1012"/>
    <s v="0L"/>
    <x v="2"/>
    <d v="2018-05-09T00:00:00"/>
    <x v="1"/>
    <x v="8"/>
    <s v="ZJ"/>
    <s v="9200094875"/>
    <s v="50"/>
    <n v="-2339.54"/>
    <s v=""/>
    <x v="1"/>
    <x v="2"/>
    <x v="1"/>
  </r>
  <r>
    <s v="1012"/>
    <s v="0L"/>
    <x v="2"/>
    <d v="2018-05-10T00:00:00"/>
    <x v="1"/>
    <x v="8"/>
    <s v="ZJ"/>
    <s v="9200094931"/>
    <s v="50"/>
    <n v="-56"/>
    <s v=""/>
    <x v="2"/>
    <x v="2"/>
    <x v="2"/>
  </r>
  <r>
    <s v="1012"/>
    <s v="0L"/>
    <x v="2"/>
    <d v="2018-05-10T00:00:00"/>
    <x v="1"/>
    <x v="8"/>
    <s v="ZJ"/>
    <s v="9200094931"/>
    <s v="50"/>
    <n v="-2285.17"/>
    <s v=""/>
    <x v="1"/>
    <x v="2"/>
    <x v="1"/>
  </r>
  <r>
    <s v="1012"/>
    <s v="0L"/>
    <x v="2"/>
    <d v="2018-05-10T00:00:00"/>
    <x v="1"/>
    <x v="8"/>
    <s v="ZJ"/>
    <s v="9200094931"/>
    <s v="50"/>
    <n v="-56"/>
    <s v=""/>
    <x v="0"/>
    <x v="2"/>
    <x v="0"/>
  </r>
  <r>
    <s v="1012"/>
    <s v="0L"/>
    <x v="2"/>
    <d v="2018-05-11T00:00:00"/>
    <x v="1"/>
    <x v="8"/>
    <s v="ZJ"/>
    <s v="9200095023"/>
    <s v="50"/>
    <n v="-761.18"/>
    <s v=""/>
    <x v="1"/>
    <x v="2"/>
    <x v="1"/>
  </r>
  <r>
    <s v="1012"/>
    <s v="0L"/>
    <x v="2"/>
    <d v="2018-05-11T00:00:00"/>
    <x v="1"/>
    <x v="8"/>
    <s v="ZJ"/>
    <s v="9200095023"/>
    <s v="50"/>
    <n v="-280"/>
    <s v=""/>
    <x v="2"/>
    <x v="2"/>
    <x v="2"/>
  </r>
  <r>
    <s v="1012"/>
    <s v="0L"/>
    <x v="2"/>
    <d v="2018-06-09T00:00:00"/>
    <x v="1"/>
    <x v="9"/>
    <s v="ZJ"/>
    <s v="9200096189"/>
    <s v="50"/>
    <n v="-54.37"/>
    <s v=""/>
    <x v="1"/>
    <x v="2"/>
    <x v="1"/>
  </r>
  <r>
    <s v="1012"/>
    <s v="0L"/>
    <x v="2"/>
    <d v="2018-05-14T00:00:00"/>
    <x v="1"/>
    <x v="8"/>
    <s v="ZJ"/>
    <s v="9200095109"/>
    <s v="50"/>
    <n v="-543.70000000000005"/>
    <s v=""/>
    <x v="1"/>
    <x v="2"/>
    <x v="1"/>
  </r>
  <r>
    <s v="1012"/>
    <s v="0L"/>
    <x v="2"/>
    <d v="2018-05-15T00:00:00"/>
    <x v="1"/>
    <x v="8"/>
    <s v="ZJ"/>
    <s v="9200095110"/>
    <s v="50"/>
    <n v="-2122.06"/>
    <s v=""/>
    <x v="1"/>
    <x v="2"/>
    <x v="1"/>
  </r>
  <r>
    <s v="1012"/>
    <s v="0L"/>
    <x v="2"/>
    <d v="2018-05-15T00:00:00"/>
    <x v="1"/>
    <x v="8"/>
    <s v="ZJ"/>
    <s v="9200095122"/>
    <s v="40"/>
    <n v="54.37"/>
    <s v=""/>
    <x v="1"/>
    <x v="2"/>
    <x v="1"/>
  </r>
  <r>
    <s v="1012"/>
    <s v="0L"/>
    <x v="2"/>
    <d v="2018-05-16T00:00:00"/>
    <x v="1"/>
    <x v="8"/>
    <s v="ZJ"/>
    <s v="9200095195"/>
    <s v="50"/>
    <n v="-56"/>
    <s v=""/>
    <x v="2"/>
    <x v="2"/>
    <x v="2"/>
  </r>
  <r>
    <s v="1012"/>
    <s v="0L"/>
    <x v="2"/>
    <d v="2018-05-16T00:00:00"/>
    <x v="1"/>
    <x v="8"/>
    <s v="ZJ"/>
    <s v="9200095195"/>
    <s v="50"/>
    <n v="-1196.1400000000001"/>
    <s v=""/>
    <x v="1"/>
    <x v="2"/>
    <x v="1"/>
  </r>
  <r>
    <s v="1012"/>
    <s v="0L"/>
    <x v="2"/>
    <d v="2018-05-17T00:00:00"/>
    <x v="1"/>
    <x v="8"/>
    <s v="ZJ"/>
    <s v="9200095261"/>
    <s v="50"/>
    <n v="-434.96"/>
    <s v=""/>
    <x v="1"/>
    <x v="2"/>
    <x v="1"/>
  </r>
  <r>
    <s v="1012"/>
    <s v="0L"/>
    <x v="2"/>
    <d v="2018-05-26T00:00:00"/>
    <x v="1"/>
    <x v="8"/>
    <s v="ZJ"/>
    <s v="9200095652"/>
    <s v="50"/>
    <n v="-54.37"/>
    <s v=""/>
    <x v="1"/>
    <x v="2"/>
    <x v="1"/>
  </r>
  <r>
    <s v="1012"/>
    <s v="0L"/>
    <x v="2"/>
    <d v="2018-05-18T00:00:00"/>
    <x v="1"/>
    <x v="8"/>
    <s v="ZJ"/>
    <s v="9200095312"/>
    <s v="50"/>
    <n v="-56"/>
    <s v=""/>
    <x v="2"/>
    <x v="2"/>
    <x v="2"/>
  </r>
  <r>
    <s v="1012"/>
    <s v="0L"/>
    <x v="2"/>
    <d v="2018-05-18T00:00:00"/>
    <x v="1"/>
    <x v="8"/>
    <s v="ZJ"/>
    <s v="9200095312"/>
    <s v="50"/>
    <n v="-706.81"/>
    <s v=""/>
    <x v="1"/>
    <x v="2"/>
    <x v="1"/>
  </r>
  <r>
    <s v="1012"/>
    <s v="0L"/>
    <x v="2"/>
    <d v="2018-05-22T00:00:00"/>
    <x v="1"/>
    <x v="8"/>
    <s v="ZJ"/>
    <s v="9200095408"/>
    <s v="50"/>
    <n v="-652.44000000000005"/>
    <s v=""/>
    <x v="1"/>
    <x v="2"/>
    <x v="1"/>
  </r>
  <r>
    <s v="1012"/>
    <s v="0L"/>
    <x v="2"/>
    <d v="2018-05-21T00:00:00"/>
    <x v="1"/>
    <x v="8"/>
    <s v="ZJ"/>
    <s v="9200095441"/>
    <s v="50"/>
    <n v="-56"/>
    <s v=""/>
    <x v="0"/>
    <x v="2"/>
    <x v="0"/>
  </r>
  <r>
    <s v="1012"/>
    <s v="0L"/>
    <x v="2"/>
    <d v="2018-05-21T00:00:00"/>
    <x v="1"/>
    <x v="8"/>
    <s v="ZJ"/>
    <s v="9200095441"/>
    <s v="50"/>
    <n v="-1304.8800000000001"/>
    <s v=""/>
    <x v="1"/>
    <x v="2"/>
    <x v="1"/>
  </r>
  <r>
    <s v="1012"/>
    <s v="0L"/>
    <x v="2"/>
    <d v="2018-05-23T00:00:00"/>
    <x v="1"/>
    <x v="8"/>
    <s v="ZJ"/>
    <s v="9200095514"/>
    <s v="50"/>
    <n v="-981.92"/>
    <s v=""/>
    <x v="1"/>
    <x v="2"/>
    <x v="1"/>
  </r>
  <r>
    <s v="1012"/>
    <s v="0L"/>
    <x v="2"/>
    <d v="2018-05-23T00:00:00"/>
    <x v="1"/>
    <x v="8"/>
    <s v="ZJ"/>
    <s v="9200095514"/>
    <s v="50"/>
    <n v="-56"/>
    <s v=""/>
    <x v="0"/>
    <x v="2"/>
    <x v="0"/>
  </r>
  <r>
    <s v="1012"/>
    <s v="0L"/>
    <x v="2"/>
    <d v="2018-05-24T00:00:00"/>
    <x v="1"/>
    <x v="8"/>
    <s v="ZJ"/>
    <s v="9200095560"/>
    <s v="50"/>
    <n v="-2229.17"/>
    <s v=""/>
    <x v="1"/>
    <x v="2"/>
    <x v="1"/>
  </r>
  <r>
    <s v="1012"/>
    <s v="0L"/>
    <x v="2"/>
    <d v="2018-05-24T00:00:00"/>
    <x v="1"/>
    <x v="8"/>
    <s v="ZJ"/>
    <s v="9200095560"/>
    <s v="50"/>
    <n v="-56"/>
    <s v=""/>
    <x v="0"/>
    <x v="2"/>
    <x v="0"/>
  </r>
  <r>
    <s v="1012"/>
    <s v="0L"/>
    <x v="2"/>
    <d v="2018-05-25T00:00:00"/>
    <x v="1"/>
    <x v="8"/>
    <s v="ZJ"/>
    <s v="9200095611"/>
    <s v="50"/>
    <n v="-815.55"/>
    <s v=""/>
    <x v="1"/>
    <x v="2"/>
    <x v="1"/>
  </r>
  <r>
    <s v="1012"/>
    <s v="0L"/>
    <x v="2"/>
    <d v="2018-05-30T00:00:00"/>
    <x v="1"/>
    <x v="8"/>
    <s v="ZJ"/>
    <s v="9200095723"/>
    <s v="50"/>
    <n v="-1037.92"/>
    <s v=""/>
    <x v="1"/>
    <x v="2"/>
    <x v="1"/>
  </r>
  <r>
    <s v="1012"/>
    <s v="0L"/>
    <x v="2"/>
    <d v="2018-05-30T00:00:00"/>
    <x v="1"/>
    <x v="8"/>
    <s v="ZJ"/>
    <s v="9200095723"/>
    <s v="50"/>
    <n v="-56"/>
    <s v=""/>
    <x v="2"/>
    <x v="2"/>
    <x v="2"/>
  </r>
  <r>
    <s v="1012"/>
    <s v="0L"/>
    <x v="2"/>
    <d v="2018-05-30T00:00:00"/>
    <x v="1"/>
    <x v="8"/>
    <s v="ZJ"/>
    <s v="9200095723"/>
    <s v="50"/>
    <n v="-56"/>
    <s v=""/>
    <x v="0"/>
    <x v="2"/>
    <x v="0"/>
  </r>
  <r>
    <s v="1012"/>
    <s v="0L"/>
    <x v="2"/>
    <d v="2018-05-29T00:00:00"/>
    <x v="1"/>
    <x v="8"/>
    <s v="ZJ"/>
    <s v="9200095755"/>
    <s v="50"/>
    <n v="-56"/>
    <s v=""/>
    <x v="0"/>
    <x v="2"/>
    <x v="0"/>
  </r>
  <r>
    <s v="1012"/>
    <s v="0L"/>
    <x v="2"/>
    <d v="2018-05-29T00:00:00"/>
    <x v="1"/>
    <x v="8"/>
    <s v="ZJ"/>
    <s v="9200095755"/>
    <s v="50"/>
    <n v="-869.92"/>
    <s v=""/>
    <x v="1"/>
    <x v="2"/>
    <x v="1"/>
  </r>
  <r>
    <s v="1012"/>
    <s v="0L"/>
    <x v="2"/>
    <d v="2018-05-29T00:00:00"/>
    <x v="1"/>
    <x v="8"/>
    <s v="ZJ"/>
    <s v="9200095755"/>
    <s v="50"/>
    <n v="-56"/>
    <s v=""/>
    <x v="2"/>
    <x v="2"/>
    <x v="2"/>
  </r>
  <r>
    <s v="1012"/>
    <s v="0L"/>
    <x v="2"/>
    <d v="2018-05-15T00:00:00"/>
    <x v="1"/>
    <x v="8"/>
    <s v="ZJ"/>
    <s v="9200095773"/>
    <s v="40"/>
    <n v="56"/>
    <s v=""/>
    <x v="1"/>
    <x v="2"/>
    <x v="1"/>
  </r>
  <r>
    <s v="1012"/>
    <s v="0L"/>
    <x v="2"/>
    <d v="2018-05-31T00:00:00"/>
    <x v="1"/>
    <x v="8"/>
    <s v="ZJ"/>
    <s v="9200095803"/>
    <s v="50"/>
    <n v="-1853.47"/>
    <s v=""/>
    <x v="1"/>
    <x v="2"/>
    <x v="1"/>
  </r>
  <r>
    <s v="1012"/>
    <s v="0L"/>
    <x v="2"/>
    <d v="2018-06-01T00:00:00"/>
    <x v="1"/>
    <x v="9"/>
    <s v="ZJ"/>
    <s v="9200095848"/>
    <s v="50"/>
    <n v="-925.92"/>
    <s v=""/>
    <x v="1"/>
    <x v="2"/>
    <x v="1"/>
  </r>
  <r>
    <s v="1012"/>
    <s v="0L"/>
    <x v="2"/>
    <d v="2018-06-02T00:00:00"/>
    <x v="1"/>
    <x v="9"/>
    <s v="ZJ"/>
    <s v="9200095894"/>
    <s v="50"/>
    <n v="-54.37"/>
    <s v=""/>
    <x v="1"/>
    <x v="2"/>
    <x v="1"/>
  </r>
  <r>
    <s v="1012"/>
    <s v="0L"/>
    <x v="2"/>
    <d v="2018-06-05T00:00:00"/>
    <x v="1"/>
    <x v="9"/>
    <s v="ZJ"/>
    <s v="9200095954"/>
    <s v="50"/>
    <n v="-1306.51"/>
    <s v=""/>
    <x v="1"/>
    <x v="2"/>
    <x v="1"/>
  </r>
  <r>
    <s v="1012"/>
    <s v="0L"/>
    <x v="2"/>
    <d v="2018-06-04T00:00:00"/>
    <x v="1"/>
    <x v="9"/>
    <s v="ZJ"/>
    <s v="9200095960"/>
    <s v="50"/>
    <n v="-871.55"/>
    <s v=""/>
    <x v="1"/>
    <x v="2"/>
    <x v="1"/>
  </r>
  <r>
    <s v="1012"/>
    <s v="0L"/>
    <x v="2"/>
    <d v="2018-06-06T00:00:00"/>
    <x v="1"/>
    <x v="9"/>
    <s v="ZJ"/>
    <s v="9200096035"/>
    <s v="50"/>
    <n v="-657.33"/>
    <s v=""/>
    <x v="1"/>
    <x v="2"/>
    <x v="1"/>
  </r>
  <r>
    <s v="1012"/>
    <s v="0L"/>
    <x v="2"/>
    <d v="2018-06-07T00:00:00"/>
    <x v="1"/>
    <x v="9"/>
    <s v="ZJ"/>
    <s v="9200096087"/>
    <s v="50"/>
    <n v="-869.92"/>
    <s v=""/>
    <x v="1"/>
    <x v="2"/>
    <x v="1"/>
  </r>
  <r>
    <s v="1012"/>
    <s v="0L"/>
    <x v="2"/>
    <d v="2018-06-08T00:00:00"/>
    <x v="1"/>
    <x v="9"/>
    <s v="ZJ"/>
    <s v="9200096143"/>
    <s v="50"/>
    <n v="-326.22000000000003"/>
    <s v=""/>
    <x v="1"/>
    <x v="2"/>
    <x v="1"/>
  </r>
  <r>
    <s v="1012"/>
    <s v="0L"/>
    <x v="2"/>
    <d v="2018-06-09T00:00:00"/>
    <x v="1"/>
    <x v="9"/>
    <s v="ZJ"/>
    <s v="9200096199"/>
    <s v="50"/>
    <n v="-54.37"/>
    <s v=""/>
    <x v="1"/>
    <x v="2"/>
    <x v="1"/>
  </r>
  <r>
    <s v="1012"/>
    <s v="0L"/>
    <x v="2"/>
    <d v="2018-06-12T00:00:00"/>
    <x v="1"/>
    <x v="9"/>
    <s v="ZJ"/>
    <s v="9200096269"/>
    <s v="50"/>
    <n v="-1143.4000000000001"/>
    <s v=""/>
    <x v="1"/>
    <x v="2"/>
    <x v="1"/>
  </r>
  <r>
    <s v="1012"/>
    <s v="0L"/>
    <x v="2"/>
    <d v="2018-06-11T00:00:00"/>
    <x v="1"/>
    <x v="9"/>
    <s v="ZJ"/>
    <s v="9200096271"/>
    <s v="50"/>
    <n v="-1525.62"/>
    <s v=""/>
    <x v="1"/>
    <x v="2"/>
    <x v="1"/>
  </r>
  <r>
    <s v="1012"/>
    <s v="0L"/>
    <x v="2"/>
    <d v="2018-06-13T00:00:00"/>
    <x v="1"/>
    <x v="9"/>
    <s v="ZJ"/>
    <s v="9200096346"/>
    <s v="50"/>
    <n v="-869.92"/>
    <s v=""/>
    <x v="1"/>
    <x v="2"/>
    <x v="1"/>
  </r>
  <r>
    <s v="1012"/>
    <s v="0L"/>
    <x v="2"/>
    <d v="2018-07-06T00:00:00"/>
    <x v="1"/>
    <x v="10"/>
    <s v="ZJ"/>
    <s v="9200097280"/>
    <s v="50"/>
    <n v="-925.92"/>
    <s v=""/>
    <x v="1"/>
    <x v="2"/>
    <x v="1"/>
  </r>
  <r>
    <s v="1012"/>
    <s v="0L"/>
    <x v="2"/>
    <d v="2018-07-06T00:00:00"/>
    <x v="1"/>
    <x v="10"/>
    <s v="ZJ"/>
    <s v="9200097280"/>
    <s v="50"/>
    <n v="-56"/>
    <s v=""/>
    <x v="2"/>
    <x v="2"/>
    <x v="2"/>
  </r>
  <r>
    <s v="1012"/>
    <s v="0L"/>
    <x v="2"/>
    <d v="2018-06-14T00:00:00"/>
    <x v="1"/>
    <x v="9"/>
    <s v="ZJ"/>
    <s v="9200096396"/>
    <s v="50"/>
    <n v="-56"/>
    <s v=""/>
    <x v="2"/>
    <x v="2"/>
    <x v="2"/>
  </r>
  <r>
    <s v="1012"/>
    <s v="0L"/>
    <x v="2"/>
    <d v="2018-06-14T00:00:00"/>
    <x v="1"/>
    <x v="9"/>
    <s v="ZJ"/>
    <s v="9200096396"/>
    <s v="50"/>
    <n v="-1687.1"/>
    <s v=""/>
    <x v="1"/>
    <x v="2"/>
    <x v="1"/>
  </r>
  <r>
    <s v="1012"/>
    <s v="0L"/>
    <x v="2"/>
    <d v="2018-06-15T00:00:00"/>
    <x v="1"/>
    <x v="9"/>
    <s v="ZJ"/>
    <s v="9200096451"/>
    <s v="50"/>
    <n v="-1033.03"/>
    <s v=""/>
    <x v="1"/>
    <x v="2"/>
    <x v="1"/>
  </r>
  <r>
    <s v="1012"/>
    <s v="0L"/>
    <x v="2"/>
    <d v="2018-06-18T00:00:00"/>
    <x v="1"/>
    <x v="9"/>
    <s v="ZJ"/>
    <s v="9200096574"/>
    <s v="50"/>
    <n v="-56"/>
    <s v=""/>
    <x v="0"/>
    <x v="2"/>
    <x v="0"/>
  </r>
  <r>
    <s v="1012"/>
    <s v="0L"/>
    <x v="2"/>
    <d v="2018-06-18T00:00:00"/>
    <x v="1"/>
    <x v="9"/>
    <s v="ZJ"/>
    <s v="9200096574"/>
    <s v="50"/>
    <n v="-380.59"/>
    <s v=""/>
    <x v="1"/>
    <x v="2"/>
    <x v="1"/>
  </r>
  <r>
    <s v="1012"/>
    <s v="0L"/>
    <x v="2"/>
    <d v="2018-06-19T00:00:00"/>
    <x v="1"/>
    <x v="9"/>
    <s v="ZJ"/>
    <s v="9200096575"/>
    <s v="50"/>
    <n v="-543.70000000000005"/>
    <s v=""/>
    <x v="1"/>
    <x v="2"/>
    <x v="1"/>
  </r>
  <r>
    <s v="1012"/>
    <s v="0L"/>
    <x v="2"/>
    <d v="2018-06-19T00:00:00"/>
    <x v="1"/>
    <x v="9"/>
    <s v="ZJ"/>
    <s v="9200096575"/>
    <s v="50"/>
    <n v="-56"/>
    <s v=""/>
    <x v="2"/>
    <x v="2"/>
    <x v="2"/>
  </r>
  <r>
    <s v="1012"/>
    <s v="0L"/>
    <x v="2"/>
    <d v="2018-06-20T00:00:00"/>
    <x v="1"/>
    <x v="9"/>
    <s v="ZJ"/>
    <s v="9200096645"/>
    <s v="50"/>
    <n v="-56"/>
    <s v=""/>
    <x v="0"/>
    <x v="2"/>
    <x v="0"/>
  </r>
  <r>
    <s v="1012"/>
    <s v="0L"/>
    <x v="2"/>
    <d v="2018-06-20T00:00:00"/>
    <x v="1"/>
    <x v="9"/>
    <s v="ZJ"/>
    <s v="9200096645"/>
    <s v="50"/>
    <n v="-380.59"/>
    <s v=""/>
    <x v="1"/>
    <x v="2"/>
    <x v="1"/>
  </r>
  <r>
    <s v="1012"/>
    <s v="0L"/>
    <x v="2"/>
    <d v="2018-07-07T00:00:00"/>
    <x v="1"/>
    <x v="10"/>
    <s v="ZJ"/>
    <s v="9200097321"/>
    <s v="50"/>
    <n v="-56"/>
    <s v=""/>
    <x v="1"/>
    <x v="2"/>
    <x v="1"/>
  </r>
  <r>
    <s v="1012"/>
    <s v="0L"/>
    <x v="2"/>
    <d v="2018-06-21T00:00:00"/>
    <x v="1"/>
    <x v="9"/>
    <s v="ZJ"/>
    <s v="9200096707"/>
    <s v="50"/>
    <n v="-112"/>
    <s v=""/>
    <x v="2"/>
    <x v="2"/>
    <x v="2"/>
  </r>
  <r>
    <s v="1012"/>
    <s v="0L"/>
    <x v="2"/>
    <d v="2018-06-21T00:00:00"/>
    <x v="1"/>
    <x v="9"/>
    <s v="ZJ"/>
    <s v="9200096707"/>
    <s v="50"/>
    <n v="-815.55"/>
    <s v=""/>
    <x v="1"/>
    <x v="2"/>
    <x v="1"/>
  </r>
  <r>
    <s v="1012"/>
    <s v="0L"/>
    <x v="2"/>
    <d v="2018-06-22T00:00:00"/>
    <x v="1"/>
    <x v="9"/>
    <s v="ZJ"/>
    <s v="9200096755"/>
    <s v="50"/>
    <n v="-56"/>
    <s v=""/>
    <x v="2"/>
    <x v="2"/>
    <x v="2"/>
  </r>
  <r>
    <s v="1012"/>
    <s v="0L"/>
    <x v="2"/>
    <d v="2018-06-22T00:00:00"/>
    <x v="1"/>
    <x v="9"/>
    <s v="ZJ"/>
    <s v="9200096755"/>
    <s v="50"/>
    <n v="-1141.77"/>
    <s v=""/>
    <x v="1"/>
    <x v="2"/>
    <x v="1"/>
  </r>
  <r>
    <s v="1012"/>
    <s v="0L"/>
    <x v="2"/>
    <d v="2018-06-25T00:00:00"/>
    <x v="1"/>
    <x v="9"/>
    <s v="ZJ"/>
    <s v="9200096883"/>
    <s v="50"/>
    <n v="-1965.47"/>
    <s v=""/>
    <x v="1"/>
    <x v="2"/>
    <x v="1"/>
  </r>
  <r>
    <s v="1012"/>
    <s v="0L"/>
    <x v="2"/>
    <d v="2018-06-26T00:00:00"/>
    <x v="1"/>
    <x v="9"/>
    <s v="ZJ"/>
    <s v="9200096903"/>
    <s v="50"/>
    <n v="-3332.87"/>
    <s v=""/>
    <x v="1"/>
    <x v="2"/>
    <x v="1"/>
  </r>
  <r>
    <s v="1012"/>
    <s v="0L"/>
    <x v="2"/>
    <d v="2018-06-27T00:00:00"/>
    <x v="1"/>
    <x v="9"/>
    <s v="ZJ"/>
    <s v="9200096944"/>
    <s v="50"/>
    <n v="-56"/>
    <s v=""/>
    <x v="2"/>
    <x v="2"/>
    <x v="2"/>
  </r>
  <r>
    <s v="1012"/>
    <s v="0L"/>
    <x v="2"/>
    <d v="2018-06-27T00:00:00"/>
    <x v="1"/>
    <x v="9"/>
    <s v="ZJ"/>
    <s v="9200096944"/>
    <s v="50"/>
    <n v="-1632.73"/>
    <s v=""/>
    <x v="1"/>
    <x v="2"/>
    <x v="1"/>
  </r>
  <r>
    <s v="1012"/>
    <s v="0L"/>
    <x v="2"/>
    <d v="2018-06-28T00:00:00"/>
    <x v="1"/>
    <x v="9"/>
    <s v="ZJ"/>
    <s v="9200096999"/>
    <s v="50"/>
    <n v="-168"/>
    <s v=""/>
    <x v="2"/>
    <x v="2"/>
    <x v="2"/>
  </r>
  <r>
    <s v="1012"/>
    <s v="0L"/>
    <x v="2"/>
    <d v="2018-06-28T00:00:00"/>
    <x v="1"/>
    <x v="9"/>
    <s v="ZJ"/>
    <s v="9200096999"/>
    <s v="50"/>
    <n v="-112"/>
    <s v=""/>
    <x v="0"/>
    <x v="2"/>
    <x v="0"/>
  </r>
  <r>
    <s v="1012"/>
    <s v="0L"/>
    <x v="2"/>
    <d v="2018-06-28T00:00:00"/>
    <x v="1"/>
    <x v="9"/>
    <s v="ZJ"/>
    <s v="9200096999"/>
    <s v="50"/>
    <n v="-2449.91"/>
    <s v=""/>
    <x v="1"/>
    <x v="2"/>
    <x v="1"/>
  </r>
  <r>
    <s v="1012"/>
    <s v="0L"/>
    <x v="2"/>
    <d v="2018-06-30T00:00:00"/>
    <x v="1"/>
    <x v="9"/>
    <s v="ZJ"/>
    <s v="9200097093"/>
    <s v="50"/>
    <n v="-108.74"/>
    <s v=""/>
    <x v="1"/>
    <x v="2"/>
    <x v="1"/>
  </r>
  <r>
    <s v="1012"/>
    <s v="0L"/>
    <x v="2"/>
    <d v="2018-06-29T00:00:00"/>
    <x v="1"/>
    <x v="9"/>
    <s v="ZJ"/>
    <s v="9200097051"/>
    <s v="50"/>
    <n v="-56"/>
    <s v=""/>
    <x v="2"/>
    <x v="2"/>
    <x v="2"/>
  </r>
  <r>
    <s v="1012"/>
    <s v="0L"/>
    <x v="2"/>
    <d v="2018-06-29T00:00:00"/>
    <x v="1"/>
    <x v="9"/>
    <s v="ZJ"/>
    <s v="9200097051"/>
    <s v="50"/>
    <n v="-1362.51"/>
    <s v=""/>
    <x v="1"/>
    <x v="2"/>
    <x v="1"/>
  </r>
  <r>
    <s v="1012"/>
    <s v="0L"/>
    <x v="2"/>
    <d v="2018-07-03T00:00:00"/>
    <x v="1"/>
    <x v="10"/>
    <s v="ZJ"/>
    <s v="9200097147"/>
    <s v="50"/>
    <n v="-1467.99"/>
    <s v=""/>
    <x v="1"/>
    <x v="2"/>
    <x v="1"/>
  </r>
  <r>
    <s v="1012"/>
    <s v="0L"/>
    <x v="2"/>
    <d v="2018-07-02T00:00:00"/>
    <x v="1"/>
    <x v="10"/>
    <s v="ZJ"/>
    <s v="9200097176"/>
    <s v="50"/>
    <n v="-56"/>
    <s v=""/>
    <x v="2"/>
    <x v="2"/>
    <x v="2"/>
  </r>
  <r>
    <s v="1012"/>
    <s v="0L"/>
    <x v="2"/>
    <d v="2018-07-02T00:00:00"/>
    <x v="1"/>
    <x v="10"/>
    <s v="ZJ"/>
    <s v="9200097176"/>
    <s v="50"/>
    <n v="-1252.1400000000001"/>
    <s v=""/>
    <x v="1"/>
    <x v="2"/>
    <x v="1"/>
  </r>
  <r>
    <s v="1012"/>
    <s v="0L"/>
    <x v="2"/>
    <d v="2018-07-05T00:00:00"/>
    <x v="1"/>
    <x v="10"/>
    <s v="ZJ"/>
    <s v="9200097220"/>
    <s v="50"/>
    <n v="-1309.77"/>
    <s v=""/>
    <x v="1"/>
    <x v="2"/>
    <x v="1"/>
  </r>
  <r>
    <s v="1012"/>
    <s v="0L"/>
    <x v="2"/>
    <d v="2018-07-10T00:00:00"/>
    <x v="1"/>
    <x v="10"/>
    <s v="ZJ"/>
    <s v="9200097374"/>
    <s v="50"/>
    <n v="-2397.17"/>
    <s v=""/>
    <x v="1"/>
    <x v="2"/>
    <x v="1"/>
  </r>
  <r>
    <s v="1012"/>
    <s v="0L"/>
    <x v="2"/>
    <d v="2018-07-10T00:00:00"/>
    <x v="1"/>
    <x v="10"/>
    <s v="ZJ"/>
    <s v="9200097374"/>
    <s v="50"/>
    <n v="-224"/>
    <s v=""/>
    <x v="2"/>
    <x v="2"/>
    <x v="2"/>
  </r>
  <r>
    <s v="1012"/>
    <s v="0L"/>
    <x v="2"/>
    <d v="2018-07-09T00:00:00"/>
    <x v="1"/>
    <x v="10"/>
    <s v="ZJ"/>
    <s v="9200097386"/>
    <s v="50"/>
    <n v="-1034.6600000000001"/>
    <s v=""/>
    <x v="1"/>
    <x v="2"/>
    <x v="1"/>
  </r>
  <r>
    <s v="1012"/>
    <s v="0L"/>
    <x v="2"/>
    <d v="2018-07-11T00:00:00"/>
    <x v="1"/>
    <x v="10"/>
    <s v="ZJ"/>
    <s v="9200097464"/>
    <s v="50"/>
    <n v="-112"/>
    <s v=""/>
    <x v="2"/>
    <x v="2"/>
    <x v="2"/>
  </r>
  <r>
    <s v="1012"/>
    <s v="0L"/>
    <x v="2"/>
    <d v="2018-07-11T00:00:00"/>
    <x v="1"/>
    <x v="10"/>
    <s v="ZJ"/>
    <s v="9200097464"/>
    <s v="50"/>
    <n v="-56"/>
    <s v=""/>
    <x v="0"/>
    <x v="2"/>
    <x v="0"/>
  </r>
  <r>
    <s v="1012"/>
    <s v="0L"/>
    <x v="2"/>
    <d v="2018-07-11T00:00:00"/>
    <x v="1"/>
    <x v="10"/>
    <s v="ZJ"/>
    <s v="9200097464"/>
    <s v="50"/>
    <n v="-990.07"/>
    <s v=""/>
    <x v="1"/>
    <x v="2"/>
    <x v="1"/>
  </r>
  <r>
    <s v="1012"/>
    <s v="0L"/>
    <x v="2"/>
    <d v="2018-07-12T00:00:00"/>
    <x v="1"/>
    <x v="10"/>
    <s v="ZJ"/>
    <s v="9200097510"/>
    <s v="50"/>
    <n v="-56"/>
    <s v=""/>
    <x v="0"/>
    <x v="2"/>
    <x v="0"/>
  </r>
  <r>
    <s v="1012"/>
    <s v="0L"/>
    <x v="2"/>
    <d v="2018-07-12T00:00:00"/>
    <x v="1"/>
    <x v="10"/>
    <s v="ZJ"/>
    <s v="9200097510"/>
    <s v="50"/>
    <n v="-1474.51"/>
    <s v=""/>
    <x v="1"/>
    <x v="2"/>
    <x v="1"/>
  </r>
  <r>
    <s v="1012"/>
    <s v="0L"/>
    <x v="2"/>
    <d v="2018-07-12T00:00:00"/>
    <x v="1"/>
    <x v="10"/>
    <s v="ZJ"/>
    <s v="9200097508"/>
    <s v="40"/>
    <n v="56"/>
    <s v=""/>
    <x v="0"/>
    <x v="2"/>
    <x v="0"/>
  </r>
  <r>
    <s v="1012"/>
    <s v="0L"/>
    <x v="2"/>
    <d v="2018-07-13T00:00:00"/>
    <x v="1"/>
    <x v="10"/>
    <s v="ZJ"/>
    <s v="9200097567"/>
    <s v="50"/>
    <n v="-818.81"/>
    <s v=""/>
    <x v="1"/>
    <x v="2"/>
    <x v="1"/>
  </r>
  <r>
    <s v="1012"/>
    <s v="0L"/>
    <x v="2"/>
    <d v="2018-07-17T00:00:00"/>
    <x v="1"/>
    <x v="10"/>
    <s v="ZJ"/>
    <s v="9200097671"/>
    <s v="50"/>
    <n v="-925.92"/>
    <s v=""/>
    <x v="1"/>
    <x v="2"/>
    <x v="1"/>
  </r>
  <r>
    <s v="1012"/>
    <s v="0L"/>
    <x v="2"/>
    <d v="2018-07-16T00:00:00"/>
    <x v="1"/>
    <x v="10"/>
    <s v="ZJ"/>
    <s v="9200097678"/>
    <s v="50"/>
    <n v="-598.07000000000005"/>
    <s v=""/>
    <x v="1"/>
    <x v="2"/>
    <x v="1"/>
  </r>
  <r>
    <s v="1012"/>
    <s v="0L"/>
    <x v="2"/>
    <d v="2018-07-19T00:00:00"/>
    <x v="1"/>
    <x v="10"/>
    <s v="ZJ"/>
    <s v="9200097796"/>
    <s v="50"/>
    <n v="-1033.03"/>
    <s v=""/>
    <x v="1"/>
    <x v="2"/>
    <x v="1"/>
  </r>
  <r>
    <s v="1012"/>
    <s v="0L"/>
    <x v="2"/>
    <d v="2018-07-20T00:00:00"/>
    <x v="1"/>
    <x v="10"/>
    <s v="ZJ"/>
    <s v="9200097842"/>
    <s v="50"/>
    <n v="-1087.4000000000001"/>
    <s v=""/>
    <x v="1"/>
    <x v="2"/>
    <x v="1"/>
  </r>
  <r>
    <s v="1012"/>
    <s v="0L"/>
    <x v="2"/>
    <d v="2018-07-18T00:00:00"/>
    <x v="1"/>
    <x v="10"/>
    <s v="ZJ"/>
    <s v="9200097876"/>
    <s v="50"/>
    <n v="-706.81"/>
    <s v=""/>
    <x v="1"/>
    <x v="2"/>
    <x v="1"/>
  </r>
  <r>
    <s v="1012"/>
    <s v="0L"/>
    <x v="2"/>
    <d v="2018-07-24T00:00:00"/>
    <x v="1"/>
    <x v="10"/>
    <s v="ZJ"/>
    <s v="9200097935"/>
    <s v="50"/>
    <n v="-56"/>
    <s v=""/>
    <x v="0"/>
    <x v="2"/>
    <x v="0"/>
  </r>
  <r>
    <s v="1012"/>
    <s v="0L"/>
    <x v="2"/>
    <d v="2018-07-24T00:00:00"/>
    <x v="1"/>
    <x v="10"/>
    <s v="ZJ"/>
    <s v="9200097935"/>
    <s v="50"/>
    <n v="-1141.77"/>
    <s v=""/>
    <x v="1"/>
    <x v="2"/>
    <x v="1"/>
  </r>
  <r>
    <s v="1012"/>
    <s v="0L"/>
    <x v="2"/>
    <d v="2018-07-23T00:00:00"/>
    <x v="1"/>
    <x v="10"/>
    <s v="ZJ"/>
    <s v="9200097959"/>
    <s v="50"/>
    <n v="-598.07000000000005"/>
    <s v=""/>
    <x v="1"/>
    <x v="2"/>
    <x v="1"/>
  </r>
  <r>
    <s v="1012"/>
    <s v="0L"/>
    <x v="2"/>
    <d v="2018-07-25T00:00:00"/>
    <x v="1"/>
    <x v="10"/>
    <s v="ZJ"/>
    <s v="9200098009"/>
    <s v="50"/>
    <n v="-1141.77"/>
    <s v=""/>
    <x v="1"/>
    <x v="2"/>
    <x v="1"/>
  </r>
  <r>
    <s v="1012"/>
    <s v="0L"/>
    <x v="2"/>
    <d v="2018-07-26T00:00:00"/>
    <x v="1"/>
    <x v="10"/>
    <s v="ZJ"/>
    <s v="9200098065"/>
    <s v="50"/>
    <n v="-815.55"/>
    <s v=""/>
    <x v="1"/>
    <x v="2"/>
    <x v="1"/>
  </r>
  <r>
    <s v="1012"/>
    <s v="0L"/>
    <x v="2"/>
    <d v="2018-07-26T00:00:00"/>
    <x v="1"/>
    <x v="10"/>
    <s v="ZJ"/>
    <s v="9200098065"/>
    <s v="50"/>
    <n v="-56"/>
    <s v=""/>
    <x v="0"/>
    <x v="2"/>
    <x v="0"/>
  </r>
  <r>
    <s v="1012"/>
    <s v="0L"/>
    <x v="2"/>
    <d v="2018-07-26T00:00:00"/>
    <x v="1"/>
    <x v="10"/>
    <s v="ZJ"/>
    <s v="9200098065"/>
    <s v="50"/>
    <n v="-168"/>
    <s v=""/>
    <x v="2"/>
    <x v="2"/>
    <x v="2"/>
  </r>
  <r>
    <s v="1012"/>
    <s v="0L"/>
    <x v="2"/>
    <d v="2018-07-27T00:00:00"/>
    <x v="1"/>
    <x v="10"/>
    <s v="ZJ"/>
    <s v="9200098105"/>
    <s v="50"/>
    <n v="-924.29"/>
    <s v=""/>
    <x v="1"/>
    <x v="2"/>
    <x v="1"/>
  </r>
  <r>
    <s v="1012"/>
    <s v="0L"/>
    <x v="2"/>
    <d v="2018-07-28T00:00:00"/>
    <x v="1"/>
    <x v="10"/>
    <s v="ZJ"/>
    <s v="9200098131"/>
    <s v="50"/>
    <n v="-54.37"/>
    <s v=""/>
    <x v="1"/>
    <x v="2"/>
    <x v="1"/>
  </r>
  <r>
    <s v="1012"/>
    <s v="0L"/>
    <x v="2"/>
    <d v="2018-07-30T00:00:00"/>
    <x v="1"/>
    <x v="10"/>
    <s v="ZJ"/>
    <s v="9200098212"/>
    <s v="50"/>
    <n v="-56"/>
    <s v=""/>
    <x v="0"/>
    <x v="2"/>
    <x v="0"/>
  </r>
  <r>
    <s v="1012"/>
    <s v="0L"/>
    <x v="2"/>
    <d v="2018-07-30T00:00:00"/>
    <x v="1"/>
    <x v="10"/>
    <s v="ZJ"/>
    <s v="9200098212"/>
    <s v="50"/>
    <n v="-871.55"/>
    <s v=""/>
    <x v="1"/>
    <x v="2"/>
    <x v="1"/>
  </r>
  <r>
    <s v="1012"/>
    <s v="0L"/>
    <x v="2"/>
    <d v="2018-08-01T00:00:00"/>
    <x v="1"/>
    <x v="11"/>
    <s v="ZJ"/>
    <s v="9200098266"/>
    <s v="50"/>
    <n v="-652.44000000000005"/>
    <s v=""/>
    <x v="1"/>
    <x v="2"/>
    <x v="1"/>
  </r>
  <r>
    <s v="1012"/>
    <s v="0L"/>
    <x v="2"/>
    <d v="2018-08-01T00:00:00"/>
    <x v="1"/>
    <x v="11"/>
    <s v="ZJ"/>
    <s v="9200098266"/>
    <s v="50"/>
    <n v="-56"/>
    <s v=""/>
    <x v="0"/>
    <x v="2"/>
    <x v="0"/>
  </r>
  <r>
    <s v="1012"/>
    <s v="0L"/>
    <x v="2"/>
    <d v="2018-08-01T00:00:00"/>
    <x v="1"/>
    <x v="11"/>
    <s v="ZJ"/>
    <s v="9200098266"/>
    <s v="50"/>
    <n v="-112"/>
    <s v=""/>
    <x v="2"/>
    <x v="2"/>
    <x v="2"/>
  </r>
  <r>
    <s v="1012"/>
    <s v="0L"/>
    <x v="2"/>
    <d v="2018-08-02T00:00:00"/>
    <x v="1"/>
    <x v="11"/>
    <s v="ZJ"/>
    <s v="9200098317"/>
    <s v="50"/>
    <n v="-56"/>
    <s v=""/>
    <x v="2"/>
    <x v="2"/>
    <x v="2"/>
  </r>
  <r>
    <s v="1012"/>
    <s v="0L"/>
    <x v="2"/>
    <d v="2018-08-02T00:00:00"/>
    <x v="1"/>
    <x v="11"/>
    <s v="ZJ"/>
    <s v="9200098317"/>
    <s v="50"/>
    <n v="-1522.36"/>
    <s v=""/>
    <x v="1"/>
    <x v="2"/>
    <x v="1"/>
  </r>
  <r>
    <s v="1012"/>
    <s v="0L"/>
    <x v="2"/>
    <d v="2018-08-10T00:00:00"/>
    <x v="1"/>
    <x v="11"/>
    <s v="ZJ"/>
    <s v="9200098645"/>
    <s v="50"/>
    <n v="-436.59"/>
    <s v=""/>
    <x v="1"/>
    <x v="2"/>
    <x v="1"/>
  </r>
  <r>
    <s v="1012"/>
    <s v="0L"/>
    <x v="2"/>
    <d v="2018-08-03T00:00:00"/>
    <x v="1"/>
    <x v="11"/>
    <s v="ZJ"/>
    <s v="9200098367"/>
    <s v="50"/>
    <n v="-598.07000000000005"/>
    <s v=""/>
    <x v="1"/>
    <x v="2"/>
    <x v="1"/>
  </r>
  <r>
    <s v="1012"/>
    <s v="0L"/>
    <x v="2"/>
    <d v="2018-08-03T00:00:00"/>
    <x v="1"/>
    <x v="11"/>
    <s v="ZJ"/>
    <s v="9200098367"/>
    <s v="50"/>
    <n v="-56"/>
    <s v=""/>
    <x v="2"/>
    <x v="2"/>
    <x v="2"/>
  </r>
  <r>
    <s v="1012"/>
    <s v="0L"/>
    <x v="2"/>
    <d v="2018-08-01T00:00:00"/>
    <x v="1"/>
    <x v="11"/>
    <s v="ZJ"/>
    <s v="9200098369"/>
    <s v="50"/>
    <n v="-981.92"/>
    <s v=""/>
    <x v="1"/>
    <x v="2"/>
    <x v="1"/>
  </r>
  <r>
    <s v="1012"/>
    <s v="0L"/>
    <x v="2"/>
    <d v="2018-08-07T00:00:00"/>
    <x v="1"/>
    <x v="11"/>
    <s v="ZJ"/>
    <s v="9200098485"/>
    <s v="50"/>
    <n v="-1963.84"/>
    <s v=""/>
    <x v="1"/>
    <x v="2"/>
    <x v="1"/>
  </r>
  <r>
    <s v="1012"/>
    <s v="0L"/>
    <x v="2"/>
    <d v="2018-08-07T00:00:00"/>
    <x v="1"/>
    <x v="11"/>
    <s v="ZJ"/>
    <s v="9200098485"/>
    <s v="50"/>
    <n v="-112"/>
    <s v=""/>
    <x v="5"/>
    <x v="2"/>
    <x v="5"/>
  </r>
  <r>
    <s v="1012"/>
    <s v="0L"/>
    <x v="2"/>
    <d v="2018-08-06T00:00:00"/>
    <x v="1"/>
    <x v="11"/>
    <s v="ZJ"/>
    <s v="9200098497"/>
    <s v="50"/>
    <n v="-217.48"/>
    <s v=""/>
    <x v="1"/>
    <x v="2"/>
    <x v="1"/>
  </r>
  <r>
    <s v="1012"/>
    <s v="0L"/>
    <x v="2"/>
    <d v="2018-08-08T00:00:00"/>
    <x v="1"/>
    <x v="11"/>
    <s v="ZJ"/>
    <s v="9200098553"/>
    <s v="50"/>
    <n v="-2250.36"/>
    <s v=""/>
    <x v="1"/>
    <x v="2"/>
    <x v="1"/>
  </r>
  <r>
    <s v="1012"/>
    <s v="0L"/>
    <x v="2"/>
    <d v="2018-08-09T00:00:00"/>
    <x v="1"/>
    <x v="11"/>
    <s v="ZJ"/>
    <s v="9200098591"/>
    <s v="50"/>
    <n v="-56"/>
    <s v=""/>
    <x v="2"/>
    <x v="2"/>
    <x v="2"/>
  </r>
  <r>
    <s v="1012"/>
    <s v="0L"/>
    <x v="2"/>
    <d v="2018-08-09T00:00:00"/>
    <x v="1"/>
    <x v="11"/>
    <s v="ZJ"/>
    <s v="9200098591"/>
    <s v="50"/>
    <n v="-490.96"/>
    <s v=""/>
    <x v="1"/>
    <x v="2"/>
    <x v="1"/>
  </r>
  <r>
    <s v="1012"/>
    <s v="0L"/>
    <x v="2"/>
    <d v="2018-08-09T00:00:00"/>
    <x v="1"/>
    <x v="11"/>
    <s v="ZJ"/>
    <s v="9200098591"/>
    <s v="50"/>
    <n v="-56"/>
    <s v=""/>
    <x v="5"/>
    <x v="2"/>
    <x v="5"/>
  </r>
  <r>
    <s v="1012"/>
    <s v="0L"/>
    <x v="2"/>
    <d v="2018-08-13T00:00:00"/>
    <x v="1"/>
    <x v="11"/>
    <s v="ZJ"/>
    <s v="9200098747"/>
    <s v="40"/>
    <n v="54.37"/>
    <s v=""/>
    <x v="1"/>
    <x v="2"/>
    <x v="1"/>
  </r>
  <r>
    <s v="1012"/>
    <s v="0L"/>
    <x v="2"/>
    <d v="2018-08-14T00:00:00"/>
    <x v="1"/>
    <x v="11"/>
    <s v="ZJ"/>
    <s v="9200098749"/>
    <s v="50"/>
    <n v="-1579.99"/>
    <s v=""/>
    <x v="1"/>
    <x v="2"/>
    <x v="1"/>
  </r>
  <r>
    <s v="1012"/>
    <s v="0L"/>
    <x v="2"/>
    <d v="2018-08-13T00:00:00"/>
    <x v="1"/>
    <x v="11"/>
    <s v="ZJ"/>
    <s v="9200098775"/>
    <s v="50"/>
    <n v="-601.33000000000004"/>
    <s v=""/>
    <x v="1"/>
    <x v="2"/>
    <x v="1"/>
  </r>
  <r>
    <s v="1012"/>
    <s v="0L"/>
    <x v="2"/>
    <d v="2018-08-15T00:00:00"/>
    <x v="1"/>
    <x v="11"/>
    <s v="ZJ"/>
    <s v="9200098822"/>
    <s v="50"/>
    <n v="-1688.73"/>
    <s v=""/>
    <x v="1"/>
    <x v="2"/>
    <x v="1"/>
  </r>
  <r>
    <s v="1012"/>
    <s v="0L"/>
    <x v="2"/>
    <d v="2018-08-16T00:00:00"/>
    <x v="1"/>
    <x v="11"/>
    <s v="ZJ"/>
    <s v="9200098869"/>
    <s v="50"/>
    <n v="-112"/>
    <s v=""/>
    <x v="2"/>
    <x v="2"/>
    <x v="2"/>
  </r>
  <r>
    <s v="1012"/>
    <s v="0L"/>
    <x v="2"/>
    <d v="2018-08-16T00:00:00"/>
    <x v="1"/>
    <x v="11"/>
    <s v="ZJ"/>
    <s v="9200098869"/>
    <s v="50"/>
    <n v="-489.33"/>
    <s v=""/>
    <x v="1"/>
    <x v="2"/>
    <x v="1"/>
  </r>
  <r>
    <s v="1012"/>
    <s v="0L"/>
    <x v="2"/>
    <d v="2018-08-17T00:00:00"/>
    <x v="1"/>
    <x v="11"/>
    <s v="ZJ"/>
    <s v="9200098944"/>
    <s v="50"/>
    <n v="-56"/>
    <s v=""/>
    <x v="2"/>
    <x v="2"/>
    <x v="2"/>
  </r>
  <r>
    <s v="1012"/>
    <s v="0L"/>
    <x v="2"/>
    <d v="2018-08-17T00:00:00"/>
    <x v="1"/>
    <x v="11"/>
    <s v="ZJ"/>
    <s v="9200098944"/>
    <s v="50"/>
    <n v="-273.48"/>
    <s v=""/>
    <x v="1"/>
    <x v="2"/>
    <x v="1"/>
  </r>
  <r>
    <s v="1012"/>
    <s v="0L"/>
    <x v="2"/>
    <d v="2018-08-21T00:00:00"/>
    <x v="1"/>
    <x v="11"/>
    <s v="ZJ"/>
    <s v="9200099042"/>
    <s v="50"/>
    <n v="-112"/>
    <s v=""/>
    <x v="0"/>
    <x v="2"/>
    <x v="0"/>
  </r>
  <r>
    <s v="1012"/>
    <s v="0L"/>
    <x v="2"/>
    <d v="2018-08-21T00:00:00"/>
    <x v="1"/>
    <x v="11"/>
    <s v="ZJ"/>
    <s v="9200099042"/>
    <s v="50"/>
    <n v="-1522.36"/>
    <s v=""/>
    <x v="1"/>
    <x v="2"/>
    <x v="1"/>
  </r>
  <r>
    <s v="1012"/>
    <s v="0L"/>
    <x v="2"/>
    <d v="2018-08-20T00:00:00"/>
    <x v="1"/>
    <x v="11"/>
    <s v="ZJ"/>
    <s v="9200099077"/>
    <s v="50"/>
    <n v="-1304.8800000000001"/>
    <s v=""/>
    <x v="1"/>
    <x v="2"/>
    <x v="1"/>
  </r>
  <r>
    <s v="1012"/>
    <s v="0L"/>
    <x v="2"/>
    <d v="2018-08-22T00:00:00"/>
    <x v="1"/>
    <x v="11"/>
    <s v="ZJ"/>
    <s v="9200099124"/>
    <s v="50"/>
    <n v="-652.44000000000005"/>
    <s v=""/>
    <x v="1"/>
    <x v="2"/>
    <x v="1"/>
  </r>
  <r>
    <s v="1012"/>
    <s v="0L"/>
    <x v="2"/>
    <d v="2018-08-22T00:00:00"/>
    <x v="1"/>
    <x v="11"/>
    <s v="ZJ"/>
    <s v="9200099124"/>
    <s v="50"/>
    <n v="-56"/>
    <s v=""/>
    <x v="0"/>
    <x v="2"/>
    <x v="0"/>
  </r>
  <r>
    <s v="1012"/>
    <s v="0L"/>
    <x v="2"/>
    <d v="2018-08-23T00:00:00"/>
    <x v="1"/>
    <x v="11"/>
    <s v="ZJ"/>
    <s v="9200099198"/>
    <s v="50"/>
    <n v="-490.96"/>
    <s v=""/>
    <x v="1"/>
    <x v="2"/>
    <x v="1"/>
  </r>
  <r>
    <s v="1012"/>
    <s v="0L"/>
    <x v="2"/>
    <d v="2018-08-24T00:00:00"/>
    <x v="1"/>
    <x v="11"/>
    <s v="ZJ"/>
    <s v="9200099266"/>
    <s v="50"/>
    <n v="-56"/>
    <s v=""/>
    <x v="0"/>
    <x v="2"/>
    <x v="0"/>
  </r>
  <r>
    <s v="1012"/>
    <s v="0L"/>
    <x v="2"/>
    <d v="2018-08-24T00:00:00"/>
    <x v="1"/>
    <x v="11"/>
    <s v="ZJ"/>
    <s v="9200099266"/>
    <s v="50"/>
    <n v="-326.22000000000003"/>
    <s v=""/>
    <x v="1"/>
    <x v="2"/>
    <x v="1"/>
  </r>
  <r>
    <s v="1012"/>
    <s v="0L"/>
    <x v="2"/>
    <d v="2018-08-25T00:00:00"/>
    <x v="1"/>
    <x v="11"/>
    <s v="ZJ"/>
    <s v="9200099327"/>
    <s v="50"/>
    <n v="-108.74"/>
    <s v=""/>
    <x v="1"/>
    <x v="2"/>
    <x v="1"/>
  </r>
  <r>
    <s v="1012"/>
    <s v="0L"/>
    <x v="2"/>
    <d v="2018-08-28T00:00:00"/>
    <x v="1"/>
    <x v="11"/>
    <s v="ZJ"/>
    <s v="9200099389"/>
    <s v="50"/>
    <n v="-1153.18"/>
    <s v=""/>
    <x v="1"/>
    <x v="2"/>
    <x v="1"/>
  </r>
  <r>
    <s v="1012"/>
    <s v="0L"/>
    <x v="2"/>
    <d v="2018-08-27T00:00:00"/>
    <x v="1"/>
    <x v="11"/>
    <s v="ZJ"/>
    <s v="9200099426"/>
    <s v="50"/>
    <n v="-380.59"/>
    <s v=""/>
    <x v="1"/>
    <x v="2"/>
    <x v="1"/>
  </r>
  <r>
    <s v="1012"/>
    <s v="0L"/>
    <x v="2"/>
    <d v="2018-08-27T00:00:00"/>
    <x v="1"/>
    <x v="11"/>
    <s v="ZJ"/>
    <s v="9200099426"/>
    <s v="50"/>
    <n v="-56"/>
    <s v=""/>
    <x v="2"/>
    <x v="2"/>
    <x v="2"/>
  </r>
  <r>
    <s v="1012"/>
    <s v="0L"/>
    <x v="2"/>
    <d v="2018-08-27T00:00:00"/>
    <x v="1"/>
    <x v="11"/>
    <s v="ZJ"/>
    <s v="9200099426"/>
    <s v="50"/>
    <n v="-56"/>
    <s v=""/>
    <x v="0"/>
    <x v="2"/>
    <x v="0"/>
  </r>
  <r>
    <s v="1012"/>
    <s v="0L"/>
    <x v="2"/>
    <d v="2018-08-29T00:00:00"/>
    <x v="1"/>
    <x v="11"/>
    <s v="ZJ"/>
    <s v="9200099504"/>
    <s v="50"/>
    <n v="-1476.14"/>
    <s v=""/>
    <x v="1"/>
    <x v="2"/>
    <x v="1"/>
  </r>
  <r>
    <s v="1012"/>
    <s v="0L"/>
    <x v="2"/>
    <d v="2018-08-30T00:00:00"/>
    <x v="1"/>
    <x v="11"/>
    <s v="ZJ"/>
    <s v="9200099564"/>
    <s v="50"/>
    <n v="-56"/>
    <s v=""/>
    <x v="5"/>
    <x v="2"/>
    <x v="5"/>
  </r>
  <r>
    <s v="1012"/>
    <s v="0L"/>
    <x v="2"/>
    <d v="2018-08-30T00:00:00"/>
    <x v="1"/>
    <x v="11"/>
    <s v="ZJ"/>
    <s v="9200099564"/>
    <s v="50"/>
    <n v="-1359.25"/>
    <s v=""/>
    <x v="1"/>
    <x v="2"/>
    <x v="1"/>
  </r>
  <r>
    <s v="1012"/>
    <s v="0L"/>
    <x v="2"/>
    <d v="2018-08-30T00:00:00"/>
    <x v="1"/>
    <x v="11"/>
    <s v="ZJ"/>
    <s v="9200099564"/>
    <s v="50"/>
    <n v="-112"/>
    <s v=""/>
    <x v="0"/>
    <x v="2"/>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21:N27" firstHeaderRow="1" firstDataRow="2" firstDataCol="5"/>
  <pivotFields count="14">
    <pivotField compact="0" outline="0" showAll="0"/>
    <pivotField compact="0" outline="0" showAll="0"/>
    <pivotField axis="axisRow" compact="0" outline="0" showAll="0" defaultSubtotal="0">
      <items count="7">
        <item x="4"/>
        <item x="0"/>
        <item x="3"/>
        <item x="5"/>
        <item x="6"/>
        <item x="1"/>
        <item x="2"/>
      </items>
      <extLst>
        <ext xmlns:x14="http://schemas.microsoft.com/office/spreadsheetml/2009/9/main" uri="{2946ED86-A175-432a-8AC1-64E0C546D7DE}">
          <x14:pivotField fillDownLabels="1"/>
        </ext>
      </extLst>
    </pivotField>
    <pivotField compact="0" numFmtId="14" outline="0" showAll="0"/>
    <pivotField axis="axisRow" compact="0" outline="0" showAll="0">
      <items count="3">
        <item x="0"/>
        <item x="1"/>
        <item t="default"/>
      </items>
    </pivotField>
    <pivotField axis="axisCol" compact="0" outline="0" showAll="0">
      <items count="13">
        <item x="4"/>
        <item x="5"/>
        <item x="6"/>
        <item x="7"/>
        <item x="8"/>
        <item x="9"/>
        <item x="10"/>
        <item x="11"/>
        <item h="1" x="0"/>
        <item h="1" x="1"/>
        <item h="1" x="2"/>
        <item h="1" x="3"/>
        <item t="default"/>
      </items>
    </pivotField>
    <pivotField compact="0" outline="0" showAll="0"/>
    <pivotField compact="0" outline="0" showAll="0"/>
    <pivotField compact="0" outline="0" showAll="0"/>
    <pivotField dataField="1" compact="0" numFmtId="4" outline="0" showAll="0"/>
    <pivotField compact="0" outline="0" showAll="0"/>
    <pivotField axis="axisRow" compact="0" outline="0" showAll="0" defaultSubtotal="0">
      <items count="6">
        <item x="0"/>
        <item x="1"/>
        <item x="5"/>
        <item x="2"/>
        <item x="3"/>
        <item x="4"/>
      </items>
      <extLst>
        <ext xmlns:x14="http://schemas.microsoft.com/office/spreadsheetml/2009/9/main" uri="{2946ED86-A175-432a-8AC1-64E0C546D7DE}">
          <x14:pivotField fillDownLabels="1"/>
        </ext>
      </extLst>
    </pivotField>
    <pivotField axis="axisRow" compact="0" outline="0" showAll="0" defaultSubtotal="0">
      <items count="7">
        <item x="6"/>
        <item x="4"/>
        <item x="5"/>
        <item x="2"/>
        <item x="0"/>
        <item x="3"/>
        <item x="1"/>
      </items>
      <extLst>
        <ext xmlns:x14="http://schemas.microsoft.com/office/spreadsheetml/2009/9/main" uri="{2946ED86-A175-432a-8AC1-64E0C546D7DE}">
          <x14:pivotField fillDownLabels="1"/>
        </ext>
      </extLst>
    </pivotField>
    <pivotField axis="axisRow" compact="0" outline="0" showAll="0" defaultSubtotal="0">
      <items count="6">
        <item h="1" x="4"/>
        <item h="1" x="5"/>
        <item h="1" x="1"/>
        <item h="1" x="0"/>
        <item x="2"/>
        <item h="1" x="3"/>
      </items>
      <extLst>
        <ext xmlns:x14="http://schemas.microsoft.com/office/spreadsheetml/2009/9/main" uri="{2946ED86-A175-432a-8AC1-64E0C546D7DE}">
          <x14:pivotField fillDownLabels="1"/>
        </ext>
      </extLst>
    </pivotField>
  </pivotFields>
  <rowFields count="5">
    <field x="2"/>
    <field x="12"/>
    <field x="11"/>
    <field x="13"/>
    <field x="4"/>
  </rowFields>
  <rowItems count="5">
    <i>
      <x/>
      <x v="1"/>
      <x v="3"/>
      <x v="4"/>
      <x v="1"/>
    </i>
    <i>
      <x v="3"/>
      <x v="2"/>
      <x v="3"/>
      <x v="4"/>
      <x v="1"/>
    </i>
    <i>
      <x v="4"/>
      <x/>
      <x v="3"/>
      <x v="4"/>
      <x v="1"/>
    </i>
    <i>
      <x v="6"/>
      <x v="3"/>
      <x v="3"/>
      <x v="4"/>
      <x v="1"/>
    </i>
    <i t="grand">
      <x/>
    </i>
  </rowItems>
  <colFields count="1">
    <field x="5"/>
  </colFields>
  <colItems count="9">
    <i>
      <x/>
    </i>
    <i>
      <x v="1"/>
    </i>
    <i>
      <x v="2"/>
    </i>
    <i>
      <x v="3"/>
    </i>
    <i>
      <x v="4"/>
    </i>
    <i>
      <x v="5"/>
    </i>
    <i>
      <x v="6"/>
    </i>
    <i>
      <x v="7"/>
    </i>
    <i t="grand">
      <x/>
    </i>
  </colItems>
  <dataFields count="1">
    <dataField name="Sum of General ledger amount" fld="9" baseField="0" baseItem="0" numFmtId="164"/>
  </dataFields>
  <formats count="51">
    <format dxfId="50">
      <pivotArea outline="0" collapsedLevelsAreSubtotals="1" fieldPosition="0"/>
    </format>
    <format dxfId="49">
      <pivotArea outline="0" collapsedLevelsAreSubtotals="1" fieldPosition="0"/>
    </format>
    <format dxfId="48">
      <pivotArea outline="0" collapsedLevelsAreSubtotals="1" fieldPosition="0"/>
    </format>
    <format dxfId="47">
      <pivotArea type="all" dataOnly="0" outline="0" fieldPosition="0"/>
    </format>
    <format dxfId="46">
      <pivotArea outline="0" collapsedLevelsAreSubtotals="1" fieldPosition="0"/>
    </format>
    <format dxfId="45">
      <pivotArea type="origin" dataOnly="0" labelOnly="1" outline="0" fieldPosition="0"/>
    </format>
    <format dxfId="44">
      <pivotArea field="5" type="button" dataOnly="0" labelOnly="1" outline="0" axis="axisCol" fieldPosition="0"/>
    </format>
    <format dxfId="43">
      <pivotArea type="topRight" dataOnly="0" labelOnly="1" outline="0" fieldPosition="0"/>
    </format>
    <format dxfId="42">
      <pivotArea field="2" type="button" dataOnly="0" labelOnly="1" outline="0" axis="axisRow" fieldPosition="0"/>
    </format>
    <format dxfId="41">
      <pivotArea field="12" type="button" dataOnly="0" labelOnly="1" outline="0" axis="axisRow" fieldPosition="1"/>
    </format>
    <format dxfId="40">
      <pivotArea field="11" type="button" dataOnly="0" labelOnly="1" outline="0" axis="axisRow" fieldPosition="2"/>
    </format>
    <format dxfId="39">
      <pivotArea field="13" type="button" dataOnly="0" labelOnly="1" outline="0" axis="axisRow" fieldPosition="3"/>
    </format>
    <format dxfId="38">
      <pivotArea field="4" type="button" dataOnly="0" labelOnly="1" outline="0" axis="axisRow" fieldPosition="4"/>
    </format>
    <format dxfId="37">
      <pivotArea dataOnly="0" labelOnly="1" outline="0" fieldPosition="0">
        <references count="1">
          <reference field="2" count="4">
            <x v="0"/>
            <x v="3"/>
            <x v="4"/>
            <x v="6"/>
          </reference>
        </references>
      </pivotArea>
    </format>
    <format dxfId="36">
      <pivotArea dataOnly="0" labelOnly="1" grandRow="1" outline="0" fieldPosition="0"/>
    </format>
    <format dxfId="35">
      <pivotArea dataOnly="0" labelOnly="1" outline="0" fieldPosition="0">
        <references count="2">
          <reference field="2" count="1" selected="0">
            <x v="0"/>
          </reference>
          <reference field="12" count="1">
            <x v="1"/>
          </reference>
        </references>
      </pivotArea>
    </format>
    <format dxfId="34">
      <pivotArea dataOnly="0" labelOnly="1" outline="0" fieldPosition="0">
        <references count="2">
          <reference field="2" count="1" selected="0">
            <x v="3"/>
          </reference>
          <reference field="12" count="1">
            <x v="2"/>
          </reference>
        </references>
      </pivotArea>
    </format>
    <format dxfId="33">
      <pivotArea dataOnly="0" labelOnly="1" outline="0" fieldPosition="0">
        <references count="2">
          <reference field="2" count="1" selected="0">
            <x v="4"/>
          </reference>
          <reference field="12" count="1">
            <x v="0"/>
          </reference>
        </references>
      </pivotArea>
    </format>
    <format dxfId="32">
      <pivotArea dataOnly="0" labelOnly="1" outline="0" fieldPosition="0">
        <references count="2">
          <reference field="2" count="1" selected="0">
            <x v="6"/>
          </reference>
          <reference field="12" count="1">
            <x v="3"/>
          </reference>
        </references>
      </pivotArea>
    </format>
    <format dxfId="31">
      <pivotArea dataOnly="0" labelOnly="1" outline="0" fieldPosition="0">
        <references count="3">
          <reference field="2" count="1" selected="0">
            <x v="0"/>
          </reference>
          <reference field="11" count="1">
            <x v="3"/>
          </reference>
          <reference field="12" count="1" selected="0">
            <x v="1"/>
          </reference>
        </references>
      </pivotArea>
    </format>
    <format dxfId="30">
      <pivotArea dataOnly="0" labelOnly="1" outline="0" fieldPosition="0">
        <references count="4">
          <reference field="2" count="1" selected="0">
            <x v="0"/>
          </reference>
          <reference field="11" count="1" selected="0">
            <x v="3"/>
          </reference>
          <reference field="12" count="1" selected="0">
            <x v="1"/>
          </reference>
          <reference field="13" count="0"/>
        </references>
      </pivotArea>
    </format>
    <format dxfId="29">
      <pivotArea dataOnly="0" labelOnly="1" outline="0" fieldPosition="0">
        <references count="5">
          <reference field="2" count="1" selected="0">
            <x v="0"/>
          </reference>
          <reference field="4" count="1">
            <x v="1"/>
          </reference>
          <reference field="11" count="1" selected="0">
            <x v="3"/>
          </reference>
          <reference field="12" count="1" selected="0">
            <x v="1"/>
          </reference>
          <reference field="13" count="0" selected="0"/>
        </references>
      </pivotArea>
    </format>
    <format dxfId="28">
      <pivotArea dataOnly="0" labelOnly="1" outline="0" fieldPosition="0">
        <references count="5">
          <reference field="2" count="1" selected="0">
            <x v="3"/>
          </reference>
          <reference field="4" count="1">
            <x v="1"/>
          </reference>
          <reference field="11" count="1" selected="0">
            <x v="3"/>
          </reference>
          <reference field="12" count="1" selected="0">
            <x v="2"/>
          </reference>
          <reference field="13" count="0" selected="0"/>
        </references>
      </pivotArea>
    </format>
    <format dxfId="27">
      <pivotArea dataOnly="0" labelOnly="1" outline="0" fieldPosition="0">
        <references count="5">
          <reference field="2" count="1" selected="0">
            <x v="4"/>
          </reference>
          <reference field="4" count="1">
            <x v="1"/>
          </reference>
          <reference field="11" count="1" selected="0">
            <x v="3"/>
          </reference>
          <reference field="12" count="1" selected="0">
            <x v="0"/>
          </reference>
          <reference field="13" count="0" selected="0"/>
        </references>
      </pivotArea>
    </format>
    <format dxfId="26">
      <pivotArea dataOnly="0" labelOnly="1" outline="0" fieldPosition="0">
        <references count="5">
          <reference field="2" count="1" selected="0">
            <x v="6"/>
          </reference>
          <reference field="4" count="1">
            <x v="1"/>
          </reference>
          <reference field="11" count="1" selected="0">
            <x v="3"/>
          </reference>
          <reference field="12" count="1" selected="0">
            <x v="3"/>
          </reference>
          <reference field="13" count="0" selected="0"/>
        </references>
      </pivotArea>
    </format>
    <format dxfId="25">
      <pivotArea dataOnly="0" labelOnly="1" outline="0" fieldPosition="0">
        <references count="1">
          <reference field="5" count="0"/>
        </references>
      </pivotArea>
    </format>
    <format dxfId="24">
      <pivotArea dataOnly="0" labelOnly="1" grandCol="1" outline="0" fieldPosition="0"/>
    </format>
    <format dxfId="23">
      <pivotArea type="all" dataOnly="0" outline="0" fieldPosition="0"/>
    </format>
    <format dxfId="22">
      <pivotArea outline="0" collapsedLevelsAreSubtotals="1" fieldPosition="0"/>
    </format>
    <format dxfId="21">
      <pivotArea type="origin" dataOnly="0" labelOnly="1" outline="0" fieldPosition="0"/>
    </format>
    <format dxfId="20">
      <pivotArea field="5" type="button" dataOnly="0" labelOnly="1" outline="0" axis="axisCol" fieldPosition="0"/>
    </format>
    <format dxfId="19">
      <pivotArea type="topRight" dataOnly="0" labelOnly="1" outline="0" fieldPosition="0"/>
    </format>
    <format dxfId="18">
      <pivotArea field="2" type="button" dataOnly="0" labelOnly="1" outline="0" axis="axisRow" fieldPosition="0"/>
    </format>
    <format dxfId="17">
      <pivotArea field="12" type="button" dataOnly="0" labelOnly="1" outline="0" axis="axisRow" fieldPosition="1"/>
    </format>
    <format dxfId="16">
      <pivotArea field="11" type="button" dataOnly="0" labelOnly="1" outline="0" axis="axisRow" fieldPosition="2"/>
    </format>
    <format dxfId="15">
      <pivotArea field="13" type="button" dataOnly="0" labelOnly="1" outline="0" axis="axisRow" fieldPosition="3"/>
    </format>
    <format dxfId="14">
      <pivotArea field="4" type="button" dataOnly="0" labelOnly="1" outline="0" axis="axisRow" fieldPosition="4"/>
    </format>
    <format dxfId="13">
      <pivotArea dataOnly="0" labelOnly="1" outline="0" fieldPosition="0">
        <references count="1">
          <reference field="2" count="4">
            <x v="0"/>
            <x v="3"/>
            <x v="4"/>
            <x v="6"/>
          </reference>
        </references>
      </pivotArea>
    </format>
    <format dxfId="12">
      <pivotArea dataOnly="0" labelOnly="1" grandRow="1" outline="0" fieldPosition="0"/>
    </format>
    <format dxfId="11">
      <pivotArea dataOnly="0" labelOnly="1" outline="0" fieldPosition="0">
        <references count="2">
          <reference field="2" count="1" selected="0">
            <x v="0"/>
          </reference>
          <reference field="12" count="1">
            <x v="1"/>
          </reference>
        </references>
      </pivotArea>
    </format>
    <format dxfId="10">
      <pivotArea dataOnly="0" labelOnly="1" outline="0" fieldPosition="0">
        <references count="2">
          <reference field="2" count="1" selected="0">
            <x v="3"/>
          </reference>
          <reference field="12" count="1">
            <x v="2"/>
          </reference>
        </references>
      </pivotArea>
    </format>
    <format dxfId="9">
      <pivotArea dataOnly="0" labelOnly="1" outline="0" fieldPosition="0">
        <references count="2">
          <reference field="2" count="1" selected="0">
            <x v="4"/>
          </reference>
          <reference field="12" count="1">
            <x v="0"/>
          </reference>
        </references>
      </pivotArea>
    </format>
    <format dxfId="8">
      <pivotArea dataOnly="0" labelOnly="1" outline="0" fieldPosition="0">
        <references count="2">
          <reference field="2" count="1" selected="0">
            <x v="6"/>
          </reference>
          <reference field="12" count="1">
            <x v="3"/>
          </reference>
        </references>
      </pivotArea>
    </format>
    <format dxfId="7">
      <pivotArea dataOnly="0" labelOnly="1" outline="0" fieldPosition="0">
        <references count="3">
          <reference field="2" count="1" selected="0">
            <x v="0"/>
          </reference>
          <reference field="11" count="1">
            <x v="3"/>
          </reference>
          <reference field="12" count="1" selected="0">
            <x v="1"/>
          </reference>
        </references>
      </pivotArea>
    </format>
    <format dxfId="6">
      <pivotArea dataOnly="0" labelOnly="1" outline="0" fieldPosition="0">
        <references count="4">
          <reference field="2" count="1" selected="0">
            <x v="0"/>
          </reference>
          <reference field="11" count="1" selected="0">
            <x v="3"/>
          </reference>
          <reference field="12" count="1" selected="0">
            <x v="1"/>
          </reference>
          <reference field="13" count="0"/>
        </references>
      </pivotArea>
    </format>
    <format dxfId="5">
      <pivotArea dataOnly="0" labelOnly="1" outline="0" fieldPosition="0">
        <references count="5">
          <reference field="2" count="1" selected="0">
            <x v="0"/>
          </reference>
          <reference field="4" count="1">
            <x v="1"/>
          </reference>
          <reference field="11" count="1" selected="0">
            <x v="3"/>
          </reference>
          <reference field="12" count="1" selected="0">
            <x v="1"/>
          </reference>
          <reference field="13" count="0" selected="0"/>
        </references>
      </pivotArea>
    </format>
    <format dxfId="4">
      <pivotArea dataOnly="0" labelOnly="1" outline="0" fieldPosition="0">
        <references count="5">
          <reference field="2" count="1" selected="0">
            <x v="3"/>
          </reference>
          <reference field="4" count="1">
            <x v="1"/>
          </reference>
          <reference field="11" count="1" selected="0">
            <x v="3"/>
          </reference>
          <reference field="12" count="1" selected="0">
            <x v="2"/>
          </reference>
          <reference field="13" count="0" selected="0"/>
        </references>
      </pivotArea>
    </format>
    <format dxfId="3">
      <pivotArea dataOnly="0" labelOnly="1" outline="0" fieldPosition="0">
        <references count="5">
          <reference field="2" count="1" selected="0">
            <x v="4"/>
          </reference>
          <reference field="4" count="1">
            <x v="1"/>
          </reference>
          <reference field="11" count="1" selected="0">
            <x v="3"/>
          </reference>
          <reference field="12" count="1" selected="0">
            <x v="0"/>
          </reference>
          <reference field="13" count="0" selected="0"/>
        </references>
      </pivotArea>
    </format>
    <format dxfId="2">
      <pivotArea dataOnly="0" labelOnly="1" outline="0" fieldPosition="0">
        <references count="5">
          <reference field="2" count="1" selected="0">
            <x v="6"/>
          </reference>
          <reference field="4" count="1">
            <x v="1"/>
          </reference>
          <reference field="11" count="1" selected="0">
            <x v="3"/>
          </reference>
          <reference field="12" count="1" selected="0">
            <x v="3"/>
          </reference>
          <reference field="13" count="0" selected="0"/>
        </references>
      </pivotArea>
    </format>
    <format dxfId="1">
      <pivotArea dataOnly="0" labelOnly="1" outline="0" fieldPosition="0">
        <references count="1">
          <reference field="5"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N17" firstHeaderRow="1" firstDataRow="2" firstDataCol="5"/>
  <pivotFields count="14">
    <pivotField compact="0" outline="0" showAll="0"/>
    <pivotField compact="0" outline="0" showAll="0"/>
    <pivotField axis="axisRow" compact="0" outline="0" showAll="0" defaultSubtotal="0">
      <items count="9">
        <item x="4"/>
        <item x="0"/>
        <item x="3"/>
        <item x="5"/>
        <item x="6"/>
        <item x="1"/>
        <item x="2"/>
        <item x="8"/>
        <item x="7"/>
      </items>
      <extLst>
        <ext xmlns:x14="http://schemas.microsoft.com/office/spreadsheetml/2009/9/main" uri="{2946ED86-A175-432a-8AC1-64E0C546D7DE}">
          <x14:pivotField fillDownLabels="1"/>
        </ext>
      </extLst>
    </pivotField>
    <pivotField compact="0" numFmtId="14" outline="0" showAll="0"/>
    <pivotField axis="axisRow" compact="0" outline="0" showAll="0">
      <items count="4">
        <item x="0"/>
        <item x="1"/>
        <item x="2"/>
        <item t="default"/>
      </items>
    </pivotField>
    <pivotField axis="axisCol" compact="0" outline="0" showAll="0">
      <items count="14">
        <item x="4"/>
        <item x="5"/>
        <item x="6"/>
        <item x="7"/>
        <item x="8"/>
        <item x="9"/>
        <item x="10"/>
        <item x="11"/>
        <item h="1" x="0"/>
        <item h="1" x="1"/>
        <item h="1" x="2"/>
        <item h="1" x="3"/>
        <item h="1" x="12"/>
        <item t="default"/>
      </items>
    </pivotField>
    <pivotField compact="0" outline="0" showAll="0"/>
    <pivotField compact="0" outline="0" showAll="0"/>
    <pivotField compact="0" outline="0" showAll="0"/>
    <pivotField dataField="1" compact="0" numFmtId="4" outline="0" showAll="0"/>
    <pivotField compact="0" outline="0" showAll="0"/>
    <pivotField axis="axisRow" compact="0" outline="0" showAll="0" defaultSubtotal="0">
      <items count="7">
        <item x="0"/>
        <item x="1"/>
        <item x="5"/>
        <item x="2"/>
        <item x="3"/>
        <item x="4"/>
        <item x="6"/>
      </items>
      <extLst>
        <ext xmlns:x14="http://schemas.microsoft.com/office/spreadsheetml/2009/9/main" uri="{2946ED86-A175-432a-8AC1-64E0C546D7DE}">
          <x14:pivotField fillDownLabels="1"/>
        </ext>
      </extLst>
    </pivotField>
    <pivotField axis="axisRow" compact="0" outline="0" showAll="0" defaultSubtotal="0">
      <items count="9">
        <item x="6"/>
        <item x="4"/>
        <item x="5"/>
        <item x="2"/>
        <item x="0"/>
        <item x="3"/>
        <item x="1"/>
        <item x="8"/>
        <item x="7"/>
      </items>
      <extLst>
        <ext xmlns:x14="http://schemas.microsoft.com/office/spreadsheetml/2009/9/main" uri="{2946ED86-A175-432a-8AC1-64E0C546D7DE}">
          <x14:pivotField fillDownLabels="1"/>
        </ext>
      </extLst>
    </pivotField>
    <pivotField axis="axisRow" compact="0" outline="0" showAll="0" defaultSubtotal="0">
      <items count="7">
        <item h="1" x="4"/>
        <item h="1" x="5"/>
        <item x="1"/>
        <item x="0"/>
        <item h="1" x="2"/>
        <item h="1" x="3"/>
        <item h="1" x="6"/>
      </items>
      <extLst>
        <ext xmlns:x14="http://schemas.microsoft.com/office/spreadsheetml/2009/9/main" uri="{2946ED86-A175-432a-8AC1-64E0C546D7DE}">
          <x14:pivotField fillDownLabels="1"/>
        </ext>
      </extLst>
    </pivotField>
  </pivotFields>
  <rowFields count="5">
    <field x="2"/>
    <field x="12"/>
    <field x="11"/>
    <field x="13"/>
    <field x="4"/>
  </rowFields>
  <rowItems count="13">
    <i>
      <x/>
      <x v="1"/>
      <x/>
      <x v="3"/>
      <x v="1"/>
    </i>
    <i r="2">
      <x v="1"/>
      <x v="2"/>
      <x v="1"/>
    </i>
    <i>
      <x v="1"/>
      <x v="4"/>
      <x/>
      <x v="3"/>
      <x v="1"/>
    </i>
    <i>
      <x v="2"/>
      <x v="5"/>
      <x v="1"/>
      <x v="2"/>
      <x v="1"/>
    </i>
    <i>
      <x v="3"/>
      <x v="2"/>
      <x/>
      <x v="3"/>
      <x v="1"/>
    </i>
    <i r="2">
      <x v="1"/>
      <x v="2"/>
      <x v="1"/>
    </i>
    <i>
      <x v="4"/>
      <x/>
      <x/>
      <x v="3"/>
      <x v="1"/>
    </i>
    <i r="2">
      <x v="1"/>
      <x v="2"/>
      <x v="1"/>
    </i>
    <i>
      <x v="5"/>
      <x v="6"/>
      <x/>
      <x v="3"/>
      <x v="1"/>
    </i>
    <i>
      <x v="6"/>
      <x v="3"/>
      <x/>
      <x v="3"/>
      <x v="1"/>
    </i>
    <i r="2">
      <x v="1"/>
      <x v="2"/>
      <x v="1"/>
    </i>
    <i>
      <x v="8"/>
      <x v="8"/>
      <x/>
      <x v="3"/>
      <x v="1"/>
    </i>
    <i t="grand">
      <x/>
    </i>
  </rowItems>
  <colFields count="1">
    <field x="5"/>
  </colFields>
  <colItems count="9">
    <i>
      <x/>
    </i>
    <i>
      <x v="1"/>
    </i>
    <i>
      <x v="2"/>
    </i>
    <i>
      <x v="3"/>
    </i>
    <i>
      <x v="4"/>
    </i>
    <i>
      <x v="5"/>
    </i>
    <i>
      <x v="6"/>
    </i>
    <i>
      <x v="7"/>
    </i>
    <i t="grand">
      <x/>
    </i>
  </colItems>
  <dataFields count="1">
    <dataField name="Sum of General ledger amount" fld="9" baseField="0" baseItem="0" numFmtId="164"/>
  </dataFields>
  <formats count="101">
    <format dxfId="151">
      <pivotArea outline="0" collapsedLevelsAreSubtotals="1" fieldPosition="0"/>
    </format>
    <format dxfId="150">
      <pivotArea outline="0" collapsedLevelsAreSubtotals="1" fieldPosition="0"/>
    </format>
    <format dxfId="149">
      <pivotArea outline="0" collapsedLevelsAreSubtotals="1" fieldPosition="0"/>
    </format>
    <format dxfId="148">
      <pivotArea type="all" dataOnly="0" outline="0" fieldPosition="0"/>
    </format>
    <format dxfId="147">
      <pivotArea outline="0" collapsedLevelsAreSubtotals="1" fieldPosition="0"/>
    </format>
    <format dxfId="146">
      <pivotArea type="origin" dataOnly="0" labelOnly="1" outline="0" fieldPosition="0"/>
    </format>
    <format dxfId="145">
      <pivotArea field="5" type="button" dataOnly="0" labelOnly="1" outline="0" axis="axisCol" fieldPosition="0"/>
    </format>
    <format dxfId="144">
      <pivotArea type="topRight" dataOnly="0" labelOnly="1" outline="0" fieldPosition="0"/>
    </format>
    <format dxfId="143">
      <pivotArea field="2" type="button" dataOnly="0" labelOnly="1" outline="0" axis="axisRow" fieldPosition="0"/>
    </format>
    <format dxfId="142">
      <pivotArea field="12" type="button" dataOnly="0" labelOnly="1" outline="0" axis="axisRow" fieldPosition="1"/>
    </format>
    <format dxfId="141">
      <pivotArea field="11" type="button" dataOnly="0" labelOnly="1" outline="0" axis="axisRow" fieldPosition="2"/>
    </format>
    <format dxfId="140">
      <pivotArea field="13" type="button" dataOnly="0" labelOnly="1" outline="0" axis="axisRow" fieldPosition="3"/>
    </format>
    <format dxfId="139">
      <pivotArea field="4" type="button" dataOnly="0" labelOnly="1" outline="0" axis="axisRow" fieldPosition="4"/>
    </format>
    <format dxfId="138">
      <pivotArea dataOnly="0" labelOnly="1" outline="0" fieldPosition="0">
        <references count="1">
          <reference field="2" count="0"/>
        </references>
      </pivotArea>
    </format>
    <format dxfId="137">
      <pivotArea dataOnly="0" labelOnly="1" grandRow="1" outline="0" fieldPosition="0"/>
    </format>
    <format dxfId="136">
      <pivotArea dataOnly="0" labelOnly="1" outline="0" fieldPosition="0">
        <references count="2">
          <reference field="2" count="1" selected="0">
            <x v="0"/>
          </reference>
          <reference field="12" count="1">
            <x v="1"/>
          </reference>
        </references>
      </pivotArea>
    </format>
    <format dxfId="135">
      <pivotArea dataOnly="0" labelOnly="1" outline="0" fieldPosition="0">
        <references count="2">
          <reference field="2" count="1" selected="0">
            <x v="1"/>
          </reference>
          <reference field="12" count="1">
            <x v="4"/>
          </reference>
        </references>
      </pivotArea>
    </format>
    <format dxfId="134">
      <pivotArea dataOnly="0" labelOnly="1" outline="0" fieldPosition="0">
        <references count="2">
          <reference field="2" count="1" selected="0">
            <x v="2"/>
          </reference>
          <reference field="12" count="1">
            <x v="5"/>
          </reference>
        </references>
      </pivotArea>
    </format>
    <format dxfId="133">
      <pivotArea dataOnly="0" labelOnly="1" outline="0" fieldPosition="0">
        <references count="2">
          <reference field="2" count="1" selected="0">
            <x v="3"/>
          </reference>
          <reference field="12" count="1">
            <x v="2"/>
          </reference>
        </references>
      </pivotArea>
    </format>
    <format dxfId="132">
      <pivotArea dataOnly="0" labelOnly="1" outline="0" fieldPosition="0">
        <references count="2">
          <reference field="2" count="1" selected="0">
            <x v="4"/>
          </reference>
          <reference field="12" count="1">
            <x v="0"/>
          </reference>
        </references>
      </pivotArea>
    </format>
    <format dxfId="131">
      <pivotArea dataOnly="0" labelOnly="1" outline="0" fieldPosition="0">
        <references count="2">
          <reference field="2" count="1" selected="0">
            <x v="5"/>
          </reference>
          <reference field="12" count="1">
            <x v="6"/>
          </reference>
        </references>
      </pivotArea>
    </format>
    <format dxfId="130">
      <pivotArea dataOnly="0" labelOnly="1" outline="0" fieldPosition="0">
        <references count="2">
          <reference field="2" count="1" selected="0">
            <x v="6"/>
          </reference>
          <reference field="12" count="1">
            <x v="3"/>
          </reference>
        </references>
      </pivotArea>
    </format>
    <format dxfId="129">
      <pivotArea dataOnly="0" labelOnly="1" outline="0" fieldPosition="0">
        <references count="3">
          <reference field="2" count="1" selected="0">
            <x v="0"/>
          </reference>
          <reference field="11" count="2">
            <x v="0"/>
            <x v="1"/>
          </reference>
          <reference field="12" count="1" selected="0">
            <x v="1"/>
          </reference>
        </references>
      </pivotArea>
    </format>
    <format dxfId="128">
      <pivotArea dataOnly="0" labelOnly="1" outline="0" fieldPosition="0">
        <references count="3">
          <reference field="2" count="1" selected="0">
            <x v="1"/>
          </reference>
          <reference field="11" count="1">
            <x v="0"/>
          </reference>
          <reference field="12" count="1" selected="0">
            <x v="4"/>
          </reference>
        </references>
      </pivotArea>
    </format>
    <format dxfId="127">
      <pivotArea dataOnly="0" labelOnly="1" outline="0" fieldPosition="0">
        <references count="3">
          <reference field="2" count="1" selected="0">
            <x v="2"/>
          </reference>
          <reference field="11" count="1">
            <x v="1"/>
          </reference>
          <reference field="12" count="1" selected="0">
            <x v="5"/>
          </reference>
        </references>
      </pivotArea>
    </format>
    <format dxfId="126">
      <pivotArea dataOnly="0" labelOnly="1" outline="0" fieldPosition="0">
        <references count="3">
          <reference field="2" count="1" selected="0">
            <x v="3"/>
          </reference>
          <reference field="11" count="2">
            <x v="0"/>
            <x v="1"/>
          </reference>
          <reference field="12" count="1" selected="0">
            <x v="2"/>
          </reference>
        </references>
      </pivotArea>
    </format>
    <format dxfId="125">
      <pivotArea dataOnly="0" labelOnly="1" outline="0" fieldPosition="0">
        <references count="3">
          <reference field="2" count="1" selected="0">
            <x v="4"/>
          </reference>
          <reference field="11" count="2">
            <x v="0"/>
            <x v="1"/>
          </reference>
          <reference field="12" count="1" selected="0">
            <x v="0"/>
          </reference>
        </references>
      </pivotArea>
    </format>
    <format dxfId="124">
      <pivotArea dataOnly="0" labelOnly="1" outline="0" fieldPosition="0">
        <references count="3">
          <reference field="2" count="1" selected="0">
            <x v="5"/>
          </reference>
          <reference field="11" count="1">
            <x v="0"/>
          </reference>
          <reference field="12" count="1" selected="0">
            <x v="6"/>
          </reference>
        </references>
      </pivotArea>
    </format>
    <format dxfId="123">
      <pivotArea dataOnly="0" labelOnly="1" outline="0" fieldPosition="0">
        <references count="3">
          <reference field="2" count="1" selected="0">
            <x v="6"/>
          </reference>
          <reference field="11" count="1">
            <x v="1"/>
          </reference>
          <reference field="12" count="1" selected="0">
            <x v="3"/>
          </reference>
        </references>
      </pivotArea>
    </format>
    <format dxfId="122">
      <pivotArea dataOnly="0" labelOnly="1" outline="0" fieldPosition="0">
        <references count="4">
          <reference field="2" count="1" selected="0">
            <x v="0"/>
          </reference>
          <reference field="11" count="1" selected="0">
            <x v="0"/>
          </reference>
          <reference field="12" count="1" selected="0">
            <x v="1"/>
          </reference>
          <reference field="13" count="1">
            <x v="3"/>
          </reference>
        </references>
      </pivotArea>
    </format>
    <format dxfId="121">
      <pivotArea dataOnly="0" labelOnly="1" outline="0" fieldPosition="0">
        <references count="4">
          <reference field="2" count="1" selected="0">
            <x v="0"/>
          </reference>
          <reference field="11" count="1" selected="0">
            <x v="1"/>
          </reference>
          <reference field="12" count="1" selected="0">
            <x v="1"/>
          </reference>
          <reference field="13" count="1">
            <x v="2"/>
          </reference>
        </references>
      </pivotArea>
    </format>
    <format dxfId="120">
      <pivotArea dataOnly="0" labelOnly="1" outline="0" fieldPosition="0">
        <references count="4">
          <reference field="2" count="1" selected="0">
            <x v="1"/>
          </reference>
          <reference field="11" count="1" selected="0">
            <x v="0"/>
          </reference>
          <reference field="12" count="1" selected="0">
            <x v="4"/>
          </reference>
          <reference field="13" count="1">
            <x v="3"/>
          </reference>
        </references>
      </pivotArea>
    </format>
    <format dxfId="119">
      <pivotArea dataOnly="0" labelOnly="1" outline="0" fieldPosition="0">
        <references count="4">
          <reference field="2" count="1" selected="0">
            <x v="2"/>
          </reference>
          <reference field="11" count="1" selected="0">
            <x v="1"/>
          </reference>
          <reference field="12" count="1" selected="0">
            <x v="5"/>
          </reference>
          <reference field="13" count="1">
            <x v="2"/>
          </reference>
        </references>
      </pivotArea>
    </format>
    <format dxfId="118">
      <pivotArea dataOnly="0" labelOnly="1" outline="0" fieldPosition="0">
        <references count="4">
          <reference field="2" count="1" selected="0">
            <x v="3"/>
          </reference>
          <reference field="11" count="1" selected="0">
            <x v="0"/>
          </reference>
          <reference field="12" count="1" selected="0">
            <x v="2"/>
          </reference>
          <reference field="13" count="1">
            <x v="3"/>
          </reference>
        </references>
      </pivotArea>
    </format>
    <format dxfId="117">
      <pivotArea dataOnly="0" labelOnly="1" outline="0" fieldPosition="0">
        <references count="4">
          <reference field="2" count="1" selected="0">
            <x v="3"/>
          </reference>
          <reference field="11" count="1" selected="0">
            <x v="1"/>
          </reference>
          <reference field="12" count="1" selected="0">
            <x v="2"/>
          </reference>
          <reference field="13" count="1">
            <x v="2"/>
          </reference>
        </references>
      </pivotArea>
    </format>
    <format dxfId="116">
      <pivotArea dataOnly="0" labelOnly="1" outline="0" fieldPosition="0">
        <references count="4">
          <reference field="2" count="1" selected="0">
            <x v="4"/>
          </reference>
          <reference field="11" count="1" selected="0">
            <x v="0"/>
          </reference>
          <reference field="12" count="1" selected="0">
            <x v="0"/>
          </reference>
          <reference field="13" count="1">
            <x v="3"/>
          </reference>
        </references>
      </pivotArea>
    </format>
    <format dxfId="115">
      <pivotArea dataOnly="0" labelOnly="1" outline="0" fieldPosition="0">
        <references count="4">
          <reference field="2" count="1" selected="0">
            <x v="4"/>
          </reference>
          <reference field="11" count="1" selected="0">
            <x v="1"/>
          </reference>
          <reference field="12" count="1" selected="0">
            <x v="0"/>
          </reference>
          <reference field="13" count="1">
            <x v="2"/>
          </reference>
        </references>
      </pivotArea>
    </format>
    <format dxfId="114">
      <pivotArea dataOnly="0" labelOnly="1" outline="0" fieldPosition="0">
        <references count="4">
          <reference field="2" count="1" selected="0">
            <x v="5"/>
          </reference>
          <reference field="11" count="1" selected="0">
            <x v="0"/>
          </reference>
          <reference field="12" count="1" selected="0">
            <x v="6"/>
          </reference>
          <reference field="13" count="1">
            <x v="3"/>
          </reference>
        </references>
      </pivotArea>
    </format>
    <format dxfId="113">
      <pivotArea dataOnly="0" labelOnly="1" outline="0" fieldPosition="0">
        <references count="4">
          <reference field="2" count="1" selected="0">
            <x v="6"/>
          </reference>
          <reference field="11" count="1" selected="0">
            <x v="1"/>
          </reference>
          <reference field="12" count="1" selected="0">
            <x v="3"/>
          </reference>
          <reference field="13" count="1">
            <x v="2"/>
          </reference>
        </references>
      </pivotArea>
    </format>
    <format dxfId="112">
      <pivotArea dataOnly="0" labelOnly="1" outline="0" fieldPosition="0">
        <references count="5">
          <reference field="2" count="1" selected="0">
            <x v="0"/>
          </reference>
          <reference field="4" count="1">
            <x v="1"/>
          </reference>
          <reference field="11" count="1" selected="0">
            <x v="0"/>
          </reference>
          <reference field="12" count="1" selected="0">
            <x v="1"/>
          </reference>
          <reference field="13" count="1" selected="0">
            <x v="3"/>
          </reference>
        </references>
      </pivotArea>
    </format>
    <format dxfId="111">
      <pivotArea dataOnly="0" labelOnly="1" outline="0" fieldPosition="0">
        <references count="5">
          <reference field="2" count="1" selected="0">
            <x v="0"/>
          </reference>
          <reference field="4" count="1">
            <x v="1"/>
          </reference>
          <reference field="11" count="1" selected="0">
            <x v="1"/>
          </reference>
          <reference field="12" count="1" selected="0">
            <x v="1"/>
          </reference>
          <reference field="13" count="1" selected="0">
            <x v="2"/>
          </reference>
        </references>
      </pivotArea>
    </format>
    <format dxfId="110">
      <pivotArea dataOnly="0" labelOnly="1" outline="0" fieldPosition="0">
        <references count="5">
          <reference field="2" count="1" selected="0">
            <x v="1"/>
          </reference>
          <reference field="4" count="1">
            <x v="1"/>
          </reference>
          <reference field="11" count="1" selected="0">
            <x v="0"/>
          </reference>
          <reference field="12" count="1" selected="0">
            <x v="4"/>
          </reference>
          <reference field="13" count="1" selected="0">
            <x v="3"/>
          </reference>
        </references>
      </pivotArea>
    </format>
    <format dxfId="109">
      <pivotArea dataOnly="0" labelOnly="1" outline="0" fieldPosition="0">
        <references count="5">
          <reference field="2" count="1" selected="0">
            <x v="2"/>
          </reference>
          <reference field="4" count="1">
            <x v="1"/>
          </reference>
          <reference field="11" count="1" selected="0">
            <x v="1"/>
          </reference>
          <reference field="12" count="1" selected="0">
            <x v="5"/>
          </reference>
          <reference field="13" count="1" selected="0">
            <x v="2"/>
          </reference>
        </references>
      </pivotArea>
    </format>
    <format dxfId="108">
      <pivotArea dataOnly="0" labelOnly="1" outline="0" fieldPosition="0">
        <references count="5">
          <reference field="2" count="1" selected="0">
            <x v="3"/>
          </reference>
          <reference field="4" count="1">
            <x v="1"/>
          </reference>
          <reference field="11" count="1" selected="0">
            <x v="0"/>
          </reference>
          <reference field="12" count="1" selected="0">
            <x v="2"/>
          </reference>
          <reference field="13" count="1" selected="0">
            <x v="3"/>
          </reference>
        </references>
      </pivotArea>
    </format>
    <format dxfId="107">
      <pivotArea dataOnly="0" labelOnly="1" outline="0" fieldPosition="0">
        <references count="5">
          <reference field="2" count="1" selected="0">
            <x v="3"/>
          </reference>
          <reference field="4" count="1">
            <x v="1"/>
          </reference>
          <reference field="11" count="1" selected="0">
            <x v="1"/>
          </reference>
          <reference field="12" count="1" selected="0">
            <x v="2"/>
          </reference>
          <reference field="13" count="1" selected="0">
            <x v="2"/>
          </reference>
        </references>
      </pivotArea>
    </format>
    <format dxfId="106">
      <pivotArea dataOnly="0" labelOnly="1" outline="0" fieldPosition="0">
        <references count="5">
          <reference field="2" count="1" selected="0">
            <x v="4"/>
          </reference>
          <reference field="4" count="1">
            <x v="1"/>
          </reference>
          <reference field="11" count="1" selected="0">
            <x v="0"/>
          </reference>
          <reference field="12" count="1" selected="0">
            <x v="0"/>
          </reference>
          <reference field="13" count="1" selected="0">
            <x v="3"/>
          </reference>
        </references>
      </pivotArea>
    </format>
    <format dxfId="105">
      <pivotArea dataOnly="0" labelOnly="1" outline="0" fieldPosition="0">
        <references count="5">
          <reference field="2" count="1" selected="0">
            <x v="4"/>
          </reference>
          <reference field="4" count="1">
            <x v="1"/>
          </reference>
          <reference field="11" count="1" selected="0">
            <x v="1"/>
          </reference>
          <reference field="12" count="1" selected="0">
            <x v="0"/>
          </reference>
          <reference field="13" count="1" selected="0">
            <x v="2"/>
          </reference>
        </references>
      </pivotArea>
    </format>
    <format dxfId="104">
      <pivotArea dataOnly="0" labelOnly="1" outline="0" fieldPosition="0">
        <references count="5">
          <reference field="2" count="1" selected="0">
            <x v="5"/>
          </reference>
          <reference field="4" count="1">
            <x v="1"/>
          </reference>
          <reference field="11" count="1" selected="0">
            <x v="0"/>
          </reference>
          <reference field="12" count="1" selected="0">
            <x v="6"/>
          </reference>
          <reference field="13" count="1" selected="0">
            <x v="3"/>
          </reference>
        </references>
      </pivotArea>
    </format>
    <format dxfId="103">
      <pivotArea dataOnly="0" labelOnly="1" outline="0" fieldPosition="0">
        <references count="5">
          <reference field="2" count="1" selected="0">
            <x v="6"/>
          </reference>
          <reference field="4" count="1">
            <x v="1"/>
          </reference>
          <reference field="11" count="1" selected="0">
            <x v="0"/>
          </reference>
          <reference field="12" count="1" selected="0">
            <x v="3"/>
          </reference>
          <reference field="13" count="1" selected="0">
            <x v="3"/>
          </reference>
        </references>
      </pivotArea>
    </format>
    <format dxfId="102">
      <pivotArea dataOnly="0" labelOnly="1" outline="0" fieldPosition="0">
        <references count="5">
          <reference field="2" count="1" selected="0">
            <x v="6"/>
          </reference>
          <reference field="4" count="1">
            <x v="1"/>
          </reference>
          <reference field="11" count="1" selected="0">
            <x v="1"/>
          </reference>
          <reference field="12" count="1" selected="0">
            <x v="3"/>
          </reference>
          <reference field="13" count="1" selected="0">
            <x v="2"/>
          </reference>
        </references>
      </pivotArea>
    </format>
    <format dxfId="101">
      <pivotArea dataOnly="0" labelOnly="1" outline="0" fieldPosition="0">
        <references count="1">
          <reference field="5" count="0"/>
        </references>
      </pivotArea>
    </format>
    <format dxfId="100">
      <pivotArea dataOnly="0" labelOnly="1" grandCol="1" outline="0" fieldPosition="0"/>
    </format>
    <format dxfId="99">
      <pivotArea type="all" dataOnly="0" outline="0" fieldPosition="0"/>
    </format>
    <format dxfId="98">
      <pivotArea outline="0" collapsedLevelsAreSubtotals="1" fieldPosition="0"/>
    </format>
    <format dxfId="97">
      <pivotArea type="origin" dataOnly="0" labelOnly="1" outline="0" fieldPosition="0"/>
    </format>
    <format dxfId="96">
      <pivotArea field="5" type="button" dataOnly="0" labelOnly="1" outline="0" axis="axisCol" fieldPosition="0"/>
    </format>
    <format dxfId="95">
      <pivotArea type="topRight" dataOnly="0" labelOnly="1" outline="0" fieldPosition="0"/>
    </format>
    <format dxfId="94">
      <pivotArea field="2" type="button" dataOnly="0" labelOnly="1" outline="0" axis="axisRow" fieldPosition="0"/>
    </format>
    <format dxfId="93">
      <pivotArea field="12" type="button" dataOnly="0" labelOnly="1" outline="0" axis="axisRow" fieldPosition="1"/>
    </format>
    <format dxfId="92">
      <pivotArea field="11" type="button" dataOnly="0" labelOnly="1" outline="0" axis="axisRow" fieldPosition="2"/>
    </format>
    <format dxfId="91">
      <pivotArea field="13" type="button" dataOnly="0" labelOnly="1" outline="0" axis="axisRow" fieldPosition="3"/>
    </format>
    <format dxfId="90">
      <pivotArea field="4" type="button" dataOnly="0" labelOnly="1" outline="0" axis="axisRow" fieldPosition="4"/>
    </format>
    <format dxfId="89">
      <pivotArea dataOnly="0" labelOnly="1" outline="0" fieldPosition="0">
        <references count="1">
          <reference field="2" count="0"/>
        </references>
      </pivotArea>
    </format>
    <format dxfId="88">
      <pivotArea dataOnly="0" labelOnly="1" grandRow="1" outline="0" fieldPosition="0"/>
    </format>
    <format dxfId="87">
      <pivotArea dataOnly="0" labelOnly="1" outline="0" fieldPosition="0">
        <references count="2">
          <reference field="2" count="1" selected="0">
            <x v="0"/>
          </reference>
          <reference field="12" count="1">
            <x v="1"/>
          </reference>
        </references>
      </pivotArea>
    </format>
    <format dxfId="86">
      <pivotArea dataOnly="0" labelOnly="1" outline="0" fieldPosition="0">
        <references count="2">
          <reference field="2" count="1" selected="0">
            <x v="1"/>
          </reference>
          <reference field="12" count="1">
            <x v="4"/>
          </reference>
        </references>
      </pivotArea>
    </format>
    <format dxfId="85">
      <pivotArea dataOnly="0" labelOnly="1" outline="0" fieldPosition="0">
        <references count="2">
          <reference field="2" count="1" selected="0">
            <x v="2"/>
          </reference>
          <reference field="12" count="1">
            <x v="5"/>
          </reference>
        </references>
      </pivotArea>
    </format>
    <format dxfId="84">
      <pivotArea dataOnly="0" labelOnly="1" outline="0" fieldPosition="0">
        <references count="2">
          <reference field="2" count="1" selected="0">
            <x v="3"/>
          </reference>
          <reference field="12" count="1">
            <x v="2"/>
          </reference>
        </references>
      </pivotArea>
    </format>
    <format dxfId="83">
      <pivotArea dataOnly="0" labelOnly="1" outline="0" fieldPosition="0">
        <references count="2">
          <reference field="2" count="1" selected="0">
            <x v="4"/>
          </reference>
          <reference field="12" count="1">
            <x v="0"/>
          </reference>
        </references>
      </pivotArea>
    </format>
    <format dxfId="82">
      <pivotArea dataOnly="0" labelOnly="1" outline="0" fieldPosition="0">
        <references count="2">
          <reference field="2" count="1" selected="0">
            <x v="5"/>
          </reference>
          <reference field="12" count="1">
            <x v="6"/>
          </reference>
        </references>
      </pivotArea>
    </format>
    <format dxfId="81">
      <pivotArea dataOnly="0" labelOnly="1" outline="0" fieldPosition="0">
        <references count="2">
          <reference field="2" count="1" selected="0">
            <x v="6"/>
          </reference>
          <reference field="12" count="1">
            <x v="3"/>
          </reference>
        </references>
      </pivotArea>
    </format>
    <format dxfId="80">
      <pivotArea dataOnly="0" labelOnly="1" outline="0" fieldPosition="0">
        <references count="3">
          <reference field="2" count="1" selected="0">
            <x v="0"/>
          </reference>
          <reference field="11" count="2">
            <x v="0"/>
            <x v="1"/>
          </reference>
          <reference field="12" count="1" selected="0">
            <x v="1"/>
          </reference>
        </references>
      </pivotArea>
    </format>
    <format dxfId="79">
      <pivotArea dataOnly="0" labelOnly="1" outline="0" fieldPosition="0">
        <references count="3">
          <reference field="2" count="1" selected="0">
            <x v="1"/>
          </reference>
          <reference field="11" count="1">
            <x v="0"/>
          </reference>
          <reference field="12" count="1" selected="0">
            <x v="4"/>
          </reference>
        </references>
      </pivotArea>
    </format>
    <format dxfId="78">
      <pivotArea dataOnly="0" labelOnly="1" outline="0" fieldPosition="0">
        <references count="3">
          <reference field="2" count="1" selected="0">
            <x v="2"/>
          </reference>
          <reference field="11" count="1">
            <x v="1"/>
          </reference>
          <reference field="12" count="1" selected="0">
            <x v="5"/>
          </reference>
        </references>
      </pivotArea>
    </format>
    <format dxfId="77">
      <pivotArea dataOnly="0" labelOnly="1" outline="0" fieldPosition="0">
        <references count="3">
          <reference field="2" count="1" selected="0">
            <x v="3"/>
          </reference>
          <reference field="11" count="2">
            <x v="0"/>
            <x v="1"/>
          </reference>
          <reference field="12" count="1" selected="0">
            <x v="2"/>
          </reference>
        </references>
      </pivotArea>
    </format>
    <format dxfId="76">
      <pivotArea dataOnly="0" labelOnly="1" outline="0" fieldPosition="0">
        <references count="3">
          <reference field="2" count="1" selected="0">
            <x v="4"/>
          </reference>
          <reference field="11" count="2">
            <x v="0"/>
            <x v="1"/>
          </reference>
          <reference field="12" count="1" selected="0">
            <x v="0"/>
          </reference>
        </references>
      </pivotArea>
    </format>
    <format dxfId="75">
      <pivotArea dataOnly="0" labelOnly="1" outline="0" fieldPosition="0">
        <references count="3">
          <reference field="2" count="1" selected="0">
            <x v="5"/>
          </reference>
          <reference field="11" count="1">
            <x v="0"/>
          </reference>
          <reference field="12" count="1" selected="0">
            <x v="6"/>
          </reference>
        </references>
      </pivotArea>
    </format>
    <format dxfId="74">
      <pivotArea dataOnly="0" labelOnly="1" outline="0" fieldPosition="0">
        <references count="3">
          <reference field="2" count="1" selected="0">
            <x v="6"/>
          </reference>
          <reference field="11" count="1">
            <x v="1"/>
          </reference>
          <reference field="12" count="1" selected="0">
            <x v="3"/>
          </reference>
        </references>
      </pivotArea>
    </format>
    <format dxfId="73">
      <pivotArea dataOnly="0" labelOnly="1" outline="0" fieldPosition="0">
        <references count="4">
          <reference field="2" count="1" selected="0">
            <x v="0"/>
          </reference>
          <reference field="11" count="1" selected="0">
            <x v="0"/>
          </reference>
          <reference field="12" count="1" selected="0">
            <x v="1"/>
          </reference>
          <reference field="13" count="1">
            <x v="3"/>
          </reference>
        </references>
      </pivotArea>
    </format>
    <format dxfId="72">
      <pivotArea dataOnly="0" labelOnly="1" outline="0" fieldPosition="0">
        <references count="4">
          <reference field="2" count="1" selected="0">
            <x v="0"/>
          </reference>
          <reference field="11" count="1" selected="0">
            <x v="1"/>
          </reference>
          <reference field="12" count="1" selected="0">
            <x v="1"/>
          </reference>
          <reference field="13" count="1">
            <x v="2"/>
          </reference>
        </references>
      </pivotArea>
    </format>
    <format dxfId="71">
      <pivotArea dataOnly="0" labelOnly="1" outline="0" fieldPosition="0">
        <references count="4">
          <reference field="2" count="1" selected="0">
            <x v="1"/>
          </reference>
          <reference field="11" count="1" selected="0">
            <x v="0"/>
          </reference>
          <reference field="12" count="1" selected="0">
            <x v="4"/>
          </reference>
          <reference field="13" count="1">
            <x v="3"/>
          </reference>
        </references>
      </pivotArea>
    </format>
    <format dxfId="70">
      <pivotArea dataOnly="0" labelOnly="1" outline="0" fieldPosition="0">
        <references count="4">
          <reference field="2" count="1" selected="0">
            <x v="2"/>
          </reference>
          <reference field="11" count="1" selected="0">
            <x v="1"/>
          </reference>
          <reference field="12" count="1" selected="0">
            <x v="5"/>
          </reference>
          <reference field="13" count="1">
            <x v="2"/>
          </reference>
        </references>
      </pivotArea>
    </format>
    <format dxfId="69">
      <pivotArea dataOnly="0" labelOnly="1" outline="0" fieldPosition="0">
        <references count="4">
          <reference field="2" count="1" selected="0">
            <x v="3"/>
          </reference>
          <reference field="11" count="1" selected="0">
            <x v="0"/>
          </reference>
          <reference field="12" count="1" selected="0">
            <x v="2"/>
          </reference>
          <reference field="13" count="1">
            <x v="3"/>
          </reference>
        </references>
      </pivotArea>
    </format>
    <format dxfId="68">
      <pivotArea dataOnly="0" labelOnly="1" outline="0" fieldPosition="0">
        <references count="4">
          <reference field="2" count="1" selected="0">
            <x v="3"/>
          </reference>
          <reference field="11" count="1" selected="0">
            <x v="1"/>
          </reference>
          <reference field="12" count="1" selected="0">
            <x v="2"/>
          </reference>
          <reference field="13" count="1">
            <x v="2"/>
          </reference>
        </references>
      </pivotArea>
    </format>
    <format dxfId="67">
      <pivotArea dataOnly="0" labelOnly="1" outline="0" fieldPosition="0">
        <references count="4">
          <reference field="2" count="1" selected="0">
            <x v="4"/>
          </reference>
          <reference field="11" count="1" selected="0">
            <x v="0"/>
          </reference>
          <reference field="12" count="1" selected="0">
            <x v="0"/>
          </reference>
          <reference field="13" count="1">
            <x v="3"/>
          </reference>
        </references>
      </pivotArea>
    </format>
    <format dxfId="66">
      <pivotArea dataOnly="0" labelOnly="1" outline="0" fieldPosition="0">
        <references count="4">
          <reference field="2" count="1" selected="0">
            <x v="4"/>
          </reference>
          <reference field="11" count="1" selected="0">
            <x v="1"/>
          </reference>
          <reference field="12" count="1" selected="0">
            <x v="0"/>
          </reference>
          <reference field="13" count="1">
            <x v="2"/>
          </reference>
        </references>
      </pivotArea>
    </format>
    <format dxfId="65">
      <pivotArea dataOnly="0" labelOnly="1" outline="0" fieldPosition="0">
        <references count="4">
          <reference field="2" count="1" selected="0">
            <x v="5"/>
          </reference>
          <reference field="11" count="1" selected="0">
            <x v="0"/>
          </reference>
          <reference field="12" count="1" selected="0">
            <x v="6"/>
          </reference>
          <reference field="13" count="1">
            <x v="3"/>
          </reference>
        </references>
      </pivotArea>
    </format>
    <format dxfId="64">
      <pivotArea dataOnly="0" labelOnly="1" outline="0" fieldPosition="0">
        <references count="4">
          <reference field="2" count="1" selected="0">
            <x v="6"/>
          </reference>
          <reference field="11" count="1" selected="0">
            <x v="1"/>
          </reference>
          <reference field="12" count="1" selected="0">
            <x v="3"/>
          </reference>
          <reference field="13" count="1">
            <x v="2"/>
          </reference>
        </references>
      </pivotArea>
    </format>
    <format dxfId="63">
      <pivotArea dataOnly="0" labelOnly="1" outline="0" fieldPosition="0">
        <references count="5">
          <reference field="2" count="1" selected="0">
            <x v="0"/>
          </reference>
          <reference field="4" count="1">
            <x v="1"/>
          </reference>
          <reference field="11" count="1" selected="0">
            <x v="0"/>
          </reference>
          <reference field="12" count="1" selected="0">
            <x v="1"/>
          </reference>
          <reference field="13" count="1" selected="0">
            <x v="3"/>
          </reference>
        </references>
      </pivotArea>
    </format>
    <format dxfId="62">
      <pivotArea dataOnly="0" labelOnly="1" outline="0" fieldPosition="0">
        <references count="5">
          <reference field="2" count="1" selected="0">
            <x v="0"/>
          </reference>
          <reference field="4" count="1">
            <x v="1"/>
          </reference>
          <reference field="11" count="1" selected="0">
            <x v="1"/>
          </reference>
          <reference field="12" count="1" selected="0">
            <x v="1"/>
          </reference>
          <reference field="13" count="1" selected="0">
            <x v="2"/>
          </reference>
        </references>
      </pivotArea>
    </format>
    <format dxfId="61">
      <pivotArea dataOnly="0" labelOnly="1" outline="0" fieldPosition="0">
        <references count="5">
          <reference field="2" count="1" selected="0">
            <x v="1"/>
          </reference>
          <reference field="4" count="1">
            <x v="1"/>
          </reference>
          <reference field="11" count="1" selected="0">
            <x v="0"/>
          </reference>
          <reference field="12" count="1" selected="0">
            <x v="4"/>
          </reference>
          <reference field="13" count="1" selected="0">
            <x v="3"/>
          </reference>
        </references>
      </pivotArea>
    </format>
    <format dxfId="60">
      <pivotArea dataOnly="0" labelOnly="1" outline="0" fieldPosition="0">
        <references count="5">
          <reference field="2" count="1" selected="0">
            <x v="2"/>
          </reference>
          <reference field="4" count="1">
            <x v="1"/>
          </reference>
          <reference field="11" count="1" selected="0">
            <x v="1"/>
          </reference>
          <reference field="12" count="1" selected="0">
            <x v="5"/>
          </reference>
          <reference field="13" count="1" selected="0">
            <x v="2"/>
          </reference>
        </references>
      </pivotArea>
    </format>
    <format dxfId="59">
      <pivotArea dataOnly="0" labelOnly="1" outline="0" fieldPosition="0">
        <references count="5">
          <reference field="2" count="1" selected="0">
            <x v="3"/>
          </reference>
          <reference field="4" count="1">
            <x v="1"/>
          </reference>
          <reference field="11" count="1" selected="0">
            <x v="0"/>
          </reference>
          <reference field="12" count="1" selected="0">
            <x v="2"/>
          </reference>
          <reference field="13" count="1" selected="0">
            <x v="3"/>
          </reference>
        </references>
      </pivotArea>
    </format>
    <format dxfId="58">
      <pivotArea dataOnly="0" labelOnly="1" outline="0" fieldPosition="0">
        <references count="5">
          <reference field="2" count="1" selected="0">
            <x v="3"/>
          </reference>
          <reference field="4" count="1">
            <x v="1"/>
          </reference>
          <reference field="11" count="1" selected="0">
            <x v="1"/>
          </reference>
          <reference field="12" count="1" selected="0">
            <x v="2"/>
          </reference>
          <reference field="13" count="1" selected="0">
            <x v="2"/>
          </reference>
        </references>
      </pivotArea>
    </format>
    <format dxfId="57">
      <pivotArea dataOnly="0" labelOnly="1" outline="0" fieldPosition="0">
        <references count="5">
          <reference field="2" count="1" selected="0">
            <x v="4"/>
          </reference>
          <reference field="4" count="1">
            <x v="1"/>
          </reference>
          <reference field="11" count="1" selected="0">
            <x v="0"/>
          </reference>
          <reference field="12" count="1" selected="0">
            <x v="0"/>
          </reference>
          <reference field="13" count="1" selected="0">
            <x v="3"/>
          </reference>
        </references>
      </pivotArea>
    </format>
    <format dxfId="56">
      <pivotArea dataOnly="0" labelOnly="1" outline="0" fieldPosition="0">
        <references count="5">
          <reference field="2" count="1" selected="0">
            <x v="4"/>
          </reference>
          <reference field="4" count="1">
            <x v="1"/>
          </reference>
          <reference field="11" count="1" selected="0">
            <x v="1"/>
          </reference>
          <reference field="12" count="1" selected="0">
            <x v="0"/>
          </reference>
          <reference field="13" count="1" selected="0">
            <x v="2"/>
          </reference>
        </references>
      </pivotArea>
    </format>
    <format dxfId="55">
      <pivotArea dataOnly="0" labelOnly="1" outline="0" fieldPosition="0">
        <references count="5">
          <reference field="2" count="1" selected="0">
            <x v="5"/>
          </reference>
          <reference field="4" count="1">
            <x v="1"/>
          </reference>
          <reference field="11" count="1" selected="0">
            <x v="0"/>
          </reference>
          <reference field="12" count="1" selected="0">
            <x v="6"/>
          </reference>
          <reference field="13" count="1" selected="0">
            <x v="3"/>
          </reference>
        </references>
      </pivotArea>
    </format>
    <format dxfId="54">
      <pivotArea dataOnly="0" labelOnly="1" outline="0" fieldPosition="0">
        <references count="5">
          <reference field="2" count="1" selected="0">
            <x v="6"/>
          </reference>
          <reference field="4" count="1">
            <x v="1"/>
          </reference>
          <reference field="11" count="1" selected="0">
            <x v="0"/>
          </reference>
          <reference field="12" count="1" selected="0">
            <x v="3"/>
          </reference>
          <reference field="13" count="1" selected="0">
            <x v="3"/>
          </reference>
        </references>
      </pivotArea>
    </format>
    <format dxfId="53">
      <pivotArea dataOnly="0" labelOnly="1" outline="0" fieldPosition="0">
        <references count="5">
          <reference field="2" count="1" selected="0">
            <x v="6"/>
          </reference>
          <reference field="4" count="1">
            <x v="1"/>
          </reference>
          <reference field="11" count="1" selected="0">
            <x v="1"/>
          </reference>
          <reference field="12" count="1" selected="0">
            <x v="3"/>
          </reference>
          <reference field="13" count="1" selected="0">
            <x v="2"/>
          </reference>
        </references>
      </pivotArea>
    </format>
    <format dxfId="52">
      <pivotArea dataOnly="0" labelOnly="1" outline="0" fieldPosition="0">
        <references count="1">
          <reference field="5" count="0"/>
        </references>
      </pivotArea>
    </format>
    <format dxfId="5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2:L37" firstHeaderRow="1" firstDataRow="2" firstDataCol="5"/>
  <pivotFields count="14">
    <pivotField compact="0" outline="0" showAll="0"/>
    <pivotField compact="0" outline="0" showAll="0"/>
    <pivotField axis="axisRow" compact="0" outline="0" showAll="0" defaultSubtotal="0">
      <items count="7">
        <item x="4"/>
        <item x="0"/>
        <item x="3"/>
        <item x="5"/>
        <item x="6"/>
        <item x="1"/>
        <item x="2"/>
      </items>
      <extLst>
        <ext xmlns:x14="http://schemas.microsoft.com/office/spreadsheetml/2009/9/main" uri="{2946ED86-A175-432a-8AC1-64E0C546D7DE}">
          <x14:pivotField fillDownLabels="1"/>
        </ext>
      </extLst>
    </pivotField>
    <pivotField compact="0" numFmtId="14" outline="0" showAll="0"/>
    <pivotField axis="axisRow" compact="0" outline="0" showAll="0">
      <items count="3">
        <item x="0"/>
        <item x="1"/>
        <item t="default"/>
      </items>
    </pivotField>
    <pivotField axis="axisCol" compact="0" outline="0" showAll="0">
      <items count="13">
        <item x="4"/>
        <item x="5"/>
        <item x="6"/>
        <item x="7"/>
        <item x="8"/>
        <item x="9"/>
        <item x="10"/>
        <item x="11"/>
        <item h="1" x="0"/>
        <item h="1" x="1"/>
        <item h="1" x="2"/>
        <item h="1" x="3"/>
        <item t="default"/>
      </items>
    </pivotField>
    <pivotField compact="0" outline="0" showAll="0"/>
    <pivotField compact="0" outline="0" showAll="0"/>
    <pivotField compact="0" outline="0" showAll="0"/>
    <pivotField dataField="1" compact="0" numFmtId="4" outline="0" showAll="0"/>
    <pivotField compact="0" outline="0" showAll="0"/>
    <pivotField axis="axisRow" compact="0" outline="0" showAll="0" defaultSubtotal="0">
      <items count="6">
        <item x="0"/>
        <item x="1"/>
        <item x="5"/>
        <item x="2"/>
        <item x="3"/>
        <item x="4"/>
      </items>
      <extLst>
        <ext xmlns:x14="http://schemas.microsoft.com/office/spreadsheetml/2009/9/main" uri="{2946ED86-A175-432a-8AC1-64E0C546D7DE}">
          <x14:pivotField fillDownLabels="1"/>
        </ext>
      </extLst>
    </pivotField>
    <pivotField axis="axisRow" compact="0" outline="0" showAll="0" defaultSubtotal="0">
      <items count="7">
        <item x="6"/>
        <item x="4"/>
        <item x="5"/>
        <item x="2"/>
        <item x="0"/>
        <item x="3"/>
        <item x="1"/>
      </items>
      <extLst>
        <ext xmlns:x14="http://schemas.microsoft.com/office/spreadsheetml/2009/9/main" uri="{2946ED86-A175-432a-8AC1-64E0C546D7DE}">
          <x14:pivotField fillDownLabels="1"/>
        </ext>
      </extLst>
    </pivotField>
    <pivotField axis="axisRow" compact="0" outline="0" showAll="0" defaultSubtotal="0">
      <items count="6">
        <item h="1" x="4"/>
        <item x="5"/>
        <item h="1" x="1"/>
        <item h="1" x="0"/>
        <item h="1" x="2"/>
        <item h="1" x="3"/>
      </items>
      <extLst>
        <ext xmlns:x14="http://schemas.microsoft.com/office/spreadsheetml/2009/9/main" uri="{2946ED86-A175-432a-8AC1-64E0C546D7DE}">
          <x14:pivotField fillDownLabels="1"/>
        </ext>
      </extLst>
    </pivotField>
  </pivotFields>
  <rowFields count="5">
    <field x="2"/>
    <field x="12"/>
    <field x="11"/>
    <field x="13"/>
    <field x="4"/>
  </rowFields>
  <rowItems count="4">
    <i>
      <x/>
      <x v="1"/>
      <x v="2"/>
      <x v="1"/>
      <x v="1"/>
    </i>
    <i>
      <x v="4"/>
      <x/>
      <x v="2"/>
      <x v="1"/>
      <x v="1"/>
    </i>
    <i>
      <x v="6"/>
      <x v="3"/>
      <x v="2"/>
      <x v="1"/>
      <x v="1"/>
    </i>
    <i t="grand">
      <x/>
    </i>
  </rowItems>
  <colFields count="1">
    <field x="5"/>
  </colFields>
  <colItems count="7">
    <i>
      <x v="2"/>
    </i>
    <i>
      <x v="3"/>
    </i>
    <i>
      <x v="4"/>
    </i>
    <i>
      <x v="5"/>
    </i>
    <i>
      <x v="6"/>
    </i>
    <i>
      <x v="7"/>
    </i>
    <i t="grand">
      <x/>
    </i>
  </colItems>
  <dataFields count="1">
    <dataField name="Sum of General ledger amount" fld="9" baseField="0" baseItem="0" numFmtId="164"/>
  </dataFields>
  <formats count="51">
    <format dxfId="202">
      <pivotArea outline="0" collapsedLevelsAreSubtotals="1" fieldPosition="0"/>
    </format>
    <format dxfId="201">
      <pivotArea outline="0" collapsedLevelsAreSubtotals="1" fieldPosition="0"/>
    </format>
    <format dxfId="200">
      <pivotArea outline="0" collapsedLevelsAreSubtotals="1" fieldPosition="0"/>
    </format>
    <format dxfId="199">
      <pivotArea type="all" dataOnly="0" outline="0" fieldPosition="0"/>
    </format>
    <format dxfId="198">
      <pivotArea outline="0" collapsedLevelsAreSubtotals="1" fieldPosition="0"/>
    </format>
    <format dxfId="197">
      <pivotArea type="origin" dataOnly="0" labelOnly="1" outline="0" fieldPosition="0"/>
    </format>
    <format dxfId="196">
      <pivotArea field="5" type="button" dataOnly="0" labelOnly="1" outline="0" axis="axisCol" fieldPosition="0"/>
    </format>
    <format dxfId="195">
      <pivotArea type="topRight" dataOnly="0" labelOnly="1" outline="0" fieldPosition="0"/>
    </format>
    <format dxfId="194">
      <pivotArea field="2" type="button" dataOnly="0" labelOnly="1" outline="0" axis="axisRow" fieldPosition="0"/>
    </format>
    <format dxfId="193">
      <pivotArea field="12" type="button" dataOnly="0" labelOnly="1" outline="0" axis="axisRow" fieldPosition="1"/>
    </format>
    <format dxfId="192">
      <pivotArea field="11" type="button" dataOnly="0" labelOnly="1" outline="0" axis="axisRow" fieldPosition="2"/>
    </format>
    <format dxfId="191">
      <pivotArea field="13" type="button" dataOnly="0" labelOnly="1" outline="0" axis="axisRow" fieldPosition="3"/>
    </format>
    <format dxfId="190">
      <pivotArea field="4" type="button" dataOnly="0" labelOnly="1" outline="0" axis="axisRow" fieldPosition="4"/>
    </format>
    <format dxfId="189">
      <pivotArea dataOnly="0" labelOnly="1" outline="0" fieldPosition="0">
        <references count="1">
          <reference field="2" count="4">
            <x v="0"/>
            <x v="3"/>
            <x v="4"/>
            <x v="6"/>
          </reference>
        </references>
      </pivotArea>
    </format>
    <format dxfId="188">
      <pivotArea dataOnly="0" labelOnly="1" grandRow="1" outline="0" fieldPosition="0"/>
    </format>
    <format dxfId="187">
      <pivotArea dataOnly="0" labelOnly="1" outline="0" fieldPosition="0">
        <references count="2">
          <reference field="2" count="1" selected="0">
            <x v="0"/>
          </reference>
          <reference field="12" count="1">
            <x v="1"/>
          </reference>
        </references>
      </pivotArea>
    </format>
    <format dxfId="186">
      <pivotArea dataOnly="0" labelOnly="1" outline="0" fieldPosition="0">
        <references count="2">
          <reference field="2" count="1" selected="0">
            <x v="3"/>
          </reference>
          <reference field="12" count="1">
            <x v="2"/>
          </reference>
        </references>
      </pivotArea>
    </format>
    <format dxfId="185">
      <pivotArea dataOnly="0" labelOnly="1" outline="0" fieldPosition="0">
        <references count="2">
          <reference field="2" count="1" selected="0">
            <x v="4"/>
          </reference>
          <reference field="12" count="1">
            <x v="0"/>
          </reference>
        </references>
      </pivotArea>
    </format>
    <format dxfId="184">
      <pivotArea dataOnly="0" labelOnly="1" outline="0" fieldPosition="0">
        <references count="2">
          <reference field="2" count="1" selected="0">
            <x v="6"/>
          </reference>
          <reference field="12" count="1">
            <x v="3"/>
          </reference>
        </references>
      </pivotArea>
    </format>
    <format dxfId="183">
      <pivotArea dataOnly="0" labelOnly="1" outline="0" fieldPosition="0">
        <references count="3">
          <reference field="2" count="1" selected="0">
            <x v="0"/>
          </reference>
          <reference field="11" count="1">
            <x v="3"/>
          </reference>
          <reference field="12" count="1" selected="0">
            <x v="1"/>
          </reference>
        </references>
      </pivotArea>
    </format>
    <format dxfId="182">
      <pivotArea dataOnly="0" labelOnly="1" outline="0" fieldPosition="0">
        <references count="4">
          <reference field="2" count="1" selected="0">
            <x v="0"/>
          </reference>
          <reference field="11" count="1" selected="0">
            <x v="3"/>
          </reference>
          <reference field="12" count="1" selected="0">
            <x v="1"/>
          </reference>
          <reference field="13" count="0"/>
        </references>
      </pivotArea>
    </format>
    <format dxfId="181">
      <pivotArea dataOnly="0" labelOnly="1" outline="0" fieldPosition="0">
        <references count="5">
          <reference field="2" count="1" selected="0">
            <x v="0"/>
          </reference>
          <reference field="4" count="1">
            <x v="1"/>
          </reference>
          <reference field="11" count="1" selected="0">
            <x v="3"/>
          </reference>
          <reference field="12" count="1" selected="0">
            <x v="1"/>
          </reference>
          <reference field="13" count="0" selected="0"/>
        </references>
      </pivotArea>
    </format>
    <format dxfId="180">
      <pivotArea dataOnly="0" labelOnly="1" outline="0" fieldPosition="0">
        <references count="5">
          <reference field="2" count="1" selected="0">
            <x v="3"/>
          </reference>
          <reference field="4" count="1">
            <x v="1"/>
          </reference>
          <reference field="11" count="1" selected="0">
            <x v="3"/>
          </reference>
          <reference field="12" count="1" selected="0">
            <x v="2"/>
          </reference>
          <reference field="13" count="0" selected="0"/>
        </references>
      </pivotArea>
    </format>
    <format dxfId="179">
      <pivotArea dataOnly="0" labelOnly="1" outline="0" fieldPosition="0">
        <references count="5">
          <reference field="2" count="1" selected="0">
            <x v="4"/>
          </reference>
          <reference field="4" count="1">
            <x v="1"/>
          </reference>
          <reference field="11" count="1" selected="0">
            <x v="3"/>
          </reference>
          <reference field="12" count="1" selected="0">
            <x v="0"/>
          </reference>
          <reference field="13" count="0" selected="0"/>
        </references>
      </pivotArea>
    </format>
    <format dxfId="178">
      <pivotArea dataOnly="0" labelOnly="1" outline="0" fieldPosition="0">
        <references count="5">
          <reference field="2" count="1" selected="0">
            <x v="6"/>
          </reference>
          <reference field="4" count="1">
            <x v="1"/>
          </reference>
          <reference field="11" count="1" selected="0">
            <x v="3"/>
          </reference>
          <reference field="12" count="1" selected="0">
            <x v="3"/>
          </reference>
          <reference field="13" count="0" selected="0"/>
        </references>
      </pivotArea>
    </format>
    <format dxfId="177">
      <pivotArea dataOnly="0" labelOnly="1" outline="0" fieldPosition="0">
        <references count="1">
          <reference field="5" count="0"/>
        </references>
      </pivotArea>
    </format>
    <format dxfId="176">
      <pivotArea dataOnly="0" labelOnly="1" grandCol="1" outline="0" fieldPosition="0"/>
    </format>
    <format dxfId="175">
      <pivotArea type="all" dataOnly="0" outline="0" fieldPosition="0"/>
    </format>
    <format dxfId="174">
      <pivotArea outline="0" collapsedLevelsAreSubtotals="1" fieldPosition="0"/>
    </format>
    <format dxfId="173">
      <pivotArea type="origin" dataOnly="0" labelOnly="1" outline="0" fieldPosition="0"/>
    </format>
    <format dxfId="172">
      <pivotArea field="5" type="button" dataOnly="0" labelOnly="1" outline="0" axis="axisCol" fieldPosition="0"/>
    </format>
    <format dxfId="171">
      <pivotArea type="topRight" dataOnly="0" labelOnly="1" outline="0" fieldPosition="0"/>
    </format>
    <format dxfId="170">
      <pivotArea field="2" type="button" dataOnly="0" labelOnly="1" outline="0" axis="axisRow" fieldPosition="0"/>
    </format>
    <format dxfId="169">
      <pivotArea field="12" type="button" dataOnly="0" labelOnly="1" outline="0" axis="axisRow" fieldPosition="1"/>
    </format>
    <format dxfId="168">
      <pivotArea field="11" type="button" dataOnly="0" labelOnly="1" outline="0" axis="axisRow" fieldPosition="2"/>
    </format>
    <format dxfId="167">
      <pivotArea field="13" type="button" dataOnly="0" labelOnly="1" outline="0" axis="axisRow" fieldPosition="3"/>
    </format>
    <format dxfId="166">
      <pivotArea field="4" type="button" dataOnly="0" labelOnly="1" outline="0" axis="axisRow" fieldPosition="4"/>
    </format>
    <format dxfId="165">
      <pivotArea dataOnly="0" labelOnly="1" outline="0" fieldPosition="0">
        <references count="1">
          <reference field="2" count="4">
            <x v="0"/>
            <x v="3"/>
            <x v="4"/>
            <x v="6"/>
          </reference>
        </references>
      </pivotArea>
    </format>
    <format dxfId="164">
      <pivotArea dataOnly="0" labelOnly="1" grandRow="1" outline="0" fieldPosition="0"/>
    </format>
    <format dxfId="163">
      <pivotArea dataOnly="0" labelOnly="1" outline="0" fieldPosition="0">
        <references count="2">
          <reference field="2" count="1" selected="0">
            <x v="0"/>
          </reference>
          <reference field="12" count="1">
            <x v="1"/>
          </reference>
        </references>
      </pivotArea>
    </format>
    <format dxfId="162">
      <pivotArea dataOnly="0" labelOnly="1" outline="0" fieldPosition="0">
        <references count="2">
          <reference field="2" count="1" selected="0">
            <x v="3"/>
          </reference>
          <reference field="12" count="1">
            <x v="2"/>
          </reference>
        </references>
      </pivotArea>
    </format>
    <format dxfId="161">
      <pivotArea dataOnly="0" labelOnly="1" outline="0" fieldPosition="0">
        <references count="2">
          <reference field="2" count="1" selected="0">
            <x v="4"/>
          </reference>
          <reference field="12" count="1">
            <x v="0"/>
          </reference>
        </references>
      </pivotArea>
    </format>
    <format dxfId="160">
      <pivotArea dataOnly="0" labelOnly="1" outline="0" fieldPosition="0">
        <references count="2">
          <reference field="2" count="1" selected="0">
            <x v="6"/>
          </reference>
          <reference field="12" count="1">
            <x v="3"/>
          </reference>
        </references>
      </pivotArea>
    </format>
    <format dxfId="159">
      <pivotArea dataOnly="0" labelOnly="1" outline="0" fieldPosition="0">
        <references count="3">
          <reference field="2" count="1" selected="0">
            <x v="0"/>
          </reference>
          <reference field="11" count="1">
            <x v="3"/>
          </reference>
          <reference field="12" count="1" selected="0">
            <x v="1"/>
          </reference>
        </references>
      </pivotArea>
    </format>
    <format dxfId="158">
      <pivotArea dataOnly="0" labelOnly="1" outline="0" fieldPosition="0">
        <references count="4">
          <reference field="2" count="1" selected="0">
            <x v="0"/>
          </reference>
          <reference field="11" count="1" selected="0">
            <x v="3"/>
          </reference>
          <reference field="12" count="1" selected="0">
            <x v="1"/>
          </reference>
          <reference field="13" count="0"/>
        </references>
      </pivotArea>
    </format>
    <format dxfId="157">
      <pivotArea dataOnly="0" labelOnly="1" outline="0" fieldPosition="0">
        <references count="5">
          <reference field="2" count="1" selected="0">
            <x v="0"/>
          </reference>
          <reference field="4" count="1">
            <x v="1"/>
          </reference>
          <reference field="11" count="1" selected="0">
            <x v="3"/>
          </reference>
          <reference field="12" count="1" selected="0">
            <x v="1"/>
          </reference>
          <reference field="13" count="0" selected="0"/>
        </references>
      </pivotArea>
    </format>
    <format dxfId="156">
      <pivotArea dataOnly="0" labelOnly="1" outline="0" fieldPosition="0">
        <references count="5">
          <reference field="2" count="1" selected="0">
            <x v="3"/>
          </reference>
          <reference field="4" count="1">
            <x v="1"/>
          </reference>
          <reference field="11" count="1" selected="0">
            <x v="3"/>
          </reference>
          <reference field="12" count="1" selected="0">
            <x v="2"/>
          </reference>
          <reference field="13" count="0" selected="0"/>
        </references>
      </pivotArea>
    </format>
    <format dxfId="155">
      <pivotArea dataOnly="0" labelOnly="1" outline="0" fieldPosition="0">
        <references count="5">
          <reference field="2" count="1" selected="0">
            <x v="4"/>
          </reference>
          <reference field="4" count="1">
            <x v="1"/>
          </reference>
          <reference field="11" count="1" selected="0">
            <x v="3"/>
          </reference>
          <reference field="12" count="1" selected="0">
            <x v="0"/>
          </reference>
          <reference field="13" count="0" selected="0"/>
        </references>
      </pivotArea>
    </format>
    <format dxfId="154">
      <pivotArea dataOnly="0" labelOnly="1" outline="0" fieldPosition="0">
        <references count="5">
          <reference field="2" count="1" selected="0">
            <x v="6"/>
          </reference>
          <reference field="4" count="1">
            <x v="1"/>
          </reference>
          <reference field="11" count="1" selected="0">
            <x v="3"/>
          </reference>
          <reference field="12" count="1" selected="0">
            <x v="3"/>
          </reference>
          <reference field="13" count="0" selected="0"/>
        </references>
      </pivotArea>
    </format>
    <format dxfId="153">
      <pivotArea dataOnly="0" labelOnly="1" outline="0" fieldPosition="0">
        <references count="1">
          <reference field="5" count="0"/>
        </references>
      </pivotArea>
    </format>
    <format dxfId="15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D16"/>
  <sheetViews>
    <sheetView workbookViewId="0">
      <selection activeCell="A15" sqref="A15"/>
    </sheetView>
  </sheetViews>
  <sheetFormatPr defaultRowHeight="13.2"/>
  <sheetData>
    <row r="4" spans="1:4">
      <c r="B4" s="9"/>
      <c r="C4" s="9"/>
      <c r="D4" s="9"/>
    </row>
    <row r="10" spans="1:4" ht="14.4">
      <c r="A10" s="28" t="str">
        <f>'[87]Rate Case Constants'!$C$9</f>
        <v>Kentucky American Water Company</v>
      </c>
      <c r="B10" s="28"/>
      <c r="C10" s="28"/>
      <c r="D10" s="28"/>
    </row>
    <row r="11" spans="1:4" ht="14.4">
      <c r="A11" s="28" t="str">
        <f>'[87]Rate Case Constants'!$C$11</f>
        <v>Case No. 2018-00358</v>
      </c>
      <c r="B11" s="28"/>
      <c r="C11" s="28"/>
      <c r="D11" s="28"/>
    </row>
    <row r="12" spans="1:4" ht="14.4">
      <c r="A12" s="29" t="str">
        <f>'[87]Rate Case Constants'!$C$14</f>
        <v>For the 12 Months Ending June 30, 2020</v>
      </c>
      <c r="B12" s="28"/>
      <c r="C12" s="28"/>
      <c r="D12" s="28"/>
    </row>
    <row r="13" spans="1:4" ht="14.4">
      <c r="A13" s="28"/>
      <c r="B13" s="28"/>
      <c r="C13" s="28"/>
      <c r="D13" s="28"/>
    </row>
    <row r="14" spans="1:4" ht="14.4">
      <c r="A14" s="28" t="str">
        <f>'[87]Link Out WP'!$F$37</f>
        <v>W/P - 2-3</v>
      </c>
      <c r="B14" s="28"/>
      <c r="C14" s="28"/>
      <c r="D14" s="28"/>
    </row>
    <row r="15" spans="1:4" ht="14.4">
      <c r="A15" s="28" t="str">
        <f>'[87]Link Out WP'!$D$37</f>
        <v>Other Revenues</v>
      </c>
      <c r="B15" s="28"/>
      <c r="C15" s="28"/>
      <c r="D15" s="28"/>
    </row>
    <row r="16" spans="1:4" ht="14.4">
      <c r="A16" s="11"/>
      <c r="B16" s="11"/>
      <c r="C16" s="11"/>
      <c r="D16" s="11"/>
    </row>
  </sheetData>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41"/>
  <sheetViews>
    <sheetView zoomScale="85" zoomScaleNormal="85" workbookViewId="0">
      <selection activeCell="Y26" sqref="Y26"/>
    </sheetView>
  </sheetViews>
  <sheetFormatPr defaultColWidth="9.109375" defaultRowHeight="13.8"/>
  <cols>
    <col min="1" max="1" width="21" style="1" bestFit="1" customWidth="1"/>
    <col min="2" max="2" width="2.6640625" style="8" customWidth="1"/>
    <col min="3" max="3" width="14" style="1" customWidth="1"/>
    <col min="4" max="4" width="2.6640625" style="1" customWidth="1"/>
    <col min="5" max="5" width="13" style="1" customWidth="1"/>
    <col min="6" max="6" width="2.6640625" style="1" customWidth="1"/>
    <col min="7" max="7" width="18.88671875" style="1" customWidth="1"/>
    <col min="8" max="16384" width="9.109375" style="1"/>
  </cols>
  <sheetData>
    <row r="4" spans="1:7" ht="14.4">
      <c r="A4" s="11"/>
      <c r="B4" s="16"/>
      <c r="C4" s="11"/>
      <c r="D4" s="11"/>
      <c r="E4" s="11"/>
      <c r="F4" s="11"/>
      <c r="G4" s="11"/>
    </row>
    <row r="5" spans="1:7" ht="14.4">
      <c r="A5" s="11"/>
      <c r="B5" s="16"/>
      <c r="C5" s="11"/>
      <c r="D5" s="11"/>
      <c r="E5" s="11"/>
      <c r="F5" s="11"/>
      <c r="G5" s="11"/>
    </row>
    <row r="6" spans="1:7" ht="14.4">
      <c r="A6" s="11"/>
      <c r="B6" s="16"/>
      <c r="C6" s="11"/>
      <c r="D6" s="11"/>
      <c r="E6" s="11"/>
      <c r="F6" s="11"/>
      <c r="G6" s="11"/>
    </row>
    <row r="7" spans="1:7" ht="14.4">
      <c r="A7" s="11"/>
      <c r="B7" s="16"/>
      <c r="C7" s="11"/>
      <c r="D7" s="11"/>
      <c r="E7" s="11"/>
      <c r="F7" s="11"/>
      <c r="G7" s="11"/>
    </row>
    <row r="8" spans="1:7" ht="14.4">
      <c r="A8" s="11"/>
      <c r="B8" s="16"/>
      <c r="C8" s="11"/>
      <c r="D8" s="11"/>
      <c r="E8" s="11"/>
      <c r="F8" s="11"/>
      <c r="G8" s="11"/>
    </row>
    <row r="9" spans="1:7" ht="14.4">
      <c r="A9" s="11"/>
      <c r="B9" s="16"/>
      <c r="C9" s="17" t="s">
        <v>28</v>
      </c>
      <c r="D9" s="17"/>
      <c r="E9" s="11"/>
      <c r="F9" s="11"/>
      <c r="G9" s="17" t="s">
        <v>28</v>
      </c>
    </row>
    <row r="10" spans="1:7" ht="14.4">
      <c r="A10" s="12" t="s">
        <v>18</v>
      </c>
      <c r="B10" s="18"/>
      <c r="C10" s="19" t="s">
        <v>22</v>
      </c>
      <c r="D10" s="20"/>
      <c r="E10" s="12" t="s">
        <v>26</v>
      </c>
      <c r="F10" s="13"/>
      <c r="G10" s="19" t="s">
        <v>27</v>
      </c>
    </row>
    <row r="11" spans="1:7" ht="14.4">
      <c r="A11" s="21" t="s">
        <v>2</v>
      </c>
      <c r="B11" s="21"/>
      <c r="C11" s="15">
        <f>workpaper!P26</f>
        <v>0</v>
      </c>
      <c r="D11" s="15"/>
      <c r="E11" s="14">
        <f>G11-C11</f>
        <v>0</v>
      </c>
      <c r="F11" s="11"/>
      <c r="G11" s="14">
        <f>C11</f>
        <v>0</v>
      </c>
    </row>
    <row r="12" spans="1:7" ht="14.4">
      <c r="A12" s="21" t="s">
        <v>3</v>
      </c>
      <c r="B12" s="21"/>
      <c r="C12" s="15">
        <f>workpaper!P27</f>
        <v>784484</v>
      </c>
      <c r="D12" s="15"/>
      <c r="E12" s="14">
        <f t="shared" ref="E12:E21" si="0">G12-C12</f>
        <v>0</v>
      </c>
      <c r="F12" s="11"/>
      <c r="G12" s="14">
        <f t="shared" ref="G12:G16" si="1">C12</f>
        <v>784484</v>
      </c>
    </row>
    <row r="13" spans="1:7" ht="14.4">
      <c r="A13" s="21" t="s">
        <v>4</v>
      </c>
      <c r="B13" s="21"/>
      <c r="C13" s="15">
        <f>workpaper!P28</f>
        <v>96878</v>
      </c>
      <c r="D13" s="15"/>
      <c r="E13" s="14">
        <f t="shared" si="0"/>
        <v>0</v>
      </c>
      <c r="F13" s="11"/>
      <c r="G13" s="14">
        <f t="shared" si="1"/>
        <v>96878</v>
      </c>
    </row>
    <row r="14" spans="1:7" ht="14.4">
      <c r="A14" s="21" t="s">
        <v>5</v>
      </c>
      <c r="B14" s="21"/>
      <c r="C14" s="15">
        <f>workpaper!P29</f>
        <v>154930</v>
      </c>
      <c r="D14" s="15"/>
      <c r="E14" s="14">
        <f t="shared" si="0"/>
        <v>0</v>
      </c>
      <c r="F14" s="11"/>
      <c r="G14" s="14">
        <f t="shared" si="1"/>
        <v>154930</v>
      </c>
    </row>
    <row r="15" spans="1:7" ht="14.4">
      <c r="A15" s="21" t="s">
        <v>6</v>
      </c>
      <c r="B15" s="21"/>
      <c r="C15" s="15">
        <f>workpaper!P30</f>
        <v>0</v>
      </c>
      <c r="D15" s="15"/>
      <c r="E15" s="14">
        <f t="shared" si="0"/>
        <v>0</v>
      </c>
      <c r="F15" s="11"/>
      <c r="G15" s="14">
        <f t="shared" si="1"/>
        <v>0</v>
      </c>
    </row>
    <row r="16" spans="1:7" ht="14.4">
      <c r="A16" s="21" t="s">
        <v>7</v>
      </c>
      <c r="B16" s="21"/>
      <c r="C16" s="15">
        <f>workpaper!P31</f>
        <v>30840</v>
      </c>
      <c r="D16" s="15"/>
      <c r="E16" s="14">
        <f t="shared" si="0"/>
        <v>0</v>
      </c>
      <c r="F16" s="11"/>
      <c r="G16" s="14">
        <f t="shared" si="1"/>
        <v>30840</v>
      </c>
    </row>
    <row r="17" spans="1:7" ht="14.4">
      <c r="A17" s="22" t="s">
        <v>8</v>
      </c>
      <c r="B17" s="22"/>
      <c r="C17" s="15">
        <f>workpaper!P32</f>
        <v>765681</v>
      </c>
      <c r="D17" s="15"/>
      <c r="E17" s="14">
        <f t="shared" si="0"/>
        <v>0</v>
      </c>
      <c r="F17" s="11"/>
      <c r="G17" s="15">
        <f>'Proposed Rates'!D15</f>
        <v>765681</v>
      </c>
    </row>
    <row r="18" spans="1:7" ht="14.4">
      <c r="A18" s="21" t="s">
        <v>9</v>
      </c>
      <c r="B18" s="21"/>
      <c r="C18" s="15">
        <f>workpaper!P33</f>
        <v>51538</v>
      </c>
      <c r="D18" s="15"/>
      <c r="E18" s="14">
        <f t="shared" si="0"/>
        <v>0</v>
      </c>
      <c r="F18" s="11"/>
      <c r="G18" s="15">
        <f>C18</f>
        <v>51538</v>
      </c>
    </row>
    <row r="19" spans="1:7" ht="14.4">
      <c r="A19" s="21" t="s">
        <v>10</v>
      </c>
      <c r="B19" s="21"/>
      <c r="C19" s="15">
        <f>workpaper!P34</f>
        <v>598864</v>
      </c>
      <c r="D19" s="15"/>
      <c r="E19" s="14">
        <f t="shared" si="0"/>
        <v>0</v>
      </c>
      <c r="F19" s="11"/>
      <c r="G19" s="15">
        <f>'Proposed Rates'!D8</f>
        <v>598864</v>
      </c>
    </row>
    <row r="20" spans="1:7" ht="14.4">
      <c r="A20" s="11" t="s">
        <v>11</v>
      </c>
      <c r="B20" s="16"/>
      <c r="C20" s="15">
        <f>workpaper!P35</f>
        <v>0</v>
      </c>
      <c r="D20" s="15"/>
      <c r="E20" s="14">
        <f t="shared" si="0"/>
        <v>0</v>
      </c>
      <c r="F20" s="11"/>
      <c r="G20" s="14">
        <f>C20</f>
        <v>0</v>
      </c>
    </row>
    <row r="21" spans="1:7" ht="14.4">
      <c r="A21" s="23" t="s">
        <v>12</v>
      </c>
      <c r="B21" s="16"/>
      <c r="C21" s="24">
        <f>workpaper!P36</f>
        <v>0</v>
      </c>
      <c r="D21" s="25"/>
      <c r="E21" s="26">
        <f t="shared" si="0"/>
        <v>0</v>
      </c>
      <c r="F21" s="11"/>
      <c r="G21" s="26">
        <f>C21</f>
        <v>0</v>
      </c>
    </row>
    <row r="22" spans="1:7" ht="14.4">
      <c r="A22" s="13" t="s">
        <v>0</v>
      </c>
      <c r="B22" s="18"/>
      <c r="C22" s="27">
        <f>SUM(C11:C21)</f>
        <v>2483215</v>
      </c>
      <c r="D22" s="27"/>
      <c r="E22" s="27">
        <f>SUM(E11:E21)</f>
        <v>0</v>
      </c>
      <c r="F22" s="11"/>
      <c r="G22" s="27">
        <f>SUM(G11:G21)</f>
        <v>2483215</v>
      </c>
    </row>
    <row r="23" spans="1:7" ht="14.4">
      <c r="A23" s="11"/>
      <c r="B23" s="16"/>
      <c r="C23" s="11"/>
      <c r="D23" s="11"/>
      <c r="E23" s="11"/>
      <c r="F23" s="11"/>
      <c r="G23" s="11"/>
    </row>
    <row r="24" spans="1:7" ht="14.4">
      <c r="A24" s="11"/>
      <c r="B24" s="16"/>
      <c r="C24" s="11"/>
      <c r="D24" s="11"/>
      <c r="E24" s="11"/>
      <c r="F24" s="11"/>
      <c r="G24" s="11"/>
    </row>
    <row r="25" spans="1:7" ht="14.4">
      <c r="A25" s="11"/>
      <c r="B25" s="16"/>
      <c r="C25" s="11"/>
      <c r="D25" s="11"/>
      <c r="E25" s="11"/>
      <c r="F25" s="11"/>
      <c r="G25" s="11"/>
    </row>
    <row r="26" spans="1:7" ht="14.4">
      <c r="A26" s="11"/>
      <c r="B26" s="16"/>
      <c r="C26" s="11"/>
      <c r="D26" s="11"/>
      <c r="E26" s="11"/>
      <c r="F26" s="11"/>
      <c r="G26" s="11"/>
    </row>
    <row r="27" spans="1:7" ht="14.4">
      <c r="A27" s="11"/>
      <c r="B27" s="16"/>
      <c r="C27" s="17" t="s">
        <v>29</v>
      </c>
      <c r="D27" s="17"/>
      <c r="E27" s="11"/>
      <c r="F27" s="11"/>
      <c r="G27" s="17" t="s">
        <v>29</v>
      </c>
    </row>
    <row r="28" spans="1:7" ht="14.4">
      <c r="A28" s="12" t="s">
        <v>18</v>
      </c>
      <c r="B28" s="18"/>
      <c r="C28" s="19" t="s">
        <v>22</v>
      </c>
      <c r="D28" s="20"/>
      <c r="E28" s="12" t="s">
        <v>26</v>
      </c>
      <c r="F28" s="13"/>
      <c r="G28" s="19" t="s">
        <v>27</v>
      </c>
    </row>
    <row r="29" spans="1:7" ht="14.4">
      <c r="A29" s="21" t="s">
        <v>2</v>
      </c>
      <c r="B29" s="21"/>
      <c r="C29" s="15">
        <f>workpaper!P10</f>
        <v>0</v>
      </c>
      <c r="D29" s="15"/>
      <c r="E29" s="32">
        <f>G29-C29</f>
        <v>0</v>
      </c>
      <c r="F29" s="11"/>
      <c r="G29" s="14">
        <v>0</v>
      </c>
    </row>
    <row r="30" spans="1:7" ht="14.4">
      <c r="A30" s="21" t="s">
        <v>3</v>
      </c>
      <c r="B30" s="21"/>
      <c r="C30" s="15">
        <f>workpaper!P11</f>
        <v>798426.55937264196</v>
      </c>
      <c r="D30" s="15"/>
      <c r="E30" s="14">
        <f t="shared" ref="E30:E39" si="2">G30-C30</f>
        <v>0</v>
      </c>
      <c r="F30" s="11"/>
      <c r="G30" s="14">
        <f t="shared" ref="G30:G34" si="3">C30</f>
        <v>798426.55937264196</v>
      </c>
    </row>
    <row r="31" spans="1:7" ht="14.4">
      <c r="A31" s="21" t="s">
        <v>4</v>
      </c>
      <c r="B31" s="21"/>
      <c r="C31" s="15">
        <f>workpaper!P12</f>
        <v>96878.04</v>
      </c>
      <c r="D31" s="15"/>
      <c r="E31" s="14">
        <f t="shared" si="2"/>
        <v>0</v>
      </c>
      <c r="F31" s="11"/>
      <c r="G31" s="14">
        <f t="shared" si="3"/>
        <v>96878.04</v>
      </c>
    </row>
    <row r="32" spans="1:7" ht="14.4">
      <c r="A32" s="21" t="s">
        <v>5</v>
      </c>
      <c r="B32" s="21"/>
      <c r="C32" s="15">
        <f>workpaper!P13</f>
        <v>154929.96</v>
      </c>
      <c r="D32" s="15"/>
      <c r="E32" s="14">
        <f t="shared" si="2"/>
        <v>0</v>
      </c>
      <c r="F32" s="11"/>
      <c r="G32" s="14">
        <f t="shared" si="3"/>
        <v>154929.96</v>
      </c>
    </row>
    <row r="33" spans="1:7" ht="14.4">
      <c r="A33" s="21" t="s">
        <v>6</v>
      </c>
      <c r="B33" s="21"/>
      <c r="C33" s="15">
        <f>workpaper!P14</f>
        <v>0</v>
      </c>
      <c r="D33" s="15"/>
      <c r="E33" s="14">
        <f t="shared" si="2"/>
        <v>0</v>
      </c>
      <c r="F33" s="11"/>
      <c r="G33" s="14">
        <f t="shared" si="3"/>
        <v>0</v>
      </c>
    </row>
    <row r="34" spans="1:7" ht="14.4">
      <c r="A34" s="21" t="s">
        <v>7</v>
      </c>
      <c r="B34" s="21"/>
      <c r="C34" s="15">
        <f>workpaper!P15</f>
        <v>30804</v>
      </c>
      <c r="D34" s="15"/>
      <c r="E34" s="14">
        <f t="shared" si="2"/>
        <v>0</v>
      </c>
      <c r="F34" s="11"/>
      <c r="G34" s="14">
        <f t="shared" si="3"/>
        <v>30804</v>
      </c>
    </row>
    <row r="35" spans="1:7" ht="14.4">
      <c r="A35" s="22" t="s">
        <v>8</v>
      </c>
      <c r="B35" s="22"/>
      <c r="C35" s="15">
        <f>workpaper!P16</f>
        <v>765680.63</v>
      </c>
      <c r="D35" s="15"/>
      <c r="E35" s="14">
        <f t="shared" si="2"/>
        <v>0</v>
      </c>
      <c r="F35" s="11"/>
      <c r="G35" s="15">
        <f>'Proposed Rates'!D30</f>
        <v>765680.63</v>
      </c>
    </row>
    <row r="36" spans="1:7" ht="14.4">
      <c r="A36" s="21" t="s">
        <v>9</v>
      </c>
      <c r="B36" s="21"/>
      <c r="C36" s="15">
        <f>workpaper!P17</f>
        <v>47194.280000000013</v>
      </c>
      <c r="D36" s="15"/>
      <c r="E36" s="14">
        <f t="shared" si="2"/>
        <v>0</v>
      </c>
      <c r="F36" s="11"/>
      <c r="G36" s="15">
        <f>C36</f>
        <v>47194.280000000013</v>
      </c>
    </row>
    <row r="37" spans="1:7" ht="14.4">
      <c r="A37" s="21" t="s">
        <v>10</v>
      </c>
      <c r="B37" s="21"/>
      <c r="C37" s="15">
        <f>workpaper!P18</f>
        <v>583109.21</v>
      </c>
      <c r="D37" s="15"/>
      <c r="E37" s="14">
        <f t="shared" si="2"/>
        <v>0</v>
      </c>
      <c r="F37" s="11"/>
      <c r="G37" s="15">
        <f>'Proposed Rates'!D23</f>
        <v>583109.21</v>
      </c>
    </row>
    <row r="38" spans="1:7" ht="14.4">
      <c r="A38" s="11" t="s">
        <v>11</v>
      </c>
      <c r="B38" s="16"/>
      <c r="C38" s="15">
        <f>workpaper!P19</f>
        <v>0</v>
      </c>
      <c r="D38" s="15"/>
      <c r="E38" s="14">
        <f t="shared" si="2"/>
        <v>0</v>
      </c>
      <c r="F38" s="11"/>
      <c r="G38" s="14">
        <f>C38</f>
        <v>0</v>
      </c>
    </row>
    <row r="39" spans="1:7" ht="14.4">
      <c r="A39" s="23" t="s">
        <v>12</v>
      </c>
      <c r="B39" s="16"/>
      <c r="C39" s="24">
        <f>workpaper!P20</f>
        <v>0</v>
      </c>
      <c r="D39" s="25"/>
      <c r="E39" s="26">
        <f t="shared" si="2"/>
        <v>0</v>
      </c>
      <c r="F39" s="11"/>
      <c r="G39" s="26">
        <f>C39</f>
        <v>0</v>
      </c>
    </row>
    <row r="40" spans="1:7" ht="14.4">
      <c r="A40" s="13" t="s">
        <v>0</v>
      </c>
      <c r="B40" s="18"/>
      <c r="C40" s="27">
        <f>SUM(C29:C39)</f>
        <v>2477022.6793726422</v>
      </c>
      <c r="D40" s="27"/>
      <c r="E40" s="27">
        <f>SUM(E29:E39)</f>
        <v>0</v>
      </c>
      <c r="F40" s="11"/>
      <c r="G40" s="27">
        <f>SUM(G29:G39)</f>
        <v>2477022.6793726422</v>
      </c>
    </row>
    <row r="41" spans="1:7">
      <c r="C41" s="2"/>
    </row>
  </sheetData>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tabSelected="1" topLeftCell="B1" workbookViewId="0">
      <selection activeCell="H12" sqref="H12"/>
    </sheetView>
  </sheetViews>
  <sheetFormatPr defaultColWidth="9.109375" defaultRowHeight="13.8"/>
  <cols>
    <col min="1" max="1" width="26.33203125" style="1" customWidth="1"/>
    <col min="2" max="2" width="46.33203125" style="1" customWidth="1"/>
    <col min="3" max="3" width="11" style="1" bestFit="1" customWidth="1"/>
    <col min="4" max="4" width="11.88671875" style="1" bestFit="1" customWidth="1"/>
    <col min="5" max="5" width="11.33203125" style="1" bestFit="1" customWidth="1"/>
    <col min="6" max="6" width="10.5546875" style="1" bestFit="1" customWidth="1"/>
    <col min="7" max="7" width="10.33203125" style="1" bestFit="1" customWidth="1"/>
    <col min="8" max="8" width="10.5546875" style="1" bestFit="1" customWidth="1"/>
    <col min="9" max="9" width="10.109375" style="1" bestFit="1" customWidth="1"/>
    <col min="10" max="11" width="9.88671875" style="1" bestFit="1" customWidth="1"/>
    <col min="12" max="12" width="9.6640625" style="1" bestFit="1" customWidth="1"/>
    <col min="13" max="13" width="10" style="1" bestFit="1" customWidth="1"/>
    <col min="14" max="14" width="9.6640625" style="1" bestFit="1" customWidth="1"/>
    <col min="15" max="15" width="10" style="1" bestFit="1" customWidth="1"/>
    <col min="16" max="16" width="11.33203125" style="1" bestFit="1" customWidth="1"/>
    <col min="17" max="17" width="12.33203125" style="1" bestFit="1" customWidth="1"/>
    <col min="18" max="18" width="10.33203125" style="1" bestFit="1" customWidth="1"/>
    <col min="19" max="19" width="11.5546875" style="1" bestFit="1" customWidth="1"/>
    <col min="20" max="16384" width="9.109375" style="1"/>
  </cols>
  <sheetData>
    <row r="1" spans="1:18" ht="14.4">
      <c r="A1" s="5" t="s">
        <v>32</v>
      </c>
      <c r="B1" s="30"/>
      <c r="C1" s="30"/>
      <c r="D1" s="30"/>
      <c r="E1" s="30"/>
      <c r="F1" s="31" t="str">
        <f>+'link in'!A14</f>
        <v>W/P - 2-3</v>
      </c>
      <c r="G1" s="10" t="str">
        <f>A1</f>
        <v>Workpaper #:</v>
      </c>
      <c r="H1" s="30"/>
      <c r="I1" s="30"/>
      <c r="J1" s="30"/>
      <c r="K1" s="30"/>
      <c r="L1" s="11"/>
      <c r="M1" s="30"/>
      <c r="N1" s="11"/>
      <c r="O1" s="11"/>
      <c r="P1" s="11"/>
      <c r="Q1" s="11"/>
      <c r="R1" s="31" t="str">
        <f>+F1</f>
        <v>W/P - 2-3</v>
      </c>
    </row>
    <row r="2" spans="1:18" ht="14.4">
      <c r="A2" s="6" t="s">
        <v>33</v>
      </c>
      <c r="B2" s="28"/>
      <c r="C2" s="28"/>
      <c r="D2" s="28"/>
      <c r="E2" s="28"/>
      <c r="F2" s="31" t="str">
        <f ca="1">RIGHT(CELL("filename",$A$1),LEN(CELL("filename",$A$1))-SEARCH("\Revenues",CELL("filename",$A$1),1))</f>
        <v>Revenues\[KAWC 2018 Rate Case - Other Operating Revenues.xlsx]workpaper</v>
      </c>
      <c r="G2" s="10" t="str">
        <f>A2</f>
        <v>Excel Reference</v>
      </c>
      <c r="H2" s="28"/>
      <c r="I2" s="28"/>
      <c r="J2" s="28"/>
      <c r="K2" s="28"/>
      <c r="L2" s="11"/>
      <c r="M2" s="28"/>
      <c r="N2" s="11"/>
      <c r="O2" s="11"/>
      <c r="P2" s="11"/>
      <c r="Q2" s="11"/>
      <c r="R2" s="31" t="str">
        <f ca="1">RIGHT(CELL("filename",$A$1),LEN(CELL("filename",$A$1))-SEARCH("\Revenues",CELL("filename",$A$1),1))</f>
        <v>Revenues\[KAWC 2018 Rate Case - Other Operating Revenues.xlsx]workpaper</v>
      </c>
    </row>
    <row r="3" spans="1:18" ht="14.4">
      <c r="A3" s="11"/>
      <c r="B3" s="11"/>
      <c r="C3" s="11"/>
      <c r="D3" s="11"/>
      <c r="E3" s="11"/>
      <c r="F3" s="11"/>
      <c r="G3" s="11"/>
      <c r="H3" s="11"/>
      <c r="I3" s="11"/>
      <c r="J3" s="11"/>
      <c r="K3" s="11"/>
      <c r="L3" s="11"/>
      <c r="M3" s="11"/>
      <c r="N3" s="11"/>
      <c r="O3" s="11"/>
      <c r="P3" s="11"/>
      <c r="Q3" s="11"/>
      <c r="R3" s="11"/>
    </row>
    <row r="4" spans="1:18" ht="14.4">
      <c r="A4" s="52" t="str">
        <f>'link in'!A10</f>
        <v>Kentucky American Water Company</v>
      </c>
      <c r="B4" s="52"/>
      <c r="C4" s="52"/>
      <c r="D4" s="52"/>
      <c r="E4" s="52"/>
      <c r="F4" s="52"/>
      <c r="G4" s="52" t="str">
        <f>A4</f>
        <v>Kentucky American Water Company</v>
      </c>
      <c r="H4" s="52"/>
      <c r="I4" s="52"/>
      <c r="J4" s="52"/>
      <c r="K4" s="52"/>
      <c r="L4" s="52"/>
      <c r="M4" s="52"/>
      <c r="N4" s="52"/>
      <c r="O4" s="52"/>
      <c r="P4" s="52"/>
      <c r="Q4" s="52"/>
      <c r="R4" s="52"/>
    </row>
    <row r="5" spans="1:18" ht="14.4">
      <c r="A5" s="52" t="str">
        <f>'link in'!A11</f>
        <v>Case No. 2018-00358</v>
      </c>
      <c r="B5" s="52"/>
      <c r="C5" s="52"/>
      <c r="D5" s="52"/>
      <c r="E5" s="52"/>
      <c r="F5" s="52"/>
      <c r="G5" s="52" t="str">
        <f t="shared" ref="G5:G7" si="0">A5</f>
        <v>Case No. 2018-00358</v>
      </c>
      <c r="H5" s="52"/>
      <c r="I5" s="52"/>
      <c r="J5" s="52"/>
      <c r="K5" s="52"/>
      <c r="L5" s="52"/>
      <c r="M5" s="52"/>
      <c r="N5" s="52"/>
      <c r="O5" s="52"/>
      <c r="P5" s="52"/>
      <c r="Q5" s="52"/>
      <c r="R5" s="52"/>
    </row>
    <row r="6" spans="1:18" ht="14.4">
      <c r="A6" s="52" t="str">
        <f>'link in'!A12</f>
        <v>For the 12 Months Ending June 30, 2020</v>
      </c>
      <c r="B6" s="52"/>
      <c r="C6" s="52"/>
      <c r="D6" s="52"/>
      <c r="E6" s="52"/>
      <c r="F6" s="52"/>
      <c r="G6" s="52" t="str">
        <f t="shared" si="0"/>
        <v>For the 12 Months Ending June 30, 2020</v>
      </c>
      <c r="H6" s="52"/>
      <c r="I6" s="52"/>
      <c r="J6" s="52"/>
      <c r="K6" s="52"/>
      <c r="L6" s="52"/>
      <c r="M6" s="52"/>
      <c r="N6" s="52"/>
      <c r="O6" s="52"/>
      <c r="P6" s="52"/>
      <c r="Q6" s="52"/>
      <c r="R6" s="52"/>
    </row>
    <row r="7" spans="1:18" ht="14.4">
      <c r="A7" s="52" t="s">
        <v>18</v>
      </c>
      <c r="B7" s="52"/>
      <c r="C7" s="52"/>
      <c r="D7" s="52"/>
      <c r="E7" s="52"/>
      <c r="F7" s="52"/>
      <c r="G7" s="52" t="str">
        <f t="shared" si="0"/>
        <v>Other Revenue</v>
      </c>
      <c r="H7" s="52"/>
      <c r="I7" s="52"/>
      <c r="J7" s="52"/>
      <c r="K7" s="52"/>
      <c r="L7" s="52"/>
      <c r="M7" s="52"/>
      <c r="N7" s="52"/>
      <c r="O7" s="52"/>
      <c r="P7" s="52"/>
      <c r="Q7" s="52"/>
      <c r="R7" s="52"/>
    </row>
    <row r="8" spans="1:18" ht="14.4">
      <c r="A8" s="28"/>
      <c r="B8" s="28"/>
      <c r="C8" s="28"/>
      <c r="D8" s="32"/>
      <c r="E8" s="32"/>
      <c r="F8" s="32"/>
      <c r="G8" s="32"/>
      <c r="H8" s="32"/>
      <c r="I8" s="32"/>
      <c r="J8" s="32"/>
      <c r="K8" s="32"/>
      <c r="L8" s="32"/>
      <c r="M8" s="32"/>
      <c r="N8" s="32"/>
      <c r="O8" s="32"/>
      <c r="P8" s="28"/>
      <c r="Q8" s="28"/>
      <c r="R8" s="28"/>
    </row>
    <row r="9" spans="1:18" ht="14.4">
      <c r="A9" s="33" t="s">
        <v>1</v>
      </c>
      <c r="B9" s="33" t="s">
        <v>16</v>
      </c>
      <c r="C9" s="28"/>
      <c r="D9" s="34">
        <v>43160</v>
      </c>
      <c r="E9" s="34">
        <v>43191</v>
      </c>
      <c r="F9" s="34">
        <v>43221</v>
      </c>
      <c r="G9" s="34">
        <v>43252</v>
      </c>
      <c r="H9" s="34">
        <v>43282</v>
      </c>
      <c r="I9" s="34">
        <v>43313</v>
      </c>
      <c r="J9" s="34">
        <v>43344</v>
      </c>
      <c r="K9" s="34">
        <v>43374</v>
      </c>
      <c r="L9" s="34">
        <v>43405</v>
      </c>
      <c r="M9" s="34">
        <v>43435</v>
      </c>
      <c r="N9" s="34">
        <v>43466</v>
      </c>
      <c r="O9" s="34">
        <v>43497</v>
      </c>
      <c r="P9" s="35" t="s">
        <v>0</v>
      </c>
      <c r="Q9" s="33" t="s">
        <v>13</v>
      </c>
      <c r="R9" s="33" t="s">
        <v>14</v>
      </c>
    </row>
    <row r="10" spans="1:18" ht="14.4">
      <c r="A10" s="36" t="s">
        <v>2</v>
      </c>
      <c r="B10" s="37">
        <v>40189900</v>
      </c>
      <c r="C10" s="28"/>
      <c r="D10" s="32">
        <f>+SUMIF('Other Operating Revenues'!$B$60:$B$70,workpaper!$B10,'Other Operating Revenues'!E$60:E$70)</f>
        <v>0</v>
      </c>
      <c r="E10" s="32">
        <f>+SUMIF('Other Operating Revenues'!$B$60:$B$70,workpaper!$B10,'Other Operating Revenues'!F$60:F$70)</f>
        <v>0</v>
      </c>
      <c r="F10" s="32">
        <f>+SUMIF('Other Operating Revenues'!$B$60:$B$70,workpaper!$B10,'Other Operating Revenues'!G$60:G$70)</f>
        <v>0</v>
      </c>
      <c r="G10" s="32">
        <f>+SUMIF('Other Operating Revenues'!$B$60:$B$70,workpaper!$B10,'Other Operating Revenues'!H$60:H$70)</f>
        <v>0</v>
      </c>
      <c r="H10" s="32">
        <f>+SUMIF('Other Operating Revenues'!$B$60:$B$70,workpaper!$B10,'Other Operating Revenues'!I$60:I$70)</f>
        <v>0</v>
      </c>
      <c r="I10" s="32">
        <f>+SUMIF('Other Operating Revenues'!$B$60:$B$70,workpaper!$B10,'Other Operating Revenues'!J$60:J$70)</f>
        <v>0</v>
      </c>
      <c r="J10" s="32">
        <f>+SUMIF('Other Operating Revenues'!$B$60:$B$70,workpaper!$B10,'Other Operating Revenues'!K$60:K$70)</f>
        <v>0</v>
      </c>
      <c r="K10" s="32">
        <f>+SUMIF('Other Operating Revenues'!$B$60:$B$70,workpaper!$B10,'Other Operating Revenues'!L$60:L$70)</f>
        <v>0</v>
      </c>
      <c r="L10" s="32">
        <f>+SUMIF('Other Operating Revenues'!$B$60:$B$70,workpaper!$B10,'Other Operating Revenues'!M$60:M$70)</f>
        <v>0</v>
      </c>
      <c r="M10" s="32">
        <f>+SUMIF('Other Operating Revenues'!$B$60:$B$70,workpaper!$B10,'Other Operating Revenues'!N$60:N$70)</f>
        <v>0</v>
      </c>
      <c r="N10" s="32">
        <f>+SUMIF('Other Operating Revenues'!$B$60:$B$70,workpaper!$B10,'Other Operating Revenues'!O$60:O$70)</f>
        <v>0</v>
      </c>
      <c r="O10" s="32">
        <f>+SUMIF('Other Operating Revenues'!$B$60:$B$70,workpaper!$B10,'Other Operating Revenues'!P$60:P$70)</f>
        <v>0</v>
      </c>
      <c r="P10" s="32">
        <f t="shared" ref="P10:P20" si="1">SUM(D10:O10)</f>
        <v>0</v>
      </c>
      <c r="Q10" s="38">
        <f>+'[88]Link in'!B98</f>
        <v>0</v>
      </c>
      <c r="R10" s="32">
        <f>P10-Q10</f>
        <v>0</v>
      </c>
    </row>
    <row r="11" spans="1:18" ht="14.4">
      <c r="A11" s="36" t="s">
        <v>3</v>
      </c>
      <c r="B11" s="37">
        <v>40310100</v>
      </c>
      <c r="C11" s="28"/>
      <c r="D11" s="32">
        <f>+SUMIF('Other Operating Revenues'!$B$60:$B$70,workpaper!$B11,'Other Operating Revenues'!E$60:E$70)</f>
        <v>69115.81</v>
      </c>
      <c r="E11" s="32">
        <f>+SUMIF('Other Operating Revenues'!$B$60:$B$70,workpaper!$B11,'Other Operating Revenues'!F$60:F$70)</f>
        <v>60600.110000000015</v>
      </c>
      <c r="F11" s="32">
        <f>+SUMIF('Other Operating Revenues'!$B$60:$B$70,workpaper!$B11,'Other Operating Revenues'!G$60:G$70)</f>
        <v>62719.37999999999</v>
      </c>
      <c r="G11" s="32">
        <f>+SUMIF('Other Operating Revenues'!$B$60:$B$70,workpaper!$B11,'Other Operating Revenues'!H$60:H$70)</f>
        <v>64161.089999999975</v>
      </c>
      <c r="H11" s="32">
        <f>+SUMIF('Other Operating Revenues'!$B$60:$B$70,workpaper!$B11,'Other Operating Revenues'!I$60:I$70)</f>
        <v>88338.03999999995</v>
      </c>
      <c r="I11" s="32">
        <f>+SUMIF('Other Operating Revenues'!$B$60:$B$70,workpaper!$B11,'Other Operating Revenues'!J$60:J$70)</f>
        <v>70691.429999999964</v>
      </c>
      <c r="J11" s="32">
        <f>+SUMIF('Other Operating Revenues'!$B$60:$B$70,workpaper!$B11,'Other Operating Revenues'!K$60:K$70)</f>
        <v>71460.596810306728</v>
      </c>
      <c r="K11" s="32">
        <f>+SUMIF('Other Operating Revenues'!$B$60:$B$70,workpaper!$B11,'Other Operating Revenues'!L$60:L$70)</f>
        <v>68770.267484390919</v>
      </c>
      <c r="L11" s="32">
        <f>+SUMIF('Other Operating Revenues'!$B$60:$B$70,workpaper!$B11,'Other Operating Revenues'!M$60:M$70)</f>
        <v>61948.627795580011</v>
      </c>
      <c r="M11" s="32">
        <f>+SUMIF('Other Operating Revenues'!$B$60:$B$70,workpaper!$B11,'Other Operating Revenues'!N$60:N$70)</f>
        <v>61184.2732903574</v>
      </c>
      <c r="N11" s="32">
        <f>+SUMIF('Other Operating Revenues'!$B$60:$B$70,workpaper!$B11,'Other Operating Revenues'!O$60:O$70)</f>
        <v>61047.4625893634</v>
      </c>
      <c r="O11" s="32">
        <f>+SUMIF('Other Operating Revenues'!$B$60:$B$70,workpaper!$B11,'Other Operating Revenues'!P$60:P$70)</f>
        <v>58389.471402643569</v>
      </c>
      <c r="P11" s="32">
        <f t="shared" si="1"/>
        <v>798426.55937264196</v>
      </c>
      <c r="Q11" s="38">
        <f>+'[88]Link in'!B99</f>
        <v>798426.55937264196</v>
      </c>
      <c r="R11" s="32">
        <f>P11-Q11</f>
        <v>0</v>
      </c>
    </row>
    <row r="12" spans="1:18" ht="14.4">
      <c r="A12" s="36" t="s">
        <v>4</v>
      </c>
      <c r="B12" s="37">
        <v>40310200</v>
      </c>
      <c r="C12" s="28"/>
      <c r="D12" s="32">
        <f>+SUMIF('Other Operating Revenues'!$B$60:$B$70,workpaper!$B12,'Other Operating Revenues'!E$60:E$70)</f>
        <v>7948.17</v>
      </c>
      <c r="E12" s="32">
        <f>+SUMIF('Other Operating Revenues'!$B$60:$B$70,workpaper!$B12,'Other Operating Revenues'!F$60:F$70)</f>
        <v>7948.17</v>
      </c>
      <c r="F12" s="32">
        <f>+SUMIF('Other Operating Revenues'!$B$60:$B$70,workpaper!$B12,'Other Operating Revenues'!G$60:G$70)</f>
        <v>9448.17</v>
      </c>
      <c r="G12" s="32">
        <f>+SUMIF('Other Operating Revenues'!$B$60:$B$70,workpaper!$B12,'Other Operating Revenues'!H$60:H$70)</f>
        <v>7948.17</v>
      </c>
      <c r="H12" s="32">
        <f>+SUMIF('Other Operating Revenues'!$B$60:$B$70,workpaper!$B12,'Other Operating Revenues'!I$60:I$70)</f>
        <v>7948.17</v>
      </c>
      <c r="I12" s="32">
        <f>+SUMIF('Other Operating Revenues'!$B$60:$B$70,workpaper!$B12,'Other Operating Revenues'!J$60:J$70)</f>
        <v>7948.17</v>
      </c>
      <c r="J12" s="32">
        <f>+SUMIF('Other Operating Revenues'!$B$60:$B$70,workpaper!$B12,'Other Operating Revenues'!K$60:K$70)</f>
        <v>7948.17</v>
      </c>
      <c r="K12" s="32">
        <f>+SUMIF('Other Operating Revenues'!$B$60:$B$70,workpaper!$B12,'Other Operating Revenues'!L$60:L$70)</f>
        <v>7948.17</v>
      </c>
      <c r="L12" s="32">
        <f>+SUMIF('Other Operating Revenues'!$B$60:$B$70,workpaper!$B12,'Other Operating Revenues'!M$60:M$70)</f>
        <v>7948.17</v>
      </c>
      <c r="M12" s="32">
        <f>+SUMIF('Other Operating Revenues'!$B$60:$B$70,workpaper!$B12,'Other Operating Revenues'!N$60:N$70)</f>
        <v>7948.17</v>
      </c>
      <c r="N12" s="32">
        <f>+SUMIF('Other Operating Revenues'!$B$60:$B$70,workpaper!$B12,'Other Operating Revenues'!O$60:O$70)</f>
        <v>7948.17</v>
      </c>
      <c r="O12" s="32">
        <f>+SUMIF('Other Operating Revenues'!$B$60:$B$70,workpaper!$B12,'Other Operating Revenues'!P$60:P$70)</f>
        <v>7948.17</v>
      </c>
      <c r="P12" s="32">
        <f t="shared" si="1"/>
        <v>96878.04</v>
      </c>
      <c r="Q12" s="38">
        <f>+'[88]Link in'!B100</f>
        <v>96878.04</v>
      </c>
      <c r="R12" s="32">
        <f t="shared" ref="R12:R20" si="2">P12-Q12</f>
        <v>0</v>
      </c>
    </row>
    <row r="13" spans="1:18" ht="14.4">
      <c r="A13" s="36" t="s">
        <v>5</v>
      </c>
      <c r="B13" s="37">
        <v>40310250</v>
      </c>
      <c r="C13" s="28"/>
      <c r="D13" s="32">
        <f>+SUMIF('Other Operating Revenues'!$B$60:$B$70,workpaper!$B13,'Other Operating Revenues'!E$60:E$70)</f>
        <v>12910.83</v>
      </c>
      <c r="E13" s="32">
        <f>+SUMIF('Other Operating Revenues'!$B$60:$B$70,workpaper!$B13,'Other Operating Revenues'!F$60:F$70)</f>
        <v>12910.83</v>
      </c>
      <c r="F13" s="32">
        <f>+SUMIF('Other Operating Revenues'!$B$60:$B$70,workpaper!$B13,'Other Operating Revenues'!G$60:G$70)</f>
        <v>12910.83</v>
      </c>
      <c r="G13" s="32">
        <f>+SUMIF('Other Operating Revenues'!$B$60:$B$70,workpaper!$B13,'Other Operating Revenues'!H$60:H$70)</f>
        <v>12910.83</v>
      </c>
      <c r="H13" s="32">
        <f>+SUMIF('Other Operating Revenues'!$B$60:$B$70,workpaper!$B13,'Other Operating Revenues'!I$60:I$70)</f>
        <v>12910.83</v>
      </c>
      <c r="I13" s="32">
        <f>+SUMIF('Other Operating Revenues'!$B$60:$B$70,workpaper!$B13,'Other Operating Revenues'!J$60:J$70)</f>
        <v>12910.83</v>
      </c>
      <c r="J13" s="32">
        <f>+SUMIF('Other Operating Revenues'!$B$60:$B$70,workpaper!$B13,'Other Operating Revenues'!K$60:K$70)</f>
        <v>12910.83</v>
      </c>
      <c r="K13" s="32">
        <f>+SUMIF('Other Operating Revenues'!$B$60:$B$70,workpaper!$B13,'Other Operating Revenues'!L$60:L$70)</f>
        <v>12910.83</v>
      </c>
      <c r="L13" s="32">
        <f>+SUMIF('Other Operating Revenues'!$B$60:$B$70,workpaper!$B13,'Other Operating Revenues'!M$60:M$70)</f>
        <v>12910.83</v>
      </c>
      <c r="M13" s="32">
        <f>+SUMIF('Other Operating Revenues'!$B$60:$B$70,workpaper!$B13,'Other Operating Revenues'!N$60:N$70)</f>
        <v>12910.83</v>
      </c>
      <c r="N13" s="32">
        <f>+SUMIF('Other Operating Revenues'!$B$60:$B$70,workpaper!$B13,'Other Operating Revenues'!O$60:O$70)</f>
        <v>12910.83</v>
      </c>
      <c r="O13" s="32">
        <f>+SUMIF('Other Operating Revenues'!$B$60:$B$70,workpaper!$B13,'Other Operating Revenues'!P$60:P$70)</f>
        <v>12910.83</v>
      </c>
      <c r="P13" s="32">
        <f t="shared" si="1"/>
        <v>154929.96</v>
      </c>
      <c r="Q13" s="38">
        <f>+'[88]Link in'!B101</f>
        <v>154929.96</v>
      </c>
      <c r="R13" s="32">
        <f t="shared" si="2"/>
        <v>0</v>
      </c>
    </row>
    <row r="14" spans="1:18" ht="14.4">
      <c r="A14" s="36" t="s">
        <v>6</v>
      </c>
      <c r="B14" s="37">
        <v>40310300</v>
      </c>
      <c r="C14" s="28"/>
      <c r="D14" s="32">
        <f>+SUMIF('Other Operating Revenues'!$B$60:$B$70,workpaper!$B14,'Other Operating Revenues'!E$60:E$70)</f>
        <v>0</v>
      </c>
      <c r="E14" s="32">
        <f>+SUMIF('Other Operating Revenues'!$B$60:$B$70,workpaper!$B14,'Other Operating Revenues'!F$60:F$70)</f>
        <v>0</v>
      </c>
      <c r="F14" s="32">
        <f>+SUMIF('Other Operating Revenues'!$B$60:$B$70,workpaper!$B14,'Other Operating Revenues'!G$60:G$70)</f>
        <v>0</v>
      </c>
      <c r="G14" s="32">
        <f>+SUMIF('Other Operating Revenues'!$B$60:$B$70,workpaper!$B14,'Other Operating Revenues'!H$60:H$70)</f>
        <v>0</v>
      </c>
      <c r="H14" s="32">
        <f>+SUMIF('Other Operating Revenues'!$B$60:$B$70,workpaper!$B14,'Other Operating Revenues'!I$60:I$70)</f>
        <v>0</v>
      </c>
      <c r="I14" s="32">
        <f>+SUMIF('Other Operating Revenues'!$B$60:$B$70,workpaper!$B14,'Other Operating Revenues'!J$60:J$70)</f>
        <v>0</v>
      </c>
      <c r="J14" s="32">
        <f>+SUMIF('Other Operating Revenues'!$B$60:$B$70,workpaper!$B14,'Other Operating Revenues'!K$60:K$70)</f>
        <v>0</v>
      </c>
      <c r="K14" s="32">
        <f>+SUMIF('Other Operating Revenues'!$B$60:$B$70,workpaper!$B14,'Other Operating Revenues'!L$60:L$70)</f>
        <v>0</v>
      </c>
      <c r="L14" s="32">
        <f>+SUMIF('Other Operating Revenues'!$B$60:$B$70,workpaper!$B14,'Other Operating Revenues'!M$60:M$70)</f>
        <v>0</v>
      </c>
      <c r="M14" s="32">
        <f>+SUMIF('Other Operating Revenues'!$B$60:$B$70,workpaper!$B14,'Other Operating Revenues'!N$60:N$70)</f>
        <v>0</v>
      </c>
      <c r="N14" s="32">
        <f>+SUMIF('Other Operating Revenues'!$B$60:$B$70,workpaper!$B14,'Other Operating Revenues'!O$60:O$70)</f>
        <v>0</v>
      </c>
      <c r="O14" s="32">
        <f>+SUMIF('Other Operating Revenues'!$B$60:$B$70,workpaper!$B14,'Other Operating Revenues'!P$60:P$70)</f>
        <v>0</v>
      </c>
      <c r="P14" s="32">
        <f t="shared" si="1"/>
        <v>0</v>
      </c>
      <c r="Q14" s="38">
        <f>+'[88]Link in'!B102</f>
        <v>0</v>
      </c>
      <c r="R14" s="32">
        <f t="shared" si="2"/>
        <v>0</v>
      </c>
    </row>
    <row r="15" spans="1:18" ht="14.4">
      <c r="A15" s="36" t="s">
        <v>7</v>
      </c>
      <c r="B15" s="37">
        <v>40310400</v>
      </c>
      <c r="C15" s="28"/>
      <c r="D15" s="32">
        <f>+SUMIF('Other Operating Revenues'!$B$60:$B$70,workpaper!$B15,'Other Operating Revenues'!E$60:E$70)</f>
        <v>2220</v>
      </c>
      <c r="E15" s="32">
        <f>+SUMIF('Other Operating Revenues'!$B$60:$B$70,workpaper!$B15,'Other Operating Revenues'!F$60:F$70)</f>
        <v>2100</v>
      </c>
      <c r="F15" s="32">
        <f>+SUMIF('Other Operating Revenues'!$B$60:$B$70,workpaper!$B15,'Other Operating Revenues'!G$60:G$70)</f>
        <v>2712</v>
      </c>
      <c r="G15" s="32">
        <f>+SUMIF('Other Operating Revenues'!$B$60:$B$70,workpaper!$B15,'Other Operating Revenues'!H$60:H$70)</f>
        <v>2880</v>
      </c>
      <c r="H15" s="32">
        <f>+SUMIF('Other Operating Revenues'!$B$60:$B$70,workpaper!$B15,'Other Operating Revenues'!I$60:I$70)</f>
        <v>2820</v>
      </c>
      <c r="I15" s="32">
        <f>+SUMIF('Other Operating Revenues'!$B$60:$B$70,workpaper!$B15,'Other Operating Revenues'!J$60:J$70)</f>
        <v>2568</v>
      </c>
      <c r="J15" s="32">
        <f>+SUMIF('Other Operating Revenues'!$B$60:$B$70,workpaper!$B15,'Other Operating Revenues'!K$60:K$70)</f>
        <v>2688</v>
      </c>
      <c r="K15" s="32">
        <f>+SUMIF('Other Operating Revenues'!$B$60:$B$70,workpaper!$B15,'Other Operating Revenues'!L$60:L$70)</f>
        <v>2376</v>
      </c>
      <c r="L15" s="32">
        <f>+SUMIF('Other Operating Revenues'!$B$60:$B$70,workpaper!$B15,'Other Operating Revenues'!M$60:M$70)</f>
        <v>2100</v>
      </c>
      <c r="M15" s="32">
        <f>+SUMIF('Other Operating Revenues'!$B$60:$B$70,workpaper!$B15,'Other Operating Revenues'!N$60:N$70)</f>
        <v>2592</v>
      </c>
      <c r="N15" s="32">
        <f>+SUMIF('Other Operating Revenues'!$B$60:$B$70,workpaper!$B15,'Other Operating Revenues'!O$60:O$70)</f>
        <v>3432</v>
      </c>
      <c r="O15" s="32">
        <f>+SUMIF('Other Operating Revenues'!$B$60:$B$70,workpaper!$B15,'Other Operating Revenues'!P$60:P$70)</f>
        <v>2316</v>
      </c>
      <c r="P15" s="32">
        <f t="shared" si="1"/>
        <v>30804</v>
      </c>
      <c r="Q15" s="38">
        <f>+'[88]Link in'!B103</f>
        <v>30804</v>
      </c>
      <c r="R15" s="32">
        <f t="shared" si="2"/>
        <v>0</v>
      </c>
    </row>
    <row r="16" spans="1:18" ht="14.4">
      <c r="A16" s="36" t="s">
        <v>8</v>
      </c>
      <c r="B16" s="37">
        <v>40310500</v>
      </c>
      <c r="C16" s="28"/>
      <c r="D16" s="32">
        <f>+SUMIF('Other Operating Revenues'!$B$60:$B$70,workpaper!$B16,'Other Operating Revenues'!E$60:E$70)</f>
        <v>55246.130000000005</v>
      </c>
      <c r="E16" s="32">
        <f>+SUMIF('Other Operating Revenues'!$B$60:$B$70,workpaper!$B16,'Other Operating Revenues'!F$60:F$70)</f>
        <v>59111.490000000005</v>
      </c>
      <c r="F16" s="32">
        <f>+SUMIF('Other Operating Revenues'!$B$60:$B$70,workpaper!$B16,'Other Operating Revenues'!G$60:G$70)</f>
        <v>69602.75</v>
      </c>
      <c r="G16" s="32">
        <f>+SUMIF('Other Operating Revenues'!$B$60:$B$70,workpaper!$B16,'Other Operating Revenues'!H$60:H$70)</f>
        <v>78876</v>
      </c>
      <c r="H16" s="32">
        <f>+SUMIF('Other Operating Revenues'!$B$60:$B$70,workpaper!$B16,'Other Operating Revenues'!I$60:I$70)</f>
        <v>84546</v>
      </c>
      <c r="I16" s="32">
        <f>+SUMIF('Other Operating Revenues'!$B$60:$B$70,workpaper!$B16,'Other Operating Revenues'!J$60:J$70)</f>
        <v>93996</v>
      </c>
      <c r="J16" s="32">
        <f>+SUMIF('Other Operating Revenues'!$B$60:$B$70,workpaper!$B16,'Other Operating Revenues'!K$60:K$70)</f>
        <v>68940.666666666672</v>
      </c>
      <c r="K16" s="32">
        <f>+SUMIF('Other Operating Revenues'!$B$60:$B$70,workpaper!$B16,'Other Operating Revenues'!L$60:L$70)</f>
        <v>61886.886666666665</v>
      </c>
      <c r="L16" s="32">
        <f>+SUMIF('Other Operating Revenues'!$B$60:$B$70,workpaper!$B16,'Other Operating Revenues'!M$60:M$70)</f>
        <v>50117.776666666665</v>
      </c>
      <c r="M16" s="32">
        <f>+SUMIF('Other Operating Revenues'!$B$60:$B$70,workpaper!$B16,'Other Operating Revenues'!N$60:N$70)</f>
        <v>49490.256666666668</v>
      </c>
      <c r="N16" s="32">
        <f>+SUMIF('Other Operating Revenues'!$B$60:$B$70,workpaper!$B16,'Other Operating Revenues'!O$60:O$70)</f>
        <v>48276.666666666664</v>
      </c>
      <c r="O16" s="32">
        <f>+SUMIF('Other Operating Revenues'!$B$60:$B$70,workpaper!$B16,'Other Operating Revenues'!P$60:P$70)</f>
        <v>45590.006666666661</v>
      </c>
      <c r="P16" s="32">
        <f t="shared" si="1"/>
        <v>765680.63</v>
      </c>
      <c r="Q16" s="38">
        <f>+'[88]Link in'!B104</f>
        <v>765680.63</v>
      </c>
      <c r="R16" s="32">
        <f t="shared" si="2"/>
        <v>0</v>
      </c>
    </row>
    <row r="17" spans="1:18" ht="14.4">
      <c r="A17" s="36" t="s">
        <v>9</v>
      </c>
      <c r="B17" s="37">
        <v>40310600</v>
      </c>
      <c r="C17" s="28"/>
      <c r="D17" s="32">
        <f>+SUMIF('Other Operating Revenues'!$B$60:$B$70,workpaper!$B17,'Other Operating Revenues'!E$60:E$70)</f>
        <v>4215.8100000000004</v>
      </c>
      <c r="E17" s="32">
        <f>+SUMIF('Other Operating Revenues'!$B$60:$B$70,workpaper!$B17,'Other Operating Revenues'!F$60:F$70)</f>
        <v>4432.03</v>
      </c>
      <c r="F17" s="32">
        <f>+SUMIF('Other Operating Revenues'!$B$60:$B$70,workpaper!$B17,'Other Operating Revenues'!G$60:G$70)</f>
        <v>4200.3300000000008</v>
      </c>
      <c r="G17" s="32">
        <f>+SUMIF('Other Operating Revenues'!$B$60:$B$70,workpaper!$B17,'Other Operating Revenues'!H$60:H$70)</f>
        <v>4252.6000000000004</v>
      </c>
      <c r="H17" s="32">
        <f>+SUMIF('Other Operating Revenues'!$B$60:$B$70,workpaper!$B17,'Other Operating Revenues'!I$60:I$70)</f>
        <v>4515.22</v>
      </c>
      <c r="I17" s="32">
        <f>+SUMIF('Other Operating Revenues'!$B$60:$B$70,workpaper!$B17,'Other Operating Revenues'!J$60:J$70)</f>
        <v>40.6899999999996</v>
      </c>
      <c r="J17" s="32">
        <f>+SUMIF('Other Operating Revenues'!$B$60:$B$70,workpaper!$B17,'Other Operating Revenues'!K$60:K$70)</f>
        <v>4423.8799999999992</v>
      </c>
      <c r="K17" s="32">
        <f>+SUMIF('Other Operating Revenues'!$B$60:$B$70,workpaper!$B17,'Other Operating Revenues'!L$60:L$70)</f>
        <v>4167.66</v>
      </c>
      <c r="L17" s="32">
        <f>+SUMIF('Other Operating Revenues'!$B$60:$B$70,workpaper!$B17,'Other Operating Revenues'!M$60:M$70)</f>
        <v>4295.7699999999995</v>
      </c>
      <c r="M17" s="32">
        <f>+SUMIF('Other Operating Revenues'!$B$60:$B$70,workpaper!$B17,'Other Operating Revenues'!N$60:N$70)</f>
        <v>4002.9699999999993</v>
      </c>
      <c r="N17" s="32">
        <f>+SUMIF('Other Operating Revenues'!$B$60:$B$70,workpaper!$B17,'Other Operating Revenues'!O$60:O$70)</f>
        <v>4395.91</v>
      </c>
      <c r="O17" s="32">
        <f>+SUMIF('Other Operating Revenues'!$B$60:$B$70,workpaper!$B17,'Other Operating Revenues'!P$60:P$70)</f>
        <v>4251.41</v>
      </c>
      <c r="P17" s="32">
        <f t="shared" si="1"/>
        <v>47194.280000000013</v>
      </c>
      <c r="Q17" s="38">
        <f>+'[88]Link in'!B105</f>
        <v>47194.280000000013</v>
      </c>
      <c r="R17" s="32">
        <f t="shared" si="2"/>
        <v>0</v>
      </c>
    </row>
    <row r="18" spans="1:18" ht="14.4">
      <c r="A18" s="36" t="s">
        <v>10</v>
      </c>
      <c r="B18" s="37">
        <v>40310700</v>
      </c>
      <c r="C18" s="28"/>
      <c r="D18" s="32">
        <f>+SUMIF('Other Operating Revenues'!$B$60:$B$70,workpaper!$B18,'Other Operating Revenues'!E$60:E$70)</f>
        <v>53046.86</v>
      </c>
      <c r="E18" s="32">
        <f>+SUMIF('Other Operating Revenues'!$B$60:$B$70,workpaper!$B18,'Other Operating Revenues'!F$60:F$70)</f>
        <v>54847.590000000004</v>
      </c>
      <c r="F18" s="32">
        <f>+SUMIF('Other Operating Revenues'!$B$60:$B$70,workpaper!$B18,'Other Operating Revenues'!G$60:G$70)</f>
        <v>53859.15</v>
      </c>
      <c r="G18" s="32">
        <f>+SUMIF('Other Operating Revenues'!$B$60:$B$70,workpaper!$B18,'Other Operating Revenues'!H$60:H$70)</f>
        <v>50521.389999999992</v>
      </c>
      <c r="H18" s="32">
        <f>+SUMIF('Other Operating Revenues'!$B$60:$B$70,workpaper!$B18,'Other Operating Revenues'!I$60:I$70)</f>
        <v>47830.89</v>
      </c>
      <c r="I18" s="32">
        <f>+SUMIF('Other Operating Revenues'!$B$60:$B$70,workpaper!$B18,'Other Operating Revenues'!J$60:J$70)</f>
        <v>23851.349999999995</v>
      </c>
      <c r="J18" s="32">
        <f>+SUMIF('Other Operating Revenues'!$B$60:$B$70,workpaper!$B18,'Other Operating Revenues'!K$60:K$70)</f>
        <v>53965.33</v>
      </c>
      <c r="K18" s="32">
        <f>+SUMIF('Other Operating Revenues'!$B$60:$B$70,workpaper!$B18,'Other Operating Revenues'!L$60:L$70)</f>
        <v>50381.33</v>
      </c>
      <c r="L18" s="32">
        <f>+SUMIF('Other Operating Revenues'!$B$60:$B$70,workpaper!$B18,'Other Operating Revenues'!M$60:M$70)</f>
        <v>52901.33</v>
      </c>
      <c r="M18" s="32">
        <f>+SUMIF('Other Operating Revenues'!$B$60:$B$70,workpaper!$B18,'Other Operating Revenues'!N$60:N$70)</f>
        <v>39909.33</v>
      </c>
      <c r="N18" s="32">
        <f>+SUMIF('Other Operating Revenues'!$B$60:$B$70,workpaper!$B18,'Other Operating Revenues'!O$60:O$70)</f>
        <v>46013.33</v>
      </c>
      <c r="O18" s="32">
        <f>+SUMIF('Other Operating Revenues'!$B$60:$B$70,workpaper!$B18,'Other Operating Revenues'!P$60:P$70)</f>
        <v>55981.33</v>
      </c>
      <c r="P18" s="32">
        <f t="shared" si="1"/>
        <v>583109.21</v>
      </c>
      <c r="Q18" s="38">
        <f>+'[88]Link in'!B106</f>
        <v>583109.21</v>
      </c>
      <c r="R18" s="32">
        <f t="shared" si="2"/>
        <v>0</v>
      </c>
    </row>
    <row r="19" spans="1:18" ht="14.4">
      <c r="A19" s="36" t="s">
        <v>11</v>
      </c>
      <c r="B19" s="37">
        <v>40319900</v>
      </c>
      <c r="C19" s="28"/>
      <c r="D19" s="32">
        <f>+SUMIF('Other Operating Revenues'!$B$60:$B$70,workpaper!$B19,'Other Operating Revenues'!E$60:E$70)</f>
        <v>0</v>
      </c>
      <c r="E19" s="32">
        <f>+SUMIF('Other Operating Revenues'!$B$60:$B$70,workpaper!$B19,'Other Operating Revenues'!F$60:F$70)</f>
        <v>0</v>
      </c>
      <c r="F19" s="32">
        <f>+SUMIF('Other Operating Revenues'!$B$60:$B$70,workpaper!$B19,'Other Operating Revenues'!G$60:G$70)</f>
        <v>0</v>
      </c>
      <c r="G19" s="32">
        <f>+SUMIF('Other Operating Revenues'!$B$60:$B$70,workpaper!$B19,'Other Operating Revenues'!H$60:H$70)</f>
        <v>0</v>
      </c>
      <c r="H19" s="32">
        <f>+SUMIF('Other Operating Revenues'!$B$60:$B$70,workpaper!$B19,'Other Operating Revenues'!I$60:I$70)</f>
        <v>0</v>
      </c>
      <c r="I19" s="32">
        <f>+SUMIF('Other Operating Revenues'!$B$60:$B$70,workpaper!$B19,'Other Operating Revenues'!J$60:J$70)</f>
        <v>0</v>
      </c>
      <c r="J19" s="32">
        <f>+SUMIF('Other Operating Revenues'!$B$60:$B$70,workpaper!$B19,'Other Operating Revenues'!K$60:K$70)</f>
        <v>0</v>
      </c>
      <c r="K19" s="32">
        <f>+SUMIF('Other Operating Revenues'!$B$60:$B$70,workpaper!$B19,'Other Operating Revenues'!L$60:L$70)</f>
        <v>0</v>
      </c>
      <c r="L19" s="32">
        <f>+SUMIF('Other Operating Revenues'!$B$60:$B$70,workpaper!$B19,'Other Operating Revenues'!M$60:M$70)</f>
        <v>0</v>
      </c>
      <c r="M19" s="32">
        <f>+SUMIF('Other Operating Revenues'!$B$60:$B$70,workpaper!$B19,'Other Operating Revenues'!N$60:N$70)</f>
        <v>0</v>
      </c>
      <c r="N19" s="32">
        <f>+SUMIF('Other Operating Revenues'!$B$60:$B$70,workpaper!$B19,'Other Operating Revenues'!O$60:O$70)</f>
        <v>0</v>
      </c>
      <c r="O19" s="32">
        <f>+SUMIF('Other Operating Revenues'!$B$60:$B$70,workpaper!$B19,'Other Operating Revenues'!P$60:P$70)</f>
        <v>0</v>
      </c>
      <c r="P19" s="32">
        <f t="shared" si="1"/>
        <v>0</v>
      </c>
      <c r="Q19" s="38">
        <f>+'[88]Link in'!B107</f>
        <v>0</v>
      </c>
      <c r="R19" s="32">
        <f t="shared" si="2"/>
        <v>0</v>
      </c>
    </row>
    <row r="20" spans="1:18" ht="14.4">
      <c r="A20" s="36" t="s">
        <v>12</v>
      </c>
      <c r="B20" s="37">
        <v>40359900</v>
      </c>
      <c r="C20" s="28"/>
      <c r="D20" s="32">
        <f>+SUMIF('Other Operating Revenues'!$B$60:$B$70,workpaper!$B20,'Other Operating Revenues'!E$60:E$70)</f>
        <v>0</v>
      </c>
      <c r="E20" s="32">
        <f>+SUMIF('Other Operating Revenues'!$B$60:$B$70,workpaper!$B20,'Other Operating Revenues'!F$60:F$70)</f>
        <v>0</v>
      </c>
      <c r="F20" s="32">
        <f>+SUMIF('Other Operating Revenues'!$B$60:$B$70,workpaper!$B20,'Other Operating Revenues'!G$60:G$70)</f>
        <v>0</v>
      </c>
      <c r="G20" s="32">
        <f>+SUMIF('Other Operating Revenues'!$B$60:$B$70,workpaper!$B20,'Other Operating Revenues'!H$60:H$70)</f>
        <v>0</v>
      </c>
      <c r="H20" s="32">
        <f>+SUMIF('Other Operating Revenues'!$B$60:$B$70,workpaper!$B20,'Other Operating Revenues'!I$60:I$70)</f>
        <v>0</v>
      </c>
      <c r="I20" s="32">
        <f>+SUMIF('Other Operating Revenues'!$B$60:$B$70,workpaper!$B20,'Other Operating Revenues'!J$60:J$70)</f>
        <v>0</v>
      </c>
      <c r="J20" s="32">
        <f>+SUMIF('Other Operating Revenues'!$B$60:$B$70,workpaper!$B20,'Other Operating Revenues'!K$60:K$70)</f>
        <v>0</v>
      </c>
      <c r="K20" s="32">
        <f>+SUMIF('Other Operating Revenues'!$B$60:$B$70,workpaper!$B20,'Other Operating Revenues'!L$60:L$70)</f>
        <v>0</v>
      </c>
      <c r="L20" s="32">
        <f>+SUMIF('Other Operating Revenues'!$B$60:$B$70,workpaper!$B20,'Other Operating Revenues'!M$60:M$70)</f>
        <v>0</v>
      </c>
      <c r="M20" s="32">
        <f>+SUMIF('Other Operating Revenues'!$B$60:$B$70,workpaper!$B20,'Other Operating Revenues'!N$60:N$70)</f>
        <v>0</v>
      </c>
      <c r="N20" s="32">
        <f>+SUMIF('Other Operating Revenues'!$B$60:$B$70,workpaper!$B20,'Other Operating Revenues'!O$60:O$70)</f>
        <v>0</v>
      </c>
      <c r="O20" s="32">
        <f>+SUMIF('Other Operating Revenues'!$B$60:$B$70,workpaper!$B20,'Other Operating Revenues'!P$60:P$70)</f>
        <v>0</v>
      </c>
      <c r="P20" s="32">
        <f t="shared" si="1"/>
        <v>0</v>
      </c>
      <c r="Q20" s="38">
        <f>+'[88]Link in'!B108</f>
        <v>0</v>
      </c>
      <c r="R20" s="32">
        <f t="shared" si="2"/>
        <v>0</v>
      </c>
    </row>
    <row r="21" spans="1:18" s="3" customFormat="1" ht="14.4">
      <c r="A21" s="28" t="s">
        <v>0</v>
      </c>
      <c r="B21" s="37"/>
      <c r="C21" s="28"/>
      <c r="D21" s="32">
        <f t="shared" ref="D21:O21" si="3">SUM(D10:D20)</f>
        <v>204703.61</v>
      </c>
      <c r="E21" s="32">
        <f t="shared" si="3"/>
        <v>201950.22000000003</v>
      </c>
      <c r="F21" s="32">
        <f t="shared" si="3"/>
        <v>215452.61</v>
      </c>
      <c r="G21" s="32">
        <f t="shared" si="3"/>
        <v>221550.07999999996</v>
      </c>
      <c r="H21" s="32">
        <f t="shared" si="3"/>
        <v>248909.14999999997</v>
      </c>
      <c r="I21" s="32">
        <f t="shared" si="3"/>
        <v>212006.46999999997</v>
      </c>
      <c r="J21" s="32">
        <f t="shared" si="3"/>
        <v>222337.47347697342</v>
      </c>
      <c r="K21" s="32">
        <f t="shared" si="3"/>
        <v>208441.14415105758</v>
      </c>
      <c r="L21" s="32">
        <f t="shared" si="3"/>
        <v>192222.50446224667</v>
      </c>
      <c r="M21" s="32">
        <f t="shared" si="3"/>
        <v>178037.82995702408</v>
      </c>
      <c r="N21" s="32">
        <f t="shared" si="3"/>
        <v>184024.36925603007</v>
      </c>
      <c r="O21" s="32">
        <f t="shared" si="3"/>
        <v>187387.21806931024</v>
      </c>
      <c r="P21" s="32">
        <f>SUM(P10:P20)</f>
        <v>2477022.6793726422</v>
      </c>
      <c r="Q21" s="32">
        <f>SUM(Q10:Q20)</f>
        <v>2477022.6793726422</v>
      </c>
      <c r="R21" s="32">
        <f>SUM(R10:R20)</f>
        <v>0</v>
      </c>
    </row>
    <row r="22" spans="1:18" s="3" customFormat="1" ht="14.4">
      <c r="A22" s="36"/>
      <c r="B22" s="37"/>
      <c r="C22" s="28"/>
      <c r="D22" s="32"/>
      <c r="E22" s="32"/>
      <c r="F22" s="32"/>
      <c r="G22" s="32"/>
      <c r="H22" s="32"/>
      <c r="I22" s="32"/>
      <c r="J22" s="32"/>
      <c r="K22" s="32"/>
      <c r="L22" s="32"/>
      <c r="M22" s="32"/>
      <c r="N22" s="32"/>
      <c r="O22" s="32"/>
      <c r="P22" s="28"/>
      <c r="Q22" s="28"/>
      <c r="R22" s="28"/>
    </row>
    <row r="23" spans="1:18" ht="14.4">
      <c r="A23" s="28"/>
      <c r="B23" s="37"/>
      <c r="C23" s="28"/>
      <c r="D23" s="32"/>
      <c r="E23" s="32"/>
      <c r="F23" s="32"/>
      <c r="G23" s="32"/>
      <c r="H23" s="32"/>
      <c r="I23" s="32"/>
      <c r="J23" s="32"/>
      <c r="K23" s="32"/>
      <c r="L23" s="32"/>
      <c r="M23" s="32"/>
      <c r="N23" s="32" t="s">
        <v>3688</v>
      </c>
      <c r="O23" s="32"/>
      <c r="P23" s="28"/>
      <c r="Q23" s="28"/>
      <c r="R23" s="28"/>
    </row>
    <row r="24" spans="1:18" ht="14.4">
      <c r="A24" s="28"/>
      <c r="B24" s="37"/>
      <c r="C24" s="28"/>
      <c r="D24" s="28"/>
      <c r="E24" s="28"/>
      <c r="F24" s="28"/>
      <c r="G24" s="28"/>
      <c r="H24" s="28"/>
      <c r="I24" s="28"/>
      <c r="J24" s="28"/>
      <c r="K24" s="28"/>
      <c r="L24" s="28"/>
      <c r="M24" s="28"/>
      <c r="N24" s="28"/>
      <c r="O24" s="28"/>
      <c r="P24" s="28"/>
      <c r="Q24" s="28"/>
      <c r="R24" s="28"/>
    </row>
    <row r="25" spans="1:18" ht="14.4">
      <c r="A25" s="33" t="s">
        <v>15</v>
      </c>
      <c r="B25" s="33" t="s">
        <v>16</v>
      </c>
      <c r="C25" s="28"/>
      <c r="D25" s="34">
        <v>43647</v>
      </c>
      <c r="E25" s="34">
        <v>43678</v>
      </c>
      <c r="F25" s="34">
        <v>43709</v>
      </c>
      <c r="G25" s="34">
        <v>43739</v>
      </c>
      <c r="H25" s="34">
        <v>43770</v>
      </c>
      <c r="I25" s="34">
        <v>43800</v>
      </c>
      <c r="J25" s="34">
        <v>43831</v>
      </c>
      <c r="K25" s="34">
        <v>43862</v>
      </c>
      <c r="L25" s="34">
        <v>43891</v>
      </c>
      <c r="M25" s="34">
        <v>43922</v>
      </c>
      <c r="N25" s="34">
        <v>43952</v>
      </c>
      <c r="O25" s="34">
        <v>43983</v>
      </c>
      <c r="P25" s="35" t="s">
        <v>0</v>
      </c>
      <c r="Q25" s="33" t="s">
        <v>17</v>
      </c>
      <c r="R25" s="33" t="s">
        <v>14</v>
      </c>
    </row>
    <row r="26" spans="1:18" ht="14.4">
      <c r="A26" s="36" t="s">
        <v>2</v>
      </c>
      <c r="B26" s="37">
        <v>40189900</v>
      </c>
      <c r="C26" s="28"/>
      <c r="D26" s="38">
        <f>+SUMIF('Other Operating Revenues'!$B$60:$B$70,workpaper!$B26,'Other Operating Revenues'!U$60:U$70)</f>
        <v>0</v>
      </c>
      <c r="E26" s="38">
        <f>+SUMIF('Other Operating Revenues'!$B$60:$B$70,workpaper!$B26,'Other Operating Revenues'!V$60:V$70)</f>
        <v>0</v>
      </c>
      <c r="F26" s="38">
        <f>+SUMIF('Other Operating Revenues'!$B$60:$B$70,workpaper!$B26,'Other Operating Revenues'!W$60:W$70)</f>
        <v>0</v>
      </c>
      <c r="G26" s="38">
        <f>+SUMIF('Other Operating Revenues'!$B$60:$B$70,workpaper!$B26,'Other Operating Revenues'!X$60:X$70)</f>
        <v>0</v>
      </c>
      <c r="H26" s="38">
        <f>+SUMIF('Other Operating Revenues'!$B$60:$B$70,workpaper!$B26,'Other Operating Revenues'!Y$60:Y$70)</f>
        <v>0</v>
      </c>
      <c r="I26" s="38">
        <f>+SUMIF('Other Operating Revenues'!$B$60:$B$70,workpaper!$B26,'Other Operating Revenues'!Z$60:Z$70)</f>
        <v>0</v>
      </c>
      <c r="J26" s="38">
        <f>+SUMIF('Other Operating Revenues'!$B$60:$B$70,workpaper!$B26,'Other Operating Revenues'!AA$60:AA$70)</f>
        <v>0</v>
      </c>
      <c r="K26" s="38">
        <f>+SUMIF('Other Operating Revenues'!$B$60:$B$70,workpaper!$B26,'Other Operating Revenues'!AB$60:AB$70)</f>
        <v>0</v>
      </c>
      <c r="L26" s="38">
        <f>+SUMIF('Other Operating Revenues'!$B$60:$B$70,workpaper!$B26,'Other Operating Revenues'!AC$60:AC$70)</f>
        <v>0</v>
      </c>
      <c r="M26" s="38">
        <f>+SUMIF('Other Operating Revenues'!$B$60:$B$70,workpaper!$B26,'Other Operating Revenues'!AD$60:AD$70)</f>
        <v>0</v>
      </c>
      <c r="N26" s="38">
        <f>+SUMIF('Other Operating Revenues'!$B$60:$B$70,workpaper!$B26,'Other Operating Revenues'!AE$60:AE$70)</f>
        <v>0</v>
      </c>
      <c r="O26" s="38">
        <f>+SUMIF('Other Operating Revenues'!$B$60:$B$70,workpaper!$B26,'Other Operating Revenues'!AF$60:AF$70)</f>
        <v>0</v>
      </c>
      <c r="P26" s="32">
        <f>ROUND(SUM(D26:O26),0)</f>
        <v>0</v>
      </c>
      <c r="Q26" s="32">
        <f>+'[88]Link in'!D98</f>
        <v>0</v>
      </c>
      <c r="R26" s="32">
        <f>Q26-P26</f>
        <v>0</v>
      </c>
    </row>
    <row r="27" spans="1:18" ht="14.4">
      <c r="A27" s="36" t="s">
        <v>3</v>
      </c>
      <c r="B27" s="37">
        <v>40310100</v>
      </c>
      <c r="C27" s="28"/>
      <c r="D27" s="38">
        <f>+SUMIF('Other Operating Revenues'!$B$60:$B$70,workpaper!$B27,'Other Operating Revenues'!U$60:U$70)</f>
        <v>71804.683116209257</v>
      </c>
      <c r="E27" s="38">
        <f>+SUMIF('Other Operating Revenues'!$B$60:$B$70,workpaper!$B27,'Other Operating Revenues'!V$60:V$70)</f>
        <v>72866.123784630749</v>
      </c>
      <c r="F27" s="38">
        <f>+SUMIF('Other Operating Revenues'!$B$60:$B$70,workpaper!$B27,'Other Operating Revenues'!W$60:W$70)</f>
        <v>71156.478351384474</v>
      </c>
      <c r="G27" s="38">
        <f>+SUMIF('Other Operating Revenues'!$B$60:$B$70,workpaper!$B27,'Other Operating Revenues'!X$60:X$70)</f>
        <v>68490.266519928846</v>
      </c>
      <c r="H27" s="38">
        <f>+SUMIF('Other Operating Revenues'!$B$60:$B$70,workpaper!$B27,'Other Operating Revenues'!Y$60:Y$70)</f>
        <v>61726.801124360099</v>
      </c>
      <c r="I27" s="38">
        <f>+SUMIF('Other Operating Revenues'!$B$60:$B$70,workpaper!$B27,'Other Operating Revenues'!Z$60:Z$70)</f>
        <v>60964.458918733406</v>
      </c>
      <c r="J27" s="38">
        <f>+SUMIF('Other Operating Revenues'!$B$60:$B$70,workpaper!$B27,'Other Operating Revenues'!AA$60:AA$70)</f>
        <v>60786.608971921982</v>
      </c>
      <c r="K27" s="38">
        <f>+SUMIF('Other Operating Revenues'!$B$60:$B$70,workpaper!$B27,'Other Operating Revenues'!AB$60:AB$70)</f>
        <v>58156.860763853474</v>
      </c>
      <c r="L27" s="38">
        <f>+SUMIF('Other Operating Revenues'!$B$60:$B$70,workpaper!$B27,'Other Operating Revenues'!AC$60:AC$70)</f>
        <v>61187.403491128309</v>
      </c>
      <c r="M27" s="38">
        <f>+SUMIF('Other Operating Revenues'!$B$60:$B$70,workpaper!$B27,'Other Operating Revenues'!AD$60:AD$70)</f>
        <v>61520.78474190936</v>
      </c>
      <c r="N27" s="38">
        <f>+SUMIF('Other Operating Revenues'!$B$60:$B$70,workpaper!$B27,'Other Operating Revenues'!AE$60:AE$70)</f>
        <v>66659.674779757232</v>
      </c>
      <c r="O27" s="38">
        <f>+SUMIF('Other Operating Revenues'!$B$60:$B$70,workpaper!$B27,'Other Operating Revenues'!AF$60:AF$70)</f>
        <v>69163.942918717948</v>
      </c>
      <c r="P27" s="32">
        <f>ROUND(SUM(D27:O27),0)</f>
        <v>784484</v>
      </c>
      <c r="Q27" s="32">
        <f>+'[88]Link in'!D99</f>
        <v>784484</v>
      </c>
      <c r="R27" s="32">
        <f t="shared" ref="R27:R36" si="4">Q27-P27</f>
        <v>0</v>
      </c>
    </row>
    <row r="28" spans="1:18" ht="14.4">
      <c r="A28" s="36" t="s">
        <v>4</v>
      </c>
      <c r="B28" s="37">
        <v>40310200</v>
      </c>
      <c r="C28" s="28"/>
      <c r="D28" s="38">
        <f>+SUMIF('Other Operating Revenues'!$B$60:$B$70,workpaper!$B28,'Other Operating Revenues'!U$60:U$70)</f>
        <v>7948.17</v>
      </c>
      <c r="E28" s="38">
        <f>+SUMIF('Other Operating Revenues'!$B$60:$B$70,workpaper!$B28,'Other Operating Revenues'!V$60:V$70)</f>
        <v>7948.17</v>
      </c>
      <c r="F28" s="38">
        <f>+SUMIF('Other Operating Revenues'!$B$60:$B$70,workpaper!$B28,'Other Operating Revenues'!W$60:W$70)</f>
        <v>7948.17</v>
      </c>
      <c r="G28" s="38">
        <f>+SUMIF('Other Operating Revenues'!$B$60:$B$70,workpaper!$B28,'Other Operating Revenues'!X$60:X$70)</f>
        <v>7948.17</v>
      </c>
      <c r="H28" s="38">
        <f>+SUMIF('Other Operating Revenues'!$B$60:$B$70,workpaper!$B28,'Other Operating Revenues'!Y$60:Y$70)</f>
        <v>7948.17</v>
      </c>
      <c r="I28" s="38">
        <f>+SUMIF('Other Operating Revenues'!$B$60:$B$70,workpaper!$B28,'Other Operating Revenues'!Z$60:Z$70)</f>
        <v>7948.17</v>
      </c>
      <c r="J28" s="38">
        <f>+SUMIF('Other Operating Revenues'!$B$60:$B$70,workpaper!$B28,'Other Operating Revenues'!AA$60:AA$70)</f>
        <v>7948.17</v>
      </c>
      <c r="K28" s="38">
        <f>+SUMIF('Other Operating Revenues'!$B$60:$B$70,workpaper!$B28,'Other Operating Revenues'!AB$60:AB$70)</f>
        <v>7948.17</v>
      </c>
      <c r="L28" s="38">
        <f>+SUMIF('Other Operating Revenues'!$B$60:$B$70,workpaper!$B28,'Other Operating Revenues'!AC$60:AC$70)</f>
        <v>7948.17</v>
      </c>
      <c r="M28" s="38">
        <f>+SUMIF('Other Operating Revenues'!$B$60:$B$70,workpaper!$B28,'Other Operating Revenues'!AD$60:AD$70)</f>
        <v>7948.17</v>
      </c>
      <c r="N28" s="38">
        <f>+SUMIF('Other Operating Revenues'!$B$60:$B$70,workpaper!$B28,'Other Operating Revenues'!AE$60:AE$70)</f>
        <v>9448.17</v>
      </c>
      <c r="O28" s="38">
        <f>+SUMIF('Other Operating Revenues'!$B$60:$B$70,workpaper!$B28,'Other Operating Revenues'!AF$60:AF$70)</f>
        <v>7948.17</v>
      </c>
      <c r="P28" s="32">
        <f t="shared" ref="P28:P34" si="5">ROUND(SUM(D28:O28),0)</f>
        <v>96878</v>
      </c>
      <c r="Q28" s="32">
        <f>+'[88]Link in'!D100</f>
        <v>96878</v>
      </c>
      <c r="R28" s="32">
        <f t="shared" si="4"/>
        <v>0</v>
      </c>
    </row>
    <row r="29" spans="1:18" ht="14.4">
      <c r="A29" s="36" t="s">
        <v>5</v>
      </c>
      <c r="B29" s="37">
        <v>40310250</v>
      </c>
      <c r="C29" s="28"/>
      <c r="D29" s="38">
        <f>+SUMIF('Other Operating Revenues'!$B$60:$B$70,workpaper!$B29,'Other Operating Revenues'!U$60:U$70)</f>
        <v>12910.83</v>
      </c>
      <c r="E29" s="38">
        <f>+SUMIF('Other Operating Revenues'!$B$60:$B$70,workpaper!$B29,'Other Operating Revenues'!V$60:V$70)</f>
        <v>12910.83</v>
      </c>
      <c r="F29" s="38">
        <f>+SUMIF('Other Operating Revenues'!$B$60:$B$70,workpaper!$B29,'Other Operating Revenues'!W$60:W$70)</f>
        <v>12910.83</v>
      </c>
      <c r="G29" s="38">
        <f>+SUMIF('Other Operating Revenues'!$B$60:$B$70,workpaper!$B29,'Other Operating Revenues'!X$60:X$70)</f>
        <v>12910.83</v>
      </c>
      <c r="H29" s="38">
        <f>+SUMIF('Other Operating Revenues'!$B$60:$B$70,workpaper!$B29,'Other Operating Revenues'!Y$60:Y$70)</f>
        <v>12910.83</v>
      </c>
      <c r="I29" s="38">
        <f>+SUMIF('Other Operating Revenues'!$B$60:$B$70,workpaper!$B29,'Other Operating Revenues'!Z$60:Z$70)</f>
        <v>12910.83</v>
      </c>
      <c r="J29" s="38">
        <f>+SUMIF('Other Operating Revenues'!$B$60:$B$70,workpaper!$B29,'Other Operating Revenues'!AA$60:AA$70)</f>
        <v>12910.83</v>
      </c>
      <c r="K29" s="38">
        <f>+SUMIF('Other Operating Revenues'!$B$60:$B$70,workpaper!$B29,'Other Operating Revenues'!AB$60:AB$70)</f>
        <v>12910.83</v>
      </c>
      <c r="L29" s="38">
        <f>+SUMIF('Other Operating Revenues'!$B$60:$B$70,workpaper!$B29,'Other Operating Revenues'!AC$60:AC$70)</f>
        <v>12910.83</v>
      </c>
      <c r="M29" s="38">
        <f>+SUMIF('Other Operating Revenues'!$B$60:$B$70,workpaper!$B29,'Other Operating Revenues'!AD$60:AD$70)</f>
        <v>12910.83</v>
      </c>
      <c r="N29" s="38">
        <f>+SUMIF('Other Operating Revenues'!$B$60:$B$70,workpaper!$B29,'Other Operating Revenues'!AE$60:AE$70)</f>
        <v>12910.83</v>
      </c>
      <c r="O29" s="38">
        <f>+SUMIF('Other Operating Revenues'!$B$60:$B$70,workpaper!$B29,'Other Operating Revenues'!AF$60:AF$70)</f>
        <v>12910.83</v>
      </c>
      <c r="P29" s="32">
        <f t="shared" si="5"/>
        <v>154930</v>
      </c>
      <c r="Q29" s="32">
        <f>+'[88]Link in'!D101</f>
        <v>154930</v>
      </c>
      <c r="R29" s="32">
        <f t="shared" si="4"/>
        <v>0</v>
      </c>
    </row>
    <row r="30" spans="1:18" ht="14.4">
      <c r="A30" s="36" t="s">
        <v>6</v>
      </c>
      <c r="B30" s="37">
        <v>40310300</v>
      </c>
      <c r="C30" s="28"/>
      <c r="D30" s="38">
        <f>+SUMIF('Other Operating Revenues'!$B$60:$B$70,workpaper!$B30,'Other Operating Revenues'!U$60:U$70)</f>
        <v>0</v>
      </c>
      <c r="E30" s="38">
        <f>+SUMIF('Other Operating Revenues'!$B$60:$B$70,workpaper!$B30,'Other Operating Revenues'!V$60:V$70)</f>
        <v>0</v>
      </c>
      <c r="F30" s="38">
        <f>+SUMIF('Other Operating Revenues'!$B$60:$B$70,workpaper!$B30,'Other Operating Revenues'!W$60:W$70)</f>
        <v>0</v>
      </c>
      <c r="G30" s="38">
        <f>+SUMIF('Other Operating Revenues'!$B$60:$B$70,workpaper!$B30,'Other Operating Revenues'!X$60:X$70)</f>
        <v>0</v>
      </c>
      <c r="H30" s="38">
        <f>+SUMIF('Other Operating Revenues'!$B$60:$B$70,workpaper!$B30,'Other Operating Revenues'!Y$60:Y$70)</f>
        <v>0</v>
      </c>
      <c r="I30" s="38">
        <f>+SUMIF('Other Operating Revenues'!$B$60:$B$70,workpaper!$B30,'Other Operating Revenues'!Z$60:Z$70)</f>
        <v>0</v>
      </c>
      <c r="J30" s="38">
        <f>+SUMIF('Other Operating Revenues'!$B$60:$B$70,workpaper!$B30,'Other Operating Revenues'!AA$60:AA$70)</f>
        <v>0</v>
      </c>
      <c r="K30" s="38">
        <f>+SUMIF('Other Operating Revenues'!$B$60:$B$70,workpaper!$B30,'Other Operating Revenues'!AB$60:AB$70)</f>
        <v>0</v>
      </c>
      <c r="L30" s="38">
        <f>+SUMIF('Other Operating Revenues'!$B$60:$B$70,workpaper!$B30,'Other Operating Revenues'!AC$60:AC$70)</f>
        <v>0</v>
      </c>
      <c r="M30" s="38">
        <f>+SUMIF('Other Operating Revenues'!$B$60:$B$70,workpaper!$B30,'Other Operating Revenues'!AD$60:AD$70)</f>
        <v>0</v>
      </c>
      <c r="N30" s="38">
        <f>+SUMIF('Other Operating Revenues'!$B$60:$B$70,workpaper!$B30,'Other Operating Revenues'!AE$60:AE$70)</f>
        <v>0</v>
      </c>
      <c r="O30" s="38">
        <f>+SUMIF('Other Operating Revenues'!$B$60:$B$70,workpaper!$B30,'Other Operating Revenues'!AF$60:AF$70)</f>
        <v>0</v>
      </c>
      <c r="P30" s="32">
        <f t="shared" si="5"/>
        <v>0</v>
      </c>
      <c r="Q30" s="32">
        <f>+'[88]Link in'!D102</f>
        <v>0</v>
      </c>
      <c r="R30" s="32">
        <f t="shared" si="4"/>
        <v>0</v>
      </c>
    </row>
    <row r="31" spans="1:18" ht="14.4">
      <c r="A31" s="36" t="s">
        <v>7</v>
      </c>
      <c r="B31" s="37">
        <v>40310400</v>
      </c>
      <c r="C31" s="28"/>
      <c r="D31" s="38">
        <f>+SUMIF('Other Operating Revenues'!$B$60:$B$70,workpaper!$B31,'Other Operating Revenues'!U$60:U$70)</f>
        <v>2832</v>
      </c>
      <c r="E31" s="38">
        <f>+SUMIF('Other Operating Revenues'!$B$60:$B$70,workpaper!$B31,'Other Operating Revenues'!V$60:V$70)</f>
        <v>2568</v>
      </c>
      <c r="F31" s="38">
        <f>+SUMIF('Other Operating Revenues'!$B$60:$B$70,workpaper!$B31,'Other Operating Revenues'!W$60:W$70)</f>
        <v>2688</v>
      </c>
      <c r="G31" s="38">
        <f>+SUMIF('Other Operating Revenues'!$B$60:$B$70,workpaper!$B31,'Other Operating Revenues'!X$60:X$70)</f>
        <v>2376</v>
      </c>
      <c r="H31" s="38">
        <f>+SUMIF('Other Operating Revenues'!$B$60:$B$70,workpaper!$B31,'Other Operating Revenues'!Y$60:Y$70)</f>
        <v>2100</v>
      </c>
      <c r="I31" s="38">
        <f>+SUMIF('Other Operating Revenues'!$B$60:$B$70,workpaper!$B31,'Other Operating Revenues'!Z$60:Z$70)</f>
        <v>2592</v>
      </c>
      <c r="J31" s="38">
        <f>+SUMIF('Other Operating Revenues'!$B$60:$B$70,workpaper!$B31,'Other Operating Revenues'!AA$60:AA$70)</f>
        <v>3432</v>
      </c>
      <c r="K31" s="38">
        <f>+SUMIF('Other Operating Revenues'!$B$60:$B$70,workpaper!$B31,'Other Operating Revenues'!AB$60:AB$70)</f>
        <v>2316</v>
      </c>
      <c r="L31" s="38">
        <f>+SUMIF('Other Operating Revenues'!$B$60:$B$70,workpaper!$B31,'Other Operating Revenues'!AC$60:AC$70)</f>
        <v>2220</v>
      </c>
      <c r="M31" s="38">
        <f>+SUMIF('Other Operating Revenues'!$B$60:$B$70,workpaper!$B31,'Other Operating Revenues'!AD$60:AD$70)</f>
        <v>2100</v>
      </c>
      <c r="N31" s="38">
        <f>+SUMIF('Other Operating Revenues'!$B$60:$B$70,workpaper!$B31,'Other Operating Revenues'!AE$60:AE$70)</f>
        <v>2784</v>
      </c>
      <c r="O31" s="38">
        <f>+SUMIF('Other Operating Revenues'!$B$60:$B$70,workpaper!$B31,'Other Operating Revenues'!AF$60:AF$70)</f>
        <v>2832</v>
      </c>
      <c r="P31" s="32">
        <f t="shared" si="5"/>
        <v>30840</v>
      </c>
      <c r="Q31" s="32">
        <f>+'[88]Link in'!D103</f>
        <v>30840</v>
      </c>
      <c r="R31" s="32">
        <f t="shared" si="4"/>
        <v>0</v>
      </c>
    </row>
    <row r="32" spans="1:18" ht="14.4">
      <c r="A32" s="36" t="s">
        <v>8</v>
      </c>
      <c r="B32" s="37">
        <v>40310500</v>
      </c>
      <c r="C32" s="28"/>
      <c r="D32" s="38">
        <f>+SUMIF('Other Operating Revenues'!$B$60:$B$70,workpaper!$B32,'Other Operating Revenues'!U$60:U$70)</f>
        <v>84550.666666666672</v>
      </c>
      <c r="E32" s="38">
        <f>+SUMIF('Other Operating Revenues'!$B$60:$B$70,workpaper!$B32,'Other Operating Revenues'!V$60:V$70)</f>
        <v>93972.666666666657</v>
      </c>
      <c r="F32" s="38">
        <f>+SUMIF('Other Operating Revenues'!$B$60:$B$70,workpaper!$B32,'Other Operating Revenues'!W$60:W$70)</f>
        <v>68940.666666666672</v>
      </c>
      <c r="G32" s="38">
        <f>+SUMIF('Other Operating Revenues'!$B$60:$B$70,workpaper!$B32,'Other Operating Revenues'!X$60:X$70)</f>
        <v>61886.886666666665</v>
      </c>
      <c r="H32" s="38">
        <f>+SUMIF('Other Operating Revenues'!$B$60:$B$70,workpaper!$B32,'Other Operating Revenues'!Y$60:Y$70)</f>
        <v>50117.776666666665</v>
      </c>
      <c r="I32" s="38">
        <f>+SUMIF('Other Operating Revenues'!$B$60:$B$70,workpaper!$B32,'Other Operating Revenues'!Z$60:Z$70)</f>
        <v>49490.256666666668</v>
      </c>
      <c r="J32" s="38">
        <f>+SUMIF('Other Operating Revenues'!$B$60:$B$70,workpaper!$B32,'Other Operating Revenues'!AA$60:AA$70)</f>
        <v>48276.666666666664</v>
      </c>
      <c r="K32" s="38">
        <f>+SUMIF('Other Operating Revenues'!$B$60:$B$70,workpaper!$B32,'Other Operating Revenues'!AB$60:AB$70)</f>
        <v>45590.006666666661</v>
      </c>
      <c r="L32" s="38">
        <f>+SUMIF('Other Operating Revenues'!$B$60:$B$70,workpaper!$B32,'Other Operating Revenues'!AC$60:AC$70)</f>
        <v>55362.796666666669</v>
      </c>
      <c r="M32" s="38">
        <f>+SUMIF('Other Operating Revenues'!$B$60:$B$70,workpaper!$B32,'Other Operating Revenues'!AD$60:AD$70)</f>
        <v>59116.156666666669</v>
      </c>
      <c r="N32" s="38">
        <f>+SUMIF('Other Operating Revenues'!$B$60:$B$70,workpaper!$B32,'Other Operating Revenues'!AE$60:AE$70)</f>
        <v>69551.416666666672</v>
      </c>
      <c r="O32" s="38">
        <f>+SUMIF('Other Operating Revenues'!$B$60:$B$70,workpaper!$B32,'Other Operating Revenues'!AF$60:AF$70)</f>
        <v>78824.666666666672</v>
      </c>
      <c r="P32" s="32">
        <f t="shared" si="5"/>
        <v>765681</v>
      </c>
      <c r="Q32" s="32">
        <f>+'[88]Link in'!D104</f>
        <v>765681</v>
      </c>
      <c r="R32" s="32">
        <f t="shared" si="4"/>
        <v>0</v>
      </c>
    </row>
    <row r="33" spans="1:18" ht="14.4">
      <c r="A33" s="36" t="s">
        <v>9</v>
      </c>
      <c r="B33" s="37">
        <v>40310600</v>
      </c>
      <c r="C33" s="28"/>
      <c r="D33" s="38">
        <f>+SUMIF('Other Operating Revenues'!$B$60:$B$70,workpaper!$B33,'Other Operating Revenues'!U$60:U$70)</f>
        <v>4515.22</v>
      </c>
      <c r="E33" s="38">
        <f>+SUMIF('Other Operating Revenues'!$B$60:$B$70,workpaper!$B33,'Other Operating Revenues'!V$60:V$70)</f>
        <v>4383.91</v>
      </c>
      <c r="F33" s="38">
        <f>+SUMIF('Other Operating Revenues'!$B$60:$B$70,workpaper!$B33,'Other Operating Revenues'!W$60:W$70)</f>
        <v>4423.8799999999992</v>
      </c>
      <c r="G33" s="38">
        <f>+SUMIF('Other Operating Revenues'!$B$60:$B$70,workpaper!$B33,'Other Operating Revenues'!X$60:X$70)</f>
        <v>4167.66</v>
      </c>
      <c r="H33" s="38">
        <f>+SUMIF('Other Operating Revenues'!$B$60:$B$70,workpaper!$B33,'Other Operating Revenues'!Y$60:Y$70)</f>
        <v>4295.7699999999995</v>
      </c>
      <c r="I33" s="38">
        <f>+SUMIF('Other Operating Revenues'!$B$60:$B$70,workpaper!$B33,'Other Operating Revenues'!Z$60:Z$70)</f>
        <v>4002.9699999999993</v>
      </c>
      <c r="J33" s="38">
        <f>+SUMIF('Other Operating Revenues'!$B$60:$B$70,workpaper!$B33,'Other Operating Revenues'!AA$60:AA$70)</f>
        <v>4395.91</v>
      </c>
      <c r="K33" s="38">
        <f>+SUMIF('Other Operating Revenues'!$B$60:$B$70,workpaper!$B33,'Other Operating Revenues'!AB$60:AB$70)</f>
        <v>4251.41</v>
      </c>
      <c r="L33" s="38">
        <f>+SUMIF('Other Operating Revenues'!$B$60:$B$70,workpaper!$B33,'Other Operating Revenues'!AC$60:AC$70)</f>
        <v>4215.8100000000004</v>
      </c>
      <c r="M33" s="38">
        <f>+SUMIF('Other Operating Revenues'!$B$60:$B$70,workpaper!$B33,'Other Operating Revenues'!AD$60:AD$70)</f>
        <v>4432.0299999999988</v>
      </c>
      <c r="N33" s="38">
        <f>+SUMIF('Other Operating Revenues'!$B$60:$B$70,workpaper!$B33,'Other Operating Revenues'!AE$60:AE$70)</f>
        <v>4200.33</v>
      </c>
      <c r="O33" s="38">
        <f>+SUMIF('Other Operating Revenues'!$B$60:$B$70,workpaper!$B33,'Other Operating Revenues'!AF$60:AF$70)</f>
        <v>4252.6000000000004</v>
      </c>
      <c r="P33" s="32">
        <f t="shared" si="5"/>
        <v>51538</v>
      </c>
      <c r="Q33" s="32">
        <f>+'[88]Link in'!D105</f>
        <v>51538</v>
      </c>
      <c r="R33" s="32">
        <f t="shared" si="4"/>
        <v>0</v>
      </c>
    </row>
    <row r="34" spans="1:18" ht="14.4">
      <c r="A34" s="36" t="s">
        <v>10</v>
      </c>
      <c r="B34" s="37">
        <v>40310700</v>
      </c>
      <c r="C34" s="28"/>
      <c r="D34" s="38">
        <f>+SUMIF('Other Operating Revenues'!$B$60:$B$70,workpaper!$B34,'Other Operating Revenues'!U$60:U$70)</f>
        <v>45789.33</v>
      </c>
      <c r="E34" s="38">
        <f>+SUMIF('Other Operating Revenues'!$B$60:$B$70,workpaper!$B34,'Other Operating Revenues'!V$60:V$70)</f>
        <v>46741.33</v>
      </c>
      <c r="F34" s="38">
        <f>+SUMIF('Other Operating Revenues'!$B$60:$B$70,workpaper!$B34,'Other Operating Revenues'!W$60:W$70)</f>
        <v>53965.33</v>
      </c>
      <c r="G34" s="38">
        <f>+SUMIF('Other Operating Revenues'!$B$60:$B$70,workpaper!$B34,'Other Operating Revenues'!X$60:X$70)</f>
        <v>50381.33</v>
      </c>
      <c r="H34" s="38">
        <f>+SUMIF('Other Operating Revenues'!$B$60:$B$70,workpaper!$B34,'Other Operating Revenues'!Y$60:Y$70)</f>
        <v>52901.33</v>
      </c>
      <c r="I34" s="38">
        <f>+SUMIF('Other Operating Revenues'!$B$60:$B$70,workpaper!$B34,'Other Operating Revenues'!Z$60:Z$70)</f>
        <v>39909.33</v>
      </c>
      <c r="J34" s="38">
        <f>+SUMIF('Other Operating Revenues'!$B$60:$B$70,workpaper!$B34,'Other Operating Revenues'!AA$60:AA$70)</f>
        <v>46013.33</v>
      </c>
      <c r="K34" s="38">
        <f>+SUMIF('Other Operating Revenues'!$B$60:$B$70,workpaper!$B34,'Other Operating Revenues'!AB$60:AB$70)</f>
        <v>55981.33</v>
      </c>
      <c r="L34" s="38">
        <f>+SUMIF('Other Operating Revenues'!$B$60:$B$70,workpaper!$B34,'Other Operating Revenues'!AC$60:AC$70)</f>
        <v>51277.33</v>
      </c>
      <c r="M34" s="38">
        <f>+SUMIF('Other Operating Revenues'!$B$60:$B$70,workpaper!$B34,'Other Operating Revenues'!AD$60:AD$70)</f>
        <v>52397.33</v>
      </c>
      <c r="N34" s="38">
        <f>+SUMIF('Other Operating Revenues'!$B$60:$B$70,workpaper!$B34,'Other Operating Revenues'!AE$60:AE$70)</f>
        <v>53909.33</v>
      </c>
      <c r="O34" s="38">
        <f>+SUMIF('Other Operating Revenues'!$B$60:$B$70,workpaper!$B34,'Other Operating Revenues'!AF$60:AF$70)</f>
        <v>49597.33</v>
      </c>
      <c r="P34" s="32">
        <f t="shared" si="5"/>
        <v>598864</v>
      </c>
      <c r="Q34" s="32">
        <f>+'[88]Link in'!D106</f>
        <v>598864</v>
      </c>
      <c r="R34" s="32">
        <f t="shared" si="4"/>
        <v>0</v>
      </c>
    </row>
    <row r="35" spans="1:18" ht="14.4">
      <c r="A35" s="36" t="s">
        <v>11</v>
      </c>
      <c r="B35" s="37">
        <v>40319900</v>
      </c>
      <c r="C35" s="28"/>
      <c r="D35" s="38">
        <f>+SUMIF('Other Operating Revenues'!$B$60:$B$70,workpaper!$B35,'Other Operating Revenues'!U$60:U$70)</f>
        <v>0</v>
      </c>
      <c r="E35" s="38">
        <f>+SUMIF('Other Operating Revenues'!$B$60:$B$70,workpaper!$B35,'Other Operating Revenues'!V$60:V$70)</f>
        <v>0</v>
      </c>
      <c r="F35" s="38">
        <f>+SUMIF('Other Operating Revenues'!$B$60:$B$70,workpaper!$B35,'Other Operating Revenues'!W$60:W$70)</f>
        <v>0</v>
      </c>
      <c r="G35" s="38">
        <f>+SUMIF('Other Operating Revenues'!$B$60:$B$70,workpaper!$B35,'Other Operating Revenues'!X$60:X$70)</f>
        <v>0</v>
      </c>
      <c r="H35" s="38">
        <f>+SUMIF('Other Operating Revenues'!$B$60:$B$70,workpaper!$B35,'Other Operating Revenues'!Y$60:Y$70)</f>
        <v>0</v>
      </c>
      <c r="I35" s="38">
        <f>+SUMIF('Other Operating Revenues'!$B$60:$B$70,workpaper!$B35,'Other Operating Revenues'!Z$60:Z$70)</f>
        <v>0</v>
      </c>
      <c r="J35" s="38">
        <f>+SUMIF('Other Operating Revenues'!$B$60:$B$70,workpaper!$B35,'Other Operating Revenues'!AA$60:AA$70)</f>
        <v>0</v>
      </c>
      <c r="K35" s="38">
        <f>+SUMIF('Other Operating Revenues'!$B$60:$B$70,workpaper!$B35,'Other Operating Revenues'!AB$60:AB$70)</f>
        <v>0</v>
      </c>
      <c r="L35" s="38">
        <f>+SUMIF('Other Operating Revenues'!$B$60:$B$70,workpaper!$B35,'Other Operating Revenues'!AC$60:AC$70)</f>
        <v>0</v>
      </c>
      <c r="M35" s="38">
        <f>+SUMIF('Other Operating Revenues'!$B$60:$B$70,workpaper!$B35,'Other Operating Revenues'!AD$60:AD$70)</f>
        <v>0</v>
      </c>
      <c r="N35" s="38">
        <f>+SUMIF('Other Operating Revenues'!$B$60:$B$70,workpaper!$B35,'Other Operating Revenues'!AE$60:AE$70)</f>
        <v>0</v>
      </c>
      <c r="O35" s="38">
        <f>+SUMIF('Other Operating Revenues'!$B$60:$B$70,workpaper!$B35,'Other Operating Revenues'!AF$60:AF$70)</f>
        <v>0</v>
      </c>
      <c r="P35" s="32">
        <f>ROUND(SUM(D35:O35),0)</f>
        <v>0</v>
      </c>
      <c r="Q35" s="32">
        <f>+'[88]Link in'!D107</f>
        <v>0</v>
      </c>
      <c r="R35" s="32">
        <f t="shared" si="4"/>
        <v>0</v>
      </c>
    </row>
    <row r="36" spans="1:18" ht="14.4">
      <c r="A36" s="36" t="s">
        <v>12</v>
      </c>
      <c r="B36" s="37">
        <v>40359900</v>
      </c>
      <c r="C36" s="28"/>
      <c r="D36" s="38">
        <f>+SUMIF('Other Operating Revenues'!$B$60:$B$70,workpaper!$B36,'Other Operating Revenues'!U$60:U$70)</f>
        <v>0</v>
      </c>
      <c r="E36" s="38">
        <f>+SUMIF('Other Operating Revenues'!$B$60:$B$70,workpaper!$B36,'Other Operating Revenues'!V$60:V$70)</f>
        <v>0</v>
      </c>
      <c r="F36" s="38">
        <f>+SUMIF('Other Operating Revenues'!$B$60:$B$70,workpaper!$B36,'Other Operating Revenues'!W$60:W$70)</f>
        <v>0</v>
      </c>
      <c r="G36" s="38">
        <f>+SUMIF('Other Operating Revenues'!$B$60:$B$70,workpaper!$B36,'Other Operating Revenues'!X$60:X$70)</f>
        <v>0</v>
      </c>
      <c r="H36" s="38">
        <f>+SUMIF('Other Operating Revenues'!$B$60:$B$70,workpaper!$B36,'Other Operating Revenues'!Y$60:Y$70)</f>
        <v>0</v>
      </c>
      <c r="I36" s="38">
        <f>+SUMIF('Other Operating Revenues'!$B$60:$B$70,workpaper!$B36,'Other Operating Revenues'!Z$60:Z$70)</f>
        <v>0</v>
      </c>
      <c r="J36" s="38">
        <f>+SUMIF('Other Operating Revenues'!$B$60:$B$70,workpaper!$B36,'Other Operating Revenues'!AA$60:AA$70)</f>
        <v>0</v>
      </c>
      <c r="K36" s="38">
        <f>+SUMIF('Other Operating Revenues'!$B$60:$B$70,workpaper!$B36,'Other Operating Revenues'!AB$60:AB$70)</f>
        <v>0</v>
      </c>
      <c r="L36" s="38">
        <f>+SUMIF('Other Operating Revenues'!$B$60:$B$70,workpaper!$B36,'Other Operating Revenues'!AC$60:AC$70)</f>
        <v>0</v>
      </c>
      <c r="M36" s="38">
        <f>+SUMIF('Other Operating Revenues'!$B$60:$B$70,workpaper!$B36,'Other Operating Revenues'!AD$60:AD$70)</f>
        <v>0</v>
      </c>
      <c r="N36" s="38">
        <f>+SUMIF('Other Operating Revenues'!$B$60:$B$70,workpaper!$B36,'Other Operating Revenues'!AE$60:AE$70)</f>
        <v>0</v>
      </c>
      <c r="O36" s="38">
        <f>+SUMIF('Other Operating Revenues'!$B$60:$B$70,workpaper!$B36,'Other Operating Revenues'!AF$60:AF$70)</f>
        <v>0</v>
      </c>
      <c r="P36" s="32">
        <f t="shared" ref="P36" si="6">SUM(D36:O36)</f>
        <v>0</v>
      </c>
      <c r="Q36" s="32">
        <f>+'[88]Link in'!D108</f>
        <v>0</v>
      </c>
      <c r="R36" s="32">
        <f t="shared" si="4"/>
        <v>0</v>
      </c>
    </row>
    <row r="37" spans="1:18" ht="14.4">
      <c r="A37" s="28" t="s">
        <v>0</v>
      </c>
      <c r="B37" s="28"/>
      <c r="C37" s="28"/>
      <c r="D37" s="32">
        <f>SUM(D26:D35)</f>
        <v>230350.8997828759</v>
      </c>
      <c r="E37" s="32">
        <f t="shared" ref="E37:O37" si="7">SUM(E26:E35)</f>
        <v>241391.03045129741</v>
      </c>
      <c r="F37" s="32">
        <f t="shared" si="7"/>
        <v>222033.35501805117</v>
      </c>
      <c r="G37" s="32">
        <f t="shared" si="7"/>
        <v>208161.14318659552</v>
      </c>
      <c r="H37" s="32">
        <f t="shared" si="7"/>
        <v>192000.67779102677</v>
      </c>
      <c r="I37" s="32">
        <f t="shared" si="7"/>
        <v>177818.01558540005</v>
      </c>
      <c r="J37" s="32">
        <f t="shared" si="7"/>
        <v>183763.51563858864</v>
      </c>
      <c r="K37" s="32">
        <f t="shared" si="7"/>
        <v>187154.60743052012</v>
      </c>
      <c r="L37" s="32">
        <f t="shared" si="7"/>
        <v>195122.340157795</v>
      </c>
      <c r="M37" s="32">
        <f t="shared" si="7"/>
        <v>200425.30140857602</v>
      </c>
      <c r="N37" s="32">
        <f t="shared" si="7"/>
        <v>219463.75144642388</v>
      </c>
      <c r="O37" s="32">
        <f t="shared" si="7"/>
        <v>225529.5395853846</v>
      </c>
      <c r="P37" s="32">
        <f>SUM(P26:P36)</f>
        <v>2483215</v>
      </c>
      <c r="Q37" s="32">
        <f t="shared" ref="Q37:R37" si="8">SUM(Q26:Q36)</f>
        <v>2483215</v>
      </c>
      <c r="R37" s="32">
        <f t="shared" si="8"/>
        <v>0</v>
      </c>
    </row>
    <row r="38" spans="1:18">
      <c r="A38" s="3"/>
      <c r="B38" s="3"/>
      <c r="C38" s="3"/>
      <c r="D38" s="3"/>
      <c r="E38" s="3"/>
      <c r="F38" s="3"/>
      <c r="G38" s="3"/>
      <c r="H38" s="3"/>
      <c r="I38" s="3"/>
      <c r="J38" s="3"/>
      <c r="K38" s="3"/>
      <c r="L38" s="3"/>
      <c r="M38" s="3"/>
      <c r="N38" s="3"/>
      <c r="O38" s="3"/>
      <c r="P38" s="3"/>
      <c r="Q38" s="3"/>
      <c r="R38" s="3"/>
    </row>
    <row r="39" spans="1:18">
      <c r="A39" s="3"/>
      <c r="B39" s="3"/>
      <c r="C39" s="3"/>
      <c r="D39" s="4"/>
      <c r="E39" s="4"/>
      <c r="F39" s="4"/>
      <c r="G39" s="4"/>
      <c r="H39" s="4"/>
      <c r="I39" s="4"/>
      <c r="J39" s="4"/>
      <c r="K39" s="4"/>
      <c r="L39" s="4"/>
      <c r="M39" s="4"/>
      <c r="N39" s="4"/>
      <c r="O39" s="3"/>
      <c r="P39" s="3"/>
      <c r="Q39" s="3"/>
      <c r="R39" s="3"/>
    </row>
    <row r="40" spans="1:18">
      <c r="A40" s="3"/>
      <c r="B40" s="3"/>
      <c r="C40" s="3"/>
      <c r="D40" s="3"/>
      <c r="E40" s="3"/>
      <c r="F40" s="3"/>
      <c r="G40" s="3"/>
      <c r="H40" s="3"/>
      <c r="I40" s="3"/>
      <c r="J40" s="3"/>
      <c r="K40" s="3"/>
      <c r="L40" s="3"/>
      <c r="M40" s="3"/>
      <c r="N40" s="3"/>
      <c r="O40" s="3"/>
      <c r="P40" s="3" t="s">
        <v>3688</v>
      </c>
      <c r="Q40" s="3"/>
      <c r="R40" s="3"/>
    </row>
    <row r="41" spans="1:18">
      <c r="A41" s="3"/>
      <c r="B41" s="3"/>
      <c r="C41" s="3"/>
      <c r="D41" s="3"/>
      <c r="E41" s="3"/>
      <c r="F41" s="3"/>
      <c r="G41" s="3"/>
      <c r="H41" s="3"/>
      <c r="I41" s="3"/>
      <c r="J41" s="3"/>
      <c r="K41" s="3"/>
      <c r="L41" s="3"/>
      <c r="M41" s="3"/>
      <c r="N41" s="3"/>
      <c r="O41" s="3"/>
      <c r="P41" s="3"/>
      <c r="Q41" s="3"/>
      <c r="R41" s="3"/>
    </row>
  </sheetData>
  <mergeCells count="8">
    <mergeCell ref="G5:R5"/>
    <mergeCell ref="G6:R6"/>
    <mergeCell ref="G7:R7"/>
    <mergeCell ref="A4:F4"/>
    <mergeCell ref="A5:F5"/>
    <mergeCell ref="A6:F6"/>
    <mergeCell ref="A7:F7"/>
    <mergeCell ref="G4:R4"/>
  </mergeCells>
  <pageMargins left="0.7" right="0.7" top="0.75" bottom="0.75" header="0.3" footer="0.3"/>
  <pageSetup orientation="landscape"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zoomScaleNormal="100" workbookViewId="0">
      <selection activeCell="F10" sqref="F10"/>
    </sheetView>
  </sheetViews>
  <sheetFormatPr defaultRowHeight="13.2"/>
  <cols>
    <col min="1" max="1" width="20.5546875" bestFit="1" customWidth="1"/>
    <col min="2" max="2" width="16.6640625" customWidth="1"/>
    <col min="3" max="3" width="2.6640625" customWidth="1"/>
    <col min="4" max="4" width="16.6640625" customWidth="1"/>
  </cols>
  <sheetData>
    <row r="1" spans="1:11" ht="14.4">
      <c r="A1" s="10" t="str">
        <f>+workpaper!A1</f>
        <v>Workpaper #:</v>
      </c>
      <c r="B1" s="11"/>
      <c r="C1" s="11"/>
      <c r="D1" s="11"/>
      <c r="E1" s="11"/>
      <c r="K1" s="7" t="str">
        <f>+'link in'!A14</f>
        <v>W/P - 2-3</v>
      </c>
    </row>
    <row r="2" spans="1:11" ht="14.4">
      <c r="A2" s="10" t="str">
        <f>+workpaper!A2</f>
        <v>Excel Reference</v>
      </c>
      <c r="B2" s="11"/>
      <c r="C2" s="11"/>
      <c r="D2" s="11"/>
      <c r="E2" s="11"/>
      <c r="K2" s="7" t="str">
        <f ca="1">RIGHT(CELL("filename",$A$1),LEN(CELL("filename",$A$1))-SEARCH("\Revenues",CELL("filename",$A$1),1))</f>
        <v>Revenues\[KAWC 2018 Rate Case - Other Operating Revenues.xlsx]Proposed Rates</v>
      </c>
    </row>
    <row r="3" spans="1:11" ht="14.4">
      <c r="A3" s="11"/>
      <c r="B3" s="11"/>
      <c r="C3" s="11"/>
      <c r="D3" s="11"/>
      <c r="E3" s="11"/>
    </row>
    <row r="4" spans="1:11" ht="14.4">
      <c r="A4" s="11"/>
      <c r="B4" s="11"/>
      <c r="C4" s="11"/>
      <c r="D4" s="11"/>
      <c r="E4" s="11"/>
    </row>
    <row r="5" spans="1:11" ht="14.4">
      <c r="A5" s="11"/>
      <c r="B5" s="12" t="s">
        <v>20</v>
      </c>
      <c r="C5" s="13"/>
      <c r="D5" s="12" t="s">
        <v>21</v>
      </c>
      <c r="E5" s="11"/>
    </row>
    <row r="6" spans="1:11" ht="14.4">
      <c r="A6" s="11" t="s">
        <v>19</v>
      </c>
      <c r="B6" s="15">
        <v>56</v>
      </c>
      <c r="C6" s="11"/>
      <c r="D6" s="15">
        <f>28*2</f>
        <v>56</v>
      </c>
      <c r="E6" s="11"/>
    </row>
    <row r="7" spans="1:11" ht="14.4">
      <c r="A7" s="11"/>
      <c r="B7" s="15"/>
      <c r="C7" s="11"/>
      <c r="D7" s="15"/>
      <c r="E7" s="11"/>
    </row>
    <row r="8" spans="1:11" ht="14.4">
      <c r="A8" s="11" t="s">
        <v>31</v>
      </c>
      <c r="B8" s="15">
        <f>workpaper!P34</f>
        <v>598864</v>
      </c>
      <c r="C8" s="14"/>
      <c r="D8" s="15">
        <f>B10*D6</f>
        <v>598864</v>
      </c>
      <c r="E8" s="11"/>
    </row>
    <row r="9" spans="1:11" ht="14.4">
      <c r="A9" s="11"/>
      <c r="B9" s="15"/>
      <c r="C9" s="11"/>
      <c r="D9" s="15"/>
      <c r="E9" s="11"/>
    </row>
    <row r="10" spans="1:11" ht="14.4">
      <c r="A10" s="11" t="s">
        <v>23</v>
      </c>
      <c r="B10" s="15">
        <f>B8/B6</f>
        <v>10694</v>
      </c>
      <c r="C10" s="11"/>
      <c r="D10" s="15">
        <f>D8/D6</f>
        <v>10694</v>
      </c>
      <c r="E10" s="11"/>
    </row>
    <row r="11" spans="1:11" ht="14.4">
      <c r="A11" s="11"/>
      <c r="B11" s="15"/>
      <c r="C11" s="11"/>
      <c r="D11" s="15"/>
      <c r="E11" s="11"/>
    </row>
    <row r="12" spans="1:11" ht="14.4">
      <c r="A12" s="11"/>
      <c r="B12" s="15"/>
      <c r="C12" s="11"/>
      <c r="D12" s="15"/>
      <c r="E12" s="11"/>
    </row>
    <row r="13" spans="1:11" ht="14.4">
      <c r="A13" s="11" t="s">
        <v>24</v>
      </c>
      <c r="B13" s="15">
        <f>B6</f>
        <v>56</v>
      </c>
      <c r="C13" s="11"/>
      <c r="D13" s="15">
        <v>56</v>
      </c>
      <c r="E13" s="11"/>
    </row>
    <row r="14" spans="1:11" ht="14.4">
      <c r="A14" s="11"/>
      <c r="B14" s="15"/>
      <c r="C14" s="11"/>
      <c r="D14" s="15"/>
      <c r="E14" s="11"/>
    </row>
    <row r="15" spans="1:11" ht="14.4">
      <c r="A15" s="11" t="s">
        <v>31</v>
      </c>
      <c r="B15" s="15">
        <f>workpaper!P32</f>
        <v>765681</v>
      </c>
      <c r="C15" s="14"/>
      <c r="D15" s="15">
        <f>B17*D13</f>
        <v>765681</v>
      </c>
      <c r="E15" s="11"/>
    </row>
    <row r="16" spans="1:11" ht="14.4">
      <c r="A16" s="11"/>
      <c r="B16" s="15"/>
      <c r="C16" s="11"/>
      <c r="D16" s="15"/>
      <c r="E16" s="11"/>
    </row>
    <row r="17" spans="1:5" ht="14.4">
      <c r="A17" s="11" t="s">
        <v>25</v>
      </c>
      <c r="B17" s="15">
        <f>B15/B13</f>
        <v>13672.875</v>
      </c>
      <c r="C17" s="11"/>
      <c r="D17" s="15">
        <f>D15/D13</f>
        <v>13672.875</v>
      </c>
      <c r="E17" s="11"/>
    </row>
    <row r="18" spans="1:5" ht="14.4">
      <c r="A18" s="11"/>
      <c r="B18" s="15"/>
      <c r="C18" s="11"/>
      <c r="D18" s="15"/>
      <c r="E18" s="11"/>
    </row>
    <row r="19" spans="1:5" ht="14.4">
      <c r="A19" s="11"/>
      <c r="B19" s="15"/>
      <c r="C19" s="11"/>
      <c r="D19" s="15"/>
      <c r="E19" s="11"/>
    </row>
    <row r="20" spans="1:5" ht="14.4">
      <c r="A20" s="13" t="s">
        <v>1</v>
      </c>
      <c r="B20" s="15"/>
      <c r="C20" s="11"/>
      <c r="D20" s="15"/>
      <c r="E20" s="11"/>
    </row>
    <row r="21" spans="1:5" ht="14.4">
      <c r="A21" s="11" t="s">
        <v>19</v>
      </c>
      <c r="B21" s="15">
        <v>56</v>
      </c>
      <c r="C21" s="11"/>
      <c r="D21" s="15">
        <f>28*2</f>
        <v>56</v>
      </c>
      <c r="E21" s="11"/>
    </row>
    <row r="22" spans="1:5" ht="14.4">
      <c r="A22" s="11"/>
      <c r="B22" s="15"/>
      <c r="C22" s="11"/>
      <c r="D22" s="15"/>
      <c r="E22" s="11"/>
    </row>
    <row r="23" spans="1:5" ht="14.4">
      <c r="A23" s="11" t="s">
        <v>30</v>
      </c>
      <c r="B23" s="15">
        <f>workpaper!P18</f>
        <v>583109.21</v>
      </c>
      <c r="C23" s="14"/>
      <c r="D23" s="15">
        <f>B25*D21</f>
        <v>583109.21</v>
      </c>
      <c r="E23" s="11"/>
    </row>
    <row r="24" spans="1:5" ht="14.4">
      <c r="A24" s="11"/>
      <c r="B24" s="15"/>
      <c r="C24" s="11"/>
      <c r="D24" s="15"/>
      <c r="E24" s="11"/>
    </row>
    <row r="25" spans="1:5" ht="14.4">
      <c r="A25" s="11" t="s">
        <v>23</v>
      </c>
      <c r="B25" s="15">
        <f>B23/B21</f>
        <v>10412.664464285714</v>
      </c>
      <c r="C25" s="11"/>
      <c r="D25" s="15">
        <f>D23/D21</f>
        <v>10412.664464285714</v>
      </c>
      <c r="E25" s="11"/>
    </row>
    <row r="26" spans="1:5" ht="14.4">
      <c r="A26" s="11"/>
      <c r="B26" s="15"/>
      <c r="C26" s="11"/>
      <c r="D26" s="15"/>
      <c r="E26" s="11"/>
    </row>
    <row r="27" spans="1:5" ht="14.4">
      <c r="A27" s="11"/>
      <c r="B27" s="15"/>
      <c r="C27" s="11"/>
      <c r="D27" s="15"/>
      <c r="E27" s="11"/>
    </row>
    <row r="28" spans="1:5" ht="14.4">
      <c r="A28" s="11" t="s">
        <v>24</v>
      </c>
      <c r="B28" s="15">
        <f>B21</f>
        <v>56</v>
      </c>
      <c r="C28" s="11"/>
      <c r="D28" s="15">
        <v>56</v>
      </c>
      <c r="E28" s="11"/>
    </row>
    <row r="29" spans="1:5" ht="14.4">
      <c r="A29" s="11"/>
      <c r="B29" s="15"/>
      <c r="C29" s="11"/>
      <c r="D29" s="15"/>
      <c r="E29" s="11"/>
    </row>
    <row r="30" spans="1:5" ht="14.4">
      <c r="A30" s="11" t="s">
        <v>30</v>
      </c>
      <c r="B30" s="15">
        <f>workpaper!P16</f>
        <v>765680.63</v>
      </c>
      <c r="C30" s="14"/>
      <c r="D30" s="15">
        <f>B32*D28</f>
        <v>765680.63</v>
      </c>
      <c r="E30" s="11"/>
    </row>
    <row r="31" spans="1:5" ht="14.4">
      <c r="A31" s="11"/>
      <c r="B31" s="15"/>
      <c r="C31" s="11"/>
      <c r="D31" s="15"/>
      <c r="E31" s="11"/>
    </row>
    <row r="32" spans="1:5" ht="14.4">
      <c r="A32" s="11" t="s">
        <v>25</v>
      </c>
      <c r="B32" s="15">
        <f>B30/B28</f>
        <v>13672.868392857143</v>
      </c>
      <c r="C32" s="11"/>
      <c r="D32" s="15">
        <f>D30/D28</f>
        <v>13672.868392857143</v>
      </c>
      <c r="E32" s="11"/>
    </row>
    <row r="33" spans="1:5" ht="14.4">
      <c r="A33" s="11"/>
      <c r="B33" s="11"/>
      <c r="C33" s="11"/>
      <c r="D33" s="11"/>
      <c r="E33" s="11"/>
    </row>
  </sheetData>
  <pageMargins left="0.7" right="0.7" top="0.75" bottom="0.75" header="0.3" footer="0.3"/>
  <pageSetup orientation="landscape"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8"/>
  <sheetViews>
    <sheetView zoomScale="85" zoomScaleNormal="85" workbookViewId="0">
      <selection activeCell="F8" sqref="F8"/>
    </sheetView>
  </sheetViews>
  <sheetFormatPr defaultColWidth="9.109375" defaultRowHeight="14.4"/>
  <cols>
    <col min="1" max="1" width="24.33203125" style="11" bestFit="1" customWidth="1"/>
    <col min="2" max="2" width="9" style="11" bestFit="1" customWidth="1"/>
    <col min="3" max="5" width="10.5546875" style="11" bestFit="1" customWidth="1"/>
    <col min="6" max="6" width="11.33203125" style="11" bestFit="1" customWidth="1"/>
    <col min="7" max="19" width="10.5546875" style="11" bestFit="1" customWidth="1"/>
    <col min="20" max="20" width="11.5546875" style="11" bestFit="1" customWidth="1"/>
    <col min="21" max="38" width="10.5546875" style="11" bestFit="1" customWidth="1"/>
    <col min="39" max="16384" width="9.109375" style="11"/>
  </cols>
  <sheetData>
    <row r="1" spans="1:38">
      <c r="A1" s="11" t="s">
        <v>3682</v>
      </c>
    </row>
    <row r="2" spans="1:38">
      <c r="A2" s="46" t="s">
        <v>3680</v>
      </c>
      <c r="B2" s="46" t="s">
        <v>3681</v>
      </c>
      <c r="C2" s="47">
        <v>43101</v>
      </c>
      <c r="D2" s="47">
        <v>43132</v>
      </c>
      <c r="E2" s="47">
        <v>43160</v>
      </c>
      <c r="F2" s="47">
        <v>43191</v>
      </c>
      <c r="G2" s="47">
        <v>43221</v>
      </c>
      <c r="H2" s="47">
        <v>43252</v>
      </c>
      <c r="I2" s="47">
        <v>43282</v>
      </c>
      <c r="J2" s="47">
        <v>43313</v>
      </c>
      <c r="K2" s="47">
        <v>43344</v>
      </c>
      <c r="L2" s="47">
        <v>43374</v>
      </c>
      <c r="M2" s="47">
        <v>43405</v>
      </c>
      <c r="N2" s="47">
        <v>43435</v>
      </c>
      <c r="O2" s="47">
        <v>43466</v>
      </c>
      <c r="P2" s="47">
        <v>43497</v>
      </c>
      <c r="Q2" s="47">
        <v>43525</v>
      </c>
      <c r="R2" s="47">
        <v>43556</v>
      </c>
      <c r="S2" s="47">
        <v>43586</v>
      </c>
      <c r="T2" s="47">
        <v>43617</v>
      </c>
      <c r="U2" s="47">
        <v>43647</v>
      </c>
      <c r="V2" s="47">
        <v>43678</v>
      </c>
      <c r="W2" s="47">
        <v>43709</v>
      </c>
      <c r="X2" s="47">
        <v>43739</v>
      </c>
      <c r="Y2" s="47">
        <v>43770</v>
      </c>
      <c r="Z2" s="47">
        <v>43800</v>
      </c>
      <c r="AA2" s="47">
        <v>43831</v>
      </c>
      <c r="AB2" s="47">
        <v>43862</v>
      </c>
      <c r="AC2" s="47">
        <v>43891</v>
      </c>
      <c r="AD2" s="47">
        <v>43922</v>
      </c>
      <c r="AE2" s="47">
        <v>43952</v>
      </c>
      <c r="AF2" s="47">
        <v>43983</v>
      </c>
      <c r="AG2" s="47">
        <v>44013</v>
      </c>
      <c r="AH2" s="47">
        <v>44044</v>
      </c>
      <c r="AI2" s="47">
        <v>44075</v>
      </c>
      <c r="AJ2" s="47">
        <v>44105</v>
      </c>
      <c r="AK2" s="47">
        <v>44136</v>
      </c>
      <c r="AL2" s="47">
        <v>44166</v>
      </c>
    </row>
    <row r="3" spans="1:38">
      <c r="A3" s="45" t="s">
        <v>2</v>
      </c>
      <c r="B3" s="37">
        <v>40189900</v>
      </c>
      <c r="C3" s="15"/>
      <c r="D3" s="15"/>
      <c r="E3" s="15"/>
      <c r="F3" s="15"/>
      <c r="G3" s="15"/>
      <c r="H3" s="15"/>
      <c r="I3" s="15"/>
      <c r="J3" s="15"/>
      <c r="K3" s="15"/>
      <c r="L3" s="15"/>
      <c r="M3" s="15"/>
      <c r="N3" s="15"/>
      <c r="O3" s="15"/>
      <c r="P3" s="15"/>
      <c r="Q3" s="15"/>
      <c r="R3" s="15"/>
      <c r="S3" s="15"/>
      <c r="T3" s="51"/>
    </row>
    <row r="4" spans="1:38">
      <c r="A4" s="45" t="s">
        <v>3</v>
      </c>
      <c r="B4" s="37">
        <v>40310100</v>
      </c>
      <c r="C4" s="15">
        <f>+SUMIF('Pivot Table'!$A$5:$A$17,'Other Operating Revenues'!$B4,'Pivot Table'!F$5:F$17)*-1</f>
        <v>77073.970000000059</v>
      </c>
      <c r="D4" s="15">
        <f>+SUMIF('Pivot Table'!$A$5:$A$17,'Other Operating Revenues'!$B4,'Pivot Table'!G$5:G$17)*-1</f>
        <v>69732.450000000026</v>
      </c>
      <c r="E4" s="15">
        <f>+SUMIF('Pivot Table'!$A$5:$A$17,'Other Operating Revenues'!$B4,'Pivot Table'!H$5:H$17)*-1</f>
        <v>67493.41</v>
      </c>
      <c r="F4" s="15">
        <f>+SUMIF('Pivot Table'!$A$5:$A$17,'Other Operating Revenues'!$B4,'Pivot Table'!I$5:I$17)*-1</f>
        <v>59454.640000000014</v>
      </c>
      <c r="G4" s="15">
        <f>+SUMIF('Pivot Table'!$A$5:$A$17,'Other Operating Revenues'!$B4,'Pivot Table'!J$5:J$17)*-1</f>
        <v>61569.169999999991</v>
      </c>
      <c r="H4" s="15">
        <f>+SUMIF('Pivot Table'!$A$5:$A$17,'Other Operating Revenues'!$B4,'Pivot Table'!K$5:K$17)*-1</f>
        <v>62522.619999999981</v>
      </c>
      <c r="I4" s="15">
        <f>+SUMIF('Pivot Table'!$A$5:$A$17,'Other Operating Revenues'!$B4,'Pivot Table'!L$5:L$17)*-1</f>
        <v>85997.699999999953</v>
      </c>
      <c r="J4" s="15">
        <f>+SUMIF('Pivot Table'!$A$5:$A$17,'Other Operating Revenues'!$B4,'Pivot Table'!M$5:M$17)*-1</f>
        <v>69367.309999999969</v>
      </c>
      <c r="K4" s="15">
        <f>0.92%*K76</f>
        <v>70169.517196930465</v>
      </c>
      <c r="L4" s="15">
        <f t="shared" ref="L4:AL4" si="0">0.92%*L76</f>
        <v>67493.211855611371</v>
      </c>
      <c r="M4" s="15">
        <f t="shared" si="0"/>
        <v>60717.805620202023</v>
      </c>
      <c r="N4" s="15">
        <f t="shared" si="0"/>
        <v>59916.277612110076</v>
      </c>
      <c r="O4" s="15">
        <f>0.92%*O76</f>
        <v>59796.464400819576</v>
      </c>
      <c r="P4" s="15">
        <f t="shared" si="0"/>
        <v>57177.551981593038</v>
      </c>
      <c r="Q4" s="15">
        <f t="shared" si="0"/>
        <v>60201.271114791241</v>
      </c>
      <c r="R4" s="15">
        <f t="shared" si="0"/>
        <v>60546.351570434927</v>
      </c>
      <c r="S4" s="15">
        <f t="shared" si="0"/>
        <v>65655.318939333054</v>
      </c>
      <c r="T4" s="15">
        <f t="shared" si="0"/>
        <v>68153.035169496652</v>
      </c>
      <c r="U4" s="15">
        <f t="shared" si="0"/>
        <v>70479.600383385754</v>
      </c>
      <c r="V4" s="15">
        <f t="shared" si="0"/>
        <v>71541.930610057461</v>
      </c>
      <c r="W4" s="15">
        <f t="shared" si="0"/>
        <v>69869.694856624439</v>
      </c>
      <c r="X4" s="15">
        <f t="shared" si="0"/>
        <v>67217.391588614249</v>
      </c>
      <c r="Y4" s="15">
        <f t="shared" si="0"/>
        <v>60499.437929366119</v>
      </c>
      <c r="Z4" s="15">
        <f t="shared" si="0"/>
        <v>59700.308413565952</v>
      </c>
      <c r="AA4" s="15">
        <f t="shared" si="0"/>
        <v>59539.590254049777</v>
      </c>
      <c r="AB4" s="15">
        <f t="shared" si="0"/>
        <v>56948.317567533704</v>
      </c>
      <c r="AC4" s="15">
        <f t="shared" si="0"/>
        <v>59941.409243348746</v>
      </c>
      <c r="AD4" s="15">
        <f t="shared" si="0"/>
        <v>60287.791240468054</v>
      </c>
      <c r="AE4" s="15">
        <f t="shared" si="0"/>
        <v>65351.443936171971</v>
      </c>
      <c r="AF4" s="15">
        <f t="shared" si="0"/>
        <v>67827.030231563156</v>
      </c>
      <c r="AG4" s="15">
        <f t="shared" si="0"/>
        <v>70135.281377594802</v>
      </c>
      <c r="AH4" s="15">
        <f t="shared" si="0"/>
        <v>71188.687580947226</v>
      </c>
      <c r="AI4" s="15">
        <f t="shared" si="0"/>
        <v>69531.00021238302</v>
      </c>
      <c r="AJ4" s="15">
        <f t="shared" si="0"/>
        <v>66899.504103172614</v>
      </c>
      <c r="AK4" s="15">
        <f t="shared" si="0"/>
        <v>60241.741883052775</v>
      </c>
      <c r="AL4" s="15">
        <f t="shared" si="0"/>
        <v>59447.428993063142</v>
      </c>
    </row>
    <row r="5" spans="1:38">
      <c r="A5" s="45" t="s">
        <v>4</v>
      </c>
      <c r="B5" s="37">
        <v>40310200</v>
      </c>
      <c r="C5" s="15">
        <f>+SUMIF('Pivot Table'!$A$5:$A$17,'Other Operating Revenues'!$B5,'Pivot Table'!F$5:F$17)*-1</f>
        <v>7948.17</v>
      </c>
      <c r="D5" s="15">
        <f>+SUMIF('Pivot Table'!$A$5:$A$17,'Other Operating Revenues'!$B5,'Pivot Table'!G$5:G$17)*-1</f>
        <v>7948.17</v>
      </c>
      <c r="E5" s="15">
        <f>+SUMIF('Pivot Table'!$A$5:$A$17,'Other Operating Revenues'!$B5,'Pivot Table'!H$5:H$17)*-1</f>
        <v>7948.17</v>
      </c>
      <c r="F5" s="15">
        <f>+SUMIF('Pivot Table'!$A$5:$A$17,'Other Operating Revenues'!$B5,'Pivot Table'!I$5:I$17)*-1</f>
        <v>7948.17</v>
      </c>
      <c r="G5" s="15">
        <f>+SUMIF('Pivot Table'!$A$5:$A$17,'Other Operating Revenues'!$B5,'Pivot Table'!J$5:J$17)*-1</f>
        <v>9448.17</v>
      </c>
      <c r="H5" s="15">
        <f>+SUMIF('Pivot Table'!$A$5:$A$17,'Other Operating Revenues'!$B5,'Pivot Table'!K$5:K$17)*-1</f>
        <v>7948.17</v>
      </c>
      <c r="I5" s="15">
        <f>+SUMIF('Pivot Table'!$A$5:$A$17,'Other Operating Revenues'!$B5,'Pivot Table'!L$5:L$17)*-1</f>
        <v>7948.17</v>
      </c>
      <c r="J5" s="15">
        <f>+SUMIF('Pivot Table'!$A$5:$A$17,'Other Operating Revenues'!$B5,'Pivot Table'!M$5:M$17)*-1</f>
        <v>7948.17</v>
      </c>
      <c r="K5" s="15">
        <f>+[89]LinkOut!J252*1000</f>
        <v>7948.17</v>
      </c>
      <c r="L5" s="15">
        <f>+[89]LinkOut!K252*1000</f>
        <v>7948.17</v>
      </c>
      <c r="M5" s="15">
        <f>+[89]LinkOut!L252*1000</f>
        <v>7948.17</v>
      </c>
      <c r="N5" s="15">
        <f>+[89]LinkOut!M252*1000</f>
        <v>7948.17</v>
      </c>
      <c r="O5" s="15">
        <f>+[89]LinkOut!N252*1000</f>
        <v>7948.17</v>
      </c>
      <c r="P5" s="15">
        <f>+[89]LinkOut!O252*1000</f>
        <v>7948.17</v>
      </c>
      <c r="Q5" s="15">
        <f>+[89]LinkOut!P252*1000</f>
        <v>7948.17</v>
      </c>
      <c r="R5" s="15">
        <f>+[89]LinkOut!Q252*1000</f>
        <v>7948.17</v>
      </c>
      <c r="S5" s="15">
        <f>+[89]LinkOut!R252*1000</f>
        <v>9448.17</v>
      </c>
      <c r="T5" s="15">
        <f>+[89]LinkOut!S252*1000</f>
        <v>7948.17</v>
      </c>
      <c r="U5" s="15">
        <f>+[89]LinkOut!T252*1000</f>
        <v>7948.17</v>
      </c>
      <c r="V5" s="15">
        <f>+[89]LinkOut!U252*1000</f>
        <v>7948.17</v>
      </c>
      <c r="W5" s="15">
        <f>+[89]LinkOut!V252*1000</f>
        <v>7948.17</v>
      </c>
      <c r="X5" s="15">
        <f>+[89]LinkOut!W252*1000</f>
        <v>7948.17</v>
      </c>
      <c r="Y5" s="15">
        <f>+[89]LinkOut!X252*1000</f>
        <v>7948.17</v>
      </c>
      <c r="Z5" s="15">
        <f>+[89]LinkOut!Y252*1000</f>
        <v>7948.17</v>
      </c>
      <c r="AA5" s="15">
        <f>+[89]LinkOut!Z252*1000</f>
        <v>7948.17</v>
      </c>
      <c r="AB5" s="15">
        <f>+[89]LinkOut!AA252*1000</f>
        <v>7948.17</v>
      </c>
      <c r="AC5" s="15">
        <f>+[89]LinkOut!AB252*1000</f>
        <v>7948.17</v>
      </c>
      <c r="AD5" s="15">
        <f>+[89]LinkOut!AC252*1000</f>
        <v>7948.17</v>
      </c>
      <c r="AE5" s="15">
        <f>+[89]LinkOut!AD252*1000</f>
        <v>9448.17</v>
      </c>
      <c r="AF5" s="15">
        <f>+[89]LinkOut!AE252*1000</f>
        <v>7948.17</v>
      </c>
      <c r="AG5" s="15">
        <f>+[89]LinkOut!AF252*1000</f>
        <v>7948.17</v>
      </c>
      <c r="AH5" s="15">
        <f>+[89]LinkOut!AG252*1000</f>
        <v>7948.17</v>
      </c>
      <c r="AI5" s="15">
        <f>+[89]LinkOut!AH252*1000</f>
        <v>7948.17</v>
      </c>
      <c r="AJ5" s="15">
        <f>+[89]LinkOut!AI252*1000</f>
        <v>7948.17</v>
      </c>
      <c r="AK5" s="15">
        <f>+[89]LinkOut!AJ252*1000</f>
        <v>7948.17</v>
      </c>
      <c r="AL5" s="15">
        <f>+[89]LinkOut!AK252*1000</f>
        <v>7948.17</v>
      </c>
    </row>
    <row r="6" spans="1:38">
      <c r="A6" s="45" t="s">
        <v>5</v>
      </c>
      <c r="B6" s="37">
        <v>40310250</v>
      </c>
      <c r="C6" s="15">
        <f>+SUMIF('Pivot Table'!$A$5:$A$17,'Other Operating Revenues'!$B6,'Pivot Table'!F$5:F$17)*-1</f>
        <v>12910.83</v>
      </c>
      <c r="D6" s="15">
        <f>+SUMIF('Pivot Table'!$A$5:$A$17,'Other Operating Revenues'!$B6,'Pivot Table'!G$5:G$17)*-1</f>
        <v>12910.83</v>
      </c>
      <c r="E6" s="15">
        <f>+SUMIF('Pivot Table'!$A$5:$A$17,'Other Operating Revenues'!$B6,'Pivot Table'!H$5:H$17)*-1</f>
        <v>12910.83</v>
      </c>
      <c r="F6" s="15">
        <f>+SUMIF('Pivot Table'!$A$5:$A$17,'Other Operating Revenues'!$B6,'Pivot Table'!I$5:I$17)*-1</f>
        <v>12910.83</v>
      </c>
      <c r="G6" s="15">
        <f>+SUMIF('Pivot Table'!$A$5:$A$17,'Other Operating Revenues'!$B6,'Pivot Table'!J$5:J$17)*-1</f>
        <v>12910.83</v>
      </c>
      <c r="H6" s="15">
        <f>+SUMIF('Pivot Table'!$A$5:$A$17,'Other Operating Revenues'!$B6,'Pivot Table'!K$5:K$17)*-1</f>
        <v>12910.83</v>
      </c>
      <c r="I6" s="15">
        <f>+SUMIF('Pivot Table'!$A$5:$A$17,'Other Operating Revenues'!$B6,'Pivot Table'!L$5:L$17)*-1</f>
        <v>12910.83</v>
      </c>
      <c r="J6" s="15">
        <f>+SUMIF('Pivot Table'!$A$5:$A$17,'Other Operating Revenues'!$B6,'Pivot Table'!M$5:M$17)*-1</f>
        <v>12910.83</v>
      </c>
      <c r="K6" s="15">
        <f>+[89]LinkOut!J253*1000</f>
        <v>12910.83</v>
      </c>
      <c r="L6" s="15">
        <f>+[89]LinkOut!K253*1000</f>
        <v>12910.83</v>
      </c>
      <c r="M6" s="15">
        <f>+[89]LinkOut!L253*1000</f>
        <v>12910.83</v>
      </c>
      <c r="N6" s="15">
        <f>+[89]LinkOut!M253*1000</f>
        <v>12910.83</v>
      </c>
      <c r="O6" s="15">
        <f>+[89]LinkOut!N253*1000</f>
        <v>12910.83</v>
      </c>
      <c r="P6" s="15">
        <f>+[89]LinkOut!O253*1000</f>
        <v>12910.83</v>
      </c>
      <c r="Q6" s="15">
        <f>+[89]LinkOut!P253*1000</f>
        <v>12910.83</v>
      </c>
      <c r="R6" s="15">
        <f>+[89]LinkOut!Q253*1000</f>
        <v>12910.83</v>
      </c>
      <c r="S6" s="15">
        <f>+[89]LinkOut!R253*1000</f>
        <v>12910.83</v>
      </c>
      <c r="T6" s="15">
        <f>+[89]LinkOut!S253*1000</f>
        <v>12910.83</v>
      </c>
      <c r="U6" s="15">
        <f>+[89]LinkOut!T253*1000</f>
        <v>12910.83</v>
      </c>
      <c r="V6" s="15">
        <f>+[89]LinkOut!U253*1000</f>
        <v>12910.83</v>
      </c>
      <c r="W6" s="15">
        <f>+[89]LinkOut!V253*1000</f>
        <v>12910.83</v>
      </c>
      <c r="X6" s="15">
        <f>+[89]LinkOut!W253*1000</f>
        <v>12910.83</v>
      </c>
      <c r="Y6" s="15">
        <f>+[89]LinkOut!X253*1000</f>
        <v>12910.83</v>
      </c>
      <c r="Z6" s="15">
        <f>+[89]LinkOut!Y253*1000</f>
        <v>12910.83</v>
      </c>
      <c r="AA6" s="15">
        <f>+[89]LinkOut!Z253*1000</f>
        <v>12910.83</v>
      </c>
      <c r="AB6" s="15">
        <f>+[89]LinkOut!AA253*1000</f>
        <v>12910.83</v>
      </c>
      <c r="AC6" s="15">
        <f>+[89]LinkOut!AB253*1000</f>
        <v>12910.83</v>
      </c>
      <c r="AD6" s="15">
        <f>+[89]LinkOut!AC253*1000</f>
        <v>12910.83</v>
      </c>
      <c r="AE6" s="15">
        <f>+[89]LinkOut!AD253*1000</f>
        <v>12910.83</v>
      </c>
      <c r="AF6" s="15">
        <f>+[89]LinkOut!AE253*1000</f>
        <v>12910.83</v>
      </c>
      <c r="AG6" s="15">
        <f>+[89]LinkOut!AF253*1000</f>
        <v>12910.83</v>
      </c>
      <c r="AH6" s="15">
        <f>+[89]LinkOut!AG253*1000</f>
        <v>12910.83</v>
      </c>
      <c r="AI6" s="15">
        <f>+[89]LinkOut!AH253*1000</f>
        <v>12910.83</v>
      </c>
      <c r="AJ6" s="15">
        <f>+[89]LinkOut!AI253*1000</f>
        <v>12910.83</v>
      </c>
      <c r="AK6" s="15">
        <f>+[89]LinkOut!AJ253*1000</f>
        <v>12910.83</v>
      </c>
      <c r="AL6" s="15">
        <f>+[89]LinkOut!AK253*1000</f>
        <v>12910.83</v>
      </c>
    </row>
    <row r="7" spans="1:38">
      <c r="A7" s="45" t="s">
        <v>6</v>
      </c>
      <c r="B7" s="37">
        <v>40310300</v>
      </c>
      <c r="C7" s="15">
        <f>+SUMIF('Pivot Table'!$A$5:$A$17,'Other Operating Revenues'!$B7,'Pivot Table'!F$5:F$17)*-1</f>
        <v>0</v>
      </c>
      <c r="D7" s="15">
        <f>+SUMIF('Pivot Table'!$A$5:$A$17,'Other Operating Revenues'!$B7,'Pivot Table'!G$5:G$17)*-1</f>
        <v>0</v>
      </c>
      <c r="E7" s="15">
        <f>+SUMIF('Pivot Table'!$A$5:$A$17,'Other Operating Revenues'!$B7,'Pivot Table'!H$5:H$17)*-1</f>
        <v>0</v>
      </c>
      <c r="F7" s="15">
        <f>+SUMIF('Pivot Table'!$A$5:$A$17,'Other Operating Revenues'!$B7,'Pivot Table'!I$5:I$17)*-1</f>
        <v>0</v>
      </c>
      <c r="G7" s="15">
        <f>+SUMIF('Pivot Table'!$A$5:$A$17,'Other Operating Revenues'!$B7,'Pivot Table'!J$5:J$17)*-1</f>
        <v>0</v>
      </c>
      <c r="H7" s="15">
        <f>+SUMIF('Pivot Table'!$A$5:$A$17,'Other Operating Revenues'!$B7,'Pivot Table'!K$5:K$17)*-1</f>
        <v>0</v>
      </c>
      <c r="I7" s="15">
        <f>+SUMIF('Pivot Table'!$A$5:$A$17,'Other Operating Revenues'!$B7,'Pivot Table'!L$5:L$17)*-1</f>
        <v>0</v>
      </c>
      <c r="J7" s="15">
        <f>+SUMIF('Pivot Table'!$A$5:$A$17,'Other Operating Revenues'!$B7,'Pivot Table'!M$5:M$17)*-1</f>
        <v>0</v>
      </c>
    </row>
    <row r="8" spans="1:38">
      <c r="A8" s="45" t="s">
        <v>7</v>
      </c>
      <c r="B8" s="37">
        <v>40310400</v>
      </c>
      <c r="C8" s="15">
        <f>+SUMIF('Pivot Table'!$A$5:$A$17,'Other Operating Revenues'!$B8,'Pivot Table'!F$5:F$17)*-1</f>
        <v>3420</v>
      </c>
      <c r="D8" s="15">
        <f>+SUMIF('Pivot Table'!$A$5:$A$17,'Other Operating Revenues'!$B8,'Pivot Table'!G$5:G$17)*-1</f>
        <v>2244</v>
      </c>
      <c r="E8" s="15">
        <f>+SUMIF('Pivot Table'!$A$5:$A$17,'Other Operating Revenues'!$B8,'Pivot Table'!H$5:H$17)*-1</f>
        <v>2208</v>
      </c>
      <c r="F8" s="15">
        <f>+SUMIF('Pivot Table'!$A$5:$A$17,'Other Operating Revenues'!$B8,'Pivot Table'!I$5:I$17)*-1</f>
        <v>2088</v>
      </c>
      <c r="G8" s="15">
        <f>+SUMIF('Pivot Table'!$A$5:$A$17,'Other Operating Revenues'!$B8,'Pivot Table'!J$5:J$17)*-1</f>
        <v>2712</v>
      </c>
      <c r="H8" s="15">
        <f>+SUMIF('Pivot Table'!$A$5:$A$17,'Other Operating Revenues'!$B8,'Pivot Table'!K$5:K$17)*-1</f>
        <v>2808</v>
      </c>
      <c r="I8" s="15">
        <f>+SUMIF('Pivot Table'!$A$5:$A$17,'Other Operating Revenues'!$B8,'Pivot Table'!L$5:L$17)*-1</f>
        <v>2796</v>
      </c>
      <c r="J8" s="15">
        <f>+SUMIF('Pivot Table'!$A$5:$A$17,'Other Operating Revenues'!$B8,'Pivot Table'!M$5:M$17)*-1</f>
        <v>2532</v>
      </c>
      <c r="K8" s="15">
        <f>+[89]LinkOut!J254*1000</f>
        <v>2616</v>
      </c>
      <c r="L8" s="15">
        <f>+[89]LinkOut!K254*1000</f>
        <v>2280</v>
      </c>
      <c r="M8" s="15">
        <f>+[89]LinkOut!L254*1000</f>
        <v>2076</v>
      </c>
      <c r="N8" s="15">
        <f>+[89]LinkOut!M254*1000</f>
        <v>2400</v>
      </c>
      <c r="O8" s="15">
        <f>+[89]LinkOut!N254*1000</f>
        <v>3420</v>
      </c>
      <c r="P8" s="15">
        <f>+[89]LinkOut!O254*1000</f>
        <v>2244</v>
      </c>
      <c r="Q8" s="15">
        <f>+[89]LinkOut!P254*1000</f>
        <v>2208</v>
      </c>
      <c r="R8" s="15">
        <f>+[89]LinkOut!Q254*1000</f>
        <v>2088</v>
      </c>
      <c r="S8" s="15">
        <f>+[89]LinkOut!R254*1000</f>
        <v>2712</v>
      </c>
      <c r="T8" s="15">
        <f>+[89]LinkOut!S254*1000</f>
        <v>2808</v>
      </c>
      <c r="U8" s="15">
        <f>+[89]LinkOut!T254*1000</f>
        <v>2796</v>
      </c>
      <c r="V8" s="15">
        <f>+[89]LinkOut!U254*1000</f>
        <v>2532</v>
      </c>
      <c r="W8" s="15">
        <f>+[89]LinkOut!V254*1000</f>
        <v>2616</v>
      </c>
      <c r="X8" s="15">
        <f>+[89]LinkOut!W254*1000</f>
        <v>2280</v>
      </c>
      <c r="Y8" s="15">
        <f>+[89]LinkOut!X254*1000</f>
        <v>2076</v>
      </c>
      <c r="Z8" s="15">
        <f>+[89]LinkOut!Y254*1000</f>
        <v>2400</v>
      </c>
      <c r="AA8" s="15">
        <f>+[89]LinkOut!Z254*1000</f>
        <v>3420</v>
      </c>
      <c r="AB8" s="15">
        <f>+[89]LinkOut!AA254*1000</f>
        <v>2244</v>
      </c>
      <c r="AC8" s="15">
        <f>+[89]LinkOut!AB254*1000</f>
        <v>2208</v>
      </c>
      <c r="AD8" s="15">
        <f>+[89]LinkOut!AC254*1000</f>
        <v>2088</v>
      </c>
      <c r="AE8" s="15">
        <f>+[89]LinkOut!AD254*1000</f>
        <v>2712</v>
      </c>
      <c r="AF8" s="15">
        <f>+[89]LinkOut!AE254*1000</f>
        <v>2808</v>
      </c>
      <c r="AG8" s="15">
        <f>+[89]LinkOut!AF254*1000</f>
        <v>2796</v>
      </c>
      <c r="AH8" s="15">
        <f>+[89]LinkOut!AG254*1000</f>
        <v>2532</v>
      </c>
      <c r="AI8" s="15">
        <f>+[89]LinkOut!AH254*1000</f>
        <v>2616</v>
      </c>
      <c r="AJ8" s="15">
        <f>+[89]LinkOut!AI254*1000</f>
        <v>2280</v>
      </c>
      <c r="AK8" s="15">
        <f>+[89]LinkOut!AJ254*1000</f>
        <v>2076</v>
      </c>
      <c r="AL8" s="15">
        <f>+[89]LinkOut!AK254*1000</f>
        <v>2400</v>
      </c>
    </row>
    <row r="9" spans="1:38">
      <c r="A9" s="45" t="s">
        <v>8</v>
      </c>
      <c r="B9" s="37">
        <v>40310500</v>
      </c>
      <c r="C9" s="15">
        <f>+SUMIF('Pivot Table'!$A$5:$A$17,'Other Operating Revenues'!$B9,'Pivot Table'!F$5:F$17)*-1</f>
        <v>47572</v>
      </c>
      <c r="D9" s="15">
        <f>+SUMIF('Pivot Table'!$A$5:$A$17,'Other Operating Revenues'!$B9,'Pivot Table'!G$5:G$17)*-1</f>
        <v>44773.34</v>
      </c>
      <c r="E9" s="15">
        <f>+SUMIF('Pivot Table'!$A$5:$A$17,'Other Operating Revenues'!$B9,'Pivot Table'!H$5:H$17)*-1</f>
        <v>54546.130000000005</v>
      </c>
      <c r="F9" s="15">
        <f>+SUMIF('Pivot Table'!$A$5:$A$17,'Other Operating Revenues'!$B9,'Pivot Table'!I$5:I$17)*-1</f>
        <v>57627.490000000005</v>
      </c>
      <c r="G9" s="15">
        <f>+SUMIF('Pivot Table'!$A$5:$A$17,'Other Operating Revenues'!$B9,'Pivot Table'!J$5:J$17)*-1</f>
        <v>68370.75</v>
      </c>
      <c r="H9" s="15">
        <f>+SUMIF('Pivot Table'!$A$5:$A$17,'Other Operating Revenues'!$B9,'Pivot Table'!K$5:K$17)*-1</f>
        <v>77756</v>
      </c>
      <c r="I9" s="15">
        <f>+SUMIF('Pivot Table'!$A$5:$A$17,'Other Operating Revenues'!$B9,'Pivot Table'!L$5:L$17)*-1</f>
        <v>83762</v>
      </c>
      <c r="J9" s="15">
        <f>+SUMIF('Pivot Table'!$A$5:$A$17,'Other Operating Revenues'!$B9,'Pivot Table'!M$5:M$17)*-1</f>
        <v>93016</v>
      </c>
      <c r="K9" s="15">
        <f>+[89]LinkOut!J256*1000</f>
        <v>67956</v>
      </c>
      <c r="L9" s="15">
        <f>+[89]LinkOut!K256*1000</f>
        <v>61042.22</v>
      </c>
      <c r="M9" s="15">
        <f>+[89]LinkOut!L256*1000</f>
        <v>49100.36</v>
      </c>
      <c r="N9" s="15">
        <f>+[89]LinkOut!M256*1000</f>
        <v>48833.47</v>
      </c>
      <c r="O9" s="15">
        <f>+[89]LinkOut!N256*1000</f>
        <v>47572</v>
      </c>
      <c r="P9" s="15">
        <f>+[89]LinkOut!O256*1000</f>
        <v>44773.34</v>
      </c>
      <c r="Q9" s="15">
        <f>+[89]LinkOut!P256*1000</f>
        <v>54546.130000000005</v>
      </c>
      <c r="R9" s="15">
        <f>+[89]LinkOut!Q256*1000</f>
        <v>57627.490000000005</v>
      </c>
      <c r="S9" s="15">
        <f>+[89]LinkOut!R256*1000</f>
        <v>68370.75</v>
      </c>
      <c r="T9" s="15">
        <f>+[89]LinkOut!S256*1000</f>
        <v>77756</v>
      </c>
      <c r="U9" s="15">
        <f>+[89]LinkOut!T256*1000</f>
        <v>83762</v>
      </c>
      <c r="V9" s="15">
        <f>+[89]LinkOut!U256*1000</f>
        <v>93015.999999999985</v>
      </c>
      <c r="W9" s="15">
        <f>+[89]LinkOut!V256*1000</f>
        <v>67956</v>
      </c>
      <c r="X9" s="15">
        <f>+[89]LinkOut!W256*1000</f>
        <v>61042.22</v>
      </c>
      <c r="Y9" s="15">
        <f>+[89]LinkOut!X256*1000</f>
        <v>49100.36</v>
      </c>
      <c r="Z9" s="15">
        <f>+[89]LinkOut!Y256*1000</f>
        <v>48833.47</v>
      </c>
      <c r="AA9" s="15">
        <f>+[89]LinkOut!Z256*1000</f>
        <v>47572</v>
      </c>
      <c r="AB9" s="15">
        <f>+[89]LinkOut!AA256*1000</f>
        <v>44773.34</v>
      </c>
      <c r="AC9" s="15">
        <f>+[89]LinkOut!AB256*1000</f>
        <v>54546.130000000005</v>
      </c>
      <c r="AD9" s="15">
        <f>+[89]LinkOut!AC256*1000</f>
        <v>57627.490000000005</v>
      </c>
      <c r="AE9" s="15">
        <f>+[89]LinkOut!AD256*1000</f>
        <v>68370.75</v>
      </c>
      <c r="AF9" s="15">
        <f>+[89]LinkOut!AE256*1000</f>
        <v>77756</v>
      </c>
      <c r="AG9" s="15">
        <f>+[89]LinkOut!AF256*1000</f>
        <v>83762</v>
      </c>
      <c r="AH9" s="15">
        <f>+[89]LinkOut!AG256*1000</f>
        <v>93015.999999999985</v>
      </c>
      <c r="AI9" s="15">
        <f>+[89]LinkOut!AH256*1000</f>
        <v>67956</v>
      </c>
      <c r="AJ9" s="15">
        <f>+[89]LinkOut!AI256*1000</f>
        <v>61042.22</v>
      </c>
      <c r="AK9" s="15">
        <f>+[89]LinkOut!AJ256*1000</f>
        <v>49100.36</v>
      </c>
      <c r="AL9" s="15">
        <f>+[89]LinkOut!AK256*1000</f>
        <v>48833.47</v>
      </c>
    </row>
    <row r="10" spans="1:38">
      <c r="A10" s="45" t="s">
        <v>9</v>
      </c>
      <c r="B10" s="37">
        <v>40310600</v>
      </c>
      <c r="C10" s="15">
        <f>+SUMIF('Pivot Table'!$A$5:$A$17,'Other Operating Revenues'!$B10,'Pivot Table'!F$5:F$17)*-1</f>
        <v>4395.9100000000008</v>
      </c>
      <c r="D10" s="15">
        <f>+SUMIF('Pivot Table'!$A$5:$A$17,'Other Operating Revenues'!$B10,'Pivot Table'!G$5:G$17)*-1</f>
        <v>4251.4100000000008</v>
      </c>
      <c r="E10" s="15">
        <f>+SUMIF('Pivot Table'!$A$5:$A$17,'Other Operating Revenues'!$B10,'Pivot Table'!H$5:H$17)*-1</f>
        <v>4215.8100000000004</v>
      </c>
      <c r="F10" s="15">
        <f>+SUMIF('Pivot Table'!$A$5:$A$17,'Other Operating Revenues'!$B10,'Pivot Table'!I$5:I$17)*-1</f>
        <v>4432.03</v>
      </c>
      <c r="G10" s="15">
        <f>+SUMIF('Pivot Table'!$A$5:$A$17,'Other Operating Revenues'!$B10,'Pivot Table'!J$5:J$17)*-1</f>
        <v>4200.3300000000008</v>
      </c>
      <c r="H10" s="15">
        <f>+SUMIF('Pivot Table'!$A$5:$A$17,'Other Operating Revenues'!$B10,'Pivot Table'!K$5:K$17)*-1</f>
        <v>4252.6000000000004</v>
      </c>
      <c r="I10" s="15">
        <f>+SUMIF('Pivot Table'!$A$5:$A$17,'Other Operating Revenues'!$B10,'Pivot Table'!L$5:L$17)*-1</f>
        <v>4515.22</v>
      </c>
      <c r="J10" s="15">
        <f>+SUMIF('Pivot Table'!$A$5:$A$17,'Other Operating Revenues'!$B10,'Pivot Table'!M$5:M$17)*-1</f>
        <v>40.6899999999996</v>
      </c>
      <c r="K10" s="15">
        <f>+[89]LinkOut!J257*1000</f>
        <v>4423.8799999999992</v>
      </c>
      <c r="L10" s="15">
        <f>+[89]LinkOut!K257*1000</f>
        <v>4167.66</v>
      </c>
      <c r="M10" s="15">
        <f>+[89]LinkOut!L257*1000</f>
        <v>4295.7699999999995</v>
      </c>
      <c r="N10" s="15">
        <f>+[89]LinkOut!M257*1000</f>
        <v>4002.9699999999993</v>
      </c>
      <c r="O10" s="15">
        <f>+[89]LinkOut!N257*1000</f>
        <v>4395.91</v>
      </c>
      <c r="P10" s="15">
        <f>+[89]LinkOut!O257*1000</f>
        <v>4251.41</v>
      </c>
      <c r="Q10" s="15">
        <f>+[89]LinkOut!P257*1000</f>
        <v>4215.8100000000004</v>
      </c>
      <c r="R10" s="15">
        <f>+[89]LinkOut!Q257*1000</f>
        <v>4432.0299999999988</v>
      </c>
      <c r="S10" s="15">
        <f>+[89]LinkOut!R257*1000</f>
        <v>4200.33</v>
      </c>
      <c r="T10" s="15">
        <f>+[89]LinkOut!S257*1000</f>
        <v>4252.6000000000004</v>
      </c>
      <c r="U10" s="15">
        <f>+[89]LinkOut!T257*1000</f>
        <v>4515.22</v>
      </c>
      <c r="V10" s="15">
        <f>+[89]LinkOut!U257*1000</f>
        <v>4383.91</v>
      </c>
      <c r="W10" s="15">
        <f>+[89]LinkOut!V257*1000</f>
        <v>4423.8799999999992</v>
      </c>
      <c r="X10" s="15">
        <f>+[89]LinkOut!W257*1000</f>
        <v>4167.66</v>
      </c>
      <c r="Y10" s="15">
        <f>+[89]LinkOut!X257*1000</f>
        <v>4295.7699999999995</v>
      </c>
      <c r="Z10" s="15">
        <f>+[89]LinkOut!Y257*1000</f>
        <v>4002.9699999999993</v>
      </c>
      <c r="AA10" s="15">
        <f>+[89]LinkOut!Z257*1000</f>
        <v>4395.91</v>
      </c>
      <c r="AB10" s="15">
        <f>+[89]LinkOut!AA257*1000</f>
        <v>4251.41</v>
      </c>
      <c r="AC10" s="15">
        <f>+[89]LinkOut!AB257*1000</f>
        <v>4215.8100000000004</v>
      </c>
      <c r="AD10" s="15">
        <f>+[89]LinkOut!AC257*1000</f>
        <v>4432.0299999999988</v>
      </c>
      <c r="AE10" s="15">
        <f>+[89]LinkOut!AD257*1000</f>
        <v>4200.33</v>
      </c>
      <c r="AF10" s="15">
        <f>+[89]LinkOut!AE257*1000</f>
        <v>4252.6000000000004</v>
      </c>
      <c r="AG10" s="15">
        <f>+[89]LinkOut!AF257*1000</f>
        <v>4515.22</v>
      </c>
      <c r="AH10" s="15">
        <f>+[89]LinkOut!AG257*1000</f>
        <v>4383.91</v>
      </c>
      <c r="AI10" s="15">
        <f>+[89]LinkOut!AH257*1000</f>
        <v>4423.8799999999992</v>
      </c>
      <c r="AJ10" s="15">
        <f>+[89]LinkOut!AI257*1000</f>
        <v>4167.66</v>
      </c>
      <c r="AK10" s="15">
        <f>+[89]LinkOut!AJ257*1000</f>
        <v>4295.7699999999995</v>
      </c>
      <c r="AL10" s="15">
        <f>+[89]LinkOut!AK257*1000</f>
        <v>4002.9699999999993</v>
      </c>
    </row>
    <row r="11" spans="1:38">
      <c r="A11" s="45" t="s">
        <v>10</v>
      </c>
      <c r="B11" s="37">
        <v>40310700</v>
      </c>
      <c r="C11" s="15">
        <f>+SUMIF('Pivot Table'!$A$5:$A$17,'Other Operating Revenues'!$B11,'Pivot Table'!F$5:F$17)*-1</f>
        <v>45342.820000000007</v>
      </c>
      <c r="D11" s="15">
        <f>+SUMIF('Pivot Table'!$A$5:$A$17,'Other Operating Revenues'!$B11,'Pivot Table'!G$5:G$17)*-1</f>
        <v>56242.610000000008</v>
      </c>
      <c r="E11" s="15">
        <f>+SUMIF('Pivot Table'!$A$5:$A$17,'Other Operating Revenues'!$B11,'Pivot Table'!H$5:H$17)*-1</f>
        <v>52374.86</v>
      </c>
      <c r="F11" s="15">
        <f>+SUMIF('Pivot Table'!$A$5:$A$17,'Other Operating Revenues'!$B11,'Pivot Table'!I$5:I$17)*-1</f>
        <v>53671.590000000004</v>
      </c>
      <c r="G11" s="15">
        <f>+SUMIF('Pivot Table'!$A$5:$A$17,'Other Operating Revenues'!$B11,'Pivot Table'!J$5:J$17)*-1</f>
        <v>52963.15</v>
      </c>
      <c r="H11" s="15">
        <f>+SUMIF('Pivot Table'!$A$5:$A$17,'Other Operating Revenues'!$B11,'Pivot Table'!K$5:K$17)*-1</f>
        <v>49961.389999999992</v>
      </c>
      <c r="I11" s="15">
        <f>+SUMIF('Pivot Table'!$A$5:$A$17,'Other Operating Revenues'!$B11,'Pivot Table'!L$5:L$17)*-1</f>
        <v>47214.89</v>
      </c>
      <c r="J11" s="15">
        <f>+SUMIF('Pivot Table'!$A$5:$A$17,'Other Operating Revenues'!$B11,'Pivot Table'!M$5:M$17)*-1</f>
        <v>23123.349999999995</v>
      </c>
      <c r="K11" s="15">
        <f>+[89]LinkOut!J258*1000</f>
        <v>53125.33</v>
      </c>
      <c r="L11" s="15">
        <f>+[89]LinkOut!K258*1000</f>
        <v>49485.33</v>
      </c>
      <c r="M11" s="15">
        <f>+[89]LinkOut!L258*1000</f>
        <v>52117.33</v>
      </c>
      <c r="N11" s="15">
        <f>+[89]LinkOut!M258*1000</f>
        <v>39349.33</v>
      </c>
      <c r="O11" s="15">
        <f>+[89]LinkOut!N258*1000</f>
        <v>45341.33</v>
      </c>
      <c r="P11" s="15">
        <f>+[89]LinkOut!O258*1000</f>
        <v>55701.33</v>
      </c>
      <c r="Q11" s="15">
        <f>+[89]LinkOut!P258*1000</f>
        <v>50605.33</v>
      </c>
      <c r="R11" s="15">
        <f>+[89]LinkOut!Q258*1000</f>
        <v>51221.33</v>
      </c>
      <c r="S11" s="15">
        <f>+[89]LinkOut!R258*1000</f>
        <v>53013.33</v>
      </c>
      <c r="T11" s="15">
        <f>+[89]LinkOut!S258*1000</f>
        <v>49037.33</v>
      </c>
      <c r="U11" s="15">
        <f>+[89]LinkOut!T258*1000</f>
        <v>45173.33</v>
      </c>
      <c r="V11" s="15">
        <f>+[89]LinkOut!U258*1000</f>
        <v>46237.33</v>
      </c>
      <c r="W11" s="15">
        <f>+[89]LinkOut!V258*1000</f>
        <v>53125.33</v>
      </c>
      <c r="X11" s="15">
        <f>+[89]LinkOut!W258*1000</f>
        <v>49485.33</v>
      </c>
      <c r="Y11" s="15">
        <f>+[89]LinkOut!X258*1000</f>
        <v>52117.33</v>
      </c>
      <c r="Z11" s="15">
        <f>+[89]LinkOut!Y258*1000</f>
        <v>39349.33</v>
      </c>
      <c r="AA11" s="15">
        <f>+[89]LinkOut!Z258*1000</f>
        <v>45341.33</v>
      </c>
      <c r="AB11" s="15">
        <f>+[89]LinkOut!AA258*1000</f>
        <v>55701.33</v>
      </c>
      <c r="AC11" s="15">
        <f>+[89]LinkOut!AB258*1000</f>
        <v>50605.33</v>
      </c>
      <c r="AD11" s="15">
        <f>+[89]LinkOut!AC258*1000</f>
        <v>51221.33</v>
      </c>
      <c r="AE11" s="15">
        <f>+[89]LinkOut!AD258*1000</f>
        <v>53013.33</v>
      </c>
      <c r="AF11" s="15">
        <f>+[89]LinkOut!AE258*1000</f>
        <v>49037.33</v>
      </c>
      <c r="AG11" s="15">
        <f>+[89]LinkOut!AF258*1000</f>
        <v>45173.33</v>
      </c>
      <c r="AH11" s="15">
        <f>+[89]LinkOut!AG258*1000</f>
        <v>46237.33</v>
      </c>
      <c r="AI11" s="15">
        <f>+[89]LinkOut!AH258*1000</f>
        <v>53125.33</v>
      </c>
      <c r="AJ11" s="15">
        <f>+[89]LinkOut!AI258*1000</f>
        <v>49485.33</v>
      </c>
      <c r="AK11" s="15">
        <f>+[89]LinkOut!AJ258*1000</f>
        <v>52117.33</v>
      </c>
      <c r="AL11" s="15">
        <f>+[89]LinkOut!AK258*1000</f>
        <v>39349.33</v>
      </c>
    </row>
    <row r="12" spans="1:38">
      <c r="A12" s="45" t="s">
        <v>11</v>
      </c>
      <c r="B12" s="37">
        <v>40319900</v>
      </c>
      <c r="C12" s="15">
        <f>+SUMIF('Pivot Table'!$A$5:$A$17,'Other Operating Revenues'!$B12,'Pivot Table'!F$5:F$17)*-1</f>
        <v>0</v>
      </c>
      <c r="D12" s="15">
        <f>+SUMIF('Pivot Table'!$A$5:$A$17,'Other Operating Revenues'!$B12,'Pivot Table'!G$5:G$17)*-1</f>
        <v>0</v>
      </c>
      <c r="E12" s="15">
        <f>+SUMIF('Pivot Table'!$A$5:$A$17,'Other Operating Revenues'!$B12,'Pivot Table'!H$5:H$17)*-1</f>
        <v>0</v>
      </c>
      <c r="F12" s="15">
        <f>+SUMIF('Pivot Table'!$A$5:$A$17,'Other Operating Revenues'!$B12,'Pivot Table'!I$5:I$17)*-1</f>
        <v>0</v>
      </c>
      <c r="G12" s="15">
        <f>+SUMIF('Pivot Table'!$A$5:$A$17,'Other Operating Revenues'!$B12,'Pivot Table'!J$5:J$17)*-1</f>
        <v>0</v>
      </c>
      <c r="H12" s="15">
        <f>+SUMIF('Pivot Table'!$A$5:$A$17,'Other Operating Revenues'!$B12,'Pivot Table'!K$5:K$17)*-1</f>
        <v>0</v>
      </c>
      <c r="I12" s="15">
        <f>+SUMIF('Pivot Table'!$A$5:$A$17,'Other Operating Revenues'!$B12,'Pivot Table'!L$5:L$17)*-1</f>
        <v>0</v>
      </c>
      <c r="J12" s="15">
        <f>+SUMIF('Pivot Table'!$A$5:$A$17,'Other Operating Revenues'!$B12,'Pivot Table'!M$5:M$17)*-1</f>
        <v>0</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row>
    <row r="13" spans="1:38">
      <c r="A13" s="45" t="s">
        <v>12</v>
      </c>
      <c r="B13" s="37">
        <v>40359900</v>
      </c>
      <c r="C13" s="15">
        <f>+SUMIF('Pivot Table'!$A$5:$A$17,'Other Operating Revenues'!$B13,'Pivot Table'!F$5:F$17)*-1</f>
        <v>0</v>
      </c>
      <c r="D13" s="15">
        <f>+SUMIF('Pivot Table'!$A$5:$A$17,'Other Operating Revenues'!$B13,'Pivot Table'!G$5:G$17)*-1</f>
        <v>0</v>
      </c>
      <c r="E13" s="15">
        <f>+SUMIF('Pivot Table'!$A$5:$A$17,'Other Operating Revenues'!$B13,'Pivot Table'!H$5:H$17)*-1</f>
        <v>0</v>
      </c>
      <c r="F13" s="15">
        <f>+SUMIF('Pivot Table'!$A$5:$A$17,'Other Operating Revenues'!$B13,'Pivot Table'!I$5:I$17)*-1</f>
        <v>0</v>
      </c>
      <c r="G13" s="15">
        <f>+SUMIF('Pivot Table'!$A$5:$A$17,'Other Operating Revenues'!$B13,'Pivot Table'!J$5:J$17)*-1</f>
        <v>0</v>
      </c>
      <c r="H13" s="15">
        <f>+SUMIF('Pivot Table'!$A$5:$A$17,'Other Operating Revenues'!$B13,'Pivot Table'!K$5:K$17)*-1</f>
        <v>0</v>
      </c>
      <c r="I13" s="15">
        <f>+SUMIF('Pivot Table'!$A$5:$A$17,'Other Operating Revenues'!$B13,'Pivot Table'!L$5:L$17)*-1</f>
        <v>0</v>
      </c>
      <c r="J13" s="15">
        <f>+SUMIF('Pivot Table'!$A$5:$A$17,'Other Operating Revenues'!$B13,'Pivot Table'!M$5:M$17)*-1</f>
        <v>0</v>
      </c>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row>
    <row r="16" spans="1:38">
      <c r="A16" s="11" t="s">
        <v>3683</v>
      </c>
    </row>
    <row r="17" spans="1:38">
      <c r="A17" s="46" t="s">
        <v>3680</v>
      </c>
      <c r="B17" s="46" t="s">
        <v>3681</v>
      </c>
      <c r="C17" s="47">
        <v>43101</v>
      </c>
      <c r="D17" s="47">
        <v>43132</v>
      </c>
      <c r="E17" s="47">
        <v>43160</v>
      </c>
      <c r="F17" s="47">
        <v>43191</v>
      </c>
      <c r="G17" s="47">
        <v>43221</v>
      </c>
      <c r="H17" s="47">
        <v>43252</v>
      </c>
      <c r="I17" s="47">
        <v>43282</v>
      </c>
      <c r="J17" s="47">
        <v>43313</v>
      </c>
      <c r="K17" s="47">
        <v>43344</v>
      </c>
      <c r="L17" s="47">
        <v>43374</v>
      </c>
      <c r="M17" s="47">
        <v>43405</v>
      </c>
      <c r="N17" s="47">
        <v>43435</v>
      </c>
      <c r="O17" s="47">
        <v>43466</v>
      </c>
      <c r="P17" s="47">
        <v>43497</v>
      </c>
      <c r="Q17" s="47">
        <v>43525</v>
      </c>
      <c r="R17" s="47">
        <v>43556</v>
      </c>
      <c r="S17" s="47">
        <v>43586</v>
      </c>
      <c r="T17" s="47">
        <v>43617</v>
      </c>
      <c r="U17" s="47">
        <v>43647</v>
      </c>
      <c r="V17" s="47">
        <v>43678</v>
      </c>
      <c r="W17" s="47">
        <v>43709</v>
      </c>
      <c r="X17" s="47">
        <v>43739</v>
      </c>
      <c r="Y17" s="47">
        <v>43770</v>
      </c>
      <c r="Z17" s="47">
        <v>43800</v>
      </c>
      <c r="AA17" s="47">
        <v>43831</v>
      </c>
      <c r="AB17" s="47">
        <v>43862</v>
      </c>
      <c r="AC17" s="47">
        <v>43891</v>
      </c>
      <c r="AD17" s="47">
        <v>43922</v>
      </c>
      <c r="AE17" s="47">
        <v>43952</v>
      </c>
      <c r="AF17" s="47">
        <v>43983</v>
      </c>
      <c r="AG17" s="47">
        <v>44013</v>
      </c>
      <c r="AH17" s="47">
        <v>44044</v>
      </c>
      <c r="AI17" s="47">
        <v>44075</v>
      </c>
      <c r="AJ17" s="47">
        <v>44105</v>
      </c>
      <c r="AK17" s="47">
        <v>44136</v>
      </c>
      <c r="AL17" s="47">
        <v>44166</v>
      </c>
    </row>
    <row r="18" spans="1:38">
      <c r="A18" s="45" t="s">
        <v>2</v>
      </c>
      <c r="B18" s="37">
        <v>40189900</v>
      </c>
      <c r="C18" s="15">
        <f>+SUMIF('Pivot Table'!$A$23:$A$26,'Other Operating Revenues'!$B18,'Pivot Table'!F$23:F$26)*-1</f>
        <v>0</v>
      </c>
      <c r="D18" s="15">
        <f>+SUMIF('Pivot Table'!$A$23:$A$26,'Other Operating Revenues'!$B18,'Pivot Table'!G$23:G$26)*-1</f>
        <v>0</v>
      </c>
      <c r="E18" s="15">
        <f>+SUMIF('Pivot Table'!$A$23:$A$26,'Other Operating Revenues'!$B18,'Pivot Table'!H$23:H$26)*-1</f>
        <v>0</v>
      </c>
      <c r="F18" s="15">
        <f>+SUMIF('Pivot Table'!$A$23:$A$26,'Other Operating Revenues'!$B18,'Pivot Table'!I$23:I$26)*-1</f>
        <v>0</v>
      </c>
      <c r="G18" s="15">
        <f>+SUMIF('Pivot Table'!$A$23:$A$26,'Other Operating Revenues'!$B18,'Pivot Table'!J$23:J$26)*-1</f>
        <v>0</v>
      </c>
      <c r="H18" s="15">
        <f>+SUMIF('Pivot Table'!$A$23:$A$26,'Other Operating Revenues'!$B18,'Pivot Table'!K$23:K$26)*-1</f>
        <v>0</v>
      </c>
      <c r="I18" s="15">
        <f>+SUMIF('Pivot Table'!$A$23:$A$26,'Other Operating Revenues'!$B18,'Pivot Table'!L$23:L$26)*-1</f>
        <v>0</v>
      </c>
      <c r="J18" s="15">
        <f>+SUMIF('Pivot Table'!$A$23:$A$26,'Other Operating Revenues'!$B18,'Pivot Table'!M$23:M$26)*-1</f>
        <v>0</v>
      </c>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row>
    <row r="19" spans="1:38">
      <c r="A19" s="45" t="s">
        <v>3</v>
      </c>
      <c r="B19" s="37">
        <v>40310100</v>
      </c>
      <c r="C19" s="15">
        <f>+SUMIF('Pivot Table'!$A$23:$A$26,'Other Operating Revenues'!$B19,'Pivot Table'!F$23:F$26)*-1</f>
        <v>1526.5</v>
      </c>
      <c r="D19" s="15">
        <f>+SUMIF('Pivot Table'!$A$23:$A$26,'Other Operating Revenues'!$B19,'Pivot Table'!G$23:G$26)*-1</f>
        <v>1426.7300000000005</v>
      </c>
      <c r="E19" s="15">
        <f>+SUMIF('Pivot Table'!$A$23:$A$26,'Other Operating Revenues'!$B19,'Pivot Table'!H$23:H$26)*-1</f>
        <v>1622.3999999999996</v>
      </c>
      <c r="F19" s="15">
        <f>+SUMIF('Pivot Table'!$A$23:$A$26,'Other Operating Revenues'!$B19,'Pivot Table'!I$23:I$26)*-1</f>
        <v>1145.47</v>
      </c>
      <c r="G19" s="15">
        <f>+SUMIF('Pivot Table'!$A$23:$A$26,'Other Operating Revenues'!$B19,'Pivot Table'!J$23:J$26)*-1</f>
        <v>1147.25</v>
      </c>
      <c r="H19" s="15">
        <f>+SUMIF('Pivot Table'!$A$23:$A$26,'Other Operating Revenues'!$B19,'Pivot Table'!K$23:K$26)*-1</f>
        <v>1250.8399999999997</v>
      </c>
      <c r="I19" s="15">
        <f>+SUMIF('Pivot Table'!$A$23:$A$26,'Other Operating Revenues'!$B19,'Pivot Table'!L$23:L$26)*-1</f>
        <v>1955.9099999999994</v>
      </c>
      <c r="J19" s="15">
        <f>+SUMIF('Pivot Table'!$A$23:$A$26,'Other Operating Revenues'!$B19,'Pivot Table'!M$23:M$26)*-1</f>
        <v>1099.98</v>
      </c>
      <c r="K19" s="15">
        <f>0.92%*K77</f>
        <v>1046.1631780429339</v>
      </c>
      <c r="L19" s="15">
        <f t="shared" ref="L19:AL19" si="1">0.92%*L77</f>
        <v>1032.1391934462154</v>
      </c>
      <c r="M19" s="15">
        <f t="shared" si="1"/>
        <v>985.90574004465793</v>
      </c>
      <c r="N19" s="15">
        <f t="shared" si="1"/>
        <v>1023.0792429139906</v>
      </c>
      <c r="O19" s="15">
        <f t="shared" si="1"/>
        <v>1006.0817532104949</v>
      </c>
      <c r="P19" s="15">
        <f t="shared" si="1"/>
        <v>967.0029857172002</v>
      </c>
      <c r="Q19" s="15">
        <f t="shared" si="1"/>
        <v>1004.324190424556</v>
      </c>
      <c r="R19" s="15">
        <f t="shared" si="1"/>
        <v>990.89823170559328</v>
      </c>
      <c r="S19" s="15">
        <f t="shared" si="1"/>
        <v>1066.9604715462242</v>
      </c>
      <c r="T19" s="15">
        <f t="shared" si="1"/>
        <v>1095.8830292076066</v>
      </c>
      <c r="U19" s="15">
        <f t="shared" si="1"/>
        <v>1080.1662974901683</v>
      </c>
      <c r="V19" s="15">
        <f t="shared" si="1"/>
        <v>1079.2767392399533</v>
      </c>
      <c r="W19" s="15">
        <f t="shared" si="1"/>
        <v>1041.8670594266973</v>
      </c>
      <c r="X19" s="15">
        <f t="shared" si="1"/>
        <v>1027.9584959812642</v>
      </c>
      <c r="Y19" s="15">
        <f t="shared" si="1"/>
        <v>982.44675966064756</v>
      </c>
      <c r="Z19" s="15">
        <f t="shared" si="1"/>
        <v>1019.234069834123</v>
      </c>
      <c r="AA19" s="15">
        <f t="shared" si="1"/>
        <v>1002.1022825388686</v>
      </c>
      <c r="AB19" s="15">
        <f t="shared" si="1"/>
        <v>963.62676098643806</v>
      </c>
      <c r="AC19" s="15">
        <f t="shared" si="1"/>
        <v>1001.0778124462312</v>
      </c>
      <c r="AD19" s="15">
        <f t="shared" si="1"/>
        <v>988.07706610797288</v>
      </c>
      <c r="AE19" s="15">
        <f t="shared" si="1"/>
        <v>1063.3144082519334</v>
      </c>
      <c r="AF19" s="15">
        <f t="shared" si="1"/>
        <v>1091.9962518214613</v>
      </c>
      <c r="AG19" s="15">
        <f t="shared" si="1"/>
        <v>1076.4858020498862</v>
      </c>
      <c r="AH19" s="15">
        <f t="shared" si="1"/>
        <v>1074.9951350572289</v>
      </c>
      <c r="AI19" s="15">
        <f t="shared" si="1"/>
        <v>1037.7278026921083</v>
      </c>
      <c r="AJ19" s="15">
        <f t="shared" si="1"/>
        <v>1024.0514369808136</v>
      </c>
      <c r="AK19" s="15">
        <f t="shared" si="1"/>
        <v>979.16354641221483</v>
      </c>
      <c r="AL19" s="15">
        <f t="shared" si="1"/>
        <v>1015.4569487073223</v>
      </c>
    </row>
    <row r="20" spans="1:38">
      <c r="A20" s="45" t="s">
        <v>4</v>
      </c>
      <c r="B20" s="37">
        <v>40310200</v>
      </c>
      <c r="C20" s="15">
        <f>+SUMIF('Pivot Table'!$A$23:$A$26,'Other Operating Revenues'!$B20,'Pivot Table'!F$23:F$26)*-1</f>
        <v>0</v>
      </c>
      <c r="D20" s="15">
        <f>+SUMIF('Pivot Table'!$A$23:$A$26,'Other Operating Revenues'!$B20,'Pivot Table'!G$23:G$26)*-1</f>
        <v>0</v>
      </c>
      <c r="E20" s="15">
        <f>+SUMIF('Pivot Table'!$A$23:$A$26,'Other Operating Revenues'!$B20,'Pivot Table'!H$23:H$26)*-1</f>
        <v>0</v>
      </c>
      <c r="F20" s="15">
        <f>+SUMIF('Pivot Table'!$A$23:$A$26,'Other Operating Revenues'!$B20,'Pivot Table'!I$23:I$26)*-1</f>
        <v>0</v>
      </c>
      <c r="G20" s="15">
        <f>+SUMIF('Pivot Table'!$A$23:$A$26,'Other Operating Revenues'!$B20,'Pivot Table'!J$23:J$26)*-1</f>
        <v>0</v>
      </c>
      <c r="H20" s="15">
        <f>+SUMIF('Pivot Table'!$A$23:$A$26,'Other Operating Revenues'!$B20,'Pivot Table'!K$23:K$26)*-1</f>
        <v>0</v>
      </c>
      <c r="I20" s="15">
        <f>+SUMIF('Pivot Table'!$A$23:$A$26,'Other Operating Revenues'!$B20,'Pivot Table'!L$23:L$26)*-1</f>
        <v>0</v>
      </c>
      <c r="J20" s="15">
        <f>+SUMIF('Pivot Table'!$A$23:$A$26,'Other Operating Revenues'!$B20,'Pivot Table'!M$23:M$26)*-1</f>
        <v>0</v>
      </c>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row>
    <row r="21" spans="1:38">
      <c r="A21" s="45" t="s">
        <v>5</v>
      </c>
      <c r="B21" s="37">
        <v>40310250</v>
      </c>
      <c r="C21" s="15">
        <f>+SUMIF('Pivot Table'!$A$23:$A$26,'Other Operating Revenues'!$B21,'Pivot Table'!F$23:F$26)*-1</f>
        <v>0</v>
      </c>
      <c r="D21" s="15">
        <f>+SUMIF('Pivot Table'!$A$23:$A$26,'Other Operating Revenues'!$B21,'Pivot Table'!G$23:G$26)*-1</f>
        <v>0</v>
      </c>
      <c r="E21" s="15">
        <f>+SUMIF('Pivot Table'!$A$23:$A$26,'Other Operating Revenues'!$B21,'Pivot Table'!H$23:H$26)*-1</f>
        <v>0</v>
      </c>
      <c r="F21" s="15">
        <f>+SUMIF('Pivot Table'!$A$23:$A$26,'Other Operating Revenues'!$B21,'Pivot Table'!I$23:I$26)*-1</f>
        <v>0</v>
      </c>
      <c r="G21" s="15">
        <f>+SUMIF('Pivot Table'!$A$23:$A$26,'Other Operating Revenues'!$B21,'Pivot Table'!J$23:J$26)*-1</f>
        <v>0</v>
      </c>
      <c r="H21" s="15">
        <f>+SUMIF('Pivot Table'!$A$23:$A$26,'Other Operating Revenues'!$B21,'Pivot Table'!K$23:K$26)*-1</f>
        <v>0</v>
      </c>
      <c r="I21" s="15">
        <f>+SUMIF('Pivot Table'!$A$23:$A$26,'Other Operating Revenues'!$B21,'Pivot Table'!L$23:L$26)*-1</f>
        <v>0</v>
      </c>
      <c r="J21" s="15">
        <f>+SUMIF('Pivot Table'!$A$23:$A$26,'Other Operating Revenues'!$B21,'Pivot Table'!M$23:M$26)*-1</f>
        <v>0</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row>
    <row r="22" spans="1:38">
      <c r="A22" s="45" t="s">
        <v>6</v>
      </c>
      <c r="B22" s="37">
        <v>40310300</v>
      </c>
      <c r="C22" s="15">
        <f>+SUMIF('Pivot Table'!$A$23:$A$26,'Other Operating Revenues'!$B22,'Pivot Table'!F$23:F$26)*-1</f>
        <v>0</v>
      </c>
      <c r="D22" s="15">
        <f>+SUMIF('Pivot Table'!$A$23:$A$26,'Other Operating Revenues'!$B22,'Pivot Table'!G$23:G$26)*-1</f>
        <v>0</v>
      </c>
      <c r="E22" s="15">
        <f>+SUMIF('Pivot Table'!$A$23:$A$26,'Other Operating Revenues'!$B22,'Pivot Table'!H$23:H$26)*-1</f>
        <v>0</v>
      </c>
      <c r="F22" s="15">
        <f>+SUMIF('Pivot Table'!$A$23:$A$26,'Other Operating Revenues'!$B22,'Pivot Table'!I$23:I$26)*-1</f>
        <v>0</v>
      </c>
      <c r="G22" s="15">
        <f>+SUMIF('Pivot Table'!$A$23:$A$26,'Other Operating Revenues'!$B22,'Pivot Table'!J$23:J$26)*-1</f>
        <v>0</v>
      </c>
      <c r="H22" s="15">
        <f>+SUMIF('Pivot Table'!$A$23:$A$26,'Other Operating Revenues'!$B22,'Pivot Table'!K$23:K$26)*-1</f>
        <v>0</v>
      </c>
      <c r="I22" s="15">
        <f>+SUMIF('Pivot Table'!$A$23:$A$26,'Other Operating Revenues'!$B22,'Pivot Table'!L$23:L$26)*-1</f>
        <v>0</v>
      </c>
      <c r="J22" s="15">
        <f>+SUMIF('Pivot Table'!$A$23:$A$26,'Other Operating Revenues'!$B22,'Pivot Table'!M$23:M$26)*-1</f>
        <v>0</v>
      </c>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row>
    <row r="23" spans="1:38">
      <c r="A23" s="45" t="s">
        <v>7</v>
      </c>
      <c r="B23" s="37">
        <v>40310400</v>
      </c>
      <c r="C23" s="15">
        <f>+SUMIF('Pivot Table'!$A$23:$A$26,'Other Operating Revenues'!$B23,'Pivot Table'!F$23:F$26)*-1</f>
        <v>12</v>
      </c>
      <c r="D23" s="15">
        <f>+SUMIF('Pivot Table'!$A$23:$A$26,'Other Operating Revenues'!$B23,'Pivot Table'!G$23:G$26)*-1</f>
        <v>72</v>
      </c>
      <c r="E23" s="15">
        <f>+SUMIF('Pivot Table'!$A$23:$A$26,'Other Operating Revenues'!$B23,'Pivot Table'!H$23:H$26)*-1</f>
        <v>12</v>
      </c>
      <c r="F23" s="15">
        <f>+SUMIF('Pivot Table'!$A$23:$A$26,'Other Operating Revenues'!$B23,'Pivot Table'!I$23:I$26)*-1</f>
        <v>12</v>
      </c>
      <c r="G23" s="15">
        <f>+SUMIF('Pivot Table'!$A$23:$A$26,'Other Operating Revenues'!$B23,'Pivot Table'!J$23:J$26)*-1</f>
        <v>0</v>
      </c>
      <c r="H23" s="15">
        <f>+SUMIF('Pivot Table'!$A$23:$A$26,'Other Operating Revenues'!$B23,'Pivot Table'!K$23:K$26)*-1</f>
        <v>72</v>
      </c>
      <c r="I23" s="15">
        <f>+SUMIF('Pivot Table'!$A$23:$A$26,'Other Operating Revenues'!$B23,'Pivot Table'!L$23:L$26)*-1</f>
        <v>24</v>
      </c>
      <c r="J23" s="15">
        <f>+SUMIF('Pivot Table'!$A$23:$A$26,'Other Operating Revenues'!$B23,'Pivot Table'!M$23:M$26)*-1</f>
        <v>36</v>
      </c>
      <c r="K23" s="15">
        <f>+[89]LinkOut!J267*1000</f>
        <v>72</v>
      </c>
      <c r="L23" s="15">
        <f>+[89]LinkOut!K267*1000</f>
        <v>96</v>
      </c>
      <c r="M23" s="15">
        <f>+[89]LinkOut!L267*1000</f>
        <v>24</v>
      </c>
      <c r="N23" s="15">
        <f>+[89]LinkOut!M267*1000</f>
        <v>192</v>
      </c>
      <c r="O23" s="15">
        <f>+[89]LinkOut!N267*1000</f>
        <v>12</v>
      </c>
      <c r="P23" s="15">
        <f>+[89]LinkOut!O267*1000</f>
        <v>72</v>
      </c>
      <c r="Q23" s="15">
        <f>+[89]LinkOut!P267*1000</f>
        <v>12</v>
      </c>
      <c r="R23" s="15">
        <f>+[89]LinkOut!Q267*1000</f>
        <v>12</v>
      </c>
      <c r="S23" s="15">
        <f>+[89]LinkOut!R267*1000</f>
        <v>72</v>
      </c>
      <c r="T23" s="15">
        <f>+[89]LinkOut!S267*1000</f>
        <v>24</v>
      </c>
      <c r="U23" s="15">
        <f>+[89]LinkOut!T267*1000</f>
        <v>36</v>
      </c>
      <c r="V23" s="15">
        <f>+[89]LinkOut!U267*1000</f>
        <v>36</v>
      </c>
      <c r="W23" s="15">
        <f>+[89]LinkOut!V267*1000</f>
        <v>72</v>
      </c>
      <c r="X23" s="15">
        <f>+[89]LinkOut!W267*1000</f>
        <v>96</v>
      </c>
      <c r="Y23" s="15">
        <f>+[89]LinkOut!X267*1000</f>
        <v>24</v>
      </c>
      <c r="Z23" s="15">
        <f>+[89]LinkOut!Y267*1000</f>
        <v>192</v>
      </c>
      <c r="AA23" s="15">
        <f>+[89]LinkOut!Z267*1000</f>
        <v>12</v>
      </c>
      <c r="AB23" s="15">
        <f>+[89]LinkOut!AA267*1000</f>
        <v>72</v>
      </c>
      <c r="AC23" s="15">
        <f>+[89]LinkOut!AB267*1000</f>
        <v>12</v>
      </c>
      <c r="AD23" s="15">
        <f>+[89]LinkOut!AC267*1000</f>
        <v>12</v>
      </c>
      <c r="AE23" s="15">
        <f>+[89]LinkOut!AD267*1000</f>
        <v>72</v>
      </c>
      <c r="AF23" s="15">
        <f>+[89]LinkOut!AE267*1000</f>
        <v>24</v>
      </c>
      <c r="AG23" s="15">
        <f>+[89]LinkOut!AF267*1000</f>
        <v>36</v>
      </c>
      <c r="AH23" s="15">
        <f>+[89]LinkOut!AG267*1000</f>
        <v>36</v>
      </c>
      <c r="AI23" s="15">
        <f>+[89]LinkOut!AH267*1000</f>
        <v>72</v>
      </c>
      <c r="AJ23" s="15">
        <f>+[89]LinkOut!AI267*1000</f>
        <v>96</v>
      </c>
      <c r="AK23" s="15">
        <f>+[89]LinkOut!AJ267*1000</f>
        <v>24</v>
      </c>
      <c r="AL23" s="15">
        <f>+[89]LinkOut!AK267*1000</f>
        <v>192</v>
      </c>
    </row>
    <row r="24" spans="1:38">
      <c r="A24" s="45" t="s">
        <v>8</v>
      </c>
      <c r="B24" s="37">
        <v>40310500</v>
      </c>
      <c r="C24" s="15">
        <f>+SUMIF('Pivot Table'!$A$23:$A$26,'Other Operating Revenues'!$B24,'Pivot Table'!F$23:F$26)*-1</f>
        <v>560</v>
      </c>
      <c r="D24" s="15">
        <f>+SUMIF('Pivot Table'!$A$23:$A$26,'Other Operating Revenues'!$B24,'Pivot Table'!G$23:G$26)*-1</f>
        <v>672</v>
      </c>
      <c r="E24" s="15">
        <f>+SUMIF('Pivot Table'!$A$23:$A$26,'Other Operating Revenues'!$B24,'Pivot Table'!H$23:H$26)*-1</f>
        <v>672</v>
      </c>
      <c r="F24" s="15">
        <f>+SUMIF('Pivot Table'!$A$23:$A$26,'Other Operating Revenues'!$B24,'Pivot Table'!I$23:I$26)*-1</f>
        <v>1344</v>
      </c>
      <c r="G24" s="15">
        <f>+SUMIF('Pivot Table'!$A$23:$A$26,'Other Operating Revenues'!$B24,'Pivot Table'!J$23:J$26)*-1</f>
        <v>1036</v>
      </c>
      <c r="H24" s="15">
        <f>+SUMIF('Pivot Table'!$A$23:$A$26,'Other Operating Revenues'!$B24,'Pivot Table'!K$23:K$26)*-1</f>
        <v>924</v>
      </c>
      <c r="I24" s="15">
        <f>+SUMIF('Pivot Table'!$A$23:$A$26,'Other Operating Revenues'!$B24,'Pivot Table'!L$23:L$26)*-1</f>
        <v>644</v>
      </c>
      <c r="J24" s="15">
        <f>+SUMIF('Pivot Table'!$A$23:$A$26,'Other Operating Revenues'!$B24,'Pivot Table'!M$23:M$26)*-1</f>
        <v>812</v>
      </c>
      <c r="K24" s="15">
        <f>+[89]LinkOut!J269*1000</f>
        <v>840</v>
      </c>
      <c r="L24" s="15">
        <f>+[89]LinkOut!K269*1000</f>
        <v>700</v>
      </c>
      <c r="M24" s="15">
        <f>+[89]LinkOut!L269*1000</f>
        <v>872.75</v>
      </c>
      <c r="N24" s="15">
        <f>+[89]LinkOut!M269*1000</f>
        <v>512.12</v>
      </c>
      <c r="O24" s="15">
        <f>+[89]LinkOut!N269*1000</f>
        <v>560</v>
      </c>
      <c r="P24" s="15">
        <f>+[89]LinkOut!O269*1000</f>
        <v>672</v>
      </c>
      <c r="Q24" s="15">
        <f>+[89]LinkOut!P269*1000</f>
        <v>672</v>
      </c>
      <c r="R24" s="15">
        <f>+[89]LinkOut!Q269*1000</f>
        <v>1344</v>
      </c>
      <c r="S24" s="15">
        <f>+[89]LinkOut!R269*1000</f>
        <v>1036</v>
      </c>
      <c r="T24" s="15">
        <f>+[89]LinkOut!S269*1000</f>
        <v>924</v>
      </c>
      <c r="U24" s="15">
        <f>+[89]LinkOut!T269*1000</f>
        <v>644</v>
      </c>
      <c r="V24" s="15">
        <f>+[89]LinkOut!U269*1000</f>
        <v>812</v>
      </c>
      <c r="W24" s="15">
        <f>+[89]LinkOut!V269*1000</f>
        <v>840</v>
      </c>
      <c r="X24" s="15">
        <f>+[89]LinkOut!W269*1000</f>
        <v>700</v>
      </c>
      <c r="Y24" s="15">
        <f>+[89]LinkOut!X269*1000</f>
        <v>872.75</v>
      </c>
      <c r="Z24" s="15">
        <f>+[89]LinkOut!Y269*1000</f>
        <v>512.12</v>
      </c>
      <c r="AA24" s="15">
        <f>+[89]LinkOut!Z269*1000</f>
        <v>560</v>
      </c>
      <c r="AB24" s="15">
        <f>+[89]LinkOut!AA269*1000</f>
        <v>672</v>
      </c>
      <c r="AC24" s="15">
        <f>+[89]LinkOut!AB269*1000</f>
        <v>672</v>
      </c>
      <c r="AD24" s="15">
        <f>+[89]LinkOut!AC269*1000</f>
        <v>1344</v>
      </c>
      <c r="AE24" s="15">
        <f>+[89]LinkOut!AD269*1000</f>
        <v>1036</v>
      </c>
      <c r="AF24" s="15">
        <f>+[89]LinkOut!AE269*1000</f>
        <v>924</v>
      </c>
      <c r="AG24" s="15">
        <f>+[89]LinkOut!AF269*1000</f>
        <v>644</v>
      </c>
      <c r="AH24" s="15">
        <f>+[89]LinkOut!AG269*1000</f>
        <v>812</v>
      </c>
      <c r="AI24" s="15">
        <f>+[89]LinkOut!AH269*1000</f>
        <v>840</v>
      </c>
      <c r="AJ24" s="15">
        <f>+[89]LinkOut!AI269*1000</f>
        <v>700</v>
      </c>
      <c r="AK24" s="15">
        <f>+[89]LinkOut!AJ269*1000</f>
        <v>872.75</v>
      </c>
      <c r="AL24" s="15">
        <f>+[89]LinkOut!AK269*1000</f>
        <v>512.12</v>
      </c>
    </row>
    <row r="25" spans="1:38">
      <c r="A25" s="45" t="s">
        <v>9</v>
      </c>
      <c r="B25" s="37">
        <v>40310600</v>
      </c>
      <c r="C25" s="15">
        <f>+SUMIF('Pivot Table'!$A$23:$A$26,'Other Operating Revenues'!$B25,'Pivot Table'!F$23:F$26)*-1</f>
        <v>0</v>
      </c>
      <c r="D25" s="15">
        <f>+SUMIF('Pivot Table'!$A$23:$A$26,'Other Operating Revenues'!$B25,'Pivot Table'!G$23:G$26)*-1</f>
        <v>0</v>
      </c>
      <c r="E25" s="15">
        <f>+SUMIF('Pivot Table'!$A$23:$A$26,'Other Operating Revenues'!$B25,'Pivot Table'!H$23:H$26)*-1</f>
        <v>0</v>
      </c>
      <c r="F25" s="15">
        <f>+SUMIF('Pivot Table'!$A$23:$A$26,'Other Operating Revenues'!$B25,'Pivot Table'!I$23:I$26)*-1</f>
        <v>0</v>
      </c>
      <c r="G25" s="15">
        <f>+SUMIF('Pivot Table'!$A$23:$A$26,'Other Operating Revenues'!$B25,'Pivot Table'!J$23:J$26)*-1</f>
        <v>0</v>
      </c>
      <c r="H25" s="15">
        <f>+SUMIF('Pivot Table'!$A$23:$A$26,'Other Operating Revenues'!$B25,'Pivot Table'!K$23:K$26)*-1</f>
        <v>0</v>
      </c>
      <c r="I25" s="15">
        <f>+SUMIF('Pivot Table'!$A$23:$A$26,'Other Operating Revenues'!$B25,'Pivot Table'!L$23:L$26)*-1</f>
        <v>0</v>
      </c>
      <c r="J25" s="15">
        <f>+SUMIF('Pivot Table'!$A$23:$A$26,'Other Operating Revenues'!$B25,'Pivot Table'!M$23:M$26)*-1</f>
        <v>0</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row>
    <row r="26" spans="1:38">
      <c r="A26" s="45" t="s">
        <v>10</v>
      </c>
      <c r="B26" s="37">
        <v>40310700</v>
      </c>
      <c r="C26" s="15">
        <f>+SUMIF('Pivot Table'!$A$23:$A$26,'Other Operating Revenues'!$B26,'Pivot Table'!F$23:F$26)*-1</f>
        <v>672</v>
      </c>
      <c r="D26" s="15">
        <f>+SUMIF('Pivot Table'!$A$23:$A$26,'Other Operating Revenues'!$B26,'Pivot Table'!G$23:G$26)*-1</f>
        <v>280</v>
      </c>
      <c r="E26" s="15">
        <f>+SUMIF('Pivot Table'!$A$23:$A$26,'Other Operating Revenues'!$B26,'Pivot Table'!H$23:H$26)*-1</f>
        <v>672</v>
      </c>
      <c r="F26" s="15">
        <f>+SUMIF('Pivot Table'!$A$23:$A$26,'Other Operating Revenues'!$B26,'Pivot Table'!I$23:I$26)*-1</f>
        <v>1176</v>
      </c>
      <c r="G26" s="15">
        <f>+SUMIF('Pivot Table'!$A$23:$A$26,'Other Operating Revenues'!$B26,'Pivot Table'!J$23:J$26)*-1</f>
        <v>896</v>
      </c>
      <c r="H26" s="15">
        <f>+SUMIF('Pivot Table'!$A$23:$A$26,'Other Operating Revenues'!$B26,'Pivot Table'!K$23:K$26)*-1</f>
        <v>560</v>
      </c>
      <c r="I26" s="15">
        <f>+SUMIF('Pivot Table'!$A$23:$A$26,'Other Operating Revenues'!$B26,'Pivot Table'!L$23:L$26)*-1</f>
        <v>616</v>
      </c>
      <c r="J26" s="15">
        <f>+SUMIF('Pivot Table'!$A$23:$A$26,'Other Operating Revenues'!$B26,'Pivot Table'!M$23:M$26)*-1</f>
        <v>504</v>
      </c>
      <c r="K26" s="15">
        <f>+[89]LinkOut!J271*1000</f>
        <v>840</v>
      </c>
      <c r="L26" s="15">
        <f>+[89]LinkOut!K271*1000</f>
        <v>896</v>
      </c>
      <c r="M26" s="15">
        <f>+[89]LinkOut!L271*1000</f>
        <v>784</v>
      </c>
      <c r="N26" s="15">
        <f>+[89]LinkOut!M271*1000</f>
        <v>560</v>
      </c>
      <c r="O26" s="15">
        <f>+[89]LinkOut!N271*1000</f>
        <v>672</v>
      </c>
      <c r="P26" s="15">
        <f>+[89]LinkOut!O271*1000</f>
        <v>280</v>
      </c>
      <c r="Q26" s="15">
        <f>+[89]LinkOut!P271*1000</f>
        <v>672</v>
      </c>
      <c r="R26" s="15">
        <f>+[89]LinkOut!Q271*1000</f>
        <v>1176</v>
      </c>
      <c r="S26" s="15">
        <f>+[89]LinkOut!R271*1000</f>
        <v>896</v>
      </c>
      <c r="T26" s="15">
        <f>+[89]LinkOut!S271*1000</f>
        <v>560</v>
      </c>
      <c r="U26" s="15">
        <f>+[89]LinkOut!T271*1000</f>
        <v>616</v>
      </c>
      <c r="V26" s="15">
        <f>+[89]LinkOut!U271*1000</f>
        <v>504</v>
      </c>
      <c r="W26" s="15">
        <f>+[89]LinkOut!V271*1000</f>
        <v>840</v>
      </c>
      <c r="X26" s="15">
        <f>+[89]LinkOut!W271*1000</f>
        <v>896</v>
      </c>
      <c r="Y26" s="15">
        <f>+[89]LinkOut!X271*1000</f>
        <v>784</v>
      </c>
      <c r="Z26" s="15">
        <f>+[89]LinkOut!Y271*1000</f>
        <v>560</v>
      </c>
      <c r="AA26" s="15">
        <f>+[89]LinkOut!Z271*1000</f>
        <v>672</v>
      </c>
      <c r="AB26" s="15">
        <f>+[89]LinkOut!AA271*1000</f>
        <v>280</v>
      </c>
      <c r="AC26" s="15">
        <f>+[89]LinkOut!AB271*1000</f>
        <v>672</v>
      </c>
      <c r="AD26" s="15">
        <f>+[89]LinkOut!AC271*1000</f>
        <v>1176</v>
      </c>
      <c r="AE26" s="15">
        <f>+[89]LinkOut!AD271*1000</f>
        <v>896</v>
      </c>
      <c r="AF26" s="15">
        <f>+[89]LinkOut!AE271*1000</f>
        <v>560</v>
      </c>
      <c r="AG26" s="15">
        <f>+[89]LinkOut!AF271*1000</f>
        <v>616</v>
      </c>
      <c r="AH26" s="15">
        <f>+[89]LinkOut!AG271*1000</f>
        <v>504</v>
      </c>
      <c r="AI26" s="15">
        <f>+[89]LinkOut!AH271*1000</f>
        <v>840</v>
      </c>
      <c r="AJ26" s="15">
        <f>+[89]LinkOut!AI271*1000</f>
        <v>896</v>
      </c>
      <c r="AK26" s="15">
        <f>+[89]LinkOut!AJ271*1000</f>
        <v>784</v>
      </c>
      <c r="AL26" s="15">
        <f>+[89]LinkOut!AK271*1000</f>
        <v>560</v>
      </c>
    </row>
    <row r="27" spans="1:38">
      <c r="A27" s="45" t="s">
        <v>11</v>
      </c>
      <c r="B27" s="37">
        <v>40319900</v>
      </c>
      <c r="C27" s="15">
        <f>+SUMIF('Pivot Table'!$A$23:$A$26,'Other Operating Revenues'!$B27,'Pivot Table'!F$23:F$26)*-1</f>
        <v>0</v>
      </c>
      <c r="D27" s="15">
        <f>+SUMIF('Pivot Table'!$A$23:$A$26,'Other Operating Revenues'!$B27,'Pivot Table'!G$23:G$26)*-1</f>
        <v>0</v>
      </c>
      <c r="E27" s="15">
        <f>+SUMIF('Pivot Table'!$A$23:$A$26,'Other Operating Revenues'!$B27,'Pivot Table'!H$23:H$26)*-1</f>
        <v>0</v>
      </c>
      <c r="F27" s="15">
        <f>+SUMIF('Pivot Table'!$A$23:$A$26,'Other Operating Revenues'!$B27,'Pivot Table'!I$23:I$26)*-1</f>
        <v>0</v>
      </c>
      <c r="G27" s="15">
        <f>+SUMIF('Pivot Table'!$A$23:$A$26,'Other Operating Revenues'!$B27,'Pivot Table'!J$23:J$26)*-1</f>
        <v>0</v>
      </c>
      <c r="H27" s="15">
        <f>+SUMIF('Pivot Table'!$A$23:$A$26,'Other Operating Revenues'!$B27,'Pivot Table'!K$23:K$26)*-1</f>
        <v>0</v>
      </c>
      <c r="I27" s="15">
        <f>+SUMIF('Pivot Table'!$A$23:$A$26,'Other Operating Revenues'!$B27,'Pivot Table'!L$23:L$26)*-1</f>
        <v>0</v>
      </c>
      <c r="J27" s="15">
        <f>+SUMIF('Pivot Table'!$A$23:$A$26,'Other Operating Revenues'!$B27,'Pivot Table'!M$23:M$26)*-1</f>
        <v>0</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row>
    <row r="28" spans="1:38">
      <c r="A28" s="45" t="s">
        <v>12</v>
      </c>
      <c r="B28" s="37">
        <v>40359900</v>
      </c>
      <c r="C28" s="15">
        <f>+SUMIF('Pivot Table'!$A$23:$A$26,'Other Operating Revenues'!$B28,'Pivot Table'!F$23:F$26)*-1</f>
        <v>0</v>
      </c>
      <c r="D28" s="15">
        <f>+SUMIF('Pivot Table'!$A$23:$A$26,'Other Operating Revenues'!$B28,'Pivot Table'!G$23:G$26)*-1</f>
        <v>0</v>
      </c>
      <c r="E28" s="15">
        <f>+SUMIF('Pivot Table'!$A$23:$A$26,'Other Operating Revenues'!$B28,'Pivot Table'!H$23:H$26)*-1</f>
        <v>0</v>
      </c>
      <c r="F28" s="15">
        <f>+SUMIF('Pivot Table'!$A$23:$A$26,'Other Operating Revenues'!$B28,'Pivot Table'!I$23:I$26)*-1</f>
        <v>0</v>
      </c>
      <c r="G28" s="15">
        <f>+SUMIF('Pivot Table'!$A$23:$A$26,'Other Operating Revenues'!$B28,'Pivot Table'!J$23:J$26)*-1</f>
        <v>0</v>
      </c>
      <c r="H28" s="15">
        <f>+SUMIF('Pivot Table'!$A$23:$A$26,'Other Operating Revenues'!$B28,'Pivot Table'!K$23:K$26)*-1</f>
        <v>0</v>
      </c>
      <c r="I28" s="15">
        <f>+SUMIF('Pivot Table'!$A$23:$A$26,'Other Operating Revenues'!$B28,'Pivot Table'!L$23:L$26)*-1</f>
        <v>0</v>
      </c>
      <c r="J28" s="15">
        <f>+SUMIF('Pivot Table'!$A$23:$A$26,'Other Operating Revenues'!$B28,'Pivot Table'!M$23:M$26)*-1</f>
        <v>0</v>
      </c>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row>
    <row r="30" spans="1:38">
      <c r="A30" s="11" t="s">
        <v>3684</v>
      </c>
    </row>
    <row r="31" spans="1:38">
      <c r="A31" s="46" t="s">
        <v>3680</v>
      </c>
      <c r="B31" s="46" t="s">
        <v>3681</v>
      </c>
      <c r="C31" s="47">
        <v>43101</v>
      </c>
      <c r="D31" s="47">
        <v>43132</v>
      </c>
      <c r="E31" s="47">
        <v>43160</v>
      </c>
      <c r="F31" s="47">
        <v>43191</v>
      </c>
      <c r="G31" s="47">
        <v>43221</v>
      </c>
      <c r="H31" s="47">
        <v>43252</v>
      </c>
      <c r="I31" s="47">
        <v>43282</v>
      </c>
      <c r="J31" s="47">
        <v>43313</v>
      </c>
      <c r="K31" s="47">
        <v>43344</v>
      </c>
      <c r="L31" s="47">
        <v>43374</v>
      </c>
      <c r="M31" s="47">
        <v>43405</v>
      </c>
      <c r="N31" s="47">
        <v>43435</v>
      </c>
      <c r="O31" s="47">
        <v>43466</v>
      </c>
      <c r="P31" s="47">
        <v>43497</v>
      </c>
      <c r="Q31" s="47">
        <v>43525</v>
      </c>
      <c r="R31" s="47">
        <v>43556</v>
      </c>
      <c r="S31" s="47">
        <v>43586</v>
      </c>
      <c r="T31" s="47">
        <v>43617</v>
      </c>
      <c r="U31" s="47">
        <v>43647</v>
      </c>
      <c r="V31" s="47">
        <v>43678</v>
      </c>
      <c r="W31" s="47">
        <v>43709</v>
      </c>
      <c r="X31" s="47">
        <v>43739</v>
      </c>
      <c r="Y31" s="47">
        <v>43770</v>
      </c>
      <c r="Z31" s="47">
        <v>43800</v>
      </c>
      <c r="AA31" s="47">
        <v>43831</v>
      </c>
      <c r="AB31" s="47">
        <v>43862</v>
      </c>
      <c r="AC31" s="47">
        <v>43891</v>
      </c>
      <c r="AD31" s="47">
        <v>43922</v>
      </c>
      <c r="AE31" s="47">
        <v>43952</v>
      </c>
      <c r="AF31" s="47">
        <v>43983</v>
      </c>
      <c r="AG31" s="47">
        <v>44013</v>
      </c>
      <c r="AH31" s="47">
        <v>44044</v>
      </c>
      <c r="AI31" s="47">
        <v>44075</v>
      </c>
      <c r="AJ31" s="47">
        <v>44105</v>
      </c>
      <c r="AK31" s="47">
        <v>44136</v>
      </c>
      <c r="AL31" s="47">
        <v>44166</v>
      </c>
    </row>
    <row r="32" spans="1:38">
      <c r="A32" s="45" t="s">
        <v>2</v>
      </c>
      <c r="B32" s="37">
        <v>40189900</v>
      </c>
      <c r="C32" s="15"/>
      <c r="D32" s="15"/>
      <c r="E32" s="15">
        <f>+SUMIF('Pivot Table'!$A$34:$A$36,'Other Operating Revenues'!$B32,'Pivot Table'!F$34:F$36)*-1</f>
        <v>0</v>
      </c>
      <c r="F32" s="15">
        <f>+SUMIF('Pivot Table'!$A$34:$A$36,'Other Operating Revenues'!$B32,'Pivot Table'!G$34:G$36)*-1</f>
        <v>0</v>
      </c>
      <c r="G32" s="15">
        <f>+SUMIF('Pivot Table'!$A$34:$A$36,'Other Operating Revenues'!$B32,'Pivot Table'!H$34:H$36)*-1</f>
        <v>0</v>
      </c>
      <c r="H32" s="15">
        <f>+SUMIF('Pivot Table'!$A$34:$A$36,'Other Operating Revenues'!$B32,'Pivot Table'!I$34:I$36)*-1</f>
        <v>0</v>
      </c>
      <c r="I32" s="15">
        <f>+SUMIF('Pivot Table'!$A$34:$A$36,'Other Operating Revenues'!$B32,'Pivot Table'!J$34:J$36)*-1</f>
        <v>0</v>
      </c>
      <c r="J32" s="15">
        <f>+SUMIF('Pivot Table'!$A$34:$A$36,'Other Operating Revenues'!$B32,'Pivot Table'!K$34:K$36)*-1</f>
        <v>0</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row>
    <row r="33" spans="1:38">
      <c r="A33" s="45" t="s">
        <v>3</v>
      </c>
      <c r="B33" s="37">
        <v>40310100</v>
      </c>
      <c r="C33" s="15"/>
      <c r="D33" s="15"/>
      <c r="E33" s="15">
        <f>+SUMIF('Pivot Table'!$A$34:$A$36,'Other Operating Revenues'!$B33,'Pivot Table'!F$34:F$36)*-1</f>
        <v>0</v>
      </c>
      <c r="F33" s="15">
        <f>+SUMIF('Pivot Table'!$A$34:$A$36,'Other Operating Revenues'!$B33,'Pivot Table'!G$34:G$36)*-1</f>
        <v>0</v>
      </c>
      <c r="G33" s="15">
        <f>+SUMIF('Pivot Table'!$A$34:$A$36,'Other Operating Revenues'!$B33,'Pivot Table'!H$34:H$36)*-1</f>
        <v>2.96</v>
      </c>
      <c r="H33" s="15">
        <f>+SUMIF('Pivot Table'!$A$34:$A$36,'Other Operating Revenues'!$B33,'Pivot Table'!I$34:I$36)*-1</f>
        <v>387.63</v>
      </c>
      <c r="I33" s="15">
        <f>+SUMIF('Pivot Table'!$A$34:$A$36,'Other Operating Revenues'!$B33,'Pivot Table'!J$34:J$36)*-1</f>
        <v>384.42999999999995</v>
      </c>
      <c r="J33" s="15">
        <f>+SUMIF('Pivot Table'!$A$34:$A$36,'Other Operating Revenues'!$B33,'Pivot Table'!K$34:K$36)*-1</f>
        <v>224.14000000000004</v>
      </c>
      <c r="K33" s="15">
        <f>0.92%*K78</f>
        <v>244.91643533333328</v>
      </c>
      <c r="L33" s="15">
        <f t="shared" ref="L33:AL33" si="2">0.92%*L78</f>
        <v>244.91643533333328</v>
      </c>
      <c r="M33" s="15">
        <f t="shared" si="2"/>
        <v>244.91643533333328</v>
      </c>
      <c r="N33" s="15">
        <f t="shared" si="2"/>
        <v>244.91643533333328</v>
      </c>
      <c r="O33" s="15">
        <f t="shared" si="2"/>
        <v>244.91643533333328</v>
      </c>
      <c r="P33" s="15">
        <f t="shared" si="2"/>
        <v>244.91643533333328</v>
      </c>
      <c r="Q33" s="15">
        <f t="shared" si="2"/>
        <v>244.91643533333328</v>
      </c>
      <c r="R33" s="15">
        <f t="shared" si="2"/>
        <v>244.91643533333328</v>
      </c>
      <c r="S33" s="15">
        <f t="shared" si="2"/>
        <v>244.91643533333328</v>
      </c>
      <c r="T33" s="15">
        <f t="shared" si="2"/>
        <v>244.91643533333328</v>
      </c>
      <c r="U33" s="15">
        <f t="shared" si="2"/>
        <v>244.91643533333328</v>
      </c>
      <c r="V33" s="15">
        <f t="shared" si="2"/>
        <v>244.91643533333328</v>
      </c>
      <c r="W33" s="15">
        <f t="shared" si="2"/>
        <v>244.91643533333328</v>
      </c>
      <c r="X33" s="15">
        <f t="shared" si="2"/>
        <v>244.91643533333328</v>
      </c>
      <c r="Y33" s="15">
        <f t="shared" si="2"/>
        <v>244.91643533333328</v>
      </c>
      <c r="Z33" s="15">
        <f t="shared" si="2"/>
        <v>244.91643533333328</v>
      </c>
      <c r="AA33" s="15">
        <f t="shared" si="2"/>
        <v>244.91643533333328</v>
      </c>
      <c r="AB33" s="15">
        <f t="shared" si="2"/>
        <v>244.91643533333328</v>
      </c>
      <c r="AC33" s="15">
        <f t="shared" si="2"/>
        <v>244.91643533333328</v>
      </c>
      <c r="AD33" s="15">
        <f t="shared" si="2"/>
        <v>244.91643533333328</v>
      </c>
      <c r="AE33" s="15">
        <f t="shared" si="2"/>
        <v>244.91643533333328</v>
      </c>
      <c r="AF33" s="15">
        <f t="shared" si="2"/>
        <v>244.91643533333328</v>
      </c>
      <c r="AG33" s="15">
        <f t="shared" si="2"/>
        <v>244.91643533333328</v>
      </c>
      <c r="AH33" s="15">
        <f t="shared" si="2"/>
        <v>244.91643533333328</v>
      </c>
      <c r="AI33" s="15">
        <f t="shared" si="2"/>
        <v>244.91643533333328</v>
      </c>
      <c r="AJ33" s="15">
        <f t="shared" si="2"/>
        <v>244.91643533333328</v>
      </c>
      <c r="AK33" s="15">
        <f t="shared" si="2"/>
        <v>244.91643533333328</v>
      </c>
      <c r="AL33" s="15">
        <f t="shared" si="2"/>
        <v>244.91643533333328</v>
      </c>
    </row>
    <row r="34" spans="1:38">
      <c r="A34" s="45" t="s">
        <v>4</v>
      </c>
      <c r="B34" s="37">
        <v>40310200</v>
      </c>
      <c r="C34" s="15"/>
      <c r="D34" s="15"/>
      <c r="E34" s="15">
        <f>+SUMIF('Pivot Table'!$A$34:$A$36,'Other Operating Revenues'!$B34,'Pivot Table'!F$34:F$36)*-1</f>
        <v>0</v>
      </c>
      <c r="F34" s="15">
        <f>+SUMIF('Pivot Table'!$A$34:$A$36,'Other Operating Revenues'!$B34,'Pivot Table'!G$34:G$36)*-1</f>
        <v>0</v>
      </c>
      <c r="G34" s="15">
        <f>+SUMIF('Pivot Table'!$A$34:$A$36,'Other Operating Revenues'!$B34,'Pivot Table'!H$34:H$36)*-1</f>
        <v>0</v>
      </c>
      <c r="H34" s="15">
        <f>+SUMIF('Pivot Table'!$A$34:$A$36,'Other Operating Revenues'!$B34,'Pivot Table'!I$34:I$36)*-1</f>
        <v>0</v>
      </c>
      <c r="I34" s="15">
        <f>+SUMIF('Pivot Table'!$A$34:$A$36,'Other Operating Revenues'!$B34,'Pivot Table'!J$34:J$36)*-1</f>
        <v>0</v>
      </c>
      <c r="J34" s="15">
        <f>+SUMIF('Pivot Table'!$A$34:$A$36,'Other Operating Revenues'!$B34,'Pivot Table'!K$34:K$36)*-1</f>
        <v>0</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row>
    <row r="35" spans="1:38">
      <c r="A35" s="45" t="s">
        <v>5</v>
      </c>
      <c r="B35" s="37">
        <v>40310250</v>
      </c>
      <c r="C35" s="15"/>
      <c r="D35" s="15"/>
      <c r="E35" s="15">
        <f>+SUMIF('Pivot Table'!$A$34:$A$36,'Other Operating Revenues'!$B35,'Pivot Table'!F$34:F$36)*-1</f>
        <v>0</v>
      </c>
      <c r="F35" s="15">
        <f>+SUMIF('Pivot Table'!$A$34:$A$36,'Other Operating Revenues'!$B35,'Pivot Table'!G$34:G$36)*-1</f>
        <v>0</v>
      </c>
      <c r="G35" s="15">
        <f>+SUMIF('Pivot Table'!$A$34:$A$36,'Other Operating Revenues'!$B35,'Pivot Table'!H$34:H$36)*-1</f>
        <v>0</v>
      </c>
      <c r="H35" s="15">
        <f>+SUMIF('Pivot Table'!$A$34:$A$36,'Other Operating Revenues'!$B35,'Pivot Table'!I$34:I$36)*-1</f>
        <v>0</v>
      </c>
      <c r="I35" s="15">
        <f>+SUMIF('Pivot Table'!$A$34:$A$36,'Other Operating Revenues'!$B35,'Pivot Table'!J$34:J$36)*-1</f>
        <v>0</v>
      </c>
      <c r="J35" s="15">
        <f>+SUMIF('Pivot Table'!$A$34:$A$36,'Other Operating Revenues'!$B35,'Pivot Table'!K$34:K$36)*-1</f>
        <v>0</v>
      </c>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row>
    <row r="36" spans="1:38">
      <c r="A36" s="45" t="s">
        <v>6</v>
      </c>
      <c r="B36" s="37">
        <v>40310300</v>
      </c>
      <c r="C36" s="15"/>
      <c r="D36" s="15"/>
      <c r="E36" s="15">
        <f>+SUMIF('Pivot Table'!$A$34:$A$36,'Other Operating Revenues'!$B36,'Pivot Table'!F$34:F$36)*-1</f>
        <v>0</v>
      </c>
      <c r="F36" s="15">
        <f>+SUMIF('Pivot Table'!$A$34:$A$36,'Other Operating Revenues'!$B36,'Pivot Table'!G$34:G$36)*-1</f>
        <v>0</v>
      </c>
      <c r="G36" s="15">
        <f>+SUMIF('Pivot Table'!$A$34:$A$36,'Other Operating Revenues'!$B36,'Pivot Table'!H$34:H$36)*-1</f>
        <v>0</v>
      </c>
      <c r="H36" s="15">
        <f>+SUMIF('Pivot Table'!$A$34:$A$36,'Other Operating Revenues'!$B36,'Pivot Table'!I$34:I$36)*-1</f>
        <v>0</v>
      </c>
      <c r="I36" s="15">
        <f>+SUMIF('Pivot Table'!$A$34:$A$36,'Other Operating Revenues'!$B36,'Pivot Table'!J$34:J$36)*-1</f>
        <v>0</v>
      </c>
      <c r="J36" s="15">
        <f>+SUMIF('Pivot Table'!$A$34:$A$36,'Other Operating Revenues'!$B36,'Pivot Table'!K$34:K$36)*-1</f>
        <v>0</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row>
    <row r="37" spans="1:38">
      <c r="A37" s="45" t="s">
        <v>7</v>
      </c>
      <c r="B37" s="37">
        <v>40310400</v>
      </c>
      <c r="C37" s="15"/>
      <c r="D37" s="15"/>
      <c r="E37" s="15">
        <f>+SUMIF('Pivot Table'!$A$34:$A$36,'Other Operating Revenues'!$B37,'Pivot Table'!F$34:F$36)*-1</f>
        <v>0</v>
      </c>
      <c r="F37" s="15">
        <f>+SUMIF('Pivot Table'!$A$34:$A$36,'Other Operating Revenues'!$B37,'Pivot Table'!G$34:G$36)*-1</f>
        <v>0</v>
      </c>
      <c r="G37" s="15">
        <f>+SUMIF('Pivot Table'!$A$34:$A$36,'Other Operating Revenues'!$B37,'Pivot Table'!H$34:H$36)*-1</f>
        <v>0</v>
      </c>
      <c r="H37" s="15">
        <f>+SUMIF('Pivot Table'!$A$34:$A$36,'Other Operating Revenues'!$B37,'Pivot Table'!I$34:I$36)*-1</f>
        <v>0</v>
      </c>
      <c r="I37" s="15">
        <f>+SUMIF('Pivot Table'!$A$34:$A$36,'Other Operating Revenues'!$B37,'Pivot Table'!J$34:J$36)*-1</f>
        <v>0</v>
      </c>
      <c r="J37" s="15">
        <f>+SUMIF('Pivot Table'!$A$34:$A$36,'Other Operating Revenues'!$B37,'Pivot Table'!K$34:K$36)*-1</f>
        <v>0</v>
      </c>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row>
    <row r="38" spans="1:38">
      <c r="A38" s="45" t="s">
        <v>8</v>
      </c>
      <c r="B38" s="37">
        <v>40310500</v>
      </c>
      <c r="C38" s="15"/>
      <c r="D38" s="15"/>
      <c r="E38" s="15">
        <f>+SUMIF('Pivot Table'!$A$34:$A$36,'Other Operating Revenues'!$B38,'Pivot Table'!F$34:F$36)*-1</f>
        <v>28</v>
      </c>
      <c r="F38" s="15">
        <f>+SUMIF('Pivot Table'!$A$34:$A$36,'Other Operating Revenues'!$B38,'Pivot Table'!G$34:G$36)*-1</f>
        <v>140</v>
      </c>
      <c r="G38" s="15">
        <f>+SUMIF('Pivot Table'!$A$34:$A$36,'Other Operating Revenues'!$B38,'Pivot Table'!H$34:H$36)*-1</f>
        <v>196</v>
      </c>
      <c r="H38" s="15">
        <f>+SUMIF('Pivot Table'!$A$34:$A$36,'Other Operating Revenues'!$B38,'Pivot Table'!I$34:I$36)*-1</f>
        <v>196</v>
      </c>
      <c r="I38" s="15">
        <f>+SUMIF('Pivot Table'!$A$34:$A$36,'Other Operating Revenues'!$B38,'Pivot Table'!J$34:J$36)*-1</f>
        <v>140</v>
      </c>
      <c r="J38" s="15">
        <f>+SUMIF('Pivot Table'!$A$34:$A$36,'Other Operating Revenues'!$B38,'Pivot Table'!K$34:K$36)*-1</f>
        <v>168</v>
      </c>
      <c r="K38" s="15">
        <f>+[89]LinkOut!J295*1000</f>
        <v>144.66666666666666</v>
      </c>
      <c r="L38" s="15">
        <f>+[89]LinkOut!K295*1000</f>
        <v>144.66666666666666</v>
      </c>
      <c r="M38" s="15">
        <f>+[89]LinkOut!L295*1000</f>
        <v>144.66666666666666</v>
      </c>
      <c r="N38" s="15">
        <f>+[89]LinkOut!M295*1000</f>
        <v>144.66666666666666</v>
      </c>
      <c r="O38" s="15">
        <f>+[89]LinkOut!N295*1000</f>
        <v>144.66666666666666</v>
      </c>
      <c r="P38" s="15">
        <f>+[89]LinkOut!O295*1000</f>
        <v>144.66666666666666</v>
      </c>
      <c r="Q38" s="15">
        <f>+[89]LinkOut!P295*1000</f>
        <v>144.66666666666666</v>
      </c>
      <c r="R38" s="15">
        <f>+[89]LinkOut!Q295*1000</f>
        <v>144.66666666666666</v>
      </c>
      <c r="S38" s="15">
        <f>+[89]LinkOut!R295*1000</f>
        <v>144.66666666666666</v>
      </c>
      <c r="T38" s="15">
        <f>+[89]LinkOut!S295*1000</f>
        <v>144.66666666666666</v>
      </c>
      <c r="U38" s="15">
        <f>+[89]LinkOut!T295*1000</f>
        <v>144.66666666666666</v>
      </c>
      <c r="V38" s="15">
        <f>+[89]LinkOut!U295*1000</f>
        <v>144.66666666666666</v>
      </c>
      <c r="W38" s="15">
        <f>+[89]LinkOut!V295*1000</f>
        <v>144.66666666666666</v>
      </c>
      <c r="X38" s="15">
        <f>+[89]LinkOut!W295*1000</f>
        <v>144.66666666666666</v>
      </c>
      <c r="Y38" s="15">
        <f>+[89]LinkOut!X295*1000</f>
        <v>144.66666666666666</v>
      </c>
      <c r="Z38" s="15">
        <f>+[89]LinkOut!Y295*1000</f>
        <v>144.66666666666666</v>
      </c>
      <c r="AA38" s="15">
        <f>+[89]LinkOut!Z295*1000</f>
        <v>144.66666666666666</v>
      </c>
      <c r="AB38" s="15">
        <f>+[89]LinkOut!AA295*1000</f>
        <v>144.66666666666666</v>
      </c>
      <c r="AC38" s="15">
        <f>+[89]LinkOut!AB295*1000</f>
        <v>144.66666666666666</v>
      </c>
      <c r="AD38" s="15">
        <f>+[89]LinkOut!AC295*1000</f>
        <v>144.66666666666666</v>
      </c>
      <c r="AE38" s="15">
        <f>+[89]LinkOut!AD295*1000</f>
        <v>144.66666666666666</v>
      </c>
      <c r="AF38" s="15">
        <f>+[89]LinkOut!AE295*1000</f>
        <v>144.66666666666666</v>
      </c>
      <c r="AG38" s="15">
        <f>+[89]LinkOut!AF295*1000</f>
        <v>144.66666666666666</v>
      </c>
      <c r="AH38" s="15">
        <f>+[89]LinkOut!AG295*1000</f>
        <v>144.66666666666666</v>
      </c>
      <c r="AI38" s="15">
        <f>+[89]LinkOut!AH295*1000</f>
        <v>144.66666666666666</v>
      </c>
      <c r="AJ38" s="15">
        <f>+[89]LinkOut!AI295*1000</f>
        <v>144.66666666666666</v>
      </c>
      <c r="AK38" s="15">
        <f>+[89]LinkOut!AJ295*1000</f>
        <v>144.66666666666666</v>
      </c>
      <c r="AL38" s="15">
        <f>+[89]LinkOut!AK295*1000</f>
        <v>144.66666666666666</v>
      </c>
    </row>
    <row r="39" spans="1:38">
      <c r="A39" s="45" t="s">
        <v>9</v>
      </c>
      <c r="B39" s="37">
        <v>40310600</v>
      </c>
      <c r="C39" s="15"/>
      <c r="D39" s="15"/>
      <c r="E39" s="15">
        <f>+SUMIF('Pivot Table'!$A$34:$A$36,'Other Operating Revenues'!$B39,'Pivot Table'!F$34:F$36)*-1</f>
        <v>0</v>
      </c>
      <c r="F39" s="15">
        <f>+SUMIF('Pivot Table'!$A$34:$A$36,'Other Operating Revenues'!$B39,'Pivot Table'!G$34:G$36)*-1</f>
        <v>0</v>
      </c>
      <c r="G39" s="15">
        <f>+SUMIF('Pivot Table'!$A$34:$A$36,'Other Operating Revenues'!$B39,'Pivot Table'!H$34:H$36)*-1</f>
        <v>0</v>
      </c>
      <c r="H39" s="15">
        <f>+SUMIF('Pivot Table'!$A$34:$A$36,'Other Operating Revenues'!$B39,'Pivot Table'!I$34:I$36)*-1</f>
        <v>0</v>
      </c>
      <c r="I39" s="15">
        <f>+SUMIF('Pivot Table'!$A$34:$A$36,'Other Operating Revenues'!$B39,'Pivot Table'!J$34:J$36)*-1</f>
        <v>0</v>
      </c>
      <c r="J39" s="15">
        <f>+SUMIF('Pivot Table'!$A$34:$A$36,'Other Operating Revenues'!$B39,'Pivot Table'!K$34:K$36)*-1</f>
        <v>0</v>
      </c>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row>
    <row r="40" spans="1:38">
      <c r="A40" s="45" t="s">
        <v>10</v>
      </c>
      <c r="B40" s="37">
        <v>40310700</v>
      </c>
      <c r="C40" s="15"/>
      <c r="D40" s="15"/>
      <c r="E40" s="15">
        <f>+SUMIF('Pivot Table'!$A$34:$A$36,'Other Operating Revenues'!$B40,'Pivot Table'!F$34:F$36)*-1</f>
        <v>0</v>
      </c>
      <c r="F40" s="15">
        <f>+SUMIF('Pivot Table'!$A$34:$A$36,'Other Operating Revenues'!$B40,'Pivot Table'!G$34:G$36)*-1</f>
        <v>0</v>
      </c>
      <c r="G40" s="15">
        <f>+SUMIF('Pivot Table'!$A$34:$A$36,'Other Operating Revenues'!$B40,'Pivot Table'!H$34:H$36)*-1</f>
        <v>0</v>
      </c>
      <c r="H40" s="15">
        <f>+SUMIF('Pivot Table'!$A$34:$A$36,'Other Operating Revenues'!$B40,'Pivot Table'!I$34:I$36)*-1</f>
        <v>0</v>
      </c>
      <c r="I40" s="15">
        <f>+SUMIF('Pivot Table'!$A$34:$A$36,'Other Operating Revenues'!$B40,'Pivot Table'!J$34:J$36)*-1</f>
        <v>0</v>
      </c>
      <c r="J40" s="15">
        <f>+SUMIF('Pivot Table'!$A$34:$A$36,'Other Operating Revenues'!$B40,'Pivot Table'!K$34:K$36)*-1</f>
        <v>224</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row>
    <row r="41" spans="1:38">
      <c r="A41" s="45" t="s">
        <v>11</v>
      </c>
      <c r="B41" s="37">
        <v>40319900</v>
      </c>
      <c r="C41" s="15"/>
      <c r="D41" s="15"/>
      <c r="E41" s="15">
        <f>+SUMIF('Pivot Table'!$A$34:$A$36,'Other Operating Revenues'!$B41,'Pivot Table'!F$34:F$36)*-1</f>
        <v>0</v>
      </c>
      <c r="F41" s="15">
        <f>+SUMIF('Pivot Table'!$A$34:$A$36,'Other Operating Revenues'!$B41,'Pivot Table'!G$34:G$36)*-1</f>
        <v>0</v>
      </c>
      <c r="G41" s="15">
        <f>+SUMIF('Pivot Table'!$A$34:$A$36,'Other Operating Revenues'!$B41,'Pivot Table'!H$34:H$36)*-1</f>
        <v>0</v>
      </c>
      <c r="H41" s="15">
        <f>+SUMIF('Pivot Table'!$A$34:$A$36,'Other Operating Revenues'!$B41,'Pivot Table'!I$34:I$36)*-1</f>
        <v>0</v>
      </c>
      <c r="I41" s="15">
        <f>+SUMIF('Pivot Table'!$A$34:$A$36,'Other Operating Revenues'!$B41,'Pivot Table'!J$34:J$36)*-1</f>
        <v>0</v>
      </c>
      <c r="J41" s="15">
        <f>+SUMIF('Pivot Table'!$A$34:$A$36,'Other Operating Revenues'!$B41,'Pivot Table'!K$34:K$36)*-1</f>
        <v>0</v>
      </c>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row>
    <row r="42" spans="1:38">
      <c r="A42" s="45" t="s">
        <v>12</v>
      </c>
      <c r="B42" s="37">
        <v>40359900</v>
      </c>
      <c r="C42" s="15"/>
      <c r="D42" s="15"/>
      <c r="E42" s="15">
        <f>+SUMIF('Pivot Table'!$A$34:$A$36,'Other Operating Revenues'!$B42,'Pivot Table'!F$34:F$36)*-1</f>
        <v>0</v>
      </c>
      <c r="F42" s="15">
        <f>+SUMIF('Pivot Table'!$A$34:$A$36,'Other Operating Revenues'!$B42,'Pivot Table'!G$34:G$36)*-1</f>
        <v>0</v>
      </c>
      <c r="G42" s="15">
        <f>+SUMIF('Pivot Table'!$A$34:$A$36,'Other Operating Revenues'!$B42,'Pivot Table'!H$34:H$36)*-1</f>
        <v>0</v>
      </c>
      <c r="H42" s="15">
        <f>+SUMIF('Pivot Table'!$A$34:$A$36,'Other Operating Revenues'!$B42,'Pivot Table'!I$34:I$36)*-1</f>
        <v>0</v>
      </c>
      <c r="I42" s="15">
        <f>+SUMIF('Pivot Table'!$A$34:$A$36,'Other Operating Revenues'!$B42,'Pivot Table'!J$34:J$36)*-1</f>
        <v>0</v>
      </c>
      <c r="J42" s="15">
        <f>+SUMIF('Pivot Table'!$A$34:$A$36,'Other Operating Revenues'!$B42,'Pivot Table'!K$34:K$36)*-1</f>
        <v>0</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row>
    <row r="44" spans="1:38">
      <c r="A44" s="13" t="s">
        <v>3685</v>
      </c>
    </row>
    <row r="45" spans="1:38">
      <c r="A45" s="46" t="s">
        <v>3680</v>
      </c>
      <c r="B45" s="46" t="s">
        <v>3681</v>
      </c>
      <c r="C45" s="47">
        <v>43101</v>
      </c>
      <c r="D45" s="47">
        <v>43132</v>
      </c>
      <c r="E45" s="47">
        <v>43160</v>
      </c>
      <c r="F45" s="47">
        <v>43191</v>
      </c>
      <c r="G45" s="47">
        <v>43221</v>
      </c>
      <c r="H45" s="47">
        <v>43252</v>
      </c>
      <c r="I45" s="47">
        <v>43282</v>
      </c>
      <c r="J45" s="47">
        <v>43313</v>
      </c>
      <c r="K45" s="47">
        <v>43344</v>
      </c>
      <c r="L45" s="47">
        <v>43374</v>
      </c>
      <c r="M45" s="47">
        <v>43405</v>
      </c>
      <c r="N45" s="47">
        <v>43435</v>
      </c>
      <c r="O45" s="47">
        <v>43466</v>
      </c>
      <c r="P45" s="47">
        <v>43497</v>
      </c>
      <c r="Q45" s="47">
        <v>43525</v>
      </c>
      <c r="R45" s="47">
        <v>43556</v>
      </c>
      <c r="S45" s="47">
        <v>43586</v>
      </c>
      <c r="T45" s="47">
        <v>43617</v>
      </c>
      <c r="U45" s="47">
        <v>43647</v>
      </c>
      <c r="V45" s="47">
        <v>43678</v>
      </c>
      <c r="W45" s="47">
        <v>43709</v>
      </c>
      <c r="X45" s="47">
        <v>43739</v>
      </c>
      <c r="Y45" s="47">
        <v>43770</v>
      </c>
      <c r="Z45" s="47">
        <v>43800</v>
      </c>
      <c r="AA45" s="47">
        <v>43831</v>
      </c>
      <c r="AB45" s="47">
        <v>43862</v>
      </c>
      <c r="AC45" s="47">
        <v>43891</v>
      </c>
      <c r="AD45" s="47">
        <v>43922</v>
      </c>
      <c r="AE45" s="47">
        <v>43952</v>
      </c>
      <c r="AF45" s="47">
        <v>43983</v>
      </c>
      <c r="AG45" s="47">
        <v>44013</v>
      </c>
      <c r="AH45" s="47">
        <v>44044</v>
      </c>
      <c r="AI45" s="47">
        <v>44075</v>
      </c>
      <c r="AJ45" s="47">
        <v>44105</v>
      </c>
      <c r="AK45" s="47">
        <v>44136</v>
      </c>
      <c r="AL45" s="47">
        <v>44166</v>
      </c>
    </row>
    <row r="46" spans="1:38">
      <c r="A46" s="45" t="s">
        <v>2</v>
      </c>
      <c r="B46" s="37">
        <v>40189900</v>
      </c>
      <c r="C46" s="14">
        <f>+C3+C18</f>
        <v>0</v>
      </c>
      <c r="D46" s="14">
        <f t="shared" ref="D46:J46" si="3">+D3+D18</f>
        <v>0</v>
      </c>
      <c r="E46" s="14">
        <f t="shared" si="3"/>
        <v>0</v>
      </c>
      <c r="F46" s="14">
        <f t="shared" si="3"/>
        <v>0</v>
      </c>
      <c r="G46" s="14">
        <f t="shared" si="3"/>
        <v>0</v>
      </c>
      <c r="H46" s="14">
        <f t="shared" si="3"/>
        <v>0</v>
      </c>
      <c r="I46" s="14">
        <f t="shared" si="3"/>
        <v>0</v>
      </c>
      <c r="J46" s="14">
        <f t="shared" si="3"/>
        <v>0</v>
      </c>
      <c r="K46" s="14">
        <f t="shared" ref="K46:AL46" si="4">+K3+K18</f>
        <v>0</v>
      </c>
      <c r="L46" s="14">
        <f t="shared" si="4"/>
        <v>0</v>
      </c>
      <c r="M46" s="14">
        <f t="shared" si="4"/>
        <v>0</v>
      </c>
      <c r="N46" s="14">
        <f t="shared" si="4"/>
        <v>0</v>
      </c>
      <c r="O46" s="14">
        <f t="shared" si="4"/>
        <v>0</v>
      </c>
      <c r="P46" s="14">
        <f t="shared" si="4"/>
        <v>0</v>
      </c>
      <c r="Q46" s="14">
        <f t="shared" si="4"/>
        <v>0</v>
      </c>
      <c r="R46" s="14">
        <f t="shared" si="4"/>
        <v>0</v>
      </c>
      <c r="S46" s="14">
        <f t="shared" si="4"/>
        <v>0</v>
      </c>
      <c r="T46" s="14">
        <f t="shared" si="4"/>
        <v>0</v>
      </c>
      <c r="U46" s="14">
        <f t="shared" si="4"/>
        <v>0</v>
      </c>
      <c r="V46" s="14">
        <f t="shared" si="4"/>
        <v>0</v>
      </c>
      <c r="W46" s="14">
        <f t="shared" si="4"/>
        <v>0</v>
      </c>
      <c r="X46" s="14">
        <f t="shared" si="4"/>
        <v>0</v>
      </c>
      <c r="Y46" s="14">
        <f t="shared" si="4"/>
        <v>0</v>
      </c>
      <c r="Z46" s="14">
        <f t="shared" si="4"/>
        <v>0</v>
      </c>
      <c r="AA46" s="14">
        <f t="shared" si="4"/>
        <v>0</v>
      </c>
      <c r="AB46" s="14">
        <f t="shared" si="4"/>
        <v>0</v>
      </c>
      <c r="AC46" s="14">
        <f t="shared" si="4"/>
        <v>0</v>
      </c>
      <c r="AD46" s="14">
        <f t="shared" si="4"/>
        <v>0</v>
      </c>
      <c r="AE46" s="14">
        <f t="shared" si="4"/>
        <v>0</v>
      </c>
      <c r="AF46" s="14">
        <f t="shared" si="4"/>
        <v>0</v>
      </c>
      <c r="AG46" s="14">
        <f t="shared" si="4"/>
        <v>0</v>
      </c>
      <c r="AH46" s="14">
        <f t="shared" si="4"/>
        <v>0</v>
      </c>
      <c r="AI46" s="14">
        <f t="shared" si="4"/>
        <v>0</v>
      </c>
      <c r="AJ46" s="14">
        <f t="shared" si="4"/>
        <v>0</v>
      </c>
      <c r="AK46" s="14">
        <f t="shared" si="4"/>
        <v>0</v>
      </c>
      <c r="AL46" s="14">
        <f t="shared" si="4"/>
        <v>0</v>
      </c>
    </row>
    <row r="47" spans="1:38">
      <c r="A47" s="45" t="s">
        <v>3</v>
      </c>
      <c r="B47" s="37">
        <v>40310100</v>
      </c>
      <c r="C47" s="14">
        <f t="shared" ref="C47:J56" si="5">+C4+C19</f>
        <v>78600.470000000059</v>
      </c>
      <c r="D47" s="14">
        <f t="shared" si="5"/>
        <v>71159.180000000022</v>
      </c>
      <c r="E47" s="14">
        <f t="shared" si="5"/>
        <v>69115.81</v>
      </c>
      <c r="F47" s="14">
        <f t="shared" si="5"/>
        <v>60600.110000000015</v>
      </c>
      <c r="G47" s="14">
        <f t="shared" si="5"/>
        <v>62716.419999999991</v>
      </c>
      <c r="H47" s="14">
        <f t="shared" si="5"/>
        <v>63773.459999999977</v>
      </c>
      <c r="I47" s="14">
        <f t="shared" si="5"/>
        <v>87953.609999999957</v>
      </c>
      <c r="J47" s="14">
        <f>+J4+J19</f>
        <v>70467.289999999964</v>
      </c>
      <c r="K47" s="14">
        <f t="shared" ref="K47:AL47" si="6">+K4+K19</f>
        <v>71215.680374973395</v>
      </c>
      <c r="L47" s="14">
        <f t="shared" si="6"/>
        <v>68525.351049057586</v>
      </c>
      <c r="M47" s="14">
        <f t="shared" si="6"/>
        <v>61703.711360246678</v>
      </c>
      <c r="N47" s="14">
        <f t="shared" si="6"/>
        <v>60939.356855024067</v>
      </c>
      <c r="O47" s="14">
        <f t="shared" si="6"/>
        <v>60802.546154030068</v>
      </c>
      <c r="P47" s="14">
        <f t="shared" si="6"/>
        <v>58144.554967310236</v>
      </c>
      <c r="Q47" s="14">
        <f t="shared" si="6"/>
        <v>61205.5953052158</v>
      </c>
      <c r="R47" s="14">
        <f t="shared" si="6"/>
        <v>61537.249802140519</v>
      </c>
      <c r="S47" s="14">
        <f t="shared" si="6"/>
        <v>66722.279410879273</v>
      </c>
      <c r="T47" s="14">
        <f t="shared" si="6"/>
        <v>69248.918198704254</v>
      </c>
      <c r="U47" s="14">
        <f t="shared" si="6"/>
        <v>71559.766680875924</v>
      </c>
      <c r="V47" s="14">
        <f t="shared" si="6"/>
        <v>72621.207349297416</v>
      </c>
      <c r="W47" s="14">
        <f t="shared" si="6"/>
        <v>70911.561916051141</v>
      </c>
      <c r="X47" s="14">
        <f t="shared" si="6"/>
        <v>68245.350084595513</v>
      </c>
      <c r="Y47" s="14">
        <f t="shared" si="6"/>
        <v>61481.884689026767</v>
      </c>
      <c r="Z47" s="14">
        <f t="shared" si="6"/>
        <v>60719.542483400073</v>
      </c>
      <c r="AA47" s="14">
        <f t="shared" si="6"/>
        <v>60541.692536588649</v>
      </c>
      <c r="AB47" s="14">
        <f t="shared" si="6"/>
        <v>57911.944328520141</v>
      </c>
      <c r="AC47" s="14">
        <f t="shared" si="6"/>
        <v>60942.487055794976</v>
      </c>
      <c r="AD47" s="14">
        <f t="shared" si="6"/>
        <v>61275.868306576027</v>
      </c>
      <c r="AE47" s="14">
        <f t="shared" si="6"/>
        <v>66414.758344423899</v>
      </c>
      <c r="AF47" s="14">
        <f t="shared" si="6"/>
        <v>68919.026483384616</v>
      </c>
      <c r="AG47" s="14">
        <f t="shared" si="6"/>
        <v>71211.767179644681</v>
      </c>
      <c r="AH47" s="14">
        <f t="shared" si="6"/>
        <v>72263.682716004449</v>
      </c>
      <c r="AI47" s="14">
        <f t="shared" si="6"/>
        <v>70568.728015075132</v>
      </c>
      <c r="AJ47" s="14">
        <f t="shared" si="6"/>
        <v>67923.555540153422</v>
      </c>
      <c r="AK47" s="14">
        <f t="shared" si="6"/>
        <v>61220.90542946499</v>
      </c>
      <c r="AL47" s="14">
        <f t="shared" si="6"/>
        <v>60462.885941770466</v>
      </c>
    </row>
    <row r="48" spans="1:38">
      <c r="A48" s="45" t="s">
        <v>4</v>
      </c>
      <c r="B48" s="37">
        <v>40310200</v>
      </c>
      <c r="C48" s="14">
        <f t="shared" si="5"/>
        <v>7948.17</v>
      </c>
      <c r="D48" s="14">
        <f t="shared" si="5"/>
        <v>7948.17</v>
      </c>
      <c r="E48" s="14">
        <f t="shared" si="5"/>
        <v>7948.17</v>
      </c>
      <c r="F48" s="14">
        <f t="shared" si="5"/>
        <v>7948.17</v>
      </c>
      <c r="G48" s="14">
        <f t="shared" si="5"/>
        <v>9448.17</v>
      </c>
      <c r="H48" s="14">
        <f t="shared" si="5"/>
        <v>7948.17</v>
      </c>
      <c r="I48" s="14">
        <f t="shared" si="5"/>
        <v>7948.17</v>
      </c>
      <c r="J48" s="14">
        <f t="shared" si="5"/>
        <v>7948.17</v>
      </c>
      <c r="K48" s="14">
        <f t="shared" ref="K48:AL48" si="7">+K5+K20</f>
        <v>7948.17</v>
      </c>
      <c r="L48" s="14">
        <f t="shared" si="7"/>
        <v>7948.17</v>
      </c>
      <c r="M48" s="14">
        <f t="shared" si="7"/>
        <v>7948.17</v>
      </c>
      <c r="N48" s="14">
        <f t="shared" si="7"/>
        <v>7948.17</v>
      </c>
      <c r="O48" s="14">
        <f t="shared" si="7"/>
        <v>7948.17</v>
      </c>
      <c r="P48" s="14">
        <f t="shared" si="7"/>
        <v>7948.17</v>
      </c>
      <c r="Q48" s="14">
        <f t="shared" si="7"/>
        <v>7948.17</v>
      </c>
      <c r="R48" s="14">
        <f t="shared" si="7"/>
        <v>7948.17</v>
      </c>
      <c r="S48" s="14">
        <f t="shared" si="7"/>
        <v>9448.17</v>
      </c>
      <c r="T48" s="14">
        <f t="shared" si="7"/>
        <v>7948.17</v>
      </c>
      <c r="U48" s="14">
        <f t="shared" si="7"/>
        <v>7948.17</v>
      </c>
      <c r="V48" s="14">
        <f t="shared" si="7"/>
        <v>7948.17</v>
      </c>
      <c r="W48" s="14">
        <f t="shared" si="7"/>
        <v>7948.17</v>
      </c>
      <c r="X48" s="14">
        <f t="shared" si="7"/>
        <v>7948.17</v>
      </c>
      <c r="Y48" s="14">
        <f t="shared" si="7"/>
        <v>7948.17</v>
      </c>
      <c r="Z48" s="14">
        <f t="shared" si="7"/>
        <v>7948.17</v>
      </c>
      <c r="AA48" s="14">
        <f t="shared" si="7"/>
        <v>7948.17</v>
      </c>
      <c r="AB48" s="14">
        <f t="shared" si="7"/>
        <v>7948.17</v>
      </c>
      <c r="AC48" s="14">
        <f t="shared" si="7"/>
        <v>7948.17</v>
      </c>
      <c r="AD48" s="14">
        <f t="shared" si="7"/>
        <v>7948.17</v>
      </c>
      <c r="AE48" s="14">
        <f t="shared" si="7"/>
        <v>9448.17</v>
      </c>
      <c r="AF48" s="14">
        <f t="shared" si="7"/>
        <v>7948.17</v>
      </c>
      <c r="AG48" s="14">
        <f t="shared" si="7"/>
        <v>7948.17</v>
      </c>
      <c r="AH48" s="14">
        <f t="shared" si="7"/>
        <v>7948.17</v>
      </c>
      <c r="AI48" s="14">
        <f t="shared" si="7"/>
        <v>7948.17</v>
      </c>
      <c r="AJ48" s="14">
        <f t="shared" si="7"/>
        <v>7948.17</v>
      </c>
      <c r="AK48" s="14">
        <f t="shared" si="7"/>
        <v>7948.17</v>
      </c>
      <c r="AL48" s="14">
        <f t="shared" si="7"/>
        <v>7948.17</v>
      </c>
    </row>
    <row r="49" spans="1:38">
      <c r="A49" s="45" t="s">
        <v>5</v>
      </c>
      <c r="B49" s="37">
        <v>40310250</v>
      </c>
      <c r="C49" s="14">
        <f t="shared" si="5"/>
        <v>12910.83</v>
      </c>
      <c r="D49" s="14">
        <f t="shared" si="5"/>
        <v>12910.83</v>
      </c>
      <c r="E49" s="14">
        <f t="shared" si="5"/>
        <v>12910.83</v>
      </c>
      <c r="F49" s="14">
        <f t="shared" si="5"/>
        <v>12910.83</v>
      </c>
      <c r="G49" s="14">
        <f t="shared" si="5"/>
        <v>12910.83</v>
      </c>
      <c r="H49" s="14">
        <f t="shared" si="5"/>
        <v>12910.83</v>
      </c>
      <c r="I49" s="14">
        <f t="shared" si="5"/>
        <v>12910.83</v>
      </c>
      <c r="J49" s="14">
        <f t="shared" si="5"/>
        <v>12910.83</v>
      </c>
      <c r="K49" s="14">
        <f t="shared" ref="K49:AL49" si="8">+K6+K21</f>
        <v>12910.83</v>
      </c>
      <c r="L49" s="14">
        <f t="shared" si="8"/>
        <v>12910.83</v>
      </c>
      <c r="M49" s="14">
        <f t="shared" si="8"/>
        <v>12910.83</v>
      </c>
      <c r="N49" s="14">
        <f t="shared" si="8"/>
        <v>12910.83</v>
      </c>
      <c r="O49" s="14">
        <f t="shared" si="8"/>
        <v>12910.83</v>
      </c>
      <c r="P49" s="14">
        <f t="shared" si="8"/>
        <v>12910.83</v>
      </c>
      <c r="Q49" s="14">
        <f t="shared" si="8"/>
        <v>12910.83</v>
      </c>
      <c r="R49" s="14">
        <f t="shared" si="8"/>
        <v>12910.83</v>
      </c>
      <c r="S49" s="14">
        <f t="shared" si="8"/>
        <v>12910.83</v>
      </c>
      <c r="T49" s="14">
        <f t="shared" si="8"/>
        <v>12910.83</v>
      </c>
      <c r="U49" s="14">
        <f t="shared" si="8"/>
        <v>12910.83</v>
      </c>
      <c r="V49" s="14">
        <f t="shared" si="8"/>
        <v>12910.83</v>
      </c>
      <c r="W49" s="14">
        <f t="shared" si="8"/>
        <v>12910.83</v>
      </c>
      <c r="X49" s="14">
        <f t="shared" si="8"/>
        <v>12910.83</v>
      </c>
      <c r="Y49" s="14">
        <f t="shared" si="8"/>
        <v>12910.83</v>
      </c>
      <c r="Z49" s="14">
        <f t="shared" si="8"/>
        <v>12910.83</v>
      </c>
      <c r="AA49" s="14">
        <f t="shared" si="8"/>
        <v>12910.83</v>
      </c>
      <c r="AB49" s="14">
        <f t="shared" si="8"/>
        <v>12910.83</v>
      </c>
      <c r="AC49" s="14">
        <f t="shared" si="8"/>
        <v>12910.83</v>
      </c>
      <c r="AD49" s="14">
        <f t="shared" si="8"/>
        <v>12910.83</v>
      </c>
      <c r="AE49" s="14">
        <f t="shared" si="8"/>
        <v>12910.83</v>
      </c>
      <c r="AF49" s="14">
        <f t="shared" si="8"/>
        <v>12910.83</v>
      </c>
      <c r="AG49" s="14">
        <f t="shared" si="8"/>
        <v>12910.83</v>
      </c>
      <c r="AH49" s="14">
        <f t="shared" si="8"/>
        <v>12910.83</v>
      </c>
      <c r="AI49" s="14">
        <f t="shared" si="8"/>
        <v>12910.83</v>
      </c>
      <c r="AJ49" s="14">
        <f t="shared" si="8"/>
        <v>12910.83</v>
      </c>
      <c r="AK49" s="14">
        <f t="shared" si="8"/>
        <v>12910.83</v>
      </c>
      <c r="AL49" s="14">
        <f t="shared" si="8"/>
        <v>12910.83</v>
      </c>
    </row>
    <row r="50" spans="1:38">
      <c r="A50" s="45" t="s">
        <v>6</v>
      </c>
      <c r="B50" s="37">
        <v>40310300</v>
      </c>
      <c r="C50" s="14">
        <f t="shared" si="5"/>
        <v>0</v>
      </c>
      <c r="D50" s="14">
        <f t="shared" si="5"/>
        <v>0</v>
      </c>
      <c r="E50" s="14">
        <f t="shared" si="5"/>
        <v>0</v>
      </c>
      <c r="F50" s="14">
        <f t="shared" si="5"/>
        <v>0</v>
      </c>
      <c r="G50" s="14">
        <f t="shared" si="5"/>
        <v>0</v>
      </c>
      <c r="H50" s="14">
        <f t="shared" si="5"/>
        <v>0</v>
      </c>
      <c r="I50" s="14">
        <f t="shared" si="5"/>
        <v>0</v>
      </c>
      <c r="J50" s="14">
        <f t="shared" si="5"/>
        <v>0</v>
      </c>
      <c r="K50" s="14">
        <f t="shared" ref="K50:AL50" si="9">+K7+K22</f>
        <v>0</v>
      </c>
      <c r="L50" s="14">
        <f t="shared" si="9"/>
        <v>0</v>
      </c>
      <c r="M50" s="14">
        <f t="shared" si="9"/>
        <v>0</v>
      </c>
      <c r="N50" s="14">
        <f t="shared" si="9"/>
        <v>0</v>
      </c>
      <c r="O50" s="14">
        <f t="shared" si="9"/>
        <v>0</v>
      </c>
      <c r="P50" s="14">
        <f t="shared" si="9"/>
        <v>0</v>
      </c>
      <c r="Q50" s="14">
        <f t="shared" si="9"/>
        <v>0</v>
      </c>
      <c r="R50" s="14">
        <f t="shared" si="9"/>
        <v>0</v>
      </c>
      <c r="S50" s="14">
        <f t="shared" si="9"/>
        <v>0</v>
      </c>
      <c r="T50" s="14">
        <f t="shared" si="9"/>
        <v>0</v>
      </c>
      <c r="U50" s="14">
        <f t="shared" si="9"/>
        <v>0</v>
      </c>
      <c r="V50" s="14">
        <f t="shared" si="9"/>
        <v>0</v>
      </c>
      <c r="W50" s="14">
        <f t="shared" si="9"/>
        <v>0</v>
      </c>
      <c r="X50" s="14">
        <f t="shared" si="9"/>
        <v>0</v>
      </c>
      <c r="Y50" s="14">
        <f t="shared" si="9"/>
        <v>0</v>
      </c>
      <c r="Z50" s="14">
        <f t="shared" si="9"/>
        <v>0</v>
      </c>
      <c r="AA50" s="14">
        <f t="shared" si="9"/>
        <v>0</v>
      </c>
      <c r="AB50" s="14">
        <f t="shared" si="9"/>
        <v>0</v>
      </c>
      <c r="AC50" s="14">
        <f t="shared" si="9"/>
        <v>0</v>
      </c>
      <c r="AD50" s="14">
        <f t="shared" si="9"/>
        <v>0</v>
      </c>
      <c r="AE50" s="14">
        <f t="shared" si="9"/>
        <v>0</v>
      </c>
      <c r="AF50" s="14">
        <f t="shared" si="9"/>
        <v>0</v>
      </c>
      <c r="AG50" s="14">
        <f t="shared" si="9"/>
        <v>0</v>
      </c>
      <c r="AH50" s="14">
        <f t="shared" si="9"/>
        <v>0</v>
      </c>
      <c r="AI50" s="14">
        <f t="shared" si="9"/>
        <v>0</v>
      </c>
      <c r="AJ50" s="14">
        <f t="shared" si="9"/>
        <v>0</v>
      </c>
      <c r="AK50" s="14">
        <f t="shared" si="9"/>
        <v>0</v>
      </c>
      <c r="AL50" s="14">
        <f t="shared" si="9"/>
        <v>0</v>
      </c>
    </row>
    <row r="51" spans="1:38">
      <c r="A51" s="45" t="s">
        <v>7</v>
      </c>
      <c r="B51" s="37">
        <v>40310400</v>
      </c>
      <c r="C51" s="14">
        <f t="shared" si="5"/>
        <v>3432</v>
      </c>
      <c r="D51" s="14">
        <f t="shared" si="5"/>
        <v>2316</v>
      </c>
      <c r="E51" s="14">
        <f t="shared" si="5"/>
        <v>2220</v>
      </c>
      <c r="F51" s="14">
        <f t="shared" si="5"/>
        <v>2100</v>
      </c>
      <c r="G51" s="14">
        <f t="shared" si="5"/>
        <v>2712</v>
      </c>
      <c r="H51" s="14">
        <f t="shared" si="5"/>
        <v>2880</v>
      </c>
      <c r="I51" s="14">
        <f t="shared" si="5"/>
        <v>2820</v>
      </c>
      <c r="J51" s="14">
        <f t="shared" si="5"/>
        <v>2568</v>
      </c>
      <c r="K51" s="14">
        <f t="shared" ref="K51:AL51" si="10">+K8+K23</f>
        <v>2688</v>
      </c>
      <c r="L51" s="14">
        <f t="shared" si="10"/>
        <v>2376</v>
      </c>
      <c r="M51" s="14">
        <f t="shared" si="10"/>
        <v>2100</v>
      </c>
      <c r="N51" s="14">
        <f t="shared" si="10"/>
        <v>2592</v>
      </c>
      <c r="O51" s="14">
        <f t="shared" si="10"/>
        <v>3432</v>
      </c>
      <c r="P51" s="14">
        <f t="shared" si="10"/>
        <v>2316</v>
      </c>
      <c r="Q51" s="14">
        <f t="shared" si="10"/>
        <v>2220</v>
      </c>
      <c r="R51" s="14">
        <f t="shared" si="10"/>
        <v>2100</v>
      </c>
      <c r="S51" s="14">
        <f t="shared" si="10"/>
        <v>2784</v>
      </c>
      <c r="T51" s="14">
        <f t="shared" si="10"/>
        <v>2832</v>
      </c>
      <c r="U51" s="14">
        <f t="shared" si="10"/>
        <v>2832</v>
      </c>
      <c r="V51" s="14">
        <f t="shared" si="10"/>
        <v>2568</v>
      </c>
      <c r="W51" s="14">
        <f t="shared" si="10"/>
        <v>2688</v>
      </c>
      <c r="X51" s="14">
        <f t="shared" si="10"/>
        <v>2376</v>
      </c>
      <c r="Y51" s="14">
        <f t="shared" si="10"/>
        <v>2100</v>
      </c>
      <c r="Z51" s="14">
        <f t="shared" si="10"/>
        <v>2592</v>
      </c>
      <c r="AA51" s="14">
        <f t="shared" si="10"/>
        <v>3432</v>
      </c>
      <c r="AB51" s="14">
        <f t="shared" si="10"/>
        <v>2316</v>
      </c>
      <c r="AC51" s="14">
        <f t="shared" si="10"/>
        <v>2220</v>
      </c>
      <c r="AD51" s="14">
        <f t="shared" si="10"/>
        <v>2100</v>
      </c>
      <c r="AE51" s="14">
        <f t="shared" si="10"/>
        <v>2784</v>
      </c>
      <c r="AF51" s="14">
        <f t="shared" si="10"/>
        <v>2832</v>
      </c>
      <c r="AG51" s="14">
        <f t="shared" si="10"/>
        <v>2832</v>
      </c>
      <c r="AH51" s="14">
        <f t="shared" si="10"/>
        <v>2568</v>
      </c>
      <c r="AI51" s="14">
        <f t="shared" si="10"/>
        <v>2688</v>
      </c>
      <c r="AJ51" s="14">
        <f t="shared" si="10"/>
        <v>2376</v>
      </c>
      <c r="AK51" s="14">
        <f t="shared" si="10"/>
        <v>2100</v>
      </c>
      <c r="AL51" s="14">
        <f t="shared" si="10"/>
        <v>2592</v>
      </c>
    </row>
    <row r="52" spans="1:38">
      <c r="A52" s="45" t="s">
        <v>8</v>
      </c>
      <c r="B52" s="37">
        <v>40310500</v>
      </c>
      <c r="C52" s="14">
        <f t="shared" si="5"/>
        <v>48132</v>
      </c>
      <c r="D52" s="14">
        <f t="shared" si="5"/>
        <v>45445.34</v>
      </c>
      <c r="E52" s="14">
        <f t="shared" si="5"/>
        <v>55218.130000000005</v>
      </c>
      <c r="F52" s="14">
        <f t="shared" si="5"/>
        <v>58971.490000000005</v>
      </c>
      <c r="G52" s="14">
        <f t="shared" si="5"/>
        <v>69406.75</v>
      </c>
      <c r="H52" s="14">
        <f t="shared" si="5"/>
        <v>78680</v>
      </c>
      <c r="I52" s="14">
        <f t="shared" si="5"/>
        <v>84406</v>
      </c>
      <c r="J52" s="14">
        <f t="shared" si="5"/>
        <v>93828</v>
      </c>
      <c r="K52" s="14">
        <f t="shared" ref="K52:AL52" si="11">+K9+K24</f>
        <v>68796</v>
      </c>
      <c r="L52" s="14">
        <f t="shared" si="11"/>
        <v>61742.22</v>
      </c>
      <c r="M52" s="14">
        <f t="shared" si="11"/>
        <v>49973.11</v>
      </c>
      <c r="N52" s="14">
        <f t="shared" si="11"/>
        <v>49345.590000000004</v>
      </c>
      <c r="O52" s="14">
        <f t="shared" si="11"/>
        <v>48132</v>
      </c>
      <c r="P52" s="14">
        <f t="shared" si="11"/>
        <v>45445.34</v>
      </c>
      <c r="Q52" s="14">
        <f t="shared" si="11"/>
        <v>55218.130000000005</v>
      </c>
      <c r="R52" s="14">
        <f t="shared" si="11"/>
        <v>58971.490000000005</v>
      </c>
      <c r="S52" s="14">
        <f t="shared" si="11"/>
        <v>69406.75</v>
      </c>
      <c r="T52" s="14">
        <f t="shared" si="11"/>
        <v>78680</v>
      </c>
      <c r="U52" s="14">
        <f t="shared" si="11"/>
        <v>84406</v>
      </c>
      <c r="V52" s="14">
        <f t="shared" si="11"/>
        <v>93827.999999999985</v>
      </c>
      <c r="W52" s="14">
        <f t="shared" si="11"/>
        <v>68796</v>
      </c>
      <c r="X52" s="14">
        <f t="shared" si="11"/>
        <v>61742.22</v>
      </c>
      <c r="Y52" s="14">
        <f t="shared" si="11"/>
        <v>49973.11</v>
      </c>
      <c r="Z52" s="14">
        <f t="shared" si="11"/>
        <v>49345.590000000004</v>
      </c>
      <c r="AA52" s="14">
        <f t="shared" si="11"/>
        <v>48132</v>
      </c>
      <c r="AB52" s="14">
        <f t="shared" si="11"/>
        <v>45445.34</v>
      </c>
      <c r="AC52" s="14">
        <f t="shared" si="11"/>
        <v>55218.130000000005</v>
      </c>
      <c r="AD52" s="14">
        <f t="shared" si="11"/>
        <v>58971.490000000005</v>
      </c>
      <c r="AE52" s="14">
        <f t="shared" si="11"/>
        <v>69406.75</v>
      </c>
      <c r="AF52" s="14">
        <f t="shared" si="11"/>
        <v>78680</v>
      </c>
      <c r="AG52" s="14">
        <f t="shared" si="11"/>
        <v>84406</v>
      </c>
      <c r="AH52" s="14">
        <f t="shared" si="11"/>
        <v>93827.999999999985</v>
      </c>
      <c r="AI52" s="14">
        <f t="shared" si="11"/>
        <v>68796</v>
      </c>
      <c r="AJ52" s="14">
        <f t="shared" si="11"/>
        <v>61742.22</v>
      </c>
      <c r="AK52" s="14">
        <f t="shared" si="11"/>
        <v>49973.11</v>
      </c>
      <c r="AL52" s="14">
        <f t="shared" si="11"/>
        <v>49345.590000000004</v>
      </c>
    </row>
    <row r="53" spans="1:38">
      <c r="A53" s="45" t="s">
        <v>9</v>
      </c>
      <c r="B53" s="37">
        <v>40310600</v>
      </c>
      <c r="C53" s="14">
        <f t="shared" si="5"/>
        <v>4395.9100000000008</v>
      </c>
      <c r="D53" s="14">
        <f t="shared" si="5"/>
        <v>4251.4100000000008</v>
      </c>
      <c r="E53" s="14">
        <f t="shared" si="5"/>
        <v>4215.8100000000004</v>
      </c>
      <c r="F53" s="14">
        <f t="shared" si="5"/>
        <v>4432.03</v>
      </c>
      <c r="G53" s="14">
        <f t="shared" si="5"/>
        <v>4200.3300000000008</v>
      </c>
      <c r="H53" s="14">
        <f t="shared" si="5"/>
        <v>4252.6000000000004</v>
      </c>
      <c r="I53" s="14">
        <f t="shared" si="5"/>
        <v>4515.22</v>
      </c>
      <c r="J53" s="14">
        <f t="shared" si="5"/>
        <v>40.6899999999996</v>
      </c>
      <c r="K53" s="14">
        <f t="shared" ref="K53:AL53" si="12">+K10+K25</f>
        <v>4423.8799999999992</v>
      </c>
      <c r="L53" s="14">
        <f t="shared" si="12"/>
        <v>4167.66</v>
      </c>
      <c r="M53" s="14">
        <f t="shared" si="12"/>
        <v>4295.7699999999995</v>
      </c>
      <c r="N53" s="14">
        <f t="shared" si="12"/>
        <v>4002.9699999999993</v>
      </c>
      <c r="O53" s="14">
        <f t="shared" si="12"/>
        <v>4395.91</v>
      </c>
      <c r="P53" s="14">
        <f t="shared" si="12"/>
        <v>4251.41</v>
      </c>
      <c r="Q53" s="14">
        <f t="shared" si="12"/>
        <v>4215.8100000000004</v>
      </c>
      <c r="R53" s="14">
        <f t="shared" si="12"/>
        <v>4432.0299999999988</v>
      </c>
      <c r="S53" s="14">
        <f t="shared" si="12"/>
        <v>4200.33</v>
      </c>
      <c r="T53" s="14">
        <f t="shared" si="12"/>
        <v>4252.6000000000004</v>
      </c>
      <c r="U53" s="14">
        <f t="shared" si="12"/>
        <v>4515.22</v>
      </c>
      <c r="V53" s="14">
        <f t="shared" si="12"/>
        <v>4383.91</v>
      </c>
      <c r="W53" s="14">
        <f t="shared" si="12"/>
        <v>4423.8799999999992</v>
      </c>
      <c r="X53" s="14">
        <f t="shared" si="12"/>
        <v>4167.66</v>
      </c>
      <c r="Y53" s="14">
        <f t="shared" si="12"/>
        <v>4295.7699999999995</v>
      </c>
      <c r="Z53" s="14">
        <f t="shared" si="12"/>
        <v>4002.9699999999993</v>
      </c>
      <c r="AA53" s="14">
        <f t="shared" si="12"/>
        <v>4395.91</v>
      </c>
      <c r="AB53" s="14">
        <f t="shared" si="12"/>
        <v>4251.41</v>
      </c>
      <c r="AC53" s="14">
        <f t="shared" si="12"/>
        <v>4215.8100000000004</v>
      </c>
      <c r="AD53" s="14">
        <f t="shared" si="12"/>
        <v>4432.0299999999988</v>
      </c>
      <c r="AE53" s="14">
        <f t="shared" si="12"/>
        <v>4200.33</v>
      </c>
      <c r="AF53" s="14">
        <f t="shared" si="12"/>
        <v>4252.6000000000004</v>
      </c>
      <c r="AG53" s="14">
        <f t="shared" si="12"/>
        <v>4515.22</v>
      </c>
      <c r="AH53" s="14">
        <f t="shared" si="12"/>
        <v>4383.91</v>
      </c>
      <c r="AI53" s="14">
        <f t="shared" si="12"/>
        <v>4423.8799999999992</v>
      </c>
      <c r="AJ53" s="14">
        <f t="shared" si="12"/>
        <v>4167.66</v>
      </c>
      <c r="AK53" s="14">
        <f t="shared" si="12"/>
        <v>4295.7699999999995</v>
      </c>
      <c r="AL53" s="14">
        <f t="shared" si="12"/>
        <v>4002.9699999999993</v>
      </c>
    </row>
    <row r="54" spans="1:38">
      <c r="A54" s="45" t="s">
        <v>10</v>
      </c>
      <c r="B54" s="37">
        <v>40310700</v>
      </c>
      <c r="C54" s="14">
        <f t="shared" si="5"/>
        <v>46014.820000000007</v>
      </c>
      <c r="D54" s="14">
        <f t="shared" si="5"/>
        <v>56522.610000000008</v>
      </c>
      <c r="E54" s="14">
        <f t="shared" si="5"/>
        <v>53046.86</v>
      </c>
      <c r="F54" s="14">
        <f t="shared" si="5"/>
        <v>54847.590000000004</v>
      </c>
      <c r="G54" s="14">
        <f t="shared" si="5"/>
        <v>53859.15</v>
      </c>
      <c r="H54" s="14">
        <f t="shared" si="5"/>
        <v>50521.389999999992</v>
      </c>
      <c r="I54" s="14">
        <f t="shared" si="5"/>
        <v>47830.89</v>
      </c>
      <c r="J54" s="14">
        <f t="shared" si="5"/>
        <v>23627.349999999995</v>
      </c>
      <c r="K54" s="14">
        <f t="shared" ref="K54:AL54" si="13">+K11+K26</f>
        <v>53965.33</v>
      </c>
      <c r="L54" s="14">
        <f t="shared" si="13"/>
        <v>50381.33</v>
      </c>
      <c r="M54" s="14">
        <f t="shared" si="13"/>
        <v>52901.33</v>
      </c>
      <c r="N54" s="14">
        <f t="shared" si="13"/>
        <v>39909.33</v>
      </c>
      <c r="O54" s="14">
        <f t="shared" si="13"/>
        <v>46013.33</v>
      </c>
      <c r="P54" s="14">
        <f t="shared" si="13"/>
        <v>55981.33</v>
      </c>
      <c r="Q54" s="14">
        <f t="shared" si="13"/>
        <v>51277.33</v>
      </c>
      <c r="R54" s="14">
        <f t="shared" si="13"/>
        <v>52397.33</v>
      </c>
      <c r="S54" s="14">
        <f t="shared" si="13"/>
        <v>53909.33</v>
      </c>
      <c r="T54" s="14">
        <f t="shared" si="13"/>
        <v>49597.33</v>
      </c>
      <c r="U54" s="14">
        <f t="shared" si="13"/>
        <v>45789.33</v>
      </c>
      <c r="V54" s="14">
        <f t="shared" si="13"/>
        <v>46741.33</v>
      </c>
      <c r="W54" s="14">
        <f t="shared" si="13"/>
        <v>53965.33</v>
      </c>
      <c r="X54" s="14">
        <f t="shared" si="13"/>
        <v>50381.33</v>
      </c>
      <c r="Y54" s="14">
        <f t="shared" si="13"/>
        <v>52901.33</v>
      </c>
      <c r="Z54" s="14">
        <f t="shared" si="13"/>
        <v>39909.33</v>
      </c>
      <c r="AA54" s="14">
        <f t="shared" si="13"/>
        <v>46013.33</v>
      </c>
      <c r="AB54" s="14">
        <f t="shared" si="13"/>
        <v>55981.33</v>
      </c>
      <c r="AC54" s="14">
        <f t="shared" si="13"/>
        <v>51277.33</v>
      </c>
      <c r="AD54" s="14">
        <f t="shared" si="13"/>
        <v>52397.33</v>
      </c>
      <c r="AE54" s="14">
        <f t="shared" si="13"/>
        <v>53909.33</v>
      </c>
      <c r="AF54" s="14">
        <f t="shared" si="13"/>
        <v>49597.33</v>
      </c>
      <c r="AG54" s="14">
        <f t="shared" si="13"/>
        <v>45789.33</v>
      </c>
      <c r="AH54" s="14">
        <f t="shared" si="13"/>
        <v>46741.33</v>
      </c>
      <c r="AI54" s="14">
        <f t="shared" si="13"/>
        <v>53965.33</v>
      </c>
      <c r="AJ54" s="14">
        <f t="shared" si="13"/>
        <v>50381.33</v>
      </c>
      <c r="AK54" s="14">
        <f t="shared" si="13"/>
        <v>52901.33</v>
      </c>
      <c r="AL54" s="14">
        <f t="shared" si="13"/>
        <v>39909.33</v>
      </c>
    </row>
    <row r="55" spans="1:38">
      <c r="A55" s="45" t="s">
        <v>11</v>
      </c>
      <c r="B55" s="37">
        <v>40319900</v>
      </c>
      <c r="C55" s="14">
        <f t="shared" si="5"/>
        <v>0</v>
      </c>
      <c r="D55" s="14">
        <f t="shared" si="5"/>
        <v>0</v>
      </c>
      <c r="E55" s="14">
        <f t="shared" si="5"/>
        <v>0</v>
      </c>
      <c r="F55" s="14">
        <f t="shared" si="5"/>
        <v>0</v>
      </c>
      <c r="G55" s="14">
        <f t="shared" si="5"/>
        <v>0</v>
      </c>
      <c r="H55" s="14">
        <f t="shared" si="5"/>
        <v>0</v>
      </c>
      <c r="I55" s="14">
        <f t="shared" si="5"/>
        <v>0</v>
      </c>
      <c r="J55" s="14">
        <f t="shared" si="5"/>
        <v>0</v>
      </c>
      <c r="K55" s="14">
        <f t="shared" ref="K55:AL55" si="14">+K12+K27</f>
        <v>0</v>
      </c>
      <c r="L55" s="14">
        <f t="shared" si="14"/>
        <v>0</v>
      </c>
      <c r="M55" s="14">
        <f t="shared" si="14"/>
        <v>0</v>
      </c>
      <c r="N55" s="14">
        <f t="shared" si="14"/>
        <v>0</v>
      </c>
      <c r="O55" s="14">
        <f t="shared" si="14"/>
        <v>0</v>
      </c>
      <c r="P55" s="14">
        <f t="shared" si="14"/>
        <v>0</v>
      </c>
      <c r="Q55" s="14">
        <f t="shared" si="14"/>
        <v>0</v>
      </c>
      <c r="R55" s="14">
        <f t="shared" si="14"/>
        <v>0</v>
      </c>
      <c r="S55" s="14">
        <f t="shared" si="14"/>
        <v>0</v>
      </c>
      <c r="T55" s="14">
        <f t="shared" si="14"/>
        <v>0</v>
      </c>
      <c r="U55" s="14">
        <f t="shared" si="14"/>
        <v>0</v>
      </c>
      <c r="V55" s="14">
        <f t="shared" si="14"/>
        <v>0</v>
      </c>
      <c r="W55" s="14">
        <f t="shared" si="14"/>
        <v>0</v>
      </c>
      <c r="X55" s="14">
        <f t="shared" si="14"/>
        <v>0</v>
      </c>
      <c r="Y55" s="14">
        <f t="shared" si="14"/>
        <v>0</v>
      </c>
      <c r="Z55" s="14">
        <f t="shared" si="14"/>
        <v>0</v>
      </c>
      <c r="AA55" s="14">
        <f t="shared" si="14"/>
        <v>0</v>
      </c>
      <c r="AB55" s="14">
        <f t="shared" si="14"/>
        <v>0</v>
      </c>
      <c r="AC55" s="14">
        <f t="shared" si="14"/>
        <v>0</v>
      </c>
      <c r="AD55" s="14">
        <f t="shared" si="14"/>
        <v>0</v>
      </c>
      <c r="AE55" s="14">
        <f t="shared" si="14"/>
        <v>0</v>
      </c>
      <c r="AF55" s="14">
        <f t="shared" si="14"/>
        <v>0</v>
      </c>
      <c r="AG55" s="14">
        <f t="shared" si="14"/>
        <v>0</v>
      </c>
      <c r="AH55" s="14">
        <f t="shared" si="14"/>
        <v>0</v>
      </c>
      <c r="AI55" s="14">
        <f t="shared" si="14"/>
        <v>0</v>
      </c>
      <c r="AJ55" s="14">
        <f t="shared" si="14"/>
        <v>0</v>
      </c>
      <c r="AK55" s="14">
        <f t="shared" si="14"/>
        <v>0</v>
      </c>
      <c r="AL55" s="14">
        <f t="shared" si="14"/>
        <v>0</v>
      </c>
    </row>
    <row r="56" spans="1:38">
      <c r="A56" s="45" t="s">
        <v>12</v>
      </c>
      <c r="B56" s="37">
        <v>40359900</v>
      </c>
      <c r="C56" s="14">
        <f t="shared" si="5"/>
        <v>0</v>
      </c>
      <c r="D56" s="14">
        <f t="shared" si="5"/>
        <v>0</v>
      </c>
      <c r="E56" s="14">
        <f t="shared" si="5"/>
        <v>0</v>
      </c>
      <c r="F56" s="14">
        <f t="shared" si="5"/>
        <v>0</v>
      </c>
      <c r="G56" s="14">
        <f t="shared" si="5"/>
        <v>0</v>
      </c>
      <c r="H56" s="14">
        <f t="shared" si="5"/>
        <v>0</v>
      </c>
      <c r="I56" s="14">
        <f t="shared" si="5"/>
        <v>0</v>
      </c>
      <c r="J56" s="14">
        <f t="shared" si="5"/>
        <v>0</v>
      </c>
      <c r="K56" s="14">
        <f t="shared" ref="K56:AL56" si="15">+K13+K28</f>
        <v>0</v>
      </c>
      <c r="L56" s="14">
        <f t="shared" si="15"/>
        <v>0</v>
      </c>
      <c r="M56" s="14">
        <f t="shared" si="15"/>
        <v>0</v>
      </c>
      <c r="N56" s="14">
        <f t="shared" si="15"/>
        <v>0</v>
      </c>
      <c r="O56" s="14">
        <f t="shared" si="15"/>
        <v>0</v>
      </c>
      <c r="P56" s="14">
        <f t="shared" si="15"/>
        <v>0</v>
      </c>
      <c r="Q56" s="14">
        <f t="shared" si="15"/>
        <v>0</v>
      </c>
      <c r="R56" s="14">
        <f t="shared" si="15"/>
        <v>0</v>
      </c>
      <c r="S56" s="14">
        <f t="shared" si="15"/>
        <v>0</v>
      </c>
      <c r="T56" s="14">
        <f t="shared" si="15"/>
        <v>0</v>
      </c>
      <c r="U56" s="14">
        <f t="shared" si="15"/>
        <v>0</v>
      </c>
      <c r="V56" s="14">
        <f t="shared" si="15"/>
        <v>0</v>
      </c>
      <c r="W56" s="14">
        <f t="shared" si="15"/>
        <v>0</v>
      </c>
      <c r="X56" s="14">
        <f t="shared" si="15"/>
        <v>0</v>
      </c>
      <c r="Y56" s="14">
        <f t="shared" si="15"/>
        <v>0</v>
      </c>
      <c r="Z56" s="14">
        <f t="shared" si="15"/>
        <v>0</v>
      </c>
      <c r="AA56" s="14">
        <f t="shared" si="15"/>
        <v>0</v>
      </c>
      <c r="AB56" s="14">
        <f t="shared" si="15"/>
        <v>0</v>
      </c>
      <c r="AC56" s="14">
        <f t="shared" si="15"/>
        <v>0</v>
      </c>
      <c r="AD56" s="14">
        <f t="shared" si="15"/>
        <v>0</v>
      </c>
      <c r="AE56" s="14">
        <f t="shared" si="15"/>
        <v>0</v>
      </c>
      <c r="AF56" s="14">
        <f t="shared" si="15"/>
        <v>0</v>
      </c>
      <c r="AG56" s="14">
        <f t="shared" si="15"/>
        <v>0</v>
      </c>
      <c r="AH56" s="14">
        <f t="shared" si="15"/>
        <v>0</v>
      </c>
      <c r="AI56" s="14">
        <f t="shared" si="15"/>
        <v>0</v>
      </c>
      <c r="AJ56" s="14">
        <f t="shared" si="15"/>
        <v>0</v>
      </c>
      <c r="AK56" s="14">
        <f t="shared" si="15"/>
        <v>0</v>
      </c>
      <c r="AL56" s="14">
        <f t="shared" si="15"/>
        <v>0</v>
      </c>
    </row>
    <row r="58" spans="1:38">
      <c r="A58" s="11" t="s">
        <v>3686</v>
      </c>
    </row>
    <row r="59" spans="1:38">
      <c r="A59" s="46" t="s">
        <v>3680</v>
      </c>
      <c r="B59" s="46" t="s">
        <v>3681</v>
      </c>
      <c r="C59" s="47">
        <v>43101</v>
      </c>
      <c r="D59" s="47">
        <v>43132</v>
      </c>
      <c r="E59" s="47">
        <v>43160</v>
      </c>
      <c r="F59" s="47">
        <v>43191</v>
      </c>
      <c r="G59" s="47">
        <v>43221</v>
      </c>
      <c r="H59" s="47">
        <v>43252</v>
      </c>
      <c r="I59" s="47">
        <v>43282</v>
      </c>
      <c r="J59" s="47">
        <v>43313</v>
      </c>
      <c r="K59" s="47">
        <v>43344</v>
      </c>
      <c r="L59" s="47">
        <v>43374</v>
      </c>
      <c r="M59" s="47">
        <v>43405</v>
      </c>
      <c r="N59" s="47">
        <v>43435</v>
      </c>
      <c r="O59" s="47">
        <v>43466</v>
      </c>
      <c r="P59" s="47">
        <v>43497</v>
      </c>
      <c r="Q59" s="47">
        <v>43525</v>
      </c>
      <c r="R59" s="47">
        <v>43556</v>
      </c>
      <c r="S59" s="47">
        <v>43586</v>
      </c>
      <c r="T59" s="47">
        <v>43617</v>
      </c>
      <c r="U59" s="47">
        <v>43647</v>
      </c>
      <c r="V59" s="47">
        <v>43678</v>
      </c>
      <c r="W59" s="47">
        <v>43709</v>
      </c>
      <c r="X59" s="47">
        <v>43739</v>
      </c>
      <c r="Y59" s="47">
        <v>43770</v>
      </c>
      <c r="Z59" s="47">
        <v>43800</v>
      </c>
      <c r="AA59" s="47">
        <v>43831</v>
      </c>
      <c r="AB59" s="47">
        <v>43862</v>
      </c>
      <c r="AC59" s="47">
        <v>43891</v>
      </c>
      <c r="AD59" s="47">
        <v>43922</v>
      </c>
      <c r="AE59" s="47">
        <v>43952</v>
      </c>
      <c r="AF59" s="47">
        <v>43983</v>
      </c>
      <c r="AG59" s="47">
        <v>44013</v>
      </c>
      <c r="AH59" s="47">
        <v>44044</v>
      </c>
      <c r="AI59" s="47">
        <v>44075</v>
      </c>
      <c r="AJ59" s="47">
        <v>44105</v>
      </c>
      <c r="AK59" s="47">
        <v>44136</v>
      </c>
      <c r="AL59" s="47">
        <v>44166</v>
      </c>
    </row>
    <row r="60" spans="1:38">
      <c r="A60" s="45" t="s">
        <v>2</v>
      </c>
      <c r="B60" s="37">
        <v>40189900</v>
      </c>
      <c r="C60" s="14">
        <f>+C46+C32</f>
        <v>0</v>
      </c>
      <c r="D60" s="14">
        <f t="shared" ref="D60:J60" si="16">+D46+D32</f>
        <v>0</v>
      </c>
      <c r="E60" s="14">
        <f t="shared" si="16"/>
        <v>0</v>
      </c>
      <c r="F60" s="14">
        <f t="shared" si="16"/>
        <v>0</v>
      </c>
      <c r="G60" s="14">
        <f t="shared" si="16"/>
        <v>0</v>
      </c>
      <c r="H60" s="14">
        <f t="shared" si="16"/>
        <v>0</v>
      </c>
      <c r="I60" s="14">
        <f t="shared" si="16"/>
        <v>0</v>
      </c>
      <c r="J60" s="14">
        <f t="shared" si="16"/>
        <v>0</v>
      </c>
      <c r="K60" s="14">
        <f t="shared" ref="K60:AL60" si="17">+K46+K32</f>
        <v>0</v>
      </c>
      <c r="L60" s="14">
        <f t="shared" si="17"/>
        <v>0</v>
      </c>
      <c r="M60" s="14">
        <f t="shared" si="17"/>
        <v>0</v>
      </c>
      <c r="N60" s="14">
        <f t="shared" si="17"/>
        <v>0</v>
      </c>
      <c r="O60" s="14">
        <f t="shared" si="17"/>
        <v>0</v>
      </c>
      <c r="P60" s="14">
        <f t="shared" si="17"/>
        <v>0</v>
      </c>
      <c r="Q60" s="14">
        <f t="shared" si="17"/>
        <v>0</v>
      </c>
      <c r="R60" s="14">
        <f t="shared" si="17"/>
        <v>0</v>
      </c>
      <c r="S60" s="14">
        <f t="shared" si="17"/>
        <v>0</v>
      </c>
      <c r="T60" s="14">
        <f t="shared" si="17"/>
        <v>0</v>
      </c>
      <c r="U60" s="14">
        <f t="shared" si="17"/>
        <v>0</v>
      </c>
      <c r="V60" s="14">
        <f t="shared" si="17"/>
        <v>0</v>
      </c>
      <c r="W60" s="14">
        <f t="shared" si="17"/>
        <v>0</v>
      </c>
      <c r="X60" s="14">
        <f t="shared" si="17"/>
        <v>0</v>
      </c>
      <c r="Y60" s="14">
        <f t="shared" si="17"/>
        <v>0</v>
      </c>
      <c r="Z60" s="14">
        <f t="shared" si="17"/>
        <v>0</v>
      </c>
      <c r="AA60" s="14">
        <f t="shared" si="17"/>
        <v>0</v>
      </c>
      <c r="AB60" s="14">
        <f t="shared" si="17"/>
        <v>0</v>
      </c>
      <c r="AC60" s="14">
        <f t="shared" si="17"/>
        <v>0</v>
      </c>
      <c r="AD60" s="14">
        <f t="shared" si="17"/>
        <v>0</v>
      </c>
      <c r="AE60" s="14">
        <f t="shared" si="17"/>
        <v>0</v>
      </c>
      <c r="AF60" s="14">
        <f t="shared" si="17"/>
        <v>0</v>
      </c>
      <c r="AG60" s="14">
        <f t="shared" si="17"/>
        <v>0</v>
      </c>
      <c r="AH60" s="14">
        <f t="shared" si="17"/>
        <v>0</v>
      </c>
      <c r="AI60" s="14">
        <f t="shared" si="17"/>
        <v>0</v>
      </c>
      <c r="AJ60" s="14">
        <f t="shared" si="17"/>
        <v>0</v>
      </c>
      <c r="AK60" s="14">
        <f t="shared" si="17"/>
        <v>0</v>
      </c>
      <c r="AL60" s="14">
        <f t="shared" si="17"/>
        <v>0</v>
      </c>
    </row>
    <row r="61" spans="1:38">
      <c r="A61" s="45" t="s">
        <v>3</v>
      </c>
      <c r="B61" s="37">
        <v>40310100</v>
      </c>
      <c r="C61" s="14">
        <f t="shared" ref="C61:J70" si="18">+C47+C33</f>
        <v>78600.470000000059</v>
      </c>
      <c r="D61" s="14">
        <f t="shared" si="18"/>
        <v>71159.180000000022</v>
      </c>
      <c r="E61" s="14">
        <f t="shared" si="18"/>
        <v>69115.81</v>
      </c>
      <c r="F61" s="14">
        <f t="shared" si="18"/>
        <v>60600.110000000015</v>
      </c>
      <c r="G61" s="14">
        <f t="shared" si="18"/>
        <v>62719.37999999999</v>
      </c>
      <c r="H61" s="14">
        <f t="shared" si="18"/>
        <v>64161.089999999975</v>
      </c>
      <c r="I61" s="14">
        <f t="shared" si="18"/>
        <v>88338.03999999995</v>
      </c>
      <c r="J61" s="14">
        <f>+J47+J33</f>
        <v>70691.429999999964</v>
      </c>
      <c r="K61" s="14">
        <f t="shared" ref="K61:AL61" si="19">+K47+K33</f>
        <v>71460.596810306728</v>
      </c>
      <c r="L61" s="14">
        <f t="shared" si="19"/>
        <v>68770.267484390919</v>
      </c>
      <c r="M61" s="14">
        <f t="shared" si="19"/>
        <v>61948.627795580011</v>
      </c>
      <c r="N61" s="14">
        <f t="shared" si="19"/>
        <v>61184.2732903574</v>
      </c>
      <c r="O61" s="14">
        <f t="shared" si="19"/>
        <v>61047.4625893634</v>
      </c>
      <c r="P61" s="14">
        <f t="shared" si="19"/>
        <v>58389.471402643569</v>
      </c>
      <c r="Q61" s="14">
        <f t="shared" si="19"/>
        <v>61450.511740549133</v>
      </c>
      <c r="R61" s="14">
        <f t="shared" si="19"/>
        <v>61782.166237473852</v>
      </c>
      <c r="S61" s="14">
        <f t="shared" si="19"/>
        <v>66967.195846212606</v>
      </c>
      <c r="T61" s="14">
        <f t="shared" si="19"/>
        <v>69493.834634037587</v>
      </c>
      <c r="U61" s="14">
        <f t="shared" si="19"/>
        <v>71804.683116209257</v>
      </c>
      <c r="V61" s="14">
        <f t="shared" si="19"/>
        <v>72866.123784630749</v>
      </c>
      <c r="W61" s="14">
        <f t="shared" si="19"/>
        <v>71156.478351384474</v>
      </c>
      <c r="X61" s="14">
        <f t="shared" si="19"/>
        <v>68490.266519928846</v>
      </c>
      <c r="Y61" s="14">
        <f t="shared" si="19"/>
        <v>61726.801124360099</v>
      </c>
      <c r="Z61" s="14">
        <f t="shared" si="19"/>
        <v>60964.458918733406</v>
      </c>
      <c r="AA61" s="14">
        <f t="shared" si="19"/>
        <v>60786.608971921982</v>
      </c>
      <c r="AB61" s="14">
        <f t="shared" si="19"/>
        <v>58156.860763853474</v>
      </c>
      <c r="AC61" s="14">
        <f t="shared" si="19"/>
        <v>61187.403491128309</v>
      </c>
      <c r="AD61" s="14">
        <f t="shared" si="19"/>
        <v>61520.78474190936</v>
      </c>
      <c r="AE61" s="14">
        <f t="shared" si="19"/>
        <v>66659.674779757232</v>
      </c>
      <c r="AF61" s="14">
        <f t="shared" si="19"/>
        <v>69163.942918717948</v>
      </c>
      <c r="AG61" s="14">
        <f t="shared" si="19"/>
        <v>71456.683614978014</v>
      </c>
      <c r="AH61" s="14">
        <f t="shared" si="19"/>
        <v>72508.599151337781</v>
      </c>
      <c r="AI61" s="14">
        <f t="shared" si="19"/>
        <v>70813.644450408465</v>
      </c>
      <c r="AJ61" s="14">
        <f t="shared" si="19"/>
        <v>68168.471975486755</v>
      </c>
      <c r="AK61" s="14">
        <f t="shared" si="19"/>
        <v>61465.821864798323</v>
      </c>
      <c r="AL61" s="14">
        <f t="shared" si="19"/>
        <v>60707.802377103799</v>
      </c>
    </row>
    <row r="62" spans="1:38">
      <c r="A62" s="45" t="s">
        <v>4</v>
      </c>
      <c r="B62" s="37">
        <v>40310200</v>
      </c>
      <c r="C62" s="14">
        <f t="shared" si="18"/>
        <v>7948.17</v>
      </c>
      <c r="D62" s="14">
        <f t="shared" si="18"/>
        <v>7948.17</v>
      </c>
      <c r="E62" s="14">
        <f t="shared" si="18"/>
        <v>7948.17</v>
      </c>
      <c r="F62" s="14">
        <f t="shared" si="18"/>
        <v>7948.17</v>
      </c>
      <c r="G62" s="14">
        <f t="shared" si="18"/>
        <v>9448.17</v>
      </c>
      <c r="H62" s="14">
        <f t="shared" si="18"/>
        <v>7948.17</v>
      </c>
      <c r="I62" s="14">
        <f t="shared" si="18"/>
        <v>7948.17</v>
      </c>
      <c r="J62" s="14">
        <f t="shared" si="18"/>
        <v>7948.17</v>
      </c>
      <c r="K62" s="14">
        <f t="shared" ref="K62:AL62" si="20">+K48+K34</f>
        <v>7948.17</v>
      </c>
      <c r="L62" s="14">
        <f t="shared" si="20"/>
        <v>7948.17</v>
      </c>
      <c r="M62" s="14">
        <f t="shared" si="20"/>
        <v>7948.17</v>
      </c>
      <c r="N62" s="14">
        <f t="shared" si="20"/>
        <v>7948.17</v>
      </c>
      <c r="O62" s="14">
        <f t="shared" si="20"/>
        <v>7948.17</v>
      </c>
      <c r="P62" s="14">
        <f t="shared" si="20"/>
        <v>7948.17</v>
      </c>
      <c r="Q62" s="14">
        <f t="shared" si="20"/>
        <v>7948.17</v>
      </c>
      <c r="R62" s="14">
        <f t="shared" si="20"/>
        <v>7948.17</v>
      </c>
      <c r="S62" s="14">
        <f t="shared" si="20"/>
        <v>9448.17</v>
      </c>
      <c r="T62" s="14">
        <f t="shared" si="20"/>
        <v>7948.17</v>
      </c>
      <c r="U62" s="14">
        <f t="shared" si="20"/>
        <v>7948.17</v>
      </c>
      <c r="V62" s="14">
        <f t="shared" si="20"/>
        <v>7948.17</v>
      </c>
      <c r="W62" s="14">
        <f t="shared" si="20"/>
        <v>7948.17</v>
      </c>
      <c r="X62" s="14">
        <f t="shared" si="20"/>
        <v>7948.17</v>
      </c>
      <c r="Y62" s="14">
        <f t="shared" si="20"/>
        <v>7948.17</v>
      </c>
      <c r="Z62" s="14">
        <f t="shared" si="20"/>
        <v>7948.17</v>
      </c>
      <c r="AA62" s="14">
        <f t="shared" si="20"/>
        <v>7948.17</v>
      </c>
      <c r="AB62" s="14">
        <f t="shared" si="20"/>
        <v>7948.17</v>
      </c>
      <c r="AC62" s="14">
        <f t="shared" si="20"/>
        <v>7948.17</v>
      </c>
      <c r="AD62" s="14">
        <f t="shared" si="20"/>
        <v>7948.17</v>
      </c>
      <c r="AE62" s="14">
        <f t="shared" si="20"/>
        <v>9448.17</v>
      </c>
      <c r="AF62" s="14">
        <f t="shared" si="20"/>
        <v>7948.17</v>
      </c>
      <c r="AG62" s="14">
        <f t="shared" si="20"/>
        <v>7948.17</v>
      </c>
      <c r="AH62" s="14">
        <f t="shared" si="20"/>
        <v>7948.17</v>
      </c>
      <c r="AI62" s="14">
        <f t="shared" si="20"/>
        <v>7948.17</v>
      </c>
      <c r="AJ62" s="14">
        <f t="shared" si="20"/>
        <v>7948.17</v>
      </c>
      <c r="AK62" s="14">
        <f t="shared" si="20"/>
        <v>7948.17</v>
      </c>
      <c r="AL62" s="14">
        <f t="shared" si="20"/>
        <v>7948.17</v>
      </c>
    </row>
    <row r="63" spans="1:38">
      <c r="A63" s="45" t="s">
        <v>5</v>
      </c>
      <c r="B63" s="37">
        <v>40310250</v>
      </c>
      <c r="C63" s="14">
        <f t="shared" si="18"/>
        <v>12910.83</v>
      </c>
      <c r="D63" s="14">
        <f t="shared" si="18"/>
        <v>12910.83</v>
      </c>
      <c r="E63" s="14">
        <f t="shared" si="18"/>
        <v>12910.83</v>
      </c>
      <c r="F63" s="14">
        <f t="shared" si="18"/>
        <v>12910.83</v>
      </c>
      <c r="G63" s="14">
        <f t="shared" si="18"/>
        <v>12910.83</v>
      </c>
      <c r="H63" s="14">
        <f t="shared" si="18"/>
        <v>12910.83</v>
      </c>
      <c r="I63" s="14">
        <f t="shared" si="18"/>
        <v>12910.83</v>
      </c>
      <c r="J63" s="14">
        <f t="shared" si="18"/>
        <v>12910.83</v>
      </c>
      <c r="K63" s="14">
        <f t="shared" ref="K63:AL63" si="21">+K49+K35</f>
        <v>12910.83</v>
      </c>
      <c r="L63" s="14">
        <f t="shared" si="21"/>
        <v>12910.83</v>
      </c>
      <c r="M63" s="14">
        <f t="shared" si="21"/>
        <v>12910.83</v>
      </c>
      <c r="N63" s="14">
        <f t="shared" si="21"/>
        <v>12910.83</v>
      </c>
      <c r="O63" s="14">
        <f t="shared" si="21"/>
        <v>12910.83</v>
      </c>
      <c r="P63" s="14">
        <f t="shared" si="21"/>
        <v>12910.83</v>
      </c>
      <c r="Q63" s="14">
        <f t="shared" si="21"/>
        <v>12910.83</v>
      </c>
      <c r="R63" s="14">
        <f t="shared" si="21"/>
        <v>12910.83</v>
      </c>
      <c r="S63" s="14">
        <f t="shared" si="21"/>
        <v>12910.83</v>
      </c>
      <c r="T63" s="14">
        <f t="shared" si="21"/>
        <v>12910.83</v>
      </c>
      <c r="U63" s="14">
        <f t="shared" si="21"/>
        <v>12910.83</v>
      </c>
      <c r="V63" s="14">
        <f t="shared" si="21"/>
        <v>12910.83</v>
      </c>
      <c r="W63" s="14">
        <f t="shared" si="21"/>
        <v>12910.83</v>
      </c>
      <c r="X63" s="14">
        <f t="shared" si="21"/>
        <v>12910.83</v>
      </c>
      <c r="Y63" s="14">
        <f t="shared" si="21"/>
        <v>12910.83</v>
      </c>
      <c r="Z63" s="14">
        <f t="shared" si="21"/>
        <v>12910.83</v>
      </c>
      <c r="AA63" s="14">
        <f t="shared" si="21"/>
        <v>12910.83</v>
      </c>
      <c r="AB63" s="14">
        <f t="shared" si="21"/>
        <v>12910.83</v>
      </c>
      <c r="AC63" s="14">
        <f t="shared" si="21"/>
        <v>12910.83</v>
      </c>
      <c r="AD63" s="14">
        <f t="shared" si="21"/>
        <v>12910.83</v>
      </c>
      <c r="AE63" s="14">
        <f t="shared" si="21"/>
        <v>12910.83</v>
      </c>
      <c r="AF63" s="14">
        <f t="shared" si="21"/>
        <v>12910.83</v>
      </c>
      <c r="AG63" s="14">
        <f t="shared" si="21"/>
        <v>12910.83</v>
      </c>
      <c r="AH63" s="14">
        <f t="shared" si="21"/>
        <v>12910.83</v>
      </c>
      <c r="AI63" s="14">
        <f t="shared" si="21"/>
        <v>12910.83</v>
      </c>
      <c r="AJ63" s="14">
        <f t="shared" si="21"/>
        <v>12910.83</v>
      </c>
      <c r="AK63" s="14">
        <f t="shared" si="21"/>
        <v>12910.83</v>
      </c>
      <c r="AL63" s="14">
        <f t="shared" si="21"/>
        <v>12910.83</v>
      </c>
    </row>
    <row r="64" spans="1:38">
      <c r="A64" s="45" t="s">
        <v>6</v>
      </c>
      <c r="B64" s="37">
        <v>40310300</v>
      </c>
      <c r="C64" s="14">
        <f t="shared" si="18"/>
        <v>0</v>
      </c>
      <c r="D64" s="14">
        <f t="shared" si="18"/>
        <v>0</v>
      </c>
      <c r="E64" s="14">
        <f t="shared" si="18"/>
        <v>0</v>
      </c>
      <c r="F64" s="14">
        <f t="shared" si="18"/>
        <v>0</v>
      </c>
      <c r="G64" s="14">
        <f t="shared" si="18"/>
        <v>0</v>
      </c>
      <c r="H64" s="14">
        <f t="shared" si="18"/>
        <v>0</v>
      </c>
      <c r="I64" s="14">
        <f t="shared" si="18"/>
        <v>0</v>
      </c>
      <c r="J64" s="14">
        <f t="shared" si="18"/>
        <v>0</v>
      </c>
      <c r="K64" s="14">
        <f t="shared" ref="K64:AL64" si="22">+K50+K36</f>
        <v>0</v>
      </c>
      <c r="L64" s="14">
        <f t="shared" si="22"/>
        <v>0</v>
      </c>
      <c r="M64" s="14">
        <f t="shared" si="22"/>
        <v>0</v>
      </c>
      <c r="N64" s="14">
        <f t="shared" si="22"/>
        <v>0</v>
      </c>
      <c r="O64" s="14">
        <f t="shared" si="22"/>
        <v>0</v>
      </c>
      <c r="P64" s="14">
        <f t="shared" si="22"/>
        <v>0</v>
      </c>
      <c r="Q64" s="14">
        <f t="shared" si="22"/>
        <v>0</v>
      </c>
      <c r="R64" s="14">
        <f t="shared" si="22"/>
        <v>0</v>
      </c>
      <c r="S64" s="14">
        <f t="shared" si="22"/>
        <v>0</v>
      </c>
      <c r="T64" s="14">
        <f t="shared" si="22"/>
        <v>0</v>
      </c>
      <c r="U64" s="14">
        <f t="shared" si="22"/>
        <v>0</v>
      </c>
      <c r="V64" s="14">
        <f t="shared" si="22"/>
        <v>0</v>
      </c>
      <c r="W64" s="14">
        <f t="shared" si="22"/>
        <v>0</v>
      </c>
      <c r="X64" s="14">
        <f t="shared" si="22"/>
        <v>0</v>
      </c>
      <c r="Y64" s="14">
        <f t="shared" si="22"/>
        <v>0</v>
      </c>
      <c r="Z64" s="14">
        <f t="shared" si="22"/>
        <v>0</v>
      </c>
      <c r="AA64" s="14">
        <f t="shared" si="22"/>
        <v>0</v>
      </c>
      <c r="AB64" s="14">
        <f t="shared" si="22"/>
        <v>0</v>
      </c>
      <c r="AC64" s="14">
        <f t="shared" si="22"/>
        <v>0</v>
      </c>
      <c r="AD64" s="14">
        <f t="shared" si="22"/>
        <v>0</v>
      </c>
      <c r="AE64" s="14">
        <f t="shared" si="22"/>
        <v>0</v>
      </c>
      <c r="AF64" s="14">
        <f t="shared" si="22"/>
        <v>0</v>
      </c>
      <c r="AG64" s="14">
        <f t="shared" si="22"/>
        <v>0</v>
      </c>
      <c r="AH64" s="14">
        <f t="shared" si="22"/>
        <v>0</v>
      </c>
      <c r="AI64" s="14">
        <f t="shared" si="22"/>
        <v>0</v>
      </c>
      <c r="AJ64" s="14">
        <f t="shared" si="22"/>
        <v>0</v>
      </c>
      <c r="AK64" s="14">
        <f t="shared" si="22"/>
        <v>0</v>
      </c>
      <c r="AL64" s="14">
        <f t="shared" si="22"/>
        <v>0</v>
      </c>
    </row>
    <row r="65" spans="1:38">
      <c r="A65" s="45" t="s">
        <v>7</v>
      </c>
      <c r="B65" s="37">
        <v>40310400</v>
      </c>
      <c r="C65" s="14">
        <f t="shared" si="18"/>
        <v>3432</v>
      </c>
      <c r="D65" s="14">
        <f t="shared" si="18"/>
        <v>2316</v>
      </c>
      <c r="E65" s="14">
        <f t="shared" si="18"/>
        <v>2220</v>
      </c>
      <c r="F65" s="14">
        <f t="shared" si="18"/>
        <v>2100</v>
      </c>
      <c r="G65" s="14">
        <f t="shared" si="18"/>
        <v>2712</v>
      </c>
      <c r="H65" s="14">
        <f t="shared" si="18"/>
        <v>2880</v>
      </c>
      <c r="I65" s="14">
        <f t="shared" si="18"/>
        <v>2820</v>
      </c>
      <c r="J65" s="14">
        <f t="shared" si="18"/>
        <v>2568</v>
      </c>
      <c r="K65" s="14">
        <f t="shared" ref="K65:AL65" si="23">+K51+K37</f>
        <v>2688</v>
      </c>
      <c r="L65" s="14">
        <f t="shared" si="23"/>
        <v>2376</v>
      </c>
      <c r="M65" s="14">
        <f t="shared" si="23"/>
        <v>2100</v>
      </c>
      <c r="N65" s="14">
        <f t="shared" si="23"/>
        <v>2592</v>
      </c>
      <c r="O65" s="14">
        <f t="shared" si="23"/>
        <v>3432</v>
      </c>
      <c r="P65" s="14">
        <f t="shared" si="23"/>
        <v>2316</v>
      </c>
      <c r="Q65" s="14">
        <f t="shared" si="23"/>
        <v>2220</v>
      </c>
      <c r="R65" s="14">
        <f t="shared" si="23"/>
        <v>2100</v>
      </c>
      <c r="S65" s="14">
        <f t="shared" si="23"/>
        <v>2784</v>
      </c>
      <c r="T65" s="14">
        <f t="shared" si="23"/>
        <v>2832</v>
      </c>
      <c r="U65" s="14">
        <f t="shared" si="23"/>
        <v>2832</v>
      </c>
      <c r="V65" s="14">
        <f t="shared" si="23"/>
        <v>2568</v>
      </c>
      <c r="W65" s="14">
        <f t="shared" si="23"/>
        <v>2688</v>
      </c>
      <c r="X65" s="14">
        <f t="shared" si="23"/>
        <v>2376</v>
      </c>
      <c r="Y65" s="14">
        <f t="shared" si="23"/>
        <v>2100</v>
      </c>
      <c r="Z65" s="14">
        <f t="shared" si="23"/>
        <v>2592</v>
      </c>
      <c r="AA65" s="14">
        <f t="shared" si="23"/>
        <v>3432</v>
      </c>
      <c r="AB65" s="14">
        <f t="shared" si="23"/>
        <v>2316</v>
      </c>
      <c r="AC65" s="14">
        <f t="shared" si="23"/>
        <v>2220</v>
      </c>
      <c r="AD65" s="14">
        <f t="shared" si="23"/>
        <v>2100</v>
      </c>
      <c r="AE65" s="14">
        <f t="shared" si="23"/>
        <v>2784</v>
      </c>
      <c r="AF65" s="14">
        <f t="shared" si="23"/>
        <v>2832</v>
      </c>
      <c r="AG65" s="14">
        <f t="shared" si="23"/>
        <v>2832</v>
      </c>
      <c r="AH65" s="14">
        <f t="shared" si="23"/>
        <v>2568</v>
      </c>
      <c r="AI65" s="14">
        <f t="shared" si="23"/>
        <v>2688</v>
      </c>
      <c r="AJ65" s="14">
        <f t="shared" si="23"/>
        <v>2376</v>
      </c>
      <c r="AK65" s="14">
        <f t="shared" si="23"/>
        <v>2100</v>
      </c>
      <c r="AL65" s="14">
        <f t="shared" si="23"/>
        <v>2592</v>
      </c>
    </row>
    <row r="66" spans="1:38">
      <c r="A66" s="45" t="s">
        <v>8</v>
      </c>
      <c r="B66" s="37">
        <v>40310500</v>
      </c>
      <c r="C66" s="14">
        <f t="shared" si="18"/>
        <v>48132</v>
      </c>
      <c r="D66" s="14">
        <f t="shared" si="18"/>
        <v>45445.34</v>
      </c>
      <c r="E66" s="14">
        <f t="shared" si="18"/>
        <v>55246.130000000005</v>
      </c>
      <c r="F66" s="14">
        <f t="shared" si="18"/>
        <v>59111.490000000005</v>
      </c>
      <c r="G66" s="14">
        <f t="shared" si="18"/>
        <v>69602.75</v>
      </c>
      <c r="H66" s="14">
        <f t="shared" si="18"/>
        <v>78876</v>
      </c>
      <c r="I66" s="14">
        <f t="shared" si="18"/>
        <v>84546</v>
      </c>
      <c r="J66" s="14">
        <f t="shared" si="18"/>
        <v>93996</v>
      </c>
      <c r="K66" s="14">
        <f t="shared" ref="K66:AL66" si="24">+K52+K38</f>
        <v>68940.666666666672</v>
      </c>
      <c r="L66" s="14">
        <f t="shared" si="24"/>
        <v>61886.886666666665</v>
      </c>
      <c r="M66" s="14">
        <f t="shared" si="24"/>
        <v>50117.776666666665</v>
      </c>
      <c r="N66" s="14">
        <f t="shared" si="24"/>
        <v>49490.256666666668</v>
      </c>
      <c r="O66" s="14">
        <f t="shared" si="24"/>
        <v>48276.666666666664</v>
      </c>
      <c r="P66" s="14">
        <f t="shared" si="24"/>
        <v>45590.006666666661</v>
      </c>
      <c r="Q66" s="14">
        <f t="shared" si="24"/>
        <v>55362.796666666669</v>
      </c>
      <c r="R66" s="14">
        <f t="shared" si="24"/>
        <v>59116.156666666669</v>
      </c>
      <c r="S66" s="14">
        <f t="shared" si="24"/>
        <v>69551.416666666672</v>
      </c>
      <c r="T66" s="14">
        <f t="shared" si="24"/>
        <v>78824.666666666672</v>
      </c>
      <c r="U66" s="14">
        <f t="shared" si="24"/>
        <v>84550.666666666672</v>
      </c>
      <c r="V66" s="14">
        <f t="shared" si="24"/>
        <v>93972.666666666657</v>
      </c>
      <c r="W66" s="14">
        <f t="shared" si="24"/>
        <v>68940.666666666672</v>
      </c>
      <c r="X66" s="14">
        <f t="shared" si="24"/>
        <v>61886.886666666665</v>
      </c>
      <c r="Y66" s="14">
        <f t="shared" si="24"/>
        <v>50117.776666666665</v>
      </c>
      <c r="Z66" s="14">
        <f t="shared" si="24"/>
        <v>49490.256666666668</v>
      </c>
      <c r="AA66" s="14">
        <f t="shared" si="24"/>
        <v>48276.666666666664</v>
      </c>
      <c r="AB66" s="14">
        <f t="shared" si="24"/>
        <v>45590.006666666661</v>
      </c>
      <c r="AC66" s="14">
        <f t="shared" si="24"/>
        <v>55362.796666666669</v>
      </c>
      <c r="AD66" s="14">
        <f t="shared" si="24"/>
        <v>59116.156666666669</v>
      </c>
      <c r="AE66" s="14">
        <f t="shared" si="24"/>
        <v>69551.416666666672</v>
      </c>
      <c r="AF66" s="14">
        <f t="shared" si="24"/>
        <v>78824.666666666672</v>
      </c>
      <c r="AG66" s="14">
        <f t="shared" si="24"/>
        <v>84550.666666666672</v>
      </c>
      <c r="AH66" s="14">
        <f t="shared" si="24"/>
        <v>93972.666666666657</v>
      </c>
      <c r="AI66" s="14">
        <f t="shared" si="24"/>
        <v>68940.666666666672</v>
      </c>
      <c r="AJ66" s="14">
        <f t="shared" si="24"/>
        <v>61886.886666666665</v>
      </c>
      <c r="AK66" s="14">
        <f t="shared" si="24"/>
        <v>50117.776666666665</v>
      </c>
      <c r="AL66" s="14">
        <f t="shared" si="24"/>
        <v>49490.256666666668</v>
      </c>
    </row>
    <row r="67" spans="1:38">
      <c r="A67" s="45" t="s">
        <v>9</v>
      </c>
      <c r="B67" s="37">
        <v>40310600</v>
      </c>
      <c r="C67" s="14">
        <f t="shared" si="18"/>
        <v>4395.9100000000008</v>
      </c>
      <c r="D67" s="14">
        <f t="shared" si="18"/>
        <v>4251.4100000000008</v>
      </c>
      <c r="E67" s="14">
        <f t="shared" si="18"/>
        <v>4215.8100000000004</v>
      </c>
      <c r="F67" s="14">
        <f t="shared" si="18"/>
        <v>4432.03</v>
      </c>
      <c r="G67" s="14">
        <f t="shared" si="18"/>
        <v>4200.3300000000008</v>
      </c>
      <c r="H67" s="14">
        <f t="shared" si="18"/>
        <v>4252.6000000000004</v>
      </c>
      <c r="I67" s="14">
        <f t="shared" si="18"/>
        <v>4515.22</v>
      </c>
      <c r="J67" s="14">
        <f t="shared" si="18"/>
        <v>40.6899999999996</v>
      </c>
      <c r="K67" s="14">
        <f t="shared" ref="K67:AL67" si="25">+K53+K39</f>
        <v>4423.8799999999992</v>
      </c>
      <c r="L67" s="14">
        <f t="shared" si="25"/>
        <v>4167.66</v>
      </c>
      <c r="M67" s="14">
        <f t="shared" si="25"/>
        <v>4295.7699999999995</v>
      </c>
      <c r="N67" s="14">
        <f t="shared" si="25"/>
        <v>4002.9699999999993</v>
      </c>
      <c r="O67" s="14">
        <f t="shared" si="25"/>
        <v>4395.91</v>
      </c>
      <c r="P67" s="14">
        <f t="shared" si="25"/>
        <v>4251.41</v>
      </c>
      <c r="Q67" s="14">
        <f t="shared" si="25"/>
        <v>4215.8100000000004</v>
      </c>
      <c r="R67" s="14">
        <f t="shared" si="25"/>
        <v>4432.0299999999988</v>
      </c>
      <c r="S67" s="14">
        <f t="shared" si="25"/>
        <v>4200.33</v>
      </c>
      <c r="T67" s="14">
        <f t="shared" si="25"/>
        <v>4252.6000000000004</v>
      </c>
      <c r="U67" s="14">
        <f t="shared" si="25"/>
        <v>4515.22</v>
      </c>
      <c r="V67" s="14">
        <f t="shared" si="25"/>
        <v>4383.91</v>
      </c>
      <c r="W67" s="14">
        <f t="shared" si="25"/>
        <v>4423.8799999999992</v>
      </c>
      <c r="X67" s="14">
        <f t="shared" si="25"/>
        <v>4167.66</v>
      </c>
      <c r="Y67" s="14">
        <f t="shared" si="25"/>
        <v>4295.7699999999995</v>
      </c>
      <c r="Z67" s="14">
        <f t="shared" si="25"/>
        <v>4002.9699999999993</v>
      </c>
      <c r="AA67" s="14">
        <f t="shared" si="25"/>
        <v>4395.91</v>
      </c>
      <c r="AB67" s="14">
        <f t="shared" si="25"/>
        <v>4251.41</v>
      </c>
      <c r="AC67" s="14">
        <f t="shared" si="25"/>
        <v>4215.8100000000004</v>
      </c>
      <c r="AD67" s="14">
        <f t="shared" si="25"/>
        <v>4432.0299999999988</v>
      </c>
      <c r="AE67" s="14">
        <f t="shared" si="25"/>
        <v>4200.33</v>
      </c>
      <c r="AF67" s="14">
        <f t="shared" si="25"/>
        <v>4252.6000000000004</v>
      </c>
      <c r="AG67" s="14">
        <f t="shared" si="25"/>
        <v>4515.22</v>
      </c>
      <c r="AH67" s="14">
        <f t="shared" si="25"/>
        <v>4383.91</v>
      </c>
      <c r="AI67" s="14">
        <f t="shared" si="25"/>
        <v>4423.8799999999992</v>
      </c>
      <c r="AJ67" s="14">
        <f t="shared" si="25"/>
        <v>4167.66</v>
      </c>
      <c r="AK67" s="14">
        <f t="shared" si="25"/>
        <v>4295.7699999999995</v>
      </c>
      <c r="AL67" s="14">
        <f t="shared" si="25"/>
        <v>4002.9699999999993</v>
      </c>
    </row>
    <row r="68" spans="1:38">
      <c r="A68" s="45" t="s">
        <v>10</v>
      </c>
      <c r="B68" s="37">
        <v>40310700</v>
      </c>
      <c r="C68" s="14">
        <f t="shared" si="18"/>
        <v>46014.820000000007</v>
      </c>
      <c r="D68" s="14">
        <f t="shared" si="18"/>
        <v>56522.610000000008</v>
      </c>
      <c r="E68" s="14">
        <f t="shared" si="18"/>
        <v>53046.86</v>
      </c>
      <c r="F68" s="14">
        <f t="shared" si="18"/>
        <v>54847.590000000004</v>
      </c>
      <c r="G68" s="14">
        <f t="shared" si="18"/>
        <v>53859.15</v>
      </c>
      <c r="H68" s="14">
        <f t="shared" si="18"/>
        <v>50521.389999999992</v>
      </c>
      <c r="I68" s="14">
        <f t="shared" si="18"/>
        <v>47830.89</v>
      </c>
      <c r="J68" s="14">
        <f t="shared" si="18"/>
        <v>23851.349999999995</v>
      </c>
      <c r="K68" s="14">
        <f t="shared" ref="K68:AL68" si="26">+K54+K40</f>
        <v>53965.33</v>
      </c>
      <c r="L68" s="14">
        <f t="shared" si="26"/>
        <v>50381.33</v>
      </c>
      <c r="M68" s="14">
        <f t="shared" si="26"/>
        <v>52901.33</v>
      </c>
      <c r="N68" s="14">
        <f t="shared" si="26"/>
        <v>39909.33</v>
      </c>
      <c r="O68" s="14">
        <f t="shared" si="26"/>
        <v>46013.33</v>
      </c>
      <c r="P68" s="14">
        <f t="shared" si="26"/>
        <v>55981.33</v>
      </c>
      <c r="Q68" s="14">
        <f t="shared" si="26"/>
        <v>51277.33</v>
      </c>
      <c r="R68" s="14">
        <f t="shared" si="26"/>
        <v>52397.33</v>
      </c>
      <c r="S68" s="14">
        <f t="shared" si="26"/>
        <v>53909.33</v>
      </c>
      <c r="T68" s="14">
        <f t="shared" si="26"/>
        <v>49597.33</v>
      </c>
      <c r="U68" s="14">
        <f t="shared" si="26"/>
        <v>45789.33</v>
      </c>
      <c r="V68" s="14">
        <f t="shared" si="26"/>
        <v>46741.33</v>
      </c>
      <c r="W68" s="14">
        <f t="shared" si="26"/>
        <v>53965.33</v>
      </c>
      <c r="X68" s="14">
        <f t="shared" si="26"/>
        <v>50381.33</v>
      </c>
      <c r="Y68" s="14">
        <f t="shared" si="26"/>
        <v>52901.33</v>
      </c>
      <c r="Z68" s="14">
        <f t="shared" si="26"/>
        <v>39909.33</v>
      </c>
      <c r="AA68" s="14">
        <f t="shared" si="26"/>
        <v>46013.33</v>
      </c>
      <c r="AB68" s="14">
        <f t="shared" si="26"/>
        <v>55981.33</v>
      </c>
      <c r="AC68" s="14">
        <f t="shared" si="26"/>
        <v>51277.33</v>
      </c>
      <c r="AD68" s="14">
        <f t="shared" si="26"/>
        <v>52397.33</v>
      </c>
      <c r="AE68" s="14">
        <f t="shared" si="26"/>
        <v>53909.33</v>
      </c>
      <c r="AF68" s="14">
        <f t="shared" si="26"/>
        <v>49597.33</v>
      </c>
      <c r="AG68" s="14">
        <f t="shared" si="26"/>
        <v>45789.33</v>
      </c>
      <c r="AH68" s="14">
        <f t="shared" si="26"/>
        <v>46741.33</v>
      </c>
      <c r="AI68" s="14">
        <f t="shared" si="26"/>
        <v>53965.33</v>
      </c>
      <c r="AJ68" s="14">
        <f t="shared" si="26"/>
        <v>50381.33</v>
      </c>
      <c r="AK68" s="14">
        <f t="shared" si="26"/>
        <v>52901.33</v>
      </c>
      <c r="AL68" s="14">
        <f t="shared" si="26"/>
        <v>39909.33</v>
      </c>
    </row>
    <row r="69" spans="1:38">
      <c r="A69" s="45" t="s">
        <v>11</v>
      </c>
      <c r="B69" s="37">
        <v>40319900</v>
      </c>
      <c r="C69" s="14">
        <f t="shared" si="18"/>
        <v>0</v>
      </c>
      <c r="D69" s="14">
        <f t="shared" si="18"/>
        <v>0</v>
      </c>
      <c r="E69" s="14">
        <f t="shared" si="18"/>
        <v>0</v>
      </c>
      <c r="F69" s="14">
        <f t="shared" si="18"/>
        <v>0</v>
      </c>
      <c r="G69" s="14">
        <f t="shared" si="18"/>
        <v>0</v>
      </c>
      <c r="H69" s="14">
        <f t="shared" si="18"/>
        <v>0</v>
      </c>
      <c r="I69" s="14">
        <f t="shared" si="18"/>
        <v>0</v>
      </c>
      <c r="J69" s="14">
        <f t="shared" si="18"/>
        <v>0</v>
      </c>
      <c r="K69" s="14">
        <f t="shared" ref="K69:AL69" si="27">+K55+K41</f>
        <v>0</v>
      </c>
      <c r="L69" s="14">
        <f t="shared" si="27"/>
        <v>0</v>
      </c>
      <c r="M69" s="14">
        <f t="shared" si="27"/>
        <v>0</v>
      </c>
      <c r="N69" s="14">
        <f t="shared" si="27"/>
        <v>0</v>
      </c>
      <c r="O69" s="14">
        <f t="shared" si="27"/>
        <v>0</v>
      </c>
      <c r="P69" s="14">
        <f t="shared" si="27"/>
        <v>0</v>
      </c>
      <c r="Q69" s="14">
        <f t="shared" si="27"/>
        <v>0</v>
      </c>
      <c r="R69" s="14">
        <f t="shared" si="27"/>
        <v>0</v>
      </c>
      <c r="S69" s="14">
        <f t="shared" si="27"/>
        <v>0</v>
      </c>
      <c r="T69" s="14">
        <f t="shared" si="27"/>
        <v>0</v>
      </c>
      <c r="U69" s="14">
        <f t="shared" si="27"/>
        <v>0</v>
      </c>
      <c r="V69" s="14">
        <f t="shared" si="27"/>
        <v>0</v>
      </c>
      <c r="W69" s="14">
        <f t="shared" si="27"/>
        <v>0</v>
      </c>
      <c r="X69" s="14">
        <f t="shared" si="27"/>
        <v>0</v>
      </c>
      <c r="Y69" s="14">
        <f t="shared" si="27"/>
        <v>0</v>
      </c>
      <c r="Z69" s="14">
        <f t="shared" si="27"/>
        <v>0</v>
      </c>
      <c r="AA69" s="14">
        <f t="shared" si="27"/>
        <v>0</v>
      </c>
      <c r="AB69" s="14">
        <f t="shared" si="27"/>
        <v>0</v>
      </c>
      <c r="AC69" s="14">
        <f t="shared" si="27"/>
        <v>0</v>
      </c>
      <c r="AD69" s="14">
        <f t="shared" si="27"/>
        <v>0</v>
      </c>
      <c r="AE69" s="14">
        <f t="shared" si="27"/>
        <v>0</v>
      </c>
      <c r="AF69" s="14">
        <f t="shared" si="27"/>
        <v>0</v>
      </c>
      <c r="AG69" s="14">
        <f t="shared" si="27"/>
        <v>0</v>
      </c>
      <c r="AH69" s="14">
        <f t="shared" si="27"/>
        <v>0</v>
      </c>
      <c r="AI69" s="14">
        <f t="shared" si="27"/>
        <v>0</v>
      </c>
      <c r="AJ69" s="14">
        <f t="shared" si="27"/>
        <v>0</v>
      </c>
      <c r="AK69" s="14">
        <f t="shared" si="27"/>
        <v>0</v>
      </c>
      <c r="AL69" s="14">
        <f t="shared" si="27"/>
        <v>0</v>
      </c>
    </row>
    <row r="70" spans="1:38">
      <c r="A70" s="45" t="s">
        <v>12</v>
      </c>
      <c r="B70" s="37">
        <v>40359900</v>
      </c>
      <c r="C70" s="14">
        <f t="shared" si="18"/>
        <v>0</v>
      </c>
      <c r="D70" s="14">
        <f t="shared" si="18"/>
        <v>0</v>
      </c>
      <c r="E70" s="14">
        <f t="shared" si="18"/>
        <v>0</v>
      </c>
      <c r="F70" s="14">
        <f t="shared" si="18"/>
        <v>0</v>
      </c>
      <c r="G70" s="14">
        <f t="shared" si="18"/>
        <v>0</v>
      </c>
      <c r="H70" s="14">
        <f t="shared" si="18"/>
        <v>0</v>
      </c>
      <c r="I70" s="14">
        <f t="shared" si="18"/>
        <v>0</v>
      </c>
      <c r="J70" s="14">
        <f t="shared" si="18"/>
        <v>0</v>
      </c>
      <c r="K70" s="14">
        <f t="shared" ref="K70:AL70" si="28">+K56+K42</f>
        <v>0</v>
      </c>
      <c r="L70" s="14">
        <f t="shared" si="28"/>
        <v>0</v>
      </c>
      <c r="M70" s="14">
        <f t="shared" si="28"/>
        <v>0</v>
      </c>
      <c r="N70" s="14">
        <f t="shared" si="28"/>
        <v>0</v>
      </c>
      <c r="O70" s="14">
        <f t="shared" si="28"/>
        <v>0</v>
      </c>
      <c r="P70" s="14">
        <f t="shared" si="28"/>
        <v>0</v>
      </c>
      <c r="Q70" s="14">
        <f t="shared" si="28"/>
        <v>0</v>
      </c>
      <c r="R70" s="14">
        <f t="shared" si="28"/>
        <v>0</v>
      </c>
      <c r="S70" s="14">
        <f t="shared" si="28"/>
        <v>0</v>
      </c>
      <c r="T70" s="14">
        <f t="shared" si="28"/>
        <v>0</v>
      </c>
      <c r="U70" s="14">
        <f t="shared" si="28"/>
        <v>0</v>
      </c>
      <c r="V70" s="14">
        <f t="shared" si="28"/>
        <v>0</v>
      </c>
      <c r="W70" s="14">
        <f t="shared" si="28"/>
        <v>0</v>
      </c>
      <c r="X70" s="14">
        <f t="shared" si="28"/>
        <v>0</v>
      </c>
      <c r="Y70" s="14">
        <f t="shared" si="28"/>
        <v>0</v>
      </c>
      <c r="Z70" s="14">
        <f t="shared" si="28"/>
        <v>0</v>
      </c>
      <c r="AA70" s="14">
        <f t="shared" si="28"/>
        <v>0</v>
      </c>
      <c r="AB70" s="14">
        <f t="shared" si="28"/>
        <v>0</v>
      </c>
      <c r="AC70" s="14">
        <f t="shared" si="28"/>
        <v>0</v>
      </c>
      <c r="AD70" s="14">
        <f t="shared" si="28"/>
        <v>0</v>
      </c>
      <c r="AE70" s="14">
        <f t="shared" si="28"/>
        <v>0</v>
      </c>
      <c r="AF70" s="14">
        <f t="shared" si="28"/>
        <v>0</v>
      </c>
      <c r="AG70" s="14">
        <f t="shared" si="28"/>
        <v>0</v>
      </c>
      <c r="AH70" s="14">
        <f t="shared" si="28"/>
        <v>0</v>
      </c>
      <c r="AI70" s="14">
        <f t="shared" si="28"/>
        <v>0</v>
      </c>
      <c r="AJ70" s="14">
        <f t="shared" si="28"/>
        <v>0</v>
      </c>
      <c r="AK70" s="14">
        <f t="shared" si="28"/>
        <v>0</v>
      </c>
      <c r="AL70" s="14">
        <f t="shared" si="28"/>
        <v>0</v>
      </c>
    </row>
    <row r="75" spans="1:38">
      <c r="A75" s="13" t="s">
        <v>3701</v>
      </c>
      <c r="C75" s="47">
        <v>43101</v>
      </c>
      <c r="D75" s="47">
        <v>43132</v>
      </c>
      <c r="E75" s="47">
        <v>43160</v>
      </c>
      <c r="F75" s="47">
        <v>43191</v>
      </c>
      <c r="G75" s="47">
        <v>43221</v>
      </c>
      <c r="H75" s="47">
        <v>43252</v>
      </c>
      <c r="I75" s="47">
        <v>43282</v>
      </c>
      <c r="J75" s="47">
        <v>43313</v>
      </c>
      <c r="K75" s="47">
        <v>43344</v>
      </c>
      <c r="L75" s="47">
        <v>43374</v>
      </c>
      <c r="M75" s="47">
        <v>43405</v>
      </c>
      <c r="N75" s="47">
        <v>43435</v>
      </c>
      <c r="O75" s="47">
        <v>43466</v>
      </c>
      <c r="P75" s="47">
        <v>43497</v>
      </c>
      <c r="Q75" s="47">
        <v>43525</v>
      </c>
      <c r="R75" s="47">
        <v>43556</v>
      </c>
      <c r="S75" s="47">
        <v>43586</v>
      </c>
      <c r="T75" s="47">
        <v>43617</v>
      </c>
      <c r="U75" s="47">
        <v>43647</v>
      </c>
      <c r="V75" s="47">
        <v>43678</v>
      </c>
      <c r="W75" s="47">
        <v>43709</v>
      </c>
      <c r="X75" s="47">
        <v>43739</v>
      </c>
      <c r="Y75" s="47">
        <v>43770</v>
      </c>
      <c r="Z75" s="47">
        <v>43800</v>
      </c>
      <c r="AA75" s="47">
        <v>43831</v>
      </c>
      <c r="AB75" s="47">
        <v>43862</v>
      </c>
      <c r="AC75" s="47">
        <v>43891</v>
      </c>
      <c r="AD75" s="47">
        <v>43922</v>
      </c>
      <c r="AE75" s="47">
        <v>43952</v>
      </c>
      <c r="AF75" s="47">
        <v>43983</v>
      </c>
      <c r="AG75" s="47">
        <v>44013</v>
      </c>
      <c r="AH75" s="47">
        <v>44044</v>
      </c>
      <c r="AI75" s="47">
        <v>44075</v>
      </c>
      <c r="AJ75" s="47">
        <v>44105</v>
      </c>
      <c r="AK75" s="47">
        <v>44136</v>
      </c>
      <c r="AL75" s="47">
        <v>44166</v>
      </c>
    </row>
    <row r="76" spans="1:38">
      <c r="A76" s="11" t="s">
        <v>3702</v>
      </c>
      <c r="C76" s="15">
        <f>+([89]LinkOut!B123+[89]LinkOut!B177)*1000</f>
        <v>6519374.4611419551</v>
      </c>
      <c r="D76" s="15">
        <f>+([89]LinkOut!C123+[89]LinkOut!C177)*1000</f>
        <v>6244844.6242360687</v>
      </c>
      <c r="E76" s="15">
        <f>+([89]LinkOut!D123+[89]LinkOut!D177)*1000</f>
        <v>6627351.1878741393</v>
      </c>
      <c r="F76" s="15">
        <f>+([89]LinkOut!E123+[89]LinkOut!E177)*1000</f>
        <v>6601279.1314920364</v>
      </c>
      <c r="G76" s="15">
        <f>+([89]LinkOut!F123+[89]LinkOut!F177)*1000</f>
        <v>7156069.7998006893</v>
      </c>
      <c r="H76" s="15">
        <f>+([89]LinkOut!G123+[89]LinkOut!G177)*1000</f>
        <v>7457002.7780759614</v>
      </c>
      <c r="I76" s="15">
        <f>+([89]LinkOut!H123+[89]LinkOut!H177)*1000</f>
        <v>7727968.6170793213</v>
      </c>
      <c r="J76" s="15">
        <f>+([89]LinkOut!I123+[89]LinkOut!I177)*1000</f>
        <v>7784453.3074411433</v>
      </c>
      <c r="K76" s="15">
        <f>+([89]LinkOut!J123+[89]LinkOut!J177)*1000</f>
        <v>7627121.434448963</v>
      </c>
      <c r="L76" s="15">
        <f>+([89]LinkOut!K123+[89]LinkOut!K177)*1000</f>
        <v>7336218.6799577577</v>
      </c>
      <c r="M76" s="15">
        <f>+([89]LinkOut!L123+[89]LinkOut!L177)*1000</f>
        <v>6599761.4804567415</v>
      </c>
      <c r="N76" s="15">
        <f>+([89]LinkOut!M123+[89]LinkOut!M177)*1000</f>
        <v>6512638.8708815305</v>
      </c>
      <c r="O76" s="15">
        <f>+([89]LinkOut!N123+[89]LinkOut!N177)*1000</f>
        <v>6499615.6957412586</v>
      </c>
      <c r="P76" s="15">
        <f>+([89]LinkOut!O123+[89]LinkOut!O177)*1000</f>
        <v>6214951.3023470696</v>
      </c>
      <c r="Q76" s="15">
        <f>+([89]LinkOut!P123+[89]LinkOut!P177)*1000</f>
        <v>6543616.425520787</v>
      </c>
      <c r="R76" s="15">
        <f>+([89]LinkOut!Q123+[89]LinkOut!Q177)*1000</f>
        <v>6581125.1706994483</v>
      </c>
      <c r="S76" s="15">
        <f>+([89]LinkOut!R123+[89]LinkOut!R177)*1000</f>
        <v>7136447.7107970715</v>
      </c>
      <c r="T76" s="15">
        <f>+([89]LinkOut!S123+[89]LinkOut!S177)*1000</f>
        <v>7407938.6053800713</v>
      </c>
      <c r="U76" s="15">
        <f>+([89]LinkOut!T123+[89]LinkOut!T177)*1000</f>
        <v>7660826.1286288863</v>
      </c>
      <c r="V76" s="15">
        <f>+([89]LinkOut!U123+[89]LinkOut!U177)*1000</f>
        <v>7776296.8054410284</v>
      </c>
      <c r="W76" s="15">
        <f>+([89]LinkOut!V123+[89]LinkOut!V177)*1000</f>
        <v>7594532.0496330913</v>
      </c>
      <c r="X76" s="15">
        <f>+([89]LinkOut!W123+[89]LinkOut!W177)*1000</f>
        <v>7306238.2161537223</v>
      </c>
      <c r="Y76" s="15">
        <f>+([89]LinkOut!X123+[89]LinkOut!X177)*1000</f>
        <v>6576025.8618876217</v>
      </c>
      <c r="Z76" s="15">
        <f>+([89]LinkOut!Y123+[89]LinkOut!Y177)*1000</f>
        <v>6489163.9579962995</v>
      </c>
      <c r="AA76" s="15">
        <f>+([89]LinkOut!Z123+[89]LinkOut!Z177)*1000</f>
        <v>6471694.592831498</v>
      </c>
      <c r="AB76" s="15">
        <f>+([89]LinkOut!AA123+[89]LinkOut!AA177)*1000</f>
        <v>6190034.5182101857</v>
      </c>
      <c r="AC76" s="15">
        <f>+([89]LinkOut!AB123+[89]LinkOut!AB177)*1000</f>
        <v>6515370.5699292114</v>
      </c>
      <c r="AD76" s="15">
        <f>+([89]LinkOut!AC123+[89]LinkOut!AC177)*1000</f>
        <v>6553020.787007397</v>
      </c>
      <c r="AE76" s="15">
        <f>+([89]LinkOut!AD123+[89]LinkOut!AD177)*1000</f>
        <v>7103417.8191491272</v>
      </c>
      <c r="AF76" s="15">
        <f>+([89]LinkOut!AE123+[89]LinkOut!AE177)*1000</f>
        <v>7372503.2860394735</v>
      </c>
      <c r="AG76" s="15">
        <f>+([89]LinkOut!AF123+[89]LinkOut!AF177)*1000</f>
        <v>7623400.1497385651</v>
      </c>
      <c r="AH76" s="15">
        <f>+([89]LinkOut!AG123+[89]LinkOut!AG177)*1000</f>
        <v>7737900.8240160029</v>
      </c>
      <c r="AI76" s="15">
        <f>+([89]LinkOut!AH123+[89]LinkOut!AH177)*1000</f>
        <v>7557717.4143894594</v>
      </c>
      <c r="AJ76" s="15">
        <f>+([89]LinkOut!AI123+[89]LinkOut!AI177)*1000</f>
        <v>7271685.2286057193</v>
      </c>
      <c r="AK76" s="15">
        <f>+([89]LinkOut!AJ123+[89]LinkOut!AJ177)*1000</f>
        <v>6548015.422070954</v>
      </c>
      <c r="AL76" s="15">
        <f>+([89]LinkOut!AK123+[89]LinkOut!AK177)*1000</f>
        <v>6461677.0644633854</v>
      </c>
    </row>
    <row r="77" spans="1:38">
      <c r="A77" s="11" t="s">
        <v>3703</v>
      </c>
      <c r="C77" s="15">
        <f>+([89]LinkOut!B134+[89]LinkOut!B186)*1000</f>
        <v>109755.32712633151</v>
      </c>
      <c r="D77" s="15">
        <f>+([89]LinkOut!C134+[89]LinkOut!C186)*1000</f>
        <v>105431.27974490983</v>
      </c>
      <c r="E77" s="15">
        <f>+([89]LinkOut!D134+[89]LinkOut!D186)*1000</f>
        <v>109622.0873792621</v>
      </c>
      <c r="F77" s="15">
        <f>+([89]LinkOut!E134+[89]LinkOut!E186)*1000</f>
        <v>108167.1324837509</v>
      </c>
      <c r="G77" s="15">
        <f>+([89]LinkOut!F134+[89]LinkOut!F186)*1000</f>
        <v>116496.591854375</v>
      </c>
      <c r="H77" s="15">
        <f>+([89]LinkOut!G134+[89]LinkOut!G186)*1000</f>
        <v>119717.58462026149</v>
      </c>
      <c r="I77" s="15">
        <f>+([89]LinkOut!H134+[89]LinkOut!H186)*1000</f>
        <v>117987.45056298506</v>
      </c>
      <c r="J77" s="15">
        <f>+([89]LinkOut!I134+[89]LinkOut!I186)*1000</f>
        <v>117818.69531586464</v>
      </c>
      <c r="K77" s="15">
        <f>+([89]LinkOut!J134+[89]LinkOut!J186)*1000</f>
        <v>113713.38891771021</v>
      </c>
      <c r="L77" s="15">
        <f>+([89]LinkOut!K134+[89]LinkOut!K186)*1000</f>
        <v>112189.04276589297</v>
      </c>
      <c r="M77" s="15">
        <f>+([89]LinkOut!L134+[89]LinkOut!L186)*1000</f>
        <v>107163.66739615847</v>
      </c>
      <c r="N77" s="15">
        <f>+([89]LinkOut!M134+[89]LinkOut!M186)*1000</f>
        <v>111204.26553412942</v>
      </c>
      <c r="O77" s="15">
        <f>+([89]LinkOut!N134+[89]LinkOut!N186)*1000</f>
        <v>109356.71230548857</v>
      </c>
      <c r="P77" s="15">
        <f>+([89]LinkOut!O134+[89]LinkOut!O186)*1000</f>
        <v>105109.0201866522</v>
      </c>
      <c r="Q77" s="15">
        <f>+([89]LinkOut!P134+[89]LinkOut!P186)*1000</f>
        <v>109165.67287223435</v>
      </c>
      <c r="R77" s="15">
        <f>+([89]LinkOut!Q134+[89]LinkOut!Q186)*1000</f>
        <v>107706.32953321666</v>
      </c>
      <c r="S77" s="15">
        <f>+([89]LinkOut!R134+[89]LinkOut!R186)*1000</f>
        <v>115973.96429850263</v>
      </c>
      <c r="T77" s="15">
        <f>+([89]LinkOut!S134+[89]LinkOut!S186)*1000</f>
        <v>119117.72056604418</v>
      </c>
      <c r="U77" s="15">
        <f>+([89]LinkOut!T134+[89]LinkOut!T186)*1000</f>
        <v>117409.38016197483</v>
      </c>
      <c r="V77" s="15">
        <f>+([89]LinkOut!U134+[89]LinkOut!U186)*1000</f>
        <v>117312.68904782101</v>
      </c>
      <c r="W77" s="15">
        <f>+([89]LinkOut!V134+[89]LinkOut!V186)*1000</f>
        <v>113246.41950290189</v>
      </c>
      <c r="X77" s="15">
        <f>+([89]LinkOut!W134+[89]LinkOut!W186)*1000</f>
        <v>111734.61912839828</v>
      </c>
      <c r="Y77" s="15">
        <f>+([89]LinkOut!X134+[89]LinkOut!X186)*1000</f>
        <v>106787.69126746169</v>
      </c>
      <c r="Z77" s="15">
        <f>+([89]LinkOut!Y134+[89]LinkOut!Y186)*1000</f>
        <v>110786.31193849164</v>
      </c>
      <c r="AA77" s="15">
        <f>+([89]LinkOut!Z134+[89]LinkOut!Z186)*1000</f>
        <v>108924.1611455292</v>
      </c>
      <c r="AB77" s="15">
        <f>+([89]LinkOut!AA134+[89]LinkOut!AA186)*1000</f>
        <v>104742.03923765631</v>
      </c>
      <c r="AC77" s="15">
        <f>+([89]LinkOut!AB134+[89]LinkOut!AB186)*1000</f>
        <v>108812.8057006773</v>
      </c>
      <c r="AD77" s="15">
        <f>+([89]LinkOut!AC134+[89]LinkOut!AC186)*1000</f>
        <v>107399.6810986927</v>
      </c>
      <c r="AE77" s="15">
        <f>+([89]LinkOut!AD134+[89]LinkOut!AD186)*1000</f>
        <v>115577.65307086232</v>
      </c>
      <c r="AF77" s="15">
        <f>+([89]LinkOut!AE134+[89]LinkOut!AE186)*1000</f>
        <v>118695.24476320231</v>
      </c>
      <c r="AG77" s="15">
        <f>+([89]LinkOut!AF134+[89]LinkOut!AF186)*1000</f>
        <v>117009.32630977024</v>
      </c>
      <c r="AH77" s="15">
        <f>+([89]LinkOut!AG134+[89]LinkOut!AG186)*1000</f>
        <v>116847.29728882923</v>
      </c>
      <c r="AI77" s="15">
        <f>+([89]LinkOut!AH134+[89]LinkOut!AH186)*1000</f>
        <v>112796.50029262046</v>
      </c>
      <c r="AJ77" s="15">
        <f>+([89]LinkOut!AI134+[89]LinkOut!AI186)*1000</f>
        <v>111309.93880226236</v>
      </c>
      <c r="AK77" s="15">
        <f>+([89]LinkOut!AJ134+[89]LinkOut!AJ186)*1000</f>
        <v>106430.82026219726</v>
      </c>
      <c r="AL77" s="15">
        <f>+([89]LinkOut!AK134+[89]LinkOut!AK186)*1000</f>
        <v>110375.75529427417</v>
      </c>
    </row>
    <row r="78" spans="1:38">
      <c r="A78" s="11" t="s">
        <v>3704</v>
      </c>
      <c r="C78" s="15">
        <f>+([89]LinkOut!B156+[89]LinkOut!B204)*1000</f>
        <v>17477.04</v>
      </c>
      <c r="D78" s="15">
        <f>+([89]LinkOut!C156+[89]LinkOut!C204)*1000</f>
        <v>17477.04</v>
      </c>
      <c r="E78" s="15">
        <f>+([89]LinkOut!D156+[89]LinkOut!D204)*1000</f>
        <v>21059.599999999999</v>
      </c>
      <c r="F78" s="15">
        <f>+([89]LinkOut!E156+[89]LinkOut!E204)*1000</f>
        <v>14528.210000000001</v>
      </c>
      <c r="G78" s="15">
        <f>+([89]LinkOut!F156+[89]LinkOut!F204)*1000</f>
        <v>38590.800000000003</v>
      </c>
      <c r="H78" s="15">
        <f>+([89]LinkOut!G156+[89]LinkOut!G204)*1000</f>
        <v>26433.670000000006</v>
      </c>
      <c r="I78" s="15">
        <f>+([89]LinkOut!H156+[89]LinkOut!H204)*1000</f>
        <v>33392.57</v>
      </c>
      <c r="J78" s="15">
        <f>+([89]LinkOut!I156+[89]LinkOut!I204)*1000</f>
        <v>25468.739999999998</v>
      </c>
      <c r="K78" s="15">
        <f>+([89]LinkOut!J156+[89]LinkOut!J204)*1000</f>
        <v>26621.351666666662</v>
      </c>
      <c r="L78" s="15">
        <f>+([89]LinkOut!K156+[89]LinkOut!K204)*1000</f>
        <v>26621.351666666662</v>
      </c>
      <c r="M78" s="15">
        <f>+([89]LinkOut!L156+[89]LinkOut!L204)*1000</f>
        <v>26621.351666666662</v>
      </c>
      <c r="N78" s="15">
        <f>+([89]LinkOut!M156+[89]LinkOut!M204)*1000</f>
        <v>26621.351666666662</v>
      </c>
      <c r="O78" s="15">
        <f>+([89]LinkOut!N156+[89]LinkOut!N204)*1000</f>
        <v>26621.351666666662</v>
      </c>
      <c r="P78" s="15">
        <f>+([89]LinkOut!O156+[89]LinkOut!O204)*1000</f>
        <v>26621.351666666662</v>
      </c>
      <c r="Q78" s="15">
        <f>+([89]LinkOut!P156+[89]LinkOut!P204)*1000</f>
        <v>26621.351666666662</v>
      </c>
      <c r="R78" s="15">
        <f>+([89]LinkOut!Q156+[89]LinkOut!Q204)*1000</f>
        <v>26621.351666666662</v>
      </c>
      <c r="S78" s="15">
        <f>+([89]LinkOut!R156+[89]LinkOut!R204)*1000</f>
        <v>26621.351666666662</v>
      </c>
      <c r="T78" s="15">
        <f>+([89]LinkOut!S156+[89]LinkOut!S204)*1000</f>
        <v>26621.351666666662</v>
      </c>
      <c r="U78" s="15">
        <f>+([89]LinkOut!T156+[89]LinkOut!T204)*1000</f>
        <v>26621.351666666662</v>
      </c>
      <c r="V78" s="15">
        <f>+([89]LinkOut!U156+[89]LinkOut!U204)*1000</f>
        <v>26621.351666666662</v>
      </c>
      <c r="W78" s="15">
        <f>+([89]LinkOut!V156+[89]LinkOut!V204)*1000</f>
        <v>26621.351666666662</v>
      </c>
      <c r="X78" s="15">
        <f>+([89]LinkOut!W156+[89]LinkOut!W204)*1000</f>
        <v>26621.351666666662</v>
      </c>
      <c r="Y78" s="15">
        <f>+([89]LinkOut!X156+[89]LinkOut!X204)*1000</f>
        <v>26621.351666666662</v>
      </c>
      <c r="Z78" s="15">
        <f>+([89]LinkOut!Y156+[89]LinkOut!Y204)*1000</f>
        <v>26621.351666666662</v>
      </c>
      <c r="AA78" s="15">
        <f>+([89]LinkOut!Z156+[89]LinkOut!Z204)*1000</f>
        <v>26621.351666666662</v>
      </c>
      <c r="AB78" s="15">
        <f>+([89]LinkOut!AA156+[89]LinkOut!AA204)*1000</f>
        <v>26621.351666666662</v>
      </c>
      <c r="AC78" s="15">
        <f>+([89]LinkOut!AB156+[89]LinkOut!AB204)*1000</f>
        <v>26621.351666666662</v>
      </c>
      <c r="AD78" s="15">
        <f>+([89]LinkOut!AC156+[89]LinkOut!AC204)*1000</f>
        <v>26621.351666666662</v>
      </c>
      <c r="AE78" s="15">
        <f>+([89]LinkOut!AD156+[89]LinkOut!AD204)*1000</f>
        <v>26621.351666666662</v>
      </c>
      <c r="AF78" s="15">
        <f>+([89]LinkOut!AE156+[89]LinkOut!AE204)*1000</f>
        <v>26621.351666666662</v>
      </c>
      <c r="AG78" s="15">
        <f>+([89]LinkOut!AF156+[89]LinkOut!AF204)*1000</f>
        <v>26621.351666666662</v>
      </c>
      <c r="AH78" s="15">
        <f>+([89]LinkOut!AG156+[89]LinkOut!AG204)*1000</f>
        <v>26621.351666666662</v>
      </c>
      <c r="AI78" s="15">
        <f>+([89]LinkOut!AH156+[89]LinkOut!AH204)*1000</f>
        <v>26621.351666666662</v>
      </c>
      <c r="AJ78" s="15">
        <f>+([89]LinkOut!AI156+[89]LinkOut!AI204)*1000</f>
        <v>26621.351666666662</v>
      </c>
      <c r="AK78" s="15">
        <f>+([89]LinkOut!AJ156+[89]LinkOut!AJ204)*1000</f>
        <v>26621.351666666662</v>
      </c>
      <c r="AL78" s="15">
        <f>+([89]LinkOut!AK156+[89]LinkOut!AK204)*1000</f>
        <v>26621.351666666662</v>
      </c>
    </row>
  </sheetData>
  <pageMargins left="0.7" right="0.7" top="0.75" bottom="0.75" header="0.3" footer="0.3"/>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zoomScale="85" zoomScaleNormal="85" workbookViewId="0">
      <selection activeCell="E40" sqref="E40"/>
    </sheetView>
  </sheetViews>
  <sheetFormatPr defaultColWidth="9.109375" defaultRowHeight="14.4"/>
  <cols>
    <col min="1" max="1" width="13.88671875" style="48" bestFit="1" customWidth="1"/>
    <col min="2" max="2" width="42.109375" style="48" bestFit="1" customWidth="1"/>
    <col min="3" max="3" width="13.33203125" style="48" bestFit="1" customWidth="1"/>
    <col min="4" max="4" width="25" style="48" bestFit="1" customWidth="1"/>
    <col min="5" max="5" width="12.6640625" style="48" customWidth="1"/>
    <col min="6" max="11" width="16.33203125" style="48" customWidth="1"/>
    <col min="12" max="12" width="11.33203125" style="48" customWidth="1"/>
    <col min="13" max="13" width="16.33203125" style="48" customWidth="1"/>
    <col min="14" max="14" width="11.33203125" style="48" customWidth="1"/>
    <col min="15" max="17" width="16.5546875" style="48" bestFit="1" customWidth="1"/>
    <col min="18" max="18" width="11.6640625" style="48" bestFit="1" customWidth="1"/>
    <col min="19" max="16384" width="9.109375" style="48"/>
  </cols>
  <sheetData>
    <row r="1" spans="1:18">
      <c r="A1" s="48" t="s">
        <v>3687</v>
      </c>
    </row>
    <row r="3" spans="1:18">
      <c r="A3" s="49" t="s">
        <v>36</v>
      </c>
      <c r="B3" s="11"/>
      <c r="C3" s="11"/>
      <c r="D3" s="11"/>
      <c r="E3" s="11"/>
      <c r="F3" s="49" t="s">
        <v>37</v>
      </c>
      <c r="G3" s="11"/>
      <c r="H3" s="11"/>
      <c r="I3" s="11"/>
      <c r="J3" s="11"/>
      <c r="K3" s="11"/>
      <c r="L3" s="11"/>
      <c r="M3" s="11"/>
      <c r="N3" s="11"/>
      <c r="O3" s="11"/>
      <c r="P3" s="11"/>
      <c r="Q3" s="11"/>
      <c r="R3" s="11"/>
    </row>
    <row r="4" spans="1:18">
      <c r="A4" s="49" t="s">
        <v>38</v>
      </c>
      <c r="B4" s="49" t="s">
        <v>39</v>
      </c>
      <c r="C4" s="49" t="s">
        <v>40</v>
      </c>
      <c r="D4" s="49" t="s">
        <v>41</v>
      </c>
      <c r="E4" s="49" t="s">
        <v>42</v>
      </c>
      <c r="F4" s="11" t="s">
        <v>43</v>
      </c>
      <c r="G4" s="11" t="s">
        <v>44</v>
      </c>
      <c r="H4" s="11" t="s">
        <v>45</v>
      </c>
      <c r="I4" s="11" t="s">
        <v>46</v>
      </c>
      <c r="J4" s="11" t="s">
        <v>47</v>
      </c>
      <c r="K4" s="11" t="s">
        <v>48</v>
      </c>
      <c r="L4" s="11" t="s">
        <v>49</v>
      </c>
      <c r="M4" s="11" t="s">
        <v>50</v>
      </c>
      <c r="N4" s="11" t="s">
        <v>55</v>
      </c>
      <c r="O4" s="11"/>
      <c r="P4" s="11"/>
      <c r="Q4" s="11"/>
      <c r="R4" s="11"/>
    </row>
    <row r="5" spans="1:18">
      <c r="A5" s="11" t="s">
        <v>56</v>
      </c>
      <c r="B5" s="11" t="s">
        <v>57</v>
      </c>
      <c r="C5" s="11" t="s">
        <v>58</v>
      </c>
      <c r="D5" s="11" t="s">
        <v>59</v>
      </c>
      <c r="E5" s="11" t="s">
        <v>35</v>
      </c>
      <c r="F5" s="14">
        <v>-674.21</v>
      </c>
      <c r="G5" s="14">
        <v>-686.84</v>
      </c>
      <c r="H5" s="14">
        <v>-592.29999999999984</v>
      </c>
      <c r="I5" s="14">
        <v>-565.54999999999984</v>
      </c>
      <c r="J5" s="14">
        <v>-683.01</v>
      </c>
      <c r="K5" s="14">
        <v>-678.40000000000009</v>
      </c>
      <c r="L5" s="14">
        <v>-880.87</v>
      </c>
      <c r="M5" s="14">
        <v>-689.81999999999994</v>
      </c>
      <c r="N5" s="14">
        <v>-5451</v>
      </c>
      <c r="O5" s="11"/>
      <c r="P5" s="11"/>
      <c r="Q5" s="11"/>
      <c r="R5" s="11"/>
    </row>
    <row r="6" spans="1:18">
      <c r="A6" s="11" t="s">
        <v>56</v>
      </c>
      <c r="B6" s="11" t="s">
        <v>57</v>
      </c>
      <c r="C6" s="11" t="s">
        <v>60</v>
      </c>
      <c r="D6" s="11" t="s">
        <v>61</v>
      </c>
      <c r="E6" s="11" t="s">
        <v>35</v>
      </c>
      <c r="F6" s="14">
        <v>-76399.760000000053</v>
      </c>
      <c r="G6" s="14">
        <v>-69045.61000000003</v>
      </c>
      <c r="H6" s="14">
        <v>-66901.11</v>
      </c>
      <c r="I6" s="14">
        <v>-58889.090000000011</v>
      </c>
      <c r="J6" s="14">
        <v>-60886.159999999989</v>
      </c>
      <c r="K6" s="14">
        <v>-61844.219999999979</v>
      </c>
      <c r="L6" s="14">
        <v>-85116.829999999958</v>
      </c>
      <c r="M6" s="14">
        <v>-68677.489999999962</v>
      </c>
      <c r="N6" s="14">
        <v>-547760.27</v>
      </c>
      <c r="O6" s="11"/>
      <c r="P6" s="11"/>
      <c r="Q6" s="11"/>
      <c r="R6" s="11"/>
    </row>
    <row r="7" spans="1:18">
      <c r="A7" s="11" t="s">
        <v>70</v>
      </c>
      <c r="B7" s="11" t="s">
        <v>71</v>
      </c>
      <c r="C7" s="11" t="s">
        <v>58</v>
      </c>
      <c r="D7" s="11" t="s">
        <v>59</v>
      </c>
      <c r="E7" s="11" t="s">
        <v>35</v>
      </c>
      <c r="F7" s="14">
        <v>-7948.17</v>
      </c>
      <c r="G7" s="14">
        <v>-7948.17</v>
      </c>
      <c r="H7" s="14">
        <v>-7948.17</v>
      </c>
      <c r="I7" s="14">
        <v>-7948.17</v>
      </c>
      <c r="J7" s="14">
        <v>-9448.17</v>
      </c>
      <c r="K7" s="14">
        <v>-7948.17</v>
      </c>
      <c r="L7" s="14">
        <v>-7948.17</v>
      </c>
      <c r="M7" s="14">
        <v>-7948.17</v>
      </c>
      <c r="N7" s="14">
        <v>-65085.359999999993</v>
      </c>
      <c r="O7" s="11"/>
      <c r="P7" s="11"/>
      <c r="Q7" s="11"/>
      <c r="R7" s="11"/>
    </row>
    <row r="8" spans="1:18">
      <c r="A8" s="11" t="s">
        <v>72</v>
      </c>
      <c r="B8" s="11" t="s">
        <v>73</v>
      </c>
      <c r="C8" s="11" t="s">
        <v>60</v>
      </c>
      <c r="D8" s="11" t="s">
        <v>61</v>
      </c>
      <c r="E8" s="11" t="s">
        <v>35</v>
      </c>
      <c r="F8" s="14">
        <v>-12910.83</v>
      </c>
      <c r="G8" s="14">
        <v>-12910.83</v>
      </c>
      <c r="H8" s="14">
        <v>-12910.83</v>
      </c>
      <c r="I8" s="14">
        <v>-12910.83</v>
      </c>
      <c r="J8" s="14">
        <v>-12910.83</v>
      </c>
      <c r="K8" s="14">
        <v>-12910.83</v>
      </c>
      <c r="L8" s="14">
        <v>-12910.83</v>
      </c>
      <c r="M8" s="14">
        <v>-12910.83</v>
      </c>
      <c r="N8" s="14">
        <v>-103286.64</v>
      </c>
      <c r="O8" s="11"/>
      <c r="P8" s="11"/>
      <c r="Q8" s="11"/>
      <c r="R8" s="11"/>
    </row>
    <row r="9" spans="1:18">
      <c r="A9" s="11" t="s">
        <v>74</v>
      </c>
      <c r="B9" s="11" t="s">
        <v>75</v>
      </c>
      <c r="C9" s="11" t="s">
        <v>58</v>
      </c>
      <c r="D9" s="11" t="s">
        <v>59</v>
      </c>
      <c r="E9" s="11" t="s">
        <v>35</v>
      </c>
      <c r="F9" s="14"/>
      <c r="G9" s="14">
        <v>-24</v>
      </c>
      <c r="H9" s="14">
        <v>-72</v>
      </c>
      <c r="I9" s="14">
        <v>-24</v>
      </c>
      <c r="J9" s="14">
        <v>-12</v>
      </c>
      <c r="K9" s="14">
        <v>-24</v>
      </c>
      <c r="L9" s="14">
        <v>-48</v>
      </c>
      <c r="M9" s="14">
        <v>-12</v>
      </c>
      <c r="N9" s="14">
        <v>-216</v>
      </c>
      <c r="O9" s="11"/>
      <c r="P9" s="11"/>
      <c r="Q9" s="11"/>
      <c r="R9" s="11"/>
    </row>
    <row r="10" spans="1:18">
      <c r="A10" s="11" t="s">
        <v>74</v>
      </c>
      <c r="B10" s="11" t="s">
        <v>75</v>
      </c>
      <c r="C10" s="11" t="s">
        <v>60</v>
      </c>
      <c r="D10" s="11" t="s">
        <v>61</v>
      </c>
      <c r="E10" s="11" t="s">
        <v>35</v>
      </c>
      <c r="F10" s="14">
        <v>-3420</v>
      </c>
      <c r="G10" s="14">
        <v>-2220</v>
      </c>
      <c r="H10" s="14">
        <v>-2136</v>
      </c>
      <c r="I10" s="14">
        <v>-2064</v>
      </c>
      <c r="J10" s="14">
        <v>-2700</v>
      </c>
      <c r="K10" s="14">
        <v>-2784</v>
      </c>
      <c r="L10" s="14">
        <v>-2748</v>
      </c>
      <c r="M10" s="14">
        <v>-2520</v>
      </c>
      <c r="N10" s="14">
        <v>-20592</v>
      </c>
      <c r="O10" s="11"/>
      <c r="P10" s="11"/>
      <c r="Q10" s="11"/>
      <c r="R10" s="11"/>
    </row>
    <row r="11" spans="1:18">
      <c r="A11" s="11" t="s">
        <v>76</v>
      </c>
      <c r="B11" s="11" t="s">
        <v>77</v>
      </c>
      <c r="C11" s="11" t="s">
        <v>58</v>
      </c>
      <c r="D11" s="11" t="s">
        <v>59</v>
      </c>
      <c r="E11" s="11" t="s">
        <v>35</v>
      </c>
      <c r="F11" s="14">
        <v>-308</v>
      </c>
      <c r="G11" s="14">
        <v>-364</v>
      </c>
      <c r="H11" s="14">
        <v>-924</v>
      </c>
      <c r="I11" s="14">
        <v>-820.91</v>
      </c>
      <c r="J11" s="14">
        <v>-1112.75</v>
      </c>
      <c r="K11" s="14">
        <v>-568</v>
      </c>
      <c r="L11" s="14">
        <v>-1050</v>
      </c>
      <c r="M11" s="14">
        <v>-1148</v>
      </c>
      <c r="N11" s="14">
        <v>-6295.66</v>
      </c>
      <c r="O11" s="11"/>
      <c r="P11" s="11"/>
      <c r="Q11" s="11"/>
      <c r="R11" s="11"/>
    </row>
    <row r="12" spans="1:18">
      <c r="A12" s="11" t="s">
        <v>76</v>
      </c>
      <c r="B12" s="11" t="s">
        <v>77</v>
      </c>
      <c r="C12" s="11" t="s">
        <v>60</v>
      </c>
      <c r="D12" s="11" t="s">
        <v>61</v>
      </c>
      <c r="E12" s="11" t="s">
        <v>35</v>
      </c>
      <c r="F12" s="14">
        <v>-47264</v>
      </c>
      <c r="G12" s="14">
        <v>-44409.34</v>
      </c>
      <c r="H12" s="14">
        <v>-53622.130000000005</v>
      </c>
      <c r="I12" s="14">
        <v>-56806.58</v>
      </c>
      <c r="J12" s="14">
        <v>-67258</v>
      </c>
      <c r="K12" s="14">
        <v>-77188</v>
      </c>
      <c r="L12" s="14">
        <v>-82712</v>
      </c>
      <c r="M12" s="14">
        <v>-91868</v>
      </c>
      <c r="N12" s="14">
        <v>-521128.05</v>
      </c>
      <c r="O12" s="11"/>
      <c r="P12" s="11"/>
      <c r="Q12" s="11"/>
      <c r="R12" s="11"/>
    </row>
    <row r="13" spans="1:18">
      <c r="A13" s="11" t="s">
        <v>78</v>
      </c>
      <c r="B13" s="11" t="s">
        <v>79</v>
      </c>
      <c r="C13" s="11" t="s">
        <v>58</v>
      </c>
      <c r="D13" s="11" t="s">
        <v>59</v>
      </c>
      <c r="E13" s="11" t="s">
        <v>35</v>
      </c>
      <c r="F13" s="14">
        <v>-4395.9100000000008</v>
      </c>
      <c r="G13" s="14">
        <v>-4251.4100000000008</v>
      </c>
      <c r="H13" s="14">
        <v>-4215.8100000000004</v>
      </c>
      <c r="I13" s="14">
        <v>-4432.03</v>
      </c>
      <c r="J13" s="14">
        <v>-4200.3300000000008</v>
      </c>
      <c r="K13" s="14">
        <v>-4252.6000000000004</v>
      </c>
      <c r="L13" s="14">
        <v>-4515.22</v>
      </c>
      <c r="M13" s="14">
        <v>-40.6899999999996</v>
      </c>
      <c r="N13" s="14">
        <v>-30304.000000000004</v>
      </c>
      <c r="O13" s="11"/>
      <c r="P13" s="11"/>
      <c r="Q13" s="11"/>
      <c r="R13" s="11"/>
    </row>
    <row r="14" spans="1:18">
      <c r="A14" s="11" t="s">
        <v>80</v>
      </c>
      <c r="B14" s="11" t="s">
        <v>81</v>
      </c>
      <c r="C14" s="11" t="s">
        <v>58</v>
      </c>
      <c r="D14" s="11" t="s">
        <v>59</v>
      </c>
      <c r="E14" s="11" t="s">
        <v>35</v>
      </c>
      <c r="F14" s="14">
        <v>-23669.33</v>
      </c>
      <c r="G14" s="14">
        <v>-23613.33</v>
      </c>
      <c r="H14" s="14">
        <v>-25084.960000000003</v>
      </c>
      <c r="I14" s="14">
        <v>-24803.33</v>
      </c>
      <c r="J14" s="14">
        <v>-25193.7</v>
      </c>
      <c r="K14" s="14">
        <v>-24467.33</v>
      </c>
      <c r="L14" s="14">
        <v>-24607.33</v>
      </c>
      <c r="M14" s="14">
        <v>-1638</v>
      </c>
      <c r="N14" s="14">
        <v>-173077.31</v>
      </c>
      <c r="O14" s="11"/>
      <c r="P14" s="11"/>
      <c r="Q14" s="11"/>
      <c r="R14" s="11"/>
    </row>
    <row r="15" spans="1:18">
      <c r="A15" s="11" t="s">
        <v>80</v>
      </c>
      <c r="B15" s="11" t="s">
        <v>81</v>
      </c>
      <c r="C15" s="11" t="s">
        <v>60</v>
      </c>
      <c r="D15" s="11" t="s">
        <v>61</v>
      </c>
      <c r="E15" s="11" t="s">
        <v>35</v>
      </c>
      <c r="F15" s="14">
        <v>-21673.49</v>
      </c>
      <c r="G15" s="14">
        <v>-32629.280000000006</v>
      </c>
      <c r="H15" s="14">
        <v>-27289.899999999998</v>
      </c>
      <c r="I15" s="14">
        <v>-28868.260000000002</v>
      </c>
      <c r="J15" s="14">
        <v>-27769.45</v>
      </c>
      <c r="K15" s="14">
        <v>-25494.05999999999</v>
      </c>
      <c r="L15" s="14">
        <v>-22607.559999999998</v>
      </c>
      <c r="M15" s="14">
        <v>-21485.349999999995</v>
      </c>
      <c r="N15" s="14">
        <v>-207817.35</v>
      </c>
      <c r="O15" s="11"/>
      <c r="P15" s="11"/>
      <c r="Q15" s="11"/>
      <c r="R15" s="11"/>
    </row>
    <row r="16" spans="1:18">
      <c r="A16" s="11" t="s">
        <v>3689</v>
      </c>
      <c r="B16" s="11" t="s">
        <v>2</v>
      </c>
      <c r="C16" s="11" t="s">
        <v>58</v>
      </c>
      <c r="D16" s="11" t="s">
        <v>59</v>
      </c>
      <c r="E16" s="11" t="s">
        <v>35</v>
      </c>
      <c r="F16" s="14"/>
      <c r="G16" s="14"/>
      <c r="H16" s="14"/>
      <c r="I16" s="14">
        <v>1433759</v>
      </c>
      <c r="J16" s="14">
        <v>437526.44999999995</v>
      </c>
      <c r="K16" s="14">
        <v>694433.74</v>
      </c>
      <c r="L16" s="14">
        <v>338535.74</v>
      </c>
      <c r="M16" s="14">
        <v>504696.07</v>
      </c>
      <c r="N16" s="14">
        <v>3408950.9999999995</v>
      </c>
      <c r="O16" s="11"/>
      <c r="P16" s="11"/>
      <c r="Q16" s="11"/>
      <c r="R16" s="11"/>
    </row>
    <row r="17" spans="1:18">
      <c r="A17" s="11" t="s">
        <v>55</v>
      </c>
      <c r="B17" s="11"/>
      <c r="C17" s="11"/>
      <c r="D17" s="11"/>
      <c r="E17" s="11"/>
      <c r="F17" s="14">
        <v>-198663.70000000007</v>
      </c>
      <c r="G17" s="14">
        <v>-198102.81000000003</v>
      </c>
      <c r="H17" s="14">
        <v>-201697.21</v>
      </c>
      <c r="I17" s="14">
        <v>1235626.25</v>
      </c>
      <c r="J17" s="14">
        <v>225352.04999999996</v>
      </c>
      <c r="K17" s="14">
        <v>476274.13</v>
      </c>
      <c r="L17" s="14">
        <v>93390.930000000051</v>
      </c>
      <c r="M17" s="14">
        <v>295757.72000000003</v>
      </c>
      <c r="N17" s="14">
        <v>1727937.3599999994</v>
      </c>
      <c r="O17" s="11"/>
      <c r="P17" s="11"/>
      <c r="Q17" s="11"/>
      <c r="R17" s="11"/>
    </row>
    <row r="18" spans="1:18">
      <c r="A18" s="11"/>
      <c r="B18" s="11"/>
      <c r="C18" s="11"/>
      <c r="D18" s="11"/>
      <c r="E18" s="11"/>
      <c r="F18" s="11"/>
      <c r="G18" s="11"/>
      <c r="H18" s="11"/>
      <c r="I18" s="11"/>
      <c r="J18" s="11"/>
      <c r="K18" s="11"/>
      <c r="L18" s="11"/>
      <c r="M18" s="11"/>
      <c r="N18" s="11"/>
      <c r="O18" s="11"/>
      <c r="P18" s="11"/>
      <c r="Q18" s="11"/>
      <c r="R18" s="11"/>
    </row>
    <row r="19" spans="1:18">
      <c r="A19" s="11" t="s">
        <v>3683</v>
      </c>
      <c r="B19" s="11"/>
      <c r="C19" s="11"/>
      <c r="D19" s="11"/>
      <c r="E19" s="11"/>
      <c r="F19" s="11"/>
      <c r="G19" s="11"/>
      <c r="H19" s="11"/>
      <c r="I19" s="11"/>
      <c r="J19" s="11"/>
      <c r="K19" s="11"/>
      <c r="L19" s="11"/>
      <c r="M19" s="11"/>
      <c r="N19" s="11"/>
      <c r="O19" s="11"/>
      <c r="P19" s="11"/>
      <c r="Q19" s="11"/>
      <c r="R19" s="11"/>
    </row>
    <row r="20" spans="1:18">
      <c r="A20" s="11"/>
      <c r="B20" s="11"/>
      <c r="C20" s="11"/>
      <c r="D20" s="11"/>
      <c r="E20" s="11"/>
      <c r="F20" s="11"/>
      <c r="G20" s="11"/>
      <c r="H20" s="11"/>
      <c r="I20" s="11"/>
      <c r="J20" s="11"/>
      <c r="K20" s="11"/>
      <c r="L20" s="11"/>
      <c r="M20" s="11"/>
      <c r="N20" s="11"/>
      <c r="O20" s="11"/>
      <c r="P20" s="11"/>
      <c r="Q20" s="11"/>
      <c r="R20" s="11"/>
    </row>
    <row r="21" spans="1:18">
      <c r="A21" s="49" t="s">
        <v>36</v>
      </c>
      <c r="B21" s="11"/>
      <c r="C21" s="11"/>
      <c r="D21" s="11"/>
      <c r="E21" s="11"/>
      <c r="F21" s="49" t="s">
        <v>37</v>
      </c>
      <c r="G21" s="11"/>
      <c r="H21" s="11"/>
      <c r="I21" s="11"/>
      <c r="J21" s="11"/>
      <c r="K21" s="11"/>
      <c r="L21" s="11"/>
      <c r="M21" s="11"/>
      <c r="N21" s="11"/>
      <c r="O21" s="11"/>
      <c r="P21" s="11"/>
      <c r="Q21" s="11"/>
      <c r="R21" s="11"/>
    </row>
    <row r="22" spans="1:18">
      <c r="A22" s="49" t="s">
        <v>38</v>
      </c>
      <c r="B22" s="49" t="s">
        <v>39</v>
      </c>
      <c r="C22" s="49" t="s">
        <v>40</v>
      </c>
      <c r="D22" s="49" t="s">
        <v>41</v>
      </c>
      <c r="E22" s="49" t="s">
        <v>42</v>
      </c>
      <c r="F22" s="11" t="s">
        <v>43</v>
      </c>
      <c r="G22" s="11" t="s">
        <v>44</v>
      </c>
      <c r="H22" s="11" t="s">
        <v>45</v>
      </c>
      <c r="I22" s="11" t="s">
        <v>46</v>
      </c>
      <c r="J22" s="11" t="s">
        <v>47</v>
      </c>
      <c r="K22" s="11" t="s">
        <v>48</v>
      </c>
      <c r="L22" s="11" t="s">
        <v>49</v>
      </c>
      <c r="M22" s="11" t="s">
        <v>50</v>
      </c>
      <c r="N22" s="11" t="s">
        <v>55</v>
      </c>
      <c r="O22" s="11"/>
      <c r="P22" s="11"/>
      <c r="Q22" s="11"/>
      <c r="R22" s="11"/>
    </row>
    <row r="23" spans="1:18">
      <c r="A23" s="11" t="s">
        <v>56</v>
      </c>
      <c r="B23" s="11" t="s">
        <v>57</v>
      </c>
      <c r="C23" s="11" t="s">
        <v>64</v>
      </c>
      <c r="D23" s="11" t="s">
        <v>65</v>
      </c>
      <c r="E23" s="11" t="s">
        <v>35</v>
      </c>
      <c r="F23" s="14">
        <v>-1526.5</v>
      </c>
      <c r="G23" s="14">
        <v>-1426.7300000000005</v>
      </c>
      <c r="H23" s="14">
        <v>-1622.3999999999996</v>
      </c>
      <c r="I23" s="14">
        <v>-1145.47</v>
      </c>
      <c r="J23" s="14">
        <v>-1147.25</v>
      </c>
      <c r="K23" s="14">
        <v>-1250.8399999999997</v>
      </c>
      <c r="L23" s="14">
        <v>-1955.9099999999994</v>
      </c>
      <c r="M23" s="14">
        <v>-1099.98</v>
      </c>
      <c r="N23" s="14">
        <v>-11175.08</v>
      </c>
      <c r="O23" s="11"/>
      <c r="P23" s="11"/>
      <c r="Q23" s="11"/>
      <c r="R23" s="11"/>
    </row>
    <row r="24" spans="1:18">
      <c r="A24" s="11" t="s">
        <v>74</v>
      </c>
      <c r="B24" s="11" t="s">
        <v>75</v>
      </c>
      <c r="C24" s="11" t="s">
        <v>64</v>
      </c>
      <c r="D24" s="11" t="s">
        <v>65</v>
      </c>
      <c r="E24" s="11" t="s">
        <v>35</v>
      </c>
      <c r="F24" s="14">
        <v>-12</v>
      </c>
      <c r="G24" s="14">
        <v>-72</v>
      </c>
      <c r="H24" s="14">
        <v>-12</v>
      </c>
      <c r="I24" s="14">
        <v>-12</v>
      </c>
      <c r="J24" s="14"/>
      <c r="K24" s="14">
        <v>-72</v>
      </c>
      <c r="L24" s="14">
        <v>-24</v>
      </c>
      <c r="M24" s="14">
        <v>-36</v>
      </c>
      <c r="N24" s="14">
        <v>-240</v>
      </c>
      <c r="O24" s="11"/>
      <c r="P24" s="11"/>
      <c r="Q24" s="11"/>
      <c r="R24" s="11"/>
    </row>
    <row r="25" spans="1:18">
      <c r="A25" s="11" t="s">
        <v>76</v>
      </c>
      <c r="B25" s="11" t="s">
        <v>77</v>
      </c>
      <c r="C25" s="11" t="s">
        <v>64</v>
      </c>
      <c r="D25" s="11" t="s">
        <v>65</v>
      </c>
      <c r="E25" s="11" t="s">
        <v>35</v>
      </c>
      <c r="F25" s="14">
        <v>-560</v>
      </c>
      <c r="G25" s="14">
        <v>-672</v>
      </c>
      <c r="H25" s="14">
        <v>-672</v>
      </c>
      <c r="I25" s="14">
        <v>-1344</v>
      </c>
      <c r="J25" s="14">
        <v>-1036</v>
      </c>
      <c r="K25" s="14">
        <v>-924</v>
      </c>
      <c r="L25" s="14">
        <v>-644</v>
      </c>
      <c r="M25" s="14">
        <v>-812</v>
      </c>
      <c r="N25" s="14">
        <v>-6664</v>
      </c>
      <c r="O25" s="11"/>
      <c r="P25" s="11"/>
      <c r="Q25" s="11"/>
      <c r="R25" s="11"/>
    </row>
    <row r="26" spans="1:18">
      <c r="A26" s="11" t="s">
        <v>80</v>
      </c>
      <c r="B26" s="11" t="s">
        <v>81</v>
      </c>
      <c r="C26" s="11" t="s">
        <v>64</v>
      </c>
      <c r="D26" s="11" t="s">
        <v>65</v>
      </c>
      <c r="E26" s="11" t="s">
        <v>35</v>
      </c>
      <c r="F26" s="14">
        <v>-672</v>
      </c>
      <c r="G26" s="14">
        <v>-280</v>
      </c>
      <c r="H26" s="14">
        <v>-672</v>
      </c>
      <c r="I26" s="14">
        <v>-1176</v>
      </c>
      <c r="J26" s="14">
        <v>-896</v>
      </c>
      <c r="K26" s="14">
        <v>-560</v>
      </c>
      <c r="L26" s="14">
        <v>-616</v>
      </c>
      <c r="M26" s="14">
        <v>-504</v>
      </c>
      <c r="N26" s="14">
        <v>-5376</v>
      </c>
      <c r="O26" s="11"/>
      <c r="P26" s="11"/>
      <c r="Q26" s="11"/>
      <c r="R26" s="11"/>
    </row>
    <row r="27" spans="1:18">
      <c r="A27" s="11" t="s">
        <v>55</v>
      </c>
      <c r="B27" s="11"/>
      <c r="C27" s="11"/>
      <c r="D27" s="11"/>
      <c r="E27" s="11"/>
      <c r="F27" s="14">
        <v>-2770.5</v>
      </c>
      <c r="G27" s="14">
        <v>-2450.7300000000005</v>
      </c>
      <c r="H27" s="14">
        <v>-2978.3999999999996</v>
      </c>
      <c r="I27" s="14">
        <v>-3677.4700000000003</v>
      </c>
      <c r="J27" s="14">
        <v>-3079.25</v>
      </c>
      <c r="K27" s="14">
        <v>-2806.8399999999997</v>
      </c>
      <c r="L27" s="14">
        <v>-3239.9099999999994</v>
      </c>
      <c r="M27" s="14">
        <v>-2451.98</v>
      </c>
      <c r="N27" s="14">
        <v>-23455.08</v>
      </c>
      <c r="O27" s="11"/>
      <c r="P27" s="11"/>
      <c r="Q27" s="11"/>
      <c r="R27" s="11"/>
    </row>
    <row r="28" spans="1:18">
      <c r="A28" s="11"/>
      <c r="B28" s="11"/>
      <c r="C28" s="11"/>
      <c r="D28" s="11"/>
      <c r="E28" s="11"/>
      <c r="F28" s="11"/>
      <c r="G28" s="11"/>
      <c r="H28" s="11"/>
      <c r="I28" s="11"/>
      <c r="J28" s="11"/>
      <c r="K28" s="11"/>
      <c r="L28" s="11"/>
      <c r="M28" s="11"/>
      <c r="N28" s="11"/>
      <c r="O28" s="11"/>
      <c r="P28" s="11"/>
      <c r="Q28" s="11"/>
      <c r="R28" s="11"/>
    </row>
    <row r="29" spans="1:18">
      <c r="A29" s="11"/>
      <c r="B29" s="11"/>
      <c r="C29" s="11"/>
      <c r="D29" s="11"/>
      <c r="E29" s="11"/>
      <c r="F29" s="11"/>
      <c r="G29" s="11"/>
      <c r="H29" s="11"/>
      <c r="I29" s="11"/>
      <c r="J29" s="11"/>
      <c r="K29" s="11"/>
      <c r="L29" s="11"/>
      <c r="M29" s="11"/>
      <c r="N29" s="11"/>
      <c r="O29" s="11"/>
      <c r="P29" s="11"/>
      <c r="Q29" s="11"/>
      <c r="R29" s="11"/>
    </row>
    <row r="30" spans="1:18">
      <c r="A30" s="11" t="s">
        <v>3684</v>
      </c>
      <c r="B30" s="11"/>
      <c r="C30" s="11"/>
      <c r="D30" s="11"/>
      <c r="E30" s="11"/>
      <c r="F30" s="11"/>
      <c r="G30" s="11"/>
      <c r="H30" s="11"/>
      <c r="I30" s="11"/>
      <c r="J30" s="11"/>
      <c r="K30" s="11"/>
      <c r="L30" s="11"/>
      <c r="M30" s="11"/>
      <c r="N30" s="11"/>
      <c r="O30" s="11"/>
      <c r="P30" s="11"/>
      <c r="Q30" s="11"/>
      <c r="R30" s="11"/>
    </row>
    <row r="31" spans="1:18">
      <c r="A31" s="11"/>
      <c r="B31" s="11"/>
      <c r="C31" s="11"/>
      <c r="D31" s="11"/>
      <c r="E31" s="11"/>
      <c r="F31" s="11"/>
      <c r="G31" s="11"/>
      <c r="H31" s="11"/>
      <c r="I31" s="11"/>
      <c r="J31" s="11"/>
      <c r="K31" s="11"/>
      <c r="L31" s="11"/>
      <c r="M31" s="11"/>
      <c r="N31" s="11"/>
      <c r="O31" s="11"/>
      <c r="P31" s="11"/>
      <c r="Q31" s="11"/>
      <c r="R31" s="11"/>
    </row>
    <row r="32" spans="1:18">
      <c r="A32" s="49" t="s">
        <v>36</v>
      </c>
      <c r="B32" s="11"/>
      <c r="C32" s="11"/>
      <c r="D32" s="11"/>
      <c r="E32" s="11"/>
      <c r="F32" s="49" t="s">
        <v>37</v>
      </c>
      <c r="G32" s="11"/>
      <c r="H32" s="11"/>
      <c r="I32" s="11"/>
      <c r="J32" s="11"/>
      <c r="K32" s="11"/>
      <c r="L32" s="11"/>
      <c r="M32"/>
      <c r="N32"/>
      <c r="O32" s="11"/>
      <c r="P32" s="11"/>
      <c r="Q32" s="11"/>
      <c r="R32" s="11"/>
    </row>
    <row r="33" spans="1:18">
      <c r="A33" s="49" t="s">
        <v>38</v>
      </c>
      <c r="B33" s="49" t="s">
        <v>39</v>
      </c>
      <c r="C33" s="49" t="s">
        <v>40</v>
      </c>
      <c r="D33" s="49" t="s">
        <v>41</v>
      </c>
      <c r="E33" s="49" t="s">
        <v>42</v>
      </c>
      <c r="F33" s="11" t="s">
        <v>45</v>
      </c>
      <c r="G33" s="11" t="s">
        <v>46</v>
      </c>
      <c r="H33" s="11" t="s">
        <v>47</v>
      </c>
      <c r="I33" s="11" t="s">
        <v>48</v>
      </c>
      <c r="J33" s="11" t="s">
        <v>49</v>
      </c>
      <c r="K33" s="11" t="s">
        <v>50</v>
      </c>
      <c r="L33" s="11" t="s">
        <v>55</v>
      </c>
      <c r="M33"/>
      <c r="N33"/>
      <c r="O33" s="11"/>
      <c r="P33" s="11"/>
      <c r="Q33" s="11"/>
      <c r="R33" s="11"/>
    </row>
    <row r="34" spans="1:18">
      <c r="A34" s="11" t="s">
        <v>56</v>
      </c>
      <c r="B34" s="11" t="s">
        <v>57</v>
      </c>
      <c r="C34" s="11" t="s">
        <v>62</v>
      </c>
      <c r="D34" s="11" t="s">
        <v>63</v>
      </c>
      <c r="E34" s="11" t="s">
        <v>35</v>
      </c>
      <c r="F34" s="14"/>
      <c r="G34" s="14"/>
      <c r="H34" s="14">
        <v>-2.96</v>
      </c>
      <c r="I34" s="14">
        <v>-387.63</v>
      </c>
      <c r="J34" s="14">
        <v>-384.42999999999995</v>
      </c>
      <c r="K34" s="14">
        <v>-224.14000000000004</v>
      </c>
      <c r="L34" s="14">
        <v>-999.16000000000008</v>
      </c>
      <c r="M34"/>
      <c r="N34"/>
      <c r="O34" s="11"/>
      <c r="P34" s="11"/>
      <c r="Q34" s="11"/>
      <c r="R34" s="11"/>
    </row>
    <row r="35" spans="1:18">
      <c r="A35" s="11" t="s">
        <v>76</v>
      </c>
      <c r="B35" s="11" t="s">
        <v>77</v>
      </c>
      <c r="C35" s="11" t="s">
        <v>62</v>
      </c>
      <c r="D35" s="11" t="s">
        <v>63</v>
      </c>
      <c r="E35" s="11" t="s">
        <v>35</v>
      </c>
      <c r="F35" s="14">
        <v>-28</v>
      </c>
      <c r="G35" s="14">
        <v>-140</v>
      </c>
      <c r="H35" s="14">
        <v>-196</v>
      </c>
      <c r="I35" s="14">
        <v>-196</v>
      </c>
      <c r="J35" s="14">
        <v>-140</v>
      </c>
      <c r="K35" s="14">
        <v>-168</v>
      </c>
      <c r="L35" s="14">
        <v>-868</v>
      </c>
      <c r="M35"/>
      <c r="N35"/>
      <c r="O35" s="11"/>
      <c r="P35" s="11"/>
      <c r="Q35" s="11"/>
      <c r="R35" s="11"/>
    </row>
    <row r="36" spans="1:18">
      <c r="A36" s="11" t="s">
        <v>80</v>
      </c>
      <c r="B36" s="11" t="s">
        <v>81</v>
      </c>
      <c r="C36" s="11" t="s">
        <v>62</v>
      </c>
      <c r="D36" s="11" t="s">
        <v>63</v>
      </c>
      <c r="E36" s="11" t="s">
        <v>35</v>
      </c>
      <c r="F36" s="14"/>
      <c r="G36" s="14"/>
      <c r="H36" s="14"/>
      <c r="I36" s="14"/>
      <c r="J36" s="14"/>
      <c r="K36" s="14">
        <v>-224</v>
      </c>
      <c r="L36" s="14">
        <v>-224</v>
      </c>
      <c r="M36"/>
      <c r="N36"/>
      <c r="O36" s="11"/>
      <c r="P36" s="11"/>
      <c r="Q36" s="11"/>
      <c r="R36" s="11"/>
    </row>
    <row r="37" spans="1:18">
      <c r="A37" s="11" t="s">
        <v>55</v>
      </c>
      <c r="B37" s="11"/>
      <c r="C37" s="11"/>
      <c r="D37" s="11"/>
      <c r="E37" s="11"/>
      <c r="F37" s="14">
        <v>-28</v>
      </c>
      <c r="G37" s="14">
        <v>-140</v>
      </c>
      <c r="H37" s="14">
        <v>-198.96</v>
      </c>
      <c r="I37" s="14">
        <v>-583.63</v>
      </c>
      <c r="J37" s="14">
        <v>-524.42999999999995</v>
      </c>
      <c r="K37" s="14">
        <v>-616.1400000000001</v>
      </c>
      <c r="L37" s="14">
        <v>-2091.16</v>
      </c>
      <c r="M37"/>
      <c r="N37"/>
      <c r="O37" s="11"/>
      <c r="P37" s="11"/>
      <c r="Q37" s="11"/>
      <c r="R37" s="11"/>
    </row>
    <row r="38" spans="1:18">
      <c r="A38"/>
      <c r="B38"/>
      <c r="C38"/>
      <c r="D38"/>
      <c r="E38"/>
      <c r="F38"/>
      <c r="G38"/>
      <c r="H38"/>
      <c r="I38"/>
      <c r="J38"/>
      <c r="K38"/>
      <c r="L38"/>
      <c r="M38"/>
      <c r="N38"/>
      <c r="O38" s="11"/>
      <c r="P38" s="11"/>
      <c r="Q38" s="11"/>
      <c r="R38" s="11"/>
    </row>
    <row r="39" spans="1:18">
      <c r="A39" s="11"/>
      <c r="B39" s="11"/>
      <c r="C39" s="11"/>
      <c r="D39" s="11"/>
      <c r="E39" s="11"/>
      <c r="F39" s="11"/>
      <c r="G39" s="11"/>
      <c r="H39" s="11"/>
      <c r="I39" s="11"/>
      <c r="J39" s="11"/>
      <c r="K39" s="11"/>
      <c r="L39" s="11"/>
      <c r="M39" s="11"/>
      <c r="N39" s="11"/>
      <c r="O39" s="11"/>
      <c r="P39" s="11"/>
      <c r="Q39" s="11"/>
      <c r="R39" s="11"/>
    </row>
    <row r="40" spans="1:18">
      <c r="A40" s="11"/>
      <c r="B40" s="11"/>
      <c r="C40" s="11"/>
      <c r="D40" s="11"/>
      <c r="E40" s="11"/>
      <c r="F40" s="11"/>
      <c r="G40" s="11"/>
      <c r="H40" s="11"/>
      <c r="I40" s="11"/>
      <c r="J40" s="11"/>
      <c r="K40" s="11"/>
      <c r="L40" s="11"/>
      <c r="M40" s="11"/>
      <c r="N40" s="11"/>
      <c r="O40" s="11"/>
      <c r="P40" s="11"/>
      <c r="Q40" s="11"/>
      <c r="R40" s="11"/>
    </row>
    <row r="41" spans="1:18">
      <c r="A41" s="11"/>
      <c r="B41" s="11"/>
      <c r="C41" s="11"/>
      <c r="D41" s="11"/>
      <c r="E41" s="11"/>
      <c r="F41" s="11"/>
      <c r="G41" s="11"/>
      <c r="H41" s="11"/>
      <c r="I41" s="11"/>
      <c r="J41" s="11"/>
      <c r="K41" s="11"/>
      <c r="L41" s="11"/>
      <c r="M41" s="11"/>
      <c r="N41" s="11"/>
      <c r="O41" s="11"/>
      <c r="P41" s="11"/>
      <c r="Q41" s="11"/>
      <c r="R41" s="11"/>
    </row>
    <row r="42" spans="1:18">
      <c r="A42" s="11"/>
      <c r="B42" s="11"/>
      <c r="C42" s="11"/>
      <c r="D42" s="11"/>
      <c r="E42" s="11"/>
      <c r="F42" s="11"/>
      <c r="G42" s="11"/>
      <c r="H42" s="11"/>
      <c r="I42" s="11"/>
      <c r="J42" s="11"/>
      <c r="K42" s="11"/>
      <c r="L42" s="11"/>
      <c r="M42" s="11"/>
      <c r="N42" s="11"/>
      <c r="O42" s="11"/>
      <c r="P42" s="11"/>
      <c r="Q42" s="11"/>
      <c r="R42" s="11"/>
    </row>
    <row r="43" spans="1:18">
      <c r="A43" s="11"/>
      <c r="B43" s="11"/>
      <c r="C43" s="11"/>
      <c r="D43" s="11"/>
      <c r="E43" s="11"/>
      <c r="F43" s="11"/>
      <c r="G43" s="11"/>
      <c r="H43" s="11"/>
      <c r="I43" s="11"/>
      <c r="J43" s="11"/>
      <c r="K43" s="11"/>
      <c r="L43" s="11"/>
      <c r="M43" s="11"/>
      <c r="N43" s="11"/>
      <c r="O43" s="11"/>
      <c r="P43" s="11"/>
      <c r="Q43" s="11"/>
      <c r="R43" s="11"/>
    </row>
    <row r="44" spans="1:18">
      <c r="A44" s="11"/>
      <c r="B44" s="11"/>
      <c r="C44" s="11"/>
      <c r="D44" s="11"/>
      <c r="E44" s="11"/>
      <c r="F44" s="11"/>
      <c r="G44" s="11"/>
      <c r="H44" s="11"/>
      <c r="I44" s="11"/>
      <c r="J44" s="11"/>
      <c r="K44" s="11"/>
      <c r="L44" s="11"/>
      <c r="M44" s="11"/>
      <c r="N44" s="11"/>
      <c r="O44" s="11"/>
      <c r="P44" s="11"/>
      <c r="Q44" s="11"/>
      <c r="R44" s="11"/>
    </row>
    <row r="45" spans="1:18">
      <c r="A45" s="11"/>
      <c r="B45" s="11"/>
      <c r="C45" s="11"/>
      <c r="D45" s="11"/>
      <c r="E45" s="11"/>
      <c r="F45" s="11"/>
      <c r="G45" s="11"/>
      <c r="H45" s="11"/>
      <c r="I45" s="11"/>
      <c r="J45" s="11"/>
      <c r="K45" s="11"/>
      <c r="L45" s="11"/>
      <c r="M45" s="11"/>
      <c r="N45" s="11"/>
      <c r="O45" s="11"/>
      <c r="P45" s="11"/>
      <c r="Q45" s="11"/>
      <c r="R45" s="11"/>
    </row>
  </sheetData>
  <pageMargins left="0.7" right="0.7" top="0.75" bottom="0.75" header="0.3" footer="0.3"/>
  <customProperties>
    <customPr name="_pios_id"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F23" sqref="F23"/>
    </sheetView>
  </sheetViews>
  <sheetFormatPr defaultColWidth="9.109375" defaultRowHeight="13.2"/>
  <cols>
    <col min="1" max="1" width="9.109375" style="39"/>
    <col min="2" max="2" width="36" style="39" bestFit="1" customWidth="1"/>
    <col min="3" max="6" width="9.109375" style="39"/>
    <col min="7" max="7" width="25.5546875" style="39" bestFit="1" customWidth="1"/>
    <col min="8" max="16384" width="9.109375" style="39"/>
  </cols>
  <sheetData>
    <row r="1" spans="1:7">
      <c r="A1" s="39">
        <v>40189900</v>
      </c>
      <c r="B1" s="39" t="s">
        <v>2</v>
      </c>
    </row>
    <row r="2" spans="1:7">
      <c r="A2" s="39">
        <v>40310100</v>
      </c>
      <c r="B2" s="39" t="s">
        <v>57</v>
      </c>
      <c r="E2" s="39">
        <v>1200</v>
      </c>
      <c r="F2" s="39" t="s">
        <v>82</v>
      </c>
      <c r="G2" s="39" t="s">
        <v>83</v>
      </c>
    </row>
    <row r="3" spans="1:7">
      <c r="A3" s="39">
        <v>40310200</v>
      </c>
      <c r="B3" s="39" t="s">
        <v>71</v>
      </c>
      <c r="E3" s="39">
        <v>1201</v>
      </c>
      <c r="F3" s="39" t="s">
        <v>82</v>
      </c>
      <c r="G3" s="39" t="s">
        <v>59</v>
      </c>
    </row>
    <row r="4" spans="1:7">
      <c r="A4" s="39">
        <v>40310250</v>
      </c>
      <c r="B4" s="39" t="s">
        <v>73</v>
      </c>
      <c r="E4" s="39">
        <v>1202</v>
      </c>
      <c r="F4" s="39" t="s">
        <v>82</v>
      </c>
      <c r="G4" s="39" t="s">
        <v>61</v>
      </c>
    </row>
    <row r="5" spans="1:7">
      <c r="A5" s="39">
        <v>40310400</v>
      </c>
      <c r="B5" s="39" t="s">
        <v>75</v>
      </c>
      <c r="E5" s="39">
        <v>1203</v>
      </c>
      <c r="F5" s="39" t="s">
        <v>82</v>
      </c>
      <c r="G5" s="39" t="s">
        <v>63</v>
      </c>
    </row>
    <row r="6" spans="1:7">
      <c r="A6" s="39">
        <v>40310500</v>
      </c>
      <c r="B6" s="39" t="s">
        <v>77</v>
      </c>
      <c r="E6" s="39">
        <v>1230</v>
      </c>
      <c r="F6" s="39" t="s">
        <v>82</v>
      </c>
      <c r="G6" s="39" t="s">
        <v>65</v>
      </c>
    </row>
    <row r="7" spans="1:7">
      <c r="A7" s="39">
        <v>40310600</v>
      </c>
      <c r="B7" s="39" t="s">
        <v>79</v>
      </c>
      <c r="E7" s="39">
        <v>1233</v>
      </c>
      <c r="F7" s="39" t="s">
        <v>82</v>
      </c>
      <c r="G7" s="39" t="s">
        <v>67</v>
      </c>
    </row>
    <row r="8" spans="1:7">
      <c r="A8" s="39">
        <v>40310700</v>
      </c>
      <c r="B8" s="39" t="s">
        <v>81</v>
      </c>
      <c r="E8" s="39">
        <v>1250</v>
      </c>
      <c r="F8" s="39" t="s">
        <v>82</v>
      </c>
      <c r="G8" s="39" t="s">
        <v>84</v>
      </c>
    </row>
    <row r="9" spans="1:7">
      <c r="E9" s="39">
        <v>1260</v>
      </c>
      <c r="F9" s="39" t="s">
        <v>82</v>
      </c>
      <c r="G9" s="39" t="s">
        <v>85</v>
      </c>
    </row>
    <row r="10" spans="1:7">
      <c r="E10" s="39">
        <v>1270</v>
      </c>
      <c r="F10" s="39" t="s">
        <v>82</v>
      </c>
      <c r="G10" s="39" t="s">
        <v>69</v>
      </c>
    </row>
    <row r="11" spans="1:7">
      <c r="E11" s="39">
        <v>1299</v>
      </c>
      <c r="F11" s="39" t="s">
        <v>82</v>
      </c>
      <c r="G11" s="39" t="s">
        <v>86</v>
      </c>
    </row>
  </sheetData>
  <pageMargins left="0.7" right="0.7" top="0.75" bottom="0.75" header="0.3" footer="0.3"/>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5937"/>
  <sheetViews>
    <sheetView topLeftCell="A2506" workbookViewId="0">
      <selection activeCell="C2516" sqref="C2516"/>
    </sheetView>
  </sheetViews>
  <sheetFormatPr defaultColWidth="9.109375" defaultRowHeight="13.2"/>
  <cols>
    <col min="1" max="1" width="14" style="39" bestFit="1" customWidth="1"/>
    <col min="2" max="2" width="8" style="39" bestFit="1" customWidth="1"/>
    <col min="3" max="3" width="13" style="39" bestFit="1" customWidth="1"/>
    <col min="4" max="4" width="14" style="39" bestFit="1" customWidth="1"/>
    <col min="5" max="5" width="13" style="39" bestFit="1" customWidth="1"/>
    <col min="6" max="7" width="10" style="39" bestFit="1" customWidth="1"/>
    <col min="8" max="8" width="17" style="39" bestFit="1" customWidth="1"/>
    <col min="9" max="10" width="13" style="39" bestFit="1" customWidth="1"/>
    <col min="11" max="11" width="32" style="39" bestFit="1" customWidth="1"/>
    <col min="12" max="12" width="15" style="39" bestFit="1" customWidth="1"/>
    <col min="13" max="13" width="36" style="39" bestFit="1" customWidth="1"/>
    <col min="14" max="16384" width="9.109375" style="39"/>
  </cols>
  <sheetData>
    <row r="1" spans="1:14" ht="26.4">
      <c r="A1" s="40" t="s">
        <v>87</v>
      </c>
      <c r="B1" s="40" t="s">
        <v>88</v>
      </c>
      <c r="C1" s="40" t="s">
        <v>38</v>
      </c>
      <c r="D1" s="40" t="s">
        <v>89</v>
      </c>
      <c r="E1" s="40" t="s">
        <v>42</v>
      </c>
      <c r="F1" s="41" t="s">
        <v>37</v>
      </c>
      <c r="G1" s="41" t="s">
        <v>90</v>
      </c>
      <c r="H1" s="40" t="s">
        <v>91</v>
      </c>
      <c r="I1" s="40" t="s">
        <v>92</v>
      </c>
      <c r="J1" s="41" t="s">
        <v>93</v>
      </c>
      <c r="K1" s="40" t="s">
        <v>94</v>
      </c>
      <c r="L1" s="40" t="s">
        <v>40</v>
      </c>
      <c r="M1" s="42" t="s">
        <v>39</v>
      </c>
      <c r="N1" s="42" t="s">
        <v>41</v>
      </c>
    </row>
    <row r="2" spans="1:14" hidden="1">
      <c r="A2" s="39" t="s">
        <v>95</v>
      </c>
      <c r="B2" s="39" t="s">
        <v>96</v>
      </c>
      <c r="C2" s="39" t="s">
        <v>70</v>
      </c>
      <c r="D2" s="43">
        <v>42979</v>
      </c>
      <c r="E2" s="39" t="s">
        <v>34</v>
      </c>
      <c r="F2" s="39" t="s">
        <v>51</v>
      </c>
      <c r="G2" s="39" t="s">
        <v>97</v>
      </c>
      <c r="H2" s="39" t="s">
        <v>98</v>
      </c>
      <c r="I2" s="39" t="s">
        <v>99</v>
      </c>
      <c r="J2" s="44">
        <v>-4953.6899999999996</v>
      </c>
      <c r="K2" s="39" t="s">
        <v>100</v>
      </c>
      <c r="L2" s="39" t="s">
        <v>58</v>
      </c>
      <c r="M2" s="39" t="str">
        <f>+VLOOKUP(C2/1,Map!A:B,2,FALSE)</f>
        <v>Other Revenue - Rent</v>
      </c>
      <c r="N2" s="39" t="str">
        <f>+VLOOKUP(L2/1,Map!E:G,3,FALSE)</f>
        <v>KY-CORPORATE</v>
      </c>
    </row>
    <row r="3" spans="1:14" hidden="1">
      <c r="A3" s="39" t="s">
        <v>95</v>
      </c>
      <c r="B3" s="39" t="s">
        <v>96</v>
      </c>
      <c r="C3" s="39" t="s">
        <v>70</v>
      </c>
      <c r="D3" s="43">
        <v>42979</v>
      </c>
      <c r="E3" s="39" t="s">
        <v>34</v>
      </c>
      <c r="F3" s="39" t="s">
        <v>51</v>
      </c>
      <c r="G3" s="39" t="s">
        <v>97</v>
      </c>
      <c r="H3" s="39" t="s">
        <v>101</v>
      </c>
      <c r="I3" s="39" t="s">
        <v>99</v>
      </c>
      <c r="J3" s="44">
        <v>-2994.48</v>
      </c>
      <c r="K3" s="39" t="s">
        <v>100</v>
      </c>
      <c r="L3" s="39" t="s">
        <v>58</v>
      </c>
      <c r="M3" s="39" t="str">
        <f>+VLOOKUP(C3/1,Map!A:B,2,FALSE)</f>
        <v>Other Revenue - Rent</v>
      </c>
      <c r="N3" s="39" t="str">
        <f>+VLOOKUP(L3/1,Map!E:G,3,FALSE)</f>
        <v>KY-CORPORATE</v>
      </c>
    </row>
    <row r="4" spans="1:14" hidden="1">
      <c r="A4" s="39" t="s">
        <v>95</v>
      </c>
      <c r="B4" s="39" t="s">
        <v>96</v>
      </c>
      <c r="C4" s="39" t="s">
        <v>70</v>
      </c>
      <c r="D4" s="43">
        <v>43009</v>
      </c>
      <c r="E4" s="39" t="s">
        <v>34</v>
      </c>
      <c r="F4" s="39" t="s">
        <v>52</v>
      </c>
      <c r="G4" s="39" t="s">
        <v>97</v>
      </c>
      <c r="H4" s="39" t="s">
        <v>102</v>
      </c>
      <c r="I4" s="39" t="s">
        <v>99</v>
      </c>
      <c r="J4" s="44">
        <v>-4953.6899999999996</v>
      </c>
      <c r="K4" s="39" t="s">
        <v>100</v>
      </c>
      <c r="L4" s="39" t="s">
        <v>58</v>
      </c>
      <c r="M4" s="39" t="str">
        <f>+VLOOKUP(C4/1,Map!A:B,2,FALSE)</f>
        <v>Other Revenue - Rent</v>
      </c>
      <c r="N4" s="39" t="str">
        <f>+VLOOKUP(L4/1,Map!E:G,3,FALSE)</f>
        <v>KY-CORPORATE</v>
      </c>
    </row>
    <row r="5" spans="1:14" hidden="1">
      <c r="A5" s="39" t="s">
        <v>95</v>
      </c>
      <c r="B5" s="39" t="s">
        <v>96</v>
      </c>
      <c r="C5" s="39" t="s">
        <v>70</v>
      </c>
      <c r="D5" s="43">
        <v>43009</v>
      </c>
      <c r="E5" s="39" t="s">
        <v>34</v>
      </c>
      <c r="F5" s="39" t="s">
        <v>52</v>
      </c>
      <c r="G5" s="39" t="s">
        <v>97</v>
      </c>
      <c r="H5" s="39" t="s">
        <v>103</v>
      </c>
      <c r="I5" s="39" t="s">
        <v>99</v>
      </c>
      <c r="J5" s="44">
        <v>-2994.48</v>
      </c>
      <c r="K5" s="39" t="s">
        <v>100</v>
      </c>
      <c r="L5" s="39" t="s">
        <v>58</v>
      </c>
      <c r="M5" s="39" t="str">
        <f>+VLOOKUP(C5/1,Map!A:B,2,FALSE)</f>
        <v>Other Revenue - Rent</v>
      </c>
      <c r="N5" s="39" t="str">
        <f>+VLOOKUP(L5/1,Map!E:G,3,FALSE)</f>
        <v>KY-CORPORATE</v>
      </c>
    </row>
    <row r="6" spans="1:14" hidden="1">
      <c r="A6" s="39" t="s">
        <v>95</v>
      </c>
      <c r="B6" s="39" t="s">
        <v>96</v>
      </c>
      <c r="C6" s="39" t="s">
        <v>70</v>
      </c>
      <c r="D6" s="43">
        <v>43040</v>
      </c>
      <c r="E6" s="39" t="s">
        <v>34</v>
      </c>
      <c r="F6" s="39" t="s">
        <v>53</v>
      </c>
      <c r="G6" s="39" t="s">
        <v>97</v>
      </c>
      <c r="H6" s="39" t="s">
        <v>104</v>
      </c>
      <c r="I6" s="39" t="s">
        <v>99</v>
      </c>
      <c r="J6" s="44">
        <v>-4953.6899999999996</v>
      </c>
      <c r="K6" s="39" t="s">
        <v>100</v>
      </c>
      <c r="L6" s="39" t="s">
        <v>58</v>
      </c>
      <c r="M6" s="39" t="str">
        <f>+VLOOKUP(C6/1,Map!A:B,2,FALSE)</f>
        <v>Other Revenue - Rent</v>
      </c>
      <c r="N6" s="39" t="str">
        <f>+VLOOKUP(L6/1,Map!E:G,3,FALSE)</f>
        <v>KY-CORPORATE</v>
      </c>
    </row>
    <row r="7" spans="1:14" hidden="1">
      <c r="A7" s="39" t="s">
        <v>95</v>
      </c>
      <c r="B7" s="39" t="s">
        <v>96</v>
      </c>
      <c r="C7" s="39" t="s">
        <v>70</v>
      </c>
      <c r="D7" s="43">
        <v>43040</v>
      </c>
      <c r="E7" s="39" t="s">
        <v>34</v>
      </c>
      <c r="F7" s="39" t="s">
        <v>53</v>
      </c>
      <c r="G7" s="39" t="s">
        <v>97</v>
      </c>
      <c r="H7" s="39" t="s">
        <v>105</v>
      </c>
      <c r="I7" s="39" t="s">
        <v>99</v>
      </c>
      <c r="J7" s="44">
        <v>-2994.48</v>
      </c>
      <c r="K7" s="39" t="s">
        <v>100</v>
      </c>
      <c r="L7" s="39" t="s">
        <v>58</v>
      </c>
      <c r="M7" s="39" t="str">
        <f>+VLOOKUP(C7/1,Map!A:B,2,FALSE)</f>
        <v>Other Revenue - Rent</v>
      </c>
      <c r="N7" s="39" t="str">
        <f>+VLOOKUP(L7/1,Map!E:G,3,FALSE)</f>
        <v>KY-CORPORATE</v>
      </c>
    </row>
    <row r="8" spans="1:14" hidden="1">
      <c r="A8" s="39" t="s">
        <v>95</v>
      </c>
      <c r="B8" s="39" t="s">
        <v>96</v>
      </c>
      <c r="C8" s="39" t="s">
        <v>70</v>
      </c>
      <c r="D8" s="43">
        <v>43070</v>
      </c>
      <c r="E8" s="39" t="s">
        <v>34</v>
      </c>
      <c r="F8" s="39" t="s">
        <v>54</v>
      </c>
      <c r="G8" s="39" t="s">
        <v>97</v>
      </c>
      <c r="H8" s="39" t="s">
        <v>106</v>
      </c>
      <c r="I8" s="39" t="s">
        <v>99</v>
      </c>
      <c r="J8" s="44">
        <v>-4953.6899999999996</v>
      </c>
      <c r="K8" s="39" t="s">
        <v>100</v>
      </c>
      <c r="L8" s="39" t="s">
        <v>58</v>
      </c>
      <c r="M8" s="39" t="str">
        <f>+VLOOKUP(C8/1,Map!A:B,2,FALSE)</f>
        <v>Other Revenue - Rent</v>
      </c>
      <c r="N8" s="39" t="str">
        <f>+VLOOKUP(L8/1,Map!E:G,3,FALSE)</f>
        <v>KY-CORPORATE</v>
      </c>
    </row>
    <row r="9" spans="1:14" hidden="1">
      <c r="A9" s="39" t="s">
        <v>95</v>
      </c>
      <c r="B9" s="39" t="s">
        <v>96</v>
      </c>
      <c r="C9" s="39" t="s">
        <v>70</v>
      </c>
      <c r="D9" s="43">
        <v>43070</v>
      </c>
      <c r="E9" s="39" t="s">
        <v>34</v>
      </c>
      <c r="F9" s="39" t="s">
        <v>54</v>
      </c>
      <c r="G9" s="39" t="s">
        <v>97</v>
      </c>
      <c r="H9" s="39" t="s">
        <v>107</v>
      </c>
      <c r="I9" s="39" t="s">
        <v>99</v>
      </c>
      <c r="J9" s="44">
        <v>-2994.48</v>
      </c>
      <c r="K9" s="39" t="s">
        <v>100</v>
      </c>
      <c r="L9" s="39" t="s">
        <v>58</v>
      </c>
      <c r="M9" s="39" t="str">
        <f>+VLOOKUP(C9/1,Map!A:B,2,FALSE)</f>
        <v>Other Revenue - Rent</v>
      </c>
      <c r="N9" s="39" t="str">
        <f>+VLOOKUP(L9/1,Map!E:G,3,FALSE)</f>
        <v>KY-CORPORATE</v>
      </c>
    </row>
    <row r="10" spans="1:14" hidden="1">
      <c r="A10" s="39" t="s">
        <v>95</v>
      </c>
      <c r="B10" s="39" t="s">
        <v>96</v>
      </c>
      <c r="C10" s="39" t="s">
        <v>70</v>
      </c>
      <c r="D10" s="43">
        <v>43101</v>
      </c>
      <c r="E10" s="39" t="s">
        <v>35</v>
      </c>
      <c r="F10" s="39" t="s">
        <v>43</v>
      </c>
      <c r="G10" s="39" t="s">
        <v>97</v>
      </c>
      <c r="H10" s="39" t="s">
        <v>108</v>
      </c>
      <c r="I10" s="39" t="s">
        <v>99</v>
      </c>
      <c r="J10" s="44">
        <v>-4953.6899999999996</v>
      </c>
      <c r="K10" s="39" t="s">
        <v>100</v>
      </c>
      <c r="L10" s="39" t="s">
        <v>58</v>
      </c>
      <c r="M10" s="39" t="str">
        <f>+VLOOKUP(C10/1,Map!A:B,2,FALSE)</f>
        <v>Other Revenue - Rent</v>
      </c>
      <c r="N10" s="39" t="str">
        <f>+VLOOKUP(L10/1,Map!E:G,3,FALSE)</f>
        <v>KY-CORPORATE</v>
      </c>
    </row>
    <row r="11" spans="1:14" hidden="1">
      <c r="A11" s="39" t="s">
        <v>95</v>
      </c>
      <c r="B11" s="39" t="s">
        <v>96</v>
      </c>
      <c r="C11" s="39" t="s">
        <v>70</v>
      </c>
      <c r="D11" s="43">
        <v>43101</v>
      </c>
      <c r="E11" s="39" t="s">
        <v>35</v>
      </c>
      <c r="F11" s="39" t="s">
        <v>43</v>
      </c>
      <c r="G11" s="39" t="s">
        <v>97</v>
      </c>
      <c r="H11" s="39" t="s">
        <v>109</v>
      </c>
      <c r="I11" s="39" t="s">
        <v>99</v>
      </c>
      <c r="J11" s="44">
        <v>-2994.48</v>
      </c>
      <c r="K11" s="39" t="s">
        <v>100</v>
      </c>
      <c r="L11" s="39" t="s">
        <v>58</v>
      </c>
      <c r="M11" s="39" t="str">
        <f>+VLOOKUP(C11/1,Map!A:B,2,FALSE)</f>
        <v>Other Revenue - Rent</v>
      </c>
      <c r="N11" s="39" t="str">
        <f>+VLOOKUP(L11/1,Map!E:G,3,FALSE)</f>
        <v>KY-CORPORATE</v>
      </c>
    </row>
    <row r="12" spans="1:14" hidden="1">
      <c r="A12" s="39" t="s">
        <v>95</v>
      </c>
      <c r="B12" s="39" t="s">
        <v>96</v>
      </c>
      <c r="C12" s="39" t="s">
        <v>70</v>
      </c>
      <c r="D12" s="43">
        <v>43132</v>
      </c>
      <c r="E12" s="39" t="s">
        <v>35</v>
      </c>
      <c r="F12" s="39" t="s">
        <v>44</v>
      </c>
      <c r="G12" s="39" t="s">
        <v>97</v>
      </c>
      <c r="H12" s="39" t="s">
        <v>110</v>
      </c>
      <c r="I12" s="39" t="s">
        <v>99</v>
      </c>
      <c r="J12" s="44">
        <v>-4953.6899999999996</v>
      </c>
      <c r="K12" s="39" t="s">
        <v>100</v>
      </c>
      <c r="L12" s="39" t="s">
        <v>58</v>
      </c>
      <c r="M12" s="39" t="str">
        <f>+VLOOKUP(C12/1,Map!A:B,2,FALSE)</f>
        <v>Other Revenue - Rent</v>
      </c>
      <c r="N12" s="39" t="str">
        <f>+VLOOKUP(L12/1,Map!E:G,3,FALSE)</f>
        <v>KY-CORPORATE</v>
      </c>
    </row>
    <row r="13" spans="1:14" hidden="1">
      <c r="A13" s="39" t="s">
        <v>95</v>
      </c>
      <c r="B13" s="39" t="s">
        <v>96</v>
      </c>
      <c r="C13" s="39" t="s">
        <v>70</v>
      </c>
      <c r="D13" s="43">
        <v>43132</v>
      </c>
      <c r="E13" s="39" t="s">
        <v>35</v>
      </c>
      <c r="F13" s="39" t="s">
        <v>44</v>
      </c>
      <c r="G13" s="39" t="s">
        <v>97</v>
      </c>
      <c r="H13" s="39" t="s">
        <v>111</v>
      </c>
      <c r="I13" s="39" t="s">
        <v>99</v>
      </c>
      <c r="J13" s="44">
        <v>-2994.48</v>
      </c>
      <c r="K13" s="39" t="s">
        <v>100</v>
      </c>
      <c r="L13" s="39" t="s">
        <v>58</v>
      </c>
      <c r="M13" s="39" t="str">
        <f>+VLOOKUP(C13/1,Map!A:B,2,FALSE)</f>
        <v>Other Revenue - Rent</v>
      </c>
      <c r="N13" s="39" t="str">
        <f>+VLOOKUP(L13/1,Map!E:G,3,FALSE)</f>
        <v>KY-CORPORATE</v>
      </c>
    </row>
    <row r="14" spans="1:14" hidden="1">
      <c r="A14" s="39" t="s">
        <v>95</v>
      </c>
      <c r="B14" s="39" t="s">
        <v>96</v>
      </c>
      <c r="C14" s="39" t="s">
        <v>70</v>
      </c>
      <c r="D14" s="43">
        <v>43160</v>
      </c>
      <c r="E14" s="39" t="s">
        <v>35</v>
      </c>
      <c r="F14" s="39" t="s">
        <v>45</v>
      </c>
      <c r="G14" s="39" t="s">
        <v>97</v>
      </c>
      <c r="H14" s="39" t="s">
        <v>112</v>
      </c>
      <c r="I14" s="39" t="s">
        <v>99</v>
      </c>
      <c r="J14" s="44">
        <v>-4953.6899999999996</v>
      </c>
      <c r="K14" s="39" t="s">
        <v>100</v>
      </c>
      <c r="L14" s="39" t="s">
        <v>58</v>
      </c>
      <c r="M14" s="39" t="str">
        <f>+VLOOKUP(C14/1,Map!A:B,2,FALSE)</f>
        <v>Other Revenue - Rent</v>
      </c>
      <c r="N14" s="39" t="str">
        <f>+VLOOKUP(L14/1,Map!E:G,3,FALSE)</f>
        <v>KY-CORPORATE</v>
      </c>
    </row>
    <row r="15" spans="1:14" hidden="1">
      <c r="A15" s="39" t="s">
        <v>95</v>
      </c>
      <c r="B15" s="39" t="s">
        <v>96</v>
      </c>
      <c r="C15" s="39" t="s">
        <v>70</v>
      </c>
      <c r="D15" s="43">
        <v>43160</v>
      </c>
      <c r="E15" s="39" t="s">
        <v>35</v>
      </c>
      <c r="F15" s="39" t="s">
        <v>45</v>
      </c>
      <c r="G15" s="39" t="s">
        <v>97</v>
      </c>
      <c r="H15" s="39" t="s">
        <v>113</v>
      </c>
      <c r="I15" s="39" t="s">
        <v>99</v>
      </c>
      <c r="J15" s="44">
        <v>-2994.48</v>
      </c>
      <c r="K15" s="39" t="s">
        <v>100</v>
      </c>
      <c r="L15" s="39" t="s">
        <v>58</v>
      </c>
      <c r="M15" s="39" t="str">
        <f>+VLOOKUP(C15/1,Map!A:B,2,FALSE)</f>
        <v>Other Revenue - Rent</v>
      </c>
      <c r="N15" s="39" t="str">
        <f>+VLOOKUP(L15/1,Map!E:G,3,FALSE)</f>
        <v>KY-CORPORATE</v>
      </c>
    </row>
    <row r="16" spans="1:14" hidden="1">
      <c r="A16" s="39" t="s">
        <v>95</v>
      </c>
      <c r="B16" s="39" t="s">
        <v>96</v>
      </c>
      <c r="C16" s="39" t="s">
        <v>70</v>
      </c>
      <c r="D16" s="43">
        <v>43191</v>
      </c>
      <c r="E16" s="39" t="s">
        <v>35</v>
      </c>
      <c r="F16" s="39" t="s">
        <v>46</v>
      </c>
      <c r="G16" s="39" t="s">
        <v>97</v>
      </c>
      <c r="H16" s="39" t="s">
        <v>114</v>
      </c>
      <c r="I16" s="39" t="s">
        <v>99</v>
      </c>
      <c r="J16" s="44">
        <v>-4953.6899999999996</v>
      </c>
      <c r="K16" s="39" t="s">
        <v>100</v>
      </c>
      <c r="L16" s="39" t="s">
        <v>58</v>
      </c>
      <c r="M16" s="39" t="str">
        <f>+VLOOKUP(C16/1,Map!A:B,2,FALSE)</f>
        <v>Other Revenue - Rent</v>
      </c>
      <c r="N16" s="39" t="str">
        <f>+VLOOKUP(L16/1,Map!E:G,3,FALSE)</f>
        <v>KY-CORPORATE</v>
      </c>
    </row>
    <row r="17" spans="1:14" hidden="1">
      <c r="A17" s="39" t="s">
        <v>95</v>
      </c>
      <c r="B17" s="39" t="s">
        <v>96</v>
      </c>
      <c r="C17" s="39" t="s">
        <v>70</v>
      </c>
      <c r="D17" s="43">
        <v>43191</v>
      </c>
      <c r="E17" s="39" t="s">
        <v>35</v>
      </c>
      <c r="F17" s="39" t="s">
        <v>46</v>
      </c>
      <c r="G17" s="39" t="s">
        <v>97</v>
      </c>
      <c r="H17" s="39" t="s">
        <v>115</v>
      </c>
      <c r="I17" s="39" t="s">
        <v>99</v>
      </c>
      <c r="J17" s="44">
        <v>-2994.48</v>
      </c>
      <c r="K17" s="39" t="s">
        <v>100</v>
      </c>
      <c r="L17" s="39" t="s">
        <v>58</v>
      </c>
      <c r="M17" s="39" t="str">
        <f>+VLOOKUP(C17/1,Map!A:B,2,FALSE)</f>
        <v>Other Revenue - Rent</v>
      </c>
      <c r="N17" s="39" t="str">
        <f>+VLOOKUP(L17/1,Map!E:G,3,FALSE)</f>
        <v>KY-CORPORATE</v>
      </c>
    </row>
    <row r="18" spans="1:14" hidden="1">
      <c r="A18" s="39" t="s">
        <v>95</v>
      </c>
      <c r="B18" s="39" t="s">
        <v>96</v>
      </c>
      <c r="C18" s="39" t="s">
        <v>70</v>
      </c>
      <c r="D18" s="43">
        <v>43221</v>
      </c>
      <c r="E18" s="39" t="s">
        <v>35</v>
      </c>
      <c r="F18" s="39" t="s">
        <v>47</v>
      </c>
      <c r="G18" s="39" t="s">
        <v>97</v>
      </c>
      <c r="H18" s="39" t="s">
        <v>116</v>
      </c>
      <c r="I18" s="39" t="s">
        <v>99</v>
      </c>
      <c r="J18" s="44">
        <v>-4953.6899999999996</v>
      </c>
      <c r="K18" s="39" t="s">
        <v>100</v>
      </c>
      <c r="L18" s="39" t="s">
        <v>58</v>
      </c>
      <c r="M18" s="39" t="str">
        <f>+VLOOKUP(C18/1,Map!A:B,2,FALSE)</f>
        <v>Other Revenue - Rent</v>
      </c>
      <c r="N18" s="39" t="str">
        <f>+VLOOKUP(L18/1,Map!E:G,3,FALSE)</f>
        <v>KY-CORPORATE</v>
      </c>
    </row>
    <row r="19" spans="1:14" hidden="1">
      <c r="A19" s="39" t="s">
        <v>95</v>
      </c>
      <c r="B19" s="39" t="s">
        <v>96</v>
      </c>
      <c r="C19" s="39" t="s">
        <v>70</v>
      </c>
      <c r="D19" s="43">
        <v>43221</v>
      </c>
      <c r="E19" s="39" t="s">
        <v>35</v>
      </c>
      <c r="F19" s="39" t="s">
        <v>47</v>
      </c>
      <c r="G19" s="39" t="s">
        <v>97</v>
      </c>
      <c r="H19" s="39" t="s">
        <v>117</v>
      </c>
      <c r="I19" s="39" t="s">
        <v>99</v>
      </c>
      <c r="J19" s="44">
        <v>-2994.48</v>
      </c>
      <c r="K19" s="39" t="s">
        <v>100</v>
      </c>
      <c r="L19" s="39" t="s">
        <v>58</v>
      </c>
      <c r="M19" s="39" t="str">
        <f>+VLOOKUP(C19/1,Map!A:B,2,FALSE)</f>
        <v>Other Revenue - Rent</v>
      </c>
      <c r="N19" s="39" t="str">
        <f>+VLOOKUP(L19/1,Map!E:G,3,FALSE)</f>
        <v>KY-CORPORATE</v>
      </c>
    </row>
    <row r="20" spans="1:14" hidden="1">
      <c r="A20" s="39" t="s">
        <v>95</v>
      </c>
      <c r="B20" s="39" t="s">
        <v>96</v>
      </c>
      <c r="C20" s="39" t="s">
        <v>70</v>
      </c>
      <c r="D20" s="43">
        <v>43251</v>
      </c>
      <c r="E20" s="39" t="s">
        <v>35</v>
      </c>
      <c r="F20" s="39" t="s">
        <v>47</v>
      </c>
      <c r="G20" s="39" t="s">
        <v>97</v>
      </c>
      <c r="H20" s="39" t="s">
        <v>118</v>
      </c>
      <c r="I20" s="39" t="s">
        <v>99</v>
      </c>
      <c r="J20" s="44">
        <v>-1500</v>
      </c>
      <c r="K20" s="39" t="s">
        <v>100</v>
      </c>
      <c r="L20" s="39" t="s">
        <v>58</v>
      </c>
      <c r="M20" s="39" t="str">
        <f>+VLOOKUP(C20/1,Map!A:B,2,FALSE)</f>
        <v>Other Revenue - Rent</v>
      </c>
      <c r="N20" s="39" t="str">
        <f>+VLOOKUP(L20/1,Map!E:G,3,FALSE)</f>
        <v>KY-CORPORATE</v>
      </c>
    </row>
    <row r="21" spans="1:14" hidden="1">
      <c r="A21" s="39" t="s">
        <v>95</v>
      </c>
      <c r="B21" s="39" t="s">
        <v>96</v>
      </c>
      <c r="C21" s="39" t="s">
        <v>70</v>
      </c>
      <c r="D21" s="43">
        <v>43252</v>
      </c>
      <c r="E21" s="39" t="s">
        <v>35</v>
      </c>
      <c r="F21" s="39" t="s">
        <v>48</v>
      </c>
      <c r="G21" s="39" t="s">
        <v>97</v>
      </c>
      <c r="H21" s="39" t="s">
        <v>119</v>
      </c>
      <c r="I21" s="39" t="s">
        <v>99</v>
      </c>
      <c r="J21" s="44">
        <v>-4953.6899999999996</v>
      </c>
      <c r="K21" s="39" t="s">
        <v>100</v>
      </c>
      <c r="L21" s="39" t="s">
        <v>58</v>
      </c>
      <c r="M21" s="39" t="str">
        <f>+VLOOKUP(C21/1,Map!A:B,2,FALSE)</f>
        <v>Other Revenue - Rent</v>
      </c>
      <c r="N21" s="39" t="str">
        <f>+VLOOKUP(L21/1,Map!E:G,3,FALSE)</f>
        <v>KY-CORPORATE</v>
      </c>
    </row>
    <row r="22" spans="1:14" hidden="1">
      <c r="A22" s="39" t="s">
        <v>95</v>
      </c>
      <c r="B22" s="39" t="s">
        <v>96</v>
      </c>
      <c r="C22" s="39" t="s">
        <v>70</v>
      </c>
      <c r="D22" s="43">
        <v>43252</v>
      </c>
      <c r="E22" s="39" t="s">
        <v>35</v>
      </c>
      <c r="F22" s="39" t="s">
        <v>48</v>
      </c>
      <c r="G22" s="39" t="s">
        <v>97</v>
      </c>
      <c r="H22" s="39" t="s">
        <v>120</v>
      </c>
      <c r="I22" s="39" t="s">
        <v>99</v>
      </c>
      <c r="J22" s="44">
        <v>-2994.48</v>
      </c>
      <c r="K22" s="39" t="s">
        <v>100</v>
      </c>
      <c r="L22" s="39" t="s">
        <v>58</v>
      </c>
      <c r="M22" s="39" t="str">
        <f>+VLOOKUP(C22/1,Map!A:B,2,FALSE)</f>
        <v>Other Revenue - Rent</v>
      </c>
      <c r="N22" s="39" t="str">
        <f>+VLOOKUP(L22/1,Map!E:G,3,FALSE)</f>
        <v>KY-CORPORATE</v>
      </c>
    </row>
    <row r="23" spans="1:14" hidden="1">
      <c r="A23" s="39" t="s">
        <v>95</v>
      </c>
      <c r="B23" s="39" t="s">
        <v>96</v>
      </c>
      <c r="C23" s="39" t="s">
        <v>70</v>
      </c>
      <c r="D23" s="43">
        <v>43282</v>
      </c>
      <c r="E23" s="39" t="s">
        <v>35</v>
      </c>
      <c r="F23" s="39" t="s">
        <v>49</v>
      </c>
      <c r="G23" s="39" t="s">
        <v>97</v>
      </c>
      <c r="H23" s="39" t="s">
        <v>121</v>
      </c>
      <c r="I23" s="39" t="s">
        <v>99</v>
      </c>
      <c r="J23" s="44">
        <v>-4953.6899999999996</v>
      </c>
      <c r="K23" s="39" t="s">
        <v>100</v>
      </c>
      <c r="L23" s="39" t="s">
        <v>58</v>
      </c>
      <c r="M23" s="39" t="str">
        <f>+VLOOKUP(C23/1,Map!A:B,2,FALSE)</f>
        <v>Other Revenue - Rent</v>
      </c>
      <c r="N23" s="39" t="str">
        <f>+VLOOKUP(L23/1,Map!E:G,3,FALSE)</f>
        <v>KY-CORPORATE</v>
      </c>
    </row>
    <row r="24" spans="1:14" hidden="1">
      <c r="A24" s="39" t="s">
        <v>95</v>
      </c>
      <c r="B24" s="39" t="s">
        <v>96</v>
      </c>
      <c r="C24" s="39" t="s">
        <v>70</v>
      </c>
      <c r="D24" s="43">
        <v>43282</v>
      </c>
      <c r="E24" s="39" t="s">
        <v>35</v>
      </c>
      <c r="F24" s="39" t="s">
        <v>49</v>
      </c>
      <c r="G24" s="39" t="s">
        <v>97</v>
      </c>
      <c r="H24" s="39" t="s">
        <v>122</v>
      </c>
      <c r="I24" s="39" t="s">
        <v>99</v>
      </c>
      <c r="J24" s="44">
        <v>-2994.48</v>
      </c>
      <c r="K24" s="39" t="s">
        <v>100</v>
      </c>
      <c r="L24" s="39" t="s">
        <v>58</v>
      </c>
      <c r="M24" s="39" t="str">
        <f>+VLOOKUP(C24/1,Map!A:B,2,FALSE)</f>
        <v>Other Revenue - Rent</v>
      </c>
      <c r="N24" s="39" t="str">
        <f>+VLOOKUP(L24/1,Map!E:G,3,FALSE)</f>
        <v>KY-CORPORATE</v>
      </c>
    </row>
    <row r="25" spans="1:14" hidden="1">
      <c r="A25" s="39" t="s">
        <v>95</v>
      </c>
      <c r="B25" s="39" t="s">
        <v>96</v>
      </c>
      <c r="C25" s="39" t="s">
        <v>70</v>
      </c>
      <c r="D25" s="43">
        <v>43313</v>
      </c>
      <c r="E25" s="39" t="s">
        <v>35</v>
      </c>
      <c r="F25" s="39" t="s">
        <v>50</v>
      </c>
      <c r="G25" s="39" t="s">
        <v>97</v>
      </c>
      <c r="H25" s="39" t="s">
        <v>123</v>
      </c>
      <c r="I25" s="39" t="s">
        <v>99</v>
      </c>
      <c r="J25" s="44">
        <v>-4953.6899999999996</v>
      </c>
      <c r="K25" s="39" t="s">
        <v>100</v>
      </c>
      <c r="L25" s="39" t="s">
        <v>58</v>
      </c>
      <c r="M25" s="39" t="str">
        <f>+VLOOKUP(C25/1,Map!A:B,2,FALSE)</f>
        <v>Other Revenue - Rent</v>
      </c>
      <c r="N25" s="39" t="str">
        <f>+VLOOKUP(L25/1,Map!E:G,3,FALSE)</f>
        <v>KY-CORPORATE</v>
      </c>
    </row>
    <row r="26" spans="1:14" hidden="1">
      <c r="A26" s="39" t="s">
        <v>95</v>
      </c>
      <c r="B26" s="39" t="s">
        <v>96</v>
      </c>
      <c r="C26" s="39" t="s">
        <v>70</v>
      </c>
      <c r="D26" s="43">
        <v>43313</v>
      </c>
      <c r="E26" s="39" t="s">
        <v>35</v>
      </c>
      <c r="F26" s="39" t="s">
        <v>50</v>
      </c>
      <c r="G26" s="39" t="s">
        <v>97</v>
      </c>
      <c r="H26" s="39" t="s">
        <v>124</v>
      </c>
      <c r="I26" s="39" t="s">
        <v>99</v>
      </c>
      <c r="J26" s="44">
        <v>-2994.48</v>
      </c>
      <c r="K26" s="39" t="s">
        <v>100</v>
      </c>
      <c r="L26" s="39" t="s">
        <v>58</v>
      </c>
      <c r="M26" s="39" t="str">
        <f>+VLOOKUP(C26/1,Map!A:B,2,FALSE)</f>
        <v>Other Revenue - Rent</v>
      </c>
      <c r="N26" s="39" t="str">
        <f>+VLOOKUP(L26/1,Map!E:G,3,FALSE)</f>
        <v>KY-CORPORATE</v>
      </c>
    </row>
    <row r="27" spans="1:14" hidden="1">
      <c r="A27" s="39" t="s">
        <v>95</v>
      </c>
      <c r="B27" s="39" t="s">
        <v>96</v>
      </c>
      <c r="C27" s="39" t="s">
        <v>78</v>
      </c>
      <c r="D27" s="43">
        <v>42979</v>
      </c>
      <c r="E27" s="39" t="s">
        <v>34</v>
      </c>
      <c r="F27" s="39" t="s">
        <v>51</v>
      </c>
      <c r="G27" s="39" t="s">
        <v>97</v>
      </c>
      <c r="H27" s="39" t="s">
        <v>125</v>
      </c>
      <c r="I27" s="39" t="s">
        <v>99</v>
      </c>
      <c r="J27" s="44">
        <v>-500</v>
      </c>
      <c r="K27" s="39" t="s">
        <v>100</v>
      </c>
      <c r="L27" s="39" t="s">
        <v>58</v>
      </c>
      <c r="M27" s="39" t="str">
        <f>+VLOOKUP(C27/1,Map!A:B,2,FALSE)</f>
        <v>Other Revenue - Usage Data</v>
      </c>
      <c r="N27" s="39" t="str">
        <f>+VLOOKUP(L27/1,Map!E:G,3,FALSE)</f>
        <v>KY-CORPORATE</v>
      </c>
    </row>
    <row r="28" spans="1:14" hidden="1">
      <c r="A28" s="39" t="s">
        <v>95</v>
      </c>
      <c r="B28" s="39" t="s">
        <v>96</v>
      </c>
      <c r="C28" s="39" t="s">
        <v>78</v>
      </c>
      <c r="D28" s="43">
        <v>42979</v>
      </c>
      <c r="E28" s="39" t="s">
        <v>34</v>
      </c>
      <c r="F28" s="39" t="s">
        <v>51</v>
      </c>
      <c r="G28" s="39" t="s">
        <v>97</v>
      </c>
      <c r="H28" s="39" t="s">
        <v>126</v>
      </c>
      <c r="I28" s="39" t="s">
        <v>99</v>
      </c>
      <c r="J28" s="44">
        <v>-100</v>
      </c>
      <c r="K28" s="39" t="s">
        <v>100</v>
      </c>
      <c r="L28" s="39" t="s">
        <v>58</v>
      </c>
      <c r="M28" s="39" t="str">
        <f>+VLOOKUP(C28/1,Map!A:B,2,FALSE)</f>
        <v>Other Revenue - Usage Data</v>
      </c>
      <c r="N28" s="39" t="str">
        <f>+VLOOKUP(L28/1,Map!E:G,3,FALSE)</f>
        <v>KY-CORPORATE</v>
      </c>
    </row>
    <row r="29" spans="1:14" hidden="1">
      <c r="A29" s="39" t="s">
        <v>95</v>
      </c>
      <c r="B29" s="39" t="s">
        <v>96</v>
      </c>
      <c r="C29" s="39" t="s">
        <v>78</v>
      </c>
      <c r="D29" s="43">
        <v>42979</v>
      </c>
      <c r="E29" s="39" t="s">
        <v>34</v>
      </c>
      <c r="F29" s="39" t="s">
        <v>51</v>
      </c>
      <c r="G29" s="39" t="s">
        <v>97</v>
      </c>
      <c r="H29" s="39" t="s">
        <v>127</v>
      </c>
      <c r="I29" s="39" t="s">
        <v>99</v>
      </c>
      <c r="J29" s="44">
        <v>-3532.98</v>
      </c>
      <c r="K29" s="39" t="s">
        <v>100</v>
      </c>
      <c r="L29" s="39" t="s">
        <v>58</v>
      </c>
      <c r="M29" s="39" t="str">
        <f>+VLOOKUP(C29/1,Map!A:B,2,FALSE)</f>
        <v>Other Revenue - Usage Data</v>
      </c>
      <c r="N29" s="39" t="str">
        <f>+VLOOKUP(L29/1,Map!E:G,3,FALSE)</f>
        <v>KY-CORPORATE</v>
      </c>
    </row>
    <row r="30" spans="1:14" hidden="1">
      <c r="A30" s="39" t="s">
        <v>95</v>
      </c>
      <c r="B30" s="39" t="s">
        <v>96</v>
      </c>
      <c r="C30" s="39" t="s">
        <v>78</v>
      </c>
      <c r="D30" s="43">
        <v>42979</v>
      </c>
      <c r="E30" s="39" t="s">
        <v>34</v>
      </c>
      <c r="F30" s="39" t="s">
        <v>51</v>
      </c>
      <c r="G30" s="39" t="s">
        <v>97</v>
      </c>
      <c r="H30" s="39" t="s">
        <v>128</v>
      </c>
      <c r="I30" s="39" t="s">
        <v>99</v>
      </c>
      <c r="J30" s="44">
        <v>-100</v>
      </c>
      <c r="K30" s="39" t="s">
        <v>100</v>
      </c>
      <c r="L30" s="39" t="s">
        <v>58</v>
      </c>
      <c r="M30" s="39" t="str">
        <f>+VLOOKUP(C30/1,Map!A:B,2,FALSE)</f>
        <v>Other Revenue - Usage Data</v>
      </c>
      <c r="N30" s="39" t="str">
        <f>+VLOOKUP(L30/1,Map!E:G,3,FALSE)</f>
        <v>KY-CORPORATE</v>
      </c>
    </row>
    <row r="31" spans="1:14" hidden="1">
      <c r="A31" s="39" t="s">
        <v>95</v>
      </c>
      <c r="B31" s="39" t="s">
        <v>96</v>
      </c>
      <c r="C31" s="39" t="s">
        <v>78</v>
      </c>
      <c r="D31" s="43">
        <v>42979</v>
      </c>
      <c r="E31" s="39" t="s">
        <v>34</v>
      </c>
      <c r="F31" s="39" t="s">
        <v>51</v>
      </c>
      <c r="G31" s="39" t="s">
        <v>97</v>
      </c>
      <c r="H31" s="39" t="s">
        <v>129</v>
      </c>
      <c r="I31" s="39" t="s">
        <v>99</v>
      </c>
      <c r="J31" s="44">
        <v>-100</v>
      </c>
      <c r="K31" s="39" t="s">
        <v>100</v>
      </c>
      <c r="L31" s="39" t="s">
        <v>58</v>
      </c>
      <c r="M31" s="39" t="str">
        <f>+VLOOKUP(C31/1,Map!A:B,2,FALSE)</f>
        <v>Other Revenue - Usage Data</v>
      </c>
      <c r="N31" s="39" t="str">
        <f>+VLOOKUP(L31/1,Map!E:G,3,FALSE)</f>
        <v>KY-CORPORATE</v>
      </c>
    </row>
    <row r="32" spans="1:14" hidden="1">
      <c r="A32" s="39" t="s">
        <v>95</v>
      </c>
      <c r="B32" s="39" t="s">
        <v>96</v>
      </c>
      <c r="C32" s="39" t="s">
        <v>78</v>
      </c>
      <c r="D32" s="43">
        <v>42979</v>
      </c>
      <c r="E32" s="39" t="s">
        <v>34</v>
      </c>
      <c r="F32" s="39" t="s">
        <v>51</v>
      </c>
      <c r="G32" s="39" t="s">
        <v>97</v>
      </c>
      <c r="H32" s="39" t="s">
        <v>130</v>
      </c>
      <c r="I32" s="39" t="s">
        <v>99</v>
      </c>
      <c r="J32" s="44">
        <v>-100</v>
      </c>
      <c r="K32" s="39" t="s">
        <v>100</v>
      </c>
      <c r="L32" s="39" t="s">
        <v>58</v>
      </c>
      <c r="M32" s="39" t="str">
        <f>+VLOOKUP(C32/1,Map!A:B,2,FALSE)</f>
        <v>Other Revenue - Usage Data</v>
      </c>
      <c r="N32" s="39" t="str">
        <f>+VLOOKUP(L32/1,Map!E:G,3,FALSE)</f>
        <v>KY-CORPORATE</v>
      </c>
    </row>
    <row r="33" spans="1:14" hidden="1">
      <c r="A33" s="39" t="s">
        <v>95</v>
      </c>
      <c r="B33" s="39" t="s">
        <v>96</v>
      </c>
      <c r="C33" s="39" t="s">
        <v>78</v>
      </c>
      <c r="D33" s="43">
        <v>43009</v>
      </c>
      <c r="E33" s="39" t="s">
        <v>34</v>
      </c>
      <c r="F33" s="39" t="s">
        <v>52</v>
      </c>
      <c r="G33" s="39" t="s">
        <v>97</v>
      </c>
      <c r="H33" s="39" t="s">
        <v>131</v>
      </c>
      <c r="I33" s="39" t="s">
        <v>99</v>
      </c>
      <c r="J33" s="44">
        <v>-500</v>
      </c>
      <c r="K33" s="39" t="s">
        <v>100</v>
      </c>
      <c r="L33" s="39" t="s">
        <v>58</v>
      </c>
      <c r="M33" s="39" t="str">
        <f>+VLOOKUP(C33/1,Map!A:B,2,FALSE)</f>
        <v>Other Revenue - Usage Data</v>
      </c>
      <c r="N33" s="39" t="str">
        <f>+VLOOKUP(L33/1,Map!E:G,3,FALSE)</f>
        <v>KY-CORPORATE</v>
      </c>
    </row>
    <row r="34" spans="1:14" hidden="1">
      <c r="A34" s="39" t="s">
        <v>95</v>
      </c>
      <c r="B34" s="39" t="s">
        <v>96</v>
      </c>
      <c r="C34" s="39" t="s">
        <v>78</v>
      </c>
      <c r="D34" s="43">
        <v>43009</v>
      </c>
      <c r="E34" s="39" t="s">
        <v>34</v>
      </c>
      <c r="F34" s="39" t="s">
        <v>52</v>
      </c>
      <c r="G34" s="39" t="s">
        <v>97</v>
      </c>
      <c r="H34" s="39" t="s">
        <v>132</v>
      </c>
      <c r="I34" s="39" t="s">
        <v>99</v>
      </c>
      <c r="J34" s="44">
        <v>-100</v>
      </c>
      <c r="K34" s="39" t="s">
        <v>100</v>
      </c>
      <c r="L34" s="39" t="s">
        <v>58</v>
      </c>
      <c r="M34" s="39" t="str">
        <f>+VLOOKUP(C34/1,Map!A:B,2,FALSE)</f>
        <v>Other Revenue - Usage Data</v>
      </c>
      <c r="N34" s="39" t="str">
        <f>+VLOOKUP(L34/1,Map!E:G,3,FALSE)</f>
        <v>KY-CORPORATE</v>
      </c>
    </row>
    <row r="35" spans="1:14" hidden="1">
      <c r="A35" s="39" t="s">
        <v>95</v>
      </c>
      <c r="B35" s="39" t="s">
        <v>96</v>
      </c>
      <c r="C35" s="39" t="s">
        <v>78</v>
      </c>
      <c r="D35" s="43">
        <v>43009</v>
      </c>
      <c r="E35" s="39" t="s">
        <v>34</v>
      </c>
      <c r="F35" s="39" t="s">
        <v>52</v>
      </c>
      <c r="G35" s="39" t="s">
        <v>97</v>
      </c>
      <c r="H35" s="39" t="s">
        <v>133</v>
      </c>
      <c r="I35" s="39" t="s">
        <v>99</v>
      </c>
      <c r="J35" s="44">
        <v>-3253.83</v>
      </c>
      <c r="K35" s="39" t="s">
        <v>100</v>
      </c>
      <c r="L35" s="39" t="s">
        <v>58</v>
      </c>
      <c r="M35" s="39" t="str">
        <f>+VLOOKUP(C35/1,Map!A:B,2,FALSE)</f>
        <v>Other Revenue - Usage Data</v>
      </c>
      <c r="N35" s="39" t="str">
        <f>+VLOOKUP(L35/1,Map!E:G,3,FALSE)</f>
        <v>KY-CORPORATE</v>
      </c>
    </row>
    <row r="36" spans="1:14" hidden="1">
      <c r="A36" s="39" t="s">
        <v>95</v>
      </c>
      <c r="B36" s="39" t="s">
        <v>96</v>
      </c>
      <c r="C36" s="39" t="s">
        <v>78</v>
      </c>
      <c r="D36" s="43">
        <v>43009</v>
      </c>
      <c r="E36" s="39" t="s">
        <v>34</v>
      </c>
      <c r="F36" s="39" t="s">
        <v>52</v>
      </c>
      <c r="G36" s="39" t="s">
        <v>97</v>
      </c>
      <c r="H36" s="39" t="s">
        <v>134</v>
      </c>
      <c r="I36" s="39" t="s">
        <v>99</v>
      </c>
      <c r="J36" s="44">
        <v>-100</v>
      </c>
      <c r="K36" s="39" t="s">
        <v>100</v>
      </c>
      <c r="L36" s="39" t="s">
        <v>58</v>
      </c>
      <c r="M36" s="39" t="str">
        <f>+VLOOKUP(C36/1,Map!A:B,2,FALSE)</f>
        <v>Other Revenue - Usage Data</v>
      </c>
      <c r="N36" s="39" t="str">
        <f>+VLOOKUP(L36/1,Map!E:G,3,FALSE)</f>
        <v>KY-CORPORATE</v>
      </c>
    </row>
    <row r="37" spans="1:14" hidden="1">
      <c r="A37" s="39" t="s">
        <v>95</v>
      </c>
      <c r="B37" s="39" t="s">
        <v>96</v>
      </c>
      <c r="C37" s="39" t="s">
        <v>78</v>
      </c>
      <c r="D37" s="43">
        <v>43009</v>
      </c>
      <c r="E37" s="39" t="s">
        <v>34</v>
      </c>
      <c r="F37" s="39" t="s">
        <v>52</v>
      </c>
      <c r="G37" s="39" t="s">
        <v>97</v>
      </c>
      <c r="H37" s="39" t="s">
        <v>135</v>
      </c>
      <c r="I37" s="39" t="s">
        <v>99</v>
      </c>
      <c r="J37" s="44">
        <v>-100</v>
      </c>
      <c r="K37" s="39" t="s">
        <v>100</v>
      </c>
      <c r="L37" s="39" t="s">
        <v>58</v>
      </c>
      <c r="M37" s="39" t="str">
        <f>+VLOOKUP(C37/1,Map!A:B,2,FALSE)</f>
        <v>Other Revenue - Usage Data</v>
      </c>
      <c r="N37" s="39" t="str">
        <f>+VLOOKUP(L37/1,Map!E:G,3,FALSE)</f>
        <v>KY-CORPORATE</v>
      </c>
    </row>
    <row r="38" spans="1:14" hidden="1">
      <c r="A38" s="39" t="s">
        <v>95</v>
      </c>
      <c r="B38" s="39" t="s">
        <v>96</v>
      </c>
      <c r="C38" s="39" t="s">
        <v>78</v>
      </c>
      <c r="D38" s="43">
        <v>43009</v>
      </c>
      <c r="E38" s="39" t="s">
        <v>34</v>
      </c>
      <c r="F38" s="39" t="s">
        <v>52</v>
      </c>
      <c r="G38" s="39" t="s">
        <v>97</v>
      </c>
      <c r="H38" s="39" t="s">
        <v>136</v>
      </c>
      <c r="I38" s="39" t="s">
        <v>99</v>
      </c>
      <c r="J38" s="44">
        <v>-100</v>
      </c>
      <c r="K38" s="39" t="s">
        <v>100</v>
      </c>
      <c r="L38" s="39" t="s">
        <v>58</v>
      </c>
      <c r="M38" s="39" t="str">
        <f>+VLOOKUP(C38/1,Map!A:B,2,FALSE)</f>
        <v>Other Revenue - Usage Data</v>
      </c>
      <c r="N38" s="39" t="str">
        <f>+VLOOKUP(L38/1,Map!E:G,3,FALSE)</f>
        <v>KY-CORPORATE</v>
      </c>
    </row>
    <row r="39" spans="1:14" hidden="1">
      <c r="A39" s="39" t="s">
        <v>95</v>
      </c>
      <c r="B39" s="39" t="s">
        <v>96</v>
      </c>
      <c r="C39" s="39" t="s">
        <v>78</v>
      </c>
      <c r="D39" s="43">
        <v>43040</v>
      </c>
      <c r="E39" s="39" t="s">
        <v>34</v>
      </c>
      <c r="F39" s="39" t="s">
        <v>53</v>
      </c>
      <c r="G39" s="39" t="s">
        <v>97</v>
      </c>
      <c r="H39" s="39" t="s">
        <v>137</v>
      </c>
      <c r="I39" s="39" t="s">
        <v>99</v>
      </c>
      <c r="J39" s="44">
        <v>-500</v>
      </c>
      <c r="K39" s="39" t="s">
        <v>100</v>
      </c>
      <c r="L39" s="39" t="s">
        <v>58</v>
      </c>
      <c r="M39" s="39" t="str">
        <f>+VLOOKUP(C39/1,Map!A:B,2,FALSE)</f>
        <v>Other Revenue - Usage Data</v>
      </c>
      <c r="N39" s="39" t="str">
        <f>+VLOOKUP(L39/1,Map!E:G,3,FALSE)</f>
        <v>KY-CORPORATE</v>
      </c>
    </row>
    <row r="40" spans="1:14" hidden="1">
      <c r="A40" s="39" t="s">
        <v>95</v>
      </c>
      <c r="B40" s="39" t="s">
        <v>96</v>
      </c>
      <c r="C40" s="39" t="s">
        <v>78</v>
      </c>
      <c r="D40" s="43">
        <v>43040</v>
      </c>
      <c r="E40" s="39" t="s">
        <v>34</v>
      </c>
      <c r="F40" s="39" t="s">
        <v>53</v>
      </c>
      <c r="G40" s="39" t="s">
        <v>97</v>
      </c>
      <c r="H40" s="39" t="s">
        <v>138</v>
      </c>
      <c r="I40" s="39" t="s">
        <v>99</v>
      </c>
      <c r="J40" s="44">
        <v>-100</v>
      </c>
      <c r="K40" s="39" t="s">
        <v>100</v>
      </c>
      <c r="L40" s="39" t="s">
        <v>58</v>
      </c>
      <c r="M40" s="39" t="str">
        <f>+VLOOKUP(C40/1,Map!A:B,2,FALSE)</f>
        <v>Other Revenue - Usage Data</v>
      </c>
      <c r="N40" s="39" t="str">
        <f>+VLOOKUP(L40/1,Map!E:G,3,FALSE)</f>
        <v>KY-CORPORATE</v>
      </c>
    </row>
    <row r="41" spans="1:14" hidden="1">
      <c r="A41" s="39" t="s">
        <v>95</v>
      </c>
      <c r="B41" s="39" t="s">
        <v>96</v>
      </c>
      <c r="C41" s="39" t="s">
        <v>78</v>
      </c>
      <c r="D41" s="43">
        <v>43040</v>
      </c>
      <c r="E41" s="39" t="s">
        <v>34</v>
      </c>
      <c r="F41" s="39" t="s">
        <v>53</v>
      </c>
      <c r="G41" s="39" t="s">
        <v>97</v>
      </c>
      <c r="H41" s="39" t="s">
        <v>139</v>
      </c>
      <c r="I41" s="39" t="s">
        <v>99</v>
      </c>
      <c r="J41" s="44">
        <v>-1745.28</v>
      </c>
      <c r="K41" s="39" t="s">
        <v>100</v>
      </c>
      <c r="L41" s="39" t="s">
        <v>58</v>
      </c>
      <c r="M41" s="39" t="str">
        <f>+VLOOKUP(C41/1,Map!A:B,2,FALSE)</f>
        <v>Other Revenue - Usage Data</v>
      </c>
      <c r="N41" s="39" t="str">
        <f>+VLOOKUP(L41/1,Map!E:G,3,FALSE)</f>
        <v>KY-CORPORATE</v>
      </c>
    </row>
    <row r="42" spans="1:14" hidden="1">
      <c r="A42" s="39" t="s">
        <v>95</v>
      </c>
      <c r="B42" s="39" t="s">
        <v>96</v>
      </c>
      <c r="C42" s="39" t="s">
        <v>78</v>
      </c>
      <c r="D42" s="43">
        <v>43040</v>
      </c>
      <c r="E42" s="39" t="s">
        <v>34</v>
      </c>
      <c r="F42" s="39" t="s">
        <v>53</v>
      </c>
      <c r="G42" s="39" t="s">
        <v>97</v>
      </c>
      <c r="H42" s="39" t="s">
        <v>140</v>
      </c>
      <c r="I42" s="39" t="s">
        <v>99</v>
      </c>
      <c r="J42" s="44">
        <v>-100</v>
      </c>
      <c r="K42" s="39" t="s">
        <v>100</v>
      </c>
      <c r="L42" s="39" t="s">
        <v>58</v>
      </c>
      <c r="M42" s="39" t="str">
        <f>+VLOOKUP(C42/1,Map!A:B,2,FALSE)</f>
        <v>Other Revenue - Usage Data</v>
      </c>
      <c r="N42" s="39" t="str">
        <f>+VLOOKUP(L42/1,Map!E:G,3,FALSE)</f>
        <v>KY-CORPORATE</v>
      </c>
    </row>
    <row r="43" spans="1:14" hidden="1">
      <c r="A43" s="39" t="s">
        <v>95</v>
      </c>
      <c r="B43" s="39" t="s">
        <v>96</v>
      </c>
      <c r="C43" s="39" t="s">
        <v>78</v>
      </c>
      <c r="D43" s="43">
        <v>43040</v>
      </c>
      <c r="E43" s="39" t="s">
        <v>34</v>
      </c>
      <c r="F43" s="39" t="s">
        <v>53</v>
      </c>
      <c r="G43" s="39" t="s">
        <v>97</v>
      </c>
      <c r="H43" s="39" t="s">
        <v>141</v>
      </c>
      <c r="I43" s="39" t="s">
        <v>99</v>
      </c>
      <c r="J43" s="44">
        <v>-100</v>
      </c>
      <c r="K43" s="39" t="s">
        <v>100</v>
      </c>
      <c r="L43" s="39" t="s">
        <v>58</v>
      </c>
      <c r="M43" s="39" t="str">
        <f>+VLOOKUP(C43/1,Map!A:B,2,FALSE)</f>
        <v>Other Revenue - Usage Data</v>
      </c>
      <c r="N43" s="39" t="str">
        <f>+VLOOKUP(L43/1,Map!E:G,3,FALSE)</f>
        <v>KY-CORPORATE</v>
      </c>
    </row>
    <row r="44" spans="1:14" hidden="1">
      <c r="A44" s="39" t="s">
        <v>95</v>
      </c>
      <c r="B44" s="39" t="s">
        <v>96</v>
      </c>
      <c r="C44" s="39" t="s">
        <v>78</v>
      </c>
      <c r="D44" s="43">
        <v>43040</v>
      </c>
      <c r="E44" s="39" t="s">
        <v>34</v>
      </c>
      <c r="F44" s="39" t="s">
        <v>53</v>
      </c>
      <c r="G44" s="39" t="s">
        <v>97</v>
      </c>
      <c r="H44" s="39" t="s">
        <v>142</v>
      </c>
      <c r="I44" s="39" t="s">
        <v>99</v>
      </c>
      <c r="J44" s="44">
        <v>-100</v>
      </c>
      <c r="K44" s="39" t="s">
        <v>100</v>
      </c>
      <c r="L44" s="39" t="s">
        <v>58</v>
      </c>
      <c r="M44" s="39" t="str">
        <f>+VLOOKUP(C44/1,Map!A:B,2,FALSE)</f>
        <v>Other Revenue - Usage Data</v>
      </c>
      <c r="N44" s="39" t="str">
        <f>+VLOOKUP(L44/1,Map!E:G,3,FALSE)</f>
        <v>KY-CORPORATE</v>
      </c>
    </row>
    <row r="45" spans="1:14" hidden="1">
      <c r="A45" s="39" t="s">
        <v>95</v>
      </c>
      <c r="B45" s="39" t="s">
        <v>96</v>
      </c>
      <c r="C45" s="39" t="s">
        <v>78</v>
      </c>
      <c r="D45" s="43">
        <v>43070</v>
      </c>
      <c r="E45" s="39" t="s">
        <v>34</v>
      </c>
      <c r="F45" s="39" t="s">
        <v>54</v>
      </c>
      <c r="G45" s="39" t="s">
        <v>97</v>
      </c>
      <c r="H45" s="39" t="s">
        <v>143</v>
      </c>
      <c r="I45" s="39" t="s">
        <v>99</v>
      </c>
      <c r="J45" s="44">
        <v>-500</v>
      </c>
      <c r="K45" s="39" t="s">
        <v>100</v>
      </c>
      <c r="L45" s="39" t="s">
        <v>58</v>
      </c>
      <c r="M45" s="39" t="str">
        <f>+VLOOKUP(C45/1,Map!A:B,2,FALSE)</f>
        <v>Other Revenue - Usage Data</v>
      </c>
      <c r="N45" s="39" t="str">
        <f>+VLOOKUP(L45/1,Map!E:G,3,FALSE)</f>
        <v>KY-CORPORATE</v>
      </c>
    </row>
    <row r="46" spans="1:14" hidden="1">
      <c r="A46" s="39" t="s">
        <v>95</v>
      </c>
      <c r="B46" s="39" t="s">
        <v>96</v>
      </c>
      <c r="C46" s="39" t="s">
        <v>78</v>
      </c>
      <c r="D46" s="43">
        <v>43070</v>
      </c>
      <c r="E46" s="39" t="s">
        <v>34</v>
      </c>
      <c r="F46" s="39" t="s">
        <v>54</v>
      </c>
      <c r="G46" s="39" t="s">
        <v>97</v>
      </c>
      <c r="H46" s="39" t="s">
        <v>144</v>
      </c>
      <c r="I46" s="39" t="s">
        <v>99</v>
      </c>
      <c r="J46" s="44">
        <v>-100</v>
      </c>
      <c r="K46" s="39" t="s">
        <v>100</v>
      </c>
      <c r="L46" s="39" t="s">
        <v>58</v>
      </c>
      <c r="M46" s="39" t="str">
        <f>+VLOOKUP(C46/1,Map!A:B,2,FALSE)</f>
        <v>Other Revenue - Usage Data</v>
      </c>
      <c r="N46" s="39" t="str">
        <f>+VLOOKUP(L46/1,Map!E:G,3,FALSE)</f>
        <v>KY-CORPORATE</v>
      </c>
    </row>
    <row r="47" spans="1:14" hidden="1">
      <c r="A47" s="39" t="s">
        <v>95</v>
      </c>
      <c r="B47" s="39" t="s">
        <v>96</v>
      </c>
      <c r="C47" s="39" t="s">
        <v>78</v>
      </c>
      <c r="D47" s="43">
        <v>43070</v>
      </c>
      <c r="E47" s="39" t="s">
        <v>34</v>
      </c>
      <c r="F47" s="39" t="s">
        <v>54</v>
      </c>
      <c r="G47" s="39" t="s">
        <v>97</v>
      </c>
      <c r="H47" s="39" t="s">
        <v>145</v>
      </c>
      <c r="I47" s="39" t="s">
        <v>99</v>
      </c>
      <c r="J47" s="44">
        <v>-3236.28</v>
      </c>
      <c r="K47" s="39" t="s">
        <v>100</v>
      </c>
      <c r="L47" s="39" t="s">
        <v>58</v>
      </c>
      <c r="M47" s="39" t="str">
        <f>+VLOOKUP(C47/1,Map!A:B,2,FALSE)</f>
        <v>Other Revenue - Usage Data</v>
      </c>
      <c r="N47" s="39" t="str">
        <f>+VLOOKUP(L47/1,Map!E:G,3,FALSE)</f>
        <v>KY-CORPORATE</v>
      </c>
    </row>
    <row r="48" spans="1:14" hidden="1">
      <c r="A48" s="39" t="s">
        <v>95</v>
      </c>
      <c r="B48" s="39" t="s">
        <v>96</v>
      </c>
      <c r="C48" s="39" t="s">
        <v>78</v>
      </c>
      <c r="D48" s="43">
        <v>43070</v>
      </c>
      <c r="E48" s="39" t="s">
        <v>34</v>
      </c>
      <c r="F48" s="39" t="s">
        <v>54</v>
      </c>
      <c r="G48" s="39" t="s">
        <v>97</v>
      </c>
      <c r="H48" s="39" t="s">
        <v>146</v>
      </c>
      <c r="I48" s="39" t="s">
        <v>99</v>
      </c>
      <c r="J48" s="44">
        <v>-100</v>
      </c>
      <c r="K48" s="39" t="s">
        <v>100</v>
      </c>
      <c r="L48" s="39" t="s">
        <v>58</v>
      </c>
      <c r="M48" s="39" t="str">
        <f>+VLOOKUP(C48/1,Map!A:B,2,FALSE)</f>
        <v>Other Revenue - Usage Data</v>
      </c>
      <c r="N48" s="39" t="str">
        <f>+VLOOKUP(L48/1,Map!E:G,3,FALSE)</f>
        <v>KY-CORPORATE</v>
      </c>
    </row>
    <row r="49" spans="1:14" hidden="1">
      <c r="A49" s="39" t="s">
        <v>95</v>
      </c>
      <c r="B49" s="39" t="s">
        <v>96</v>
      </c>
      <c r="C49" s="39" t="s">
        <v>78</v>
      </c>
      <c r="D49" s="43">
        <v>43070</v>
      </c>
      <c r="E49" s="39" t="s">
        <v>34</v>
      </c>
      <c r="F49" s="39" t="s">
        <v>54</v>
      </c>
      <c r="G49" s="39" t="s">
        <v>97</v>
      </c>
      <c r="H49" s="39" t="s">
        <v>147</v>
      </c>
      <c r="I49" s="39" t="s">
        <v>99</v>
      </c>
      <c r="J49" s="44">
        <v>-100</v>
      </c>
      <c r="K49" s="39" t="s">
        <v>100</v>
      </c>
      <c r="L49" s="39" t="s">
        <v>58</v>
      </c>
      <c r="M49" s="39" t="str">
        <f>+VLOOKUP(C49/1,Map!A:B,2,FALSE)</f>
        <v>Other Revenue - Usage Data</v>
      </c>
      <c r="N49" s="39" t="str">
        <f>+VLOOKUP(L49/1,Map!E:G,3,FALSE)</f>
        <v>KY-CORPORATE</v>
      </c>
    </row>
    <row r="50" spans="1:14" hidden="1">
      <c r="A50" s="39" t="s">
        <v>95</v>
      </c>
      <c r="B50" s="39" t="s">
        <v>96</v>
      </c>
      <c r="C50" s="39" t="s">
        <v>78</v>
      </c>
      <c r="D50" s="43">
        <v>43070</v>
      </c>
      <c r="E50" s="39" t="s">
        <v>34</v>
      </c>
      <c r="F50" s="39" t="s">
        <v>54</v>
      </c>
      <c r="G50" s="39" t="s">
        <v>97</v>
      </c>
      <c r="H50" s="39" t="s">
        <v>148</v>
      </c>
      <c r="I50" s="39" t="s">
        <v>99</v>
      </c>
      <c r="J50" s="44">
        <v>-100</v>
      </c>
      <c r="K50" s="39" t="s">
        <v>100</v>
      </c>
      <c r="L50" s="39" t="s">
        <v>58</v>
      </c>
      <c r="M50" s="39" t="str">
        <f>+VLOOKUP(C50/1,Map!A:B,2,FALSE)</f>
        <v>Other Revenue - Usage Data</v>
      </c>
      <c r="N50" s="39" t="str">
        <f>+VLOOKUP(L50/1,Map!E:G,3,FALSE)</f>
        <v>KY-CORPORATE</v>
      </c>
    </row>
    <row r="51" spans="1:14" hidden="1">
      <c r="A51" s="39" t="s">
        <v>95</v>
      </c>
      <c r="B51" s="39" t="s">
        <v>96</v>
      </c>
      <c r="C51" s="39" t="s">
        <v>78</v>
      </c>
      <c r="D51" s="43">
        <v>43101</v>
      </c>
      <c r="E51" s="39" t="s">
        <v>35</v>
      </c>
      <c r="F51" s="39" t="s">
        <v>43</v>
      </c>
      <c r="G51" s="39" t="s">
        <v>97</v>
      </c>
      <c r="H51" s="39" t="s">
        <v>149</v>
      </c>
      <c r="I51" s="39" t="s">
        <v>99</v>
      </c>
      <c r="J51" s="44">
        <v>-500</v>
      </c>
      <c r="K51" s="39" t="s">
        <v>100</v>
      </c>
      <c r="L51" s="39" t="s">
        <v>58</v>
      </c>
      <c r="M51" s="39" t="str">
        <f>+VLOOKUP(C51/1,Map!A:B,2,FALSE)</f>
        <v>Other Revenue - Usage Data</v>
      </c>
      <c r="N51" s="39" t="str">
        <f>+VLOOKUP(L51/1,Map!E:G,3,FALSE)</f>
        <v>KY-CORPORATE</v>
      </c>
    </row>
    <row r="52" spans="1:14" hidden="1">
      <c r="A52" s="39" t="s">
        <v>95</v>
      </c>
      <c r="B52" s="39" t="s">
        <v>96</v>
      </c>
      <c r="C52" s="39" t="s">
        <v>78</v>
      </c>
      <c r="D52" s="43">
        <v>43101</v>
      </c>
      <c r="E52" s="39" t="s">
        <v>35</v>
      </c>
      <c r="F52" s="39" t="s">
        <v>43</v>
      </c>
      <c r="G52" s="39" t="s">
        <v>97</v>
      </c>
      <c r="H52" s="39" t="s">
        <v>150</v>
      </c>
      <c r="I52" s="39" t="s">
        <v>99</v>
      </c>
      <c r="J52" s="44">
        <v>-100</v>
      </c>
      <c r="K52" s="39" t="s">
        <v>100</v>
      </c>
      <c r="L52" s="39" t="s">
        <v>58</v>
      </c>
      <c r="M52" s="39" t="str">
        <f>+VLOOKUP(C52/1,Map!A:B,2,FALSE)</f>
        <v>Other Revenue - Usage Data</v>
      </c>
      <c r="N52" s="39" t="str">
        <f>+VLOOKUP(L52/1,Map!E:G,3,FALSE)</f>
        <v>KY-CORPORATE</v>
      </c>
    </row>
    <row r="53" spans="1:14" hidden="1">
      <c r="A53" s="39" t="s">
        <v>95</v>
      </c>
      <c r="B53" s="39" t="s">
        <v>96</v>
      </c>
      <c r="C53" s="39" t="s">
        <v>78</v>
      </c>
      <c r="D53" s="43">
        <v>43101</v>
      </c>
      <c r="E53" s="39" t="s">
        <v>35</v>
      </c>
      <c r="F53" s="39" t="s">
        <v>43</v>
      </c>
      <c r="G53" s="39" t="s">
        <v>97</v>
      </c>
      <c r="H53" s="39" t="s">
        <v>151</v>
      </c>
      <c r="I53" s="39" t="s">
        <v>99</v>
      </c>
      <c r="J53" s="44">
        <v>-3503.61</v>
      </c>
      <c r="K53" s="39" t="s">
        <v>100</v>
      </c>
      <c r="L53" s="39" t="s">
        <v>58</v>
      </c>
      <c r="M53" s="39" t="str">
        <f>+VLOOKUP(C53/1,Map!A:B,2,FALSE)</f>
        <v>Other Revenue - Usage Data</v>
      </c>
      <c r="N53" s="39" t="str">
        <f>+VLOOKUP(L53/1,Map!E:G,3,FALSE)</f>
        <v>KY-CORPORATE</v>
      </c>
    </row>
    <row r="54" spans="1:14" hidden="1">
      <c r="A54" s="39" t="s">
        <v>95</v>
      </c>
      <c r="B54" s="39" t="s">
        <v>96</v>
      </c>
      <c r="C54" s="39" t="s">
        <v>78</v>
      </c>
      <c r="D54" s="43">
        <v>43101</v>
      </c>
      <c r="E54" s="39" t="s">
        <v>35</v>
      </c>
      <c r="F54" s="39" t="s">
        <v>43</v>
      </c>
      <c r="G54" s="39" t="s">
        <v>97</v>
      </c>
      <c r="H54" s="39" t="s">
        <v>152</v>
      </c>
      <c r="I54" s="39" t="s">
        <v>99</v>
      </c>
      <c r="J54" s="44">
        <v>-100</v>
      </c>
      <c r="K54" s="39" t="s">
        <v>100</v>
      </c>
      <c r="L54" s="39" t="s">
        <v>58</v>
      </c>
      <c r="M54" s="39" t="str">
        <f>+VLOOKUP(C54/1,Map!A:B,2,FALSE)</f>
        <v>Other Revenue - Usage Data</v>
      </c>
      <c r="N54" s="39" t="str">
        <f>+VLOOKUP(L54/1,Map!E:G,3,FALSE)</f>
        <v>KY-CORPORATE</v>
      </c>
    </row>
    <row r="55" spans="1:14" hidden="1">
      <c r="A55" s="39" t="s">
        <v>95</v>
      </c>
      <c r="B55" s="39" t="s">
        <v>96</v>
      </c>
      <c r="C55" s="39" t="s">
        <v>78</v>
      </c>
      <c r="D55" s="43">
        <v>43101</v>
      </c>
      <c r="E55" s="39" t="s">
        <v>35</v>
      </c>
      <c r="F55" s="39" t="s">
        <v>43</v>
      </c>
      <c r="G55" s="39" t="s">
        <v>97</v>
      </c>
      <c r="H55" s="39" t="s">
        <v>153</v>
      </c>
      <c r="I55" s="39" t="s">
        <v>99</v>
      </c>
      <c r="J55" s="44">
        <v>-100</v>
      </c>
      <c r="K55" s="39" t="s">
        <v>100</v>
      </c>
      <c r="L55" s="39" t="s">
        <v>58</v>
      </c>
      <c r="M55" s="39" t="str">
        <f>+VLOOKUP(C55/1,Map!A:B,2,FALSE)</f>
        <v>Other Revenue - Usage Data</v>
      </c>
      <c r="N55" s="39" t="str">
        <f>+VLOOKUP(L55/1,Map!E:G,3,FALSE)</f>
        <v>KY-CORPORATE</v>
      </c>
    </row>
    <row r="56" spans="1:14" hidden="1">
      <c r="A56" s="39" t="s">
        <v>95</v>
      </c>
      <c r="B56" s="39" t="s">
        <v>96</v>
      </c>
      <c r="C56" s="39" t="s">
        <v>78</v>
      </c>
      <c r="D56" s="43">
        <v>43101</v>
      </c>
      <c r="E56" s="39" t="s">
        <v>35</v>
      </c>
      <c r="F56" s="39" t="s">
        <v>43</v>
      </c>
      <c r="G56" s="39" t="s">
        <v>97</v>
      </c>
      <c r="H56" s="39" t="s">
        <v>154</v>
      </c>
      <c r="I56" s="39" t="s">
        <v>99</v>
      </c>
      <c r="J56" s="44">
        <v>-100</v>
      </c>
      <c r="K56" s="39" t="s">
        <v>100</v>
      </c>
      <c r="L56" s="39" t="s">
        <v>58</v>
      </c>
      <c r="M56" s="39" t="str">
        <f>+VLOOKUP(C56/1,Map!A:B,2,FALSE)</f>
        <v>Other Revenue - Usage Data</v>
      </c>
      <c r="N56" s="39" t="str">
        <f>+VLOOKUP(L56/1,Map!E:G,3,FALSE)</f>
        <v>KY-CORPORATE</v>
      </c>
    </row>
    <row r="57" spans="1:14" hidden="1">
      <c r="A57" s="39" t="s">
        <v>95</v>
      </c>
      <c r="B57" s="39" t="s">
        <v>96</v>
      </c>
      <c r="C57" s="39" t="s">
        <v>78</v>
      </c>
      <c r="D57" s="43">
        <v>43132</v>
      </c>
      <c r="E57" s="39" t="s">
        <v>35</v>
      </c>
      <c r="F57" s="39" t="s">
        <v>44</v>
      </c>
      <c r="G57" s="39" t="s">
        <v>97</v>
      </c>
      <c r="H57" s="39" t="s">
        <v>155</v>
      </c>
      <c r="I57" s="39" t="s">
        <v>99</v>
      </c>
      <c r="J57" s="44">
        <v>-500</v>
      </c>
      <c r="K57" s="39" t="s">
        <v>100</v>
      </c>
      <c r="L57" s="39" t="s">
        <v>58</v>
      </c>
      <c r="M57" s="39" t="str">
        <f>+VLOOKUP(C57/1,Map!A:B,2,FALSE)</f>
        <v>Other Revenue - Usage Data</v>
      </c>
      <c r="N57" s="39" t="str">
        <f>+VLOOKUP(L57/1,Map!E:G,3,FALSE)</f>
        <v>KY-CORPORATE</v>
      </c>
    </row>
    <row r="58" spans="1:14" hidden="1">
      <c r="A58" s="39" t="s">
        <v>95</v>
      </c>
      <c r="B58" s="39" t="s">
        <v>96</v>
      </c>
      <c r="C58" s="39" t="s">
        <v>78</v>
      </c>
      <c r="D58" s="43">
        <v>43132</v>
      </c>
      <c r="E58" s="39" t="s">
        <v>35</v>
      </c>
      <c r="F58" s="39" t="s">
        <v>44</v>
      </c>
      <c r="G58" s="39" t="s">
        <v>97</v>
      </c>
      <c r="H58" s="39" t="s">
        <v>156</v>
      </c>
      <c r="I58" s="39" t="s">
        <v>99</v>
      </c>
      <c r="J58" s="44">
        <v>-100</v>
      </c>
      <c r="K58" s="39" t="s">
        <v>100</v>
      </c>
      <c r="L58" s="39" t="s">
        <v>58</v>
      </c>
      <c r="M58" s="39" t="str">
        <f>+VLOOKUP(C58/1,Map!A:B,2,FALSE)</f>
        <v>Other Revenue - Usage Data</v>
      </c>
      <c r="N58" s="39" t="str">
        <f>+VLOOKUP(L58/1,Map!E:G,3,FALSE)</f>
        <v>KY-CORPORATE</v>
      </c>
    </row>
    <row r="59" spans="1:14" hidden="1">
      <c r="A59" s="39" t="s">
        <v>95</v>
      </c>
      <c r="B59" s="39" t="s">
        <v>96</v>
      </c>
      <c r="C59" s="39" t="s">
        <v>78</v>
      </c>
      <c r="D59" s="43">
        <v>43132</v>
      </c>
      <c r="E59" s="39" t="s">
        <v>35</v>
      </c>
      <c r="F59" s="39" t="s">
        <v>44</v>
      </c>
      <c r="G59" s="39" t="s">
        <v>97</v>
      </c>
      <c r="H59" s="39" t="s">
        <v>157</v>
      </c>
      <c r="I59" s="39" t="s">
        <v>99</v>
      </c>
      <c r="J59" s="44">
        <v>-3352.86</v>
      </c>
      <c r="K59" s="39" t="s">
        <v>100</v>
      </c>
      <c r="L59" s="39" t="s">
        <v>58</v>
      </c>
      <c r="M59" s="39" t="str">
        <f>+VLOOKUP(C59/1,Map!A:B,2,FALSE)</f>
        <v>Other Revenue - Usage Data</v>
      </c>
      <c r="N59" s="39" t="str">
        <f>+VLOOKUP(L59/1,Map!E:G,3,FALSE)</f>
        <v>KY-CORPORATE</v>
      </c>
    </row>
    <row r="60" spans="1:14" hidden="1">
      <c r="A60" s="39" t="s">
        <v>95</v>
      </c>
      <c r="B60" s="39" t="s">
        <v>96</v>
      </c>
      <c r="C60" s="39" t="s">
        <v>78</v>
      </c>
      <c r="D60" s="43">
        <v>43132</v>
      </c>
      <c r="E60" s="39" t="s">
        <v>35</v>
      </c>
      <c r="F60" s="39" t="s">
        <v>44</v>
      </c>
      <c r="G60" s="39" t="s">
        <v>97</v>
      </c>
      <c r="H60" s="39" t="s">
        <v>158</v>
      </c>
      <c r="I60" s="39" t="s">
        <v>99</v>
      </c>
      <c r="J60" s="44">
        <v>-100</v>
      </c>
      <c r="K60" s="39" t="s">
        <v>100</v>
      </c>
      <c r="L60" s="39" t="s">
        <v>58</v>
      </c>
      <c r="M60" s="39" t="str">
        <f>+VLOOKUP(C60/1,Map!A:B,2,FALSE)</f>
        <v>Other Revenue - Usage Data</v>
      </c>
      <c r="N60" s="39" t="str">
        <f>+VLOOKUP(L60/1,Map!E:G,3,FALSE)</f>
        <v>KY-CORPORATE</v>
      </c>
    </row>
    <row r="61" spans="1:14" hidden="1">
      <c r="A61" s="39" t="s">
        <v>95</v>
      </c>
      <c r="B61" s="39" t="s">
        <v>96</v>
      </c>
      <c r="C61" s="39" t="s">
        <v>78</v>
      </c>
      <c r="D61" s="43">
        <v>43132</v>
      </c>
      <c r="E61" s="39" t="s">
        <v>35</v>
      </c>
      <c r="F61" s="39" t="s">
        <v>44</v>
      </c>
      <c r="G61" s="39" t="s">
        <v>97</v>
      </c>
      <c r="H61" s="39" t="s">
        <v>159</v>
      </c>
      <c r="I61" s="39" t="s">
        <v>99</v>
      </c>
      <c r="J61" s="44">
        <v>-100</v>
      </c>
      <c r="K61" s="39" t="s">
        <v>100</v>
      </c>
      <c r="L61" s="39" t="s">
        <v>58</v>
      </c>
      <c r="M61" s="39" t="str">
        <f>+VLOOKUP(C61/1,Map!A:B,2,FALSE)</f>
        <v>Other Revenue - Usage Data</v>
      </c>
      <c r="N61" s="39" t="str">
        <f>+VLOOKUP(L61/1,Map!E:G,3,FALSE)</f>
        <v>KY-CORPORATE</v>
      </c>
    </row>
    <row r="62" spans="1:14" hidden="1">
      <c r="A62" s="39" t="s">
        <v>95</v>
      </c>
      <c r="B62" s="39" t="s">
        <v>96</v>
      </c>
      <c r="C62" s="39" t="s">
        <v>78</v>
      </c>
      <c r="D62" s="43">
        <v>43132</v>
      </c>
      <c r="E62" s="39" t="s">
        <v>35</v>
      </c>
      <c r="F62" s="39" t="s">
        <v>44</v>
      </c>
      <c r="G62" s="39" t="s">
        <v>97</v>
      </c>
      <c r="H62" s="39" t="s">
        <v>160</v>
      </c>
      <c r="I62" s="39" t="s">
        <v>99</v>
      </c>
      <c r="J62" s="44">
        <v>-100</v>
      </c>
      <c r="K62" s="39" t="s">
        <v>100</v>
      </c>
      <c r="L62" s="39" t="s">
        <v>58</v>
      </c>
      <c r="M62" s="39" t="str">
        <f>+VLOOKUP(C62/1,Map!A:B,2,FALSE)</f>
        <v>Other Revenue - Usage Data</v>
      </c>
      <c r="N62" s="39" t="str">
        <f>+VLOOKUP(L62/1,Map!E:G,3,FALSE)</f>
        <v>KY-CORPORATE</v>
      </c>
    </row>
    <row r="63" spans="1:14" hidden="1">
      <c r="A63" s="39" t="s">
        <v>95</v>
      </c>
      <c r="B63" s="39" t="s">
        <v>96</v>
      </c>
      <c r="C63" s="39" t="s">
        <v>78</v>
      </c>
      <c r="D63" s="43">
        <v>43160</v>
      </c>
      <c r="E63" s="39" t="s">
        <v>35</v>
      </c>
      <c r="F63" s="39" t="s">
        <v>45</v>
      </c>
      <c r="G63" s="39" t="s">
        <v>97</v>
      </c>
      <c r="H63" s="39" t="s">
        <v>161</v>
      </c>
      <c r="I63" s="39" t="s">
        <v>99</v>
      </c>
      <c r="J63" s="44">
        <v>-500</v>
      </c>
      <c r="K63" s="39" t="s">
        <v>100</v>
      </c>
      <c r="L63" s="39" t="s">
        <v>58</v>
      </c>
      <c r="M63" s="39" t="str">
        <f>+VLOOKUP(C63/1,Map!A:B,2,FALSE)</f>
        <v>Other Revenue - Usage Data</v>
      </c>
      <c r="N63" s="39" t="str">
        <f>+VLOOKUP(L63/1,Map!E:G,3,FALSE)</f>
        <v>KY-CORPORATE</v>
      </c>
    </row>
    <row r="64" spans="1:14" hidden="1">
      <c r="A64" s="39" t="s">
        <v>95</v>
      </c>
      <c r="B64" s="39" t="s">
        <v>96</v>
      </c>
      <c r="C64" s="39" t="s">
        <v>78</v>
      </c>
      <c r="D64" s="43">
        <v>43160</v>
      </c>
      <c r="E64" s="39" t="s">
        <v>35</v>
      </c>
      <c r="F64" s="39" t="s">
        <v>45</v>
      </c>
      <c r="G64" s="39" t="s">
        <v>97</v>
      </c>
      <c r="H64" s="39" t="s">
        <v>162</v>
      </c>
      <c r="I64" s="39" t="s">
        <v>99</v>
      </c>
      <c r="J64" s="44">
        <v>-100</v>
      </c>
      <c r="K64" s="39" t="s">
        <v>100</v>
      </c>
      <c r="L64" s="39" t="s">
        <v>58</v>
      </c>
      <c r="M64" s="39" t="str">
        <f>+VLOOKUP(C64/1,Map!A:B,2,FALSE)</f>
        <v>Other Revenue - Usage Data</v>
      </c>
      <c r="N64" s="39" t="str">
        <f>+VLOOKUP(L64/1,Map!E:G,3,FALSE)</f>
        <v>KY-CORPORATE</v>
      </c>
    </row>
    <row r="65" spans="1:14" hidden="1">
      <c r="A65" s="39" t="s">
        <v>95</v>
      </c>
      <c r="B65" s="39" t="s">
        <v>96</v>
      </c>
      <c r="C65" s="39" t="s">
        <v>78</v>
      </c>
      <c r="D65" s="43">
        <v>43160</v>
      </c>
      <c r="E65" s="39" t="s">
        <v>35</v>
      </c>
      <c r="F65" s="39" t="s">
        <v>45</v>
      </c>
      <c r="G65" s="39" t="s">
        <v>97</v>
      </c>
      <c r="H65" s="39" t="s">
        <v>163</v>
      </c>
      <c r="I65" s="39" t="s">
        <v>99</v>
      </c>
      <c r="J65" s="44">
        <v>-3300.3</v>
      </c>
      <c r="K65" s="39" t="s">
        <v>100</v>
      </c>
      <c r="L65" s="39" t="s">
        <v>58</v>
      </c>
      <c r="M65" s="39" t="str">
        <f>+VLOOKUP(C65/1,Map!A:B,2,FALSE)</f>
        <v>Other Revenue - Usage Data</v>
      </c>
      <c r="N65" s="39" t="str">
        <f>+VLOOKUP(L65/1,Map!E:G,3,FALSE)</f>
        <v>KY-CORPORATE</v>
      </c>
    </row>
    <row r="66" spans="1:14" hidden="1">
      <c r="A66" s="39" t="s">
        <v>95</v>
      </c>
      <c r="B66" s="39" t="s">
        <v>96</v>
      </c>
      <c r="C66" s="39" t="s">
        <v>78</v>
      </c>
      <c r="D66" s="43">
        <v>43160</v>
      </c>
      <c r="E66" s="39" t="s">
        <v>35</v>
      </c>
      <c r="F66" s="39" t="s">
        <v>45</v>
      </c>
      <c r="G66" s="39" t="s">
        <v>97</v>
      </c>
      <c r="H66" s="39" t="s">
        <v>164</v>
      </c>
      <c r="I66" s="39" t="s">
        <v>99</v>
      </c>
      <c r="J66" s="44">
        <v>-100</v>
      </c>
      <c r="K66" s="39" t="s">
        <v>100</v>
      </c>
      <c r="L66" s="39" t="s">
        <v>58</v>
      </c>
      <c r="M66" s="39" t="str">
        <f>+VLOOKUP(C66/1,Map!A:B,2,FALSE)</f>
        <v>Other Revenue - Usage Data</v>
      </c>
      <c r="N66" s="39" t="str">
        <f>+VLOOKUP(L66/1,Map!E:G,3,FALSE)</f>
        <v>KY-CORPORATE</v>
      </c>
    </row>
    <row r="67" spans="1:14" hidden="1">
      <c r="A67" s="39" t="s">
        <v>95</v>
      </c>
      <c r="B67" s="39" t="s">
        <v>96</v>
      </c>
      <c r="C67" s="39" t="s">
        <v>78</v>
      </c>
      <c r="D67" s="43">
        <v>43160</v>
      </c>
      <c r="E67" s="39" t="s">
        <v>35</v>
      </c>
      <c r="F67" s="39" t="s">
        <v>45</v>
      </c>
      <c r="G67" s="39" t="s">
        <v>97</v>
      </c>
      <c r="H67" s="39" t="s">
        <v>165</v>
      </c>
      <c r="I67" s="39" t="s">
        <v>99</v>
      </c>
      <c r="J67" s="44">
        <v>-100</v>
      </c>
      <c r="K67" s="39" t="s">
        <v>100</v>
      </c>
      <c r="L67" s="39" t="s">
        <v>58</v>
      </c>
      <c r="M67" s="39" t="str">
        <f>+VLOOKUP(C67/1,Map!A:B,2,FALSE)</f>
        <v>Other Revenue - Usage Data</v>
      </c>
      <c r="N67" s="39" t="str">
        <f>+VLOOKUP(L67/1,Map!E:G,3,FALSE)</f>
        <v>KY-CORPORATE</v>
      </c>
    </row>
    <row r="68" spans="1:14" hidden="1">
      <c r="A68" s="39" t="s">
        <v>95</v>
      </c>
      <c r="B68" s="39" t="s">
        <v>96</v>
      </c>
      <c r="C68" s="39" t="s">
        <v>78</v>
      </c>
      <c r="D68" s="43">
        <v>43160</v>
      </c>
      <c r="E68" s="39" t="s">
        <v>35</v>
      </c>
      <c r="F68" s="39" t="s">
        <v>45</v>
      </c>
      <c r="G68" s="39" t="s">
        <v>97</v>
      </c>
      <c r="H68" s="39" t="s">
        <v>166</v>
      </c>
      <c r="I68" s="39" t="s">
        <v>99</v>
      </c>
      <c r="J68" s="44">
        <v>-100</v>
      </c>
      <c r="K68" s="39" t="s">
        <v>100</v>
      </c>
      <c r="L68" s="39" t="s">
        <v>58</v>
      </c>
      <c r="M68" s="39" t="str">
        <f>+VLOOKUP(C68/1,Map!A:B,2,FALSE)</f>
        <v>Other Revenue - Usage Data</v>
      </c>
      <c r="N68" s="39" t="str">
        <f>+VLOOKUP(L68/1,Map!E:G,3,FALSE)</f>
        <v>KY-CORPORATE</v>
      </c>
    </row>
    <row r="69" spans="1:14" hidden="1">
      <c r="A69" s="39" t="s">
        <v>95</v>
      </c>
      <c r="B69" s="39" t="s">
        <v>96</v>
      </c>
      <c r="C69" s="39" t="s">
        <v>78</v>
      </c>
      <c r="D69" s="43">
        <v>43191</v>
      </c>
      <c r="E69" s="39" t="s">
        <v>35</v>
      </c>
      <c r="F69" s="39" t="s">
        <v>46</v>
      </c>
      <c r="G69" s="39" t="s">
        <v>97</v>
      </c>
      <c r="H69" s="39" t="s">
        <v>167</v>
      </c>
      <c r="I69" s="39" t="s">
        <v>99</v>
      </c>
      <c r="J69" s="44">
        <v>-500</v>
      </c>
      <c r="K69" s="39" t="s">
        <v>100</v>
      </c>
      <c r="L69" s="39" t="s">
        <v>58</v>
      </c>
      <c r="M69" s="39" t="str">
        <f>+VLOOKUP(C69/1,Map!A:B,2,FALSE)</f>
        <v>Other Revenue - Usage Data</v>
      </c>
      <c r="N69" s="39" t="str">
        <f>+VLOOKUP(L69/1,Map!E:G,3,FALSE)</f>
        <v>KY-CORPORATE</v>
      </c>
    </row>
    <row r="70" spans="1:14" hidden="1">
      <c r="A70" s="39" t="s">
        <v>95</v>
      </c>
      <c r="B70" s="39" t="s">
        <v>96</v>
      </c>
      <c r="C70" s="39" t="s">
        <v>78</v>
      </c>
      <c r="D70" s="43">
        <v>43191</v>
      </c>
      <c r="E70" s="39" t="s">
        <v>35</v>
      </c>
      <c r="F70" s="39" t="s">
        <v>46</v>
      </c>
      <c r="G70" s="39" t="s">
        <v>97</v>
      </c>
      <c r="H70" s="39" t="s">
        <v>168</v>
      </c>
      <c r="I70" s="39" t="s">
        <v>99</v>
      </c>
      <c r="J70" s="44">
        <v>-100</v>
      </c>
      <c r="K70" s="39" t="s">
        <v>100</v>
      </c>
      <c r="L70" s="39" t="s">
        <v>58</v>
      </c>
      <c r="M70" s="39" t="str">
        <f>+VLOOKUP(C70/1,Map!A:B,2,FALSE)</f>
        <v>Other Revenue - Usage Data</v>
      </c>
      <c r="N70" s="39" t="str">
        <f>+VLOOKUP(L70/1,Map!E:G,3,FALSE)</f>
        <v>KY-CORPORATE</v>
      </c>
    </row>
    <row r="71" spans="1:14" hidden="1">
      <c r="A71" s="39" t="s">
        <v>95</v>
      </c>
      <c r="B71" s="39" t="s">
        <v>96</v>
      </c>
      <c r="C71" s="39" t="s">
        <v>78</v>
      </c>
      <c r="D71" s="43">
        <v>43191</v>
      </c>
      <c r="E71" s="39" t="s">
        <v>35</v>
      </c>
      <c r="F71" s="39" t="s">
        <v>46</v>
      </c>
      <c r="G71" s="39" t="s">
        <v>97</v>
      </c>
      <c r="H71" s="39" t="s">
        <v>169</v>
      </c>
      <c r="I71" s="39" t="s">
        <v>99</v>
      </c>
      <c r="J71" s="44">
        <v>-3530.19</v>
      </c>
      <c r="K71" s="39" t="s">
        <v>100</v>
      </c>
      <c r="L71" s="39" t="s">
        <v>58</v>
      </c>
      <c r="M71" s="39" t="str">
        <f>+VLOOKUP(C71/1,Map!A:B,2,FALSE)</f>
        <v>Other Revenue - Usage Data</v>
      </c>
      <c r="N71" s="39" t="str">
        <f>+VLOOKUP(L71/1,Map!E:G,3,FALSE)</f>
        <v>KY-CORPORATE</v>
      </c>
    </row>
    <row r="72" spans="1:14" hidden="1">
      <c r="A72" s="39" t="s">
        <v>95</v>
      </c>
      <c r="B72" s="39" t="s">
        <v>96</v>
      </c>
      <c r="C72" s="39" t="s">
        <v>78</v>
      </c>
      <c r="D72" s="43">
        <v>43191</v>
      </c>
      <c r="E72" s="39" t="s">
        <v>35</v>
      </c>
      <c r="F72" s="39" t="s">
        <v>46</v>
      </c>
      <c r="G72" s="39" t="s">
        <v>97</v>
      </c>
      <c r="H72" s="39" t="s">
        <v>170</v>
      </c>
      <c r="I72" s="39" t="s">
        <v>99</v>
      </c>
      <c r="J72" s="44">
        <v>-100</v>
      </c>
      <c r="K72" s="39" t="s">
        <v>100</v>
      </c>
      <c r="L72" s="39" t="s">
        <v>58</v>
      </c>
      <c r="M72" s="39" t="str">
        <f>+VLOOKUP(C72/1,Map!A:B,2,FALSE)</f>
        <v>Other Revenue - Usage Data</v>
      </c>
      <c r="N72" s="39" t="str">
        <f>+VLOOKUP(L72/1,Map!E:G,3,FALSE)</f>
        <v>KY-CORPORATE</v>
      </c>
    </row>
    <row r="73" spans="1:14" hidden="1">
      <c r="A73" s="39" t="s">
        <v>95</v>
      </c>
      <c r="B73" s="39" t="s">
        <v>96</v>
      </c>
      <c r="C73" s="39" t="s">
        <v>78</v>
      </c>
      <c r="D73" s="43">
        <v>43191</v>
      </c>
      <c r="E73" s="39" t="s">
        <v>35</v>
      </c>
      <c r="F73" s="39" t="s">
        <v>46</v>
      </c>
      <c r="G73" s="39" t="s">
        <v>97</v>
      </c>
      <c r="H73" s="39" t="s">
        <v>171</v>
      </c>
      <c r="I73" s="39" t="s">
        <v>99</v>
      </c>
      <c r="J73" s="44">
        <v>-100</v>
      </c>
      <c r="K73" s="39" t="s">
        <v>100</v>
      </c>
      <c r="L73" s="39" t="s">
        <v>58</v>
      </c>
      <c r="M73" s="39" t="str">
        <f>+VLOOKUP(C73/1,Map!A:B,2,FALSE)</f>
        <v>Other Revenue - Usage Data</v>
      </c>
      <c r="N73" s="39" t="str">
        <f>+VLOOKUP(L73/1,Map!E:G,3,FALSE)</f>
        <v>KY-CORPORATE</v>
      </c>
    </row>
    <row r="74" spans="1:14" hidden="1">
      <c r="A74" s="39" t="s">
        <v>95</v>
      </c>
      <c r="B74" s="39" t="s">
        <v>96</v>
      </c>
      <c r="C74" s="39" t="s">
        <v>78</v>
      </c>
      <c r="D74" s="43">
        <v>43191</v>
      </c>
      <c r="E74" s="39" t="s">
        <v>35</v>
      </c>
      <c r="F74" s="39" t="s">
        <v>46</v>
      </c>
      <c r="G74" s="39" t="s">
        <v>97</v>
      </c>
      <c r="H74" s="39" t="s">
        <v>172</v>
      </c>
      <c r="I74" s="39" t="s">
        <v>99</v>
      </c>
      <c r="J74" s="44">
        <v>-100</v>
      </c>
      <c r="K74" s="39" t="s">
        <v>100</v>
      </c>
      <c r="L74" s="39" t="s">
        <v>58</v>
      </c>
      <c r="M74" s="39" t="str">
        <f>+VLOOKUP(C74/1,Map!A:B,2,FALSE)</f>
        <v>Other Revenue - Usage Data</v>
      </c>
      <c r="N74" s="39" t="str">
        <f>+VLOOKUP(L74/1,Map!E:G,3,FALSE)</f>
        <v>KY-CORPORATE</v>
      </c>
    </row>
    <row r="75" spans="1:14" hidden="1">
      <c r="A75" s="39" t="s">
        <v>95</v>
      </c>
      <c r="B75" s="39" t="s">
        <v>96</v>
      </c>
      <c r="C75" s="39" t="s">
        <v>78</v>
      </c>
      <c r="D75" s="43">
        <v>43221</v>
      </c>
      <c r="E75" s="39" t="s">
        <v>35</v>
      </c>
      <c r="F75" s="39" t="s">
        <v>47</v>
      </c>
      <c r="G75" s="39" t="s">
        <v>97</v>
      </c>
      <c r="H75" s="39" t="s">
        <v>173</v>
      </c>
      <c r="I75" s="39" t="s">
        <v>99</v>
      </c>
      <c r="J75" s="44">
        <v>-500</v>
      </c>
      <c r="K75" s="39" t="s">
        <v>100</v>
      </c>
      <c r="L75" s="39" t="s">
        <v>58</v>
      </c>
      <c r="M75" s="39" t="str">
        <f>+VLOOKUP(C75/1,Map!A:B,2,FALSE)</f>
        <v>Other Revenue - Usage Data</v>
      </c>
      <c r="N75" s="39" t="str">
        <f>+VLOOKUP(L75/1,Map!E:G,3,FALSE)</f>
        <v>KY-CORPORATE</v>
      </c>
    </row>
    <row r="76" spans="1:14" hidden="1">
      <c r="A76" s="39" t="s">
        <v>95</v>
      </c>
      <c r="B76" s="39" t="s">
        <v>96</v>
      </c>
      <c r="C76" s="39" t="s">
        <v>78</v>
      </c>
      <c r="D76" s="43">
        <v>43221</v>
      </c>
      <c r="E76" s="39" t="s">
        <v>35</v>
      </c>
      <c r="F76" s="39" t="s">
        <v>47</v>
      </c>
      <c r="G76" s="39" t="s">
        <v>97</v>
      </c>
      <c r="H76" s="39" t="s">
        <v>174</v>
      </c>
      <c r="I76" s="39" t="s">
        <v>99</v>
      </c>
      <c r="J76" s="44">
        <v>-100</v>
      </c>
      <c r="K76" s="39" t="s">
        <v>100</v>
      </c>
      <c r="L76" s="39" t="s">
        <v>58</v>
      </c>
      <c r="M76" s="39" t="str">
        <f>+VLOOKUP(C76/1,Map!A:B,2,FALSE)</f>
        <v>Other Revenue - Usage Data</v>
      </c>
      <c r="N76" s="39" t="str">
        <f>+VLOOKUP(L76/1,Map!E:G,3,FALSE)</f>
        <v>KY-CORPORATE</v>
      </c>
    </row>
    <row r="77" spans="1:14" hidden="1">
      <c r="A77" s="39" t="s">
        <v>95</v>
      </c>
      <c r="B77" s="39" t="s">
        <v>96</v>
      </c>
      <c r="C77" s="39" t="s">
        <v>78</v>
      </c>
      <c r="D77" s="43">
        <v>43221</v>
      </c>
      <c r="E77" s="39" t="s">
        <v>35</v>
      </c>
      <c r="F77" s="39" t="s">
        <v>47</v>
      </c>
      <c r="G77" s="39" t="s">
        <v>97</v>
      </c>
      <c r="H77" s="39" t="s">
        <v>175</v>
      </c>
      <c r="I77" s="39" t="s">
        <v>99</v>
      </c>
      <c r="J77" s="44">
        <v>-3292.77</v>
      </c>
      <c r="K77" s="39" t="s">
        <v>100</v>
      </c>
      <c r="L77" s="39" t="s">
        <v>58</v>
      </c>
      <c r="M77" s="39" t="str">
        <f>+VLOOKUP(C77/1,Map!A:B,2,FALSE)</f>
        <v>Other Revenue - Usage Data</v>
      </c>
      <c r="N77" s="39" t="str">
        <f>+VLOOKUP(L77/1,Map!E:G,3,FALSE)</f>
        <v>KY-CORPORATE</v>
      </c>
    </row>
    <row r="78" spans="1:14" hidden="1">
      <c r="A78" s="39" t="s">
        <v>95</v>
      </c>
      <c r="B78" s="39" t="s">
        <v>96</v>
      </c>
      <c r="C78" s="39" t="s">
        <v>78</v>
      </c>
      <c r="D78" s="43">
        <v>43221</v>
      </c>
      <c r="E78" s="39" t="s">
        <v>35</v>
      </c>
      <c r="F78" s="39" t="s">
        <v>47</v>
      </c>
      <c r="G78" s="39" t="s">
        <v>97</v>
      </c>
      <c r="H78" s="39" t="s">
        <v>176</v>
      </c>
      <c r="I78" s="39" t="s">
        <v>99</v>
      </c>
      <c r="J78" s="44">
        <v>-100</v>
      </c>
      <c r="K78" s="39" t="s">
        <v>100</v>
      </c>
      <c r="L78" s="39" t="s">
        <v>58</v>
      </c>
      <c r="M78" s="39" t="str">
        <f>+VLOOKUP(C78/1,Map!A:B,2,FALSE)</f>
        <v>Other Revenue - Usage Data</v>
      </c>
      <c r="N78" s="39" t="str">
        <f>+VLOOKUP(L78/1,Map!E:G,3,FALSE)</f>
        <v>KY-CORPORATE</v>
      </c>
    </row>
    <row r="79" spans="1:14" hidden="1">
      <c r="A79" s="39" t="s">
        <v>95</v>
      </c>
      <c r="B79" s="39" t="s">
        <v>96</v>
      </c>
      <c r="C79" s="39" t="s">
        <v>78</v>
      </c>
      <c r="D79" s="43">
        <v>43221</v>
      </c>
      <c r="E79" s="39" t="s">
        <v>35</v>
      </c>
      <c r="F79" s="39" t="s">
        <v>47</v>
      </c>
      <c r="G79" s="39" t="s">
        <v>97</v>
      </c>
      <c r="H79" s="39" t="s">
        <v>177</v>
      </c>
      <c r="I79" s="39" t="s">
        <v>99</v>
      </c>
      <c r="J79" s="44">
        <v>-100</v>
      </c>
      <c r="K79" s="39" t="s">
        <v>100</v>
      </c>
      <c r="L79" s="39" t="s">
        <v>58</v>
      </c>
      <c r="M79" s="39" t="str">
        <f>+VLOOKUP(C79/1,Map!A:B,2,FALSE)</f>
        <v>Other Revenue - Usage Data</v>
      </c>
      <c r="N79" s="39" t="str">
        <f>+VLOOKUP(L79/1,Map!E:G,3,FALSE)</f>
        <v>KY-CORPORATE</v>
      </c>
    </row>
    <row r="80" spans="1:14" hidden="1">
      <c r="A80" s="39" t="s">
        <v>95</v>
      </c>
      <c r="B80" s="39" t="s">
        <v>96</v>
      </c>
      <c r="C80" s="39" t="s">
        <v>78</v>
      </c>
      <c r="D80" s="43">
        <v>43221</v>
      </c>
      <c r="E80" s="39" t="s">
        <v>35</v>
      </c>
      <c r="F80" s="39" t="s">
        <v>47</v>
      </c>
      <c r="G80" s="39" t="s">
        <v>97</v>
      </c>
      <c r="H80" s="39" t="s">
        <v>178</v>
      </c>
      <c r="I80" s="39" t="s">
        <v>99</v>
      </c>
      <c r="J80" s="44">
        <v>-100</v>
      </c>
      <c r="K80" s="39" t="s">
        <v>100</v>
      </c>
      <c r="L80" s="39" t="s">
        <v>58</v>
      </c>
      <c r="M80" s="39" t="str">
        <f>+VLOOKUP(C80/1,Map!A:B,2,FALSE)</f>
        <v>Other Revenue - Usage Data</v>
      </c>
      <c r="N80" s="39" t="str">
        <f>+VLOOKUP(L80/1,Map!E:G,3,FALSE)</f>
        <v>KY-CORPORATE</v>
      </c>
    </row>
    <row r="81" spans="1:14" hidden="1">
      <c r="A81" s="39" t="s">
        <v>95</v>
      </c>
      <c r="B81" s="39" t="s">
        <v>96</v>
      </c>
      <c r="C81" s="39" t="s">
        <v>78</v>
      </c>
      <c r="D81" s="43">
        <v>43252</v>
      </c>
      <c r="E81" s="39" t="s">
        <v>35</v>
      </c>
      <c r="F81" s="39" t="s">
        <v>48</v>
      </c>
      <c r="G81" s="39" t="s">
        <v>97</v>
      </c>
      <c r="H81" s="39" t="s">
        <v>179</v>
      </c>
      <c r="I81" s="39" t="s">
        <v>99</v>
      </c>
      <c r="J81" s="44">
        <v>-500</v>
      </c>
      <c r="K81" s="39" t="s">
        <v>100</v>
      </c>
      <c r="L81" s="39" t="s">
        <v>58</v>
      </c>
      <c r="M81" s="39" t="str">
        <f>+VLOOKUP(C81/1,Map!A:B,2,FALSE)</f>
        <v>Other Revenue - Usage Data</v>
      </c>
      <c r="N81" s="39" t="str">
        <f>+VLOOKUP(L81/1,Map!E:G,3,FALSE)</f>
        <v>KY-CORPORATE</v>
      </c>
    </row>
    <row r="82" spans="1:14" hidden="1">
      <c r="A82" s="39" t="s">
        <v>95</v>
      </c>
      <c r="B82" s="39" t="s">
        <v>96</v>
      </c>
      <c r="C82" s="39" t="s">
        <v>78</v>
      </c>
      <c r="D82" s="43">
        <v>43252</v>
      </c>
      <c r="E82" s="39" t="s">
        <v>35</v>
      </c>
      <c r="F82" s="39" t="s">
        <v>48</v>
      </c>
      <c r="G82" s="39" t="s">
        <v>97</v>
      </c>
      <c r="H82" s="39" t="s">
        <v>180</v>
      </c>
      <c r="I82" s="39" t="s">
        <v>99</v>
      </c>
      <c r="J82" s="44">
        <v>-100</v>
      </c>
      <c r="K82" s="39" t="s">
        <v>100</v>
      </c>
      <c r="L82" s="39" t="s">
        <v>58</v>
      </c>
      <c r="M82" s="39" t="str">
        <f>+VLOOKUP(C82/1,Map!A:B,2,FALSE)</f>
        <v>Other Revenue - Usage Data</v>
      </c>
      <c r="N82" s="39" t="str">
        <f>+VLOOKUP(L82/1,Map!E:G,3,FALSE)</f>
        <v>KY-CORPORATE</v>
      </c>
    </row>
    <row r="83" spans="1:14" hidden="1">
      <c r="A83" s="39" t="s">
        <v>95</v>
      </c>
      <c r="B83" s="39" t="s">
        <v>96</v>
      </c>
      <c r="C83" s="39" t="s">
        <v>78</v>
      </c>
      <c r="D83" s="43">
        <v>43252</v>
      </c>
      <c r="E83" s="39" t="s">
        <v>35</v>
      </c>
      <c r="F83" s="39" t="s">
        <v>48</v>
      </c>
      <c r="G83" s="39" t="s">
        <v>97</v>
      </c>
      <c r="H83" s="39" t="s">
        <v>181</v>
      </c>
      <c r="I83" s="39" t="s">
        <v>99</v>
      </c>
      <c r="J83" s="44">
        <v>-3351.78</v>
      </c>
      <c r="K83" s="39" t="s">
        <v>100</v>
      </c>
      <c r="L83" s="39" t="s">
        <v>58</v>
      </c>
      <c r="M83" s="39" t="str">
        <f>+VLOOKUP(C83/1,Map!A:B,2,FALSE)</f>
        <v>Other Revenue - Usage Data</v>
      </c>
      <c r="N83" s="39" t="str">
        <f>+VLOOKUP(L83/1,Map!E:G,3,FALSE)</f>
        <v>KY-CORPORATE</v>
      </c>
    </row>
    <row r="84" spans="1:14" hidden="1">
      <c r="A84" s="39" t="s">
        <v>95</v>
      </c>
      <c r="B84" s="39" t="s">
        <v>96</v>
      </c>
      <c r="C84" s="39" t="s">
        <v>78</v>
      </c>
      <c r="D84" s="43">
        <v>43252</v>
      </c>
      <c r="E84" s="39" t="s">
        <v>35</v>
      </c>
      <c r="F84" s="39" t="s">
        <v>48</v>
      </c>
      <c r="G84" s="39" t="s">
        <v>97</v>
      </c>
      <c r="H84" s="39" t="s">
        <v>182</v>
      </c>
      <c r="I84" s="39" t="s">
        <v>99</v>
      </c>
      <c r="J84" s="44">
        <v>-100</v>
      </c>
      <c r="K84" s="39" t="s">
        <v>100</v>
      </c>
      <c r="L84" s="39" t="s">
        <v>58</v>
      </c>
      <c r="M84" s="39" t="str">
        <f>+VLOOKUP(C84/1,Map!A:B,2,FALSE)</f>
        <v>Other Revenue - Usage Data</v>
      </c>
      <c r="N84" s="39" t="str">
        <f>+VLOOKUP(L84/1,Map!E:G,3,FALSE)</f>
        <v>KY-CORPORATE</v>
      </c>
    </row>
    <row r="85" spans="1:14" hidden="1">
      <c r="A85" s="39" t="s">
        <v>95</v>
      </c>
      <c r="B85" s="39" t="s">
        <v>96</v>
      </c>
      <c r="C85" s="39" t="s">
        <v>78</v>
      </c>
      <c r="D85" s="43">
        <v>43252</v>
      </c>
      <c r="E85" s="39" t="s">
        <v>35</v>
      </c>
      <c r="F85" s="39" t="s">
        <v>48</v>
      </c>
      <c r="G85" s="39" t="s">
        <v>97</v>
      </c>
      <c r="H85" s="39" t="s">
        <v>183</v>
      </c>
      <c r="I85" s="39" t="s">
        <v>99</v>
      </c>
      <c r="J85" s="44">
        <v>-100</v>
      </c>
      <c r="K85" s="39" t="s">
        <v>100</v>
      </c>
      <c r="L85" s="39" t="s">
        <v>58</v>
      </c>
      <c r="M85" s="39" t="str">
        <f>+VLOOKUP(C85/1,Map!A:B,2,FALSE)</f>
        <v>Other Revenue - Usage Data</v>
      </c>
      <c r="N85" s="39" t="str">
        <f>+VLOOKUP(L85/1,Map!E:G,3,FALSE)</f>
        <v>KY-CORPORATE</v>
      </c>
    </row>
    <row r="86" spans="1:14" hidden="1">
      <c r="A86" s="39" t="s">
        <v>95</v>
      </c>
      <c r="B86" s="39" t="s">
        <v>96</v>
      </c>
      <c r="C86" s="39" t="s">
        <v>78</v>
      </c>
      <c r="D86" s="43">
        <v>43252</v>
      </c>
      <c r="E86" s="39" t="s">
        <v>35</v>
      </c>
      <c r="F86" s="39" t="s">
        <v>48</v>
      </c>
      <c r="G86" s="39" t="s">
        <v>97</v>
      </c>
      <c r="H86" s="39" t="s">
        <v>184</v>
      </c>
      <c r="I86" s="39" t="s">
        <v>99</v>
      </c>
      <c r="J86" s="44">
        <v>-100</v>
      </c>
      <c r="K86" s="39" t="s">
        <v>100</v>
      </c>
      <c r="L86" s="39" t="s">
        <v>58</v>
      </c>
      <c r="M86" s="39" t="str">
        <f>+VLOOKUP(C86/1,Map!A:B,2,FALSE)</f>
        <v>Other Revenue - Usage Data</v>
      </c>
      <c r="N86" s="39" t="str">
        <f>+VLOOKUP(L86/1,Map!E:G,3,FALSE)</f>
        <v>KY-CORPORATE</v>
      </c>
    </row>
    <row r="87" spans="1:14" hidden="1">
      <c r="A87" s="39" t="s">
        <v>95</v>
      </c>
      <c r="B87" s="39" t="s">
        <v>96</v>
      </c>
      <c r="C87" s="39" t="s">
        <v>78</v>
      </c>
      <c r="D87" s="43">
        <v>43282</v>
      </c>
      <c r="E87" s="39" t="s">
        <v>35</v>
      </c>
      <c r="F87" s="39" t="s">
        <v>49</v>
      </c>
      <c r="G87" s="39" t="s">
        <v>97</v>
      </c>
      <c r="H87" s="39" t="s">
        <v>185</v>
      </c>
      <c r="I87" s="39" t="s">
        <v>99</v>
      </c>
      <c r="J87" s="44">
        <v>-500</v>
      </c>
      <c r="K87" s="39" t="s">
        <v>100</v>
      </c>
      <c r="L87" s="39" t="s">
        <v>58</v>
      </c>
      <c r="M87" s="39" t="str">
        <f>+VLOOKUP(C87/1,Map!A:B,2,FALSE)</f>
        <v>Other Revenue - Usage Data</v>
      </c>
      <c r="N87" s="39" t="str">
        <f>+VLOOKUP(L87/1,Map!E:G,3,FALSE)</f>
        <v>KY-CORPORATE</v>
      </c>
    </row>
    <row r="88" spans="1:14" hidden="1">
      <c r="A88" s="39" t="s">
        <v>95</v>
      </c>
      <c r="B88" s="39" t="s">
        <v>96</v>
      </c>
      <c r="C88" s="39" t="s">
        <v>78</v>
      </c>
      <c r="D88" s="43">
        <v>43282</v>
      </c>
      <c r="E88" s="39" t="s">
        <v>35</v>
      </c>
      <c r="F88" s="39" t="s">
        <v>49</v>
      </c>
      <c r="G88" s="39" t="s">
        <v>97</v>
      </c>
      <c r="H88" s="39" t="s">
        <v>186</v>
      </c>
      <c r="I88" s="39" t="s">
        <v>99</v>
      </c>
      <c r="J88" s="44">
        <v>-100</v>
      </c>
      <c r="K88" s="39" t="s">
        <v>100</v>
      </c>
      <c r="L88" s="39" t="s">
        <v>58</v>
      </c>
      <c r="M88" s="39" t="str">
        <f>+VLOOKUP(C88/1,Map!A:B,2,FALSE)</f>
        <v>Other Revenue - Usage Data</v>
      </c>
      <c r="N88" s="39" t="str">
        <f>+VLOOKUP(L88/1,Map!E:G,3,FALSE)</f>
        <v>KY-CORPORATE</v>
      </c>
    </row>
    <row r="89" spans="1:14" hidden="1">
      <c r="A89" s="39" t="s">
        <v>95</v>
      </c>
      <c r="B89" s="39" t="s">
        <v>96</v>
      </c>
      <c r="C89" s="39" t="s">
        <v>78</v>
      </c>
      <c r="D89" s="43">
        <v>43282</v>
      </c>
      <c r="E89" s="39" t="s">
        <v>35</v>
      </c>
      <c r="F89" s="39" t="s">
        <v>49</v>
      </c>
      <c r="G89" s="39" t="s">
        <v>97</v>
      </c>
      <c r="H89" s="39" t="s">
        <v>187</v>
      </c>
      <c r="I89" s="39" t="s">
        <v>99</v>
      </c>
      <c r="J89" s="44">
        <v>-3621.33</v>
      </c>
      <c r="K89" s="39" t="s">
        <v>100</v>
      </c>
      <c r="L89" s="39" t="s">
        <v>58</v>
      </c>
      <c r="M89" s="39" t="str">
        <f>+VLOOKUP(C89/1,Map!A:B,2,FALSE)</f>
        <v>Other Revenue - Usage Data</v>
      </c>
      <c r="N89" s="39" t="str">
        <f>+VLOOKUP(L89/1,Map!E:G,3,FALSE)</f>
        <v>KY-CORPORATE</v>
      </c>
    </row>
    <row r="90" spans="1:14" hidden="1">
      <c r="A90" s="39" t="s">
        <v>95</v>
      </c>
      <c r="B90" s="39" t="s">
        <v>96</v>
      </c>
      <c r="C90" s="39" t="s">
        <v>78</v>
      </c>
      <c r="D90" s="43">
        <v>43282</v>
      </c>
      <c r="E90" s="39" t="s">
        <v>35</v>
      </c>
      <c r="F90" s="39" t="s">
        <v>49</v>
      </c>
      <c r="G90" s="39" t="s">
        <v>97</v>
      </c>
      <c r="H90" s="39" t="s">
        <v>188</v>
      </c>
      <c r="I90" s="39" t="s">
        <v>99</v>
      </c>
      <c r="J90" s="44">
        <v>-100</v>
      </c>
      <c r="K90" s="39" t="s">
        <v>100</v>
      </c>
      <c r="L90" s="39" t="s">
        <v>58</v>
      </c>
      <c r="M90" s="39" t="str">
        <f>+VLOOKUP(C90/1,Map!A:B,2,FALSE)</f>
        <v>Other Revenue - Usage Data</v>
      </c>
      <c r="N90" s="39" t="str">
        <f>+VLOOKUP(L90/1,Map!E:G,3,FALSE)</f>
        <v>KY-CORPORATE</v>
      </c>
    </row>
    <row r="91" spans="1:14" hidden="1">
      <c r="A91" s="39" t="s">
        <v>95</v>
      </c>
      <c r="B91" s="39" t="s">
        <v>96</v>
      </c>
      <c r="C91" s="39" t="s">
        <v>78</v>
      </c>
      <c r="D91" s="43">
        <v>43282</v>
      </c>
      <c r="E91" s="39" t="s">
        <v>35</v>
      </c>
      <c r="F91" s="39" t="s">
        <v>49</v>
      </c>
      <c r="G91" s="39" t="s">
        <v>97</v>
      </c>
      <c r="H91" s="39" t="s">
        <v>189</v>
      </c>
      <c r="I91" s="39" t="s">
        <v>99</v>
      </c>
      <c r="J91" s="44">
        <v>-100</v>
      </c>
      <c r="K91" s="39" t="s">
        <v>100</v>
      </c>
      <c r="L91" s="39" t="s">
        <v>58</v>
      </c>
      <c r="M91" s="39" t="str">
        <f>+VLOOKUP(C91/1,Map!A:B,2,FALSE)</f>
        <v>Other Revenue - Usage Data</v>
      </c>
      <c r="N91" s="39" t="str">
        <f>+VLOOKUP(L91/1,Map!E:G,3,FALSE)</f>
        <v>KY-CORPORATE</v>
      </c>
    </row>
    <row r="92" spans="1:14" hidden="1">
      <c r="A92" s="39" t="s">
        <v>95</v>
      </c>
      <c r="B92" s="39" t="s">
        <v>96</v>
      </c>
      <c r="C92" s="39" t="s">
        <v>78</v>
      </c>
      <c r="D92" s="43">
        <v>43282</v>
      </c>
      <c r="E92" s="39" t="s">
        <v>35</v>
      </c>
      <c r="F92" s="39" t="s">
        <v>49</v>
      </c>
      <c r="G92" s="39" t="s">
        <v>97</v>
      </c>
      <c r="H92" s="39" t="s">
        <v>190</v>
      </c>
      <c r="I92" s="39" t="s">
        <v>99</v>
      </c>
      <c r="J92" s="44">
        <v>-100</v>
      </c>
      <c r="K92" s="39" t="s">
        <v>100</v>
      </c>
      <c r="L92" s="39" t="s">
        <v>58</v>
      </c>
      <c r="M92" s="39" t="str">
        <f>+VLOOKUP(C92/1,Map!A:B,2,FALSE)</f>
        <v>Other Revenue - Usage Data</v>
      </c>
      <c r="N92" s="39" t="str">
        <f>+VLOOKUP(L92/1,Map!E:G,3,FALSE)</f>
        <v>KY-CORPORATE</v>
      </c>
    </row>
    <row r="93" spans="1:14" hidden="1">
      <c r="A93" s="39" t="s">
        <v>95</v>
      </c>
      <c r="B93" s="39" t="s">
        <v>96</v>
      </c>
      <c r="C93" s="39" t="s">
        <v>78</v>
      </c>
      <c r="D93" s="43">
        <v>43313</v>
      </c>
      <c r="E93" s="39" t="s">
        <v>35</v>
      </c>
      <c r="F93" s="39" t="s">
        <v>50</v>
      </c>
      <c r="G93" s="39" t="s">
        <v>97</v>
      </c>
      <c r="H93" s="39" t="s">
        <v>191</v>
      </c>
      <c r="I93" s="39" t="s">
        <v>99</v>
      </c>
      <c r="J93" s="44">
        <v>-500</v>
      </c>
      <c r="K93" s="39" t="s">
        <v>100</v>
      </c>
      <c r="L93" s="39" t="s">
        <v>58</v>
      </c>
      <c r="M93" s="39" t="str">
        <f>+VLOOKUP(C93/1,Map!A:B,2,FALSE)</f>
        <v>Other Revenue - Usage Data</v>
      </c>
      <c r="N93" s="39" t="str">
        <f>+VLOOKUP(L93/1,Map!E:G,3,FALSE)</f>
        <v>KY-CORPORATE</v>
      </c>
    </row>
    <row r="94" spans="1:14" hidden="1">
      <c r="A94" s="39" t="s">
        <v>95</v>
      </c>
      <c r="B94" s="39" t="s">
        <v>96</v>
      </c>
      <c r="C94" s="39" t="s">
        <v>78</v>
      </c>
      <c r="D94" s="43">
        <v>43313</v>
      </c>
      <c r="E94" s="39" t="s">
        <v>35</v>
      </c>
      <c r="F94" s="39" t="s">
        <v>50</v>
      </c>
      <c r="G94" s="39" t="s">
        <v>97</v>
      </c>
      <c r="H94" s="39" t="s">
        <v>192</v>
      </c>
      <c r="I94" s="39" t="s">
        <v>99</v>
      </c>
      <c r="J94" s="44">
        <v>-100</v>
      </c>
      <c r="K94" s="39" t="s">
        <v>100</v>
      </c>
      <c r="L94" s="39" t="s">
        <v>58</v>
      </c>
      <c r="M94" s="39" t="str">
        <f>+VLOOKUP(C94/1,Map!A:B,2,FALSE)</f>
        <v>Other Revenue - Usage Data</v>
      </c>
      <c r="N94" s="39" t="str">
        <f>+VLOOKUP(L94/1,Map!E:G,3,FALSE)</f>
        <v>KY-CORPORATE</v>
      </c>
    </row>
    <row r="95" spans="1:14" hidden="1">
      <c r="A95" s="39" t="s">
        <v>95</v>
      </c>
      <c r="B95" s="39" t="s">
        <v>96</v>
      </c>
      <c r="C95" s="39" t="s">
        <v>78</v>
      </c>
      <c r="D95" s="43">
        <v>43313</v>
      </c>
      <c r="E95" s="39" t="s">
        <v>35</v>
      </c>
      <c r="F95" s="39" t="s">
        <v>50</v>
      </c>
      <c r="G95" s="39" t="s">
        <v>97</v>
      </c>
      <c r="H95" s="39" t="s">
        <v>193</v>
      </c>
      <c r="I95" s="39" t="s">
        <v>99</v>
      </c>
      <c r="J95" s="44">
        <v>-3269.07</v>
      </c>
      <c r="K95" s="39" t="s">
        <v>100</v>
      </c>
      <c r="L95" s="39" t="s">
        <v>58</v>
      </c>
      <c r="M95" s="39" t="str">
        <f>+VLOOKUP(C95/1,Map!A:B,2,FALSE)</f>
        <v>Other Revenue - Usage Data</v>
      </c>
      <c r="N95" s="39" t="str">
        <f>+VLOOKUP(L95/1,Map!E:G,3,FALSE)</f>
        <v>KY-CORPORATE</v>
      </c>
    </row>
    <row r="96" spans="1:14" hidden="1">
      <c r="A96" s="39" t="s">
        <v>95</v>
      </c>
      <c r="B96" s="39" t="s">
        <v>96</v>
      </c>
      <c r="C96" s="39" t="s">
        <v>78</v>
      </c>
      <c r="D96" s="43">
        <v>43313</v>
      </c>
      <c r="E96" s="39" t="s">
        <v>35</v>
      </c>
      <c r="F96" s="39" t="s">
        <v>50</v>
      </c>
      <c r="G96" s="39" t="s">
        <v>97</v>
      </c>
      <c r="H96" s="39" t="s">
        <v>194</v>
      </c>
      <c r="I96" s="39" t="s">
        <v>99</v>
      </c>
      <c r="J96" s="44">
        <v>-100</v>
      </c>
      <c r="K96" s="39" t="s">
        <v>100</v>
      </c>
      <c r="L96" s="39" t="s">
        <v>58</v>
      </c>
      <c r="M96" s="39" t="str">
        <f>+VLOOKUP(C96/1,Map!A:B,2,FALSE)</f>
        <v>Other Revenue - Usage Data</v>
      </c>
      <c r="N96" s="39" t="str">
        <f>+VLOOKUP(L96/1,Map!E:G,3,FALSE)</f>
        <v>KY-CORPORATE</v>
      </c>
    </row>
    <row r="97" spans="1:14" hidden="1">
      <c r="A97" s="39" t="s">
        <v>95</v>
      </c>
      <c r="B97" s="39" t="s">
        <v>96</v>
      </c>
      <c r="C97" s="39" t="s">
        <v>78</v>
      </c>
      <c r="D97" s="43">
        <v>43313</v>
      </c>
      <c r="E97" s="39" t="s">
        <v>35</v>
      </c>
      <c r="F97" s="39" t="s">
        <v>50</v>
      </c>
      <c r="G97" s="39" t="s">
        <v>97</v>
      </c>
      <c r="H97" s="39" t="s">
        <v>195</v>
      </c>
      <c r="I97" s="39" t="s">
        <v>99</v>
      </c>
      <c r="J97" s="44">
        <v>-100</v>
      </c>
      <c r="K97" s="39" t="s">
        <v>100</v>
      </c>
      <c r="L97" s="39" t="s">
        <v>58</v>
      </c>
      <c r="M97" s="39" t="str">
        <f>+VLOOKUP(C97/1,Map!A:B,2,FALSE)</f>
        <v>Other Revenue - Usage Data</v>
      </c>
      <c r="N97" s="39" t="str">
        <f>+VLOOKUP(L97/1,Map!E:G,3,FALSE)</f>
        <v>KY-CORPORATE</v>
      </c>
    </row>
    <row r="98" spans="1:14" hidden="1">
      <c r="A98" s="39" t="s">
        <v>95</v>
      </c>
      <c r="B98" s="39" t="s">
        <v>96</v>
      </c>
      <c r="C98" s="39" t="s">
        <v>78</v>
      </c>
      <c r="D98" s="43">
        <v>43313</v>
      </c>
      <c r="E98" s="39" t="s">
        <v>35</v>
      </c>
      <c r="F98" s="39" t="s">
        <v>50</v>
      </c>
      <c r="G98" s="39" t="s">
        <v>97</v>
      </c>
      <c r="H98" s="39" t="s">
        <v>196</v>
      </c>
      <c r="I98" s="39" t="s">
        <v>99</v>
      </c>
      <c r="J98" s="44">
        <v>-100</v>
      </c>
      <c r="K98" s="39" t="s">
        <v>100</v>
      </c>
      <c r="L98" s="39" t="s">
        <v>58</v>
      </c>
      <c r="M98" s="39" t="str">
        <f>+VLOOKUP(C98/1,Map!A:B,2,FALSE)</f>
        <v>Other Revenue - Usage Data</v>
      </c>
      <c r="N98" s="39" t="str">
        <f>+VLOOKUP(L98/1,Map!E:G,3,FALSE)</f>
        <v>KY-CORPORATE</v>
      </c>
    </row>
    <row r="99" spans="1:14" hidden="1">
      <c r="A99" s="39" t="s">
        <v>95</v>
      </c>
      <c r="B99" s="39" t="s">
        <v>96</v>
      </c>
      <c r="C99" s="39" t="s">
        <v>80</v>
      </c>
      <c r="D99" s="43">
        <v>42979</v>
      </c>
      <c r="E99" s="39" t="s">
        <v>34</v>
      </c>
      <c r="F99" s="39" t="s">
        <v>51</v>
      </c>
      <c r="G99" s="39" t="s">
        <v>97</v>
      </c>
      <c r="H99" s="39" t="s">
        <v>197</v>
      </c>
      <c r="I99" s="39" t="s">
        <v>99</v>
      </c>
      <c r="J99" s="44">
        <v>-23333.33</v>
      </c>
      <c r="K99" s="39" t="s">
        <v>100</v>
      </c>
      <c r="L99" s="39" t="s">
        <v>58</v>
      </c>
      <c r="M99" s="39" t="str">
        <f>+VLOOKUP(C99/1,Map!A:B,2,FALSE)</f>
        <v>Other Revenue - Reconnection Fee</v>
      </c>
      <c r="N99" s="39" t="str">
        <f>+VLOOKUP(L99/1,Map!E:G,3,FALSE)</f>
        <v>KY-CORPORATE</v>
      </c>
    </row>
    <row r="100" spans="1:14" hidden="1">
      <c r="A100" s="39" t="s">
        <v>95</v>
      </c>
      <c r="B100" s="39" t="s">
        <v>96</v>
      </c>
      <c r="C100" s="39" t="s">
        <v>80</v>
      </c>
      <c r="D100" s="43">
        <v>43009</v>
      </c>
      <c r="E100" s="39" t="s">
        <v>34</v>
      </c>
      <c r="F100" s="39" t="s">
        <v>52</v>
      </c>
      <c r="G100" s="39" t="s">
        <v>97</v>
      </c>
      <c r="H100" s="39" t="s">
        <v>198</v>
      </c>
      <c r="I100" s="39" t="s">
        <v>99</v>
      </c>
      <c r="J100" s="44">
        <v>-23333.33</v>
      </c>
      <c r="K100" s="39" t="s">
        <v>100</v>
      </c>
      <c r="L100" s="39" t="s">
        <v>58</v>
      </c>
      <c r="M100" s="39" t="str">
        <f>+VLOOKUP(C100/1,Map!A:B,2,FALSE)</f>
        <v>Other Revenue - Reconnection Fee</v>
      </c>
      <c r="N100" s="39" t="str">
        <f>+VLOOKUP(L100/1,Map!E:G,3,FALSE)</f>
        <v>KY-CORPORATE</v>
      </c>
    </row>
    <row r="101" spans="1:14" hidden="1">
      <c r="A101" s="39" t="s">
        <v>95</v>
      </c>
      <c r="B101" s="39" t="s">
        <v>96</v>
      </c>
      <c r="C101" s="39" t="s">
        <v>80</v>
      </c>
      <c r="D101" s="43">
        <v>43018</v>
      </c>
      <c r="E101" s="39" t="s">
        <v>34</v>
      </c>
      <c r="F101" s="39" t="s">
        <v>52</v>
      </c>
      <c r="G101" s="39" t="s">
        <v>97</v>
      </c>
      <c r="H101" s="39" t="s">
        <v>199</v>
      </c>
      <c r="I101" s="39" t="s">
        <v>99</v>
      </c>
      <c r="J101" s="44">
        <v>-910</v>
      </c>
      <c r="K101" s="39" t="s">
        <v>100</v>
      </c>
      <c r="L101" s="39" t="s">
        <v>58</v>
      </c>
      <c r="M101" s="39" t="str">
        <f>+VLOOKUP(C101/1,Map!A:B,2,FALSE)</f>
        <v>Other Revenue - Reconnection Fee</v>
      </c>
      <c r="N101" s="39" t="str">
        <f>+VLOOKUP(L101/1,Map!E:G,3,FALSE)</f>
        <v>KY-CORPORATE</v>
      </c>
    </row>
    <row r="102" spans="1:14" hidden="1">
      <c r="A102" s="39" t="s">
        <v>95</v>
      </c>
      <c r="B102" s="39" t="s">
        <v>96</v>
      </c>
      <c r="C102" s="39" t="s">
        <v>80</v>
      </c>
      <c r="D102" s="43">
        <v>43018</v>
      </c>
      <c r="E102" s="39" t="s">
        <v>34</v>
      </c>
      <c r="F102" s="39" t="s">
        <v>52</v>
      </c>
      <c r="G102" s="39" t="s">
        <v>97</v>
      </c>
      <c r="H102" s="39" t="s">
        <v>200</v>
      </c>
      <c r="I102" s="39" t="s">
        <v>99</v>
      </c>
      <c r="J102" s="44">
        <v>-980</v>
      </c>
      <c r="K102" s="39" t="s">
        <v>100</v>
      </c>
      <c r="L102" s="39" t="s">
        <v>58</v>
      </c>
      <c r="M102" s="39" t="str">
        <f>+VLOOKUP(C102/1,Map!A:B,2,FALSE)</f>
        <v>Other Revenue - Reconnection Fee</v>
      </c>
      <c r="N102" s="39" t="str">
        <f>+VLOOKUP(L102/1,Map!E:G,3,FALSE)</f>
        <v>KY-CORPORATE</v>
      </c>
    </row>
    <row r="103" spans="1:14" hidden="1">
      <c r="A103" s="39" t="s">
        <v>95</v>
      </c>
      <c r="B103" s="39" t="s">
        <v>96</v>
      </c>
      <c r="C103" s="39" t="s">
        <v>80</v>
      </c>
      <c r="D103" s="43">
        <v>43018</v>
      </c>
      <c r="E103" s="39" t="s">
        <v>34</v>
      </c>
      <c r="F103" s="39" t="s">
        <v>52</v>
      </c>
      <c r="G103" s="39" t="s">
        <v>97</v>
      </c>
      <c r="H103" s="39" t="s">
        <v>201</v>
      </c>
      <c r="I103" s="39" t="s">
        <v>99</v>
      </c>
      <c r="J103" s="44">
        <v>-980</v>
      </c>
      <c r="K103" s="39" t="s">
        <v>100</v>
      </c>
      <c r="L103" s="39" t="s">
        <v>58</v>
      </c>
      <c r="M103" s="39" t="str">
        <f>+VLOOKUP(C103/1,Map!A:B,2,FALSE)</f>
        <v>Other Revenue - Reconnection Fee</v>
      </c>
      <c r="N103" s="39" t="str">
        <f>+VLOOKUP(L103/1,Map!E:G,3,FALSE)</f>
        <v>KY-CORPORATE</v>
      </c>
    </row>
    <row r="104" spans="1:14" hidden="1">
      <c r="A104" s="39" t="s">
        <v>95</v>
      </c>
      <c r="B104" s="39" t="s">
        <v>96</v>
      </c>
      <c r="C104" s="39" t="s">
        <v>80</v>
      </c>
      <c r="D104" s="43">
        <v>43018</v>
      </c>
      <c r="E104" s="39" t="s">
        <v>34</v>
      </c>
      <c r="F104" s="39" t="s">
        <v>52</v>
      </c>
      <c r="G104" s="39" t="s">
        <v>97</v>
      </c>
      <c r="H104" s="39" t="s">
        <v>202</v>
      </c>
      <c r="I104" s="39" t="s">
        <v>99</v>
      </c>
      <c r="J104" s="44">
        <v>-1190</v>
      </c>
      <c r="K104" s="39" t="s">
        <v>100</v>
      </c>
      <c r="L104" s="39" t="s">
        <v>58</v>
      </c>
      <c r="M104" s="39" t="str">
        <f>+VLOOKUP(C104/1,Map!A:B,2,FALSE)</f>
        <v>Other Revenue - Reconnection Fee</v>
      </c>
      <c r="N104" s="39" t="str">
        <f>+VLOOKUP(L104/1,Map!E:G,3,FALSE)</f>
        <v>KY-CORPORATE</v>
      </c>
    </row>
    <row r="105" spans="1:14" hidden="1">
      <c r="A105" s="39" t="s">
        <v>95</v>
      </c>
      <c r="B105" s="39" t="s">
        <v>96</v>
      </c>
      <c r="C105" s="39" t="s">
        <v>80</v>
      </c>
      <c r="D105" s="43">
        <v>43018</v>
      </c>
      <c r="E105" s="39" t="s">
        <v>34</v>
      </c>
      <c r="F105" s="39" t="s">
        <v>52</v>
      </c>
      <c r="G105" s="39" t="s">
        <v>97</v>
      </c>
      <c r="H105" s="39" t="s">
        <v>203</v>
      </c>
      <c r="I105" s="39" t="s">
        <v>99</v>
      </c>
      <c r="J105" s="44">
        <v>-1050</v>
      </c>
      <c r="K105" s="39" t="s">
        <v>100</v>
      </c>
      <c r="L105" s="39" t="s">
        <v>58</v>
      </c>
      <c r="M105" s="39" t="str">
        <f>+VLOOKUP(C105/1,Map!A:B,2,FALSE)</f>
        <v>Other Revenue - Reconnection Fee</v>
      </c>
      <c r="N105" s="39" t="str">
        <f>+VLOOKUP(L105/1,Map!E:G,3,FALSE)</f>
        <v>KY-CORPORATE</v>
      </c>
    </row>
    <row r="106" spans="1:14" hidden="1">
      <c r="A106" s="39" t="s">
        <v>95</v>
      </c>
      <c r="B106" s="39" t="s">
        <v>96</v>
      </c>
      <c r="C106" s="39" t="s">
        <v>80</v>
      </c>
      <c r="D106" s="43">
        <v>43018</v>
      </c>
      <c r="E106" s="39" t="s">
        <v>34</v>
      </c>
      <c r="F106" s="39" t="s">
        <v>52</v>
      </c>
      <c r="G106" s="39" t="s">
        <v>97</v>
      </c>
      <c r="H106" s="39" t="s">
        <v>204</v>
      </c>
      <c r="I106" s="39" t="s">
        <v>99</v>
      </c>
      <c r="J106" s="44">
        <v>-840</v>
      </c>
      <c r="K106" s="39" t="s">
        <v>100</v>
      </c>
      <c r="L106" s="39" t="s">
        <v>58</v>
      </c>
      <c r="M106" s="39" t="str">
        <f>+VLOOKUP(C106/1,Map!A:B,2,FALSE)</f>
        <v>Other Revenue - Reconnection Fee</v>
      </c>
      <c r="N106" s="39" t="str">
        <f>+VLOOKUP(L106/1,Map!E:G,3,FALSE)</f>
        <v>KY-CORPORATE</v>
      </c>
    </row>
    <row r="107" spans="1:14" hidden="1">
      <c r="A107" s="39" t="s">
        <v>95</v>
      </c>
      <c r="B107" s="39" t="s">
        <v>96</v>
      </c>
      <c r="C107" s="39" t="s">
        <v>80</v>
      </c>
      <c r="D107" s="43">
        <v>43040</v>
      </c>
      <c r="E107" s="39" t="s">
        <v>34</v>
      </c>
      <c r="F107" s="39" t="s">
        <v>53</v>
      </c>
      <c r="G107" s="39" t="s">
        <v>97</v>
      </c>
      <c r="H107" s="39" t="s">
        <v>205</v>
      </c>
      <c r="I107" s="39" t="s">
        <v>99</v>
      </c>
      <c r="J107" s="44">
        <v>-23333.33</v>
      </c>
      <c r="K107" s="39" t="s">
        <v>100</v>
      </c>
      <c r="L107" s="39" t="s">
        <v>58</v>
      </c>
      <c r="M107" s="39" t="str">
        <f>+VLOOKUP(C107/1,Map!A:B,2,FALSE)</f>
        <v>Other Revenue - Reconnection Fee</v>
      </c>
      <c r="N107" s="39" t="str">
        <f>+VLOOKUP(L107/1,Map!E:G,3,FALSE)</f>
        <v>KY-CORPORATE</v>
      </c>
    </row>
    <row r="108" spans="1:14" hidden="1">
      <c r="A108" s="39" t="s">
        <v>95</v>
      </c>
      <c r="B108" s="39" t="s">
        <v>96</v>
      </c>
      <c r="C108" s="39" t="s">
        <v>80</v>
      </c>
      <c r="D108" s="43">
        <v>43067</v>
      </c>
      <c r="E108" s="39" t="s">
        <v>34</v>
      </c>
      <c r="F108" s="39" t="s">
        <v>53</v>
      </c>
      <c r="G108" s="39" t="s">
        <v>97</v>
      </c>
      <c r="H108" s="39" t="s">
        <v>206</v>
      </c>
      <c r="I108" s="39" t="s">
        <v>99</v>
      </c>
      <c r="J108" s="44">
        <v>-770</v>
      </c>
      <c r="K108" s="39" t="s">
        <v>100</v>
      </c>
      <c r="L108" s="39" t="s">
        <v>60</v>
      </c>
      <c r="M108" s="39" t="str">
        <f>+VLOOKUP(C108/1,Map!A:B,2,FALSE)</f>
        <v>Other Revenue - Reconnection Fee</v>
      </c>
      <c r="N108" s="39" t="str">
        <f>+VLOOKUP(L108/1,Map!E:G,3,FALSE)</f>
        <v>KY-CENTRAL</v>
      </c>
    </row>
    <row r="109" spans="1:14" hidden="1">
      <c r="A109" s="39" t="s">
        <v>95</v>
      </c>
      <c r="B109" s="39" t="s">
        <v>96</v>
      </c>
      <c r="C109" s="39" t="s">
        <v>80</v>
      </c>
      <c r="D109" s="43">
        <v>43070</v>
      </c>
      <c r="E109" s="39" t="s">
        <v>34</v>
      </c>
      <c r="F109" s="39" t="s">
        <v>54</v>
      </c>
      <c r="G109" s="39" t="s">
        <v>97</v>
      </c>
      <c r="H109" s="39" t="s">
        <v>207</v>
      </c>
      <c r="I109" s="39" t="s">
        <v>99</v>
      </c>
      <c r="J109" s="44">
        <v>-23333.33</v>
      </c>
      <c r="K109" s="39" t="s">
        <v>100</v>
      </c>
      <c r="L109" s="39" t="s">
        <v>58</v>
      </c>
      <c r="M109" s="39" t="str">
        <f>+VLOOKUP(C109/1,Map!A:B,2,FALSE)</f>
        <v>Other Revenue - Reconnection Fee</v>
      </c>
      <c r="N109" s="39" t="str">
        <f>+VLOOKUP(L109/1,Map!E:G,3,FALSE)</f>
        <v>KY-CORPORATE</v>
      </c>
    </row>
    <row r="110" spans="1:14" hidden="1">
      <c r="A110" s="39" t="s">
        <v>95</v>
      </c>
      <c r="B110" s="39" t="s">
        <v>96</v>
      </c>
      <c r="C110" s="39" t="s">
        <v>80</v>
      </c>
      <c r="D110" s="43">
        <v>43084</v>
      </c>
      <c r="E110" s="39" t="s">
        <v>34</v>
      </c>
      <c r="F110" s="39" t="s">
        <v>54</v>
      </c>
      <c r="G110" s="39" t="s">
        <v>97</v>
      </c>
      <c r="H110" s="39" t="s">
        <v>208</v>
      </c>
      <c r="I110" s="39" t="s">
        <v>99</v>
      </c>
      <c r="J110" s="44">
        <v>-910</v>
      </c>
      <c r="K110" s="39" t="s">
        <v>100</v>
      </c>
      <c r="L110" s="39" t="s">
        <v>58</v>
      </c>
      <c r="M110" s="39" t="str">
        <f>+VLOOKUP(C110/1,Map!A:B,2,FALSE)</f>
        <v>Other Revenue - Reconnection Fee</v>
      </c>
      <c r="N110" s="39" t="str">
        <f>+VLOOKUP(L110/1,Map!E:G,3,FALSE)</f>
        <v>KY-CORPORATE</v>
      </c>
    </row>
    <row r="111" spans="1:14" hidden="1">
      <c r="A111" s="39" t="s">
        <v>95</v>
      </c>
      <c r="B111" s="39" t="s">
        <v>96</v>
      </c>
      <c r="C111" s="39" t="s">
        <v>80</v>
      </c>
      <c r="D111" s="43">
        <v>43101</v>
      </c>
      <c r="E111" s="39" t="s">
        <v>35</v>
      </c>
      <c r="F111" s="39" t="s">
        <v>43</v>
      </c>
      <c r="G111" s="39" t="s">
        <v>97</v>
      </c>
      <c r="H111" s="39" t="s">
        <v>209</v>
      </c>
      <c r="I111" s="39" t="s">
        <v>99</v>
      </c>
      <c r="J111" s="44">
        <v>-23333.33</v>
      </c>
      <c r="K111" s="39" t="s">
        <v>100</v>
      </c>
      <c r="L111" s="39" t="s">
        <v>58</v>
      </c>
      <c r="M111" s="39" t="str">
        <f>+VLOOKUP(C111/1,Map!A:B,2,FALSE)</f>
        <v>Other Revenue - Reconnection Fee</v>
      </c>
      <c r="N111" s="39" t="str">
        <f>+VLOOKUP(L111/1,Map!E:G,3,FALSE)</f>
        <v>KY-CORPORATE</v>
      </c>
    </row>
    <row r="112" spans="1:14" hidden="1">
      <c r="A112" s="39" t="s">
        <v>95</v>
      </c>
      <c r="B112" s="39" t="s">
        <v>96</v>
      </c>
      <c r="C112" s="39" t="s">
        <v>80</v>
      </c>
      <c r="D112" s="43">
        <v>43132</v>
      </c>
      <c r="E112" s="39" t="s">
        <v>35</v>
      </c>
      <c r="F112" s="39" t="s">
        <v>44</v>
      </c>
      <c r="G112" s="39" t="s">
        <v>97</v>
      </c>
      <c r="H112" s="39" t="s">
        <v>210</v>
      </c>
      <c r="I112" s="39" t="s">
        <v>99</v>
      </c>
      <c r="J112" s="44">
        <v>-23333.33</v>
      </c>
      <c r="K112" s="39" t="s">
        <v>100</v>
      </c>
      <c r="L112" s="39" t="s">
        <v>58</v>
      </c>
      <c r="M112" s="39" t="str">
        <f>+VLOOKUP(C112/1,Map!A:B,2,FALSE)</f>
        <v>Other Revenue - Reconnection Fee</v>
      </c>
      <c r="N112" s="39" t="str">
        <f>+VLOOKUP(L112/1,Map!E:G,3,FALSE)</f>
        <v>KY-CORPORATE</v>
      </c>
    </row>
    <row r="113" spans="1:14" hidden="1">
      <c r="A113" s="39" t="s">
        <v>95</v>
      </c>
      <c r="B113" s="39" t="s">
        <v>96</v>
      </c>
      <c r="C113" s="39" t="s">
        <v>80</v>
      </c>
      <c r="D113" s="43">
        <v>43136</v>
      </c>
      <c r="E113" s="39" t="s">
        <v>35</v>
      </c>
      <c r="F113" s="39" t="s">
        <v>44</v>
      </c>
      <c r="G113" s="39" t="s">
        <v>97</v>
      </c>
      <c r="H113" s="39" t="s">
        <v>211</v>
      </c>
      <c r="I113" s="39" t="s">
        <v>99</v>
      </c>
      <c r="J113" s="44">
        <v>-560</v>
      </c>
      <c r="K113" s="39" t="s">
        <v>100</v>
      </c>
      <c r="L113" s="39" t="s">
        <v>60</v>
      </c>
      <c r="M113" s="39" t="str">
        <f>+VLOOKUP(C113/1,Map!A:B,2,FALSE)</f>
        <v>Other Revenue - Reconnection Fee</v>
      </c>
      <c r="N113" s="39" t="str">
        <f>+VLOOKUP(L113/1,Map!E:G,3,FALSE)</f>
        <v>KY-CENTRAL</v>
      </c>
    </row>
    <row r="114" spans="1:14" hidden="1">
      <c r="A114" s="39" t="s">
        <v>95</v>
      </c>
      <c r="B114" s="39" t="s">
        <v>96</v>
      </c>
      <c r="C114" s="39" t="s">
        <v>80</v>
      </c>
      <c r="D114" s="43">
        <v>43160</v>
      </c>
      <c r="E114" s="39" t="s">
        <v>35</v>
      </c>
      <c r="F114" s="39" t="s">
        <v>45</v>
      </c>
      <c r="G114" s="39" t="s">
        <v>97</v>
      </c>
      <c r="H114" s="39" t="s">
        <v>212</v>
      </c>
      <c r="I114" s="39" t="s">
        <v>99</v>
      </c>
      <c r="J114" s="44">
        <v>-23333.33</v>
      </c>
      <c r="K114" s="39" t="s">
        <v>100</v>
      </c>
      <c r="L114" s="39" t="s">
        <v>58</v>
      </c>
      <c r="M114" s="39" t="str">
        <f>+VLOOKUP(C114/1,Map!A:B,2,FALSE)</f>
        <v>Other Revenue - Reconnection Fee</v>
      </c>
      <c r="N114" s="39" t="str">
        <f>+VLOOKUP(L114/1,Map!E:G,3,FALSE)</f>
        <v>KY-CORPORATE</v>
      </c>
    </row>
    <row r="115" spans="1:14" hidden="1">
      <c r="A115" s="39" t="s">
        <v>95</v>
      </c>
      <c r="B115" s="39" t="s">
        <v>96</v>
      </c>
      <c r="C115" s="39" t="s">
        <v>80</v>
      </c>
      <c r="D115" s="43">
        <v>43173</v>
      </c>
      <c r="E115" s="39" t="s">
        <v>35</v>
      </c>
      <c r="F115" s="39" t="s">
        <v>45</v>
      </c>
      <c r="G115" s="39" t="s">
        <v>97</v>
      </c>
      <c r="H115" s="39" t="s">
        <v>213</v>
      </c>
      <c r="I115" s="39" t="s">
        <v>99</v>
      </c>
      <c r="J115" s="44">
        <v>-1260</v>
      </c>
      <c r="K115" s="39" t="s">
        <v>100</v>
      </c>
      <c r="L115" s="39" t="s">
        <v>58</v>
      </c>
      <c r="M115" s="39" t="str">
        <f>+VLOOKUP(C115/1,Map!A:B,2,FALSE)</f>
        <v>Other Revenue - Reconnection Fee</v>
      </c>
      <c r="N115" s="39" t="str">
        <f>+VLOOKUP(L115/1,Map!E:G,3,FALSE)</f>
        <v>KY-CORPORATE</v>
      </c>
    </row>
    <row r="116" spans="1:14" hidden="1">
      <c r="A116" s="39" t="s">
        <v>95</v>
      </c>
      <c r="B116" s="39" t="s">
        <v>96</v>
      </c>
      <c r="C116" s="39" t="s">
        <v>80</v>
      </c>
      <c r="D116" s="43">
        <v>43174</v>
      </c>
      <c r="E116" s="39" t="s">
        <v>35</v>
      </c>
      <c r="F116" s="39" t="s">
        <v>45</v>
      </c>
      <c r="G116" s="39" t="s">
        <v>97</v>
      </c>
      <c r="H116" s="39" t="s">
        <v>214</v>
      </c>
      <c r="I116" s="39" t="s">
        <v>99</v>
      </c>
      <c r="J116" s="44">
        <v>-490</v>
      </c>
      <c r="K116" s="39" t="s">
        <v>100</v>
      </c>
      <c r="L116" s="39" t="s">
        <v>58</v>
      </c>
      <c r="M116" s="39" t="str">
        <f>+VLOOKUP(C116/1,Map!A:B,2,FALSE)</f>
        <v>Other Revenue - Reconnection Fee</v>
      </c>
      <c r="N116" s="39" t="str">
        <f>+VLOOKUP(L116/1,Map!E:G,3,FALSE)</f>
        <v>KY-CORPORATE</v>
      </c>
    </row>
    <row r="117" spans="1:14" hidden="1">
      <c r="A117" s="39" t="s">
        <v>95</v>
      </c>
      <c r="B117" s="39" t="s">
        <v>96</v>
      </c>
      <c r="C117" s="39" t="s">
        <v>80</v>
      </c>
      <c r="D117" s="43">
        <v>43191</v>
      </c>
      <c r="E117" s="39" t="s">
        <v>35</v>
      </c>
      <c r="F117" s="39" t="s">
        <v>46</v>
      </c>
      <c r="G117" s="39" t="s">
        <v>97</v>
      </c>
      <c r="H117" s="39" t="s">
        <v>215</v>
      </c>
      <c r="I117" s="39" t="s">
        <v>99</v>
      </c>
      <c r="J117" s="44">
        <v>-23333.33</v>
      </c>
      <c r="K117" s="39" t="s">
        <v>100</v>
      </c>
      <c r="L117" s="39" t="s">
        <v>58</v>
      </c>
      <c r="M117" s="39" t="str">
        <f>+VLOOKUP(C117/1,Map!A:B,2,FALSE)</f>
        <v>Other Revenue - Reconnection Fee</v>
      </c>
      <c r="N117" s="39" t="str">
        <f>+VLOOKUP(L117/1,Map!E:G,3,FALSE)</f>
        <v>KY-CORPORATE</v>
      </c>
    </row>
    <row r="118" spans="1:14" hidden="1">
      <c r="A118" s="39" t="s">
        <v>95</v>
      </c>
      <c r="B118" s="39" t="s">
        <v>96</v>
      </c>
      <c r="C118" s="39" t="s">
        <v>80</v>
      </c>
      <c r="D118" s="43">
        <v>43194</v>
      </c>
      <c r="E118" s="39" t="s">
        <v>35</v>
      </c>
      <c r="F118" s="39" t="s">
        <v>46</v>
      </c>
      <c r="G118" s="39" t="s">
        <v>97</v>
      </c>
      <c r="H118" s="39" t="s">
        <v>216</v>
      </c>
      <c r="I118" s="39" t="s">
        <v>99</v>
      </c>
      <c r="J118" s="44">
        <v>-140</v>
      </c>
      <c r="K118" s="39" t="s">
        <v>100</v>
      </c>
      <c r="L118" s="39" t="s">
        <v>58</v>
      </c>
      <c r="M118" s="39" t="str">
        <f>+VLOOKUP(C118/1,Map!A:B,2,FALSE)</f>
        <v>Other Revenue - Reconnection Fee</v>
      </c>
      <c r="N118" s="39" t="str">
        <f>+VLOOKUP(L118/1,Map!E:G,3,FALSE)</f>
        <v>KY-CORPORATE</v>
      </c>
    </row>
    <row r="119" spans="1:14" hidden="1">
      <c r="A119" s="39" t="s">
        <v>95</v>
      </c>
      <c r="B119" s="39" t="s">
        <v>96</v>
      </c>
      <c r="C119" s="39" t="s">
        <v>80</v>
      </c>
      <c r="D119" s="43">
        <v>43203</v>
      </c>
      <c r="E119" s="39" t="s">
        <v>35</v>
      </c>
      <c r="F119" s="39" t="s">
        <v>46</v>
      </c>
      <c r="G119" s="39" t="s">
        <v>97</v>
      </c>
      <c r="H119" s="39" t="s">
        <v>217</v>
      </c>
      <c r="I119" s="39" t="s">
        <v>99</v>
      </c>
      <c r="J119" s="44">
        <v>-770</v>
      </c>
      <c r="K119" s="39" t="s">
        <v>100</v>
      </c>
      <c r="L119" s="39" t="s">
        <v>58</v>
      </c>
      <c r="M119" s="39" t="str">
        <f>+VLOOKUP(C119/1,Map!A:B,2,FALSE)</f>
        <v>Other Revenue - Reconnection Fee</v>
      </c>
      <c r="N119" s="39" t="str">
        <f>+VLOOKUP(L119/1,Map!E:G,3,FALSE)</f>
        <v>KY-CORPORATE</v>
      </c>
    </row>
    <row r="120" spans="1:14" hidden="1">
      <c r="A120" s="39" t="s">
        <v>95</v>
      </c>
      <c r="B120" s="39" t="s">
        <v>96</v>
      </c>
      <c r="C120" s="39" t="s">
        <v>80</v>
      </c>
      <c r="D120" s="43">
        <v>43221</v>
      </c>
      <c r="E120" s="39" t="s">
        <v>35</v>
      </c>
      <c r="F120" s="39" t="s">
        <v>47</v>
      </c>
      <c r="G120" s="39" t="s">
        <v>97</v>
      </c>
      <c r="H120" s="39" t="s">
        <v>218</v>
      </c>
      <c r="I120" s="39" t="s">
        <v>99</v>
      </c>
      <c r="J120" s="44">
        <v>-23333.33</v>
      </c>
      <c r="K120" s="39" t="s">
        <v>100</v>
      </c>
      <c r="L120" s="39" t="s">
        <v>58</v>
      </c>
      <c r="M120" s="39" t="str">
        <f>+VLOOKUP(C120/1,Map!A:B,2,FALSE)</f>
        <v>Other Revenue - Reconnection Fee</v>
      </c>
      <c r="N120" s="39" t="str">
        <f>+VLOOKUP(L120/1,Map!E:G,3,FALSE)</f>
        <v>KY-CORPORATE</v>
      </c>
    </row>
    <row r="121" spans="1:14" hidden="1">
      <c r="A121" s="39" t="s">
        <v>95</v>
      </c>
      <c r="B121" s="39" t="s">
        <v>96</v>
      </c>
      <c r="C121" s="39" t="s">
        <v>80</v>
      </c>
      <c r="D121" s="43">
        <v>43228</v>
      </c>
      <c r="E121" s="39" t="s">
        <v>35</v>
      </c>
      <c r="F121" s="39" t="s">
        <v>47</v>
      </c>
      <c r="G121" s="39" t="s">
        <v>97</v>
      </c>
      <c r="H121" s="39" t="s">
        <v>219</v>
      </c>
      <c r="I121" s="39" t="s">
        <v>99</v>
      </c>
      <c r="J121" s="44">
        <v>-140</v>
      </c>
      <c r="K121" s="39" t="s">
        <v>100</v>
      </c>
      <c r="L121" s="39" t="s">
        <v>58</v>
      </c>
      <c r="M121" s="39" t="str">
        <f>+VLOOKUP(C121/1,Map!A:B,2,FALSE)</f>
        <v>Other Revenue - Reconnection Fee</v>
      </c>
      <c r="N121" s="39" t="str">
        <f>+VLOOKUP(L121/1,Map!E:G,3,FALSE)</f>
        <v>KY-CORPORATE</v>
      </c>
    </row>
    <row r="122" spans="1:14" hidden="1">
      <c r="A122" s="39" t="s">
        <v>95</v>
      </c>
      <c r="B122" s="39" t="s">
        <v>96</v>
      </c>
      <c r="C122" s="39" t="s">
        <v>80</v>
      </c>
      <c r="D122" s="43">
        <v>43228</v>
      </c>
      <c r="E122" s="39" t="s">
        <v>35</v>
      </c>
      <c r="F122" s="39" t="s">
        <v>47</v>
      </c>
      <c r="G122" s="39" t="s">
        <v>97</v>
      </c>
      <c r="H122" s="39" t="s">
        <v>220</v>
      </c>
      <c r="I122" s="39" t="s">
        <v>99</v>
      </c>
      <c r="J122" s="44">
        <v>-1330</v>
      </c>
      <c r="K122" s="39" t="s">
        <v>100</v>
      </c>
      <c r="L122" s="39" t="s">
        <v>58</v>
      </c>
      <c r="M122" s="39" t="str">
        <f>+VLOOKUP(C122/1,Map!A:B,2,FALSE)</f>
        <v>Other Revenue - Reconnection Fee</v>
      </c>
      <c r="N122" s="39" t="str">
        <f>+VLOOKUP(L122/1,Map!E:G,3,FALSE)</f>
        <v>KY-CORPORATE</v>
      </c>
    </row>
    <row r="123" spans="1:14" hidden="1">
      <c r="A123" s="39" t="s">
        <v>95</v>
      </c>
      <c r="B123" s="39" t="s">
        <v>96</v>
      </c>
      <c r="C123" s="39" t="s">
        <v>80</v>
      </c>
      <c r="D123" s="43">
        <v>43252</v>
      </c>
      <c r="E123" s="39" t="s">
        <v>35</v>
      </c>
      <c r="F123" s="39" t="s">
        <v>48</v>
      </c>
      <c r="G123" s="39" t="s">
        <v>97</v>
      </c>
      <c r="H123" s="39" t="s">
        <v>221</v>
      </c>
      <c r="I123" s="39" t="s">
        <v>99</v>
      </c>
      <c r="J123" s="44">
        <v>-23333.33</v>
      </c>
      <c r="K123" s="39" t="s">
        <v>100</v>
      </c>
      <c r="L123" s="39" t="s">
        <v>58</v>
      </c>
      <c r="M123" s="39" t="str">
        <f>+VLOOKUP(C123/1,Map!A:B,2,FALSE)</f>
        <v>Other Revenue - Reconnection Fee</v>
      </c>
      <c r="N123" s="39" t="str">
        <f>+VLOOKUP(L123/1,Map!E:G,3,FALSE)</f>
        <v>KY-CORPORATE</v>
      </c>
    </row>
    <row r="124" spans="1:14" hidden="1">
      <c r="A124" s="39" t="s">
        <v>95</v>
      </c>
      <c r="B124" s="39" t="s">
        <v>96</v>
      </c>
      <c r="C124" s="39" t="s">
        <v>80</v>
      </c>
      <c r="D124" s="43">
        <v>43258</v>
      </c>
      <c r="E124" s="39" t="s">
        <v>35</v>
      </c>
      <c r="F124" s="39" t="s">
        <v>48</v>
      </c>
      <c r="G124" s="39" t="s">
        <v>97</v>
      </c>
      <c r="H124" s="39" t="s">
        <v>222</v>
      </c>
      <c r="I124" s="39" t="s">
        <v>99</v>
      </c>
      <c r="J124" s="44">
        <v>-210</v>
      </c>
      <c r="K124" s="39" t="s">
        <v>100</v>
      </c>
      <c r="L124" s="39" t="s">
        <v>58</v>
      </c>
      <c r="M124" s="39" t="str">
        <f>+VLOOKUP(C124/1,Map!A:B,2,FALSE)</f>
        <v>Other Revenue - Reconnection Fee</v>
      </c>
      <c r="N124" s="39" t="str">
        <f>+VLOOKUP(L124/1,Map!E:G,3,FALSE)</f>
        <v>KY-CORPORATE</v>
      </c>
    </row>
    <row r="125" spans="1:14" hidden="1">
      <c r="A125" s="39" t="s">
        <v>95</v>
      </c>
      <c r="B125" s="39" t="s">
        <v>96</v>
      </c>
      <c r="C125" s="39" t="s">
        <v>80</v>
      </c>
      <c r="D125" s="43">
        <v>43258</v>
      </c>
      <c r="E125" s="39" t="s">
        <v>35</v>
      </c>
      <c r="F125" s="39" t="s">
        <v>48</v>
      </c>
      <c r="G125" s="39" t="s">
        <v>97</v>
      </c>
      <c r="H125" s="39" t="s">
        <v>223</v>
      </c>
      <c r="I125" s="39" t="s">
        <v>99</v>
      </c>
      <c r="J125" s="44">
        <v>-700</v>
      </c>
      <c r="K125" s="39" t="s">
        <v>100</v>
      </c>
      <c r="L125" s="39" t="s">
        <v>58</v>
      </c>
      <c r="M125" s="39" t="str">
        <f>+VLOOKUP(C125/1,Map!A:B,2,FALSE)</f>
        <v>Other Revenue - Reconnection Fee</v>
      </c>
      <c r="N125" s="39" t="str">
        <f>+VLOOKUP(L125/1,Map!E:G,3,FALSE)</f>
        <v>KY-CORPORATE</v>
      </c>
    </row>
    <row r="126" spans="1:14" hidden="1">
      <c r="A126" s="39" t="s">
        <v>95</v>
      </c>
      <c r="B126" s="39" t="s">
        <v>96</v>
      </c>
      <c r="C126" s="39" t="s">
        <v>80</v>
      </c>
      <c r="D126" s="43">
        <v>43282</v>
      </c>
      <c r="E126" s="39" t="s">
        <v>35</v>
      </c>
      <c r="F126" s="39" t="s">
        <v>49</v>
      </c>
      <c r="G126" s="39" t="s">
        <v>97</v>
      </c>
      <c r="H126" s="39" t="s">
        <v>224</v>
      </c>
      <c r="I126" s="39" t="s">
        <v>99</v>
      </c>
      <c r="J126" s="44">
        <v>-23333.33</v>
      </c>
      <c r="K126" s="39" t="s">
        <v>100</v>
      </c>
      <c r="L126" s="39" t="s">
        <v>58</v>
      </c>
      <c r="M126" s="39" t="str">
        <f>+VLOOKUP(C126/1,Map!A:B,2,FALSE)</f>
        <v>Other Revenue - Reconnection Fee</v>
      </c>
      <c r="N126" s="39" t="str">
        <f>+VLOOKUP(L126/1,Map!E:G,3,FALSE)</f>
        <v>KY-CORPORATE</v>
      </c>
    </row>
    <row r="127" spans="1:14" hidden="1">
      <c r="A127" s="39" t="s">
        <v>95</v>
      </c>
      <c r="B127" s="39" t="s">
        <v>96</v>
      </c>
      <c r="C127" s="39" t="s">
        <v>80</v>
      </c>
      <c r="D127" s="43">
        <v>43290</v>
      </c>
      <c r="E127" s="39" t="s">
        <v>35</v>
      </c>
      <c r="F127" s="39" t="s">
        <v>49</v>
      </c>
      <c r="G127" s="39" t="s">
        <v>97</v>
      </c>
      <c r="H127" s="39" t="s">
        <v>225</v>
      </c>
      <c r="I127" s="39" t="s">
        <v>99</v>
      </c>
      <c r="J127" s="44">
        <v>-210</v>
      </c>
      <c r="K127" s="39" t="s">
        <v>100</v>
      </c>
      <c r="L127" s="39" t="s">
        <v>58</v>
      </c>
      <c r="M127" s="39" t="str">
        <f>+VLOOKUP(C127/1,Map!A:B,2,FALSE)</f>
        <v>Other Revenue - Reconnection Fee</v>
      </c>
      <c r="N127" s="39" t="str">
        <f>+VLOOKUP(L127/1,Map!E:G,3,FALSE)</f>
        <v>KY-CORPORATE</v>
      </c>
    </row>
    <row r="128" spans="1:14" hidden="1">
      <c r="A128" s="39" t="s">
        <v>95</v>
      </c>
      <c r="B128" s="39" t="s">
        <v>96</v>
      </c>
      <c r="C128" s="39" t="s">
        <v>80</v>
      </c>
      <c r="D128" s="43">
        <v>43290</v>
      </c>
      <c r="E128" s="39" t="s">
        <v>35</v>
      </c>
      <c r="F128" s="39" t="s">
        <v>49</v>
      </c>
      <c r="G128" s="39" t="s">
        <v>97</v>
      </c>
      <c r="H128" s="39" t="s">
        <v>226</v>
      </c>
      <c r="I128" s="39" t="s">
        <v>99</v>
      </c>
      <c r="J128" s="44">
        <v>-840</v>
      </c>
      <c r="K128" s="39" t="s">
        <v>100</v>
      </c>
      <c r="L128" s="39" t="s">
        <v>58</v>
      </c>
      <c r="M128" s="39" t="str">
        <f>+VLOOKUP(C128/1,Map!A:B,2,FALSE)</f>
        <v>Other Revenue - Reconnection Fee</v>
      </c>
      <c r="N128" s="39" t="str">
        <f>+VLOOKUP(L128/1,Map!E:G,3,FALSE)</f>
        <v>KY-CORPORATE</v>
      </c>
    </row>
    <row r="129" spans="1:14" hidden="1">
      <c r="A129" s="39" t="s">
        <v>95</v>
      </c>
      <c r="B129" s="39" t="s">
        <v>96</v>
      </c>
      <c r="C129" s="39" t="s">
        <v>80</v>
      </c>
      <c r="D129" s="43">
        <v>43315</v>
      </c>
      <c r="E129" s="39" t="s">
        <v>35</v>
      </c>
      <c r="F129" s="39" t="s">
        <v>50</v>
      </c>
      <c r="G129" s="39" t="s">
        <v>97</v>
      </c>
      <c r="H129" s="39" t="s">
        <v>227</v>
      </c>
      <c r="I129" s="39" t="s">
        <v>99</v>
      </c>
      <c r="J129" s="44">
        <v>-210</v>
      </c>
      <c r="K129" s="39" t="s">
        <v>100</v>
      </c>
      <c r="L129" s="39" t="s">
        <v>58</v>
      </c>
      <c r="M129" s="39" t="str">
        <f>+VLOOKUP(C129/1,Map!A:B,2,FALSE)</f>
        <v>Other Revenue - Reconnection Fee</v>
      </c>
      <c r="N129" s="39" t="str">
        <f>+VLOOKUP(L129/1,Map!E:G,3,FALSE)</f>
        <v>KY-CORPORATE</v>
      </c>
    </row>
    <row r="130" spans="1:14" hidden="1">
      <c r="A130" s="39" t="s">
        <v>95</v>
      </c>
      <c r="B130" s="39" t="s">
        <v>96</v>
      </c>
      <c r="C130" s="39" t="s">
        <v>80</v>
      </c>
      <c r="D130" s="43">
        <v>43315</v>
      </c>
      <c r="E130" s="39" t="s">
        <v>35</v>
      </c>
      <c r="F130" s="39" t="s">
        <v>50</v>
      </c>
      <c r="G130" s="39" t="s">
        <v>97</v>
      </c>
      <c r="H130" s="39" t="s">
        <v>228</v>
      </c>
      <c r="I130" s="39" t="s">
        <v>99</v>
      </c>
      <c r="J130" s="44">
        <v>-980</v>
      </c>
      <c r="K130" s="39" t="s">
        <v>100</v>
      </c>
      <c r="L130" s="39" t="s">
        <v>58</v>
      </c>
      <c r="M130" s="39" t="str">
        <f>+VLOOKUP(C130/1,Map!A:B,2,FALSE)</f>
        <v>Other Revenue - Reconnection Fee</v>
      </c>
      <c r="N130" s="39" t="str">
        <f>+VLOOKUP(L130/1,Map!E:G,3,FALSE)</f>
        <v>KY-CORPORATE</v>
      </c>
    </row>
    <row r="131" spans="1:14" hidden="1">
      <c r="A131" s="39" t="s">
        <v>95</v>
      </c>
      <c r="B131" s="39" t="s">
        <v>96</v>
      </c>
      <c r="C131" s="39" t="s">
        <v>72</v>
      </c>
      <c r="D131" s="43">
        <v>43008</v>
      </c>
      <c r="E131" s="39" t="s">
        <v>34</v>
      </c>
      <c r="F131" s="39" t="s">
        <v>51</v>
      </c>
      <c r="G131" s="39" t="s">
        <v>229</v>
      </c>
      <c r="H131" s="39" t="s">
        <v>230</v>
      </c>
      <c r="I131" s="39" t="s">
        <v>99</v>
      </c>
      <c r="J131" s="44">
        <v>-12198.7</v>
      </c>
      <c r="K131" s="39" t="s">
        <v>231</v>
      </c>
      <c r="L131" s="39" t="s">
        <v>60</v>
      </c>
      <c r="M131" s="39" t="str">
        <f>+VLOOKUP(C131/1,Map!A:B,2,FALSE)</f>
        <v>Other Revenue - Rent Interco</v>
      </c>
      <c r="N131" s="39" t="str">
        <f>+VLOOKUP(L131/1,Map!E:G,3,FALSE)</f>
        <v>KY-CENTRAL</v>
      </c>
    </row>
    <row r="132" spans="1:14" hidden="1">
      <c r="A132" s="39" t="s">
        <v>95</v>
      </c>
      <c r="B132" s="39" t="s">
        <v>96</v>
      </c>
      <c r="C132" s="39" t="s">
        <v>72</v>
      </c>
      <c r="D132" s="43">
        <v>43039</v>
      </c>
      <c r="E132" s="39" t="s">
        <v>34</v>
      </c>
      <c r="F132" s="39" t="s">
        <v>52</v>
      </c>
      <c r="G132" s="39" t="s">
        <v>229</v>
      </c>
      <c r="H132" s="39" t="s">
        <v>232</v>
      </c>
      <c r="I132" s="39" t="s">
        <v>99</v>
      </c>
      <c r="J132" s="44">
        <v>-12198.7</v>
      </c>
      <c r="K132" s="39" t="s">
        <v>231</v>
      </c>
      <c r="L132" s="39" t="s">
        <v>60</v>
      </c>
      <c r="M132" s="39" t="str">
        <f>+VLOOKUP(C132/1,Map!A:B,2,FALSE)</f>
        <v>Other Revenue - Rent Interco</v>
      </c>
      <c r="N132" s="39" t="str">
        <f>+VLOOKUP(L132/1,Map!E:G,3,FALSE)</f>
        <v>KY-CENTRAL</v>
      </c>
    </row>
    <row r="133" spans="1:14" hidden="1">
      <c r="A133" s="39" t="s">
        <v>95</v>
      </c>
      <c r="B133" s="39" t="s">
        <v>96</v>
      </c>
      <c r="C133" s="39" t="s">
        <v>72</v>
      </c>
      <c r="D133" s="43">
        <v>43069</v>
      </c>
      <c r="E133" s="39" t="s">
        <v>34</v>
      </c>
      <c r="F133" s="39" t="s">
        <v>53</v>
      </c>
      <c r="G133" s="39" t="s">
        <v>229</v>
      </c>
      <c r="H133" s="39" t="s">
        <v>233</v>
      </c>
      <c r="I133" s="39" t="s">
        <v>99</v>
      </c>
      <c r="J133" s="44">
        <v>-12198.7</v>
      </c>
      <c r="K133" s="39" t="s">
        <v>231</v>
      </c>
      <c r="L133" s="39" t="s">
        <v>60</v>
      </c>
      <c r="M133" s="39" t="str">
        <f>+VLOOKUP(C133/1,Map!A:B,2,FALSE)</f>
        <v>Other Revenue - Rent Interco</v>
      </c>
      <c r="N133" s="39" t="str">
        <f>+VLOOKUP(L133/1,Map!E:G,3,FALSE)</f>
        <v>KY-CENTRAL</v>
      </c>
    </row>
    <row r="134" spans="1:14" hidden="1">
      <c r="A134" s="39" t="s">
        <v>95</v>
      </c>
      <c r="B134" s="39" t="s">
        <v>96</v>
      </c>
      <c r="C134" s="39" t="s">
        <v>72</v>
      </c>
      <c r="D134" s="43">
        <v>43100</v>
      </c>
      <c r="E134" s="39" t="s">
        <v>34</v>
      </c>
      <c r="F134" s="39" t="s">
        <v>54</v>
      </c>
      <c r="G134" s="39" t="s">
        <v>229</v>
      </c>
      <c r="H134" s="39" t="s">
        <v>234</v>
      </c>
      <c r="I134" s="39" t="s">
        <v>99</v>
      </c>
      <c r="J134" s="44">
        <v>-12198.7</v>
      </c>
      <c r="K134" s="39" t="s">
        <v>231</v>
      </c>
      <c r="L134" s="39" t="s">
        <v>60</v>
      </c>
      <c r="M134" s="39" t="str">
        <f>+VLOOKUP(C134/1,Map!A:B,2,FALSE)</f>
        <v>Other Revenue - Rent Interco</v>
      </c>
      <c r="N134" s="39" t="str">
        <f>+VLOOKUP(L134/1,Map!E:G,3,FALSE)</f>
        <v>KY-CENTRAL</v>
      </c>
    </row>
    <row r="135" spans="1:14" hidden="1">
      <c r="A135" s="39" t="s">
        <v>95</v>
      </c>
      <c r="B135" s="39" t="s">
        <v>96</v>
      </c>
      <c r="C135" s="39" t="s">
        <v>72</v>
      </c>
      <c r="D135" s="43">
        <v>43131</v>
      </c>
      <c r="E135" s="39" t="s">
        <v>35</v>
      </c>
      <c r="F135" s="39" t="s">
        <v>43</v>
      </c>
      <c r="G135" s="39" t="s">
        <v>229</v>
      </c>
      <c r="H135" s="39" t="s">
        <v>235</v>
      </c>
      <c r="I135" s="39" t="s">
        <v>99</v>
      </c>
      <c r="J135" s="44">
        <v>-12910.83</v>
      </c>
      <c r="K135" s="39" t="s">
        <v>231</v>
      </c>
      <c r="L135" s="39" t="s">
        <v>60</v>
      </c>
      <c r="M135" s="39" t="str">
        <f>+VLOOKUP(C135/1,Map!A:B,2,FALSE)</f>
        <v>Other Revenue - Rent Interco</v>
      </c>
      <c r="N135" s="39" t="str">
        <f>+VLOOKUP(L135/1,Map!E:G,3,FALSE)</f>
        <v>KY-CENTRAL</v>
      </c>
    </row>
    <row r="136" spans="1:14" hidden="1">
      <c r="A136" s="39" t="s">
        <v>95</v>
      </c>
      <c r="B136" s="39" t="s">
        <v>96</v>
      </c>
      <c r="C136" s="39" t="s">
        <v>72</v>
      </c>
      <c r="D136" s="43">
        <v>43159</v>
      </c>
      <c r="E136" s="39" t="s">
        <v>35</v>
      </c>
      <c r="F136" s="39" t="s">
        <v>44</v>
      </c>
      <c r="G136" s="39" t="s">
        <v>229</v>
      </c>
      <c r="H136" s="39" t="s">
        <v>236</v>
      </c>
      <c r="I136" s="39" t="s">
        <v>99</v>
      </c>
      <c r="J136" s="44">
        <v>-12910.83</v>
      </c>
      <c r="K136" s="39" t="s">
        <v>231</v>
      </c>
      <c r="L136" s="39" t="s">
        <v>60</v>
      </c>
      <c r="M136" s="39" t="str">
        <f>+VLOOKUP(C136/1,Map!A:B,2,FALSE)</f>
        <v>Other Revenue - Rent Interco</v>
      </c>
      <c r="N136" s="39" t="str">
        <f>+VLOOKUP(L136/1,Map!E:G,3,FALSE)</f>
        <v>KY-CENTRAL</v>
      </c>
    </row>
    <row r="137" spans="1:14" hidden="1">
      <c r="A137" s="39" t="s">
        <v>95</v>
      </c>
      <c r="B137" s="39" t="s">
        <v>96</v>
      </c>
      <c r="C137" s="39" t="s">
        <v>72</v>
      </c>
      <c r="D137" s="43">
        <v>43190</v>
      </c>
      <c r="E137" s="39" t="s">
        <v>35</v>
      </c>
      <c r="F137" s="39" t="s">
        <v>45</v>
      </c>
      <c r="G137" s="39" t="s">
        <v>229</v>
      </c>
      <c r="H137" s="39" t="s">
        <v>237</v>
      </c>
      <c r="I137" s="39" t="s">
        <v>99</v>
      </c>
      <c r="J137" s="44">
        <v>-12910.83</v>
      </c>
      <c r="K137" s="39" t="s">
        <v>231</v>
      </c>
      <c r="L137" s="39" t="s">
        <v>60</v>
      </c>
      <c r="M137" s="39" t="str">
        <f>+VLOOKUP(C137/1,Map!A:B,2,FALSE)</f>
        <v>Other Revenue - Rent Interco</v>
      </c>
      <c r="N137" s="39" t="str">
        <f>+VLOOKUP(L137/1,Map!E:G,3,FALSE)</f>
        <v>KY-CENTRAL</v>
      </c>
    </row>
    <row r="138" spans="1:14" hidden="1">
      <c r="A138" s="39" t="s">
        <v>95</v>
      </c>
      <c r="B138" s="39" t="s">
        <v>96</v>
      </c>
      <c r="C138" s="39" t="s">
        <v>72</v>
      </c>
      <c r="D138" s="43">
        <v>43220</v>
      </c>
      <c r="E138" s="39" t="s">
        <v>35</v>
      </c>
      <c r="F138" s="39" t="s">
        <v>46</v>
      </c>
      <c r="G138" s="39" t="s">
        <v>229</v>
      </c>
      <c r="H138" s="39" t="s">
        <v>238</v>
      </c>
      <c r="I138" s="39" t="s">
        <v>99</v>
      </c>
      <c r="J138" s="44">
        <v>-12910.83</v>
      </c>
      <c r="K138" s="39" t="s">
        <v>231</v>
      </c>
      <c r="L138" s="39" t="s">
        <v>60</v>
      </c>
      <c r="M138" s="39" t="str">
        <f>+VLOOKUP(C138/1,Map!A:B,2,FALSE)</f>
        <v>Other Revenue - Rent Interco</v>
      </c>
      <c r="N138" s="39" t="str">
        <f>+VLOOKUP(L138/1,Map!E:G,3,FALSE)</f>
        <v>KY-CENTRAL</v>
      </c>
    </row>
    <row r="139" spans="1:14" hidden="1">
      <c r="A139" s="39" t="s">
        <v>95</v>
      </c>
      <c r="B139" s="39" t="s">
        <v>96</v>
      </c>
      <c r="C139" s="39" t="s">
        <v>72</v>
      </c>
      <c r="D139" s="43">
        <v>43251</v>
      </c>
      <c r="E139" s="39" t="s">
        <v>35</v>
      </c>
      <c r="F139" s="39" t="s">
        <v>47</v>
      </c>
      <c r="G139" s="39" t="s">
        <v>229</v>
      </c>
      <c r="H139" s="39" t="s">
        <v>239</v>
      </c>
      <c r="I139" s="39" t="s">
        <v>99</v>
      </c>
      <c r="J139" s="44">
        <v>-12910.83</v>
      </c>
      <c r="K139" s="39" t="s">
        <v>231</v>
      </c>
      <c r="L139" s="39" t="s">
        <v>60</v>
      </c>
      <c r="M139" s="39" t="str">
        <f>+VLOOKUP(C139/1,Map!A:B,2,FALSE)</f>
        <v>Other Revenue - Rent Interco</v>
      </c>
      <c r="N139" s="39" t="str">
        <f>+VLOOKUP(L139/1,Map!E:G,3,FALSE)</f>
        <v>KY-CENTRAL</v>
      </c>
    </row>
    <row r="140" spans="1:14" hidden="1">
      <c r="A140" s="39" t="s">
        <v>95</v>
      </c>
      <c r="B140" s="39" t="s">
        <v>96</v>
      </c>
      <c r="C140" s="39" t="s">
        <v>72</v>
      </c>
      <c r="D140" s="43">
        <v>43281</v>
      </c>
      <c r="E140" s="39" t="s">
        <v>35</v>
      </c>
      <c r="F140" s="39" t="s">
        <v>48</v>
      </c>
      <c r="G140" s="39" t="s">
        <v>229</v>
      </c>
      <c r="H140" s="39" t="s">
        <v>240</v>
      </c>
      <c r="I140" s="39" t="s">
        <v>99</v>
      </c>
      <c r="J140" s="44">
        <v>-12910.83</v>
      </c>
      <c r="K140" s="39" t="s">
        <v>231</v>
      </c>
      <c r="L140" s="39" t="s">
        <v>60</v>
      </c>
      <c r="M140" s="39" t="str">
        <f>+VLOOKUP(C140/1,Map!A:B,2,FALSE)</f>
        <v>Other Revenue - Rent Interco</v>
      </c>
      <c r="N140" s="39" t="str">
        <f>+VLOOKUP(L140/1,Map!E:G,3,FALSE)</f>
        <v>KY-CENTRAL</v>
      </c>
    </row>
    <row r="141" spans="1:14" hidden="1">
      <c r="A141" s="39" t="s">
        <v>95</v>
      </c>
      <c r="B141" s="39" t="s">
        <v>96</v>
      </c>
      <c r="C141" s="39" t="s">
        <v>72</v>
      </c>
      <c r="D141" s="43">
        <v>43312</v>
      </c>
      <c r="E141" s="39" t="s">
        <v>35</v>
      </c>
      <c r="F141" s="39" t="s">
        <v>49</v>
      </c>
      <c r="G141" s="39" t="s">
        <v>229</v>
      </c>
      <c r="H141" s="39" t="s">
        <v>241</v>
      </c>
      <c r="I141" s="39" t="s">
        <v>99</v>
      </c>
      <c r="J141" s="44">
        <v>-12910.83</v>
      </c>
      <c r="K141" s="39" t="s">
        <v>231</v>
      </c>
      <c r="L141" s="39" t="s">
        <v>60</v>
      </c>
      <c r="M141" s="39" t="str">
        <f>+VLOOKUP(C141/1,Map!A:B,2,FALSE)</f>
        <v>Other Revenue - Rent Interco</v>
      </c>
      <c r="N141" s="39" t="str">
        <f>+VLOOKUP(L141/1,Map!E:G,3,FALSE)</f>
        <v>KY-CENTRAL</v>
      </c>
    </row>
    <row r="142" spans="1:14" hidden="1">
      <c r="A142" s="39" t="s">
        <v>95</v>
      </c>
      <c r="B142" s="39" t="s">
        <v>96</v>
      </c>
      <c r="C142" s="39" t="s">
        <v>56</v>
      </c>
      <c r="D142" s="43">
        <v>43221</v>
      </c>
      <c r="E142" s="39" t="s">
        <v>35</v>
      </c>
      <c r="F142" s="39" t="s">
        <v>47</v>
      </c>
      <c r="G142" s="39" t="s">
        <v>242</v>
      </c>
      <c r="H142" s="39" t="s">
        <v>243</v>
      </c>
      <c r="I142" s="39" t="s">
        <v>244</v>
      </c>
      <c r="J142" s="44">
        <v>119.69</v>
      </c>
      <c r="K142" s="39" t="s">
        <v>245</v>
      </c>
      <c r="L142" s="39" t="s">
        <v>60</v>
      </c>
      <c r="M142" s="39" t="str">
        <f>+VLOOKUP(C142/1,Map!A:B,2,FALSE)</f>
        <v>Other revenue - late payment charge</v>
      </c>
      <c r="N142" s="39" t="str">
        <f>+VLOOKUP(L142/1,Map!E:G,3,FALSE)</f>
        <v>KY-CENTRAL</v>
      </c>
    </row>
    <row r="143" spans="1:14" hidden="1">
      <c r="A143" s="39" t="s">
        <v>95</v>
      </c>
      <c r="B143" s="39" t="s">
        <v>96</v>
      </c>
      <c r="C143" s="39" t="s">
        <v>74</v>
      </c>
      <c r="D143" s="43">
        <v>43221</v>
      </c>
      <c r="E143" s="39" t="s">
        <v>35</v>
      </c>
      <c r="F143" s="39" t="s">
        <v>47</v>
      </c>
      <c r="G143" s="39" t="s">
        <v>242</v>
      </c>
      <c r="H143" s="39" t="s">
        <v>243</v>
      </c>
      <c r="I143" s="39" t="s">
        <v>244</v>
      </c>
      <c r="J143" s="44">
        <v>24</v>
      </c>
      <c r="K143" s="39" t="s">
        <v>245</v>
      </c>
      <c r="L143" s="39" t="s">
        <v>60</v>
      </c>
      <c r="M143" s="39" t="str">
        <f>+VLOOKUP(C143/1,Map!A:B,2,FALSE)</f>
        <v>Other Revenue - NSF Check Charge</v>
      </c>
      <c r="N143" s="39" t="str">
        <f>+VLOOKUP(L143/1,Map!E:G,3,FALSE)</f>
        <v>KY-CENTRAL</v>
      </c>
    </row>
    <row r="144" spans="1:14" hidden="1">
      <c r="A144" s="39" t="s">
        <v>95</v>
      </c>
      <c r="B144" s="39" t="s">
        <v>96</v>
      </c>
      <c r="C144" s="39" t="s">
        <v>76</v>
      </c>
      <c r="D144" s="43">
        <v>43221</v>
      </c>
      <c r="E144" s="39" t="s">
        <v>35</v>
      </c>
      <c r="F144" s="39" t="s">
        <v>47</v>
      </c>
      <c r="G144" s="39" t="s">
        <v>242</v>
      </c>
      <c r="H144" s="39" t="s">
        <v>243</v>
      </c>
      <c r="I144" s="39" t="s">
        <v>244</v>
      </c>
      <c r="J144" s="44">
        <v>84</v>
      </c>
      <c r="K144" s="39" t="s">
        <v>245</v>
      </c>
      <c r="L144" s="39" t="s">
        <v>58</v>
      </c>
      <c r="M144" s="39" t="str">
        <f>+VLOOKUP(C144/1,Map!A:B,2,FALSE)</f>
        <v>Other Revenue - Application/Initiation Fee</v>
      </c>
      <c r="N144" s="39" t="str">
        <f>+VLOOKUP(L144/1,Map!E:G,3,FALSE)</f>
        <v>KY-CORPORATE</v>
      </c>
    </row>
    <row r="145" spans="1:14" hidden="1">
      <c r="A145" s="39" t="s">
        <v>95</v>
      </c>
      <c r="B145" s="39" t="s">
        <v>96</v>
      </c>
      <c r="C145" s="39" t="s">
        <v>76</v>
      </c>
      <c r="D145" s="43">
        <v>43221</v>
      </c>
      <c r="E145" s="39" t="s">
        <v>35</v>
      </c>
      <c r="F145" s="39" t="s">
        <v>47</v>
      </c>
      <c r="G145" s="39" t="s">
        <v>242</v>
      </c>
      <c r="H145" s="39" t="s">
        <v>243</v>
      </c>
      <c r="I145" s="39" t="s">
        <v>244</v>
      </c>
      <c r="J145" s="44">
        <v>3836</v>
      </c>
      <c r="K145" s="39" t="s">
        <v>245</v>
      </c>
      <c r="L145" s="39" t="s">
        <v>60</v>
      </c>
      <c r="M145" s="39" t="str">
        <f>+VLOOKUP(C145/1,Map!A:B,2,FALSE)</f>
        <v>Other Revenue - Application/Initiation Fee</v>
      </c>
      <c r="N145" s="39" t="str">
        <f>+VLOOKUP(L145/1,Map!E:G,3,FALSE)</f>
        <v>KY-CENTRAL</v>
      </c>
    </row>
    <row r="146" spans="1:14" hidden="1">
      <c r="A146" s="39" t="s">
        <v>95</v>
      </c>
      <c r="B146" s="39" t="s">
        <v>96</v>
      </c>
      <c r="C146" s="39" t="s">
        <v>76</v>
      </c>
      <c r="D146" s="43">
        <v>43221</v>
      </c>
      <c r="E146" s="39" t="s">
        <v>35</v>
      </c>
      <c r="F146" s="39" t="s">
        <v>47</v>
      </c>
      <c r="G146" s="39" t="s">
        <v>242</v>
      </c>
      <c r="H146" s="39" t="s">
        <v>243</v>
      </c>
      <c r="I146" s="39" t="s">
        <v>244</v>
      </c>
      <c r="J146" s="44">
        <v>84</v>
      </c>
      <c r="K146" s="39" t="s">
        <v>245</v>
      </c>
      <c r="L146" s="39" t="s">
        <v>64</v>
      </c>
      <c r="M146" s="39" t="str">
        <f>+VLOOKUP(C146/1,Map!A:B,2,FALSE)</f>
        <v>Other Revenue - Application/Initiation Fee</v>
      </c>
      <c r="N146" s="39" t="str">
        <f>+VLOOKUP(L146/1,Map!E:G,3,FALSE)</f>
        <v>KY-NORTH</v>
      </c>
    </row>
    <row r="147" spans="1:14" hidden="1">
      <c r="A147" s="39" t="s">
        <v>95</v>
      </c>
      <c r="B147" s="39" t="s">
        <v>96</v>
      </c>
      <c r="C147" s="39" t="s">
        <v>76</v>
      </c>
      <c r="D147" s="43">
        <v>43313</v>
      </c>
      <c r="E147" s="39" t="s">
        <v>35</v>
      </c>
      <c r="F147" s="39" t="s">
        <v>50</v>
      </c>
      <c r="G147" s="39" t="s">
        <v>242</v>
      </c>
      <c r="H147" s="39" t="s">
        <v>246</v>
      </c>
      <c r="I147" s="39" t="s">
        <v>244</v>
      </c>
      <c r="J147" s="44">
        <v>5656</v>
      </c>
      <c r="K147" s="39" t="s">
        <v>247</v>
      </c>
      <c r="L147" s="39" t="s">
        <v>60</v>
      </c>
      <c r="M147" s="39" t="str">
        <f>+VLOOKUP(C147/1,Map!A:B,2,FALSE)</f>
        <v>Other Revenue - Application/Initiation Fee</v>
      </c>
      <c r="N147" s="39" t="str">
        <f>+VLOOKUP(L147/1,Map!E:G,3,FALSE)</f>
        <v>KY-CENTRAL</v>
      </c>
    </row>
    <row r="148" spans="1:14" hidden="1">
      <c r="A148" s="39" t="s">
        <v>95</v>
      </c>
      <c r="B148" s="39" t="s">
        <v>96</v>
      </c>
      <c r="C148" s="39" t="s">
        <v>76</v>
      </c>
      <c r="D148" s="43">
        <v>43313</v>
      </c>
      <c r="E148" s="39" t="s">
        <v>35</v>
      </c>
      <c r="F148" s="39" t="s">
        <v>50</v>
      </c>
      <c r="G148" s="39" t="s">
        <v>242</v>
      </c>
      <c r="H148" s="39" t="s">
        <v>246</v>
      </c>
      <c r="I148" s="39" t="s">
        <v>244</v>
      </c>
      <c r="J148" s="44">
        <v>112</v>
      </c>
      <c r="K148" s="39" t="s">
        <v>247</v>
      </c>
      <c r="L148" s="39" t="s">
        <v>58</v>
      </c>
      <c r="M148" s="39" t="str">
        <f>+VLOOKUP(C148/1,Map!A:B,2,FALSE)</f>
        <v>Other Revenue - Application/Initiation Fee</v>
      </c>
      <c r="N148" s="39" t="str">
        <f>+VLOOKUP(L148/1,Map!E:G,3,FALSE)</f>
        <v>KY-CORPORATE</v>
      </c>
    </row>
    <row r="149" spans="1:14" hidden="1">
      <c r="A149" s="39" t="s">
        <v>95</v>
      </c>
      <c r="B149" s="39" t="s">
        <v>96</v>
      </c>
      <c r="C149" s="39" t="s">
        <v>78</v>
      </c>
      <c r="D149" s="43">
        <v>42979</v>
      </c>
      <c r="E149" s="39" t="s">
        <v>34</v>
      </c>
      <c r="F149" s="39" t="s">
        <v>51</v>
      </c>
      <c r="G149" s="39" t="s">
        <v>242</v>
      </c>
      <c r="H149" s="39" t="s">
        <v>248</v>
      </c>
      <c r="I149" s="39" t="s">
        <v>244</v>
      </c>
      <c r="J149" s="44">
        <v>4589.5200000000004</v>
      </c>
      <c r="K149" s="39" t="s">
        <v>249</v>
      </c>
      <c r="L149" s="39" t="s">
        <v>58</v>
      </c>
      <c r="M149" s="39" t="str">
        <f>+VLOOKUP(C149/1,Map!A:B,2,FALSE)</f>
        <v>Other Revenue - Usage Data</v>
      </c>
      <c r="N149" s="39" t="str">
        <f>+VLOOKUP(L149/1,Map!E:G,3,FALSE)</f>
        <v>KY-CORPORATE</v>
      </c>
    </row>
    <row r="150" spans="1:14" hidden="1">
      <c r="A150" s="39" t="s">
        <v>95</v>
      </c>
      <c r="B150" s="39" t="s">
        <v>96</v>
      </c>
      <c r="C150" s="39" t="s">
        <v>78</v>
      </c>
      <c r="D150" s="43">
        <v>43009</v>
      </c>
      <c r="E150" s="39" t="s">
        <v>34</v>
      </c>
      <c r="F150" s="39" t="s">
        <v>52</v>
      </c>
      <c r="G150" s="39" t="s">
        <v>242</v>
      </c>
      <c r="H150" s="39" t="s">
        <v>250</v>
      </c>
      <c r="I150" s="39" t="s">
        <v>244</v>
      </c>
      <c r="J150" s="44">
        <v>4580.42</v>
      </c>
      <c r="K150" s="39" t="s">
        <v>249</v>
      </c>
      <c r="L150" s="39" t="s">
        <v>58</v>
      </c>
      <c r="M150" s="39" t="str">
        <f>+VLOOKUP(C150/1,Map!A:B,2,FALSE)</f>
        <v>Other Revenue - Usage Data</v>
      </c>
      <c r="N150" s="39" t="str">
        <f>+VLOOKUP(L150/1,Map!E:G,3,FALSE)</f>
        <v>KY-CORPORATE</v>
      </c>
    </row>
    <row r="151" spans="1:14" hidden="1">
      <c r="A151" s="39" t="s">
        <v>95</v>
      </c>
      <c r="B151" s="39" t="s">
        <v>96</v>
      </c>
      <c r="C151" s="39" t="s">
        <v>78</v>
      </c>
      <c r="D151" s="43">
        <v>43040</v>
      </c>
      <c r="E151" s="39" t="s">
        <v>34</v>
      </c>
      <c r="F151" s="39" t="s">
        <v>53</v>
      </c>
      <c r="G151" s="39" t="s">
        <v>242</v>
      </c>
      <c r="H151" s="39" t="s">
        <v>251</v>
      </c>
      <c r="I151" s="39" t="s">
        <v>244</v>
      </c>
      <c r="J151" s="44">
        <v>4594.25</v>
      </c>
      <c r="K151" s="39" t="s">
        <v>249</v>
      </c>
      <c r="L151" s="39" t="s">
        <v>58</v>
      </c>
      <c r="M151" s="39" t="str">
        <f>+VLOOKUP(C151/1,Map!A:B,2,FALSE)</f>
        <v>Other Revenue - Usage Data</v>
      </c>
      <c r="N151" s="39" t="str">
        <f>+VLOOKUP(L151/1,Map!E:G,3,FALSE)</f>
        <v>KY-CORPORATE</v>
      </c>
    </row>
    <row r="152" spans="1:14" hidden="1">
      <c r="A152" s="39" t="s">
        <v>95</v>
      </c>
      <c r="B152" s="39" t="s">
        <v>96</v>
      </c>
      <c r="C152" s="39" t="s">
        <v>78</v>
      </c>
      <c r="D152" s="43">
        <v>43070</v>
      </c>
      <c r="E152" s="39" t="s">
        <v>34</v>
      </c>
      <c r="F152" s="39" t="s">
        <v>54</v>
      </c>
      <c r="G152" s="39" t="s">
        <v>242</v>
      </c>
      <c r="H152" s="39" t="s">
        <v>252</v>
      </c>
      <c r="I152" s="39" t="s">
        <v>244</v>
      </c>
      <c r="J152" s="44">
        <v>4251.22</v>
      </c>
      <c r="K152" s="39" t="s">
        <v>249</v>
      </c>
      <c r="L152" s="39" t="s">
        <v>58</v>
      </c>
      <c r="M152" s="39" t="str">
        <f>+VLOOKUP(C152/1,Map!A:B,2,FALSE)</f>
        <v>Other Revenue - Usage Data</v>
      </c>
      <c r="N152" s="39" t="str">
        <f>+VLOOKUP(L152/1,Map!E:G,3,FALSE)</f>
        <v>KY-CORPORATE</v>
      </c>
    </row>
    <row r="153" spans="1:14" hidden="1">
      <c r="A153" s="39" t="s">
        <v>95</v>
      </c>
      <c r="B153" s="39" t="s">
        <v>96</v>
      </c>
      <c r="C153" s="39" t="s">
        <v>78</v>
      </c>
      <c r="D153" s="43">
        <v>43101</v>
      </c>
      <c r="E153" s="39" t="s">
        <v>35</v>
      </c>
      <c r="F153" s="39" t="s">
        <v>43</v>
      </c>
      <c r="G153" s="39" t="s">
        <v>242</v>
      </c>
      <c r="H153" s="39" t="s">
        <v>253</v>
      </c>
      <c r="I153" s="39" t="s">
        <v>244</v>
      </c>
      <c r="J153" s="44">
        <v>4117.91</v>
      </c>
      <c r="K153" s="39" t="s">
        <v>249</v>
      </c>
      <c r="L153" s="39" t="s">
        <v>58</v>
      </c>
      <c r="M153" s="39" t="str">
        <f>+VLOOKUP(C153/1,Map!A:B,2,FALSE)</f>
        <v>Other Revenue - Usage Data</v>
      </c>
      <c r="N153" s="39" t="str">
        <f>+VLOOKUP(L153/1,Map!E:G,3,FALSE)</f>
        <v>KY-CORPORATE</v>
      </c>
    </row>
    <row r="154" spans="1:14" hidden="1">
      <c r="A154" s="39" t="s">
        <v>95</v>
      </c>
      <c r="B154" s="39" t="s">
        <v>96</v>
      </c>
      <c r="C154" s="39" t="s">
        <v>78</v>
      </c>
      <c r="D154" s="43">
        <v>43132</v>
      </c>
      <c r="E154" s="39" t="s">
        <v>35</v>
      </c>
      <c r="F154" s="39" t="s">
        <v>44</v>
      </c>
      <c r="G154" s="39" t="s">
        <v>242</v>
      </c>
      <c r="H154" s="39" t="s">
        <v>254</v>
      </c>
      <c r="I154" s="39" t="s">
        <v>244</v>
      </c>
      <c r="J154" s="44">
        <v>4110.21</v>
      </c>
      <c r="K154" s="39" t="s">
        <v>249</v>
      </c>
      <c r="L154" s="39" t="s">
        <v>58</v>
      </c>
      <c r="M154" s="39" t="str">
        <f>+VLOOKUP(C154/1,Map!A:B,2,FALSE)</f>
        <v>Other Revenue - Usage Data</v>
      </c>
      <c r="N154" s="39" t="str">
        <f>+VLOOKUP(L154/1,Map!E:G,3,FALSE)</f>
        <v>KY-CORPORATE</v>
      </c>
    </row>
    <row r="155" spans="1:14" hidden="1">
      <c r="A155" s="39" t="s">
        <v>95</v>
      </c>
      <c r="B155" s="39" t="s">
        <v>96</v>
      </c>
      <c r="C155" s="39" t="s">
        <v>78</v>
      </c>
      <c r="D155" s="43">
        <v>43160</v>
      </c>
      <c r="E155" s="39" t="s">
        <v>35</v>
      </c>
      <c r="F155" s="39" t="s">
        <v>45</v>
      </c>
      <c r="G155" s="39" t="s">
        <v>242</v>
      </c>
      <c r="H155" s="39" t="s">
        <v>255</v>
      </c>
      <c r="I155" s="39" t="s">
        <v>244</v>
      </c>
      <c r="J155" s="44">
        <v>4108.76</v>
      </c>
      <c r="K155" s="39" t="s">
        <v>249</v>
      </c>
      <c r="L155" s="39" t="s">
        <v>58</v>
      </c>
      <c r="M155" s="39" t="str">
        <f>+VLOOKUP(C155/1,Map!A:B,2,FALSE)</f>
        <v>Other Revenue - Usage Data</v>
      </c>
      <c r="N155" s="39" t="str">
        <f>+VLOOKUP(L155/1,Map!E:G,3,FALSE)</f>
        <v>KY-CORPORATE</v>
      </c>
    </row>
    <row r="156" spans="1:14" hidden="1">
      <c r="A156" s="39" t="s">
        <v>95</v>
      </c>
      <c r="B156" s="39" t="s">
        <v>96</v>
      </c>
      <c r="C156" s="39" t="s">
        <v>78</v>
      </c>
      <c r="D156" s="43">
        <v>43191</v>
      </c>
      <c r="E156" s="39" t="s">
        <v>35</v>
      </c>
      <c r="F156" s="39" t="s">
        <v>46</v>
      </c>
      <c r="G156" s="39" t="s">
        <v>242</v>
      </c>
      <c r="H156" s="39" t="s">
        <v>256</v>
      </c>
      <c r="I156" s="39" t="s">
        <v>244</v>
      </c>
      <c r="J156" s="44">
        <v>4124.2700000000004</v>
      </c>
      <c r="K156" s="39" t="s">
        <v>249</v>
      </c>
      <c r="L156" s="39" t="s">
        <v>58</v>
      </c>
      <c r="M156" s="39" t="str">
        <f>+VLOOKUP(C156/1,Map!A:B,2,FALSE)</f>
        <v>Other Revenue - Usage Data</v>
      </c>
      <c r="N156" s="39" t="str">
        <f>+VLOOKUP(L156/1,Map!E:G,3,FALSE)</f>
        <v>KY-CORPORATE</v>
      </c>
    </row>
    <row r="157" spans="1:14" hidden="1">
      <c r="A157" s="39" t="s">
        <v>95</v>
      </c>
      <c r="B157" s="39" t="s">
        <v>96</v>
      </c>
      <c r="C157" s="39" t="s">
        <v>78</v>
      </c>
      <c r="D157" s="43">
        <v>43221</v>
      </c>
      <c r="E157" s="39" t="s">
        <v>35</v>
      </c>
      <c r="F157" s="39" t="s">
        <v>47</v>
      </c>
      <c r="G157" s="39" t="s">
        <v>242</v>
      </c>
      <c r="H157" s="39" t="s">
        <v>257</v>
      </c>
      <c r="I157" s="39" t="s">
        <v>244</v>
      </c>
      <c r="J157" s="44">
        <v>4126.1099999999997</v>
      </c>
      <c r="K157" s="39" t="s">
        <v>249</v>
      </c>
      <c r="L157" s="39" t="s">
        <v>58</v>
      </c>
      <c r="M157" s="39" t="str">
        <f>+VLOOKUP(C157/1,Map!A:B,2,FALSE)</f>
        <v>Other Revenue - Usage Data</v>
      </c>
      <c r="N157" s="39" t="str">
        <f>+VLOOKUP(L157/1,Map!E:G,3,FALSE)</f>
        <v>KY-CORPORATE</v>
      </c>
    </row>
    <row r="158" spans="1:14" hidden="1">
      <c r="A158" s="39" t="s">
        <v>95</v>
      </c>
      <c r="B158" s="39" t="s">
        <v>96</v>
      </c>
      <c r="C158" s="39" t="s">
        <v>78</v>
      </c>
      <c r="D158" s="43">
        <v>43252</v>
      </c>
      <c r="E158" s="39" t="s">
        <v>35</v>
      </c>
      <c r="F158" s="39" t="s">
        <v>48</v>
      </c>
      <c r="G158" s="39" t="s">
        <v>242</v>
      </c>
      <c r="H158" s="39" t="s">
        <v>258</v>
      </c>
      <c r="I158" s="39" t="s">
        <v>244</v>
      </c>
      <c r="J158" s="44">
        <v>4133.67</v>
      </c>
      <c r="K158" s="39" t="s">
        <v>249</v>
      </c>
      <c r="L158" s="39" t="s">
        <v>58</v>
      </c>
      <c r="M158" s="39" t="str">
        <f>+VLOOKUP(C158/1,Map!A:B,2,FALSE)</f>
        <v>Other Revenue - Usage Data</v>
      </c>
      <c r="N158" s="39" t="str">
        <f>+VLOOKUP(L158/1,Map!E:G,3,FALSE)</f>
        <v>KY-CORPORATE</v>
      </c>
    </row>
    <row r="159" spans="1:14" hidden="1">
      <c r="A159" s="39" t="s">
        <v>95</v>
      </c>
      <c r="B159" s="39" t="s">
        <v>96</v>
      </c>
      <c r="C159" s="39" t="s">
        <v>78</v>
      </c>
      <c r="D159" s="43">
        <v>43282</v>
      </c>
      <c r="E159" s="39" t="s">
        <v>35</v>
      </c>
      <c r="F159" s="39" t="s">
        <v>49</v>
      </c>
      <c r="G159" s="39" t="s">
        <v>242</v>
      </c>
      <c r="H159" s="39" t="s">
        <v>259</v>
      </c>
      <c r="I159" s="39" t="s">
        <v>244</v>
      </c>
      <c r="J159" s="44">
        <v>4134.49</v>
      </c>
      <c r="K159" s="39" t="s">
        <v>249</v>
      </c>
      <c r="L159" s="39" t="s">
        <v>58</v>
      </c>
      <c r="M159" s="39" t="str">
        <f>+VLOOKUP(C159/1,Map!A:B,2,FALSE)</f>
        <v>Other Revenue - Usage Data</v>
      </c>
      <c r="N159" s="39" t="str">
        <f>+VLOOKUP(L159/1,Map!E:G,3,FALSE)</f>
        <v>KY-CORPORATE</v>
      </c>
    </row>
    <row r="160" spans="1:14" hidden="1">
      <c r="A160" s="39" t="s">
        <v>95</v>
      </c>
      <c r="B160" s="39" t="s">
        <v>96</v>
      </c>
      <c r="C160" s="39" t="s">
        <v>78</v>
      </c>
      <c r="D160" s="43">
        <v>43313</v>
      </c>
      <c r="E160" s="39" t="s">
        <v>35</v>
      </c>
      <c r="F160" s="39" t="s">
        <v>50</v>
      </c>
      <c r="G160" s="39" t="s">
        <v>242</v>
      </c>
      <c r="H160" s="39" t="s">
        <v>260</v>
      </c>
      <c r="I160" s="39" t="s">
        <v>244</v>
      </c>
      <c r="J160" s="44">
        <v>4128.38</v>
      </c>
      <c r="K160" s="39" t="s">
        <v>249</v>
      </c>
      <c r="L160" s="39" t="s">
        <v>58</v>
      </c>
      <c r="M160" s="39" t="str">
        <f>+VLOOKUP(C160/1,Map!A:B,2,FALSE)</f>
        <v>Other Revenue - Usage Data</v>
      </c>
      <c r="N160" s="39" t="str">
        <f>+VLOOKUP(L160/1,Map!E:G,3,FALSE)</f>
        <v>KY-CORPORATE</v>
      </c>
    </row>
    <row r="161" spans="1:14" hidden="1">
      <c r="A161" s="39" t="s">
        <v>95</v>
      </c>
      <c r="B161" s="39" t="s">
        <v>96</v>
      </c>
      <c r="C161" s="39" t="s">
        <v>80</v>
      </c>
      <c r="D161" s="43">
        <v>43221</v>
      </c>
      <c r="E161" s="39" t="s">
        <v>35</v>
      </c>
      <c r="F161" s="39" t="s">
        <v>47</v>
      </c>
      <c r="G161" s="39" t="s">
        <v>242</v>
      </c>
      <c r="H161" s="39" t="s">
        <v>243</v>
      </c>
      <c r="I161" s="39" t="s">
        <v>244</v>
      </c>
      <c r="J161" s="44">
        <v>1530.51</v>
      </c>
      <c r="K161" s="39" t="s">
        <v>245</v>
      </c>
      <c r="L161" s="39" t="s">
        <v>60</v>
      </c>
      <c r="M161" s="39" t="str">
        <f>+VLOOKUP(C161/1,Map!A:B,2,FALSE)</f>
        <v>Other Revenue - Reconnection Fee</v>
      </c>
      <c r="N161" s="39" t="str">
        <f>+VLOOKUP(L161/1,Map!E:G,3,FALSE)</f>
        <v>KY-CENTRAL</v>
      </c>
    </row>
    <row r="162" spans="1:14" hidden="1">
      <c r="A162" s="39" t="s">
        <v>95</v>
      </c>
      <c r="B162" s="39" t="s">
        <v>96</v>
      </c>
      <c r="C162" s="39" t="s">
        <v>80</v>
      </c>
      <c r="D162" s="43">
        <v>43313</v>
      </c>
      <c r="E162" s="39" t="s">
        <v>35</v>
      </c>
      <c r="F162" s="39" t="s">
        <v>50</v>
      </c>
      <c r="G162" s="39" t="s">
        <v>242</v>
      </c>
      <c r="H162" s="39" t="s">
        <v>246</v>
      </c>
      <c r="I162" s="39" t="s">
        <v>244</v>
      </c>
      <c r="J162" s="44">
        <v>981.92</v>
      </c>
      <c r="K162" s="39" t="s">
        <v>247</v>
      </c>
      <c r="L162" s="39" t="s">
        <v>60</v>
      </c>
      <c r="M162" s="39" t="str">
        <f>+VLOOKUP(C162/1,Map!A:B,2,FALSE)</f>
        <v>Other Revenue - Reconnection Fee</v>
      </c>
      <c r="N162" s="39" t="str">
        <f>+VLOOKUP(L162/1,Map!E:G,3,FALSE)</f>
        <v>KY-CENTRAL</v>
      </c>
    </row>
    <row r="163" spans="1:14" hidden="1">
      <c r="A163" s="39" t="s">
        <v>95</v>
      </c>
      <c r="B163" s="39" t="s">
        <v>96</v>
      </c>
      <c r="C163" s="39" t="s">
        <v>56</v>
      </c>
      <c r="D163" s="43">
        <v>43220</v>
      </c>
      <c r="E163" s="39" t="s">
        <v>35</v>
      </c>
      <c r="F163" s="39" t="s">
        <v>46</v>
      </c>
      <c r="G163" s="39" t="s">
        <v>261</v>
      </c>
      <c r="H163" s="39" t="s">
        <v>262</v>
      </c>
      <c r="I163" s="39" t="s">
        <v>99</v>
      </c>
      <c r="J163" s="44">
        <v>-119.69</v>
      </c>
      <c r="K163" s="39" t="s">
        <v>245</v>
      </c>
      <c r="L163" s="39" t="s">
        <v>60</v>
      </c>
      <c r="M163" s="39" t="str">
        <f>+VLOOKUP(C163/1,Map!A:B,2,FALSE)</f>
        <v>Other revenue - late payment charge</v>
      </c>
      <c r="N163" s="39" t="str">
        <f>+VLOOKUP(L163/1,Map!E:G,3,FALSE)</f>
        <v>KY-CENTRAL</v>
      </c>
    </row>
    <row r="164" spans="1:14" hidden="1">
      <c r="A164" s="39" t="s">
        <v>95</v>
      </c>
      <c r="B164" s="39" t="s">
        <v>96</v>
      </c>
      <c r="C164" s="39" t="s">
        <v>74</v>
      </c>
      <c r="D164" s="43">
        <v>43220</v>
      </c>
      <c r="E164" s="39" t="s">
        <v>35</v>
      </c>
      <c r="F164" s="39" t="s">
        <v>46</v>
      </c>
      <c r="G164" s="39" t="s">
        <v>261</v>
      </c>
      <c r="H164" s="39" t="s">
        <v>262</v>
      </c>
      <c r="I164" s="39" t="s">
        <v>99</v>
      </c>
      <c r="J164" s="44">
        <v>-24</v>
      </c>
      <c r="K164" s="39" t="s">
        <v>245</v>
      </c>
      <c r="L164" s="39" t="s">
        <v>60</v>
      </c>
      <c r="M164" s="39" t="str">
        <f>+VLOOKUP(C164/1,Map!A:B,2,FALSE)</f>
        <v>Other Revenue - NSF Check Charge</v>
      </c>
      <c r="N164" s="39" t="str">
        <f>+VLOOKUP(L164/1,Map!E:G,3,FALSE)</f>
        <v>KY-CENTRAL</v>
      </c>
    </row>
    <row r="165" spans="1:14" hidden="1">
      <c r="A165" s="39" t="s">
        <v>95</v>
      </c>
      <c r="B165" s="39" t="s">
        <v>96</v>
      </c>
      <c r="C165" s="39" t="s">
        <v>76</v>
      </c>
      <c r="D165" s="43">
        <v>43220</v>
      </c>
      <c r="E165" s="39" t="s">
        <v>35</v>
      </c>
      <c r="F165" s="39" t="s">
        <v>46</v>
      </c>
      <c r="G165" s="39" t="s">
        <v>261</v>
      </c>
      <c r="H165" s="39" t="s">
        <v>262</v>
      </c>
      <c r="I165" s="39" t="s">
        <v>99</v>
      </c>
      <c r="J165" s="44">
        <v>-84</v>
      </c>
      <c r="K165" s="39" t="s">
        <v>245</v>
      </c>
      <c r="L165" s="39" t="s">
        <v>58</v>
      </c>
      <c r="M165" s="39" t="str">
        <f>+VLOOKUP(C165/1,Map!A:B,2,FALSE)</f>
        <v>Other Revenue - Application/Initiation Fee</v>
      </c>
      <c r="N165" s="39" t="str">
        <f>+VLOOKUP(L165/1,Map!E:G,3,FALSE)</f>
        <v>KY-CORPORATE</v>
      </c>
    </row>
    <row r="166" spans="1:14" hidden="1">
      <c r="A166" s="39" t="s">
        <v>95</v>
      </c>
      <c r="B166" s="39" t="s">
        <v>96</v>
      </c>
      <c r="C166" s="39" t="s">
        <v>76</v>
      </c>
      <c r="D166" s="43">
        <v>43220</v>
      </c>
      <c r="E166" s="39" t="s">
        <v>35</v>
      </c>
      <c r="F166" s="39" t="s">
        <v>46</v>
      </c>
      <c r="G166" s="39" t="s">
        <v>261</v>
      </c>
      <c r="H166" s="39" t="s">
        <v>262</v>
      </c>
      <c r="I166" s="39" t="s">
        <v>99</v>
      </c>
      <c r="J166" s="44">
        <v>-3836</v>
      </c>
      <c r="K166" s="39" t="s">
        <v>245</v>
      </c>
      <c r="L166" s="39" t="s">
        <v>60</v>
      </c>
      <c r="M166" s="39" t="str">
        <f>+VLOOKUP(C166/1,Map!A:B,2,FALSE)</f>
        <v>Other Revenue - Application/Initiation Fee</v>
      </c>
      <c r="N166" s="39" t="str">
        <f>+VLOOKUP(L166/1,Map!E:G,3,FALSE)</f>
        <v>KY-CENTRAL</v>
      </c>
    </row>
    <row r="167" spans="1:14" hidden="1">
      <c r="A167" s="39" t="s">
        <v>95</v>
      </c>
      <c r="B167" s="39" t="s">
        <v>96</v>
      </c>
      <c r="C167" s="39" t="s">
        <v>76</v>
      </c>
      <c r="D167" s="43">
        <v>43220</v>
      </c>
      <c r="E167" s="39" t="s">
        <v>35</v>
      </c>
      <c r="F167" s="39" t="s">
        <v>46</v>
      </c>
      <c r="G167" s="39" t="s">
        <v>261</v>
      </c>
      <c r="H167" s="39" t="s">
        <v>262</v>
      </c>
      <c r="I167" s="39" t="s">
        <v>99</v>
      </c>
      <c r="J167" s="44">
        <v>-84</v>
      </c>
      <c r="K167" s="39" t="s">
        <v>245</v>
      </c>
      <c r="L167" s="39" t="s">
        <v>64</v>
      </c>
      <c r="M167" s="39" t="str">
        <f>+VLOOKUP(C167/1,Map!A:B,2,FALSE)</f>
        <v>Other Revenue - Application/Initiation Fee</v>
      </c>
      <c r="N167" s="39" t="str">
        <f>+VLOOKUP(L167/1,Map!E:G,3,FALSE)</f>
        <v>KY-NORTH</v>
      </c>
    </row>
    <row r="168" spans="1:14" hidden="1">
      <c r="A168" s="39" t="s">
        <v>95</v>
      </c>
      <c r="B168" s="39" t="s">
        <v>96</v>
      </c>
      <c r="C168" s="39" t="s">
        <v>76</v>
      </c>
      <c r="D168" s="43">
        <v>43312</v>
      </c>
      <c r="E168" s="39" t="s">
        <v>35</v>
      </c>
      <c r="F168" s="39" t="s">
        <v>49</v>
      </c>
      <c r="G168" s="39" t="s">
        <v>261</v>
      </c>
      <c r="H168" s="39" t="s">
        <v>263</v>
      </c>
      <c r="I168" s="39" t="s">
        <v>99</v>
      </c>
      <c r="J168" s="44">
        <v>-5656</v>
      </c>
      <c r="K168" s="39" t="s">
        <v>247</v>
      </c>
      <c r="L168" s="39" t="s">
        <v>60</v>
      </c>
      <c r="M168" s="39" t="str">
        <f>+VLOOKUP(C168/1,Map!A:B,2,FALSE)</f>
        <v>Other Revenue - Application/Initiation Fee</v>
      </c>
      <c r="N168" s="39" t="str">
        <f>+VLOOKUP(L168/1,Map!E:G,3,FALSE)</f>
        <v>KY-CENTRAL</v>
      </c>
    </row>
    <row r="169" spans="1:14" hidden="1">
      <c r="A169" s="39" t="s">
        <v>95</v>
      </c>
      <c r="B169" s="39" t="s">
        <v>96</v>
      </c>
      <c r="C169" s="39" t="s">
        <v>76</v>
      </c>
      <c r="D169" s="43">
        <v>43312</v>
      </c>
      <c r="E169" s="39" t="s">
        <v>35</v>
      </c>
      <c r="F169" s="39" t="s">
        <v>49</v>
      </c>
      <c r="G169" s="39" t="s">
        <v>261</v>
      </c>
      <c r="H169" s="39" t="s">
        <v>263</v>
      </c>
      <c r="I169" s="39" t="s">
        <v>99</v>
      </c>
      <c r="J169" s="44">
        <v>-112</v>
      </c>
      <c r="K169" s="39" t="s">
        <v>247</v>
      </c>
      <c r="L169" s="39" t="s">
        <v>58</v>
      </c>
      <c r="M169" s="39" t="str">
        <f>+VLOOKUP(C169/1,Map!A:B,2,FALSE)</f>
        <v>Other Revenue - Application/Initiation Fee</v>
      </c>
      <c r="N169" s="39" t="str">
        <f>+VLOOKUP(L169/1,Map!E:G,3,FALSE)</f>
        <v>KY-CORPORATE</v>
      </c>
    </row>
    <row r="170" spans="1:14" hidden="1">
      <c r="A170" s="39" t="s">
        <v>95</v>
      </c>
      <c r="B170" s="39" t="s">
        <v>96</v>
      </c>
      <c r="C170" s="39" t="s">
        <v>78</v>
      </c>
      <c r="D170" s="43">
        <v>43007</v>
      </c>
      <c r="E170" s="39" t="s">
        <v>34</v>
      </c>
      <c r="F170" s="39" t="s">
        <v>51</v>
      </c>
      <c r="G170" s="39" t="s">
        <v>261</v>
      </c>
      <c r="H170" s="39" t="s">
        <v>264</v>
      </c>
      <c r="I170" s="39" t="s">
        <v>99</v>
      </c>
      <c r="J170" s="44">
        <v>-4580.42</v>
      </c>
      <c r="K170" s="39" t="s">
        <v>249</v>
      </c>
      <c r="L170" s="39" t="s">
        <v>58</v>
      </c>
      <c r="M170" s="39" t="str">
        <f>+VLOOKUP(C170/1,Map!A:B,2,FALSE)</f>
        <v>Other Revenue - Usage Data</v>
      </c>
      <c r="N170" s="39" t="str">
        <f>+VLOOKUP(L170/1,Map!E:G,3,FALSE)</f>
        <v>KY-CORPORATE</v>
      </c>
    </row>
    <row r="171" spans="1:14" hidden="1">
      <c r="A171" s="39" t="s">
        <v>95</v>
      </c>
      <c r="B171" s="39" t="s">
        <v>96</v>
      </c>
      <c r="C171" s="39" t="s">
        <v>78</v>
      </c>
      <c r="D171" s="43">
        <v>43039</v>
      </c>
      <c r="E171" s="39" t="s">
        <v>34</v>
      </c>
      <c r="F171" s="39" t="s">
        <v>52</v>
      </c>
      <c r="G171" s="39" t="s">
        <v>261</v>
      </c>
      <c r="H171" s="39" t="s">
        <v>265</v>
      </c>
      <c r="I171" s="39" t="s">
        <v>99</v>
      </c>
      <c r="J171" s="44">
        <v>-4594.25</v>
      </c>
      <c r="K171" s="39" t="s">
        <v>249</v>
      </c>
      <c r="L171" s="39" t="s">
        <v>58</v>
      </c>
      <c r="M171" s="39" t="str">
        <f>+VLOOKUP(C171/1,Map!A:B,2,FALSE)</f>
        <v>Other Revenue - Usage Data</v>
      </c>
      <c r="N171" s="39" t="str">
        <f>+VLOOKUP(L171/1,Map!E:G,3,FALSE)</f>
        <v>KY-CORPORATE</v>
      </c>
    </row>
    <row r="172" spans="1:14" hidden="1">
      <c r="A172" s="39" t="s">
        <v>95</v>
      </c>
      <c r="B172" s="39" t="s">
        <v>96</v>
      </c>
      <c r="C172" s="39" t="s">
        <v>78</v>
      </c>
      <c r="D172" s="43">
        <v>43069</v>
      </c>
      <c r="E172" s="39" t="s">
        <v>34</v>
      </c>
      <c r="F172" s="39" t="s">
        <v>53</v>
      </c>
      <c r="G172" s="39" t="s">
        <v>261</v>
      </c>
      <c r="H172" s="39" t="s">
        <v>266</v>
      </c>
      <c r="I172" s="39" t="s">
        <v>99</v>
      </c>
      <c r="J172" s="44">
        <v>-4251.22</v>
      </c>
      <c r="K172" s="39" t="s">
        <v>249</v>
      </c>
      <c r="L172" s="39" t="s">
        <v>58</v>
      </c>
      <c r="M172" s="39" t="str">
        <f>+VLOOKUP(C172/1,Map!A:B,2,FALSE)</f>
        <v>Other Revenue - Usage Data</v>
      </c>
      <c r="N172" s="39" t="str">
        <f>+VLOOKUP(L172/1,Map!E:G,3,FALSE)</f>
        <v>KY-CORPORATE</v>
      </c>
    </row>
    <row r="173" spans="1:14" hidden="1">
      <c r="A173" s="39" t="s">
        <v>95</v>
      </c>
      <c r="B173" s="39" t="s">
        <v>96</v>
      </c>
      <c r="C173" s="39" t="s">
        <v>78</v>
      </c>
      <c r="D173" s="43">
        <v>43100</v>
      </c>
      <c r="E173" s="39" t="s">
        <v>34</v>
      </c>
      <c r="F173" s="39" t="s">
        <v>54</v>
      </c>
      <c r="G173" s="39" t="s">
        <v>261</v>
      </c>
      <c r="H173" s="39" t="s">
        <v>267</v>
      </c>
      <c r="I173" s="39" t="s">
        <v>99</v>
      </c>
      <c r="J173" s="44">
        <v>-4117.91</v>
      </c>
      <c r="K173" s="39" t="s">
        <v>249</v>
      </c>
      <c r="L173" s="39" t="s">
        <v>58</v>
      </c>
      <c r="M173" s="39" t="str">
        <f>+VLOOKUP(C173/1,Map!A:B,2,FALSE)</f>
        <v>Other Revenue - Usage Data</v>
      </c>
      <c r="N173" s="39" t="str">
        <f>+VLOOKUP(L173/1,Map!E:G,3,FALSE)</f>
        <v>KY-CORPORATE</v>
      </c>
    </row>
    <row r="174" spans="1:14" hidden="1">
      <c r="A174" s="39" t="s">
        <v>95</v>
      </c>
      <c r="B174" s="39" t="s">
        <v>96</v>
      </c>
      <c r="C174" s="39" t="s">
        <v>78</v>
      </c>
      <c r="D174" s="43">
        <v>43131</v>
      </c>
      <c r="E174" s="39" t="s">
        <v>35</v>
      </c>
      <c r="F174" s="39" t="s">
        <v>43</v>
      </c>
      <c r="G174" s="39" t="s">
        <v>261</v>
      </c>
      <c r="H174" s="39" t="s">
        <v>268</v>
      </c>
      <c r="I174" s="39" t="s">
        <v>99</v>
      </c>
      <c r="J174" s="44">
        <v>-4110.21</v>
      </c>
      <c r="K174" s="39" t="s">
        <v>249</v>
      </c>
      <c r="L174" s="39" t="s">
        <v>58</v>
      </c>
      <c r="M174" s="39" t="str">
        <f>+VLOOKUP(C174/1,Map!A:B,2,FALSE)</f>
        <v>Other Revenue - Usage Data</v>
      </c>
      <c r="N174" s="39" t="str">
        <f>+VLOOKUP(L174/1,Map!E:G,3,FALSE)</f>
        <v>KY-CORPORATE</v>
      </c>
    </row>
    <row r="175" spans="1:14" hidden="1">
      <c r="A175" s="39" t="s">
        <v>95</v>
      </c>
      <c r="B175" s="39" t="s">
        <v>96</v>
      </c>
      <c r="C175" s="39" t="s">
        <v>78</v>
      </c>
      <c r="D175" s="43">
        <v>43159</v>
      </c>
      <c r="E175" s="39" t="s">
        <v>35</v>
      </c>
      <c r="F175" s="39" t="s">
        <v>44</v>
      </c>
      <c r="G175" s="39" t="s">
        <v>261</v>
      </c>
      <c r="H175" s="39" t="s">
        <v>269</v>
      </c>
      <c r="I175" s="39" t="s">
        <v>99</v>
      </c>
      <c r="J175" s="44">
        <v>-4108.76</v>
      </c>
      <c r="K175" s="39" t="s">
        <v>249</v>
      </c>
      <c r="L175" s="39" t="s">
        <v>58</v>
      </c>
      <c r="M175" s="39" t="str">
        <f>+VLOOKUP(C175/1,Map!A:B,2,FALSE)</f>
        <v>Other Revenue - Usage Data</v>
      </c>
      <c r="N175" s="39" t="str">
        <f>+VLOOKUP(L175/1,Map!E:G,3,FALSE)</f>
        <v>KY-CORPORATE</v>
      </c>
    </row>
    <row r="176" spans="1:14" hidden="1">
      <c r="A176" s="39" t="s">
        <v>95</v>
      </c>
      <c r="B176" s="39" t="s">
        <v>96</v>
      </c>
      <c r="C176" s="39" t="s">
        <v>78</v>
      </c>
      <c r="D176" s="43">
        <v>43190</v>
      </c>
      <c r="E176" s="39" t="s">
        <v>35</v>
      </c>
      <c r="F176" s="39" t="s">
        <v>45</v>
      </c>
      <c r="G176" s="39" t="s">
        <v>261</v>
      </c>
      <c r="H176" s="39" t="s">
        <v>270</v>
      </c>
      <c r="I176" s="39" t="s">
        <v>99</v>
      </c>
      <c r="J176" s="44">
        <v>-4124.2700000000004</v>
      </c>
      <c r="K176" s="39" t="s">
        <v>249</v>
      </c>
      <c r="L176" s="39" t="s">
        <v>58</v>
      </c>
      <c r="M176" s="39" t="str">
        <f>+VLOOKUP(C176/1,Map!A:B,2,FALSE)</f>
        <v>Other Revenue - Usage Data</v>
      </c>
      <c r="N176" s="39" t="str">
        <f>+VLOOKUP(L176/1,Map!E:G,3,FALSE)</f>
        <v>KY-CORPORATE</v>
      </c>
    </row>
    <row r="177" spans="1:14" hidden="1">
      <c r="A177" s="39" t="s">
        <v>95</v>
      </c>
      <c r="B177" s="39" t="s">
        <v>96</v>
      </c>
      <c r="C177" s="39" t="s">
        <v>78</v>
      </c>
      <c r="D177" s="43">
        <v>43216</v>
      </c>
      <c r="E177" s="39" t="s">
        <v>35</v>
      </c>
      <c r="F177" s="39" t="s">
        <v>46</v>
      </c>
      <c r="G177" s="39" t="s">
        <v>261</v>
      </c>
      <c r="H177" s="39" t="s">
        <v>271</v>
      </c>
      <c r="I177" s="39" t="s">
        <v>99</v>
      </c>
      <c r="J177" s="44">
        <v>-4126.1099999999997</v>
      </c>
      <c r="K177" s="39" t="s">
        <v>249</v>
      </c>
      <c r="L177" s="39" t="s">
        <v>58</v>
      </c>
      <c r="M177" s="39" t="str">
        <f>+VLOOKUP(C177/1,Map!A:B,2,FALSE)</f>
        <v>Other Revenue - Usage Data</v>
      </c>
      <c r="N177" s="39" t="str">
        <f>+VLOOKUP(L177/1,Map!E:G,3,FALSE)</f>
        <v>KY-CORPORATE</v>
      </c>
    </row>
    <row r="178" spans="1:14" hidden="1">
      <c r="A178" s="39" t="s">
        <v>95</v>
      </c>
      <c r="B178" s="39" t="s">
        <v>96</v>
      </c>
      <c r="C178" s="39" t="s">
        <v>78</v>
      </c>
      <c r="D178" s="43">
        <v>43238</v>
      </c>
      <c r="E178" s="39" t="s">
        <v>35</v>
      </c>
      <c r="F178" s="39" t="s">
        <v>47</v>
      </c>
      <c r="G178" s="39" t="s">
        <v>261</v>
      </c>
      <c r="H178" s="39" t="s">
        <v>272</v>
      </c>
      <c r="I178" s="39" t="s">
        <v>99</v>
      </c>
      <c r="J178" s="44">
        <v>-4133.67</v>
      </c>
      <c r="K178" s="39" t="s">
        <v>249</v>
      </c>
      <c r="L178" s="39" t="s">
        <v>58</v>
      </c>
      <c r="M178" s="39" t="str">
        <f>+VLOOKUP(C178/1,Map!A:B,2,FALSE)</f>
        <v>Other Revenue - Usage Data</v>
      </c>
      <c r="N178" s="39" t="str">
        <f>+VLOOKUP(L178/1,Map!E:G,3,FALSE)</f>
        <v>KY-CORPORATE</v>
      </c>
    </row>
    <row r="179" spans="1:14" hidden="1">
      <c r="A179" s="39" t="s">
        <v>95</v>
      </c>
      <c r="B179" s="39" t="s">
        <v>96</v>
      </c>
      <c r="C179" s="39" t="s">
        <v>78</v>
      </c>
      <c r="D179" s="43">
        <v>43281</v>
      </c>
      <c r="E179" s="39" t="s">
        <v>35</v>
      </c>
      <c r="F179" s="39" t="s">
        <v>48</v>
      </c>
      <c r="G179" s="39" t="s">
        <v>261</v>
      </c>
      <c r="H179" s="39" t="s">
        <v>273</v>
      </c>
      <c r="I179" s="39" t="s">
        <v>99</v>
      </c>
      <c r="J179" s="44">
        <v>-4134.49</v>
      </c>
      <c r="K179" s="39" t="s">
        <v>249</v>
      </c>
      <c r="L179" s="39" t="s">
        <v>58</v>
      </c>
      <c r="M179" s="39" t="str">
        <f>+VLOOKUP(C179/1,Map!A:B,2,FALSE)</f>
        <v>Other Revenue - Usage Data</v>
      </c>
      <c r="N179" s="39" t="str">
        <f>+VLOOKUP(L179/1,Map!E:G,3,FALSE)</f>
        <v>KY-CORPORATE</v>
      </c>
    </row>
    <row r="180" spans="1:14" hidden="1">
      <c r="A180" s="39" t="s">
        <v>95</v>
      </c>
      <c r="B180" s="39" t="s">
        <v>96</v>
      </c>
      <c r="C180" s="39" t="s">
        <v>78</v>
      </c>
      <c r="D180" s="43">
        <v>43311</v>
      </c>
      <c r="E180" s="39" t="s">
        <v>35</v>
      </c>
      <c r="F180" s="39" t="s">
        <v>49</v>
      </c>
      <c r="G180" s="39" t="s">
        <v>261</v>
      </c>
      <c r="H180" s="39" t="s">
        <v>274</v>
      </c>
      <c r="I180" s="39" t="s">
        <v>99</v>
      </c>
      <c r="J180" s="44">
        <v>-4128.38</v>
      </c>
      <c r="K180" s="39" t="s">
        <v>249</v>
      </c>
      <c r="L180" s="39" t="s">
        <v>58</v>
      </c>
      <c r="M180" s="39" t="str">
        <f>+VLOOKUP(C180/1,Map!A:B,2,FALSE)</f>
        <v>Other Revenue - Usage Data</v>
      </c>
      <c r="N180" s="39" t="str">
        <f>+VLOOKUP(L180/1,Map!E:G,3,FALSE)</f>
        <v>KY-CORPORATE</v>
      </c>
    </row>
    <row r="181" spans="1:14" hidden="1">
      <c r="A181" s="39" t="s">
        <v>95</v>
      </c>
      <c r="B181" s="39" t="s">
        <v>96</v>
      </c>
      <c r="C181" s="39" t="s">
        <v>80</v>
      </c>
      <c r="D181" s="43">
        <v>43220</v>
      </c>
      <c r="E181" s="39" t="s">
        <v>35</v>
      </c>
      <c r="F181" s="39" t="s">
        <v>46</v>
      </c>
      <c r="G181" s="39" t="s">
        <v>261</v>
      </c>
      <c r="H181" s="39" t="s">
        <v>262</v>
      </c>
      <c r="I181" s="39" t="s">
        <v>99</v>
      </c>
      <c r="J181" s="44">
        <v>-1530.51</v>
      </c>
      <c r="K181" s="39" t="s">
        <v>245</v>
      </c>
      <c r="L181" s="39" t="s">
        <v>60</v>
      </c>
      <c r="M181" s="39" t="str">
        <f>+VLOOKUP(C181/1,Map!A:B,2,FALSE)</f>
        <v>Other Revenue - Reconnection Fee</v>
      </c>
      <c r="N181" s="39" t="str">
        <f>+VLOOKUP(L181/1,Map!E:G,3,FALSE)</f>
        <v>KY-CENTRAL</v>
      </c>
    </row>
    <row r="182" spans="1:14" hidden="1">
      <c r="A182" s="39" t="s">
        <v>95</v>
      </c>
      <c r="B182" s="39" t="s">
        <v>96</v>
      </c>
      <c r="C182" s="39" t="s">
        <v>80</v>
      </c>
      <c r="D182" s="43">
        <v>43312</v>
      </c>
      <c r="E182" s="39" t="s">
        <v>35</v>
      </c>
      <c r="F182" s="39" t="s">
        <v>49</v>
      </c>
      <c r="G182" s="39" t="s">
        <v>261</v>
      </c>
      <c r="H182" s="39" t="s">
        <v>263</v>
      </c>
      <c r="I182" s="39" t="s">
        <v>99</v>
      </c>
      <c r="J182" s="44">
        <v>-981.92</v>
      </c>
      <c r="K182" s="39" t="s">
        <v>247</v>
      </c>
      <c r="L182" s="39" t="s">
        <v>60</v>
      </c>
      <c r="M182" s="39" t="str">
        <f>+VLOOKUP(C182/1,Map!A:B,2,FALSE)</f>
        <v>Other Revenue - Reconnection Fee</v>
      </c>
      <c r="N182" s="39" t="str">
        <f>+VLOOKUP(L182/1,Map!E:G,3,FALSE)</f>
        <v>KY-CENTRAL</v>
      </c>
    </row>
    <row r="183" spans="1:14" hidden="1">
      <c r="A183" s="39" t="s">
        <v>95</v>
      </c>
      <c r="B183" s="39" t="s">
        <v>96</v>
      </c>
      <c r="C183" s="39" t="s">
        <v>56</v>
      </c>
      <c r="D183" s="43">
        <v>42979</v>
      </c>
      <c r="E183" s="39" t="s">
        <v>34</v>
      </c>
      <c r="F183" s="39" t="s">
        <v>51</v>
      </c>
      <c r="G183" s="39" t="s">
        <v>275</v>
      </c>
      <c r="H183" s="39" t="s">
        <v>276</v>
      </c>
      <c r="I183" s="39" t="s">
        <v>99</v>
      </c>
      <c r="J183" s="44">
        <v>-2783.83</v>
      </c>
      <c r="K183" s="39" t="s">
        <v>100</v>
      </c>
      <c r="L183" s="39" t="s">
        <v>60</v>
      </c>
      <c r="M183" s="39" t="str">
        <f>+VLOOKUP(C183/1,Map!A:B,2,FALSE)</f>
        <v>Other revenue - late payment charge</v>
      </c>
      <c r="N183" s="39" t="str">
        <f>+VLOOKUP(L183/1,Map!E:G,3,FALSE)</f>
        <v>KY-CENTRAL</v>
      </c>
    </row>
    <row r="184" spans="1:14" hidden="1">
      <c r="A184" s="39" t="s">
        <v>95</v>
      </c>
      <c r="B184" s="39" t="s">
        <v>96</v>
      </c>
      <c r="C184" s="39" t="s">
        <v>56</v>
      </c>
      <c r="D184" s="43">
        <v>42979</v>
      </c>
      <c r="E184" s="39" t="s">
        <v>34</v>
      </c>
      <c r="F184" s="39" t="s">
        <v>51</v>
      </c>
      <c r="G184" s="39" t="s">
        <v>275</v>
      </c>
      <c r="H184" s="39" t="s">
        <v>276</v>
      </c>
      <c r="I184" s="39" t="s">
        <v>99</v>
      </c>
      <c r="J184" s="44">
        <v>-2.4900000000000002</v>
      </c>
      <c r="K184" s="39" t="s">
        <v>100</v>
      </c>
      <c r="L184" s="39" t="s">
        <v>66</v>
      </c>
      <c r="M184" s="39" t="str">
        <f>+VLOOKUP(C184/1,Map!A:B,2,FALSE)</f>
        <v>Other revenue - late payment charge</v>
      </c>
      <c r="N184" s="39" t="str">
        <f>+VLOOKUP(L184/1,Map!E:G,3,FALSE)</f>
        <v>KY-OWENTON WW</v>
      </c>
    </row>
    <row r="185" spans="1:14" hidden="1">
      <c r="A185" s="39" t="s">
        <v>95</v>
      </c>
      <c r="B185" s="39" t="s">
        <v>96</v>
      </c>
      <c r="C185" s="39" t="s">
        <v>56</v>
      </c>
      <c r="D185" s="43">
        <v>42979</v>
      </c>
      <c r="E185" s="39" t="s">
        <v>34</v>
      </c>
      <c r="F185" s="39" t="s">
        <v>51</v>
      </c>
      <c r="G185" s="39" t="s">
        <v>275</v>
      </c>
      <c r="H185" s="39" t="s">
        <v>277</v>
      </c>
      <c r="I185" s="39" t="s">
        <v>99</v>
      </c>
      <c r="J185" s="44">
        <v>-18.34</v>
      </c>
      <c r="K185" s="39" t="s">
        <v>100</v>
      </c>
      <c r="L185" s="39" t="s">
        <v>60</v>
      </c>
      <c r="M185" s="39" t="str">
        <f>+VLOOKUP(C185/1,Map!A:B,2,FALSE)</f>
        <v>Other revenue - late payment charge</v>
      </c>
      <c r="N185" s="39" t="str">
        <f>+VLOOKUP(L185/1,Map!E:G,3,FALSE)</f>
        <v>KY-CENTRAL</v>
      </c>
    </row>
    <row r="186" spans="1:14" hidden="1">
      <c r="A186" s="39" t="s">
        <v>95</v>
      </c>
      <c r="B186" s="39" t="s">
        <v>96</v>
      </c>
      <c r="C186" s="39" t="s">
        <v>56</v>
      </c>
      <c r="D186" s="43">
        <v>42983</v>
      </c>
      <c r="E186" s="39" t="s">
        <v>34</v>
      </c>
      <c r="F186" s="39" t="s">
        <v>51</v>
      </c>
      <c r="G186" s="39" t="s">
        <v>275</v>
      </c>
      <c r="H186" s="39" t="s">
        <v>278</v>
      </c>
      <c r="I186" s="39" t="s">
        <v>99</v>
      </c>
      <c r="J186" s="44">
        <v>-2.16</v>
      </c>
      <c r="K186" s="39" t="s">
        <v>100</v>
      </c>
      <c r="L186" s="39" t="s">
        <v>66</v>
      </c>
      <c r="M186" s="39" t="str">
        <f>+VLOOKUP(C186/1,Map!A:B,2,FALSE)</f>
        <v>Other revenue - late payment charge</v>
      </c>
      <c r="N186" s="39" t="str">
        <f>+VLOOKUP(L186/1,Map!E:G,3,FALSE)</f>
        <v>KY-OWENTON WW</v>
      </c>
    </row>
    <row r="187" spans="1:14" hidden="1">
      <c r="A187" s="39" t="s">
        <v>95</v>
      </c>
      <c r="B187" s="39" t="s">
        <v>96</v>
      </c>
      <c r="C187" s="39" t="s">
        <v>56</v>
      </c>
      <c r="D187" s="43">
        <v>42983</v>
      </c>
      <c r="E187" s="39" t="s">
        <v>34</v>
      </c>
      <c r="F187" s="39" t="s">
        <v>51</v>
      </c>
      <c r="G187" s="39" t="s">
        <v>275</v>
      </c>
      <c r="H187" s="39" t="s">
        <v>278</v>
      </c>
      <c r="I187" s="39" t="s">
        <v>99</v>
      </c>
      <c r="J187" s="44">
        <v>-0.94</v>
      </c>
      <c r="K187" s="39" t="s">
        <v>100</v>
      </c>
      <c r="L187" s="39" t="s">
        <v>64</v>
      </c>
      <c r="M187" s="39" t="str">
        <f>+VLOOKUP(C187/1,Map!A:B,2,FALSE)</f>
        <v>Other revenue - late payment charge</v>
      </c>
      <c r="N187" s="39" t="str">
        <f>+VLOOKUP(L187/1,Map!E:G,3,FALSE)</f>
        <v>KY-NORTH</v>
      </c>
    </row>
    <row r="188" spans="1:14" hidden="1">
      <c r="A188" s="39" t="s">
        <v>95</v>
      </c>
      <c r="B188" s="39" t="s">
        <v>96</v>
      </c>
      <c r="C188" s="39" t="s">
        <v>56</v>
      </c>
      <c r="D188" s="43">
        <v>42983</v>
      </c>
      <c r="E188" s="39" t="s">
        <v>34</v>
      </c>
      <c r="F188" s="39" t="s">
        <v>51</v>
      </c>
      <c r="G188" s="39" t="s">
        <v>275</v>
      </c>
      <c r="H188" s="39" t="s">
        <v>278</v>
      </c>
      <c r="I188" s="39" t="s">
        <v>99</v>
      </c>
      <c r="J188" s="44">
        <v>-1160.5999999999999</v>
      </c>
      <c r="K188" s="39" t="s">
        <v>100</v>
      </c>
      <c r="L188" s="39" t="s">
        <v>60</v>
      </c>
      <c r="M188" s="39" t="str">
        <f>+VLOOKUP(C188/1,Map!A:B,2,FALSE)</f>
        <v>Other revenue - late payment charge</v>
      </c>
      <c r="N188" s="39" t="str">
        <f>+VLOOKUP(L188/1,Map!E:G,3,FALSE)</f>
        <v>KY-CENTRAL</v>
      </c>
    </row>
    <row r="189" spans="1:14" hidden="1">
      <c r="A189" s="39" t="s">
        <v>95</v>
      </c>
      <c r="B189" s="39" t="s">
        <v>96</v>
      </c>
      <c r="C189" s="39" t="s">
        <v>56</v>
      </c>
      <c r="D189" s="43">
        <v>42979</v>
      </c>
      <c r="E189" s="39" t="s">
        <v>34</v>
      </c>
      <c r="F189" s="39" t="s">
        <v>51</v>
      </c>
      <c r="G189" s="39" t="s">
        <v>275</v>
      </c>
      <c r="H189" s="39" t="s">
        <v>279</v>
      </c>
      <c r="I189" s="39" t="s">
        <v>99</v>
      </c>
      <c r="J189" s="44">
        <v>-1.89</v>
      </c>
      <c r="K189" s="39" t="s">
        <v>100</v>
      </c>
      <c r="L189" s="39" t="s">
        <v>60</v>
      </c>
      <c r="M189" s="39" t="str">
        <f>+VLOOKUP(C189/1,Map!A:B,2,FALSE)</f>
        <v>Other revenue - late payment charge</v>
      </c>
      <c r="N189" s="39" t="str">
        <f>+VLOOKUP(L189/1,Map!E:G,3,FALSE)</f>
        <v>KY-CENTRAL</v>
      </c>
    </row>
    <row r="190" spans="1:14" hidden="1">
      <c r="A190" s="39" t="s">
        <v>95</v>
      </c>
      <c r="B190" s="39" t="s">
        <v>96</v>
      </c>
      <c r="C190" s="39" t="s">
        <v>56</v>
      </c>
      <c r="D190" s="43">
        <v>42979</v>
      </c>
      <c r="E190" s="39" t="s">
        <v>34</v>
      </c>
      <c r="F190" s="39" t="s">
        <v>51</v>
      </c>
      <c r="G190" s="39" t="s">
        <v>275</v>
      </c>
      <c r="H190" s="39" t="s">
        <v>279</v>
      </c>
      <c r="I190" s="39" t="s">
        <v>244</v>
      </c>
      <c r="J190" s="44">
        <v>2.59</v>
      </c>
      <c r="K190" s="39" t="s">
        <v>100</v>
      </c>
      <c r="L190" s="39" t="s">
        <v>60</v>
      </c>
      <c r="M190" s="39" t="str">
        <f>+VLOOKUP(C190/1,Map!A:B,2,FALSE)</f>
        <v>Other revenue - late payment charge</v>
      </c>
      <c r="N190" s="39" t="str">
        <f>+VLOOKUP(L190/1,Map!E:G,3,FALSE)</f>
        <v>KY-CENTRAL</v>
      </c>
    </row>
    <row r="191" spans="1:14" hidden="1">
      <c r="A191" s="39" t="s">
        <v>95</v>
      </c>
      <c r="B191" s="39" t="s">
        <v>96</v>
      </c>
      <c r="C191" s="39" t="s">
        <v>56</v>
      </c>
      <c r="D191" s="43">
        <v>42980</v>
      </c>
      <c r="E191" s="39" t="s">
        <v>34</v>
      </c>
      <c r="F191" s="39" t="s">
        <v>51</v>
      </c>
      <c r="G191" s="39" t="s">
        <v>275</v>
      </c>
      <c r="H191" s="39" t="s">
        <v>280</v>
      </c>
      <c r="I191" s="39" t="s">
        <v>244</v>
      </c>
      <c r="J191" s="44">
        <v>6.94</v>
      </c>
      <c r="K191" s="39" t="s">
        <v>100</v>
      </c>
      <c r="L191" s="39" t="s">
        <v>60</v>
      </c>
      <c r="M191" s="39" t="str">
        <f>+VLOOKUP(C191/1,Map!A:B,2,FALSE)</f>
        <v>Other revenue - late payment charge</v>
      </c>
      <c r="N191" s="39" t="str">
        <f>+VLOOKUP(L191/1,Map!E:G,3,FALSE)</f>
        <v>KY-CENTRAL</v>
      </c>
    </row>
    <row r="192" spans="1:14" hidden="1">
      <c r="A192" s="39" t="s">
        <v>95</v>
      </c>
      <c r="B192" s="39" t="s">
        <v>96</v>
      </c>
      <c r="C192" s="39" t="s">
        <v>56</v>
      </c>
      <c r="D192" s="43">
        <v>42979</v>
      </c>
      <c r="E192" s="39" t="s">
        <v>34</v>
      </c>
      <c r="F192" s="39" t="s">
        <v>51</v>
      </c>
      <c r="G192" s="39" t="s">
        <v>275</v>
      </c>
      <c r="H192" s="39" t="s">
        <v>281</v>
      </c>
      <c r="I192" s="39" t="s">
        <v>99</v>
      </c>
      <c r="J192" s="44">
        <v>-0.7</v>
      </c>
      <c r="K192" s="39" t="s">
        <v>100</v>
      </c>
      <c r="L192" s="39" t="s">
        <v>60</v>
      </c>
      <c r="M192" s="39" t="str">
        <f>+VLOOKUP(C192/1,Map!A:B,2,FALSE)</f>
        <v>Other revenue - late payment charge</v>
      </c>
      <c r="N192" s="39" t="str">
        <f>+VLOOKUP(L192/1,Map!E:G,3,FALSE)</f>
        <v>KY-CENTRAL</v>
      </c>
    </row>
    <row r="193" spans="1:14" hidden="1">
      <c r="A193" s="39" t="s">
        <v>95</v>
      </c>
      <c r="B193" s="39" t="s">
        <v>96</v>
      </c>
      <c r="C193" s="39" t="s">
        <v>56</v>
      </c>
      <c r="D193" s="43">
        <v>42980</v>
      </c>
      <c r="E193" s="39" t="s">
        <v>34</v>
      </c>
      <c r="F193" s="39" t="s">
        <v>51</v>
      </c>
      <c r="G193" s="39" t="s">
        <v>275</v>
      </c>
      <c r="H193" s="39" t="s">
        <v>282</v>
      </c>
      <c r="I193" s="39" t="s">
        <v>99</v>
      </c>
      <c r="J193" s="44">
        <v>-25.9</v>
      </c>
      <c r="K193" s="39" t="s">
        <v>100</v>
      </c>
      <c r="L193" s="39" t="s">
        <v>60</v>
      </c>
      <c r="M193" s="39" t="str">
        <f>+VLOOKUP(C193/1,Map!A:B,2,FALSE)</f>
        <v>Other revenue - late payment charge</v>
      </c>
      <c r="N193" s="39" t="str">
        <f>+VLOOKUP(L193/1,Map!E:G,3,FALSE)</f>
        <v>KY-CENTRAL</v>
      </c>
    </row>
    <row r="194" spans="1:14" hidden="1">
      <c r="A194" s="39" t="s">
        <v>95</v>
      </c>
      <c r="B194" s="39" t="s">
        <v>96</v>
      </c>
      <c r="C194" s="39" t="s">
        <v>56</v>
      </c>
      <c r="D194" s="43">
        <v>42984</v>
      </c>
      <c r="E194" s="39" t="s">
        <v>34</v>
      </c>
      <c r="F194" s="39" t="s">
        <v>51</v>
      </c>
      <c r="G194" s="39" t="s">
        <v>275</v>
      </c>
      <c r="H194" s="39" t="s">
        <v>283</v>
      </c>
      <c r="I194" s="39" t="s">
        <v>99</v>
      </c>
      <c r="J194" s="44">
        <v>-3.96</v>
      </c>
      <c r="K194" s="39" t="s">
        <v>100</v>
      </c>
      <c r="L194" s="39" t="s">
        <v>66</v>
      </c>
      <c r="M194" s="39" t="str">
        <f>+VLOOKUP(C194/1,Map!A:B,2,FALSE)</f>
        <v>Other revenue - late payment charge</v>
      </c>
      <c r="N194" s="39" t="str">
        <f>+VLOOKUP(L194/1,Map!E:G,3,FALSE)</f>
        <v>KY-OWENTON WW</v>
      </c>
    </row>
    <row r="195" spans="1:14" hidden="1">
      <c r="A195" s="39" t="s">
        <v>95</v>
      </c>
      <c r="B195" s="39" t="s">
        <v>96</v>
      </c>
      <c r="C195" s="39" t="s">
        <v>56</v>
      </c>
      <c r="D195" s="43">
        <v>42984</v>
      </c>
      <c r="E195" s="39" t="s">
        <v>34</v>
      </c>
      <c r="F195" s="39" t="s">
        <v>51</v>
      </c>
      <c r="G195" s="39" t="s">
        <v>275</v>
      </c>
      <c r="H195" s="39" t="s">
        <v>283</v>
      </c>
      <c r="I195" s="39" t="s">
        <v>99</v>
      </c>
      <c r="J195" s="44">
        <v>-3648.98</v>
      </c>
      <c r="K195" s="39" t="s">
        <v>100</v>
      </c>
      <c r="L195" s="39" t="s">
        <v>60</v>
      </c>
      <c r="M195" s="39" t="str">
        <f>+VLOOKUP(C195/1,Map!A:B,2,FALSE)</f>
        <v>Other revenue - late payment charge</v>
      </c>
      <c r="N195" s="39" t="str">
        <f>+VLOOKUP(L195/1,Map!E:G,3,FALSE)</f>
        <v>KY-CENTRAL</v>
      </c>
    </row>
    <row r="196" spans="1:14" hidden="1">
      <c r="A196" s="39" t="s">
        <v>95</v>
      </c>
      <c r="B196" s="39" t="s">
        <v>96</v>
      </c>
      <c r="C196" s="39" t="s">
        <v>56</v>
      </c>
      <c r="D196" s="43">
        <v>42984</v>
      </c>
      <c r="E196" s="39" t="s">
        <v>34</v>
      </c>
      <c r="F196" s="39" t="s">
        <v>51</v>
      </c>
      <c r="G196" s="39" t="s">
        <v>275</v>
      </c>
      <c r="H196" s="39" t="s">
        <v>283</v>
      </c>
      <c r="I196" s="39" t="s">
        <v>99</v>
      </c>
      <c r="J196" s="44">
        <v>-105.61</v>
      </c>
      <c r="K196" s="39" t="s">
        <v>100</v>
      </c>
      <c r="L196" s="39" t="s">
        <v>58</v>
      </c>
      <c r="M196" s="39" t="str">
        <f>+VLOOKUP(C196/1,Map!A:B,2,FALSE)</f>
        <v>Other revenue - late payment charge</v>
      </c>
      <c r="N196" s="39" t="str">
        <f>+VLOOKUP(L196/1,Map!E:G,3,FALSE)</f>
        <v>KY-CORPORATE</v>
      </c>
    </row>
    <row r="197" spans="1:14" hidden="1">
      <c r="A197" s="39" t="s">
        <v>95</v>
      </c>
      <c r="B197" s="39" t="s">
        <v>96</v>
      </c>
      <c r="C197" s="39" t="s">
        <v>56</v>
      </c>
      <c r="D197" s="43">
        <v>42984</v>
      </c>
      <c r="E197" s="39" t="s">
        <v>34</v>
      </c>
      <c r="F197" s="39" t="s">
        <v>51</v>
      </c>
      <c r="G197" s="39" t="s">
        <v>275</v>
      </c>
      <c r="H197" s="39" t="s">
        <v>283</v>
      </c>
      <c r="I197" s="39" t="s">
        <v>99</v>
      </c>
      <c r="J197" s="44">
        <v>-327.33999999999997</v>
      </c>
      <c r="K197" s="39" t="s">
        <v>100</v>
      </c>
      <c r="L197" s="39" t="s">
        <v>64</v>
      </c>
      <c r="M197" s="39" t="str">
        <f>+VLOOKUP(C197/1,Map!A:B,2,FALSE)</f>
        <v>Other revenue - late payment charge</v>
      </c>
      <c r="N197" s="39" t="str">
        <f>+VLOOKUP(L197/1,Map!E:G,3,FALSE)</f>
        <v>KY-NORTH</v>
      </c>
    </row>
    <row r="198" spans="1:14" hidden="1">
      <c r="A198" s="39" t="s">
        <v>95</v>
      </c>
      <c r="B198" s="39" t="s">
        <v>96</v>
      </c>
      <c r="C198" s="39" t="s">
        <v>56</v>
      </c>
      <c r="D198" s="43">
        <v>42985</v>
      </c>
      <c r="E198" s="39" t="s">
        <v>34</v>
      </c>
      <c r="F198" s="39" t="s">
        <v>51</v>
      </c>
      <c r="G198" s="39" t="s">
        <v>275</v>
      </c>
      <c r="H198" s="39" t="s">
        <v>284</v>
      </c>
      <c r="I198" s="39" t="s">
        <v>99</v>
      </c>
      <c r="J198" s="44">
        <v>-142.01</v>
      </c>
      <c r="K198" s="39" t="s">
        <v>100</v>
      </c>
      <c r="L198" s="39" t="s">
        <v>64</v>
      </c>
      <c r="M198" s="39" t="str">
        <f>+VLOOKUP(C198/1,Map!A:B,2,FALSE)</f>
        <v>Other revenue - late payment charge</v>
      </c>
      <c r="N198" s="39" t="str">
        <f>+VLOOKUP(L198/1,Map!E:G,3,FALSE)</f>
        <v>KY-NORTH</v>
      </c>
    </row>
    <row r="199" spans="1:14" hidden="1">
      <c r="A199" s="39" t="s">
        <v>95</v>
      </c>
      <c r="B199" s="39" t="s">
        <v>96</v>
      </c>
      <c r="C199" s="39" t="s">
        <v>56</v>
      </c>
      <c r="D199" s="43">
        <v>42985</v>
      </c>
      <c r="E199" s="39" t="s">
        <v>34</v>
      </c>
      <c r="F199" s="39" t="s">
        <v>51</v>
      </c>
      <c r="G199" s="39" t="s">
        <v>275</v>
      </c>
      <c r="H199" s="39" t="s">
        <v>284</v>
      </c>
      <c r="I199" s="39" t="s">
        <v>99</v>
      </c>
      <c r="J199" s="44">
        <v>-22.08</v>
      </c>
      <c r="K199" s="39" t="s">
        <v>100</v>
      </c>
      <c r="L199" s="39" t="s">
        <v>58</v>
      </c>
      <c r="M199" s="39" t="str">
        <f>+VLOOKUP(C199/1,Map!A:B,2,FALSE)</f>
        <v>Other revenue - late payment charge</v>
      </c>
      <c r="N199" s="39" t="str">
        <f>+VLOOKUP(L199/1,Map!E:G,3,FALSE)</f>
        <v>KY-CORPORATE</v>
      </c>
    </row>
    <row r="200" spans="1:14" hidden="1">
      <c r="A200" s="39" t="s">
        <v>95</v>
      </c>
      <c r="B200" s="39" t="s">
        <v>96</v>
      </c>
      <c r="C200" s="39" t="s">
        <v>56</v>
      </c>
      <c r="D200" s="43">
        <v>42985</v>
      </c>
      <c r="E200" s="39" t="s">
        <v>34</v>
      </c>
      <c r="F200" s="39" t="s">
        <v>51</v>
      </c>
      <c r="G200" s="39" t="s">
        <v>275</v>
      </c>
      <c r="H200" s="39" t="s">
        <v>284</v>
      </c>
      <c r="I200" s="39" t="s">
        <v>99</v>
      </c>
      <c r="J200" s="44">
        <v>-679.59</v>
      </c>
      <c r="K200" s="39" t="s">
        <v>100</v>
      </c>
      <c r="L200" s="39" t="s">
        <v>66</v>
      </c>
      <c r="M200" s="39" t="str">
        <f>+VLOOKUP(C200/1,Map!A:B,2,FALSE)</f>
        <v>Other revenue - late payment charge</v>
      </c>
      <c r="N200" s="39" t="str">
        <f>+VLOOKUP(L200/1,Map!E:G,3,FALSE)</f>
        <v>KY-OWENTON WW</v>
      </c>
    </row>
    <row r="201" spans="1:14" hidden="1">
      <c r="A201" s="39" t="s">
        <v>95</v>
      </c>
      <c r="B201" s="39" t="s">
        <v>96</v>
      </c>
      <c r="C201" s="39" t="s">
        <v>56</v>
      </c>
      <c r="D201" s="43">
        <v>42985</v>
      </c>
      <c r="E201" s="39" t="s">
        <v>34</v>
      </c>
      <c r="F201" s="39" t="s">
        <v>51</v>
      </c>
      <c r="G201" s="39" t="s">
        <v>275</v>
      </c>
      <c r="H201" s="39" t="s">
        <v>284</v>
      </c>
      <c r="I201" s="39" t="s">
        <v>99</v>
      </c>
      <c r="J201" s="44">
        <v>-2681.86</v>
      </c>
      <c r="K201" s="39" t="s">
        <v>100</v>
      </c>
      <c r="L201" s="39" t="s">
        <v>60</v>
      </c>
      <c r="M201" s="39" t="str">
        <f>+VLOOKUP(C201/1,Map!A:B,2,FALSE)</f>
        <v>Other revenue - late payment charge</v>
      </c>
      <c r="N201" s="39" t="str">
        <f>+VLOOKUP(L201/1,Map!E:G,3,FALSE)</f>
        <v>KY-CENTRAL</v>
      </c>
    </row>
    <row r="202" spans="1:14" hidden="1">
      <c r="A202" s="39" t="s">
        <v>95</v>
      </c>
      <c r="B202" s="39" t="s">
        <v>96</v>
      </c>
      <c r="C202" s="39" t="s">
        <v>56</v>
      </c>
      <c r="D202" s="43">
        <v>42979</v>
      </c>
      <c r="E202" s="39" t="s">
        <v>34</v>
      </c>
      <c r="F202" s="39" t="s">
        <v>51</v>
      </c>
      <c r="G202" s="39" t="s">
        <v>275</v>
      </c>
      <c r="H202" s="39" t="s">
        <v>285</v>
      </c>
      <c r="I202" s="39" t="s">
        <v>244</v>
      </c>
      <c r="J202" s="44">
        <v>7.44</v>
      </c>
      <c r="K202" s="39" t="s">
        <v>100</v>
      </c>
      <c r="L202" s="39" t="s">
        <v>60</v>
      </c>
      <c r="M202" s="39" t="str">
        <f>+VLOOKUP(C202/1,Map!A:B,2,FALSE)</f>
        <v>Other revenue - late payment charge</v>
      </c>
      <c r="N202" s="39" t="str">
        <f>+VLOOKUP(L202/1,Map!E:G,3,FALSE)</f>
        <v>KY-CENTRAL</v>
      </c>
    </row>
    <row r="203" spans="1:14" hidden="1">
      <c r="A203" s="39" t="s">
        <v>95</v>
      </c>
      <c r="B203" s="39" t="s">
        <v>96</v>
      </c>
      <c r="C203" s="39" t="s">
        <v>56</v>
      </c>
      <c r="D203" s="43">
        <v>42984</v>
      </c>
      <c r="E203" s="39" t="s">
        <v>34</v>
      </c>
      <c r="F203" s="39" t="s">
        <v>51</v>
      </c>
      <c r="G203" s="39" t="s">
        <v>275</v>
      </c>
      <c r="H203" s="39" t="s">
        <v>286</v>
      </c>
      <c r="I203" s="39" t="s">
        <v>244</v>
      </c>
      <c r="J203" s="44">
        <v>23.29</v>
      </c>
      <c r="K203" s="39" t="s">
        <v>100</v>
      </c>
      <c r="L203" s="39" t="s">
        <v>60</v>
      </c>
      <c r="M203" s="39" t="str">
        <f>+VLOOKUP(C203/1,Map!A:B,2,FALSE)</f>
        <v>Other revenue - late payment charge</v>
      </c>
      <c r="N203" s="39" t="str">
        <f>+VLOOKUP(L203/1,Map!E:G,3,FALSE)</f>
        <v>KY-CENTRAL</v>
      </c>
    </row>
    <row r="204" spans="1:14" hidden="1">
      <c r="A204" s="39" t="s">
        <v>95</v>
      </c>
      <c r="B204" s="39" t="s">
        <v>96</v>
      </c>
      <c r="C204" s="39" t="s">
        <v>56</v>
      </c>
      <c r="D204" s="43">
        <v>42979</v>
      </c>
      <c r="E204" s="39" t="s">
        <v>34</v>
      </c>
      <c r="F204" s="39" t="s">
        <v>51</v>
      </c>
      <c r="G204" s="39" t="s">
        <v>275</v>
      </c>
      <c r="H204" s="39" t="s">
        <v>287</v>
      </c>
      <c r="I204" s="39" t="s">
        <v>244</v>
      </c>
      <c r="J204" s="44">
        <v>1.89</v>
      </c>
      <c r="K204" s="39" t="s">
        <v>100</v>
      </c>
      <c r="L204" s="39" t="s">
        <v>60</v>
      </c>
      <c r="M204" s="39" t="str">
        <f>+VLOOKUP(C204/1,Map!A:B,2,FALSE)</f>
        <v>Other revenue - late payment charge</v>
      </c>
      <c r="N204" s="39" t="str">
        <f>+VLOOKUP(L204/1,Map!E:G,3,FALSE)</f>
        <v>KY-CENTRAL</v>
      </c>
    </row>
    <row r="205" spans="1:14" hidden="1">
      <c r="A205" s="39" t="s">
        <v>95</v>
      </c>
      <c r="B205" s="39" t="s">
        <v>96</v>
      </c>
      <c r="C205" s="39" t="s">
        <v>56</v>
      </c>
      <c r="D205" s="43">
        <v>42983</v>
      </c>
      <c r="E205" s="39" t="s">
        <v>34</v>
      </c>
      <c r="F205" s="39" t="s">
        <v>51</v>
      </c>
      <c r="G205" s="39" t="s">
        <v>275</v>
      </c>
      <c r="H205" s="39" t="s">
        <v>288</v>
      </c>
      <c r="I205" s="39" t="s">
        <v>244</v>
      </c>
      <c r="J205" s="44">
        <v>13.2</v>
      </c>
      <c r="K205" s="39" t="s">
        <v>100</v>
      </c>
      <c r="L205" s="39" t="s">
        <v>60</v>
      </c>
      <c r="M205" s="39" t="str">
        <f>+VLOOKUP(C205/1,Map!A:B,2,FALSE)</f>
        <v>Other revenue - late payment charge</v>
      </c>
      <c r="N205" s="39" t="str">
        <f>+VLOOKUP(L205/1,Map!E:G,3,FALSE)</f>
        <v>KY-CENTRAL</v>
      </c>
    </row>
    <row r="206" spans="1:14" hidden="1">
      <c r="A206" s="39" t="s">
        <v>95</v>
      </c>
      <c r="B206" s="39" t="s">
        <v>96</v>
      </c>
      <c r="C206" s="39" t="s">
        <v>56</v>
      </c>
      <c r="D206" s="43">
        <v>42984</v>
      </c>
      <c r="E206" s="39" t="s">
        <v>34</v>
      </c>
      <c r="F206" s="39" t="s">
        <v>51</v>
      </c>
      <c r="G206" s="39" t="s">
        <v>275</v>
      </c>
      <c r="H206" s="39" t="s">
        <v>289</v>
      </c>
      <c r="I206" s="39" t="s">
        <v>244</v>
      </c>
      <c r="J206" s="44">
        <v>10.74</v>
      </c>
      <c r="K206" s="39" t="s">
        <v>100</v>
      </c>
      <c r="L206" s="39" t="s">
        <v>60</v>
      </c>
      <c r="M206" s="39" t="str">
        <f>+VLOOKUP(C206/1,Map!A:B,2,FALSE)</f>
        <v>Other revenue - late payment charge</v>
      </c>
      <c r="N206" s="39" t="str">
        <f>+VLOOKUP(L206/1,Map!E:G,3,FALSE)</f>
        <v>KY-CENTRAL</v>
      </c>
    </row>
    <row r="207" spans="1:14" hidden="1">
      <c r="A207" s="39" t="s">
        <v>95</v>
      </c>
      <c r="B207" s="39" t="s">
        <v>96</v>
      </c>
      <c r="C207" s="39" t="s">
        <v>56</v>
      </c>
      <c r="D207" s="43">
        <v>42985</v>
      </c>
      <c r="E207" s="39" t="s">
        <v>34</v>
      </c>
      <c r="F207" s="39" t="s">
        <v>51</v>
      </c>
      <c r="G207" s="39" t="s">
        <v>275</v>
      </c>
      <c r="H207" s="39" t="s">
        <v>290</v>
      </c>
      <c r="I207" s="39" t="s">
        <v>244</v>
      </c>
      <c r="J207" s="44">
        <v>10.199999999999999</v>
      </c>
      <c r="K207" s="39" t="s">
        <v>100</v>
      </c>
      <c r="L207" s="39" t="s">
        <v>60</v>
      </c>
      <c r="M207" s="39" t="str">
        <f>+VLOOKUP(C207/1,Map!A:B,2,FALSE)</f>
        <v>Other revenue - late payment charge</v>
      </c>
      <c r="N207" s="39" t="str">
        <f>+VLOOKUP(L207/1,Map!E:G,3,FALSE)</f>
        <v>KY-CENTRAL</v>
      </c>
    </row>
    <row r="208" spans="1:14" hidden="1">
      <c r="A208" s="39" t="s">
        <v>95</v>
      </c>
      <c r="B208" s="39" t="s">
        <v>96</v>
      </c>
      <c r="C208" s="39" t="s">
        <v>56</v>
      </c>
      <c r="D208" s="43">
        <v>42984</v>
      </c>
      <c r="E208" s="39" t="s">
        <v>34</v>
      </c>
      <c r="F208" s="39" t="s">
        <v>51</v>
      </c>
      <c r="G208" s="39" t="s">
        <v>275</v>
      </c>
      <c r="H208" s="39" t="s">
        <v>291</v>
      </c>
      <c r="I208" s="39" t="s">
        <v>99</v>
      </c>
      <c r="J208" s="44">
        <v>-9.9</v>
      </c>
      <c r="K208" s="39" t="s">
        <v>100</v>
      </c>
      <c r="L208" s="39" t="s">
        <v>60</v>
      </c>
      <c r="M208" s="39" t="str">
        <f>+VLOOKUP(C208/1,Map!A:B,2,FALSE)</f>
        <v>Other revenue - late payment charge</v>
      </c>
      <c r="N208" s="39" t="str">
        <f>+VLOOKUP(L208/1,Map!E:G,3,FALSE)</f>
        <v>KY-CENTRAL</v>
      </c>
    </row>
    <row r="209" spans="1:14" hidden="1">
      <c r="A209" s="39" t="s">
        <v>95</v>
      </c>
      <c r="B209" s="39" t="s">
        <v>96</v>
      </c>
      <c r="C209" s="39" t="s">
        <v>56</v>
      </c>
      <c r="D209" s="43">
        <v>42985</v>
      </c>
      <c r="E209" s="39" t="s">
        <v>34</v>
      </c>
      <c r="F209" s="39" t="s">
        <v>51</v>
      </c>
      <c r="G209" s="39" t="s">
        <v>275</v>
      </c>
      <c r="H209" s="39" t="s">
        <v>292</v>
      </c>
      <c r="I209" s="39" t="s">
        <v>99</v>
      </c>
      <c r="J209" s="44">
        <v>-203.24</v>
      </c>
      <c r="K209" s="39" t="s">
        <v>100</v>
      </c>
      <c r="L209" s="39" t="s">
        <v>60</v>
      </c>
      <c r="M209" s="39" t="str">
        <f>+VLOOKUP(C209/1,Map!A:B,2,FALSE)</f>
        <v>Other revenue - late payment charge</v>
      </c>
      <c r="N209" s="39" t="str">
        <f>+VLOOKUP(L209/1,Map!E:G,3,FALSE)</f>
        <v>KY-CENTRAL</v>
      </c>
    </row>
    <row r="210" spans="1:14" hidden="1">
      <c r="A210" s="39" t="s">
        <v>95</v>
      </c>
      <c r="B210" s="39" t="s">
        <v>96</v>
      </c>
      <c r="C210" s="39" t="s">
        <v>56</v>
      </c>
      <c r="D210" s="43">
        <v>42985</v>
      </c>
      <c r="E210" s="39" t="s">
        <v>34</v>
      </c>
      <c r="F210" s="39" t="s">
        <v>51</v>
      </c>
      <c r="G210" s="39" t="s">
        <v>275</v>
      </c>
      <c r="H210" s="39" t="s">
        <v>292</v>
      </c>
      <c r="I210" s="39" t="s">
        <v>99</v>
      </c>
      <c r="J210" s="44">
        <v>-6.29</v>
      </c>
      <c r="K210" s="39" t="s">
        <v>100</v>
      </c>
      <c r="L210" s="39" t="s">
        <v>66</v>
      </c>
      <c r="M210" s="39" t="str">
        <f>+VLOOKUP(C210/1,Map!A:B,2,FALSE)</f>
        <v>Other revenue - late payment charge</v>
      </c>
      <c r="N210" s="39" t="str">
        <f>+VLOOKUP(L210/1,Map!E:G,3,FALSE)</f>
        <v>KY-OWENTON WW</v>
      </c>
    </row>
    <row r="211" spans="1:14" hidden="1">
      <c r="A211" s="39" t="s">
        <v>95</v>
      </c>
      <c r="B211" s="39" t="s">
        <v>96</v>
      </c>
      <c r="C211" s="39" t="s">
        <v>56</v>
      </c>
      <c r="D211" s="43">
        <v>42979</v>
      </c>
      <c r="E211" s="39" t="s">
        <v>34</v>
      </c>
      <c r="F211" s="39" t="s">
        <v>51</v>
      </c>
      <c r="G211" s="39" t="s">
        <v>275</v>
      </c>
      <c r="H211" s="39" t="s">
        <v>293</v>
      </c>
      <c r="I211" s="39" t="s">
        <v>244</v>
      </c>
      <c r="J211" s="44">
        <v>161.94</v>
      </c>
      <c r="K211" s="39" t="s">
        <v>100</v>
      </c>
      <c r="L211" s="39" t="s">
        <v>60</v>
      </c>
      <c r="M211" s="39" t="str">
        <f>+VLOOKUP(C211/1,Map!A:B,2,FALSE)</f>
        <v>Other revenue - late payment charge</v>
      </c>
      <c r="N211" s="39" t="str">
        <f>+VLOOKUP(L211/1,Map!E:G,3,FALSE)</f>
        <v>KY-CENTRAL</v>
      </c>
    </row>
    <row r="212" spans="1:14" hidden="1">
      <c r="A212" s="39" t="s">
        <v>95</v>
      </c>
      <c r="B212" s="39" t="s">
        <v>96</v>
      </c>
      <c r="C212" s="39" t="s">
        <v>56</v>
      </c>
      <c r="D212" s="43">
        <v>42983</v>
      </c>
      <c r="E212" s="39" t="s">
        <v>34</v>
      </c>
      <c r="F212" s="39" t="s">
        <v>51</v>
      </c>
      <c r="G212" s="39" t="s">
        <v>275</v>
      </c>
      <c r="H212" s="39" t="s">
        <v>294</v>
      </c>
      <c r="I212" s="39" t="s">
        <v>244</v>
      </c>
      <c r="J212" s="44">
        <v>12.96</v>
      </c>
      <c r="K212" s="39" t="s">
        <v>100</v>
      </c>
      <c r="L212" s="39" t="s">
        <v>60</v>
      </c>
      <c r="M212" s="39" t="str">
        <f>+VLOOKUP(C212/1,Map!A:B,2,FALSE)</f>
        <v>Other revenue - late payment charge</v>
      </c>
      <c r="N212" s="39" t="str">
        <f>+VLOOKUP(L212/1,Map!E:G,3,FALSE)</f>
        <v>KY-CENTRAL</v>
      </c>
    </row>
    <row r="213" spans="1:14" hidden="1">
      <c r="A213" s="39" t="s">
        <v>95</v>
      </c>
      <c r="B213" s="39" t="s">
        <v>96</v>
      </c>
      <c r="C213" s="39" t="s">
        <v>56</v>
      </c>
      <c r="D213" s="43">
        <v>42984</v>
      </c>
      <c r="E213" s="39" t="s">
        <v>34</v>
      </c>
      <c r="F213" s="39" t="s">
        <v>51</v>
      </c>
      <c r="G213" s="39" t="s">
        <v>275</v>
      </c>
      <c r="H213" s="39" t="s">
        <v>295</v>
      </c>
      <c r="I213" s="39" t="s">
        <v>244</v>
      </c>
      <c r="J213" s="44">
        <v>1.67</v>
      </c>
      <c r="K213" s="39" t="s">
        <v>100</v>
      </c>
      <c r="L213" s="39" t="s">
        <v>60</v>
      </c>
      <c r="M213" s="39" t="str">
        <f>+VLOOKUP(C213/1,Map!A:B,2,FALSE)</f>
        <v>Other revenue - late payment charge</v>
      </c>
      <c r="N213" s="39" t="str">
        <f>+VLOOKUP(L213/1,Map!E:G,3,FALSE)</f>
        <v>KY-CENTRAL</v>
      </c>
    </row>
    <row r="214" spans="1:14" hidden="1">
      <c r="A214" s="39" t="s">
        <v>95</v>
      </c>
      <c r="B214" s="39" t="s">
        <v>96</v>
      </c>
      <c r="C214" s="39" t="s">
        <v>56</v>
      </c>
      <c r="D214" s="43">
        <v>42985</v>
      </c>
      <c r="E214" s="39" t="s">
        <v>34</v>
      </c>
      <c r="F214" s="39" t="s">
        <v>51</v>
      </c>
      <c r="G214" s="39" t="s">
        <v>275</v>
      </c>
      <c r="H214" s="39" t="s">
        <v>296</v>
      </c>
      <c r="I214" s="39" t="s">
        <v>244</v>
      </c>
      <c r="J214" s="44">
        <v>35.840000000000003</v>
      </c>
      <c r="K214" s="39" t="s">
        <v>100</v>
      </c>
      <c r="L214" s="39" t="s">
        <v>60</v>
      </c>
      <c r="M214" s="39" t="str">
        <f>+VLOOKUP(C214/1,Map!A:B,2,FALSE)</f>
        <v>Other revenue - late payment charge</v>
      </c>
      <c r="N214" s="39" t="str">
        <f>+VLOOKUP(L214/1,Map!E:G,3,FALSE)</f>
        <v>KY-CENTRAL</v>
      </c>
    </row>
    <row r="215" spans="1:14" hidden="1">
      <c r="A215" s="39" t="s">
        <v>95</v>
      </c>
      <c r="B215" s="39" t="s">
        <v>96</v>
      </c>
      <c r="C215" s="39" t="s">
        <v>56</v>
      </c>
      <c r="D215" s="43">
        <v>42985</v>
      </c>
      <c r="E215" s="39" t="s">
        <v>34</v>
      </c>
      <c r="F215" s="39" t="s">
        <v>51</v>
      </c>
      <c r="G215" s="39" t="s">
        <v>275</v>
      </c>
      <c r="H215" s="39" t="s">
        <v>297</v>
      </c>
      <c r="I215" s="39" t="s">
        <v>244</v>
      </c>
      <c r="J215" s="44">
        <v>142.83000000000001</v>
      </c>
      <c r="K215" s="39" t="s">
        <v>100</v>
      </c>
      <c r="L215" s="39" t="s">
        <v>60</v>
      </c>
      <c r="M215" s="39" t="str">
        <f>+VLOOKUP(C215/1,Map!A:B,2,FALSE)</f>
        <v>Other revenue - late payment charge</v>
      </c>
      <c r="N215" s="39" t="str">
        <f>+VLOOKUP(L215/1,Map!E:G,3,FALSE)</f>
        <v>KY-CENTRAL</v>
      </c>
    </row>
    <row r="216" spans="1:14" hidden="1">
      <c r="A216" s="39" t="s">
        <v>95</v>
      </c>
      <c r="B216" s="39" t="s">
        <v>96</v>
      </c>
      <c r="C216" s="39" t="s">
        <v>56</v>
      </c>
      <c r="D216" s="43">
        <v>42986</v>
      </c>
      <c r="E216" s="39" t="s">
        <v>34</v>
      </c>
      <c r="F216" s="39" t="s">
        <v>51</v>
      </c>
      <c r="G216" s="39" t="s">
        <v>275</v>
      </c>
      <c r="H216" s="39" t="s">
        <v>298</v>
      </c>
      <c r="I216" s="39" t="s">
        <v>99</v>
      </c>
      <c r="J216" s="44">
        <v>-3000.45</v>
      </c>
      <c r="K216" s="39" t="s">
        <v>100</v>
      </c>
      <c r="L216" s="39" t="s">
        <v>60</v>
      </c>
      <c r="M216" s="39" t="str">
        <f>+VLOOKUP(C216/1,Map!A:B,2,FALSE)</f>
        <v>Other revenue - late payment charge</v>
      </c>
      <c r="N216" s="39" t="str">
        <f>+VLOOKUP(L216/1,Map!E:G,3,FALSE)</f>
        <v>KY-CENTRAL</v>
      </c>
    </row>
    <row r="217" spans="1:14" hidden="1">
      <c r="A217" s="39" t="s">
        <v>95</v>
      </c>
      <c r="B217" s="39" t="s">
        <v>96</v>
      </c>
      <c r="C217" s="39" t="s">
        <v>56</v>
      </c>
      <c r="D217" s="43">
        <v>42986</v>
      </c>
      <c r="E217" s="39" t="s">
        <v>34</v>
      </c>
      <c r="F217" s="39" t="s">
        <v>51</v>
      </c>
      <c r="G217" s="39" t="s">
        <v>275</v>
      </c>
      <c r="H217" s="39" t="s">
        <v>298</v>
      </c>
      <c r="I217" s="39" t="s">
        <v>99</v>
      </c>
      <c r="J217" s="44">
        <v>-8.16</v>
      </c>
      <c r="K217" s="39" t="s">
        <v>100</v>
      </c>
      <c r="L217" s="39" t="s">
        <v>64</v>
      </c>
      <c r="M217" s="39" t="str">
        <f>+VLOOKUP(C217/1,Map!A:B,2,FALSE)</f>
        <v>Other revenue - late payment charge</v>
      </c>
      <c r="N217" s="39" t="str">
        <f>+VLOOKUP(L217/1,Map!E:G,3,FALSE)</f>
        <v>KY-NORTH</v>
      </c>
    </row>
    <row r="218" spans="1:14" hidden="1">
      <c r="A218" s="39" t="s">
        <v>95</v>
      </c>
      <c r="B218" s="39" t="s">
        <v>96</v>
      </c>
      <c r="C218" s="39" t="s">
        <v>56</v>
      </c>
      <c r="D218" s="43">
        <v>42986</v>
      </c>
      <c r="E218" s="39" t="s">
        <v>34</v>
      </c>
      <c r="F218" s="39" t="s">
        <v>51</v>
      </c>
      <c r="G218" s="39" t="s">
        <v>275</v>
      </c>
      <c r="H218" s="39" t="s">
        <v>298</v>
      </c>
      <c r="I218" s="39" t="s">
        <v>99</v>
      </c>
      <c r="J218" s="44">
        <v>-16.98</v>
      </c>
      <c r="K218" s="39" t="s">
        <v>100</v>
      </c>
      <c r="L218" s="39" t="s">
        <v>58</v>
      </c>
      <c r="M218" s="39" t="str">
        <f>+VLOOKUP(C218/1,Map!A:B,2,FALSE)</f>
        <v>Other revenue - late payment charge</v>
      </c>
      <c r="N218" s="39" t="str">
        <f>+VLOOKUP(L218/1,Map!E:G,3,FALSE)</f>
        <v>KY-CORPORATE</v>
      </c>
    </row>
    <row r="219" spans="1:14" hidden="1">
      <c r="A219" s="39" t="s">
        <v>95</v>
      </c>
      <c r="B219" s="39" t="s">
        <v>96</v>
      </c>
      <c r="C219" s="39" t="s">
        <v>56</v>
      </c>
      <c r="D219" s="43">
        <v>42986</v>
      </c>
      <c r="E219" s="39" t="s">
        <v>34</v>
      </c>
      <c r="F219" s="39" t="s">
        <v>51</v>
      </c>
      <c r="G219" s="39" t="s">
        <v>275</v>
      </c>
      <c r="H219" s="39" t="s">
        <v>298</v>
      </c>
      <c r="I219" s="39" t="s">
        <v>99</v>
      </c>
      <c r="J219" s="44">
        <v>-34.06</v>
      </c>
      <c r="K219" s="39" t="s">
        <v>100</v>
      </c>
      <c r="L219" s="39" t="s">
        <v>66</v>
      </c>
      <c r="M219" s="39" t="str">
        <f>+VLOOKUP(C219/1,Map!A:B,2,FALSE)</f>
        <v>Other revenue - late payment charge</v>
      </c>
      <c r="N219" s="39" t="str">
        <f>+VLOOKUP(L219/1,Map!E:G,3,FALSE)</f>
        <v>KY-OWENTON WW</v>
      </c>
    </row>
    <row r="220" spans="1:14" hidden="1">
      <c r="A220" s="39" t="s">
        <v>95</v>
      </c>
      <c r="B220" s="39" t="s">
        <v>96</v>
      </c>
      <c r="C220" s="39" t="s">
        <v>56</v>
      </c>
      <c r="D220" s="43">
        <v>42985</v>
      </c>
      <c r="E220" s="39" t="s">
        <v>34</v>
      </c>
      <c r="F220" s="39" t="s">
        <v>51</v>
      </c>
      <c r="G220" s="39" t="s">
        <v>275</v>
      </c>
      <c r="H220" s="39" t="s">
        <v>299</v>
      </c>
      <c r="I220" s="39" t="s">
        <v>244</v>
      </c>
      <c r="J220" s="44">
        <v>56.81</v>
      </c>
      <c r="K220" s="39" t="s">
        <v>100</v>
      </c>
      <c r="L220" s="39" t="s">
        <v>60</v>
      </c>
      <c r="M220" s="39" t="str">
        <f>+VLOOKUP(C220/1,Map!A:B,2,FALSE)</f>
        <v>Other revenue - late payment charge</v>
      </c>
      <c r="N220" s="39" t="str">
        <f>+VLOOKUP(L220/1,Map!E:G,3,FALSE)</f>
        <v>KY-CENTRAL</v>
      </c>
    </row>
    <row r="221" spans="1:14" hidden="1">
      <c r="A221" s="39" t="s">
        <v>95</v>
      </c>
      <c r="B221" s="39" t="s">
        <v>96</v>
      </c>
      <c r="C221" s="39" t="s">
        <v>56</v>
      </c>
      <c r="D221" s="43">
        <v>42986</v>
      </c>
      <c r="E221" s="39" t="s">
        <v>34</v>
      </c>
      <c r="F221" s="39" t="s">
        <v>51</v>
      </c>
      <c r="G221" s="39" t="s">
        <v>275</v>
      </c>
      <c r="H221" s="39" t="s">
        <v>300</v>
      </c>
      <c r="I221" s="39" t="s">
        <v>244</v>
      </c>
      <c r="J221" s="44">
        <v>2.1800000000000002</v>
      </c>
      <c r="K221" s="39" t="s">
        <v>100</v>
      </c>
      <c r="L221" s="39" t="s">
        <v>60</v>
      </c>
      <c r="M221" s="39" t="str">
        <f>+VLOOKUP(C221/1,Map!A:B,2,FALSE)</f>
        <v>Other revenue - late payment charge</v>
      </c>
      <c r="N221" s="39" t="str">
        <f>+VLOOKUP(L221/1,Map!E:G,3,FALSE)</f>
        <v>KY-CENTRAL</v>
      </c>
    </row>
    <row r="222" spans="1:14" hidden="1">
      <c r="A222" s="39" t="s">
        <v>95</v>
      </c>
      <c r="B222" s="39" t="s">
        <v>96</v>
      </c>
      <c r="C222" s="39" t="s">
        <v>56</v>
      </c>
      <c r="D222" s="43">
        <v>42985</v>
      </c>
      <c r="E222" s="39" t="s">
        <v>34</v>
      </c>
      <c r="F222" s="39" t="s">
        <v>51</v>
      </c>
      <c r="G222" s="39" t="s">
        <v>275</v>
      </c>
      <c r="H222" s="39" t="s">
        <v>301</v>
      </c>
      <c r="I222" s="39" t="s">
        <v>99</v>
      </c>
      <c r="J222" s="44">
        <v>-287.45</v>
      </c>
      <c r="K222" s="39" t="s">
        <v>100</v>
      </c>
      <c r="L222" s="39" t="s">
        <v>60</v>
      </c>
      <c r="M222" s="39" t="str">
        <f>+VLOOKUP(C222/1,Map!A:B,2,FALSE)</f>
        <v>Other revenue - late payment charge</v>
      </c>
      <c r="N222" s="39" t="str">
        <f>+VLOOKUP(L222/1,Map!E:G,3,FALSE)</f>
        <v>KY-CENTRAL</v>
      </c>
    </row>
    <row r="223" spans="1:14" hidden="1">
      <c r="A223" s="39" t="s">
        <v>95</v>
      </c>
      <c r="B223" s="39" t="s">
        <v>96</v>
      </c>
      <c r="C223" s="39" t="s">
        <v>56</v>
      </c>
      <c r="D223" s="43">
        <v>42986</v>
      </c>
      <c r="E223" s="39" t="s">
        <v>34</v>
      </c>
      <c r="F223" s="39" t="s">
        <v>51</v>
      </c>
      <c r="G223" s="39" t="s">
        <v>275</v>
      </c>
      <c r="H223" s="39" t="s">
        <v>302</v>
      </c>
      <c r="I223" s="39" t="s">
        <v>99</v>
      </c>
      <c r="J223" s="44">
        <v>-43.12</v>
      </c>
      <c r="K223" s="39" t="s">
        <v>100</v>
      </c>
      <c r="L223" s="39" t="s">
        <v>60</v>
      </c>
      <c r="M223" s="39" t="str">
        <f>+VLOOKUP(C223/1,Map!A:B,2,FALSE)</f>
        <v>Other revenue - late payment charge</v>
      </c>
      <c r="N223" s="39" t="str">
        <f>+VLOOKUP(L223/1,Map!E:G,3,FALSE)</f>
        <v>KY-CENTRAL</v>
      </c>
    </row>
    <row r="224" spans="1:14" hidden="1">
      <c r="A224" s="39" t="s">
        <v>95</v>
      </c>
      <c r="B224" s="39" t="s">
        <v>96</v>
      </c>
      <c r="C224" s="39" t="s">
        <v>56</v>
      </c>
      <c r="D224" s="43">
        <v>42986</v>
      </c>
      <c r="E224" s="39" t="s">
        <v>34</v>
      </c>
      <c r="F224" s="39" t="s">
        <v>51</v>
      </c>
      <c r="G224" s="39" t="s">
        <v>275</v>
      </c>
      <c r="H224" s="39" t="s">
        <v>302</v>
      </c>
      <c r="I224" s="39" t="s">
        <v>99</v>
      </c>
      <c r="J224" s="44">
        <v>-2.48</v>
      </c>
      <c r="K224" s="39" t="s">
        <v>100</v>
      </c>
      <c r="L224" s="39" t="s">
        <v>66</v>
      </c>
      <c r="M224" s="39" t="str">
        <f>+VLOOKUP(C224/1,Map!A:B,2,FALSE)</f>
        <v>Other revenue - late payment charge</v>
      </c>
      <c r="N224" s="39" t="str">
        <f>+VLOOKUP(L224/1,Map!E:G,3,FALSE)</f>
        <v>KY-OWENTON WW</v>
      </c>
    </row>
    <row r="225" spans="1:14" hidden="1">
      <c r="A225" s="39" t="s">
        <v>95</v>
      </c>
      <c r="B225" s="39" t="s">
        <v>96</v>
      </c>
      <c r="C225" s="39" t="s">
        <v>56</v>
      </c>
      <c r="D225" s="43">
        <v>42979</v>
      </c>
      <c r="E225" s="39" t="s">
        <v>34</v>
      </c>
      <c r="F225" s="39" t="s">
        <v>51</v>
      </c>
      <c r="G225" s="39" t="s">
        <v>275</v>
      </c>
      <c r="H225" s="39" t="s">
        <v>303</v>
      </c>
      <c r="I225" s="39" t="s">
        <v>244</v>
      </c>
      <c r="J225" s="44">
        <v>1.64</v>
      </c>
      <c r="K225" s="39" t="s">
        <v>100</v>
      </c>
      <c r="L225" s="39" t="s">
        <v>60</v>
      </c>
      <c r="M225" s="39" t="str">
        <f>+VLOOKUP(C225/1,Map!A:B,2,FALSE)</f>
        <v>Other revenue - late payment charge</v>
      </c>
      <c r="N225" s="39" t="str">
        <f>+VLOOKUP(L225/1,Map!E:G,3,FALSE)</f>
        <v>KY-CENTRAL</v>
      </c>
    </row>
    <row r="226" spans="1:14" hidden="1">
      <c r="A226" s="39" t="s">
        <v>95</v>
      </c>
      <c r="B226" s="39" t="s">
        <v>96</v>
      </c>
      <c r="C226" s="39" t="s">
        <v>56</v>
      </c>
      <c r="D226" s="43">
        <v>42986</v>
      </c>
      <c r="E226" s="39" t="s">
        <v>34</v>
      </c>
      <c r="F226" s="39" t="s">
        <v>51</v>
      </c>
      <c r="G226" s="39" t="s">
        <v>275</v>
      </c>
      <c r="H226" s="39" t="s">
        <v>304</v>
      </c>
      <c r="I226" s="39" t="s">
        <v>244</v>
      </c>
      <c r="J226" s="44">
        <v>8.1999999999999993</v>
      </c>
      <c r="K226" s="39" t="s">
        <v>100</v>
      </c>
      <c r="L226" s="39" t="s">
        <v>60</v>
      </c>
      <c r="M226" s="39" t="str">
        <f>+VLOOKUP(C226/1,Map!A:B,2,FALSE)</f>
        <v>Other revenue - late payment charge</v>
      </c>
      <c r="N226" s="39" t="str">
        <f>+VLOOKUP(L226/1,Map!E:G,3,FALSE)</f>
        <v>KY-CENTRAL</v>
      </c>
    </row>
    <row r="227" spans="1:14" hidden="1">
      <c r="A227" s="39" t="s">
        <v>95</v>
      </c>
      <c r="B227" s="39" t="s">
        <v>96</v>
      </c>
      <c r="C227" s="39" t="s">
        <v>56</v>
      </c>
      <c r="D227" s="43">
        <v>42989</v>
      </c>
      <c r="E227" s="39" t="s">
        <v>34</v>
      </c>
      <c r="F227" s="39" t="s">
        <v>51</v>
      </c>
      <c r="G227" s="39" t="s">
        <v>275</v>
      </c>
      <c r="H227" s="39" t="s">
        <v>305</v>
      </c>
      <c r="I227" s="39" t="s">
        <v>99</v>
      </c>
      <c r="J227" s="44">
        <v>-4065.68</v>
      </c>
      <c r="K227" s="39" t="s">
        <v>100</v>
      </c>
      <c r="L227" s="39" t="s">
        <v>60</v>
      </c>
      <c r="M227" s="39" t="str">
        <f>+VLOOKUP(C227/1,Map!A:B,2,FALSE)</f>
        <v>Other revenue - late payment charge</v>
      </c>
      <c r="N227" s="39" t="str">
        <f>+VLOOKUP(L227/1,Map!E:G,3,FALSE)</f>
        <v>KY-CENTRAL</v>
      </c>
    </row>
    <row r="228" spans="1:14" hidden="1">
      <c r="A228" s="39" t="s">
        <v>95</v>
      </c>
      <c r="B228" s="39" t="s">
        <v>96</v>
      </c>
      <c r="C228" s="39" t="s">
        <v>56</v>
      </c>
      <c r="D228" s="43">
        <v>42989</v>
      </c>
      <c r="E228" s="39" t="s">
        <v>34</v>
      </c>
      <c r="F228" s="39" t="s">
        <v>51</v>
      </c>
      <c r="G228" s="39" t="s">
        <v>275</v>
      </c>
      <c r="H228" s="39" t="s">
        <v>305</v>
      </c>
      <c r="I228" s="39" t="s">
        <v>99</v>
      </c>
      <c r="J228" s="44">
        <v>-1.34</v>
      </c>
      <c r="K228" s="39" t="s">
        <v>100</v>
      </c>
      <c r="L228" s="39" t="s">
        <v>58</v>
      </c>
      <c r="M228" s="39" t="str">
        <f>+VLOOKUP(C228/1,Map!A:B,2,FALSE)</f>
        <v>Other revenue - late payment charge</v>
      </c>
      <c r="N228" s="39" t="str">
        <f>+VLOOKUP(L228/1,Map!E:G,3,FALSE)</f>
        <v>KY-CORPORATE</v>
      </c>
    </row>
    <row r="229" spans="1:14" hidden="1">
      <c r="A229" s="39" t="s">
        <v>95</v>
      </c>
      <c r="B229" s="39" t="s">
        <v>96</v>
      </c>
      <c r="C229" s="39" t="s">
        <v>56</v>
      </c>
      <c r="D229" s="43">
        <v>42989</v>
      </c>
      <c r="E229" s="39" t="s">
        <v>34</v>
      </c>
      <c r="F229" s="39" t="s">
        <v>51</v>
      </c>
      <c r="G229" s="39" t="s">
        <v>275</v>
      </c>
      <c r="H229" s="39" t="s">
        <v>305</v>
      </c>
      <c r="I229" s="39" t="s">
        <v>99</v>
      </c>
      <c r="J229" s="44">
        <v>-16.100000000000001</v>
      </c>
      <c r="K229" s="39" t="s">
        <v>100</v>
      </c>
      <c r="L229" s="39" t="s">
        <v>66</v>
      </c>
      <c r="M229" s="39" t="str">
        <f>+VLOOKUP(C229/1,Map!A:B,2,FALSE)</f>
        <v>Other revenue - late payment charge</v>
      </c>
      <c r="N229" s="39" t="str">
        <f>+VLOOKUP(L229/1,Map!E:G,3,FALSE)</f>
        <v>KY-OWENTON WW</v>
      </c>
    </row>
    <row r="230" spans="1:14" hidden="1">
      <c r="A230" s="39" t="s">
        <v>95</v>
      </c>
      <c r="B230" s="39" t="s">
        <v>96</v>
      </c>
      <c r="C230" s="39" t="s">
        <v>56</v>
      </c>
      <c r="D230" s="43">
        <v>42989</v>
      </c>
      <c r="E230" s="39" t="s">
        <v>34</v>
      </c>
      <c r="F230" s="39" t="s">
        <v>51</v>
      </c>
      <c r="G230" s="39" t="s">
        <v>275</v>
      </c>
      <c r="H230" s="39" t="s">
        <v>305</v>
      </c>
      <c r="I230" s="39" t="s">
        <v>99</v>
      </c>
      <c r="J230" s="44">
        <v>-3.12</v>
      </c>
      <c r="K230" s="39" t="s">
        <v>100</v>
      </c>
      <c r="L230" s="39" t="s">
        <v>64</v>
      </c>
      <c r="M230" s="39" t="str">
        <f>+VLOOKUP(C230/1,Map!A:B,2,FALSE)</f>
        <v>Other revenue - late payment charge</v>
      </c>
      <c r="N230" s="39" t="str">
        <f>+VLOOKUP(L230/1,Map!E:G,3,FALSE)</f>
        <v>KY-NORTH</v>
      </c>
    </row>
    <row r="231" spans="1:14" hidden="1">
      <c r="A231" s="39" t="s">
        <v>95</v>
      </c>
      <c r="B231" s="39" t="s">
        <v>96</v>
      </c>
      <c r="C231" s="39" t="s">
        <v>56</v>
      </c>
      <c r="D231" s="43">
        <v>42987</v>
      </c>
      <c r="E231" s="39" t="s">
        <v>34</v>
      </c>
      <c r="F231" s="39" t="s">
        <v>51</v>
      </c>
      <c r="G231" s="39" t="s">
        <v>275</v>
      </c>
      <c r="H231" s="39" t="s">
        <v>306</v>
      </c>
      <c r="I231" s="39" t="s">
        <v>244</v>
      </c>
      <c r="J231" s="44">
        <v>1.48</v>
      </c>
      <c r="K231" s="39" t="s">
        <v>100</v>
      </c>
      <c r="L231" s="39" t="s">
        <v>60</v>
      </c>
      <c r="M231" s="39" t="str">
        <f>+VLOOKUP(C231/1,Map!A:B,2,FALSE)</f>
        <v>Other revenue - late payment charge</v>
      </c>
      <c r="N231" s="39" t="str">
        <f>+VLOOKUP(L231/1,Map!E:G,3,FALSE)</f>
        <v>KY-CENTRAL</v>
      </c>
    </row>
    <row r="232" spans="1:14" hidden="1">
      <c r="A232" s="39" t="s">
        <v>95</v>
      </c>
      <c r="B232" s="39" t="s">
        <v>96</v>
      </c>
      <c r="C232" s="39" t="s">
        <v>56</v>
      </c>
      <c r="D232" s="43">
        <v>42989</v>
      </c>
      <c r="E232" s="39" t="s">
        <v>34</v>
      </c>
      <c r="F232" s="39" t="s">
        <v>51</v>
      </c>
      <c r="G232" s="39" t="s">
        <v>275</v>
      </c>
      <c r="H232" s="39" t="s">
        <v>307</v>
      </c>
      <c r="I232" s="39" t="s">
        <v>244</v>
      </c>
      <c r="J232" s="44">
        <v>16.73</v>
      </c>
      <c r="K232" s="39" t="s">
        <v>100</v>
      </c>
      <c r="L232" s="39" t="s">
        <v>60</v>
      </c>
      <c r="M232" s="39" t="str">
        <f>+VLOOKUP(C232/1,Map!A:B,2,FALSE)</f>
        <v>Other revenue - late payment charge</v>
      </c>
      <c r="N232" s="39" t="str">
        <f>+VLOOKUP(L232/1,Map!E:G,3,FALSE)</f>
        <v>KY-CENTRAL</v>
      </c>
    </row>
    <row r="233" spans="1:14" hidden="1">
      <c r="A233" s="39" t="s">
        <v>95</v>
      </c>
      <c r="B233" s="39" t="s">
        <v>96</v>
      </c>
      <c r="C233" s="39" t="s">
        <v>56</v>
      </c>
      <c r="D233" s="43">
        <v>42986</v>
      </c>
      <c r="E233" s="39" t="s">
        <v>34</v>
      </c>
      <c r="F233" s="39" t="s">
        <v>51</v>
      </c>
      <c r="G233" s="39" t="s">
        <v>275</v>
      </c>
      <c r="H233" s="39" t="s">
        <v>308</v>
      </c>
      <c r="I233" s="39" t="s">
        <v>99</v>
      </c>
      <c r="J233" s="44">
        <v>-765.54</v>
      </c>
      <c r="K233" s="39" t="s">
        <v>100</v>
      </c>
      <c r="L233" s="39" t="s">
        <v>60</v>
      </c>
      <c r="M233" s="39" t="str">
        <f>+VLOOKUP(C233/1,Map!A:B,2,FALSE)</f>
        <v>Other revenue - late payment charge</v>
      </c>
      <c r="N233" s="39" t="str">
        <f>+VLOOKUP(L233/1,Map!E:G,3,FALSE)</f>
        <v>KY-CENTRAL</v>
      </c>
    </row>
    <row r="234" spans="1:14" hidden="1">
      <c r="A234" s="39" t="s">
        <v>95</v>
      </c>
      <c r="B234" s="39" t="s">
        <v>96</v>
      </c>
      <c r="C234" s="39" t="s">
        <v>56</v>
      </c>
      <c r="D234" s="43">
        <v>42987</v>
      </c>
      <c r="E234" s="39" t="s">
        <v>34</v>
      </c>
      <c r="F234" s="39" t="s">
        <v>51</v>
      </c>
      <c r="G234" s="39" t="s">
        <v>275</v>
      </c>
      <c r="H234" s="39" t="s">
        <v>309</v>
      </c>
      <c r="I234" s="39" t="s">
        <v>99</v>
      </c>
      <c r="J234" s="44">
        <v>-3.14</v>
      </c>
      <c r="K234" s="39" t="s">
        <v>100</v>
      </c>
      <c r="L234" s="39" t="s">
        <v>60</v>
      </c>
      <c r="M234" s="39" t="str">
        <f>+VLOOKUP(C234/1,Map!A:B,2,FALSE)</f>
        <v>Other revenue - late payment charge</v>
      </c>
      <c r="N234" s="39" t="str">
        <f>+VLOOKUP(L234/1,Map!E:G,3,FALSE)</f>
        <v>KY-CENTRAL</v>
      </c>
    </row>
    <row r="235" spans="1:14" hidden="1">
      <c r="A235" s="39" t="s">
        <v>95</v>
      </c>
      <c r="B235" s="39" t="s">
        <v>96</v>
      </c>
      <c r="C235" s="39" t="s">
        <v>56</v>
      </c>
      <c r="D235" s="43">
        <v>42989</v>
      </c>
      <c r="E235" s="39" t="s">
        <v>34</v>
      </c>
      <c r="F235" s="39" t="s">
        <v>51</v>
      </c>
      <c r="G235" s="39" t="s">
        <v>275</v>
      </c>
      <c r="H235" s="39" t="s">
        <v>310</v>
      </c>
      <c r="I235" s="39" t="s">
        <v>99</v>
      </c>
      <c r="J235" s="44">
        <v>-4.59</v>
      </c>
      <c r="K235" s="39" t="s">
        <v>100</v>
      </c>
      <c r="L235" s="39" t="s">
        <v>60</v>
      </c>
      <c r="M235" s="39" t="str">
        <f>+VLOOKUP(C235/1,Map!A:B,2,FALSE)</f>
        <v>Other revenue - late payment charge</v>
      </c>
      <c r="N235" s="39" t="str">
        <f>+VLOOKUP(L235/1,Map!E:G,3,FALSE)</f>
        <v>KY-CENTRAL</v>
      </c>
    </row>
    <row r="236" spans="1:14" hidden="1">
      <c r="A236" s="39" t="s">
        <v>95</v>
      </c>
      <c r="B236" s="39" t="s">
        <v>96</v>
      </c>
      <c r="C236" s="39" t="s">
        <v>56</v>
      </c>
      <c r="D236" s="43">
        <v>42990</v>
      </c>
      <c r="E236" s="39" t="s">
        <v>34</v>
      </c>
      <c r="F236" s="39" t="s">
        <v>51</v>
      </c>
      <c r="G236" s="39" t="s">
        <v>275</v>
      </c>
      <c r="H236" s="39" t="s">
        <v>311</v>
      </c>
      <c r="I236" s="39" t="s">
        <v>99</v>
      </c>
      <c r="J236" s="44">
        <v>-162.03</v>
      </c>
      <c r="K236" s="39" t="s">
        <v>100</v>
      </c>
      <c r="L236" s="39" t="s">
        <v>66</v>
      </c>
      <c r="M236" s="39" t="str">
        <f>+VLOOKUP(C236/1,Map!A:B,2,FALSE)</f>
        <v>Other revenue - late payment charge</v>
      </c>
      <c r="N236" s="39" t="str">
        <f>+VLOOKUP(L236/1,Map!E:G,3,FALSE)</f>
        <v>KY-OWENTON WW</v>
      </c>
    </row>
    <row r="237" spans="1:14" hidden="1">
      <c r="A237" s="39" t="s">
        <v>95</v>
      </c>
      <c r="B237" s="39" t="s">
        <v>96</v>
      </c>
      <c r="C237" s="39" t="s">
        <v>56</v>
      </c>
      <c r="D237" s="43">
        <v>42990</v>
      </c>
      <c r="E237" s="39" t="s">
        <v>34</v>
      </c>
      <c r="F237" s="39" t="s">
        <v>51</v>
      </c>
      <c r="G237" s="39" t="s">
        <v>275</v>
      </c>
      <c r="H237" s="39" t="s">
        <v>311</v>
      </c>
      <c r="I237" s="39" t="s">
        <v>99</v>
      </c>
      <c r="J237" s="44">
        <v>-9.0299999999999994</v>
      </c>
      <c r="K237" s="39" t="s">
        <v>100</v>
      </c>
      <c r="L237" s="39" t="s">
        <v>58</v>
      </c>
      <c r="M237" s="39" t="str">
        <f>+VLOOKUP(C237/1,Map!A:B,2,FALSE)</f>
        <v>Other revenue - late payment charge</v>
      </c>
      <c r="N237" s="39" t="str">
        <f>+VLOOKUP(L237/1,Map!E:G,3,FALSE)</f>
        <v>KY-CORPORATE</v>
      </c>
    </row>
    <row r="238" spans="1:14" hidden="1">
      <c r="A238" s="39" t="s">
        <v>95</v>
      </c>
      <c r="B238" s="39" t="s">
        <v>96</v>
      </c>
      <c r="C238" s="39" t="s">
        <v>56</v>
      </c>
      <c r="D238" s="43">
        <v>42990</v>
      </c>
      <c r="E238" s="39" t="s">
        <v>34</v>
      </c>
      <c r="F238" s="39" t="s">
        <v>51</v>
      </c>
      <c r="G238" s="39" t="s">
        <v>275</v>
      </c>
      <c r="H238" s="39" t="s">
        <v>311</v>
      </c>
      <c r="I238" s="39" t="s">
        <v>99</v>
      </c>
      <c r="J238" s="44">
        <v>-5.95</v>
      </c>
      <c r="K238" s="39" t="s">
        <v>100</v>
      </c>
      <c r="L238" s="39" t="s">
        <v>64</v>
      </c>
      <c r="M238" s="39" t="str">
        <f>+VLOOKUP(C238/1,Map!A:B,2,FALSE)</f>
        <v>Other revenue - late payment charge</v>
      </c>
      <c r="N238" s="39" t="str">
        <f>+VLOOKUP(L238/1,Map!E:G,3,FALSE)</f>
        <v>KY-NORTH</v>
      </c>
    </row>
    <row r="239" spans="1:14" hidden="1">
      <c r="A239" s="39" t="s">
        <v>95</v>
      </c>
      <c r="B239" s="39" t="s">
        <v>96</v>
      </c>
      <c r="C239" s="39" t="s">
        <v>56</v>
      </c>
      <c r="D239" s="43">
        <v>42990</v>
      </c>
      <c r="E239" s="39" t="s">
        <v>34</v>
      </c>
      <c r="F239" s="39" t="s">
        <v>51</v>
      </c>
      <c r="G239" s="39" t="s">
        <v>275</v>
      </c>
      <c r="H239" s="39" t="s">
        <v>311</v>
      </c>
      <c r="I239" s="39" t="s">
        <v>99</v>
      </c>
      <c r="J239" s="44">
        <v>-4996.68</v>
      </c>
      <c r="K239" s="39" t="s">
        <v>100</v>
      </c>
      <c r="L239" s="39" t="s">
        <v>60</v>
      </c>
      <c r="M239" s="39" t="str">
        <f>+VLOOKUP(C239/1,Map!A:B,2,FALSE)</f>
        <v>Other revenue - late payment charge</v>
      </c>
      <c r="N239" s="39" t="str">
        <f>+VLOOKUP(L239/1,Map!E:G,3,FALSE)</f>
        <v>KY-CENTRAL</v>
      </c>
    </row>
    <row r="240" spans="1:14" hidden="1">
      <c r="A240" s="39" t="s">
        <v>95</v>
      </c>
      <c r="B240" s="39" t="s">
        <v>96</v>
      </c>
      <c r="C240" s="39" t="s">
        <v>56</v>
      </c>
      <c r="D240" s="43">
        <v>42990</v>
      </c>
      <c r="E240" s="39" t="s">
        <v>34</v>
      </c>
      <c r="F240" s="39" t="s">
        <v>51</v>
      </c>
      <c r="G240" s="39" t="s">
        <v>275</v>
      </c>
      <c r="H240" s="39" t="s">
        <v>312</v>
      </c>
      <c r="I240" s="39" t="s">
        <v>244</v>
      </c>
      <c r="J240" s="44">
        <v>6.88</v>
      </c>
      <c r="K240" s="39" t="s">
        <v>100</v>
      </c>
      <c r="L240" s="39" t="s">
        <v>60</v>
      </c>
      <c r="M240" s="39" t="str">
        <f>+VLOOKUP(C240/1,Map!A:B,2,FALSE)</f>
        <v>Other revenue - late payment charge</v>
      </c>
      <c r="N240" s="39" t="str">
        <f>+VLOOKUP(L240/1,Map!E:G,3,FALSE)</f>
        <v>KY-CENTRAL</v>
      </c>
    </row>
    <row r="241" spans="1:14" hidden="1">
      <c r="A241" s="39" t="s">
        <v>95</v>
      </c>
      <c r="B241" s="39" t="s">
        <v>96</v>
      </c>
      <c r="C241" s="39" t="s">
        <v>56</v>
      </c>
      <c r="D241" s="43">
        <v>42991</v>
      </c>
      <c r="E241" s="39" t="s">
        <v>34</v>
      </c>
      <c r="F241" s="39" t="s">
        <v>51</v>
      </c>
      <c r="G241" s="39" t="s">
        <v>275</v>
      </c>
      <c r="H241" s="39" t="s">
        <v>313</v>
      </c>
      <c r="I241" s="39" t="s">
        <v>99</v>
      </c>
      <c r="J241" s="44">
        <v>-4442.9799999999996</v>
      </c>
      <c r="K241" s="39" t="s">
        <v>100</v>
      </c>
      <c r="L241" s="39" t="s">
        <v>60</v>
      </c>
      <c r="M241" s="39" t="str">
        <f>+VLOOKUP(C241/1,Map!A:B,2,FALSE)</f>
        <v>Other revenue - late payment charge</v>
      </c>
      <c r="N241" s="39" t="str">
        <f>+VLOOKUP(L241/1,Map!E:G,3,FALSE)</f>
        <v>KY-CENTRAL</v>
      </c>
    </row>
    <row r="242" spans="1:14" hidden="1">
      <c r="A242" s="39" t="s">
        <v>95</v>
      </c>
      <c r="B242" s="39" t="s">
        <v>96</v>
      </c>
      <c r="C242" s="39" t="s">
        <v>56</v>
      </c>
      <c r="D242" s="43">
        <v>42991</v>
      </c>
      <c r="E242" s="39" t="s">
        <v>34</v>
      </c>
      <c r="F242" s="39" t="s">
        <v>51</v>
      </c>
      <c r="G242" s="39" t="s">
        <v>275</v>
      </c>
      <c r="H242" s="39" t="s">
        <v>313</v>
      </c>
      <c r="I242" s="39" t="s">
        <v>99</v>
      </c>
      <c r="J242" s="44">
        <v>-3.57</v>
      </c>
      <c r="K242" s="39" t="s">
        <v>100</v>
      </c>
      <c r="L242" s="39" t="s">
        <v>58</v>
      </c>
      <c r="M242" s="39" t="str">
        <f>+VLOOKUP(C242/1,Map!A:B,2,FALSE)</f>
        <v>Other revenue - late payment charge</v>
      </c>
      <c r="N242" s="39" t="str">
        <f>+VLOOKUP(L242/1,Map!E:G,3,FALSE)</f>
        <v>KY-CORPORATE</v>
      </c>
    </row>
    <row r="243" spans="1:14" hidden="1">
      <c r="A243" s="39" t="s">
        <v>95</v>
      </c>
      <c r="B243" s="39" t="s">
        <v>96</v>
      </c>
      <c r="C243" s="39" t="s">
        <v>56</v>
      </c>
      <c r="D243" s="43">
        <v>42979</v>
      </c>
      <c r="E243" s="39" t="s">
        <v>34</v>
      </c>
      <c r="F243" s="39" t="s">
        <v>51</v>
      </c>
      <c r="G243" s="39" t="s">
        <v>275</v>
      </c>
      <c r="H243" s="39" t="s">
        <v>314</v>
      </c>
      <c r="I243" s="39" t="s">
        <v>244</v>
      </c>
      <c r="J243" s="44">
        <v>1.71</v>
      </c>
      <c r="K243" s="39" t="s">
        <v>100</v>
      </c>
      <c r="L243" s="39" t="s">
        <v>60</v>
      </c>
      <c r="M243" s="39" t="str">
        <f>+VLOOKUP(C243/1,Map!A:B,2,FALSE)</f>
        <v>Other revenue - late payment charge</v>
      </c>
      <c r="N243" s="39" t="str">
        <f>+VLOOKUP(L243/1,Map!E:G,3,FALSE)</f>
        <v>KY-CENTRAL</v>
      </c>
    </row>
    <row r="244" spans="1:14" hidden="1">
      <c r="A244" s="39" t="s">
        <v>95</v>
      </c>
      <c r="B244" s="39" t="s">
        <v>96</v>
      </c>
      <c r="C244" s="39" t="s">
        <v>56</v>
      </c>
      <c r="D244" s="43">
        <v>42985</v>
      </c>
      <c r="E244" s="39" t="s">
        <v>34</v>
      </c>
      <c r="F244" s="39" t="s">
        <v>51</v>
      </c>
      <c r="G244" s="39" t="s">
        <v>275</v>
      </c>
      <c r="H244" s="39" t="s">
        <v>315</v>
      </c>
      <c r="I244" s="39" t="s">
        <v>244</v>
      </c>
      <c r="J244" s="44">
        <v>0.46</v>
      </c>
      <c r="K244" s="39" t="s">
        <v>100</v>
      </c>
      <c r="L244" s="39" t="s">
        <v>60</v>
      </c>
      <c r="M244" s="39" t="str">
        <f>+VLOOKUP(C244/1,Map!A:B,2,FALSE)</f>
        <v>Other revenue - late payment charge</v>
      </c>
      <c r="N244" s="39" t="str">
        <f>+VLOOKUP(L244/1,Map!E:G,3,FALSE)</f>
        <v>KY-CENTRAL</v>
      </c>
    </row>
    <row r="245" spans="1:14" hidden="1">
      <c r="A245" s="39" t="s">
        <v>95</v>
      </c>
      <c r="B245" s="39" t="s">
        <v>96</v>
      </c>
      <c r="C245" s="39" t="s">
        <v>56</v>
      </c>
      <c r="D245" s="43">
        <v>42986</v>
      </c>
      <c r="E245" s="39" t="s">
        <v>34</v>
      </c>
      <c r="F245" s="39" t="s">
        <v>51</v>
      </c>
      <c r="G245" s="39" t="s">
        <v>275</v>
      </c>
      <c r="H245" s="39" t="s">
        <v>316</v>
      </c>
      <c r="I245" s="39" t="s">
        <v>244</v>
      </c>
      <c r="J245" s="44">
        <v>0.7</v>
      </c>
      <c r="K245" s="39" t="s">
        <v>100</v>
      </c>
      <c r="L245" s="39" t="s">
        <v>60</v>
      </c>
      <c r="M245" s="39" t="str">
        <f>+VLOOKUP(C245/1,Map!A:B,2,FALSE)</f>
        <v>Other revenue - late payment charge</v>
      </c>
      <c r="N245" s="39" t="str">
        <f>+VLOOKUP(L245/1,Map!E:G,3,FALSE)</f>
        <v>KY-CENTRAL</v>
      </c>
    </row>
    <row r="246" spans="1:14" hidden="1">
      <c r="A246" s="39" t="s">
        <v>95</v>
      </c>
      <c r="B246" s="39" t="s">
        <v>96</v>
      </c>
      <c r="C246" s="39" t="s">
        <v>56</v>
      </c>
      <c r="D246" s="43">
        <v>42989</v>
      </c>
      <c r="E246" s="39" t="s">
        <v>34</v>
      </c>
      <c r="F246" s="39" t="s">
        <v>51</v>
      </c>
      <c r="G246" s="39" t="s">
        <v>275</v>
      </c>
      <c r="H246" s="39" t="s">
        <v>317</v>
      </c>
      <c r="I246" s="39" t="s">
        <v>244</v>
      </c>
      <c r="J246" s="44">
        <v>32.630000000000003</v>
      </c>
      <c r="K246" s="39" t="s">
        <v>100</v>
      </c>
      <c r="L246" s="39" t="s">
        <v>60</v>
      </c>
      <c r="M246" s="39" t="str">
        <f>+VLOOKUP(C246/1,Map!A:B,2,FALSE)</f>
        <v>Other revenue - late payment charge</v>
      </c>
      <c r="N246" s="39" t="str">
        <f>+VLOOKUP(L246/1,Map!E:G,3,FALSE)</f>
        <v>KY-CENTRAL</v>
      </c>
    </row>
    <row r="247" spans="1:14" hidden="1">
      <c r="A247" s="39" t="s">
        <v>95</v>
      </c>
      <c r="B247" s="39" t="s">
        <v>96</v>
      </c>
      <c r="C247" s="39" t="s">
        <v>56</v>
      </c>
      <c r="D247" s="43">
        <v>42989</v>
      </c>
      <c r="E247" s="39" t="s">
        <v>34</v>
      </c>
      <c r="F247" s="39" t="s">
        <v>51</v>
      </c>
      <c r="G247" s="39" t="s">
        <v>275</v>
      </c>
      <c r="H247" s="39" t="s">
        <v>318</v>
      </c>
      <c r="I247" s="39" t="s">
        <v>244</v>
      </c>
      <c r="J247" s="44">
        <v>3.91</v>
      </c>
      <c r="K247" s="39" t="s">
        <v>100</v>
      </c>
      <c r="L247" s="39" t="s">
        <v>60</v>
      </c>
      <c r="M247" s="39" t="str">
        <f>+VLOOKUP(C247/1,Map!A:B,2,FALSE)</f>
        <v>Other revenue - late payment charge</v>
      </c>
      <c r="N247" s="39" t="str">
        <f>+VLOOKUP(L247/1,Map!E:G,3,FALSE)</f>
        <v>KY-CENTRAL</v>
      </c>
    </row>
    <row r="248" spans="1:14" hidden="1">
      <c r="A248" s="39" t="s">
        <v>95</v>
      </c>
      <c r="B248" s="39" t="s">
        <v>96</v>
      </c>
      <c r="C248" s="39" t="s">
        <v>56</v>
      </c>
      <c r="D248" s="43">
        <v>42990</v>
      </c>
      <c r="E248" s="39" t="s">
        <v>34</v>
      </c>
      <c r="F248" s="39" t="s">
        <v>51</v>
      </c>
      <c r="G248" s="39" t="s">
        <v>275</v>
      </c>
      <c r="H248" s="39" t="s">
        <v>319</v>
      </c>
      <c r="I248" s="39" t="s">
        <v>244</v>
      </c>
      <c r="J248" s="44">
        <v>1.99</v>
      </c>
      <c r="K248" s="39" t="s">
        <v>100</v>
      </c>
      <c r="L248" s="39" t="s">
        <v>60</v>
      </c>
      <c r="M248" s="39" t="str">
        <f>+VLOOKUP(C248/1,Map!A:B,2,FALSE)</f>
        <v>Other revenue - late payment charge</v>
      </c>
      <c r="N248" s="39" t="str">
        <f>+VLOOKUP(L248/1,Map!E:G,3,FALSE)</f>
        <v>KY-CENTRAL</v>
      </c>
    </row>
    <row r="249" spans="1:14" hidden="1">
      <c r="A249" s="39" t="s">
        <v>95</v>
      </c>
      <c r="B249" s="39" t="s">
        <v>96</v>
      </c>
      <c r="C249" s="39" t="s">
        <v>56</v>
      </c>
      <c r="D249" s="43">
        <v>42991</v>
      </c>
      <c r="E249" s="39" t="s">
        <v>34</v>
      </c>
      <c r="F249" s="39" t="s">
        <v>51</v>
      </c>
      <c r="G249" s="39" t="s">
        <v>275</v>
      </c>
      <c r="H249" s="39" t="s">
        <v>320</v>
      </c>
      <c r="I249" s="39" t="s">
        <v>244</v>
      </c>
      <c r="J249" s="44">
        <v>115.17</v>
      </c>
      <c r="K249" s="39" t="s">
        <v>100</v>
      </c>
      <c r="L249" s="39" t="s">
        <v>60</v>
      </c>
      <c r="M249" s="39" t="str">
        <f>+VLOOKUP(C249/1,Map!A:B,2,FALSE)</f>
        <v>Other revenue - late payment charge</v>
      </c>
      <c r="N249" s="39" t="str">
        <f>+VLOOKUP(L249/1,Map!E:G,3,FALSE)</f>
        <v>KY-CENTRAL</v>
      </c>
    </row>
    <row r="250" spans="1:14" hidden="1">
      <c r="A250" s="39" t="s">
        <v>95</v>
      </c>
      <c r="B250" s="39" t="s">
        <v>96</v>
      </c>
      <c r="C250" s="39" t="s">
        <v>56</v>
      </c>
      <c r="D250" s="43">
        <v>42990</v>
      </c>
      <c r="E250" s="39" t="s">
        <v>34</v>
      </c>
      <c r="F250" s="39" t="s">
        <v>51</v>
      </c>
      <c r="G250" s="39" t="s">
        <v>275</v>
      </c>
      <c r="H250" s="39" t="s">
        <v>321</v>
      </c>
      <c r="I250" s="39" t="s">
        <v>99</v>
      </c>
      <c r="J250" s="44">
        <v>-930.91</v>
      </c>
      <c r="K250" s="39" t="s">
        <v>100</v>
      </c>
      <c r="L250" s="39" t="s">
        <v>60</v>
      </c>
      <c r="M250" s="39" t="str">
        <f>+VLOOKUP(C250/1,Map!A:B,2,FALSE)</f>
        <v>Other revenue - late payment charge</v>
      </c>
      <c r="N250" s="39" t="str">
        <f>+VLOOKUP(L250/1,Map!E:G,3,FALSE)</f>
        <v>KY-CENTRAL</v>
      </c>
    </row>
    <row r="251" spans="1:14" hidden="1">
      <c r="A251" s="39" t="s">
        <v>95</v>
      </c>
      <c r="B251" s="39" t="s">
        <v>96</v>
      </c>
      <c r="C251" s="39" t="s">
        <v>56</v>
      </c>
      <c r="D251" s="43">
        <v>42991</v>
      </c>
      <c r="E251" s="39" t="s">
        <v>34</v>
      </c>
      <c r="F251" s="39" t="s">
        <v>51</v>
      </c>
      <c r="G251" s="39" t="s">
        <v>275</v>
      </c>
      <c r="H251" s="39" t="s">
        <v>322</v>
      </c>
      <c r="I251" s="39" t="s">
        <v>99</v>
      </c>
      <c r="J251" s="44">
        <v>-608.36</v>
      </c>
      <c r="K251" s="39" t="s">
        <v>100</v>
      </c>
      <c r="L251" s="39" t="s">
        <v>60</v>
      </c>
      <c r="M251" s="39" t="str">
        <f>+VLOOKUP(C251/1,Map!A:B,2,FALSE)</f>
        <v>Other revenue - late payment charge</v>
      </c>
      <c r="N251" s="39" t="str">
        <f>+VLOOKUP(L251/1,Map!E:G,3,FALSE)</f>
        <v>KY-CENTRAL</v>
      </c>
    </row>
    <row r="252" spans="1:14" hidden="1">
      <c r="A252" s="39" t="s">
        <v>95</v>
      </c>
      <c r="B252" s="39" t="s">
        <v>96</v>
      </c>
      <c r="C252" s="39" t="s">
        <v>56</v>
      </c>
      <c r="D252" s="43">
        <v>42989</v>
      </c>
      <c r="E252" s="39" t="s">
        <v>34</v>
      </c>
      <c r="F252" s="39" t="s">
        <v>51</v>
      </c>
      <c r="G252" s="39" t="s">
        <v>275</v>
      </c>
      <c r="H252" s="39" t="s">
        <v>323</v>
      </c>
      <c r="I252" s="39" t="s">
        <v>99</v>
      </c>
      <c r="J252" s="44">
        <v>-2</v>
      </c>
      <c r="K252" s="39" t="s">
        <v>100</v>
      </c>
      <c r="L252" s="39" t="s">
        <v>60</v>
      </c>
      <c r="M252" s="39" t="str">
        <f>+VLOOKUP(C252/1,Map!A:B,2,FALSE)</f>
        <v>Other revenue - late payment charge</v>
      </c>
      <c r="N252" s="39" t="str">
        <f>+VLOOKUP(L252/1,Map!E:G,3,FALSE)</f>
        <v>KY-CENTRAL</v>
      </c>
    </row>
    <row r="253" spans="1:14" hidden="1">
      <c r="A253" s="39" t="s">
        <v>95</v>
      </c>
      <c r="B253" s="39" t="s">
        <v>96</v>
      </c>
      <c r="C253" s="39" t="s">
        <v>56</v>
      </c>
      <c r="D253" s="43">
        <v>42992</v>
      </c>
      <c r="E253" s="39" t="s">
        <v>34</v>
      </c>
      <c r="F253" s="39" t="s">
        <v>51</v>
      </c>
      <c r="G253" s="39" t="s">
        <v>275</v>
      </c>
      <c r="H253" s="39" t="s">
        <v>324</v>
      </c>
      <c r="I253" s="39" t="s">
        <v>99</v>
      </c>
      <c r="J253" s="44">
        <v>-3947.33</v>
      </c>
      <c r="K253" s="39" t="s">
        <v>100</v>
      </c>
      <c r="L253" s="39" t="s">
        <v>60</v>
      </c>
      <c r="M253" s="39" t="str">
        <f>+VLOOKUP(C253/1,Map!A:B,2,FALSE)</f>
        <v>Other revenue - late payment charge</v>
      </c>
      <c r="N253" s="39" t="str">
        <f>+VLOOKUP(L253/1,Map!E:G,3,FALSE)</f>
        <v>KY-CENTRAL</v>
      </c>
    </row>
    <row r="254" spans="1:14" hidden="1">
      <c r="A254" s="39" t="s">
        <v>95</v>
      </c>
      <c r="B254" s="39" t="s">
        <v>96</v>
      </c>
      <c r="C254" s="39" t="s">
        <v>56</v>
      </c>
      <c r="D254" s="43">
        <v>42991</v>
      </c>
      <c r="E254" s="39" t="s">
        <v>34</v>
      </c>
      <c r="F254" s="39" t="s">
        <v>51</v>
      </c>
      <c r="G254" s="39" t="s">
        <v>275</v>
      </c>
      <c r="H254" s="39" t="s">
        <v>325</v>
      </c>
      <c r="I254" s="39" t="s">
        <v>244</v>
      </c>
      <c r="J254" s="44">
        <v>4.2699999999999996</v>
      </c>
      <c r="K254" s="39" t="s">
        <v>100</v>
      </c>
      <c r="L254" s="39" t="s">
        <v>60</v>
      </c>
      <c r="M254" s="39" t="str">
        <f>+VLOOKUP(C254/1,Map!A:B,2,FALSE)</f>
        <v>Other revenue - late payment charge</v>
      </c>
      <c r="N254" s="39" t="str">
        <f>+VLOOKUP(L254/1,Map!E:G,3,FALSE)</f>
        <v>KY-CENTRAL</v>
      </c>
    </row>
    <row r="255" spans="1:14" hidden="1">
      <c r="A255" s="39" t="s">
        <v>95</v>
      </c>
      <c r="B255" s="39" t="s">
        <v>96</v>
      </c>
      <c r="C255" s="39" t="s">
        <v>56</v>
      </c>
      <c r="D255" s="43">
        <v>42992</v>
      </c>
      <c r="E255" s="39" t="s">
        <v>34</v>
      </c>
      <c r="F255" s="39" t="s">
        <v>51</v>
      </c>
      <c r="G255" s="39" t="s">
        <v>275</v>
      </c>
      <c r="H255" s="39" t="s">
        <v>326</v>
      </c>
      <c r="I255" s="39" t="s">
        <v>244</v>
      </c>
      <c r="J255" s="44">
        <v>14.3</v>
      </c>
      <c r="K255" s="39" t="s">
        <v>100</v>
      </c>
      <c r="L255" s="39" t="s">
        <v>60</v>
      </c>
      <c r="M255" s="39" t="str">
        <f>+VLOOKUP(C255/1,Map!A:B,2,FALSE)</f>
        <v>Other revenue - late payment charge</v>
      </c>
      <c r="N255" s="39" t="str">
        <f>+VLOOKUP(L255/1,Map!E:G,3,FALSE)</f>
        <v>KY-CENTRAL</v>
      </c>
    </row>
    <row r="256" spans="1:14" hidden="1">
      <c r="A256" s="39" t="s">
        <v>95</v>
      </c>
      <c r="B256" s="39" t="s">
        <v>96</v>
      </c>
      <c r="C256" s="39" t="s">
        <v>56</v>
      </c>
      <c r="D256" s="43">
        <v>42992</v>
      </c>
      <c r="E256" s="39" t="s">
        <v>34</v>
      </c>
      <c r="F256" s="39" t="s">
        <v>51</v>
      </c>
      <c r="G256" s="39" t="s">
        <v>275</v>
      </c>
      <c r="H256" s="39" t="s">
        <v>326</v>
      </c>
      <c r="I256" s="39" t="s">
        <v>244</v>
      </c>
      <c r="J256" s="44">
        <v>6.27</v>
      </c>
      <c r="K256" s="39" t="s">
        <v>100</v>
      </c>
      <c r="L256" s="39" t="s">
        <v>58</v>
      </c>
      <c r="M256" s="39" t="str">
        <f>+VLOOKUP(C256/1,Map!A:B,2,FALSE)</f>
        <v>Other revenue - late payment charge</v>
      </c>
      <c r="N256" s="39" t="str">
        <f>+VLOOKUP(L256/1,Map!E:G,3,FALSE)</f>
        <v>KY-CORPORATE</v>
      </c>
    </row>
    <row r="257" spans="1:14" hidden="1">
      <c r="A257" s="39" t="s">
        <v>95</v>
      </c>
      <c r="B257" s="39" t="s">
        <v>96</v>
      </c>
      <c r="C257" s="39" t="s">
        <v>56</v>
      </c>
      <c r="D257" s="43">
        <v>42992</v>
      </c>
      <c r="E257" s="39" t="s">
        <v>34</v>
      </c>
      <c r="F257" s="39" t="s">
        <v>51</v>
      </c>
      <c r="G257" s="39" t="s">
        <v>275</v>
      </c>
      <c r="H257" s="39" t="s">
        <v>326</v>
      </c>
      <c r="I257" s="39" t="s">
        <v>244</v>
      </c>
      <c r="J257" s="44">
        <v>1.6</v>
      </c>
      <c r="K257" s="39" t="s">
        <v>100</v>
      </c>
      <c r="L257" s="39" t="s">
        <v>64</v>
      </c>
      <c r="M257" s="39" t="str">
        <f>+VLOOKUP(C257/1,Map!A:B,2,FALSE)</f>
        <v>Other revenue - late payment charge</v>
      </c>
      <c r="N257" s="39" t="str">
        <f>+VLOOKUP(L257/1,Map!E:G,3,FALSE)</f>
        <v>KY-NORTH</v>
      </c>
    </row>
    <row r="258" spans="1:14" hidden="1">
      <c r="A258" s="39" t="s">
        <v>95</v>
      </c>
      <c r="B258" s="39" t="s">
        <v>96</v>
      </c>
      <c r="C258" s="39" t="s">
        <v>56</v>
      </c>
      <c r="D258" s="43">
        <v>42991</v>
      </c>
      <c r="E258" s="39" t="s">
        <v>34</v>
      </c>
      <c r="F258" s="39" t="s">
        <v>51</v>
      </c>
      <c r="G258" s="39" t="s">
        <v>275</v>
      </c>
      <c r="H258" s="39" t="s">
        <v>327</v>
      </c>
      <c r="I258" s="39" t="s">
        <v>99</v>
      </c>
      <c r="J258" s="44">
        <v>-34.61</v>
      </c>
      <c r="K258" s="39" t="s">
        <v>100</v>
      </c>
      <c r="L258" s="39" t="s">
        <v>60</v>
      </c>
      <c r="M258" s="39" t="str">
        <f>+VLOOKUP(C258/1,Map!A:B,2,FALSE)</f>
        <v>Other revenue - late payment charge</v>
      </c>
      <c r="N258" s="39" t="str">
        <f>+VLOOKUP(L258/1,Map!E:G,3,FALSE)</f>
        <v>KY-CENTRAL</v>
      </c>
    </row>
    <row r="259" spans="1:14" hidden="1">
      <c r="A259" s="39" t="s">
        <v>95</v>
      </c>
      <c r="B259" s="39" t="s">
        <v>96</v>
      </c>
      <c r="C259" s="39" t="s">
        <v>56</v>
      </c>
      <c r="D259" s="43">
        <v>42992</v>
      </c>
      <c r="E259" s="39" t="s">
        <v>34</v>
      </c>
      <c r="F259" s="39" t="s">
        <v>51</v>
      </c>
      <c r="G259" s="39" t="s">
        <v>275</v>
      </c>
      <c r="H259" s="39" t="s">
        <v>328</v>
      </c>
      <c r="I259" s="39" t="s">
        <v>99</v>
      </c>
      <c r="J259" s="44">
        <v>-266.25</v>
      </c>
      <c r="K259" s="39" t="s">
        <v>100</v>
      </c>
      <c r="L259" s="39" t="s">
        <v>60</v>
      </c>
      <c r="M259" s="39" t="str">
        <f>+VLOOKUP(C259/1,Map!A:B,2,FALSE)</f>
        <v>Other revenue - late payment charge</v>
      </c>
      <c r="N259" s="39" t="str">
        <f>+VLOOKUP(L259/1,Map!E:G,3,FALSE)</f>
        <v>KY-CENTRAL</v>
      </c>
    </row>
    <row r="260" spans="1:14" hidden="1">
      <c r="A260" s="39" t="s">
        <v>95</v>
      </c>
      <c r="B260" s="39" t="s">
        <v>96</v>
      </c>
      <c r="C260" s="39" t="s">
        <v>56</v>
      </c>
      <c r="D260" s="43">
        <v>42992</v>
      </c>
      <c r="E260" s="39" t="s">
        <v>34</v>
      </c>
      <c r="F260" s="39" t="s">
        <v>51</v>
      </c>
      <c r="G260" s="39" t="s">
        <v>275</v>
      </c>
      <c r="H260" s="39" t="s">
        <v>328</v>
      </c>
      <c r="I260" s="39" t="s">
        <v>99</v>
      </c>
      <c r="J260" s="44">
        <v>-1.6</v>
      </c>
      <c r="K260" s="39" t="s">
        <v>100</v>
      </c>
      <c r="L260" s="39" t="s">
        <v>64</v>
      </c>
      <c r="M260" s="39" t="str">
        <f>+VLOOKUP(C260/1,Map!A:B,2,FALSE)</f>
        <v>Other revenue - late payment charge</v>
      </c>
      <c r="N260" s="39" t="str">
        <f>+VLOOKUP(L260/1,Map!E:G,3,FALSE)</f>
        <v>KY-NORTH</v>
      </c>
    </row>
    <row r="261" spans="1:14" hidden="1">
      <c r="A261" s="39" t="s">
        <v>95</v>
      </c>
      <c r="B261" s="39" t="s">
        <v>96</v>
      </c>
      <c r="C261" s="39" t="s">
        <v>56</v>
      </c>
      <c r="D261" s="43">
        <v>42992</v>
      </c>
      <c r="E261" s="39" t="s">
        <v>34</v>
      </c>
      <c r="F261" s="39" t="s">
        <v>51</v>
      </c>
      <c r="G261" s="39" t="s">
        <v>275</v>
      </c>
      <c r="H261" s="39" t="s">
        <v>328</v>
      </c>
      <c r="I261" s="39" t="s">
        <v>99</v>
      </c>
      <c r="J261" s="44">
        <v>-6.27</v>
      </c>
      <c r="K261" s="39" t="s">
        <v>100</v>
      </c>
      <c r="L261" s="39" t="s">
        <v>58</v>
      </c>
      <c r="M261" s="39" t="str">
        <f>+VLOOKUP(C261/1,Map!A:B,2,FALSE)</f>
        <v>Other revenue - late payment charge</v>
      </c>
      <c r="N261" s="39" t="str">
        <f>+VLOOKUP(L261/1,Map!E:G,3,FALSE)</f>
        <v>KY-CORPORATE</v>
      </c>
    </row>
    <row r="262" spans="1:14" hidden="1">
      <c r="A262" s="39" t="s">
        <v>95</v>
      </c>
      <c r="B262" s="39" t="s">
        <v>96</v>
      </c>
      <c r="C262" s="39" t="s">
        <v>56</v>
      </c>
      <c r="D262" s="43">
        <v>42993</v>
      </c>
      <c r="E262" s="39" t="s">
        <v>34</v>
      </c>
      <c r="F262" s="39" t="s">
        <v>51</v>
      </c>
      <c r="G262" s="39" t="s">
        <v>275</v>
      </c>
      <c r="H262" s="39" t="s">
        <v>329</v>
      </c>
      <c r="I262" s="39" t="s">
        <v>99</v>
      </c>
      <c r="J262" s="44">
        <v>-4.76</v>
      </c>
      <c r="K262" s="39" t="s">
        <v>100</v>
      </c>
      <c r="L262" s="39" t="s">
        <v>64</v>
      </c>
      <c r="M262" s="39" t="str">
        <f>+VLOOKUP(C262/1,Map!A:B,2,FALSE)</f>
        <v>Other revenue - late payment charge</v>
      </c>
      <c r="N262" s="39" t="str">
        <f>+VLOOKUP(L262/1,Map!E:G,3,FALSE)</f>
        <v>KY-NORTH</v>
      </c>
    </row>
    <row r="263" spans="1:14" hidden="1">
      <c r="A263" s="39" t="s">
        <v>95</v>
      </c>
      <c r="B263" s="39" t="s">
        <v>96</v>
      </c>
      <c r="C263" s="39" t="s">
        <v>56</v>
      </c>
      <c r="D263" s="43">
        <v>42993</v>
      </c>
      <c r="E263" s="39" t="s">
        <v>34</v>
      </c>
      <c r="F263" s="39" t="s">
        <v>51</v>
      </c>
      <c r="G263" s="39" t="s">
        <v>275</v>
      </c>
      <c r="H263" s="39" t="s">
        <v>329</v>
      </c>
      <c r="I263" s="39" t="s">
        <v>99</v>
      </c>
      <c r="J263" s="44">
        <v>-5678.03</v>
      </c>
      <c r="K263" s="39" t="s">
        <v>100</v>
      </c>
      <c r="L263" s="39" t="s">
        <v>60</v>
      </c>
      <c r="M263" s="39" t="str">
        <f>+VLOOKUP(C263/1,Map!A:B,2,FALSE)</f>
        <v>Other revenue - late payment charge</v>
      </c>
      <c r="N263" s="39" t="str">
        <f>+VLOOKUP(L263/1,Map!E:G,3,FALSE)</f>
        <v>KY-CENTRAL</v>
      </c>
    </row>
    <row r="264" spans="1:14" hidden="1">
      <c r="A264" s="39" t="s">
        <v>95</v>
      </c>
      <c r="B264" s="39" t="s">
        <v>96</v>
      </c>
      <c r="C264" s="39" t="s">
        <v>56</v>
      </c>
      <c r="D264" s="43">
        <v>42989</v>
      </c>
      <c r="E264" s="39" t="s">
        <v>34</v>
      </c>
      <c r="F264" s="39" t="s">
        <v>51</v>
      </c>
      <c r="G264" s="39" t="s">
        <v>275</v>
      </c>
      <c r="H264" s="39" t="s">
        <v>330</v>
      </c>
      <c r="I264" s="39" t="s">
        <v>244</v>
      </c>
      <c r="J264" s="44">
        <v>1.5</v>
      </c>
      <c r="K264" s="39" t="s">
        <v>100</v>
      </c>
      <c r="L264" s="39" t="s">
        <v>60</v>
      </c>
      <c r="M264" s="39" t="str">
        <f>+VLOOKUP(C264/1,Map!A:B,2,FALSE)</f>
        <v>Other revenue - late payment charge</v>
      </c>
      <c r="N264" s="39" t="str">
        <f>+VLOOKUP(L264/1,Map!E:G,3,FALSE)</f>
        <v>KY-CENTRAL</v>
      </c>
    </row>
    <row r="265" spans="1:14" hidden="1">
      <c r="A265" s="39" t="s">
        <v>95</v>
      </c>
      <c r="B265" s="39" t="s">
        <v>96</v>
      </c>
      <c r="C265" s="39" t="s">
        <v>56</v>
      </c>
      <c r="D265" s="43">
        <v>42992</v>
      </c>
      <c r="E265" s="39" t="s">
        <v>34</v>
      </c>
      <c r="F265" s="39" t="s">
        <v>51</v>
      </c>
      <c r="G265" s="39" t="s">
        <v>275</v>
      </c>
      <c r="H265" s="39" t="s">
        <v>331</v>
      </c>
      <c r="I265" s="39" t="s">
        <v>244</v>
      </c>
      <c r="J265" s="44">
        <v>3.77</v>
      </c>
      <c r="K265" s="39" t="s">
        <v>100</v>
      </c>
      <c r="L265" s="39" t="s">
        <v>60</v>
      </c>
      <c r="M265" s="39" t="str">
        <f>+VLOOKUP(C265/1,Map!A:B,2,FALSE)</f>
        <v>Other revenue - late payment charge</v>
      </c>
      <c r="N265" s="39" t="str">
        <f>+VLOOKUP(L265/1,Map!E:G,3,FALSE)</f>
        <v>KY-CENTRAL</v>
      </c>
    </row>
    <row r="266" spans="1:14" hidden="1">
      <c r="A266" s="39" t="s">
        <v>95</v>
      </c>
      <c r="B266" s="39" t="s">
        <v>96</v>
      </c>
      <c r="C266" s="39" t="s">
        <v>56</v>
      </c>
      <c r="D266" s="43">
        <v>42992</v>
      </c>
      <c r="E266" s="39" t="s">
        <v>34</v>
      </c>
      <c r="F266" s="39" t="s">
        <v>51</v>
      </c>
      <c r="G266" s="39" t="s">
        <v>275</v>
      </c>
      <c r="H266" s="39" t="s">
        <v>332</v>
      </c>
      <c r="I266" s="39" t="s">
        <v>244</v>
      </c>
      <c r="J266" s="44">
        <v>2.87</v>
      </c>
      <c r="K266" s="39" t="s">
        <v>100</v>
      </c>
      <c r="L266" s="39" t="s">
        <v>60</v>
      </c>
      <c r="M266" s="39" t="str">
        <f>+VLOOKUP(C266/1,Map!A:B,2,FALSE)</f>
        <v>Other revenue - late payment charge</v>
      </c>
      <c r="N266" s="39" t="str">
        <f>+VLOOKUP(L266/1,Map!E:G,3,FALSE)</f>
        <v>KY-CENTRAL</v>
      </c>
    </row>
    <row r="267" spans="1:14" hidden="1">
      <c r="A267" s="39" t="s">
        <v>95</v>
      </c>
      <c r="B267" s="39" t="s">
        <v>96</v>
      </c>
      <c r="C267" s="39" t="s">
        <v>56</v>
      </c>
      <c r="D267" s="43">
        <v>42993</v>
      </c>
      <c r="E267" s="39" t="s">
        <v>34</v>
      </c>
      <c r="F267" s="39" t="s">
        <v>51</v>
      </c>
      <c r="G267" s="39" t="s">
        <v>275</v>
      </c>
      <c r="H267" s="39" t="s">
        <v>333</v>
      </c>
      <c r="I267" s="39" t="s">
        <v>244</v>
      </c>
      <c r="J267" s="44">
        <v>31.94</v>
      </c>
      <c r="K267" s="39" t="s">
        <v>100</v>
      </c>
      <c r="L267" s="39" t="s">
        <v>60</v>
      </c>
      <c r="M267" s="39" t="str">
        <f>+VLOOKUP(C267/1,Map!A:B,2,FALSE)</f>
        <v>Other revenue - late payment charge</v>
      </c>
      <c r="N267" s="39" t="str">
        <f>+VLOOKUP(L267/1,Map!E:G,3,FALSE)</f>
        <v>KY-CENTRAL</v>
      </c>
    </row>
    <row r="268" spans="1:14" hidden="1">
      <c r="A268" s="39" t="s">
        <v>95</v>
      </c>
      <c r="B268" s="39" t="s">
        <v>96</v>
      </c>
      <c r="C268" s="39" t="s">
        <v>56</v>
      </c>
      <c r="D268" s="43">
        <v>42992</v>
      </c>
      <c r="E268" s="39" t="s">
        <v>34</v>
      </c>
      <c r="F268" s="39" t="s">
        <v>51</v>
      </c>
      <c r="G268" s="39" t="s">
        <v>275</v>
      </c>
      <c r="H268" s="39" t="s">
        <v>334</v>
      </c>
      <c r="I268" s="39" t="s">
        <v>99</v>
      </c>
      <c r="J268" s="44">
        <v>-3.81</v>
      </c>
      <c r="K268" s="39" t="s">
        <v>100</v>
      </c>
      <c r="L268" s="39" t="s">
        <v>60</v>
      </c>
      <c r="M268" s="39" t="str">
        <f>+VLOOKUP(C268/1,Map!A:B,2,FALSE)</f>
        <v>Other revenue - late payment charge</v>
      </c>
      <c r="N268" s="39" t="str">
        <f>+VLOOKUP(L268/1,Map!E:G,3,FALSE)</f>
        <v>KY-CENTRAL</v>
      </c>
    </row>
    <row r="269" spans="1:14" hidden="1">
      <c r="A269" s="39" t="s">
        <v>95</v>
      </c>
      <c r="B269" s="39" t="s">
        <v>96</v>
      </c>
      <c r="C269" s="39" t="s">
        <v>56</v>
      </c>
      <c r="D269" s="43">
        <v>42993</v>
      </c>
      <c r="E269" s="39" t="s">
        <v>34</v>
      </c>
      <c r="F269" s="39" t="s">
        <v>51</v>
      </c>
      <c r="G269" s="39" t="s">
        <v>275</v>
      </c>
      <c r="H269" s="39" t="s">
        <v>335</v>
      </c>
      <c r="I269" s="39" t="s">
        <v>99</v>
      </c>
      <c r="J269" s="44">
        <v>-420.37</v>
      </c>
      <c r="K269" s="39" t="s">
        <v>100</v>
      </c>
      <c r="L269" s="39" t="s">
        <v>60</v>
      </c>
      <c r="M269" s="39" t="str">
        <f>+VLOOKUP(C269/1,Map!A:B,2,FALSE)</f>
        <v>Other revenue - late payment charge</v>
      </c>
      <c r="N269" s="39" t="str">
        <f>+VLOOKUP(L269/1,Map!E:G,3,FALSE)</f>
        <v>KY-CENTRAL</v>
      </c>
    </row>
    <row r="270" spans="1:14" hidden="1">
      <c r="A270" s="39" t="s">
        <v>95</v>
      </c>
      <c r="B270" s="39" t="s">
        <v>96</v>
      </c>
      <c r="C270" s="39" t="s">
        <v>56</v>
      </c>
      <c r="D270" s="43">
        <v>42979</v>
      </c>
      <c r="E270" s="39" t="s">
        <v>34</v>
      </c>
      <c r="F270" s="39" t="s">
        <v>51</v>
      </c>
      <c r="G270" s="39" t="s">
        <v>275</v>
      </c>
      <c r="H270" s="39" t="s">
        <v>336</v>
      </c>
      <c r="I270" s="39" t="s">
        <v>244</v>
      </c>
      <c r="J270" s="44">
        <v>1.64</v>
      </c>
      <c r="K270" s="39" t="s">
        <v>100</v>
      </c>
      <c r="L270" s="39" t="s">
        <v>60</v>
      </c>
      <c r="M270" s="39" t="str">
        <f>+VLOOKUP(C270/1,Map!A:B,2,FALSE)</f>
        <v>Other revenue - late payment charge</v>
      </c>
      <c r="N270" s="39" t="str">
        <f>+VLOOKUP(L270/1,Map!E:G,3,FALSE)</f>
        <v>KY-CENTRAL</v>
      </c>
    </row>
    <row r="271" spans="1:14" hidden="1">
      <c r="A271" s="39" t="s">
        <v>95</v>
      </c>
      <c r="B271" s="39" t="s">
        <v>96</v>
      </c>
      <c r="C271" s="39" t="s">
        <v>56</v>
      </c>
      <c r="D271" s="43">
        <v>42985</v>
      </c>
      <c r="E271" s="39" t="s">
        <v>34</v>
      </c>
      <c r="F271" s="39" t="s">
        <v>51</v>
      </c>
      <c r="G271" s="39" t="s">
        <v>275</v>
      </c>
      <c r="H271" s="39" t="s">
        <v>337</v>
      </c>
      <c r="I271" s="39" t="s">
        <v>244</v>
      </c>
      <c r="J271" s="44">
        <v>7.57</v>
      </c>
      <c r="K271" s="39" t="s">
        <v>100</v>
      </c>
      <c r="L271" s="39" t="s">
        <v>60</v>
      </c>
      <c r="M271" s="39" t="str">
        <f>+VLOOKUP(C271/1,Map!A:B,2,FALSE)</f>
        <v>Other revenue - late payment charge</v>
      </c>
      <c r="N271" s="39" t="str">
        <f>+VLOOKUP(L271/1,Map!E:G,3,FALSE)</f>
        <v>KY-CENTRAL</v>
      </c>
    </row>
    <row r="272" spans="1:14" hidden="1">
      <c r="A272" s="39" t="s">
        <v>95</v>
      </c>
      <c r="B272" s="39" t="s">
        <v>96</v>
      </c>
      <c r="C272" s="39" t="s">
        <v>56</v>
      </c>
      <c r="D272" s="43">
        <v>42993</v>
      </c>
      <c r="E272" s="39" t="s">
        <v>34</v>
      </c>
      <c r="F272" s="39" t="s">
        <v>51</v>
      </c>
      <c r="G272" s="39" t="s">
        <v>275</v>
      </c>
      <c r="H272" s="39" t="s">
        <v>338</v>
      </c>
      <c r="I272" s="39" t="s">
        <v>244</v>
      </c>
      <c r="J272" s="44">
        <v>3.26</v>
      </c>
      <c r="K272" s="39" t="s">
        <v>100</v>
      </c>
      <c r="L272" s="39" t="s">
        <v>60</v>
      </c>
      <c r="M272" s="39" t="str">
        <f>+VLOOKUP(C272/1,Map!A:B,2,FALSE)</f>
        <v>Other revenue - late payment charge</v>
      </c>
      <c r="N272" s="39" t="str">
        <f>+VLOOKUP(L272/1,Map!E:G,3,FALSE)</f>
        <v>KY-CENTRAL</v>
      </c>
    </row>
    <row r="273" spans="1:14" hidden="1">
      <c r="A273" s="39" t="s">
        <v>95</v>
      </c>
      <c r="B273" s="39" t="s">
        <v>96</v>
      </c>
      <c r="C273" s="39" t="s">
        <v>56</v>
      </c>
      <c r="D273" s="43">
        <v>42996</v>
      </c>
      <c r="E273" s="39" t="s">
        <v>34</v>
      </c>
      <c r="F273" s="39" t="s">
        <v>51</v>
      </c>
      <c r="G273" s="39" t="s">
        <v>275</v>
      </c>
      <c r="H273" s="39" t="s">
        <v>339</v>
      </c>
      <c r="I273" s="39" t="s">
        <v>99</v>
      </c>
      <c r="J273" s="44">
        <v>-2797.37</v>
      </c>
      <c r="K273" s="39" t="s">
        <v>100</v>
      </c>
      <c r="L273" s="39" t="s">
        <v>60</v>
      </c>
      <c r="M273" s="39" t="str">
        <f>+VLOOKUP(C273/1,Map!A:B,2,FALSE)</f>
        <v>Other revenue - late payment charge</v>
      </c>
      <c r="N273" s="39" t="str">
        <f>+VLOOKUP(L273/1,Map!E:G,3,FALSE)</f>
        <v>KY-CENTRAL</v>
      </c>
    </row>
    <row r="274" spans="1:14" hidden="1">
      <c r="A274" s="39" t="s">
        <v>95</v>
      </c>
      <c r="B274" s="39" t="s">
        <v>96</v>
      </c>
      <c r="C274" s="39" t="s">
        <v>56</v>
      </c>
      <c r="D274" s="43">
        <v>42996</v>
      </c>
      <c r="E274" s="39" t="s">
        <v>34</v>
      </c>
      <c r="F274" s="39" t="s">
        <v>51</v>
      </c>
      <c r="G274" s="39" t="s">
        <v>275</v>
      </c>
      <c r="H274" s="39" t="s">
        <v>339</v>
      </c>
      <c r="I274" s="39" t="s">
        <v>99</v>
      </c>
      <c r="J274" s="44">
        <v>-6.61</v>
      </c>
      <c r="K274" s="39" t="s">
        <v>100</v>
      </c>
      <c r="L274" s="39" t="s">
        <v>58</v>
      </c>
      <c r="M274" s="39" t="str">
        <f>+VLOOKUP(C274/1,Map!A:B,2,FALSE)</f>
        <v>Other revenue - late payment charge</v>
      </c>
      <c r="N274" s="39" t="str">
        <f>+VLOOKUP(L274/1,Map!E:G,3,FALSE)</f>
        <v>KY-CORPORATE</v>
      </c>
    </row>
    <row r="275" spans="1:14" hidden="1">
      <c r="A275" s="39" t="s">
        <v>95</v>
      </c>
      <c r="B275" s="39" t="s">
        <v>96</v>
      </c>
      <c r="C275" s="39" t="s">
        <v>56</v>
      </c>
      <c r="D275" s="43">
        <v>42993</v>
      </c>
      <c r="E275" s="39" t="s">
        <v>34</v>
      </c>
      <c r="F275" s="39" t="s">
        <v>51</v>
      </c>
      <c r="G275" s="39" t="s">
        <v>275</v>
      </c>
      <c r="H275" s="39" t="s">
        <v>340</v>
      </c>
      <c r="I275" s="39" t="s">
        <v>99</v>
      </c>
      <c r="J275" s="44">
        <v>-312.54000000000002</v>
      </c>
      <c r="K275" s="39" t="s">
        <v>100</v>
      </c>
      <c r="L275" s="39" t="s">
        <v>60</v>
      </c>
      <c r="M275" s="39" t="str">
        <f>+VLOOKUP(C275/1,Map!A:B,2,FALSE)</f>
        <v>Other revenue - late payment charge</v>
      </c>
      <c r="N275" s="39" t="str">
        <f>+VLOOKUP(L275/1,Map!E:G,3,FALSE)</f>
        <v>KY-CENTRAL</v>
      </c>
    </row>
    <row r="276" spans="1:14" hidden="1">
      <c r="A276" s="39" t="s">
        <v>95</v>
      </c>
      <c r="B276" s="39" t="s">
        <v>96</v>
      </c>
      <c r="C276" s="39" t="s">
        <v>56</v>
      </c>
      <c r="D276" s="43">
        <v>42994</v>
      </c>
      <c r="E276" s="39" t="s">
        <v>34</v>
      </c>
      <c r="F276" s="39" t="s">
        <v>51</v>
      </c>
      <c r="G276" s="39" t="s">
        <v>275</v>
      </c>
      <c r="H276" s="39" t="s">
        <v>341</v>
      </c>
      <c r="I276" s="39" t="s">
        <v>99</v>
      </c>
      <c r="J276" s="44">
        <v>-4.34</v>
      </c>
      <c r="K276" s="39" t="s">
        <v>100</v>
      </c>
      <c r="L276" s="39" t="s">
        <v>60</v>
      </c>
      <c r="M276" s="39" t="str">
        <f>+VLOOKUP(C276/1,Map!A:B,2,FALSE)</f>
        <v>Other revenue - late payment charge</v>
      </c>
      <c r="N276" s="39" t="str">
        <f>+VLOOKUP(L276/1,Map!E:G,3,FALSE)</f>
        <v>KY-CENTRAL</v>
      </c>
    </row>
    <row r="277" spans="1:14" hidden="1">
      <c r="A277" s="39" t="s">
        <v>95</v>
      </c>
      <c r="B277" s="39" t="s">
        <v>96</v>
      </c>
      <c r="C277" s="39" t="s">
        <v>56</v>
      </c>
      <c r="D277" s="43">
        <v>42996</v>
      </c>
      <c r="E277" s="39" t="s">
        <v>34</v>
      </c>
      <c r="F277" s="39" t="s">
        <v>51</v>
      </c>
      <c r="G277" s="39" t="s">
        <v>275</v>
      </c>
      <c r="H277" s="39" t="s">
        <v>342</v>
      </c>
      <c r="I277" s="39" t="s">
        <v>99</v>
      </c>
      <c r="J277" s="44">
        <v>-25.85</v>
      </c>
      <c r="K277" s="39" t="s">
        <v>100</v>
      </c>
      <c r="L277" s="39" t="s">
        <v>60</v>
      </c>
      <c r="M277" s="39" t="str">
        <f>+VLOOKUP(C277/1,Map!A:B,2,FALSE)</f>
        <v>Other revenue - late payment charge</v>
      </c>
      <c r="N277" s="39" t="str">
        <f>+VLOOKUP(L277/1,Map!E:G,3,FALSE)</f>
        <v>KY-CENTRAL</v>
      </c>
    </row>
    <row r="278" spans="1:14" hidden="1">
      <c r="A278" s="39" t="s">
        <v>95</v>
      </c>
      <c r="B278" s="39" t="s">
        <v>96</v>
      </c>
      <c r="C278" s="39" t="s">
        <v>56</v>
      </c>
      <c r="D278" s="43">
        <v>42996</v>
      </c>
      <c r="E278" s="39" t="s">
        <v>34</v>
      </c>
      <c r="F278" s="39" t="s">
        <v>51</v>
      </c>
      <c r="G278" s="39" t="s">
        <v>275</v>
      </c>
      <c r="H278" s="39" t="s">
        <v>343</v>
      </c>
      <c r="I278" s="39" t="s">
        <v>244</v>
      </c>
      <c r="J278" s="44">
        <v>28.83</v>
      </c>
      <c r="K278" s="39" t="s">
        <v>100</v>
      </c>
      <c r="L278" s="39" t="s">
        <v>60</v>
      </c>
      <c r="M278" s="39" t="str">
        <f>+VLOOKUP(C278/1,Map!A:B,2,FALSE)</f>
        <v>Other revenue - late payment charge</v>
      </c>
      <c r="N278" s="39" t="str">
        <f>+VLOOKUP(L278/1,Map!E:G,3,FALSE)</f>
        <v>KY-CENTRAL</v>
      </c>
    </row>
    <row r="279" spans="1:14" hidden="1">
      <c r="A279" s="39" t="s">
        <v>95</v>
      </c>
      <c r="B279" s="39" t="s">
        <v>96</v>
      </c>
      <c r="C279" s="39" t="s">
        <v>56</v>
      </c>
      <c r="D279" s="43">
        <v>42997</v>
      </c>
      <c r="E279" s="39" t="s">
        <v>34</v>
      </c>
      <c r="F279" s="39" t="s">
        <v>51</v>
      </c>
      <c r="G279" s="39" t="s">
        <v>275</v>
      </c>
      <c r="H279" s="39" t="s">
        <v>344</v>
      </c>
      <c r="I279" s="39" t="s">
        <v>99</v>
      </c>
      <c r="J279" s="44">
        <v>-69.099999999999994</v>
      </c>
      <c r="K279" s="39" t="s">
        <v>100</v>
      </c>
      <c r="L279" s="39" t="s">
        <v>68</v>
      </c>
      <c r="M279" s="39" t="str">
        <f>+VLOOKUP(C279/1,Map!A:B,2,FALSE)</f>
        <v>Other revenue - late payment charge</v>
      </c>
      <c r="N279" s="39" t="str">
        <f>+VLOOKUP(L279/1,Map!E:G,3,FALSE)</f>
        <v>KY - RIDGEWOOD WW</v>
      </c>
    </row>
    <row r="280" spans="1:14" hidden="1">
      <c r="A280" s="39" t="s">
        <v>95</v>
      </c>
      <c r="B280" s="39" t="s">
        <v>96</v>
      </c>
      <c r="C280" s="39" t="s">
        <v>56</v>
      </c>
      <c r="D280" s="43">
        <v>42997</v>
      </c>
      <c r="E280" s="39" t="s">
        <v>34</v>
      </c>
      <c r="F280" s="39" t="s">
        <v>51</v>
      </c>
      <c r="G280" s="39" t="s">
        <v>275</v>
      </c>
      <c r="H280" s="39" t="s">
        <v>344</v>
      </c>
      <c r="I280" s="39" t="s">
        <v>99</v>
      </c>
      <c r="J280" s="44">
        <v>-290.08</v>
      </c>
      <c r="K280" s="39" t="s">
        <v>100</v>
      </c>
      <c r="L280" s="39" t="s">
        <v>64</v>
      </c>
      <c r="M280" s="39" t="str">
        <f>+VLOOKUP(C280/1,Map!A:B,2,FALSE)</f>
        <v>Other revenue - late payment charge</v>
      </c>
      <c r="N280" s="39" t="str">
        <f>+VLOOKUP(L280/1,Map!E:G,3,FALSE)</f>
        <v>KY-NORTH</v>
      </c>
    </row>
    <row r="281" spans="1:14" hidden="1">
      <c r="A281" s="39" t="s">
        <v>95</v>
      </c>
      <c r="B281" s="39" t="s">
        <v>96</v>
      </c>
      <c r="C281" s="39" t="s">
        <v>56</v>
      </c>
      <c r="D281" s="43">
        <v>42997</v>
      </c>
      <c r="E281" s="39" t="s">
        <v>34</v>
      </c>
      <c r="F281" s="39" t="s">
        <v>51</v>
      </c>
      <c r="G281" s="39" t="s">
        <v>275</v>
      </c>
      <c r="H281" s="39" t="s">
        <v>344</v>
      </c>
      <c r="I281" s="39" t="s">
        <v>99</v>
      </c>
      <c r="J281" s="44">
        <v>-298.41000000000003</v>
      </c>
      <c r="K281" s="39" t="s">
        <v>100</v>
      </c>
      <c r="L281" s="39" t="s">
        <v>58</v>
      </c>
      <c r="M281" s="39" t="str">
        <f>+VLOOKUP(C281/1,Map!A:B,2,FALSE)</f>
        <v>Other revenue - late payment charge</v>
      </c>
      <c r="N281" s="39" t="str">
        <f>+VLOOKUP(L281/1,Map!E:G,3,FALSE)</f>
        <v>KY-CORPORATE</v>
      </c>
    </row>
    <row r="282" spans="1:14" hidden="1">
      <c r="A282" s="39" t="s">
        <v>95</v>
      </c>
      <c r="B282" s="39" t="s">
        <v>96</v>
      </c>
      <c r="C282" s="39" t="s">
        <v>56</v>
      </c>
      <c r="D282" s="43">
        <v>42997</v>
      </c>
      <c r="E282" s="39" t="s">
        <v>34</v>
      </c>
      <c r="F282" s="39" t="s">
        <v>51</v>
      </c>
      <c r="G282" s="39" t="s">
        <v>275</v>
      </c>
      <c r="H282" s="39" t="s">
        <v>344</v>
      </c>
      <c r="I282" s="39" t="s">
        <v>99</v>
      </c>
      <c r="J282" s="44">
        <v>-2980.96</v>
      </c>
      <c r="K282" s="39" t="s">
        <v>100</v>
      </c>
      <c r="L282" s="39" t="s">
        <v>60</v>
      </c>
      <c r="M282" s="39" t="str">
        <f>+VLOOKUP(C282/1,Map!A:B,2,FALSE)</f>
        <v>Other revenue - late payment charge</v>
      </c>
      <c r="N282" s="39" t="str">
        <f>+VLOOKUP(L282/1,Map!E:G,3,FALSE)</f>
        <v>KY-CENTRAL</v>
      </c>
    </row>
    <row r="283" spans="1:14" hidden="1">
      <c r="A283" s="39" t="s">
        <v>95</v>
      </c>
      <c r="B283" s="39" t="s">
        <v>96</v>
      </c>
      <c r="C283" s="39" t="s">
        <v>56</v>
      </c>
      <c r="D283" s="43">
        <v>42996</v>
      </c>
      <c r="E283" s="39" t="s">
        <v>34</v>
      </c>
      <c r="F283" s="39" t="s">
        <v>51</v>
      </c>
      <c r="G283" s="39" t="s">
        <v>275</v>
      </c>
      <c r="H283" s="39" t="s">
        <v>345</v>
      </c>
      <c r="I283" s="39" t="s">
        <v>99</v>
      </c>
      <c r="J283" s="44">
        <v>-2.61</v>
      </c>
      <c r="K283" s="39" t="s">
        <v>100</v>
      </c>
      <c r="L283" s="39" t="s">
        <v>60</v>
      </c>
      <c r="M283" s="39" t="str">
        <f>+VLOOKUP(C283/1,Map!A:B,2,FALSE)</f>
        <v>Other revenue - late payment charge</v>
      </c>
      <c r="N283" s="39" t="str">
        <f>+VLOOKUP(L283/1,Map!E:G,3,FALSE)</f>
        <v>KY-CENTRAL</v>
      </c>
    </row>
    <row r="284" spans="1:14" hidden="1">
      <c r="A284" s="39" t="s">
        <v>95</v>
      </c>
      <c r="B284" s="39" t="s">
        <v>96</v>
      </c>
      <c r="C284" s="39" t="s">
        <v>56</v>
      </c>
      <c r="D284" s="43">
        <v>42998</v>
      </c>
      <c r="E284" s="39" t="s">
        <v>34</v>
      </c>
      <c r="F284" s="39" t="s">
        <v>51</v>
      </c>
      <c r="G284" s="39" t="s">
        <v>275</v>
      </c>
      <c r="H284" s="39" t="s">
        <v>346</v>
      </c>
      <c r="I284" s="39" t="s">
        <v>99</v>
      </c>
      <c r="J284" s="44">
        <v>-3653.44</v>
      </c>
      <c r="K284" s="39" t="s">
        <v>100</v>
      </c>
      <c r="L284" s="39" t="s">
        <v>60</v>
      </c>
      <c r="M284" s="39" t="str">
        <f>+VLOOKUP(C284/1,Map!A:B,2,FALSE)</f>
        <v>Other revenue - late payment charge</v>
      </c>
      <c r="N284" s="39" t="str">
        <f>+VLOOKUP(L284/1,Map!E:G,3,FALSE)</f>
        <v>KY-CENTRAL</v>
      </c>
    </row>
    <row r="285" spans="1:14" hidden="1">
      <c r="A285" s="39" t="s">
        <v>95</v>
      </c>
      <c r="B285" s="39" t="s">
        <v>96</v>
      </c>
      <c r="C285" s="39" t="s">
        <v>56</v>
      </c>
      <c r="D285" s="43">
        <v>42998</v>
      </c>
      <c r="E285" s="39" t="s">
        <v>34</v>
      </c>
      <c r="F285" s="39" t="s">
        <v>51</v>
      </c>
      <c r="G285" s="39" t="s">
        <v>275</v>
      </c>
      <c r="H285" s="39" t="s">
        <v>346</v>
      </c>
      <c r="I285" s="39" t="s">
        <v>99</v>
      </c>
      <c r="J285" s="44">
        <v>-0.08</v>
      </c>
      <c r="K285" s="39" t="s">
        <v>100</v>
      </c>
      <c r="L285" s="39" t="s">
        <v>66</v>
      </c>
      <c r="M285" s="39" t="str">
        <f>+VLOOKUP(C285/1,Map!A:B,2,FALSE)</f>
        <v>Other revenue - late payment charge</v>
      </c>
      <c r="N285" s="39" t="str">
        <f>+VLOOKUP(L285/1,Map!E:G,3,FALSE)</f>
        <v>KY-OWENTON WW</v>
      </c>
    </row>
    <row r="286" spans="1:14" hidden="1">
      <c r="A286" s="39" t="s">
        <v>95</v>
      </c>
      <c r="B286" s="39" t="s">
        <v>96</v>
      </c>
      <c r="C286" s="39" t="s">
        <v>56</v>
      </c>
      <c r="D286" s="43">
        <v>42998</v>
      </c>
      <c r="E286" s="39" t="s">
        <v>34</v>
      </c>
      <c r="F286" s="39" t="s">
        <v>51</v>
      </c>
      <c r="G286" s="39" t="s">
        <v>275</v>
      </c>
      <c r="H286" s="39" t="s">
        <v>346</v>
      </c>
      <c r="I286" s="39" t="s">
        <v>99</v>
      </c>
      <c r="J286" s="44">
        <v>-228.54</v>
      </c>
      <c r="K286" s="39" t="s">
        <v>100</v>
      </c>
      <c r="L286" s="39" t="s">
        <v>58</v>
      </c>
      <c r="M286" s="39" t="str">
        <f>+VLOOKUP(C286/1,Map!A:B,2,FALSE)</f>
        <v>Other revenue - late payment charge</v>
      </c>
      <c r="N286" s="39" t="str">
        <f>+VLOOKUP(L286/1,Map!E:G,3,FALSE)</f>
        <v>KY-CORPORATE</v>
      </c>
    </row>
    <row r="287" spans="1:14" hidden="1">
      <c r="A287" s="39" t="s">
        <v>95</v>
      </c>
      <c r="B287" s="39" t="s">
        <v>96</v>
      </c>
      <c r="C287" s="39" t="s">
        <v>56</v>
      </c>
      <c r="D287" s="43">
        <v>42998</v>
      </c>
      <c r="E287" s="39" t="s">
        <v>34</v>
      </c>
      <c r="F287" s="39" t="s">
        <v>51</v>
      </c>
      <c r="G287" s="39" t="s">
        <v>275</v>
      </c>
      <c r="H287" s="39" t="s">
        <v>346</v>
      </c>
      <c r="I287" s="39" t="s">
        <v>99</v>
      </c>
      <c r="J287" s="44">
        <v>-358.93</v>
      </c>
      <c r="K287" s="39" t="s">
        <v>100</v>
      </c>
      <c r="L287" s="39" t="s">
        <v>64</v>
      </c>
      <c r="M287" s="39" t="str">
        <f>+VLOOKUP(C287/1,Map!A:B,2,FALSE)</f>
        <v>Other revenue - late payment charge</v>
      </c>
      <c r="N287" s="39" t="str">
        <f>+VLOOKUP(L287/1,Map!E:G,3,FALSE)</f>
        <v>KY-NORTH</v>
      </c>
    </row>
    <row r="288" spans="1:14" hidden="1">
      <c r="A288" s="39" t="s">
        <v>95</v>
      </c>
      <c r="B288" s="39" t="s">
        <v>96</v>
      </c>
      <c r="C288" s="39" t="s">
        <v>56</v>
      </c>
      <c r="D288" s="43">
        <v>42984</v>
      </c>
      <c r="E288" s="39" t="s">
        <v>34</v>
      </c>
      <c r="F288" s="39" t="s">
        <v>51</v>
      </c>
      <c r="G288" s="39" t="s">
        <v>275</v>
      </c>
      <c r="H288" s="39" t="s">
        <v>347</v>
      </c>
      <c r="I288" s="39" t="s">
        <v>244</v>
      </c>
      <c r="J288" s="44">
        <v>3.03</v>
      </c>
      <c r="K288" s="39" t="s">
        <v>100</v>
      </c>
      <c r="L288" s="39" t="s">
        <v>60</v>
      </c>
      <c r="M288" s="39" t="str">
        <f>+VLOOKUP(C288/1,Map!A:B,2,FALSE)</f>
        <v>Other revenue - late payment charge</v>
      </c>
      <c r="N288" s="39" t="str">
        <f>+VLOOKUP(L288/1,Map!E:G,3,FALSE)</f>
        <v>KY-CENTRAL</v>
      </c>
    </row>
    <row r="289" spans="1:14" hidden="1">
      <c r="A289" s="39" t="s">
        <v>95</v>
      </c>
      <c r="B289" s="39" t="s">
        <v>96</v>
      </c>
      <c r="C289" s="39" t="s">
        <v>56</v>
      </c>
      <c r="D289" s="43">
        <v>42985</v>
      </c>
      <c r="E289" s="39" t="s">
        <v>34</v>
      </c>
      <c r="F289" s="39" t="s">
        <v>51</v>
      </c>
      <c r="G289" s="39" t="s">
        <v>275</v>
      </c>
      <c r="H289" s="39" t="s">
        <v>348</v>
      </c>
      <c r="I289" s="39" t="s">
        <v>244</v>
      </c>
      <c r="J289" s="44">
        <v>4.9000000000000004</v>
      </c>
      <c r="K289" s="39" t="s">
        <v>100</v>
      </c>
      <c r="L289" s="39" t="s">
        <v>60</v>
      </c>
      <c r="M289" s="39" t="str">
        <f>+VLOOKUP(C289/1,Map!A:B,2,FALSE)</f>
        <v>Other revenue - late payment charge</v>
      </c>
      <c r="N289" s="39" t="str">
        <f>+VLOOKUP(L289/1,Map!E:G,3,FALSE)</f>
        <v>KY-CENTRAL</v>
      </c>
    </row>
    <row r="290" spans="1:14" hidden="1">
      <c r="A290" s="39" t="s">
        <v>95</v>
      </c>
      <c r="B290" s="39" t="s">
        <v>96</v>
      </c>
      <c r="C290" s="39" t="s">
        <v>56</v>
      </c>
      <c r="D290" s="43">
        <v>42991</v>
      </c>
      <c r="E290" s="39" t="s">
        <v>34</v>
      </c>
      <c r="F290" s="39" t="s">
        <v>51</v>
      </c>
      <c r="G290" s="39" t="s">
        <v>275</v>
      </c>
      <c r="H290" s="39" t="s">
        <v>349</v>
      </c>
      <c r="I290" s="39" t="s">
        <v>244</v>
      </c>
      <c r="J290" s="44">
        <v>2.4900000000000002</v>
      </c>
      <c r="K290" s="39" t="s">
        <v>100</v>
      </c>
      <c r="L290" s="39" t="s">
        <v>60</v>
      </c>
      <c r="M290" s="39" t="str">
        <f>+VLOOKUP(C290/1,Map!A:B,2,FALSE)</f>
        <v>Other revenue - late payment charge</v>
      </c>
      <c r="N290" s="39" t="str">
        <f>+VLOOKUP(L290/1,Map!E:G,3,FALSE)</f>
        <v>KY-CENTRAL</v>
      </c>
    </row>
    <row r="291" spans="1:14" hidden="1">
      <c r="A291" s="39" t="s">
        <v>95</v>
      </c>
      <c r="B291" s="39" t="s">
        <v>96</v>
      </c>
      <c r="C291" s="39" t="s">
        <v>56</v>
      </c>
      <c r="D291" s="43">
        <v>42993</v>
      </c>
      <c r="E291" s="39" t="s">
        <v>34</v>
      </c>
      <c r="F291" s="39" t="s">
        <v>51</v>
      </c>
      <c r="G291" s="39" t="s">
        <v>275</v>
      </c>
      <c r="H291" s="39" t="s">
        <v>350</v>
      </c>
      <c r="I291" s="39" t="s">
        <v>244</v>
      </c>
      <c r="J291" s="44">
        <v>1.23</v>
      </c>
      <c r="K291" s="39" t="s">
        <v>100</v>
      </c>
      <c r="L291" s="39" t="s">
        <v>60</v>
      </c>
      <c r="M291" s="39" t="str">
        <f>+VLOOKUP(C291/1,Map!A:B,2,FALSE)</f>
        <v>Other revenue - late payment charge</v>
      </c>
      <c r="N291" s="39" t="str">
        <f>+VLOOKUP(L291/1,Map!E:G,3,FALSE)</f>
        <v>KY-CENTRAL</v>
      </c>
    </row>
    <row r="292" spans="1:14" hidden="1">
      <c r="A292" s="39" t="s">
        <v>95</v>
      </c>
      <c r="B292" s="39" t="s">
        <v>96</v>
      </c>
      <c r="C292" s="39" t="s">
        <v>56</v>
      </c>
      <c r="D292" s="43">
        <v>42997</v>
      </c>
      <c r="E292" s="39" t="s">
        <v>34</v>
      </c>
      <c r="F292" s="39" t="s">
        <v>51</v>
      </c>
      <c r="G292" s="39" t="s">
        <v>275</v>
      </c>
      <c r="H292" s="39" t="s">
        <v>351</v>
      </c>
      <c r="I292" s="39" t="s">
        <v>244</v>
      </c>
      <c r="J292" s="44">
        <v>6.24</v>
      </c>
      <c r="K292" s="39" t="s">
        <v>100</v>
      </c>
      <c r="L292" s="39" t="s">
        <v>60</v>
      </c>
      <c r="M292" s="39" t="str">
        <f>+VLOOKUP(C292/1,Map!A:B,2,FALSE)</f>
        <v>Other revenue - late payment charge</v>
      </c>
      <c r="N292" s="39" t="str">
        <f>+VLOOKUP(L292/1,Map!E:G,3,FALSE)</f>
        <v>KY-CENTRAL</v>
      </c>
    </row>
    <row r="293" spans="1:14" hidden="1">
      <c r="A293" s="39" t="s">
        <v>95</v>
      </c>
      <c r="B293" s="39" t="s">
        <v>96</v>
      </c>
      <c r="C293" s="39" t="s">
        <v>56</v>
      </c>
      <c r="D293" s="43">
        <v>42998</v>
      </c>
      <c r="E293" s="39" t="s">
        <v>34</v>
      </c>
      <c r="F293" s="39" t="s">
        <v>51</v>
      </c>
      <c r="G293" s="39" t="s">
        <v>275</v>
      </c>
      <c r="H293" s="39" t="s">
        <v>352</v>
      </c>
      <c r="I293" s="39" t="s">
        <v>244</v>
      </c>
      <c r="J293" s="44">
        <v>53.32</v>
      </c>
      <c r="K293" s="39" t="s">
        <v>100</v>
      </c>
      <c r="L293" s="39" t="s">
        <v>60</v>
      </c>
      <c r="M293" s="39" t="str">
        <f>+VLOOKUP(C293/1,Map!A:B,2,FALSE)</f>
        <v>Other revenue - late payment charge</v>
      </c>
      <c r="N293" s="39" t="str">
        <f>+VLOOKUP(L293/1,Map!E:G,3,FALSE)</f>
        <v>KY-CENTRAL</v>
      </c>
    </row>
    <row r="294" spans="1:14" hidden="1">
      <c r="A294" s="39" t="s">
        <v>95</v>
      </c>
      <c r="B294" s="39" t="s">
        <v>96</v>
      </c>
      <c r="C294" s="39" t="s">
        <v>56</v>
      </c>
      <c r="D294" s="43">
        <v>42992</v>
      </c>
      <c r="E294" s="39" t="s">
        <v>34</v>
      </c>
      <c r="F294" s="39" t="s">
        <v>51</v>
      </c>
      <c r="G294" s="39" t="s">
        <v>275</v>
      </c>
      <c r="H294" s="39" t="s">
        <v>353</v>
      </c>
      <c r="I294" s="39" t="s">
        <v>244</v>
      </c>
      <c r="J294" s="44">
        <v>9.2200000000000006</v>
      </c>
      <c r="K294" s="39" t="s">
        <v>100</v>
      </c>
      <c r="L294" s="39" t="s">
        <v>60</v>
      </c>
      <c r="M294" s="39" t="str">
        <f>+VLOOKUP(C294/1,Map!A:B,2,FALSE)</f>
        <v>Other revenue - late payment charge</v>
      </c>
      <c r="N294" s="39" t="str">
        <f>+VLOOKUP(L294/1,Map!E:G,3,FALSE)</f>
        <v>KY-CENTRAL</v>
      </c>
    </row>
    <row r="295" spans="1:14" hidden="1">
      <c r="A295" s="39" t="s">
        <v>95</v>
      </c>
      <c r="B295" s="39" t="s">
        <v>96</v>
      </c>
      <c r="C295" s="39" t="s">
        <v>56</v>
      </c>
      <c r="D295" s="43">
        <v>42993</v>
      </c>
      <c r="E295" s="39" t="s">
        <v>34</v>
      </c>
      <c r="F295" s="39" t="s">
        <v>51</v>
      </c>
      <c r="G295" s="39" t="s">
        <v>275</v>
      </c>
      <c r="H295" s="39" t="s">
        <v>354</v>
      </c>
      <c r="I295" s="39" t="s">
        <v>244</v>
      </c>
      <c r="J295" s="44">
        <v>1.64</v>
      </c>
      <c r="K295" s="39" t="s">
        <v>100</v>
      </c>
      <c r="L295" s="39" t="s">
        <v>60</v>
      </c>
      <c r="M295" s="39" t="str">
        <f>+VLOOKUP(C295/1,Map!A:B,2,FALSE)</f>
        <v>Other revenue - late payment charge</v>
      </c>
      <c r="N295" s="39" t="str">
        <f>+VLOOKUP(L295/1,Map!E:G,3,FALSE)</f>
        <v>KY-CENTRAL</v>
      </c>
    </row>
    <row r="296" spans="1:14" hidden="1">
      <c r="A296" s="39" t="s">
        <v>95</v>
      </c>
      <c r="B296" s="39" t="s">
        <v>96</v>
      </c>
      <c r="C296" s="39" t="s">
        <v>56</v>
      </c>
      <c r="D296" s="43">
        <v>42997</v>
      </c>
      <c r="E296" s="39" t="s">
        <v>34</v>
      </c>
      <c r="F296" s="39" t="s">
        <v>51</v>
      </c>
      <c r="G296" s="39" t="s">
        <v>275</v>
      </c>
      <c r="H296" s="39" t="s">
        <v>355</v>
      </c>
      <c r="I296" s="39" t="s">
        <v>99</v>
      </c>
      <c r="J296" s="44">
        <v>-5.24</v>
      </c>
      <c r="K296" s="39" t="s">
        <v>100</v>
      </c>
      <c r="L296" s="39" t="s">
        <v>60</v>
      </c>
      <c r="M296" s="39" t="str">
        <f>+VLOOKUP(C296/1,Map!A:B,2,FALSE)</f>
        <v>Other revenue - late payment charge</v>
      </c>
      <c r="N296" s="39" t="str">
        <f>+VLOOKUP(L296/1,Map!E:G,3,FALSE)</f>
        <v>KY-CENTRAL</v>
      </c>
    </row>
    <row r="297" spans="1:14" hidden="1">
      <c r="A297" s="39" t="s">
        <v>95</v>
      </c>
      <c r="B297" s="39" t="s">
        <v>96</v>
      </c>
      <c r="C297" s="39" t="s">
        <v>56</v>
      </c>
      <c r="D297" s="43">
        <v>42998</v>
      </c>
      <c r="E297" s="39" t="s">
        <v>34</v>
      </c>
      <c r="F297" s="39" t="s">
        <v>51</v>
      </c>
      <c r="G297" s="39" t="s">
        <v>275</v>
      </c>
      <c r="H297" s="39" t="s">
        <v>356</v>
      </c>
      <c r="I297" s="39" t="s">
        <v>99</v>
      </c>
      <c r="J297" s="44">
        <v>-1623.9</v>
      </c>
      <c r="K297" s="39" t="s">
        <v>100</v>
      </c>
      <c r="L297" s="39" t="s">
        <v>60</v>
      </c>
      <c r="M297" s="39" t="str">
        <f>+VLOOKUP(C297/1,Map!A:B,2,FALSE)</f>
        <v>Other revenue - late payment charge</v>
      </c>
      <c r="N297" s="39" t="str">
        <f>+VLOOKUP(L297/1,Map!E:G,3,FALSE)</f>
        <v>KY-CENTRAL</v>
      </c>
    </row>
    <row r="298" spans="1:14" hidden="1">
      <c r="A298" s="39" t="s">
        <v>95</v>
      </c>
      <c r="B298" s="39" t="s">
        <v>96</v>
      </c>
      <c r="C298" s="39" t="s">
        <v>56</v>
      </c>
      <c r="D298" s="43">
        <v>42999</v>
      </c>
      <c r="E298" s="39" t="s">
        <v>34</v>
      </c>
      <c r="F298" s="39" t="s">
        <v>51</v>
      </c>
      <c r="G298" s="39" t="s">
        <v>275</v>
      </c>
      <c r="H298" s="39" t="s">
        <v>357</v>
      </c>
      <c r="I298" s="39" t="s">
        <v>99</v>
      </c>
      <c r="J298" s="44">
        <v>-1748.2</v>
      </c>
      <c r="K298" s="39" t="s">
        <v>100</v>
      </c>
      <c r="L298" s="39" t="s">
        <v>60</v>
      </c>
      <c r="M298" s="39" t="str">
        <f>+VLOOKUP(C298/1,Map!A:B,2,FALSE)</f>
        <v>Other revenue - late payment charge</v>
      </c>
      <c r="N298" s="39" t="str">
        <f>+VLOOKUP(L298/1,Map!E:G,3,FALSE)</f>
        <v>KY-CENTRAL</v>
      </c>
    </row>
    <row r="299" spans="1:14" hidden="1">
      <c r="A299" s="39" t="s">
        <v>95</v>
      </c>
      <c r="B299" s="39" t="s">
        <v>96</v>
      </c>
      <c r="C299" s="39" t="s">
        <v>56</v>
      </c>
      <c r="D299" s="43">
        <v>42999</v>
      </c>
      <c r="E299" s="39" t="s">
        <v>34</v>
      </c>
      <c r="F299" s="39" t="s">
        <v>51</v>
      </c>
      <c r="G299" s="39" t="s">
        <v>275</v>
      </c>
      <c r="H299" s="39" t="s">
        <v>357</v>
      </c>
      <c r="I299" s="39" t="s">
        <v>99</v>
      </c>
      <c r="J299" s="44">
        <v>-10.16</v>
      </c>
      <c r="K299" s="39" t="s">
        <v>100</v>
      </c>
      <c r="L299" s="39" t="s">
        <v>64</v>
      </c>
      <c r="M299" s="39" t="str">
        <f>+VLOOKUP(C299/1,Map!A:B,2,FALSE)</f>
        <v>Other revenue - late payment charge</v>
      </c>
      <c r="N299" s="39" t="str">
        <f>+VLOOKUP(L299/1,Map!E:G,3,FALSE)</f>
        <v>KY-NORTH</v>
      </c>
    </row>
    <row r="300" spans="1:14" hidden="1">
      <c r="A300" s="39" t="s">
        <v>95</v>
      </c>
      <c r="B300" s="39" t="s">
        <v>96</v>
      </c>
      <c r="C300" s="39" t="s">
        <v>56</v>
      </c>
      <c r="D300" s="43">
        <v>42999</v>
      </c>
      <c r="E300" s="39" t="s">
        <v>34</v>
      </c>
      <c r="F300" s="39" t="s">
        <v>51</v>
      </c>
      <c r="G300" s="39" t="s">
        <v>275</v>
      </c>
      <c r="H300" s="39" t="s">
        <v>357</v>
      </c>
      <c r="I300" s="39" t="s">
        <v>99</v>
      </c>
      <c r="J300" s="44">
        <v>-3.53</v>
      </c>
      <c r="K300" s="39" t="s">
        <v>100</v>
      </c>
      <c r="L300" s="39" t="s">
        <v>58</v>
      </c>
      <c r="M300" s="39" t="str">
        <f>+VLOOKUP(C300/1,Map!A:B,2,FALSE)</f>
        <v>Other revenue - late payment charge</v>
      </c>
      <c r="N300" s="39" t="str">
        <f>+VLOOKUP(L300/1,Map!E:G,3,FALSE)</f>
        <v>KY-CORPORATE</v>
      </c>
    </row>
    <row r="301" spans="1:14" hidden="1">
      <c r="A301" s="39" t="s">
        <v>95</v>
      </c>
      <c r="B301" s="39" t="s">
        <v>96</v>
      </c>
      <c r="C301" s="39" t="s">
        <v>56</v>
      </c>
      <c r="D301" s="43">
        <v>42998</v>
      </c>
      <c r="E301" s="39" t="s">
        <v>34</v>
      </c>
      <c r="F301" s="39" t="s">
        <v>51</v>
      </c>
      <c r="G301" s="39" t="s">
        <v>275</v>
      </c>
      <c r="H301" s="39" t="s">
        <v>358</v>
      </c>
      <c r="I301" s="39" t="s">
        <v>244</v>
      </c>
      <c r="J301" s="44">
        <v>1.85</v>
      </c>
      <c r="K301" s="39" t="s">
        <v>100</v>
      </c>
      <c r="L301" s="39" t="s">
        <v>64</v>
      </c>
      <c r="M301" s="39" t="str">
        <f>+VLOOKUP(C301/1,Map!A:B,2,FALSE)</f>
        <v>Other revenue - late payment charge</v>
      </c>
      <c r="N301" s="39" t="str">
        <f>+VLOOKUP(L301/1,Map!E:G,3,FALSE)</f>
        <v>KY-NORTH</v>
      </c>
    </row>
    <row r="302" spans="1:14" hidden="1">
      <c r="A302" s="39" t="s">
        <v>95</v>
      </c>
      <c r="B302" s="39" t="s">
        <v>96</v>
      </c>
      <c r="C302" s="39" t="s">
        <v>56</v>
      </c>
      <c r="D302" s="43">
        <v>42998</v>
      </c>
      <c r="E302" s="39" t="s">
        <v>34</v>
      </c>
      <c r="F302" s="39" t="s">
        <v>51</v>
      </c>
      <c r="G302" s="39" t="s">
        <v>275</v>
      </c>
      <c r="H302" s="39" t="s">
        <v>359</v>
      </c>
      <c r="I302" s="39" t="s">
        <v>244</v>
      </c>
      <c r="J302" s="44">
        <v>11.77</v>
      </c>
      <c r="K302" s="39" t="s">
        <v>100</v>
      </c>
      <c r="L302" s="39" t="s">
        <v>60</v>
      </c>
      <c r="M302" s="39" t="str">
        <f>+VLOOKUP(C302/1,Map!A:B,2,FALSE)</f>
        <v>Other revenue - late payment charge</v>
      </c>
      <c r="N302" s="39" t="str">
        <f>+VLOOKUP(L302/1,Map!E:G,3,FALSE)</f>
        <v>KY-CENTRAL</v>
      </c>
    </row>
    <row r="303" spans="1:14" hidden="1">
      <c r="A303" s="39" t="s">
        <v>95</v>
      </c>
      <c r="B303" s="39" t="s">
        <v>96</v>
      </c>
      <c r="C303" s="39" t="s">
        <v>56</v>
      </c>
      <c r="D303" s="43">
        <v>42999</v>
      </c>
      <c r="E303" s="39" t="s">
        <v>34</v>
      </c>
      <c r="F303" s="39" t="s">
        <v>51</v>
      </c>
      <c r="G303" s="39" t="s">
        <v>275</v>
      </c>
      <c r="H303" s="39" t="s">
        <v>360</v>
      </c>
      <c r="I303" s="39" t="s">
        <v>244</v>
      </c>
      <c r="J303" s="44">
        <v>12.85</v>
      </c>
      <c r="K303" s="39" t="s">
        <v>100</v>
      </c>
      <c r="L303" s="39" t="s">
        <v>60</v>
      </c>
      <c r="M303" s="39" t="str">
        <f>+VLOOKUP(C303/1,Map!A:B,2,FALSE)</f>
        <v>Other revenue - late payment charge</v>
      </c>
      <c r="N303" s="39" t="str">
        <f>+VLOOKUP(L303/1,Map!E:G,3,FALSE)</f>
        <v>KY-CENTRAL</v>
      </c>
    </row>
    <row r="304" spans="1:14" hidden="1">
      <c r="A304" s="39" t="s">
        <v>95</v>
      </c>
      <c r="B304" s="39" t="s">
        <v>96</v>
      </c>
      <c r="C304" s="39" t="s">
        <v>56</v>
      </c>
      <c r="D304" s="43">
        <v>42999</v>
      </c>
      <c r="E304" s="39" t="s">
        <v>34</v>
      </c>
      <c r="F304" s="39" t="s">
        <v>51</v>
      </c>
      <c r="G304" s="39" t="s">
        <v>275</v>
      </c>
      <c r="H304" s="39" t="s">
        <v>361</v>
      </c>
      <c r="I304" s="39" t="s">
        <v>244</v>
      </c>
      <c r="J304" s="44">
        <v>46.91</v>
      </c>
      <c r="K304" s="39" t="s">
        <v>100</v>
      </c>
      <c r="L304" s="39" t="s">
        <v>60</v>
      </c>
      <c r="M304" s="39" t="str">
        <f>+VLOOKUP(C304/1,Map!A:B,2,FALSE)</f>
        <v>Other revenue - late payment charge</v>
      </c>
      <c r="N304" s="39" t="str">
        <f>+VLOOKUP(L304/1,Map!E:G,3,FALSE)</f>
        <v>KY-CENTRAL</v>
      </c>
    </row>
    <row r="305" spans="1:14" hidden="1">
      <c r="A305" s="39" t="s">
        <v>95</v>
      </c>
      <c r="B305" s="39" t="s">
        <v>96</v>
      </c>
      <c r="C305" s="39" t="s">
        <v>56</v>
      </c>
      <c r="D305" s="43">
        <v>42998</v>
      </c>
      <c r="E305" s="39" t="s">
        <v>34</v>
      </c>
      <c r="F305" s="39" t="s">
        <v>51</v>
      </c>
      <c r="G305" s="39" t="s">
        <v>275</v>
      </c>
      <c r="H305" s="39" t="s">
        <v>362</v>
      </c>
      <c r="I305" s="39" t="s">
        <v>99</v>
      </c>
      <c r="J305" s="44">
        <v>-303.42</v>
      </c>
      <c r="K305" s="39" t="s">
        <v>100</v>
      </c>
      <c r="L305" s="39" t="s">
        <v>60</v>
      </c>
      <c r="M305" s="39" t="str">
        <f>+VLOOKUP(C305/1,Map!A:B,2,FALSE)</f>
        <v>Other revenue - late payment charge</v>
      </c>
      <c r="N305" s="39" t="str">
        <f>+VLOOKUP(L305/1,Map!E:G,3,FALSE)</f>
        <v>KY-CENTRAL</v>
      </c>
    </row>
    <row r="306" spans="1:14" hidden="1">
      <c r="A306" s="39" t="s">
        <v>95</v>
      </c>
      <c r="B306" s="39" t="s">
        <v>96</v>
      </c>
      <c r="C306" s="39" t="s">
        <v>56</v>
      </c>
      <c r="D306" s="43">
        <v>42999</v>
      </c>
      <c r="E306" s="39" t="s">
        <v>34</v>
      </c>
      <c r="F306" s="39" t="s">
        <v>51</v>
      </c>
      <c r="G306" s="39" t="s">
        <v>275</v>
      </c>
      <c r="H306" s="39" t="s">
        <v>363</v>
      </c>
      <c r="I306" s="39" t="s">
        <v>99</v>
      </c>
      <c r="J306" s="44">
        <v>-6.88</v>
      </c>
      <c r="K306" s="39" t="s">
        <v>100</v>
      </c>
      <c r="L306" s="39" t="s">
        <v>58</v>
      </c>
      <c r="M306" s="39" t="str">
        <f>+VLOOKUP(C306/1,Map!A:B,2,FALSE)</f>
        <v>Other revenue - late payment charge</v>
      </c>
      <c r="N306" s="39" t="str">
        <f>+VLOOKUP(L306/1,Map!E:G,3,FALSE)</f>
        <v>KY-CORPORATE</v>
      </c>
    </row>
    <row r="307" spans="1:14" hidden="1">
      <c r="A307" s="39" t="s">
        <v>95</v>
      </c>
      <c r="B307" s="39" t="s">
        <v>96</v>
      </c>
      <c r="C307" s="39" t="s">
        <v>56</v>
      </c>
      <c r="D307" s="43">
        <v>42999</v>
      </c>
      <c r="E307" s="39" t="s">
        <v>34</v>
      </c>
      <c r="F307" s="39" t="s">
        <v>51</v>
      </c>
      <c r="G307" s="39" t="s">
        <v>275</v>
      </c>
      <c r="H307" s="39" t="s">
        <v>364</v>
      </c>
      <c r="I307" s="39" t="s">
        <v>99</v>
      </c>
      <c r="J307" s="44">
        <v>-149.58000000000001</v>
      </c>
      <c r="K307" s="39" t="s">
        <v>100</v>
      </c>
      <c r="L307" s="39" t="s">
        <v>60</v>
      </c>
      <c r="M307" s="39" t="str">
        <f>+VLOOKUP(C307/1,Map!A:B,2,FALSE)</f>
        <v>Other revenue - late payment charge</v>
      </c>
      <c r="N307" s="39" t="str">
        <f>+VLOOKUP(L307/1,Map!E:G,3,FALSE)</f>
        <v>KY-CENTRAL</v>
      </c>
    </row>
    <row r="308" spans="1:14" hidden="1">
      <c r="A308" s="39" t="s">
        <v>95</v>
      </c>
      <c r="B308" s="39" t="s">
        <v>96</v>
      </c>
      <c r="C308" s="39" t="s">
        <v>56</v>
      </c>
      <c r="D308" s="43">
        <v>43000</v>
      </c>
      <c r="E308" s="39" t="s">
        <v>34</v>
      </c>
      <c r="F308" s="39" t="s">
        <v>51</v>
      </c>
      <c r="G308" s="39" t="s">
        <v>275</v>
      </c>
      <c r="H308" s="39" t="s">
        <v>365</v>
      </c>
      <c r="I308" s="39" t="s">
        <v>99</v>
      </c>
      <c r="J308" s="44">
        <v>-4.1399999999999997</v>
      </c>
      <c r="K308" s="39" t="s">
        <v>100</v>
      </c>
      <c r="L308" s="39" t="s">
        <v>64</v>
      </c>
      <c r="M308" s="39" t="str">
        <f>+VLOOKUP(C308/1,Map!A:B,2,FALSE)</f>
        <v>Other revenue - late payment charge</v>
      </c>
      <c r="N308" s="39" t="str">
        <f>+VLOOKUP(L308/1,Map!E:G,3,FALSE)</f>
        <v>KY-NORTH</v>
      </c>
    </row>
    <row r="309" spans="1:14" hidden="1">
      <c r="A309" s="39" t="s">
        <v>95</v>
      </c>
      <c r="B309" s="39" t="s">
        <v>96</v>
      </c>
      <c r="C309" s="39" t="s">
        <v>56</v>
      </c>
      <c r="D309" s="43">
        <v>43000</v>
      </c>
      <c r="E309" s="39" t="s">
        <v>34</v>
      </c>
      <c r="F309" s="39" t="s">
        <v>51</v>
      </c>
      <c r="G309" s="39" t="s">
        <v>275</v>
      </c>
      <c r="H309" s="39" t="s">
        <v>365</v>
      </c>
      <c r="I309" s="39" t="s">
        <v>99</v>
      </c>
      <c r="J309" s="44">
        <v>-3.83</v>
      </c>
      <c r="K309" s="39" t="s">
        <v>100</v>
      </c>
      <c r="L309" s="39" t="s">
        <v>58</v>
      </c>
      <c r="M309" s="39" t="str">
        <f>+VLOOKUP(C309/1,Map!A:B,2,FALSE)</f>
        <v>Other revenue - late payment charge</v>
      </c>
      <c r="N309" s="39" t="str">
        <f>+VLOOKUP(L309/1,Map!E:G,3,FALSE)</f>
        <v>KY-CORPORATE</v>
      </c>
    </row>
    <row r="310" spans="1:14" hidden="1">
      <c r="A310" s="39" t="s">
        <v>95</v>
      </c>
      <c r="B310" s="39" t="s">
        <v>96</v>
      </c>
      <c r="C310" s="39" t="s">
        <v>56</v>
      </c>
      <c r="D310" s="43">
        <v>43000</v>
      </c>
      <c r="E310" s="39" t="s">
        <v>34</v>
      </c>
      <c r="F310" s="39" t="s">
        <v>51</v>
      </c>
      <c r="G310" s="39" t="s">
        <v>275</v>
      </c>
      <c r="H310" s="39" t="s">
        <v>365</v>
      </c>
      <c r="I310" s="39" t="s">
        <v>99</v>
      </c>
      <c r="J310" s="44">
        <v>-3974.66</v>
      </c>
      <c r="K310" s="39" t="s">
        <v>100</v>
      </c>
      <c r="L310" s="39" t="s">
        <v>60</v>
      </c>
      <c r="M310" s="39" t="str">
        <f>+VLOOKUP(C310/1,Map!A:B,2,FALSE)</f>
        <v>Other revenue - late payment charge</v>
      </c>
      <c r="N310" s="39" t="str">
        <f>+VLOOKUP(L310/1,Map!E:G,3,FALSE)</f>
        <v>KY-CENTRAL</v>
      </c>
    </row>
    <row r="311" spans="1:14" hidden="1">
      <c r="A311" s="39" t="s">
        <v>95</v>
      </c>
      <c r="B311" s="39" t="s">
        <v>96</v>
      </c>
      <c r="C311" s="39" t="s">
        <v>56</v>
      </c>
      <c r="D311" s="43">
        <v>42990</v>
      </c>
      <c r="E311" s="39" t="s">
        <v>34</v>
      </c>
      <c r="F311" s="39" t="s">
        <v>51</v>
      </c>
      <c r="G311" s="39" t="s">
        <v>275</v>
      </c>
      <c r="H311" s="39" t="s">
        <v>366</v>
      </c>
      <c r="I311" s="39" t="s">
        <v>244</v>
      </c>
      <c r="J311" s="44">
        <v>3.9</v>
      </c>
      <c r="K311" s="39" t="s">
        <v>100</v>
      </c>
      <c r="L311" s="39" t="s">
        <v>60</v>
      </c>
      <c r="M311" s="39" t="str">
        <f>+VLOOKUP(C311/1,Map!A:B,2,FALSE)</f>
        <v>Other revenue - late payment charge</v>
      </c>
      <c r="N311" s="39" t="str">
        <f>+VLOOKUP(L311/1,Map!E:G,3,FALSE)</f>
        <v>KY-CENTRAL</v>
      </c>
    </row>
    <row r="312" spans="1:14" hidden="1">
      <c r="A312" s="39" t="s">
        <v>95</v>
      </c>
      <c r="B312" s="39" t="s">
        <v>96</v>
      </c>
      <c r="C312" s="39" t="s">
        <v>56</v>
      </c>
      <c r="D312" s="43">
        <v>42997</v>
      </c>
      <c r="E312" s="39" t="s">
        <v>34</v>
      </c>
      <c r="F312" s="39" t="s">
        <v>51</v>
      </c>
      <c r="G312" s="39" t="s">
        <v>275</v>
      </c>
      <c r="H312" s="39" t="s">
        <v>367</v>
      </c>
      <c r="I312" s="39" t="s">
        <v>244</v>
      </c>
      <c r="J312" s="44">
        <v>1.36</v>
      </c>
      <c r="K312" s="39" t="s">
        <v>100</v>
      </c>
      <c r="L312" s="39" t="s">
        <v>64</v>
      </c>
      <c r="M312" s="39" t="str">
        <f>+VLOOKUP(C312/1,Map!A:B,2,FALSE)</f>
        <v>Other revenue - late payment charge</v>
      </c>
      <c r="N312" s="39" t="str">
        <f>+VLOOKUP(L312/1,Map!E:G,3,FALSE)</f>
        <v>KY-NORTH</v>
      </c>
    </row>
    <row r="313" spans="1:14" hidden="1">
      <c r="A313" s="39" t="s">
        <v>95</v>
      </c>
      <c r="B313" s="39" t="s">
        <v>96</v>
      </c>
      <c r="C313" s="39" t="s">
        <v>56</v>
      </c>
      <c r="D313" s="43">
        <v>42999</v>
      </c>
      <c r="E313" s="39" t="s">
        <v>34</v>
      </c>
      <c r="F313" s="39" t="s">
        <v>51</v>
      </c>
      <c r="G313" s="39" t="s">
        <v>275</v>
      </c>
      <c r="H313" s="39" t="s">
        <v>368</v>
      </c>
      <c r="I313" s="39" t="s">
        <v>244</v>
      </c>
      <c r="J313" s="44">
        <v>1.47</v>
      </c>
      <c r="K313" s="39" t="s">
        <v>100</v>
      </c>
      <c r="L313" s="39" t="s">
        <v>60</v>
      </c>
      <c r="M313" s="39" t="str">
        <f>+VLOOKUP(C313/1,Map!A:B,2,FALSE)</f>
        <v>Other revenue - late payment charge</v>
      </c>
      <c r="N313" s="39" t="str">
        <f>+VLOOKUP(L313/1,Map!E:G,3,FALSE)</f>
        <v>KY-CENTRAL</v>
      </c>
    </row>
    <row r="314" spans="1:14" hidden="1">
      <c r="A314" s="39" t="s">
        <v>95</v>
      </c>
      <c r="B314" s="39" t="s">
        <v>96</v>
      </c>
      <c r="C314" s="39" t="s">
        <v>56</v>
      </c>
      <c r="D314" s="43">
        <v>42999</v>
      </c>
      <c r="E314" s="39" t="s">
        <v>34</v>
      </c>
      <c r="F314" s="39" t="s">
        <v>51</v>
      </c>
      <c r="G314" s="39" t="s">
        <v>275</v>
      </c>
      <c r="H314" s="39" t="s">
        <v>369</v>
      </c>
      <c r="I314" s="39" t="s">
        <v>244</v>
      </c>
      <c r="J314" s="44">
        <v>2.17</v>
      </c>
      <c r="K314" s="39" t="s">
        <v>100</v>
      </c>
      <c r="L314" s="39" t="s">
        <v>66</v>
      </c>
      <c r="M314" s="39" t="str">
        <f>+VLOOKUP(C314/1,Map!A:B,2,FALSE)</f>
        <v>Other revenue - late payment charge</v>
      </c>
      <c r="N314" s="39" t="str">
        <f>+VLOOKUP(L314/1,Map!E:G,3,FALSE)</f>
        <v>KY-OWENTON WW</v>
      </c>
    </row>
    <row r="315" spans="1:14" hidden="1">
      <c r="A315" s="39" t="s">
        <v>95</v>
      </c>
      <c r="B315" s="39" t="s">
        <v>96</v>
      </c>
      <c r="C315" s="39" t="s">
        <v>56</v>
      </c>
      <c r="D315" s="43">
        <v>43000</v>
      </c>
      <c r="E315" s="39" t="s">
        <v>34</v>
      </c>
      <c r="F315" s="39" t="s">
        <v>51</v>
      </c>
      <c r="G315" s="39" t="s">
        <v>275</v>
      </c>
      <c r="H315" s="39" t="s">
        <v>370</v>
      </c>
      <c r="I315" s="39" t="s">
        <v>244</v>
      </c>
      <c r="J315" s="44">
        <v>31.92</v>
      </c>
      <c r="K315" s="39" t="s">
        <v>100</v>
      </c>
      <c r="L315" s="39" t="s">
        <v>60</v>
      </c>
      <c r="M315" s="39" t="str">
        <f>+VLOOKUP(C315/1,Map!A:B,2,FALSE)</f>
        <v>Other revenue - late payment charge</v>
      </c>
      <c r="N315" s="39" t="str">
        <f>+VLOOKUP(L315/1,Map!E:G,3,FALSE)</f>
        <v>KY-CENTRAL</v>
      </c>
    </row>
    <row r="316" spans="1:14" hidden="1">
      <c r="A316" s="39" t="s">
        <v>95</v>
      </c>
      <c r="B316" s="39" t="s">
        <v>96</v>
      </c>
      <c r="C316" s="39" t="s">
        <v>56</v>
      </c>
      <c r="D316" s="43">
        <v>43000</v>
      </c>
      <c r="E316" s="39" t="s">
        <v>34</v>
      </c>
      <c r="F316" s="39" t="s">
        <v>51</v>
      </c>
      <c r="G316" s="39" t="s">
        <v>275</v>
      </c>
      <c r="H316" s="39" t="s">
        <v>370</v>
      </c>
      <c r="I316" s="39" t="s">
        <v>244</v>
      </c>
      <c r="J316" s="44">
        <v>3.52</v>
      </c>
      <c r="K316" s="39" t="s">
        <v>100</v>
      </c>
      <c r="L316" s="39" t="s">
        <v>58</v>
      </c>
      <c r="M316" s="39" t="str">
        <f>+VLOOKUP(C316/1,Map!A:B,2,FALSE)</f>
        <v>Other revenue - late payment charge</v>
      </c>
      <c r="N316" s="39" t="str">
        <f>+VLOOKUP(L316/1,Map!E:G,3,FALSE)</f>
        <v>KY-CORPORATE</v>
      </c>
    </row>
    <row r="317" spans="1:14" hidden="1">
      <c r="A317" s="39" t="s">
        <v>95</v>
      </c>
      <c r="B317" s="39" t="s">
        <v>96</v>
      </c>
      <c r="C317" s="39" t="s">
        <v>56</v>
      </c>
      <c r="D317" s="43">
        <v>42999</v>
      </c>
      <c r="E317" s="39" t="s">
        <v>34</v>
      </c>
      <c r="F317" s="39" t="s">
        <v>51</v>
      </c>
      <c r="G317" s="39" t="s">
        <v>275</v>
      </c>
      <c r="H317" s="39" t="s">
        <v>371</v>
      </c>
      <c r="I317" s="39" t="s">
        <v>99</v>
      </c>
      <c r="J317" s="44">
        <v>-1.1200000000000001</v>
      </c>
      <c r="K317" s="39" t="s">
        <v>100</v>
      </c>
      <c r="L317" s="39" t="s">
        <v>64</v>
      </c>
      <c r="M317" s="39" t="str">
        <f>+VLOOKUP(C317/1,Map!A:B,2,FALSE)</f>
        <v>Other revenue - late payment charge</v>
      </c>
      <c r="N317" s="39" t="str">
        <f>+VLOOKUP(L317/1,Map!E:G,3,FALSE)</f>
        <v>KY-NORTH</v>
      </c>
    </row>
    <row r="318" spans="1:14" hidden="1">
      <c r="A318" s="39" t="s">
        <v>95</v>
      </c>
      <c r="B318" s="39" t="s">
        <v>96</v>
      </c>
      <c r="C318" s="39" t="s">
        <v>56</v>
      </c>
      <c r="D318" s="43">
        <v>42999</v>
      </c>
      <c r="E318" s="39" t="s">
        <v>34</v>
      </c>
      <c r="F318" s="39" t="s">
        <v>51</v>
      </c>
      <c r="G318" s="39" t="s">
        <v>275</v>
      </c>
      <c r="H318" s="39" t="s">
        <v>371</v>
      </c>
      <c r="I318" s="39" t="s">
        <v>99</v>
      </c>
      <c r="J318" s="44">
        <v>-480.58</v>
      </c>
      <c r="K318" s="39" t="s">
        <v>100</v>
      </c>
      <c r="L318" s="39" t="s">
        <v>60</v>
      </c>
      <c r="M318" s="39" t="str">
        <f>+VLOOKUP(C318/1,Map!A:B,2,FALSE)</f>
        <v>Other revenue - late payment charge</v>
      </c>
      <c r="N318" s="39" t="str">
        <f>+VLOOKUP(L318/1,Map!E:G,3,FALSE)</f>
        <v>KY-CENTRAL</v>
      </c>
    </row>
    <row r="319" spans="1:14" hidden="1">
      <c r="A319" s="39" t="s">
        <v>95</v>
      </c>
      <c r="B319" s="39" t="s">
        <v>96</v>
      </c>
      <c r="C319" s="39" t="s">
        <v>56</v>
      </c>
      <c r="D319" s="43">
        <v>43000</v>
      </c>
      <c r="E319" s="39" t="s">
        <v>34</v>
      </c>
      <c r="F319" s="39" t="s">
        <v>51</v>
      </c>
      <c r="G319" s="39" t="s">
        <v>275</v>
      </c>
      <c r="H319" s="39" t="s">
        <v>372</v>
      </c>
      <c r="I319" s="39" t="s">
        <v>99</v>
      </c>
      <c r="J319" s="44">
        <v>-3.52</v>
      </c>
      <c r="K319" s="39" t="s">
        <v>100</v>
      </c>
      <c r="L319" s="39" t="s">
        <v>58</v>
      </c>
      <c r="M319" s="39" t="str">
        <f>+VLOOKUP(C319/1,Map!A:B,2,FALSE)</f>
        <v>Other revenue - late payment charge</v>
      </c>
      <c r="N319" s="39" t="str">
        <f>+VLOOKUP(L319/1,Map!E:G,3,FALSE)</f>
        <v>KY-CORPORATE</v>
      </c>
    </row>
    <row r="320" spans="1:14" hidden="1">
      <c r="A320" s="39" t="s">
        <v>95</v>
      </c>
      <c r="B320" s="39" t="s">
        <v>96</v>
      </c>
      <c r="C320" s="39" t="s">
        <v>56</v>
      </c>
      <c r="D320" s="43">
        <v>43000</v>
      </c>
      <c r="E320" s="39" t="s">
        <v>34</v>
      </c>
      <c r="F320" s="39" t="s">
        <v>51</v>
      </c>
      <c r="G320" s="39" t="s">
        <v>275</v>
      </c>
      <c r="H320" s="39" t="s">
        <v>372</v>
      </c>
      <c r="I320" s="39" t="s">
        <v>99</v>
      </c>
      <c r="J320" s="44">
        <v>-134.13</v>
      </c>
      <c r="K320" s="39" t="s">
        <v>100</v>
      </c>
      <c r="L320" s="39" t="s">
        <v>60</v>
      </c>
      <c r="M320" s="39" t="str">
        <f>+VLOOKUP(C320/1,Map!A:B,2,FALSE)</f>
        <v>Other revenue - late payment charge</v>
      </c>
      <c r="N320" s="39" t="str">
        <f>+VLOOKUP(L320/1,Map!E:G,3,FALSE)</f>
        <v>KY-CENTRAL</v>
      </c>
    </row>
    <row r="321" spans="1:14" hidden="1">
      <c r="A321" s="39" t="s">
        <v>95</v>
      </c>
      <c r="B321" s="39" t="s">
        <v>96</v>
      </c>
      <c r="C321" s="39" t="s">
        <v>56</v>
      </c>
      <c r="D321" s="43">
        <v>43000</v>
      </c>
      <c r="E321" s="39" t="s">
        <v>34</v>
      </c>
      <c r="F321" s="39" t="s">
        <v>51</v>
      </c>
      <c r="G321" s="39" t="s">
        <v>275</v>
      </c>
      <c r="H321" s="39" t="s">
        <v>373</v>
      </c>
      <c r="I321" s="39" t="s">
        <v>99</v>
      </c>
      <c r="J321" s="44">
        <v>-0.64</v>
      </c>
      <c r="K321" s="39" t="s">
        <v>100</v>
      </c>
      <c r="L321" s="39" t="s">
        <v>64</v>
      </c>
      <c r="M321" s="39" t="str">
        <f>+VLOOKUP(C321/1,Map!A:B,2,FALSE)</f>
        <v>Other revenue - late payment charge</v>
      </c>
      <c r="N321" s="39" t="str">
        <f>+VLOOKUP(L321/1,Map!E:G,3,FALSE)</f>
        <v>KY-NORTH</v>
      </c>
    </row>
    <row r="322" spans="1:14" hidden="1">
      <c r="A322" s="39" t="s">
        <v>95</v>
      </c>
      <c r="B322" s="39" t="s">
        <v>96</v>
      </c>
      <c r="C322" s="39" t="s">
        <v>56</v>
      </c>
      <c r="D322" s="43">
        <v>43003</v>
      </c>
      <c r="E322" s="39" t="s">
        <v>34</v>
      </c>
      <c r="F322" s="39" t="s">
        <v>51</v>
      </c>
      <c r="G322" s="39" t="s">
        <v>275</v>
      </c>
      <c r="H322" s="39" t="s">
        <v>374</v>
      </c>
      <c r="I322" s="39" t="s">
        <v>99</v>
      </c>
      <c r="J322" s="44">
        <v>-5772.8</v>
      </c>
      <c r="K322" s="39" t="s">
        <v>100</v>
      </c>
      <c r="L322" s="39" t="s">
        <v>60</v>
      </c>
      <c r="M322" s="39" t="str">
        <f>+VLOOKUP(C322/1,Map!A:B,2,FALSE)</f>
        <v>Other revenue - late payment charge</v>
      </c>
      <c r="N322" s="39" t="str">
        <f>+VLOOKUP(L322/1,Map!E:G,3,FALSE)</f>
        <v>KY-CENTRAL</v>
      </c>
    </row>
    <row r="323" spans="1:14" hidden="1">
      <c r="A323" s="39" t="s">
        <v>95</v>
      </c>
      <c r="B323" s="39" t="s">
        <v>96</v>
      </c>
      <c r="C323" s="39" t="s">
        <v>56</v>
      </c>
      <c r="D323" s="43">
        <v>43003</v>
      </c>
      <c r="E323" s="39" t="s">
        <v>34</v>
      </c>
      <c r="F323" s="39" t="s">
        <v>51</v>
      </c>
      <c r="G323" s="39" t="s">
        <v>275</v>
      </c>
      <c r="H323" s="39" t="s">
        <v>374</v>
      </c>
      <c r="I323" s="39" t="s">
        <v>99</v>
      </c>
      <c r="J323" s="44">
        <v>-4.1500000000000004</v>
      </c>
      <c r="K323" s="39" t="s">
        <v>100</v>
      </c>
      <c r="L323" s="39" t="s">
        <v>58</v>
      </c>
      <c r="M323" s="39" t="str">
        <f>+VLOOKUP(C323/1,Map!A:B,2,FALSE)</f>
        <v>Other revenue - late payment charge</v>
      </c>
      <c r="N323" s="39" t="str">
        <f>+VLOOKUP(L323/1,Map!E:G,3,FALSE)</f>
        <v>KY-CORPORATE</v>
      </c>
    </row>
    <row r="324" spans="1:14" hidden="1">
      <c r="A324" s="39" t="s">
        <v>95</v>
      </c>
      <c r="B324" s="39" t="s">
        <v>96</v>
      </c>
      <c r="C324" s="39" t="s">
        <v>56</v>
      </c>
      <c r="D324" s="43">
        <v>43003</v>
      </c>
      <c r="E324" s="39" t="s">
        <v>34</v>
      </c>
      <c r="F324" s="39" t="s">
        <v>51</v>
      </c>
      <c r="G324" s="39" t="s">
        <v>275</v>
      </c>
      <c r="H324" s="39" t="s">
        <v>374</v>
      </c>
      <c r="I324" s="39" t="s">
        <v>99</v>
      </c>
      <c r="J324" s="44">
        <v>-353.32</v>
      </c>
      <c r="K324" s="39" t="s">
        <v>100</v>
      </c>
      <c r="L324" s="39" t="s">
        <v>64</v>
      </c>
      <c r="M324" s="39" t="str">
        <f>+VLOOKUP(C324/1,Map!A:B,2,FALSE)</f>
        <v>Other revenue - late payment charge</v>
      </c>
      <c r="N324" s="39" t="str">
        <f>+VLOOKUP(L324/1,Map!E:G,3,FALSE)</f>
        <v>KY-NORTH</v>
      </c>
    </row>
    <row r="325" spans="1:14" hidden="1">
      <c r="A325" s="39" t="s">
        <v>95</v>
      </c>
      <c r="B325" s="39" t="s">
        <v>96</v>
      </c>
      <c r="C325" s="39" t="s">
        <v>56</v>
      </c>
      <c r="D325" s="43">
        <v>42990</v>
      </c>
      <c r="E325" s="39" t="s">
        <v>34</v>
      </c>
      <c r="F325" s="39" t="s">
        <v>51</v>
      </c>
      <c r="G325" s="39" t="s">
        <v>275</v>
      </c>
      <c r="H325" s="39" t="s">
        <v>375</v>
      </c>
      <c r="I325" s="39" t="s">
        <v>244</v>
      </c>
      <c r="J325" s="44">
        <v>1.88</v>
      </c>
      <c r="K325" s="39" t="s">
        <v>100</v>
      </c>
      <c r="L325" s="39" t="s">
        <v>60</v>
      </c>
      <c r="M325" s="39" t="str">
        <f>+VLOOKUP(C325/1,Map!A:B,2,FALSE)</f>
        <v>Other revenue - late payment charge</v>
      </c>
      <c r="N325" s="39" t="str">
        <f>+VLOOKUP(L325/1,Map!E:G,3,FALSE)</f>
        <v>KY-CENTRAL</v>
      </c>
    </row>
    <row r="326" spans="1:14" hidden="1">
      <c r="A326" s="39" t="s">
        <v>95</v>
      </c>
      <c r="B326" s="39" t="s">
        <v>96</v>
      </c>
      <c r="C326" s="39" t="s">
        <v>56</v>
      </c>
      <c r="D326" s="43">
        <v>43000</v>
      </c>
      <c r="E326" s="39" t="s">
        <v>34</v>
      </c>
      <c r="F326" s="39" t="s">
        <v>51</v>
      </c>
      <c r="G326" s="39" t="s">
        <v>275</v>
      </c>
      <c r="H326" s="39" t="s">
        <v>376</v>
      </c>
      <c r="I326" s="39" t="s">
        <v>244</v>
      </c>
      <c r="J326" s="44">
        <v>11.83</v>
      </c>
      <c r="K326" s="39" t="s">
        <v>100</v>
      </c>
      <c r="L326" s="39" t="s">
        <v>60</v>
      </c>
      <c r="M326" s="39" t="str">
        <f>+VLOOKUP(C326/1,Map!A:B,2,FALSE)</f>
        <v>Other revenue - late payment charge</v>
      </c>
      <c r="N326" s="39" t="str">
        <f>+VLOOKUP(L326/1,Map!E:G,3,FALSE)</f>
        <v>KY-CENTRAL</v>
      </c>
    </row>
    <row r="327" spans="1:14" hidden="1">
      <c r="A327" s="39" t="s">
        <v>95</v>
      </c>
      <c r="B327" s="39" t="s">
        <v>96</v>
      </c>
      <c r="C327" s="39" t="s">
        <v>56</v>
      </c>
      <c r="D327" s="43">
        <v>43003</v>
      </c>
      <c r="E327" s="39" t="s">
        <v>34</v>
      </c>
      <c r="F327" s="39" t="s">
        <v>51</v>
      </c>
      <c r="G327" s="39" t="s">
        <v>275</v>
      </c>
      <c r="H327" s="39" t="s">
        <v>377</v>
      </c>
      <c r="I327" s="39" t="s">
        <v>244</v>
      </c>
      <c r="J327" s="44">
        <v>6.13</v>
      </c>
      <c r="K327" s="39" t="s">
        <v>100</v>
      </c>
      <c r="L327" s="39" t="s">
        <v>60</v>
      </c>
      <c r="M327" s="39" t="str">
        <f>+VLOOKUP(C327/1,Map!A:B,2,FALSE)</f>
        <v>Other revenue - late payment charge</v>
      </c>
      <c r="N327" s="39" t="str">
        <f>+VLOOKUP(L327/1,Map!E:G,3,FALSE)</f>
        <v>KY-CENTRAL</v>
      </c>
    </row>
    <row r="328" spans="1:14" hidden="1">
      <c r="A328" s="39" t="s">
        <v>95</v>
      </c>
      <c r="B328" s="39" t="s">
        <v>96</v>
      </c>
      <c r="C328" s="39" t="s">
        <v>56</v>
      </c>
      <c r="D328" s="43">
        <v>43000</v>
      </c>
      <c r="E328" s="39" t="s">
        <v>34</v>
      </c>
      <c r="F328" s="39" t="s">
        <v>51</v>
      </c>
      <c r="G328" s="39" t="s">
        <v>275</v>
      </c>
      <c r="H328" s="39" t="s">
        <v>378</v>
      </c>
      <c r="I328" s="39" t="s">
        <v>99</v>
      </c>
      <c r="J328" s="44">
        <v>-19.399999999999999</v>
      </c>
      <c r="K328" s="39" t="s">
        <v>100</v>
      </c>
      <c r="L328" s="39" t="s">
        <v>60</v>
      </c>
      <c r="M328" s="39" t="str">
        <f>+VLOOKUP(C328/1,Map!A:B,2,FALSE)</f>
        <v>Other revenue - late payment charge</v>
      </c>
      <c r="N328" s="39" t="str">
        <f>+VLOOKUP(L328/1,Map!E:G,3,FALSE)</f>
        <v>KY-CENTRAL</v>
      </c>
    </row>
    <row r="329" spans="1:14" hidden="1">
      <c r="A329" s="39" t="s">
        <v>95</v>
      </c>
      <c r="B329" s="39" t="s">
        <v>96</v>
      </c>
      <c r="C329" s="39" t="s">
        <v>56</v>
      </c>
      <c r="D329" s="43">
        <v>43001</v>
      </c>
      <c r="E329" s="39" t="s">
        <v>34</v>
      </c>
      <c r="F329" s="39" t="s">
        <v>51</v>
      </c>
      <c r="G329" s="39" t="s">
        <v>275</v>
      </c>
      <c r="H329" s="39" t="s">
        <v>379</v>
      </c>
      <c r="I329" s="39" t="s">
        <v>99</v>
      </c>
      <c r="J329" s="44">
        <v>-11.43</v>
      </c>
      <c r="K329" s="39" t="s">
        <v>100</v>
      </c>
      <c r="L329" s="39" t="s">
        <v>60</v>
      </c>
      <c r="M329" s="39" t="str">
        <f>+VLOOKUP(C329/1,Map!A:B,2,FALSE)</f>
        <v>Other revenue - late payment charge</v>
      </c>
      <c r="N329" s="39" t="str">
        <f>+VLOOKUP(L329/1,Map!E:G,3,FALSE)</f>
        <v>KY-CENTRAL</v>
      </c>
    </row>
    <row r="330" spans="1:14" hidden="1">
      <c r="A330" s="39" t="s">
        <v>95</v>
      </c>
      <c r="B330" s="39" t="s">
        <v>96</v>
      </c>
      <c r="C330" s="39" t="s">
        <v>56</v>
      </c>
      <c r="D330" s="43">
        <v>43003</v>
      </c>
      <c r="E330" s="39" t="s">
        <v>34</v>
      </c>
      <c r="F330" s="39" t="s">
        <v>51</v>
      </c>
      <c r="G330" s="39" t="s">
        <v>275</v>
      </c>
      <c r="H330" s="39" t="s">
        <v>380</v>
      </c>
      <c r="I330" s="39" t="s">
        <v>99</v>
      </c>
      <c r="J330" s="44">
        <v>-5.47</v>
      </c>
      <c r="K330" s="39" t="s">
        <v>100</v>
      </c>
      <c r="L330" s="39" t="s">
        <v>60</v>
      </c>
      <c r="M330" s="39" t="str">
        <f>+VLOOKUP(C330/1,Map!A:B,2,FALSE)</f>
        <v>Other revenue - late payment charge</v>
      </c>
      <c r="N330" s="39" t="str">
        <f>+VLOOKUP(L330/1,Map!E:G,3,FALSE)</f>
        <v>KY-CENTRAL</v>
      </c>
    </row>
    <row r="331" spans="1:14" hidden="1">
      <c r="A331" s="39" t="s">
        <v>95</v>
      </c>
      <c r="B331" s="39" t="s">
        <v>96</v>
      </c>
      <c r="C331" s="39" t="s">
        <v>56</v>
      </c>
      <c r="D331" s="43">
        <v>43001</v>
      </c>
      <c r="E331" s="39" t="s">
        <v>34</v>
      </c>
      <c r="F331" s="39" t="s">
        <v>51</v>
      </c>
      <c r="G331" s="39" t="s">
        <v>275</v>
      </c>
      <c r="H331" s="39" t="s">
        <v>381</v>
      </c>
      <c r="I331" s="39" t="s">
        <v>244</v>
      </c>
      <c r="J331" s="44">
        <v>0.95</v>
      </c>
      <c r="K331" s="39" t="s">
        <v>100</v>
      </c>
      <c r="L331" s="39" t="s">
        <v>60</v>
      </c>
      <c r="M331" s="39" t="str">
        <f>+VLOOKUP(C331/1,Map!A:B,2,FALSE)</f>
        <v>Other revenue - late payment charge</v>
      </c>
      <c r="N331" s="39" t="str">
        <f>+VLOOKUP(L331/1,Map!E:G,3,FALSE)</f>
        <v>KY-CENTRAL</v>
      </c>
    </row>
    <row r="332" spans="1:14" hidden="1">
      <c r="A332" s="39" t="s">
        <v>95</v>
      </c>
      <c r="B332" s="39" t="s">
        <v>96</v>
      </c>
      <c r="C332" s="39" t="s">
        <v>56</v>
      </c>
      <c r="D332" s="43">
        <v>43003</v>
      </c>
      <c r="E332" s="39" t="s">
        <v>34</v>
      </c>
      <c r="F332" s="39" t="s">
        <v>51</v>
      </c>
      <c r="G332" s="39" t="s">
        <v>275</v>
      </c>
      <c r="H332" s="39" t="s">
        <v>382</v>
      </c>
      <c r="I332" s="39" t="s">
        <v>244</v>
      </c>
      <c r="J332" s="44">
        <v>2.13</v>
      </c>
      <c r="K332" s="39" t="s">
        <v>100</v>
      </c>
      <c r="L332" s="39" t="s">
        <v>60</v>
      </c>
      <c r="M332" s="39" t="str">
        <f>+VLOOKUP(C332/1,Map!A:B,2,FALSE)</f>
        <v>Other revenue - late payment charge</v>
      </c>
      <c r="N332" s="39" t="str">
        <f>+VLOOKUP(L332/1,Map!E:G,3,FALSE)</f>
        <v>KY-CENTRAL</v>
      </c>
    </row>
    <row r="333" spans="1:14" hidden="1">
      <c r="A333" s="39" t="s">
        <v>95</v>
      </c>
      <c r="B333" s="39" t="s">
        <v>96</v>
      </c>
      <c r="C333" s="39" t="s">
        <v>56</v>
      </c>
      <c r="D333" s="43">
        <v>43002</v>
      </c>
      <c r="E333" s="39" t="s">
        <v>34</v>
      </c>
      <c r="F333" s="39" t="s">
        <v>51</v>
      </c>
      <c r="G333" s="39" t="s">
        <v>275</v>
      </c>
      <c r="H333" s="39" t="s">
        <v>383</v>
      </c>
      <c r="I333" s="39" t="s">
        <v>244</v>
      </c>
      <c r="J333" s="44">
        <v>19.41</v>
      </c>
      <c r="K333" s="39" t="s">
        <v>100</v>
      </c>
      <c r="L333" s="39" t="s">
        <v>60</v>
      </c>
      <c r="M333" s="39" t="str">
        <f>+VLOOKUP(C333/1,Map!A:B,2,FALSE)</f>
        <v>Other revenue - late payment charge</v>
      </c>
      <c r="N333" s="39" t="str">
        <f>+VLOOKUP(L333/1,Map!E:G,3,FALSE)</f>
        <v>KY-CENTRAL</v>
      </c>
    </row>
    <row r="334" spans="1:14" hidden="1">
      <c r="A334" s="39" t="s">
        <v>95</v>
      </c>
      <c r="B334" s="39" t="s">
        <v>96</v>
      </c>
      <c r="C334" s="39" t="s">
        <v>56</v>
      </c>
      <c r="D334" s="43">
        <v>43003</v>
      </c>
      <c r="E334" s="39" t="s">
        <v>34</v>
      </c>
      <c r="F334" s="39" t="s">
        <v>51</v>
      </c>
      <c r="G334" s="39" t="s">
        <v>275</v>
      </c>
      <c r="H334" s="39" t="s">
        <v>384</v>
      </c>
      <c r="I334" s="39" t="s">
        <v>244</v>
      </c>
      <c r="J334" s="44">
        <v>19.46</v>
      </c>
      <c r="K334" s="39" t="s">
        <v>100</v>
      </c>
      <c r="L334" s="39" t="s">
        <v>60</v>
      </c>
      <c r="M334" s="39" t="str">
        <f>+VLOOKUP(C334/1,Map!A:B,2,FALSE)</f>
        <v>Other revenue - late payment charge</v>
      </c>
      <c r="N334" s="39" t="str">
        <f>+VLOOKUP(L334/1,Map!E:G,3,FALSE)</f>
        <v>KY-CENTRAL</v>
      </c>
    </row>
    <row r="335" spans="1:14" hidden="1">
      <c r="A335" s="39" t="s">
        <v>95</v>
      </c>
      <c r="B335" s="39" t="s">
        <v>96</v>
      </c>
      <c r="C335" s="39" t="s">
        <v>56</v>
      </c>
      <c r="D335" s="43">
        <v>43004</v>
      </c>
      <c r="E335" s="39" t="s">
        <v>34</v>
      </c>
      <c r="F335" s="39" t="s">
        <v>51</v>
      </c>
      <c r="G335" s="39" t="s">
        <v>275</v>
      </c>
      <c r="H335" s="39" t="s">
        <v>385</v>
      </c>
      <c r="I335" s="39" t="s">
        <v>99</v>
      </c>
      <c r="J335" s="44">
        <v>-14.75</v>
      </c>
      <c r="K335" s="39" t="s">
        <v>100</v>
      </c>
      <c r="L335" s="39" t="s">
        <v>64</v>
      </c>
      <c r="M335" s="39" t="str">
        <f>+VLOOKUP(C335/1,Map!A:B,2,FALSE)</f>
        <v>Other revenue - late payment charge</v>
      </c>
      <c r="N335" s="39" t="str">
        <f>+VLOOKUP(L335/1,Map!E:G,3,FALSE)</f>
        <v>KY-NORTH</v>
      </c>
    </row>
    <row r="336" spans="1:14" hidden="1">
      <c r="A336" s="39" t="s">
        <v>95</v>
      </c>
      <c r="B336" s="39" t="s">
        <v>96</v>
      </c>
      <c r="C336" s="39" t="s">
        <v>56</v>
      </c>
      <c r="D336" s="43">
        <v>43004</v>
      </c>
      <c r="E336" s="39" t="s">
        <v>34</v>
      </c>
      <c r="F336" s="39" t="s">
        <v>51</v>
      </c>
      <c r="G336" s="39" t="s">
        <v>275</v>
      </c>
      <c r="H336" s="39" t="s">
        <v>385</v>
      </c>
      <c r="I336" s="39" t="s">
        <v>99</v>
      </c>
      <c r="J336" s="44">
        <v>-4692.45</v>
      </c>
      <c r="K336" s="39" t="s">
        <v>100</v>
      </c>
      <c r="L336" s="39" t="s">
        <v>60</v>
      </c>
      <c r="M336" s="39" t="str">
        <f>+VLOOKUP(C336/1,Map!A:B,2,FALSE)</f>
        <v>Other revenue - late payment charge</v>
      </c>
      <c r="N336" s="39" t="str">
        <f>+VLOOKUP(L336/1,Map!E:G,3,FALSE)</f>
        <v>KY-CENTRAL</v>
      </c>
    </row>
    <row r="337" spans="1:14" hidden="1">
      <c r="A337" s="39" t="s">
        <v>95</v>
      </c>
      <c r="B337" s="39" t="s">
        <v>96</v>
      </c>
      <c r="C337" s="39" t="s">
        <v>56</v>
      </c>
      <c r="D337" s="43">
        <v>43005</v>
      </c>
      <c r="E337" s="39" t="s">
        <v>34</v>
      </c>
      <c r="F337" s="39" t="s">
        <v>51</v>
      </c>
      <c r="G337" s="39" t="s">
        <v>275</v>
      </c>
      <c r="H337" s="39" t="s">
        <v>386</v>
      </c>
      <c r="I337" s="39" t="s">
        <v>99</v>
      </c>
      <c r="J337" s="44">
        <v>-2447.4</v>
      </c>
      <c r="K337" s="39" t="s">
        <v>100</v>
      </c>
      <c r="L337" s="39" t="s">
        <v>60</v>
      </c>
      <c r="M337" s="39" t="str">
        <f>+VLOOKUP(C337/1,Map!A:B,2,FALSE)</f>
        <v>Other revenue - late payment charge</v>
      </c>
      <c r="N337" s="39" t="str">
        <f>+VLOOKUP(L337/1,Map!E:G,3,FALSE)</f>
        <v>KY-CENTRAL</v>
      </c>
    </row>
    <row r="338" spans="1:14" hidden="1">
      <c r="A338" s="39" t="s">
        <v>95</v>
      </c>
      <c r="B338" s="39" t="s">
        <v>96</v>
      </c>
      <c r="C338" s="39" t="s">
        <v>56</v>
      </c>
      <c r="D338" s="43">
        <v>43005</v>
      </c>
      <c r="E338" s="39" t="s">
        <v>34</v>
      </c>
      <c r="F338" s="39" t="s">
        <v>51</v>
      </c>
      <c r="G338" s="39" t="s">
        <v>275</v>
      </c>
      <c r="H338" s="39" t="s">
        <v>386</v>
      </c>
      <c r="I338" s="39" t="s">
        <v>99</v>
      </c>
      <c r="J338" s="44">
        <v>-2.5099999999999998</v>
      </c>
      <c r="K338" s="39" t="s">
        <v>100</v>
      </c>
      <c r="L338" s="39" t="s">
        <v>66</v>
      </c>
      <c r="M338" s="39" t="str">
        <f>+VLOOKUP(C338/1,Map!A:B,2,FALSE)</f>
        <v>Other revenue - late payment charge</v>
      </c>
      <c r="N338" s="39" t="str">
        <f>+VLOOKUP(L338/1,Map!E:G,3,FALSE)</f>
        <v>KY-OWENTON WW</v>
      </c>
    </row>
    <row r="339" spans="1:14" hidden="1">
      <c r="A339" s="39" t="s">
        <v>95</v>
      </c>
      <c r="B339" s="39" t="s">
        <v>96</v>
      </c>
      <c r="C339" s="39" t="s">
        <v>56</v>
      </c>
      <c r="D339" s="43">
        <v>43005</v>
      </c>
      <c r="E339" s="39" t="s">
        <v>34</v>
      </c>
      <c r="F339" s="39" t="s">
        <v>51</v>
      </c>
      <c r="G339" s="39" t="s">
        <v>275</v>
      </c>
      <c r="H339" s="39" t="s">
        <v>386</v>
      </c>
      <c r="I339" s="39" t="s">
        <v>99</v>
      </c>
      <c r="J339" s="44">
        <v>-3.63</v>
      </c>
      <c r="K339" s="39" t="s">
        <v>100</v>
      </c>
      <c r="L339" s="39" t="s">
        <v>64</v>
      </c>
      <c r="M339" s="39" t="str">
        <f>+VLOOKUP(C339/1,Map!A:B,2,FALSE)</f>
        <v>Other revenue - late payment charge</v>
      </c>
      <c r="N339" s="39" t="str">
        <f>+VLOOKUP(L339/1,Map!E:G,3,FALSE)</f>
        <v>KY-NORTH</v>
      </c>
    </row>
    <row r="340" spans="1:14" hidden="1">
      <c r="A340" s="39" t="s">
        <v>95</v>
      </c>
      <c r="B340" s="39" t="s">
        <v>96</v>
      </c>
      <c r="C340" s="39" t="s">
        <v>56</v>
      </c>
      <c r="D340" s="43">
        <v>42990</v>
      </c>
      <c r="E340" s="39" t="s">
        <v>34</v>
      </c>
      <c r="F340" s="39" t="s">
        <v>51</v>
      </c>
      <c r="G340" s="39" t="s">
        <v>275</v>
      </c>
      <c r="H340" s="39" t="s">
        <v>387</v>
      </c>
      <c r="I340" s="39" t="s">
        <v>244</v>
      </c>
      <c r="J340" s="44">
        <v>6.8</v>
      </c>
      <c r="K340" s="39" t="s">
        <v>100</v>
      </c>
      <c r="L340" s="39" t="s">
        <v>60</v>
      </c>
      <c r="M340" s="39" t="str">
        <f>+VLOOKUP(C340/1,Map!A:B,2,FALSE)</f>
        <v>Other revenue - late payment charge</v>
      </c>
      <c r="N340" s="39" t="str">
        <f>+VLOOKUP(L340/1,Map!E:G,3,FALSE)</f>
        <v>KY-CENTRAL</v>
      </c>
    </row>
    <row r="341" spans="1:14" hidden="1">
      <c r="A341" s="39" t="s">
        <v>95</v>
      </c>
      <c r="B341" s="39" t="s">
        <v>96</v>
      </c>
      <c r="C341" s="39" t="s">
        <v>56</v>
      </c>
      <c r="D341" s="43">
        <v>42984</v>
      </c>
      <c r="E341" s="39" t="s">
        <v>34</v>
      </c>
      <c r="F341" s="39" t="s">
        <v>51</v>
      </c>
      <c r="G341" s="39" t="s">
        <v>275</v>
      </c>
      <c r="H341" s="39" t="s">
        <v>388</v>
      </c>
      <c r="I341" s="39" t="s">
        <v>244</v>
      </c>
      <c r="J341" s="44">
        <v>3.17</v>
      </c>
      <c r="K341" s="39" t="s">
        <v>100</v>
      </c>
      <c r="L341" s="39" t="s">
        <v>60</v>
      </c>
      <c r="M341" s="39" t="str">
        <f>+VLOOKUP(C341/1,Map!A:B,2,FALSE)</f>
        <v>Other revenue - late payment charge</v>
      </c>
      <c r="N341" s="39" t="str">
        <f>+VLOOKUP(L341/1,Map!E:G,3,FALSE)</f>
        <v>KY-CENTRAL</v>
      </c>
    </row>
    <row r="342" spans="1:14" hidden="1">
      <c r="A342" s="39" t="s">
        <v>95</v>
      </c>
      <c r="B342" s="39" t="s">
        <v>96</v>
      </c>
      <c r="C342" s="39" t="s">
        <v>56</v>
      </c>
      <c r="D342" s="43">
        <v>42991</v>
      </c>
      <c r="E342" s="39" t="s">
        <v>34</v>
      </c>
      <c r="F342" s="39" t="s">
        <v>51</v>
      </c>
      <c r="G342" s="39" t="s">
        <v>275</v>
      </c>
      <c r="H342" s="39" t="s">
        <v>389</v>
      </c>
      <c r="I342" s="39" t="s">
        <v>244</v>
      </c>
      <c r="J342" s="44">
        <v>0.7</v>
      </c>
      <c r="K342" s="39" t="s">
        <v>100</v>
      </c>
      <c r="L342" s="39" t="s">
        <v>60</v>
      </c>
      <c r="M342" s="39" t="str">
        <f>+VLOOKUP(C342/1,Map!A:B,2,FALSE)</f>
        <v>Other revenue - late payment charge</v>
      </c>
      <c r="N342" s="39" t="str">
        <f>+VLOOKUP(L342/1,Map!E:G,3,FALSE)</f>
        <v>KY-CENTRAL</v>
      </c>
    </row>
    <row r="343" spans="1:14" hidden="1">
      <c r="A343" s="39" t="s">
        <v>95</v>
      </c>
      <c r="B343" s="39" t="s">
        <v>96</v>
      </c>
      <c r="C343" s="39" t="s">
        <v>56</v>
      </c>
      <c r="D343" s="43">
        <v>43003</v>
      </c>
      <c r="E343" s="39" t="s">
        <v>34</v>
      </c>
      <c r="F343" s="39" t="s">
        <v>51</v>
      </c>
      <c r="G343" s="39" t="s">
        <v>275</v>
      </c>
      <c r="H343" s="39" t="s">
        <v>390</v>
      </c>
      <c r="I343" s="39" t="s">
        <v>244</v>
      </c>
      <c r="J343" s="44">
        <v>9.91</v>
      </c>
      <c r="K343" s="39" t="s">
        <v>100</v>
      </c>
      <c r="L343" s="39" t="s">
        <v>60</v>
      </c>
      <c r="M343" s="39" t="str">
        <f>+VLOOKUP(C343/1,Map!A:B,2,FALSE)</f>
        <v>Other revenue - late payment charge</v>
      </c>
      <c r="N343" s="39" t="str">
        <f>+VLOOKUP(L343/1,Map!E:G,3,FALSE)</f>
        <v>KY-CENTRAL</v>
      </c>
    </row>
    <row r="344" spans="1:14" hidden="1">
      <c r="A344" s="39" t="s">
        <v>95</v>
      </c>
      <c r="B344" s="39" t="s">
        <v>96</v>
      </c>
      <c r="C344" s="39" t="s">
        <v>56</v>
      </c>
      <c r="D344" s="43">
        <v>43004</v>
      </c>
      <c r="E344" s="39" t="s">
        <v>34</v>
      </c>
      <c r="F344" s="39" t="s">
        <v>51</v>
      </c>
      <c r="G344" s="39" t="s">
        <v>275</v>
      </c>
      <c r="H344" s="39" t="s">
        <v>391</v>
      </c>
      <c r="I344" s="39" t="s">
        <v>244</v>
      </c>
      <c r="J344" s="44">
        <v>10.15</v>
      </c>
      <c r="K344" s="39" t="s">
        <v>100</v>
      </c>
      <c r="L344" s="39" t="s">
        <v>60</v>
      </c>
      <c r="M344" s="39" t="str">
        <f>+VLOOKUP(C344/1,Map!A:B,2,FALSE)</f>
        <v>Other revenue - late payment charge</v>
      </c>
      <c r="N344" s="39" t="str">
        <f>+VLOOKUP(L344/1,Map!E:G,3,FALSE)</f>
        <v>KY-CENTRAL</v>
      </c>
    </row>
    <row r="345" spans="1:14" hidden="1">
      <c r="A345" s="39" t="s">
        <v>95</v>
      </c>
      <c r="B345" s="39" t="s">
        <v>96</v>
      </c>
      <c r="C345" s="39" t="s">
        <v>56</v>
      </c>
      <c r="D345" s="43">
        <v>43004</v>
      </c>
      <c r="E345" s="39" t="s">
        <v>34</v>
      </c>
      <c r="F345" s="39" t="s">
        <v>51</v>
      </c>
      <c r="G345" s="39" t="s">
        <v>275</v>
      </c>
      <c r="H345" s="39" t="s">
        <v>392</v>
      </c>
      <c r="I345" s="39" t="s">
        <v>99</v>
      </c>
      <c r="J345" s="44">
        <v>-13.67</v>
      </c>
      <c r="K345" s="39" t="s">
        <v>100</v>
      </c>
      <c r="L345" s="39" t="s">
        <v>60</v>
      </c>
      <c r="M345" s="39" t="str">
        <f>+VLOOKUP(C345/1,Map!A:B,2,FALSE)</f>
        <v>Other revenue - late payment charge</v>
      </c>
      <c r="N345" s="39" t="str">
        <f>+VLOOKUP(L345/1,Map!E:G,3,FALSE)</f>
        <v>KY-CENTRAL</v>
      </c>
    </row>
    <row r="346" spans="1:14" hidden="1">
      <c r="A346" s="39" t="s">
        <v>95</v>
      </c>
      <c r="B346" s="39" t="s">
        <v>96</v>
      </c>
      <c r="C346" s="39" t="s">
        <v>56</v>
      </c>
      <c r="D346" s="43">
        <v>43005</v>
      </c>
      <c r="E346" s="39" t="s">
        <v>34</v>
      </c>
      <c r="F346" s="39" t="s">
        <v>51</v>
      </c>
      <c r="G346" s="39" t="s">
        <v>275</v>
      </c>
      <c r="H346" s="39" t="s">
        <v>393</v>
      </c>
      <c r="I346" s="39" t="s">
        <v>99</v>
      </c>
      <c r="J346" s="44">
        <v>-0.5</v>
      </c>
      <c r="K346" s="39" t="s">
        <v>100</v>
      </c>
      <c r="L346" s="39" t="s">
        <v>64</v>
      </c>
      <c r="M346" s="39" t="str">
        <f>+VLOOKUP(C346/1,Map!A:B,2,FALSE)</f>
        <v>Other revenue - late payment charge</v>
      </c>
      <c r="N346" s="39" t="str">
        <f>+VLOOKUP(L346/1,Map!E:G,3,FALSE)</f>
        <v>KY-NORTH</v>
      </c>
    </row>
    <row r="347" spans="1:14" hidden="1">
      <c r="A347" s="39" t="s">
        <v>95</v>
      </c>
      <c r="B347" s="39" t="s">
        <v>96</v>
      </c>
      <c r="C347" s="39" t="s">
        <v>56</v>
      </c>
      <c r="D347" s="43">
        <v>43005</v>
      </c>
      <c r="E347" s="39" t="s">
        <v>34</v>
      </c>
      <c r="F347" s="39" t="s">
        <v>51</v>
      </c>
      <c r="G347" s="39" t="s">
        <v>275</v>
      </c>
      <c r="H347" s="39" t="s">
        <v>393</v>
      </c>
      <c r="I347" s="39" t="s">
        <v>99</v>
      </c>
      <c r="J347" s="44">
        <v>-6.06</v>
      </c>
      <c r="K347" s="39" t="s">
        <v>100</v>
      </c>
      <c r="L347" s="39" t="s">
        <v>58</v>
      </c>
      <c r="M347" s="39" t="str">
        <f>+VLOOKUP(C347/1,Map!A:B,2,FALSE)</f>
        <v>Other revenue - late payment charge</v>
      </c>
      <c r="N347" s="39" t="str">
        <f>+VLOOKUP(L347/1,Map!E:G,3,FALSE)</f>
        <v>KY-CORPORATE</v>
      </c>
    </row>
    <row r="348" spans="1:14" hidden="1">
      <c r="A348" s="39" t="s">
        <v>95</v>
      </c>
      <c r="B348" s="39" t="s">
        <v>96</v>
      </c>
      <c r="C348" s="39" t="s">
        <v>56</v>
      </c>
      <c r="D348" s="43">
        <v>43005</v>
      </c>
      <c r="E348" s="39" t="s">
        <v>34</v>
      </c>
      <c r="F348" s="39" t="s">
        <v>51</v>
      </c>
      <c r="G348" s="39" t="s">
        <v>275</v>
      </c>
      <c r="H348" s="39" t="s">
        <v>393</v>
      </c>
      <c r="I348" s="39" t="s">
        <v>99</v>
      </c>
      <c r="J348" s="44">
        <v>-54.73</v>
      </c>
      <c r="K348" s="39" t="s">
        <v>100</v>
      </c>
      <c r="L348" s="39" t="s">
        <v>60</v>
      </c>
      <c r="M348" s="39" t="str">
        <f>+VLOOKUP(C348/1,Map!A:B,2,FALSE)</f>
        <v>Other revenue - late payment charge</v>
      </c>
      <c r="N348" s="39" t="str">
        <f>+VLOOKUP(L348/1,Map!E:G,3,FALSE)</f>
        <v>KY-CENTRAL</v>
      </c>
    </row>
    <row r="349" spans="1:14" hidden="1">
      <c r="A349" s="39" t="s">
        <v>95</v>
      </c>
      <c r="B349" s="39" t="s">
        <v>96</v>
      </c>
      <c r="C349" s="39" t="s">
        <v>56</v>
      </c>
      <c r="D349" s="43">
        <v>43005</v>
      </c>
      <c r="E349" s="39" t="s">
        <v>34</v>
      </c>
      <c r="F349" s="39" t="s">
        <v>51</v>
      </c>
      <c r="G349" s="39" t="s">
        <v>275</v>
      </c>
      <c r="H349" s="39" t="s">
        <v>394</v>
      </c>
      <c r="I349" s="39" t="s">
        <v>244</v>
      </c>
      <c r="J349" s="44">
        <v>44.03</v>
      </c>
      <c r="K349" s="39" t="s">
        <v>100</v>
      </c>
      <c r="L349" s="39" t="s">
        <v>60</v>
      </c>
      <c r="M349" s="39" t="str">
        <f>+VLOOKUP(C349/1,Map!A:B,2,FALSE)</f>
        <v>Other revenue - late payment charge</v>
      </c>
      <c r="N349" s="39" t="str">
        <f>+VLOOKUP(L349/1,Map!E:G,3,FALSE)</f>
        <v>KY-CENTRAL</v>
      </c>
    </row>
    <row r="350" spans="1:14" hidden="1">
      <c r="A350" s="39" t="s">
        <v>95</v>
      </c>
      <c r="B350" s="39" t="s">
        <v>96</v>
      </c>
      <c r="C350" s="39" t="s">
        <v>56</v>
      </c>
      <c r="D350" s="43">
        <v>43004</v>
      </c>
      <c r="E350" s="39" t="s">
        <v>34</v>
      </c>
      <c r="F350" s="39" t="s">
        <v>51</v>
      </c>
      <c r="G350" s="39" t="s">
        <v>275</v>
      </c>
      <c r="H350" s="39" t="s">
        <v>395</v>
      </c>
      <c r="I350" s="39" t="s">
        <v>244</v>
      </c>
      <c r="J350" s="44">
        <v>3.73</v>
      </c>
      <c r="K350" s="39" t="s">
        <v>100</v>
      </c>
      <c r="L350" s="39" t="s">
        <v>60</v>
      </c>
      <c r="M350" s="39" t="str">
        <f>+VLOOKUP(C350/1,Map!A:B,2,FALSE)</f>
        <v>Other revenue - late payment charge</v>
      </c>
      <c r="N350" s="39" t="str">
        <f>+VLOOKUP(L350/1,Map!E:G,3,FALSE)</f>
        <v>KY-CENTRAL</v>
      </c>
    </row>
    <row r="351" spans="1:14" hidden="1">
      <c r="A351" s="39" t="s">
        <v>95</v>
      </c>
      <c r="B351" s="39" t="s">
        <v>96</v>
      </c>
      <c r="C351" s="39" t="s">
        <v>56</v>
      </c>
      <c r="D351" s="43">
        <v>43003</v>
      </c>
      <c r="E351" s="39" t="s">
        <v>34</v>
      </c>
      <c r="F351" s="39" t="s">
        <v>51</v>
      </c>
      <c r="G351" s="39" t="s">
        <v>275</v>
      </c>
      <c r="H351" s="39" t="s">
        <v>396</v>
      </c>
      <c r="I351" s="39" t="s">
        <v>99</v>
      </c>
      <c r="J351" s="44">
        <v>-0.79</v>
      </c>
      <c r="K351" s="39" t="s">
        <v>100</v>
      </c>
      <c r="L351" s="39" t="s">
        <v>60</v>
      </c>
      <c r="M351" s="39" t="str">
        <f>+VLOOKUP(C351/1,Map!A:B,2,FALSE)</f>
        <v>Other revenue - late payment charge</v>
      </c>
      <c r="N351" s="39" t="str">
        <f>+VLOOKUP(L351/1,Map!E:G,3,FALSE)</f>
        <v>KY-CENTRAL</v>
      </c>
    </row>
    <row r="352" spans="1:14" hidden="1">
      <c r="A352" s="39" t="s">
        <v>95</v>
      </c>
      <c r="B352" s="39" t="s">
        <v>96</v>
      </c>
      <c r="C352" s="39" t="s">
        <v>56</v>
      </c>
      <c r="D352" s="43">
        <v>43004</v>
      </c>
      <c r="E352" s="39" t="s">
        <v>34</v>
      </c>
      <c r="F352" s="39" t="s">
        <v>51</v>
      </c>
      <c r="G352" s="39" t="s">
        <v>275</v>
      </c>
      <c r="H352" s="39" t="s">
        <v>397</v>
      </c>
      <c r="I352" s="39" t="s">
        <v>99</v>
      </c>
      <c r="J352" s="44">
        <v>-53.5</v>
      </c>
      <c r="K352" s="39" t="s">
        <v>100</v>
      </c>
      <c r="L352" s="39" t="s">
        <v>60</v>
      </c>
      <c r="M352" s="39" t="str">
        <f>+VLOOKUP(C352/1,Map!A:B,2,FALSE)</f>
        <v>Other revenue - late payment charge</v>
      </c>
      <c r="N352" s="39" t="str">
        <f>+VLOOKUP(L352/1,Map!E:G,3,FALSE)</f>
        <v>KY-CENTRAL</v>
      </c>
    </row>
    <row r="353" spans="1:14" hidden="1">
      <c r="A353" s="39" t="s">
        <v>95</v>
      </c>
      <c r="B353" s="39" t="s">
        <v>96</v>
      </c>
      <c r="C353" s="39" t="s">
        <v>56</v>
      </c>
      <c r="D353" s="43">
        <v>43006</v>
      </c>
      <c r="E353" s="39" t="s">
        <v>34</v>
      </c>
      <c r="F353" s="39" t="s">
        <v>51</v>
      </c>
      <c r="G353" s="39" t="s">
        <v>275</v>
      </c>
      <c r="H353" s="39" t="s">
        <v>398</v>
      </c>
      <c r="I353" s="39" t="s">
        <v>99</v>
      </c>
      <c r="J353" s="44">
        <v>-2201.69</v>
      </c>
      <c r="K353" s="39" t="s">
        <v>100</v>
      </c>
      <c r="L353" s="39" t="s">
        <v>60</v>
      </c>
      <c r="M353" s="39" t="str">
        <f>+VLOOKUP(C353/1,Map!A:B,2,FALSE)</f>
        <v>Other revenue - late payment charge</v>
      </c>
      <c r="N353" s="39" t="str">
        <f>+VLOOKUP(L353/1,Map!E:G,3,FALSE)</f>
        <v>KY-CENTRAL</v>
      </c>
    </row>
    <row r="354" spans="1:14" hidden="1">
      <c r="A354" s="39" t="s">
        <v>95</v>
      </c>
      <c r="B354" s="39" t="s">
        <v>96</v>
      </c>
      <c r="C354" s="39" t="s">
        <v>56</v>
      </c>
      <c r="D354" s="43">
        <v>43006</v>
      </c>
      <c r="E354" s="39" t="s">
        <v>34</v>
      </c>
      <c r="F354" s="39" t="s">
        <v>51</v>
      </c>
      <c r="G354" s="39" t="s">
        <v>275</v>
      </c>
      <c r="H354" s="39" t="s">
        <v>398</v>
      </c>
      <c r="I354" s="39" t="s">
        <v>99</v>
      </c>
      <c r="J354" s="44">
        <v>-6.4</v>
      </c>
      <c r="K354" s="39" t="s">
        <v>100</v>
      </c>
      <c r="L354" s="39" t="s">
        <v>64</v>
      </c>
      <c r="M354" s="39" t="str">
        <f>+VLOOKUP(C354/1,Map!A:B,2,FALSE)</f>
        <v>Other revenue - late payment charge</v>
      </c>
      <c r="N354" s="39" t="str">
        <f>+VLOOKUP(L354/1,Map!E:G,3,FALSE)</f>
        <v>KY-NORTH</v>
      </c>
    </row>
    <row r="355" spans="1:14" hidden="1">
      <c r="A355" s="39" t="s">
        <v>95</v>
      </c>
      <c r="B355" s="39" t="s">
        <v>96</v>
      </c>
      <c r="C355" s="39" t="s">
        <v>56</v>
      </c>
      <c r="D355" s="43">
        <v>42993</v>
      </c>
      <c r="E355" s="39" t="s">
        <v>34</v>
      </c>
      <c r="F355" s="39" t="s">
        <v>51</v>
      </c>
      <c r="G355" s="39" t="s">
        <v>275</v>
      </c>
      <c r="H355" s="39" t="s">
        <v>399</v>
      </c>
      <c r="I355" s="39" t="s">
        <v>244</v>
      </c>
      <c r="J355" s="44">
        <v>3.36</v>
      </c>
      <c r="K355" s="39" t="s">
        <v>100</v>
      </c>
      <c r="L355" s="39" t="s">
        <v>60</v>
      </c>
      <c r="M355" s="39" t="str">
        <f>+VLOOKUP(C355/1,Map!A:B,2,FALSE)</f>
        <v>Other revenue - late payment charge</v>
      </c>
      <c r="N355" s="39" t="str">
        <f>+VLOOKUP(L355/1,Map!E:G,3,FALSE)</f>
        <v>KY-CENTRAL</v>
      </c>
    </row>
    <row r="356" spans="1:14" hidden="1">
      <c r="A356" s="39" t="s">
        <v>95</v>
      </c>
      <c r="B356" s="39" t="s">
        <v>96</v>
      </c>
      <c r="C356" s="39" t="s">
        <v>56</v>
      </c>
      <c r="D356" s="43">
        <v>42999</v>
      </c>
      <c r="E356" s="39" t="s">
        <v>34</v>
      </c>
      <c r="F356" s="39" t="s">
        <v>51</v>
      </c>
      <c r="G356" s="39" t="s">
        <v>275</v>
      </c>
      <c r="H356" s="39" t="s">
        <v>400</v>
      </c>
      <c r="I356" s="39" t="s">
        <v>244</v>
      </c>
      <c r="J356" s="44">
        <v>79.989999999999995</v>
      </c>
      <c r="K356" s="39" t="s">
        <v>100</v>
      </c>
      <c r="L356" s="39" t="s">
        <v>60</v>
      </c>
      <c r="M356" s="39" t="str">
        <f>+VLOOKUP(C356/1,Map!A:B,2,FALSE)</f>
        <v>Other revenue - late payment charge</v>
      </c>
      <c r="N356" s="39" t="str">
        <f>+VLOOKUP(L356/1,Map!E:G,3,FALSE)</f>
        <v>KY-CENTRAL</v>
      </c>
    </row>
    <row r="357" spans="1:14" hidden="1">
      <c r="A357" s="39" t="s">
        <v>95</v>
      </c>
      <c r="B357" s="39" t="s">
        <v>96</v>
      </c>
      <c r="C357" s="39" t="s">
        <v>56</v>
      </c>
      <c r="D357" s="43">
        <v>43004</v>
      </c>
      <c r="E357" s="39" t="s">
        <v>34</v>
      </c>
      <c r="F357" s="39" t="s">
        <v>51</v>
      </c>
      <c r="G357" s="39" t="s">
        <v>275</v>
      </c>
      <c r="H357" s="39" t="s">
        <v>401</v>
      </c>
      <c r="I357" s="39" t="s">
        <v>244</v>
      </c>
      <c r="J357" s="44">
        <v>2.52</v>
      </c>
      <c r="K357" s="39" t="s">
        <v>100</v>
      </c>
      <c r="L357" s="39" t="s">
        <v>60</v>
      </c>
      <c r="M357" s="39" t="str">
        <f>+VLOOKUP(C357/1,Map!A:B,2,FALSE)</f>
        <v>Other revenue - late payment charge</v>
      </c>
      <c r="N357" s="39" t="str">
        <f>+VLOOKUP(L357/1,Map!E:G,3,FALSE)</f>
        <v>KY-CENTRAL</v>
      </c>
    </row>
    <row r="358" spans="1:14" hidden="1">
      <c r="A358" s="39" t="s">
        <v>95</v>
      </c>
      <c r="B358" s="39" t="s">
        <v>96</v>
      </c>
      <c r="C358" s="39" t="s">
        <v>56</v>
      </c>
      <c r="D358" s="43">
        <v>43005</v>
      </c>
      <c r="E358" s="39" t="s">
        <v>34</v>
      </c>
      <c r="F358" s="39" t="s">
        <v>51</v>
      </c>
      <c r="G358" s="39" t="s">
        <v>275</v>
      </c>
      <c r="H358" s="39" t="s">
        <v>402</v>
      </c>
      <c r="I358" s="39" t="s">
        <v>244</v>
      </c>
      <c r="J358" s="44">
        <v>0.7</v>
      </c>
      <c r="K358" s="39" t="s">
        <v>100</v>
      </c>
      <c r="L358" s="39" t="s">
        <v>60</v>
      </c>
      <c r="M358" s="39" t="str">
        <f>+VLOOKUP(C358/1,Map!A:B,2,FALSE)</f>
        <v>Other revenue - late payment charge</v>
      </c>
      <c r="N358" s="39" t="str">
        <f>+VLOOKUP(L358/1,Map!E:G,3,FALSE)</f>
        <v>KY-CENTRAL</v>
      </c>
    </row>
    <row r="359" spans="1:14" hidden="1">
      <c r="A359" s="39" t="s">
        <v>95</v>
      </c>
      <c r="B359" s="39" t="s">
        <v>96</v>
      </c>
      <c r="C359" s="39" t="s">
        <v>56</v>
      </c>
      <c r="D359" s="43">
        <v>43006</v>
      </c>
      <c r="E359" s="39" t="s">
        <v>34</v>
      </c>
      <c r="F359" s="39" t="s">
        <v>51</v>
      </c>
      <c r="G359" s="39" t="s">
        <v>275</v>
      </c>
      <c r="H359" s="39" t="s">
        <v>403</v>
      </c>
      <c r="I359" s="39" t="s">
        <v>244</v>
      </c>
      <c r="J359" s="44">
        <v>19.84</v>
      </c>
      <c r="K359" s="39" t="s">
        <v>100</v>
      </c>
      <c r="L359" s="39" t="s">
        <v>60</v>
      </c>
      <c r="M359" s="39" t="str">
        <f>+VLOOKUP(C359/1,Map!A:B,2,FALSE)</f>
        <v>Other revenue - late payment charge</v>
      </c>
      <c r="N359" s="39" t="str">
        <f>+VLOOKUP(L359/1,Map!E:G,3,FALSE)</f>
        <v>KY-CENTRAL</v>
      </c>
    </row>
    <row r="360" spans="1:14" hidden="1">
      <c r="A360" s="39" t="s">
        <v>95</v>
      </c>
      <c r="B360" s="39" t="s">
        <v>96</v>
      </c>
      <c r="C360" s="39" t="s">
        <v>56</v>
      </c>
      <c r="D360" s="43">
        <v>43005</v>
      </c>
      <c r="E360" s="39" t="s">
        <v>34</v>
      </c>
      <c r="F360" s="39" t="s">
        <v>51</v>
      </c>
      <c r="G360" s="39" t="s">
        <v>275</v>
      </c>
      <c r="H360" s="39" t="s">
        <v>404</v>
      </c>
      <c r="I360" s="39" t="s">
        <v>99</v>
      </c>
      <c r="J360" s="44">
        <v>-12.96</v>
      </c>
      <c r="K360" s="39" t="s">
        <v>100</v>
      </c>
      <c r="L360" s="39" t="s">
        <v>60</v>
      </c>
      <c r="M360" s="39" t="str">
        <f>+VLOOKUP(C360/1,Map!A:B,2,FALSE)</f>
        <v>Other revenue - late payment charge</v>
      </c>
      <c r="N360" s="39" t="str">
        <f>+VLOOKUP(L360/1,Map!E:G,3,FALSE)</f>
        <v>KY-CENTRAL</v>
      </c>
    </row>
    <row r="361" spans="1:14" hidden="1">
      <c r="A361" s="39" t="s">
        <v>95</v>
      </c>
      <c r="B361" s="39" t="s">
        <v>96</v>
      </c>
      <c r="C361" s="39" t="s">
        <v>56</v>
      </c>
      <c r="D361" s="43">
        <v>43006</v>
      </c>
      <c r="E361" s="39" t="s">
        <v>34</v>
      </c>
      <c r="F361" s="39" t="s">
        <v>51</v>
      </c>
      <c r="G361" s="39" t="s">
        <v>275</v>
      </c>
      <c r="H361" s="39" t="s">
        <v>405</v>
      </c>
      <c r="I361" s="39" t="s">
        <v>99</v>
      </c>
      <c r="J361" s="44">
        <v>-59</v>
      </c>
      <c r="K361" s="39" t="s">
        <v>100</v>
      </c>
      <c r="L361" s="39" t="s">
        <v>60</v>
      </c>
      <c r="M361" s="39" t="str">
        <f>+VLOOKUP(C361/1,Map!A:B,2,FALSE)</f>
        <v>Other revenue - late payment charge</v>
      </c>
      <c r="N361" s="39" t="str">
        <f>+VLOOKUP(L361/1,Map!E:G,3,FALSE)</f>
        <v>KY-CENTRAL</v>
      </c>
    </row>
    <row r="362" spans="1:14" hidden="1">
      <c r="A362" s="39" t="s">
        <v>95</v>
      </c>
      <c r="B362" s="39" t="s">
        <v>96</v>
      </c>
      <c r="C362" s="39" t="s">
        <v>56</v>
      </c>
      <c r="D362" s="43">
        <v>43003</v>
      </c>
      <c r="E362" s="39" t="s">
        <v>34</v>
      </c>
      <c r="F362" s="39" t="s">
        <v>51</v>
      </c>
      <c r="G362" s="39" t="s">
        <v>275</v>
      </c>
      <c r="H362" s="39" t="s">
        <v>406</v>
      </c>
      <c r="I362" s="39" t="s">
        <v>244</v>
      </c>
      <c r="J362" s="44">
        <v>41.84</v>
      </c>
      <c r="K362" s="39" t="s">
        <v>100</v>
      </c>
      <c r="L362" s="39" t="s">
        <v>60</v>
      </c>
      <c r="M362" s="39" t="str">
        <f>+VLOOKUP(C362/1,Map!A:B,2,FALSE)</f>
        <v>Other revenue - late payment charge</v>
      </c>
      <c r="N362" s="39" t="str">
        <f>+VLOOKUP(L362/1,Map!E:G,3,FALSE)</f>
        <v>KY-CENTRAL</v>
      </c>
    </row>
    <row r="363" spans="1:14" hidden="1">
      <c r="A363" s="39" t="s">
        <v>95</v>
      </c>
      <c r="B363" s="39" t="s">
        <v>96</v>
      </c>
      <c r="C363" s="39" t="s">
        <v>56</v>
      </c>
      <c r="D363" s="43">
        <v>43007</v>
      </c>
      <c r="E363" s="39" t="s">
        <v>34</v>
      </c>
      <c r="F363" s="39" t="s">
        <v>51</v>
      </c>
      <c r="G363" s="39" t="s">
        <v>275</v>
      </c>
      <c r="H363" s="39" t="s">
        <v>407</v>
      </c>
      <c r="I363" s="39" t="s">
        <v>99</v>
      </c>
      <c r="J363" s="44">
        <v>-1907.81</v>
      </c>
      <c r="K363" s="39" t="s">
        <v>100</v>
      </c>
      <c r="L363" s="39" t="s">
        <v>60</v>
      </c>
      <c r="M363" s="39" t="str">
        <f>+VLOOKUP(C363/1,Map!A:B,2,FALSE)</f>
        <v>Other revenue - late payment charge</v>
      </c>
      <c r="N363" s="39" t="str">
        <f>+VLOOKUP(L363/1,Map!E:G,3,FALSE)</f>
        <v>KY-CENTRAL</v>
      </c>
    </row>
    <row r="364" spans="1:14" hidden="1">
      <c r="A364" s="39" t="s">
        <v>95</v>
      </c>
      <c r="B364" s="39" t="s">
        <v>96</v>
      </c>
      <c r="C364" s="39" t="s">
        <v>56</v>
      </c>
      <c r="D364" s="43">
        <v>43006</v>
      </c>
      <c r="E364" s="39" t="s">
        <v>34</v>
      </c>
      <c r="F364" s="39" t="s">
        <v>51</v>
      </c>
      <c r="G364" s="39" t="s">
        <v>275</v>
      </c>
      <c r="H364" s="39" t="s">
        <v>408</v>
      </c>
      <c r="I364" s="39" t="s">
        <v>244</v>
      </c>
      <c r="J364" s="44">
        <v>7.68</v>
      </c>
      <c r="K364" s="39" t="s">
        <v>100</v>
      </c>
      <c r="L364" s="39" t="s">
        <v>60</v>
      </c>
      <c r="M364" s="39" t="str">
        <f>+VLOOKUP(C364/1,Map!A:B,2,FALSE)</f>
        <v>Other revenue - late payment charge</v>
      </c>
      <c r="N364" s="39" t="str">
        <f>+VLOOKUP(L364/1,Map!E:G,3,FALSE)</f>
        <v>KY-CENTRAL</v>
      </c>
    </row>
    <row r="365" spans="1:14" hidden="1">
      <c r="A365" s="39" t="s">
        <v>95</v>
      </c>
      <c r="B365" s="39" t="s">
        <v>96</v>
      </c>
      <c r="C365" s="39" t="s">
        <v>56</v>
      </c>
      <c r="D365" s="43">
        <v>43007</v>
      </c>
      <c r="E365" s="39" t="s">
        <v>34</v>
      </c>
      <c r="F365" s="39" t="s">
        <v>51</v>
      </c>
      <c r="G365" s="39" t="s">
        <v>275</v>
      </c>
      <c r="H365" s="39" t="s">
        <v>409</v>
      </c>
      <c r="I365" s="39" t="s">
        <v>244</v>
      </c>
      <c r="J365" s="44">
        <v>86.85</v>
      </c>
      <c r="K365" s="39" t="s">
        <v>100</v>
      </c>
      <c r="L365" s="39" t="s">
        <v>60</v>
      </c>
      <c r="M365" s="39" t="str">
        <f>+VLOOKUP(C365/1,Map!A:B,2,FALSE)</f>
        <v>Other revenue - late payment charge</v>
      </c>
      <c r="N365" s="39" t="str">
        <f>+VLOOKUP(L365/1,Map!E:G,3,FALSE)</f>
        <v>KY-CENTRAL</v>
      </c>
    </row>
    <row r="366" spans="1:14" hidden="1">
      <c r="A366" s="39" t="s">
        <v>95</v>
      </c>
      <c r="B366" s="39" t="s">
        <v>96</v>
      </c>
      <c r="C366" s="39" t="s">
        <v>56</v>
      </c>
      <c r="D366" s="43">
        <v>43007</v>
      </c>
      <c r="E366" s="39" t="s">
        <v>34</v>
      </c>
      <c r="F366" s="39" t="s">
        <v>51</v>
      </c>
      <c r="G366" s="39" t="s">
        <v>275</v>
      </c>
      <c r="H366" s="39" t="s">
        <v>410</v>
      </c>
      <c r="I366" s="39" t="s">
        <v>244</v>
      </c>
      <c r="J366" s="44">
        <v>11.43</v>
      </c>
      <c r="K366" s="39" t="s">
        <v>100</v>
      </c>
      <c r="L366" s="39" t="s">
        <v>64</v>
      </c>
      <c r="M366" s="39" t="str">
        <f>+VLOOKUP(C366/1,Map!A:B,2,FALSE)</f>
        <v>Other revenue - late payment charge</v>
      </c>
      <c r="N366" s="39" t="str">
        <f>+VLOOKUP(L366/1,Map!E:G,3,FALSE)</f>
        <v>KY-NORTH</v>
      </c>
    </row>
    <row r="367" spans="1:14" hidden="1">
      <c r="A367" s="39" t="s">
        <v>95</v>
      </c>
      <c r="B367" s="39" t="s">
        <v>96</v>
      </c>
      <c r="C367" s="39" t="s">
        <v>56</v>
      </c>
      <c r="D367" s="43">
        <v>43006</v>
      </c>
      <c r="E367" s="39" t="s">
        <v>34</v>
      </c>
      <c r="F367" s="39" t="s">
        <v>51</v>
      </c>
      <c r="G367" s="39" t="s">
        <v>275</v>
      </c>
      <c r="H367" s="39" t="s">
        <v>411</v>
      </c>
      <c r="I367" s="39" t="s">
        <v>99</v>
      </c>
      <c r="J367" s="44">
        <v>-181.56</v>
      </c>
      <c r="K367" s="39" t="s">
        <v>100</v>
      </c>
      <c r="L367" s="39" t="s">
        <v>60</v>
      </c>
      <c r="M367" s="39" t="str">
        <f>+VLOOKUP(C367/1,Map!A:B,2,FALSE)</f>
        <v>Other revenue - late payment charge</v>
      </c>
      <c r="N367" s="39" t="str">
        <f>+VLOOKUP(L367/1,Map!E:G,3,FALSE)</f>
        <v>KY-CENTRAL</v>
      </c>
    </row>
    <row r="368" spans="1:14" hidden="1">
      <c r="A368" s="39" t="s">
        <v>95</v>
      </c>
      <c r="B368" s="39" t="s">
        <v>96</v>
      </c>
      <c r="C368" s="39" t="s">
        <v>56</v>
      </c>
      <c r="D368" s="43">
        <v>43007</v>
      </c>
      <c r="E368" s="39" t="s">
        <v>34</v>
      </c>
      <c r="F368" s="39" t="s">
        <v>51</v>
      </c>
      <c r="G368" s="39" t="s">
        <v>275</v>
      </c>
      <c r="H368" s="39" t="s">
        <v>412</v>
      </c>
      <c r="I368" s="39" t="s">
        <v>99</v>
      </c>
      <c r="J368" s="44">
        <v>-32.82</v>
      </c>
      <c r="K368" s="39" t="s">
        <v>100</v>
      </c>
      <c r="L368" s="39" t="s">
        <v>60</v>
      </c>
      <c r="M368" s="39" t="str">
        <f>+VLOOKUP(C368/1,Map!A:B,2,FALSE)</f>
        <v>Other revenue - late payment charge</v>
      </c>
      <c r="N368" s="39" t="str">
        <f>+VLOOKUP(L368/1,Map!E:G,3,FALSE)</f>
        <v>KY-CENTRAL</v>
      </c>
    </row>
    <row r="369" spans="1:14" hidden="1">
      <c r="A369" s="39" t="s">
        <v>95</v>
      </c>
      <c r="B369" s="39" t="s">
        <v>96</v>
      </c>
      <c r="C369" s="39" t="s">
        <v>56</v>
      </c>
      <c r="D369" s="43">
        <v>43007</v>
      </c>
      <c r="E369" s="39" t="s">
        <v>34</v>
      </c>
      <c r="F369" s="39" t="s">
        <v>51</v>
      </c>
      <c r="G369" s="39" t="s">
        <v>275</v>
      </c>
      <c r="H369" s="39" t="s">
        <v>413</v>
      </c>
      <c r="I369" s="39" t="s">
        <v>99</v>
      </c>
      <c r="J369" s="44">
        <v>-3.29</v>
      </c>
      <c r="K369" s="39" t="s">
        <v>100</v>
      </c>
      <c r="L369" s="39" t="s">
        <v>64</v>
      </c>
      <c r="M369" s="39" t="str">
        <f>+VLOOKUP(C369/1,Map!A:B,2,FALSE)</f>
        <v>Other revenue - late payment charge</v>
      </c>
      <c r="N369" s="39" t="str">
        <f>+VLOOKUP(L369/1,Map!E:G,3,FALSE)</f>
        <v>KY-NORTH</v>
      </c>
    </row>
    <row r="370" spans="1:14" hidden="1">
      <c r="A370" s="39" t="s">
        <v>95</v>
      </c>
      <c r="B370" s="39" t="s">
        <v>96</v>
      </c>
      <c r="C370" s="39" t="s">
        <v>56</v>
      </c>
      <c r="D370" s="43">
        <v>43010</v>
      </c>
      <c r="E370" s="39" t="s">
        <v>34</v>
      </c>
      <c r="F370" s="39" t="s">
        <v>52</v>
      </c>
      <c r="G370" s="39" t="s">
        <v>275</v>
      </c>
      <c r="H370" s="39" t="s">
        <v>414</v>
      </c>
      <c r="I370" s="39" t="s">
        <v>99</v>
      </c>
      <c r="J370" s="44">
        <v>-2773.49</v>
      </c>
      <c r="K370" s="39" t="s">
        <v>100</v>
      </c>
      <c r="L370" s="39" t="s">
        <v>60</v>
      </c>
      <c r="M370" s="39" t="str">
        <f>+VLOOKUP(C370/1,Map!A:B,2,FALSE)</f>
        <v>Other revenue - late payment charge</v>
      </c>
      <c r="N370" s="39" t="str">
        <f>+VLOOKUP(L370/1,Map!E:G,3,FALSE)</f>
        <v>KY-CENTRAL</v>
      </c>
    </row>
    <row r="371" spans="1:14" hidden="1">
      <c r="A371" s="39" t="s">
        <v>95</v>
      </c>
      <c r="B371" s="39" t="s">
        <v>96</v>
      </c>
      <c r="C371" s="39" t="s">
        <v>56</v>
      </c>
      <c r="D371" s="43">
        <v>42991</v>
      </c>
      <c r="E371" s="39" t="s">
        <v>34</v>
      </c>
      <c r="F371" s="39" t="s">
        <v>51</v>
      </c>
      <c r="G371" s="39" t="s">
        <v>275</v>
      </c>
      <c r="H371" s="39" t="s">
        <v>415</v>
      </c>
      <c r="I371" s="39" t="s">
        <v>244</v>
      </c>
      <c r="J371" s="44">
        <v>0.34</v>
      </c>
      <c r="K371" s="39" t="s">
        <v>100</v>
      </c>
      <c r="L371" s="39" t="s">
        <v>60</v>
      </c>
      <c r="M371" s="39" t="str">
        <f>+VLOOKUP(C371/1,Map!A:B,2,FALSE)</f>
        <v>Other revenue - late payment charge</v>
      </c>
      <c r="N371" s="39" t="str">
        <f>+VLOOKUP(L371/1,Map!E:G,3,FALSE)</f>
        <v>KY-CENTRAL</v>
      </c>
    </row>
    <row r="372" spans="1:14" hidden="1">
      <c r="A372" s="39" t="s">
        <v>95</v>
      </c>
      <c r="B372" s="39" t="s">
        <v>96</v>
      </c>
      <c r="C372" s="39" t="s">
        <v>56</v>
      </c>
      <c r="D372" s="43">
        <v>43010</v>
      </c>
      <c r="E372" s="39" t="s">
        <v>34</v>
      </c>
      <c r="F372" s="39" t="s">
        <v>52</v>
      </c>
      <c r="G372" s="39" t="s">
        <v>275</v>
      </c>
      <c r="H372" s="39" t="s">
        <v>416</v>
      </c>
      <c r="I372" s="39" t="s">
        <v>244</v>
      </c>
      <c r="J372" s="44">
        <v>463.4</v>
      </c>
      <c r="K372" s="39" t="s">
        <v>100</v>
      </c>
      <c r="L372" s="39" t="s">
        <v>60</v>
      </c>
      <c r="M372" s="39" t="str">
        <f>+VLOOKUP(C372/1,Map!A:B,2,FALSE)</f>
        <v>Other revenue - late payment charge</v>
      </c>
      <c r="N372" s="39" t="str">
        <f>+VLOOKUP(L372/1,Map!E:G,3,FALSE)</f>
        <v>KY-CENTRAL</v>
      </c>
    </row>
    <row r="373" spans="1:14" hidden="1">
      <c r="A373" s="39" t="s">
        <v>95</v>
      </c>
      <c r="B373" s="39" t="s">
        <v>96</v>
      </c>
      <c r="C373" s="39" t="s">
        <v>56</v>
      </c>
      <c r="D373" s="43">
        <v>43007</v>
      </c>
      <c r="E373" s="39" t="s">
        <v>34</v>
      </c>
      <c r="F373" s="39" t="s">
        <v>51</v>
      </c>
      <c r="G373" s="39" t="s">
        <v>275</v>
      </c>
      <c r="H373" s="39" t="s">
        <v>417</v>
      </c>
      <c r="I373" s="39" t="s">
        <v>99</v>
      </c>
      <c r="J373" s="44">
        <v>-5.76</v>
      </c>
      <c r="K373" s="39" t="s">
        <v>100</v>
      </c>
      <c r="L373" s="39" t="s">
        <v>60</v>
      </c>
      <c r="M373" s="39" t="str">
        <f>+VLOOKUP(C373/1,Map!A:B,2,FALSE)</f>
        <v>Other revenue - late payment charge</v>
      </c>
      <c r="N373" s="39" t="str">
        <f>+VLOOKUP(L373/1,Map!E:G,3,FALSE)</f>
        <v>KY-CENTRAL</v>
      </c>
    </row>
    <row r="374" spans="1:14" hidden="1">
      <c r="A374" s="39" t="s">
        <v>95</v>
      </c>
      <c r="B374" s="39" t="s">
        <v>96</v>
      </c>
      <c r="C374" s="39" t="s">
        <v>56</v>
      </c>
      <c r="D374" s="43">
        <v>43010</v>
      </c>
      <c r="E374" s="39" t="s">
        <v>34</v>
      </c>
      <c r="F374" s="39" t="s">
        <v>52</v>
      </c>
      <c r="G374" s="39" t="s">
        <v>275</v>
      </c>
      <c r="H374" s="39" t="s">
        <v>418</v>
      </c>
      <c r="I374" s="39" t="s">
        <v>99</v>
      </c>
      <c r="J374" s="44">
        <v>-28.7</v>
      </c>
      <c r="K374" s="39" t="s">
        <v>100</v>
      </c>
      <c r="L374" s="39" t="s">
        <v>60</v>
      </c>
      <c r="M374" s="39" t="str">
        <f>+VLOOKUP(C374/1,Map!A:B,2,FALSE)</f>
        <v>Other revenue - late payment charge</v>
      </c>
      <c r="N374" s="39" t="str">
        <f>+VLOOKUP(L374/1,Map!E:G,3,FALSE)</f>
        <v>KY-CENTRAL</v>
      </c>
    </row>
    <row r="375" spans="1:14" hidden="1">
      <c r="A375" s="39" t="s">
        <v>95</v>
      </c>
      <c r="B375" s="39" t="s">
        <v>96</v>
      </c>
      <c r="C375" s="39" t="s">
        <v>56</v>
      </c>
      <c r="D375" s="43">
        <v>43011</v>
      </c>
      <c r="E375" s="39" t="s">
        <v>34</v>
      </c>
      <c r="F375" s="39" t="s">
        <v>52</v>
      </c>
      <c r="G375" s="39" t="s">
        <v>275</v>
      </c>
      <c r="H375" s="39" t="s">
        <v>419</v>
      </c>
      <c r="I375" s="39" t="s">
        <v>99</v>
      </c>
      <c r="J375" s="44">
        <v>-3314.73</v>
      </c>
      <c r="K375" s="39" t="s">
        <v>100</v>
      </c>
      <c r="L375" s="39" t="s">
        <v>60</v>
      </c>
      <c r="M375" s="39" t="str">
        <f>+VLOOKUP(C375/1,Map!A:B,2,FALSE)</f>
        <v>Other revenue - late payment charge</v>
      </c>
      <c r="N375" s="39" t="str">
        <f>+VLOOKUP(L375/1,Map!E:G,3,FALSE)</f>
        <v>KY-CENTRAL</v>
      </c>
    </row>
    <row r="376" spans="1:14" hidden="1">
      <c r="A376" s="39" t="s">
        <v>95</v>
      </c>
      <c r="B376" s="39" t="s">
        <v>96</v>
      </c>
      <c r="C376" s="39" t="s">
        <v>56</v>
      </c>
      <c r="D376" s="43">
        <v>43011</v>
      </c>
      <c r="E376" s="39" t="s">
        <v>34</v>
      </c>
      <c r="F376" s="39" t="s">
        <v>52</v>
      </c>
      <c r="G376" s="39" t="s">
        <v>275</v>
      </c>
      <c r="H376" s="39" t="s">
        <v>419</v>
      </c>
      <c r="I376" s="39" t="s">
        <v>99</v>
      </c>
      <c r="J376" s="44">
        <v>-283.08999999999997</v>
      </c>
      <c r="K376" s="39" t="s">
        <v>100</v>
      </c>
      <c r="L376" s="39" t="s">
        <v>64</v>
      </c>
      <c r="M376" s="39" t="str">
        <f>+VLOOKUP(C376/1,Map!A:B,2,FALSE)</f>
        <v>Other revenue - late payment charge</v>
      </c>
      <c r="N376" s="39" t="str">
        <f>+VLOOKUP(L376/1,Map!E:G,3,FALSE)</f>
        <v>KY-NORTH</v>
      </c>
    </row>
    <row r="377" spans="1:14" hidden="1">
      <c r="A377" s="39" t="s">
        <v>95</v>
      </c>
      <c r="B377" s="39" t="s">
        <v>96</v>
      </c>
      <c r="C377" s="39" t="s">
        <v>56</v>
      </c>
      <c r="D377" s="43">
        <v>43011</v>
      </c>
      <c r="E377" s="39" t="s">
        <v>34</v>
      </c>
      <c r="F377" s="39" t="s">
        <v>52</v>
      </c>
      <c r="G377" s="39" t="s">
        <v>275</v>
      </c>
      <c r="H377" s="39" t="s">
        <v>419</v>
      </c>
      <c r="I377" s="39" t="s">
        <v>99</v>
      </c>
      <c r="J377" s="44">
        <v>-106.87</v>
      </c>
      <c r="K377" s="39" t="s">
        <v>100</v>
      </c>
      <c r="L377" s="39" t="s">
        <v>58</v>
      </c>
      <c r="M377" s="39" t="str">
        <f>+VLOOKUP(C377/1,Map!A:B,2,FALSE)</f>
        <v>Other revenue - late payment charge</v>
      </c>
      <c r="N377" s="39" t="str">
        <f>+VLOOKUP(L377/1,Map!E:G,3,FALSE)</f>
        <v>KY-CORPORATE</v>
      </c>
    </row>
    <row r="378" spans="1:14" hidden="1">
      <c r="A378" s="39" t="s">
        <v>95</v>
      </c>
      <c r="B378" s="39" t="s">
        <v>96</v>
      </c>
      <c r="C378" s="39" t="s">
        <v>56</v>
      </c>
      <c r="D378" s="43">
        <v>43012</v>
      </c>
      <c r="E378" s="39" t="s">
        <v>34</v>
      </c>
      <c r="F378" s="39" t="s">
        <v>52</v>
      </c>
      <c r="G378" s="39" t="s">
        <v>275</v>
      </c>
      <c r="H378" s="39" t="s">
        <v>420</v>
      </c>
      <c r="I378" s="39" t="s">
        <v>99</v>
      </c>
      <c r="J378" s="44">
        <v>-4146.93</v>
      </c>
      <c r="K378" s="39" t="s">
        <v>100</v>
      </c>
      <c r="L378" s="39" t="s">
        <v>60</v>
      </c>
      <c r="M378" s="39" t="str">
        <f>+VLOOKUP(C378/1,Map!A:B,2,FALSE)</f>
        <v>Other revenue - late payment charge</v>
      </c>
      <c r="N378" s="39" t="str">
        <f>+VLOOKUP(L378/1,Map!E:G,3,FALSE)</f>
        <v>KY-CENTRAL</v>
      </c>
    </row>
    <row r="379" spans="1:14" hidden="1">
      <c r="A379" s="39" t="s">
        <v>95</v>
      </c>
      <c r="B379" s="39" t="s">
        <v>96</v>
      </c>
      <c r="C379" s="39" t="s">
        <v>56</v>
      </c>
      <c r="D379" s="43">
        <v>43012</v>
      </c>
      <c r="E379" s="39" t="s">
        <v>34</v>
      </c>
      <c r="F379" s="39" t="s">
        <v>52</v>
      </c>
      <c r="G379" s="39" t="s">
        <v>275</v>
      </c>
      <c r="H379" s="39" t="s">
        <v>420</v>
      </c>
      <c r="I379" s="39" t="s">
        <v>99</v>
      </c>
      <c r="J379" s="44">
        <v>-116.31</v>
      </c>
      <c r="K379" s="39" t="s">
        <v>100</v>
      </c>
      <c r="L379" s="39" t="s">
        <v>64</v>
      </c>
      <c r="M379" s="39" t="str">
        <f>+VLOOKUP(C379/1,Map!A:B,2,FALSE)</f>
        <v>Other revenue - late payment charge</v>
      </c>
      <c r="N379" s="39" t="str">
        <f>+VLOOKUP(L379/1,Map!E:G,3,FALSE)</f>
        <v>KY-NORTH</v>
      </c>
    </row>
    <row r="380" spans="1:14" hidden="1">
      <c r="A380" s="39" t="s">
        <v>95</v>
      </c>
      <c r="B380" s="39" t="s">
        <v>96</v>
      </c>
      <c r="C380" s="39" t="s">
        <v>56</v>
      </c>
      <c r="D380" s="43">
        <v>43012</v>
      </c>
      <c r="E380" s="39" t="s">
        <v>34</v>
      </c>
      <c r="F380" s="39" t="s">
        <v>52</v>
      </c>
      <c r="G380" s="39" t="s">
        <v>275</v>
      </c>
      <c r="H380" s="39" t="s">
        <v>420</v>
      </c>
      <c r="I380" s="39" t="s">
        <v>99</v>
      </c>
      <c r="J380" s="44">
        <v>-557.16999999999996</v>
      </c>
      <c r="K380" s="39" t="s">
        <v>100</v>
      </c>
      <c r="L380" s="39" t="s">
        <v>66</v>
      </c>
      <c r="M380" s="39" t="str">
        <f>+VLOOKUP(C380/1,Map!A:B,2,FALSE)</f>
        <v>Other revenue - late payment charge</v>
      </c>
      <c r="N380" s="39" t="str">
        <f>+VLOOKUP(L380/1,Map!E:G,3,FALSE)</f>
        <v>KY-OWENTON WW</v>
      </c>
    </row>
    <row r="381" spans="1:14" hidden="1">
      <c r="A381" s="39" t="s">
        <v>95</v>
      </c>
      <c r="B381" s="39" t="s">
        <v>96</v>
      </c>
      <c r="C381" s="39" t="s">
        <v>56</v>
      </c>
      <c r="D381" s="43">
        <v>43012</v>
      </c>
      <c r="E381" s="39" t="s">
        <v>34</v>
      </c>
      <c r="F381" s="39" t="s">
        <v>52</v>
      </c>
      <c r="G381" s="39" t="s">
        <v>275</v>
      </c>
      <c r="H381" s="39" t="s">
        <v>420</v>
      </c>
      <c r="I381" s="39" t="s">
        <v>99</v>
      </c>
      <c r="J381" s="44">
        <v>-8.0399999999999991</v>
      </c>
      <c r="K381" s="39" t="s">
        <v>100</v>
      </c>
      <c r="L381" s="39" t="s">
        <v>58</v>
      </c>
      <c r="M381" s="39" t="str">
        <f>+VLOOKUP(C381/1,Map!A:B,2,FALSE)</f>
        <v>Other revenue - late payment charge</v>
      </c>
      <c r="N381" s="39" t="str">
        <f>+VLOOKUP(L381/1,Map!E:G,3,FALSE)</f>
        <v>KY-CORPORATE</v>
      </c>
    </row>
    <row r="382" spans="1:14" hidden="1">
      <c r="A382" s="39" t="s">
        <v>95</v>
      </c>
      <c r="B382" s="39" t="s">
        <v>96</v>
      </c>
      <c r="C382" s="39" t="s">
        <v>56</v>
      </c>
      <c r="D382" s="43">
        <v>43010</v>
      </c>
      <c r="E382" s="39" t="s">
        <v>34</v>
      </c>
      <c r="F382" s="39" t="s">
        <v>52</v>
      </c>
      <c r="G382" s="39" t="s">
        <v>275</v>
      </c>
      <c r="H382" s="39" t="s">
        <v>421</v>
      </c>
      <c r="I382" s="39" t="s">
        <v>244</v>
      </c>
      <c r="J382" s="44">
        <v>3.84</v>
      </c>
      <c r="K382" s="39" t="s">
        <v>100</v>
      </c>
      <c r="L382" s="39" t="s">
        <v>60</v>
      </c>
      <c r="M382" s="39" t="str">
        <f>+VLOOKUP(C382/1,Map!A:B,2,FALSE)</f>
        <v>Other revenue - late payment charge</v>
      </c>
      <c r="N382" s="39" t="str">
        <f>+VLOOKUP(L382/1,Map!E:G,3,FALSE)</f>
        <v>KY-CENTRAL</v>
      </c>
    </row>
    <row r="383" spans="1:14" hidden="1">
      <c r="A383" s="39" t="s">
        <v>95</v>
      </c>
      <c r="B383" s="39" t="s">
        <v>96</v>
      </c>
      <c r="C383" s="39" t="s">
        <v>56</v>
      </c>
      <c r="D383" s="43">
        <v>43011</v>
      </c>
      <c r="E383" s="39" t="s">
        <v>34</v>
      </c>
      <c r="F383" s="39" t="s">
        <v>52</v>
      </c>
      <c r="G383" s="39" t="s">
        <v>275</v>
      </c>
      <c r="H383" s="39" t="s">
        <v>422</v>
      </c>
      <c r="I383" s="39" t="s">
        <v>244</v>
      </c>
      <c r="J383" s="44">
        <v>10.7</v>
      </c>
      <c r="K383" s="39" t="s">
        <v>100</v>
      </c>
      <c r="L383" s="39" t="s">
        <v>60</v>
      </c>
      <c r="M383" s="39" t="str">
        <f>+VLOOKUP(C383/1,Map!A:B,2,FALSE)</f>
        <v>Other revenue - late payment charge</v>
      </c>
      <c r="N383" s="39" t="str">
        <f>+VLOOKUP(L383/1,Map!E:G,3,FALSE)</f>
        <v>KY-CENTRAL</v>
      </c>
    </row>
    <row r="384" spans="1:14" hidden="1">
      <c r="A384" s="39" t="s">
        <v>95</v>
      </c>
      <c r="B384" s="39" t="s">
        <v>96</v>
      </c>
      <c r="C384" s="39" t="s">
        <v>56</v>
      </c>
      <c r="D384" s="43">
        <v>43011</v>
      </c>
      <c r="E384" s="39" t="s">
        <v>34</v>
      </c>
      <c r="F384" s="39" t="s">
        <v>52</v>
      </c>
      <c r="G384" s="39" t="s">
        <v>275</v>
      </c>
      <c r="H384" s="39" t="s">
        <v>423</v>
      </c>
      <c r="I384" s="39" t="s">
        <v>99</v>
      </c>
      <c r="J384" s="44">
        <v>-5.3</v>
      </c>
      <c r="K384" s="39" t="s">
        <v>100</v>
      </c>
      <c r="L384" s="39" t="s">
        <v>60</v>
      </c>
      <c r="M384" s="39" t="str">
        <f>+VLOOKUP(C384/1,Map!A:B,2,FALSE)</f>
        <v>Other revenue - late payment charge</v>
      </c>
      <c r="N384" s="39" t="str">
        <f>+VLOOKUP(L384/1,Map!E:G,3,FALSE)</f>
        <v>KY-CENTRAL</v>
      </c>
    </row>
    <row r="385" spans="1:14" hidden="1">
      <c r="A385" s="39" t="s">
        <v>95</v>
      </c>
      <c r="B385" s="39" t="s">
        <v>96</v>
      </c>
      <c r="C385" s="39" t="s">
        <v>56</v>
      </c>
      <c r="D385" s="43">
        <v>43010</v>
      </c>
      <c r="E385" s="39" t="s">
        <v>34</v>
      </c>
      <c r="F385" s="39" t="s">
        <v>52</v>
      </c>
      <c r="G385" s="39" t="s">
        <v>275</v>
      </c>
      <c r="H385" s="39" t="s">
        <v>424</v>
      </c>
      <c r="I385" s="39" t="s">
        <v>244</v>
      </c>
      <c r="J385" s="44">
        <v>8.57</v>
      </c>
      <c r="K385" s="39" t="s">
        <v>100</v>
      </c>
      <c r="L385" s="39" t="s">
        <v>60</v>
      </c>
      <c r="M385" s="39" t="str">
        <f>+VLOOKUP(C385/1,Map!A:B,2,FALSE)</f>
        <v>Other revenue - late payment charge</v>
      </c>
      <c r="N385" s="39" t="str">
        <f>+VLOOKUP(L385/1,Map!E:G,3,FALSE)</f>
        <v>KY-CENTRAL</v>
      </c>
    </row>
    <row r="386" spans="1:14" hidden="1">
      <c r="A386" s="39" t="s">
        <v>95</v>
      </c>
      <c r="B386" s="39" t="s">
        <v>96</v>
      </c>
      <c r="C386" s="39" t="s">
        <v>56</v>
      </c>
      <c r="D386" s="43">
        <v>43011</v>
      </c>
      <c r="E386" s="39" t="s">
        <v>34</v>
      </c>
      <c r="F386" s="39" t="s">
        <v>52</v>
      </c>
      <c r="G386" s="39" t="s">
        <v>275</v>
      </c>
      <c r="H386" s="39" t="s">
        <v>425</v>
      </c>
      <c r="I386" s="39" t="s">
        <v>99</v>
      </c>
      <c r="J386" s="44">
        <v>-6.25</v>
      </c>
      <c r="K386" s="39" t="s">
        <v>100</v>
      </c>
      <c r="L386" s="39" t="s">
        <v>60</v>
      </c>
      <c r="M386" s="39" t="str">
        <f>+VLOOKUP(C386/1,Map!A:B,2,FALSE)</f>
        <v>Other revenue - late payment charge</v>
      </c>
      <c r="N386" s="39" t="str">
        <f>+VLOOKUP(L386/1,Map!E:G,3,FALSE)</f>
        <v>KY-CENTRAL</v>
      </c>
    </row>
    <row r="387" spans="1:14" hidden="1">
      <c r="A387" s="39" t="s">
        <v>95</v>
      </c>
      <c r="B387" s="39" t="s">
        <v>96</v>
      </c>
      <c r="C387" s="39" t="s">
        <v>56</v>
      </c>
      <c r="D387" s="43">
        <v>43012</v>
      </c>
      <c r="E387" s="39" t="s">
        <v>34</v>
      </c>
      <c r="F387" s="39" t="s">
        <v>52</v>
      </c>
      <c r="G387" s="39" t="s">
        <v>275</v>
      </c>
      <c r="H387" s="39" t="s">
        <v>426</v>
      </c>
      <c r="I387" s="39" t="s">
        <v>99</v>
      </c>
      <c r="J387" s="44">
        <v>-55.21</v>
      </c>
      <c r="K387" s="39" t="s">
        <v>100</v>
      </c>
      <c r="L387" s="39" t="s">
        <v>60</v>
      </c>
      <c r="M387" s="39" t="str">
        <f>+VLOOKUP(C387/1,Map!A:B,2,FALSE)</f>
        <v>Other revenue - late payment charge</v>
      </c>
      <c r="N387" s="39" t="str">
        <f>+VLOOKUP(L387/1,Map!E:G,3,FALSE)</f>
        <v>KY-CENTRAL</v>
      </c>
    </row>
    <row r="388" spans="1:14" hidden="1">
      <c r="A388" s="39" t="s">
        <v>95</v>
      </c>
      <c r="B388" s="39" t="s">
        <v>96</v>
      </c>
      <c r="C388" s="39" t="s">
        <v>56</v>
      </c>
      <c r="D388" s="43">
        <v>43011</v>
      </c>
      <c r="E388" s="39" t="s">
        <v>34</v>
      </c>
      <c r="F388" s="39" t="s">
        <v>52</v>
      </c>
      <c r="G388" s="39" t="s">
        <v>275</v>
      </c>
      <c r="H388" s="39" t="s">
        <v>427</v>
      </c>
      <c r="I388" s="39" t="s">
        <v>244</v>
      </c>
      <c r="J388" s="44">
        <v>4.91</v>
      </c>
      <c r="K388" s="39" t="s">
        <v>100</v>
      </c>
      <c r="L388" s="39" t="s">
        <v>60</v>
      </c>
      <c r="M388" s="39" t="str">
        <f>+VLOOKUP(C388/1,Map!A:B,2,FALSE)</f>
        <v>Other revenue - late payment charge</v>
      </c>
      <c r="N388" s="39" t="str">
        <f>+VLOOKUP(L388/1,Map!E:G,3,FALSE)</f>
        <v>KY-CENTRAL</v>
      </c>
    </row>
    <row r="389" spans="1:14" hidden="1">
      <c r="A389" s="39" t="s">
        <v>95</v>
      </c>
      <c r="B389" s="39" t="s">
        <v>96</v>
      </c>
      <c r="C389" s="39" t="s">
        <v>56</v>
      </c>
      <c r="D389" s="43">
        <v>43012</v>
      </c>
      <c r="E389" s="39" t="s">
        <v>34</v>
      </c>
      <c r="F389" s="39" t="s">
        <v>52</v>
      </c>
      <c r="G389" s="39" t="s">
        <v>275</v>
      </c>
      <c r="H389" s="39" t="s">
        <v>428</v>
      </c>
      <c r="I389" s="39" t="s">
        <v>244</v>
      </c>
      <c r="J389" s="44">
        <v>24.21</v>
      </c>
      <c r="K389" s="39" t="s">
        <v>100</v>
      </c>
      <c r="L389" s="39" t="s">
        <v>60</v>
      </c>
      <c r="M389" s="39" t="str">
        <f>+VLOOKUP(C389/1,Map!A:B,2,FALSE)</f>
        <v>Other revenue - late payment charge</v>
      </c>
      <c r="N389" s="39" t="str">
        <f>+VLOOKUP(L389/1,Map!E:G,3,FALSE)</f>
        <v>KY-CENTRAL</v>
      </c>
    </row>
    <row r="390" spans="1:14" hidden="1">
      <c r="A390" s="39" t="s">
        <v>95</v>
      </c>
      <c r="B390" s="39" t="s">
        <v>96</v>
      </c>
      <c r="C390" s="39" t="s">
        <v>56</v>
      </c>
      <c r="D390" s="43">
        <v>43013</v>
      </c>
      <c r="E390" s="39" t="s">
        <v>34</v>
      </c>
      <c r="F390" s="39" t="s">
        <v>52</v>
      </c>
      <c r="G390" s="39" t="s">
        <v>275</v>
      </c>
      <c r="H390" s="39" t="s">
        <v>429</v>
      </c>
      <c r="I390" s="39" t="s">
        <v>99</v>
      </c>
      <c r="J390" s="44">
        <v>-30.58</v>
      </c>
      <c r="K390" s="39" t="s">
        <v>100</v>
      </c>
      <c r="L390" s="39" t="s">
        <v>66</v>
      </c>
      <c r="M390" s="39" t="str">
        <f>+VLOOKUP(C390/1,Map!A:B,2,FALSE)</f>
        <v>Other revenue - late payment charge</v>
      </c>
      <c r="N390" s="39" t="str">
        <f>+VLOOKUP(L390/1,Map!E:G,3,FALSE)</f>
        <v>KY-OWENTON WW</v>
      </c>
    </row>
    <row r="391" spans="1:14" hidden="1">
      <c r="A391" s="39" t="s">
        <v>95</v>
      </c>
      <c r="B391" s="39" t="s">
        <v>96</v>
      </c>
      <c r="C391" s="39" t="s">
        <v>56</v>
      </c>
      <c r="D391" s="43">
        <v>43013</v>
      </c>
      <c r="E391" s="39" t="s">
        <v>34</v>
      </c>
      <c r="F391" s="39" t="s">
        <v>52</v>
      </c>
      <c r="G391" s="39" t="s">
        <v>275</v>
      </c>
      <c r="H391" s="39" t="s">
        <v>429</v>
      </c>
      <c r="I391" s="39" t="s">
        <v>99</v>
      </c>
      <c r="J391" s="44">
        <v>-13.74</v>
      </c>
      <c r="K391" s="39" t="s">
        <v>100</v>
      </c>
      <c r="L391" s="39" t="s">
        <v>64</v>
      </c>
      <c r="M391" s="39" t="str">
        <f>+VLOOKUP(C391/1,Map!A:B,2,FALSE)</f>
        <v>Other revenue - late payment charge</v>
      </c>
      <c r="N391" s="39" t="str">
        <f>+VLOOKUP(L391/1,Map!E:G,3,FALSE)</f>
        <v>KY-NORTH</v>
      </c>
    </row>
    <row r="392" spans="1:14" hidden="1">
      <c r="A392" s="39" t="s">
        <v>95</v>
      </c>
      <c r="B392" s="39" t="s">
        <v>96</v>
      </c>
      <c r="C392" s="39" t="s">
        <v>56</v>
      </c>
      <c r="D392" s="43">
        <v>43013</v>
      </c>
      <c r="E392" s="39" t="s">
        <v>34</v>
      </c>
      <c r="F392" s="39" t="s">
        <v>52</v>
      </c>
      <c r="G392" s="39" t="s">
        <v>275</v>
      </c>
      <c r="H392" s="39" t="s">
        <v>429</v>
      </c>
      <c r="I392" s="39" t="s">
        <v>99</v>
      </c>
      <c r="J392" s="44">
        <v>-7.04</v>
      </c>
      <c r="K392" s="39" t="s">
        <v>100</v>
      </c>
      <c r="L392" s="39" t="s">
        <v>58</v>
      </c>
      <c r="M392" s="39" t="str">
        <f>+VLOOKUP(C392/1,Map!A:B,2,FALSE)</f>
        <v>Other revenue - late payment charge</v>
      </c>
      <c r="N392" s="39" t="str">
        <f>+VLOOKUP(L392/1,Map!E:G,3,FALSE)</f>
        <v>KY-CORPORATE</v>
      </c>
    </row>
    <row r="393" spans="1:14" hidden="1">
      <c r="A393" s="39" t="s">
        <v>95</v>
      </c>
      <c r="B393" s="39" t="s">
        <v>96</v>
      </c>
      <c r="C393" s="39" t="s">
        <v>56</v>
      </c>
      <c r="D393" s="43">
        <v>43013</v>
      </c>
      <c r="E393" s="39" t="s">
        <v>34</v>
      </c>
      <c r="F393" s="39" t="s">
        <v>52</v>
      </c>
      <c r="G393" s="39" t="s">
        <v>275</v>
      </c>
      <c r="H393" s="39" t="s">
        <v>429</v>
      </c>
      <c r="I393" s="39" t="s">
        <v>99</v>
      </c>
      <c r="J393" s="44">
        <v>-2944.51</v>
      </c>
      <c r="K393" s="39" t="s">
        <v>100</v>
      </c>
      <c r="L393" s="39" t="s">
        <v>60</v>
      </c>
      <c r="M393" s="39" t="str">
        <f>+VLOOKUP(C393/1,Map!A:B,2,FALSE)</f>
        <v>Other revenue - late payment charge</v>
      </c>
      <c r="N393" s="39" t="str">
        <f>+VLOOKUP(L393/1,Map!E:G,3,FALSE)</f>
        <v>KY-CENTRAL</v>
      </c>
    </row>
    <row r="394" spans="1:14" hidden="1">
      <c r="A394" s="39" t="s">
        <v>95</v>
      </c>
      <c r="B394" s="39" t="s">
        <v>96</v>
      </c>
      <c r="C394" s="39" t="s">
        <v>56</v>
      </c>
      <c r="D394" s="43">
        <v>43010</v>
      </c>
      <c r="E394" s="39" t="s">
        <v>34</v>
      </c>
      <c r="F394" s="39" t="s">
        <v>52</v>
      </c>
      <c r="G394" s="39" t="s">
        <v>275</v>
      </c>
      <c r="H394" s="39" t="s">
        <v>430</v>
      </c>
      <c r="I394" s="39" t="s">
        <v>244</v>
      </c>
      <c r="J394" s="44">
        <v>7.98</v>
      </c>
      <c r="K394" s="39" t="s">
        <v>100</v>
      </c>
      <c r="L394" s="39" t="s">
        <v>60</v>
      </c>
      <c r="M394" s="39" t="str">
        <f>+VLOOKUP(C394/1,Map!A:B,2,FALSE)</f>
        <v>Other revenue - late payment charge</v>
      </c>
      <c r="N394" s="39" t="str">
        <f>+VLOOKUP(L394/1,Map!E:G,3,FALSE)</f>
        <v>KY-CENTRAL</v>
      </c>
    </row>
    <row r="395" spans="1:14" hidden="1">
      <c r="A395" s="39" t="s">
        <v>95</v>
      </c>
      <c r="B395" s="39" t="s">
        <v>96</v>
      </c>
      <c r="C395" s="39" t="s">
        <v>56</v>
      </c>
      <c r="D395" s="43">
        <v>43012</v>
      </c>
      <c r="E395" s="39" t="s">
        <v>34</v>
      </c>
      <c r="F395" s="39" t="s">
        <v>52</v>
      </c>
      <c r="G395" s="39" t="s">
        <v>275</v>
      </c>
      <c r="H395" s="39" t="s">
        <v>431</v>
      </c>
      <c r="I395" s="39" t="s">
        <v>244</v>
      </c>
      <c r="J395" s="44">
        <v>0.77</v>
      </c>
      <c r="K395" s="39" t="s">
        <v>100</v>
      </c>
      <c r="L395" s="39" t="s">
        <v>60</v>
      </c>
      <c r="M395" s="39" t="str">
        <f>+VLOOKUP(C395/1,Map!A:B,2,FALSE)</f>
        <v>Other revenue - late payment charge</v>
      </c>
      <c r="N395" s="39" t="str">
        <f>+VLOOKUP(L395/1,Map!E:G,3,FALSE)</f>
        <v>KY-CENTRAL</v>
      </c>
    </row>
    <row r="396" spans="1:14" hidden="1">
      <c r="A396" s="39" t="s">
        <v>95</v>
      </c>
      <c r="B396" s="39" t="s">
        <v>96</v>
      </c>
      <c r="C396" s="39" t="s">
        <v>56</v>
      </c>
      <c r="D396" s="43">
        <v>43012</v>
      </c>
      <c r="E396" s="39" t="s">
        <v>34</v>
      </c>
      <c r="F396" s="39" t="s">
        <v>52</v>
      </c>
      <c r="G396" s="39" t="s">
        <v>275</v>
      </c>
      <c r="H396" s="39" t="s">
        <v>432</v>
      </c>
      <c r="I396" s="39" t="s">
        <v>244</v>
      </c>
      <c r="J396" s="44">
        <v>11.75</v>
      </c>
      <c r="K396" s="39" t="s">
        <v>100</v>
      </c>
      <c r="L396" s="39" t="s">
        <v>60</v>
      </c>
      <c r="M396" s="39" t="str">
        <f>+VLOOKUP(C396/1,Map!A:B,2,FALSE)</f>
        <v>Other revenue - late payment charge</v>
      </c>
      <c r="N396" s="39" t="str">
        <f>+VLOOKUP(L396/1,Map!E:G,3,FALSE)</f>
        <v>KY-CENTRAL</v>
      </c>
    </row>
    <row r="397" spans="1:14" hidden="1">
      <c r="A397" s="39" t="s">
        <v>95</v>
      </c>
      <c r="B397" s="39" t="s">
        <v>96</v>
      </c>
      <c r="C397" s="39" t="s">
        <v>56</v>
      </c>
      <c r="D397" s="43">
        <v>43013</v>
      </c>
      <c r="E397" s="39" t="s">
        <v>34</v>
      </c>
      <c r="F397" s="39" t="s">
        <v>52</v>
      </c>
      <c r="G397" s="39" t="s">
        <v>275</v>
      </c>
      <c r="H397" s="39" t="s">
        <v>433</v>
      </c>
      <c r="I397" s="39" t="s">
        <v>244</v>
      </c>
      <c r="J397" s="44">
        <v>8.09</v>
      </c>
      <c r="K397" s="39" t="s">
        <v>100</v>
      </c>
      <c r="L397" s="39" t="s">
        <v>60</v>
      </c>
      <c r="M397" s="39" t="str">
        <f>+VLOOKUP(C397/1,Map!A:B,2,FALSE)</f>
        <v>Other revenue - late payment charge</v>
      </c>
      <c r="N397" s="39" t="str">
        <f>+VLOOKUP(L397/1,Map!E:G,3,FALSE)</f>
        <v>KY-CENTRAL</v>
      </c>
    </row>
    <row r="398" spans="1:14" hidden="1">
      <c r="A398" s="39" t="s">
        <v>95</v>
      </c>
      <c r="B398" s="39" t="s">
        <v>96</v>
      </c>
      <c r="C398" s="39" t="s">
        <v>56</v>
      </c>
      <c r="D398" s="43">
        <v>43012</v>
      </c>
      <c r="E398" s="39" t="s">
        <v>34</v>
      </c>
      <c r="F398" s="39" t="s">
        <v>52</v>
      </c>
      <c r="G398" s="39" t="s">
        <v>275</v>
      </c>
      <c r="H398" s="39" t="s">
        <v>434</v>
      </c>
      <c r="I398" s="39" t="s">
        <v>99</v>
      </c>
      <c r="J398" s="44">
        <v>-5.77</v>
      </c>
      <c r="K398" s="39" t="s">
        <v>100</v>
      </c>
      <c r="L398" s="39" t="s">
        <v>60</v>
      </c>
      <c r="M398" s="39" t="str">
        <f>+VLOOKUP(C398/1,Map!A:B,2,FALSE)</f>
        <v>Other revenue - late payment charge</v>
      </c>
      <c r="N398" s="39" t="str">
        <f>+VLOOKUP(L398/1,Map!E:G,3,FALSE)</f>
        <v>KY-CENTRAL</v>
      </c>
    </row>
    <row r="399" spans="1:14" hidden="1">
      <c r="A399" s="39" t="s">
        <v>95</v>
      </c>
      <c r="B399" s="39" t="s">
        <v>96</v>
      </c>
      <c r="C399" s="39" t="s">
        <v>56</v>
      </c>
      <c r="D399" s="43">
        <v>43013</v>
      </c>
      <c r="E399" s="39" t="s">
        <v>34</v>
      </c>
      <c r="F399" s="39" t="s">
        <v>52</v>
      </c>
      <c r="G399" s="39" t="s">
        <v>275</v>
      </c>
      <c r="H399" s="39" t="s">
        <v>435</v>
      </c>
      <c r="I399" s="39" t="s">
        <v>99</v>
      </c>
      <c r="J399" s="44">
        <v>-2.88</v>
      </c>
      <c r="K399" s="39" t="s">
        <v>100</v>
      </c>
      <c r="L399" s="39" t="s">
        <v>66</v>
      </c>
      <c r="M399" s="39" t="str">
        <f>+VLOOKUP(C399/1,Map!A:B,2,FALSE)</f>
        <v>Other revenue - late payment charge</v>
      </c>
      <c r="N399" s="39" t="str">
        <f>+VLOOKUP(L399/1,Map!E:G,3,FALSE)</f>
        <v>KY-OWENTON WW</v>
      </c>
    </row>
    <row r="400" spans="1:14" hidden="1">
      <c r="A400" s="39" t="s">
        <v>95</v>
      </c>
      <c r="B400" s="39" t="s">
        <v>96</v>
      </c>
      <c r="C400" s="39" t="s">
        <v>56</v>
      </c>
      <c r="D400" s="43">
        <v>43013</v>
      </c>
      <c r="E400" s="39" t="s">
        <v>34</v>
      </c>
      <c r="F400" s="39" t="s">
        <v>52</v>
      </c>
      <c r="G400" s="39" t="s">
        <v>275</v>
      </c>
      <c r="H400" s="39" t="s">
        <v>435</v>
      </c>
      <c r="I400" s="39" t="s">
        <v>99</v>
      </c>
      <c r="J400" s="44">
        <v>-52.49</v>
      </c>
      <c r="K400" s="39" t="s">
        <v>100</v>
      </c>
      <c r="L400" s="39" t="s">
        <v>60</v>
      </c>
      <c r="M400" s="39" t="str">
        <f>+VLOOKUP(C400/1,Map!A:B,2,FALSE)</f>
        <v>Other revenue - late payment charge</v>
      </c>
      <c r="N400" s="39" t="str">
        <f>+VLOOKUP(L400/1,Map!E:G,3,FALSE)</f>
        <v>KY-CENTRAL</v>
      </c>
    </row>
    <row r="401" spans="1:14" hidden="1">
      <c r="A401" s="39" t="s">
        <v>95</v>
      </c>
      <c r="B401" s="39" t="s">
        <v>96</v>
      </c>
      <c r="C401" s="39" t="s">
        <v>56</v>
      </c>
      <c r="D401" s="43">
        <v>43013</v>
      </c>
      <c r="E401" s="39" t="s">
        <v>34</v>
      </c>
      <c r="F401" s="39" t="s">
        <v>52</v>
      </c>
      <c r="G401" s="39" t="s">
        <v>275</v>
      </c>
      <c r="H401" s="39" t="s">
        <v>436</v>
      </c>
      <c r="I401" s="39" t="s">
        <v>244</v>
      </c>
      <c r="J401" s="44">
        <v>11.18</v>
      </c>
      <c r="K401" s="39" t="s">
        <v>100</v>
      </c>
      <c r="L401" s="39" t="s">
        <v>60</v>
      </c>
      <c r="M401" s="39" t="str">
        <f>+VLOOKUP(C401/1,Map!A:B,2,FALSE)</f>
        <v>Other revenue - late payment charge</v>
      </c>
      <c r="N401" s="39" t="str">
        <f>+VLOOKUP(L401/1,Map!E:G,3,FALSE)</f>
        <v>KY-CENTRAL</v>
      </c>
    </row>
    <row r="402" spans="1:14" hidden="1">
      <c r="A402" s="39" t="s">
        <v>95</v>
      </c>
      <c r="B402" s="39" t="s">
        <v>96</v>
      </c>
      <c r="C402" s="39" t="s">
        <v>56</v>
      </c>
      <c r="D402" s="43">
        <v>43014</v>
      </c>
      <c r="E402" s="39" t="s">
        <v>34</v>
      </c>
      <c r="F402" s="39" t="s">
        <v>52</v>
      </c>
      <c r="G402" s="39" t="s">
        <v>275</v>
      </c>
      <c r="H402" s="39" t="s">
        <v>437</v>
      </c>
      <c r="I402" s="39" t="s">
        <v>99</v>
      </c>
      <c r="J402" s="44">
        <v>-3931.82</v>
      </c>
      <c r="K402" s="39" t="s">
        <v>100</v>
      </c>
      <c r="L402" s="39" t="s">
        <v>60</v>
      </c>
      <c r="M402" s="39" t="str">
        <f>+VLOOKUP(C402/1,Map!A:B,2,FALSE)</f>
        <v>Other revenue - late payment charge</v>
      </c>
      <c r="N402" s="39" t="str">
        <f>+VLOOKUP(L402/1,Map!E:G,3,FALSE)</f>
        <v>KY-CENTRAL</v>
      </c>
    </row>
    <row r="403" spans="1:14" hidden="1">
      <c r="A403" s="39" t="s">
        <v>95</v>
      </c>
      <c r="B403" s="39" t="s">
        <v>96</v>
      </c>
      <c r="C403" s="39" t="s">
        <v>56</v>
      </c>
      <c r="D403" s="43">
        <v>43014</v>
      </c>
      <c r="E403" s="39" t="s">
        <v>34</v>
      </c>
      <c r="F403" s="39" t="s">
        <v>52</v>
      </c>
      <c r="G403" s="39" t="s">
        <v>275</v>
      </c>
      <c r="H403" s="39" t="s">
        <v>437</v>
      </c>
      <c r="I403" s="39" t="s">
        <v>99</v>
      </c>
      <c r="J403" s="44">
        <v>-5.33</v>
      </c>
      <c r="K403" s="39" t="s">
        <v>100</v>
      </c>
      <c r="L403" s="39" t="s">
        <v>64</v>
      </c>
      <c r="M403" s="39" t="str">
        <f>+VLOOKUP(C403/1,Map!A:B,2,FALSE)</f>
        <v>Other revenue - late payment charge</v>
      </c>
      <c r="N403" s="39" t="str">
        <f>+VLOOKUP(L403/1,Map!E:G,3,FALSE)</f>
        <v>KY-NORTH</v>
      </c>
    </row>
    <row r="404" spans="1:14" hidden="1">
      <c r="A404" s="39" t="s">
        <v>95</v>
      </c>
      <c r="B404" s="39" t="s">
        <v>96</v>
      </c>
      <c r="C404" s="39" t="s">
        <v>56</v>
      </c>
      <c r="D404" s="43">
        <v>43014</v>
      </c>
      <c r="E404" s="39" t="s">
        <v>34</v>
      </c>
      <c r="F404" s="39" t="s">
        <v>52</v>
      </c>
      <c r="G404" s="39" t="s">
        <v>275</v>
      </c>
      <c r="H404" s="39" t="s">
        <v>437</v>
      </c>
      <c r="I404" s="39" t="s">
        <v>99</v>
      </c>
      <c r="J404" s="44">
        <v>-55.05</v>
      </c>
      <c r="K404" s="39" t="s">
        <v>100</v>
      </c>
      <c r="L404" s="39" t="s">
        <v>66</v>
      </c>
      <c r="M404" s="39" t="str">
        <f>+VLOOKUP(C404/1,Map!A:B,2,FALSE)</f>
        <v>Other revenue - late payment charge</v>
      </c>
      <c r="N404" s="39" t="str">
        <f>+VLOOKUP(L404/1,Map!E:G,3,FALSE)</f>
        <v>KY-OWENTON WW</v>
      </c>
    </row>
    <row r="405" spans="1:14" hidden="1">
      <c r="A405" s="39" t="s">
        <v>95</v>
      </c>
      <c r="B405" s="39" t="s">
        <v>96</v>
      </c>
      <c r="C405" s="39" t="s">
        <v>56</v>
      </c>
      <c r="D405" s="43">
        <v>43014</v>
      </c>
      <c r="E405" s="39" t="s">
        <v>34</v>
      </c>
      <c r="F405" s="39" t="s">
        <v>52</v>
      </c>
      <c r="G405" s="39" t="s">
        <v>275</v>
      </c>
      <c r="H405" s="39" t="s">
        <v>438</v>
      </c>
      <c r="I405" s="39" t="s">
        <v>244</v>
      </c>
      <c r="J405" s="44">
        <v>0.95</v>
      </c>
      <c r="K405" s="39" t="s">
        <v>100</v>
      </c>
      <c r="L405" s="39" t="s">
        <v>64</v>
      </c>
      <c r="M405" s="39" t="str">
        <f>+VLOOKUP(C405/1,Map!A:B,2,FALSE)</f>
        <v>Other revenue - late payment charge</v>
      </c>
      <c r="N405" s="39" t="str">
        <f>+VLOOKUP(L405/1,Map!E:G,3,FALSE)</f>
        <v>KY-NORTH</v>
      </c>
    </row>
    <row r="406" spans="1:14" hidden="1">
      <c r="A406" s="39" t="s">
        <v>95</v>
      </c>
      <c r="B406" s="39" t="s">
        <v>96</v>
      </c>
      <c r="C406" s="39" t="s">
        <v>56</v>
      </c>
      <c r="D406" s="43">
        <v>43014</v>
      </c>
      <c r="E406" s="39" t="s">
        <v>34</v>
      </c>
      <c r="F406" s="39" t="s">
        <v>52</v>
      </c>
      <c r="G406" s="39" t="s">
        <v>275</v>
      </c>
      <c r="H406" s="39" t="s">
        <v>438</v>
      </c>
      <c r="I406" s="39" t="s">
        <v>244</v>
      </c>
      <c r="J406" s="44">
        <v>8.5500000000000007</v>
      </c>
      <c r="K406" s="39" t="s">
        <v>100</v>
      </c>
      <c r="L406" s="39" t="s">
        <v>60</v>
      </c>
      <c r="M406" s="39" t="str">
        <f>+VLOOKUP(C406/1,Map!A:B,2,FALSE)</f>
        <v>Other revenue - late payment charge</v>
      </c>
      <c r="N406" s="39" t="str">
        <f>+VLOOKUP(L406/1,Map!E:G,3,FALSE)</f>
        <v>KY-CENTRAL</v>
      </c>
    </row>
    <row r="407" spans="1:14" hidden="1">
      <c r="A407" s="39" t="s">
        <v>95</v>
      </c>
      <c r="B407" s="39" t="s">
        <v>96</v>
      </c>
      <c r="C407" s="39" t="s">
        <v>56</v>
      </c>
      <c r="D407" s="43">
        <v>43013</v>
      </c>
      <c r="E407" s="39" t="s">
        <v>34</v>
      </c>
      <c r="F407" s="39" t="s">
        <v>52</v>
      </c>
      <c r="G407" s="39" t="s">
        <v>275</v>
      </c>
      <c r="H407" s="39" t="s">
        <v>439</v>
      </c>
      <c r="I407" s="39" t="s">
        <v>99</v>
      </c>
      <c r="J407" s="44">
        <v>-119.8</v>
      </c>
      <c r="K407" s="39" t="s">
        <v>100</v>
      </c>
      <c r="L407" s="39" t="s">
        <v>60</v>
      </c>
      <c r="M407" s="39" t="str">
        <f>+VLOOKUP(C407/1,Map!A:B,2,FALSE)</f>
        <v>Other revenue - late payment charge</v>
      </c>
      <c r="N407" s="39" t="str">
        <f>+VLOOKUP(L407/1,Map!E:G,3,FALSE)</f>
        <v>KY-CENTRAL</v>
      </c>
    </row>
    <row r="408" spans="1:14" hidden="1">
      <c r="A408" s="39" t="s">
        <v>95</v>
      </c>
      <c r="B408" s="39" t="s">
        <v>96</v>
      </c>
      <c r="C408" s="39" t="s">
        <v>56</v>
      </c>
      <c r="D408" s="43">
        <v>43014</v>
      </c>
      <c r="E408" s="39" t="s">
        <v>34</v>
      </c>
      <c r="F408" s="39" t="s">
        <v>52</v>
      </c>
      <c r="G408" s="39" t="s">
        <v>275</v>
      </c>
      <c r="H408" s="39" t="s">
        <v>440</v>
      </c>
      <c r="I408" s="39" t="s">
        <v>99</v>
      </c>
      <c r="J408" s="44">
        <v>-3.06</v>
      </c>
      <c r="K408" s="39" t="s">
        <v>100</v>
      </c>
      <c r="L408" s="39" t="s">
        <v>64</v>
      </c>
      <c r="M408" s="39" t="str">
        <f>+VLOOKUP(C408/1,Map!A:B,2,FALSE)</f>
        <v>Other revenue - late payment charge</v>
      </c>
      <c r="N408" s="39" t="str">
        <f>+VLOOKUP(L408/1,Map!E:G,3,FALSE)</f>
        <v>KY-NORTH</v>
      </c>
    </row>
    <row r="409" spans="1:14" hidden="1">
      <c r="A409" s="39" t="s">
        <v>95</v>
      </c>
      <c r="B409" s="39" t="s">
        <v>96</v>
      </c>
      <c r="C409" s="39" t="s">
        <v>56</v>
      </c>
      <c r="D409" s="43">
        <v>43014</v>
      </c>
      <c r="E409" s="39" t="s">
        <v>34</v>
      </c>
      <c r="F409" s="39" t="s">
        <v>52</v>
      </c>
      <c r="G409" s="39" t="s">
        <v>275</v>
      </c>
      <c r="H409" s="39" t="s">
        <v>440</v>
      </c>
      <c r="I409" s="39" t="s">
        <v>99</v>
      </c>
      <c r="J409" s="44">
        <v>-13.99</v>
      </c>
      <c r="K409" s="39" t="s">
        <v>100</v>
      </c>
      <c r="L409" s="39" t="s">
        <v>60</v>
      </c>
      <c r="M409" s="39" t="str">
        <f>+VLOOKUP(C409/1,Map!A:B,2,FALSE)</f>
        <v>Other revenue - late payment charge</v>
      </c>
      <c r="N409" s="39" t="str">
        <f>+VLOOKUP(L409/1,Map!E:G,3,FALSE)</f>
        <v>KY-CENTRAL</v>
      </c>
    </row>
    <row r="410" spans="1:14" hidden="1">
      <c r="A410" s="39" t="s">
        <v>95</v>
      </c>
      <c r="B410" s="39" t="s">
        <v>96</v>
      </c>
      <c r="C410" s="39" t="s">
        <v>56</v>
      </c>
      <c r="D410" s="43">
        <v>43014</v>
      </c>
      <c r="E410" s="39" t="s">
        <v>34</v>
      </c>
      <c r="F410" s="39" t="s">
        <v>52</v>
      </c>
      <c r="G410" s="39" t="s">
        <v>275</v>
      </c>
      <c r="H410" s="39" t="s">
        <v>441</v>
      </c>
      <c r="I410" s="39" t="s">
        <v>244</v>
      </c>
      <c r="J410" s="44">
        <v>4.8600000000000003</v>
      </c>
      <c r="K410" s="39" t="s">
        <v>100</v>
      </c>
      <c r="L410" s="39" t="s">
        <v>60</v>
      </c>
      <c r="M410" s="39" t="str">
        <f>+VLOOKUP(C410/1,Map!A:B,2,FALSE)</f>
        <v>Other revenue - late payment charge</v>
      </c>
      <c r="N410" s="39" t="str">
        <f>+VLOOKUP(L410/1,Map!E:G,3,FALSE)</f>
        <v>KY-CENTRAL</v>
      </c>
    </row>
    <row r="411" spans="1:14" hidden="1">
      <c r="A411" s="39" t="s">
        <v>95</v>
      </c>
      <c r="B411" s="39" t="s">
        <v>96</v>
      </c>
      <c r="C411" s="39" t="s">
        <v>56</v>
      </c>
      <c r="D411" s="43">
        <v>43017</v>
      </c>
      <c r="E411" s="39" t="s">
        <v>34</v>
      </c>
      <c r="F411" s="39" t="s">
        <v>52</v>
      </c>
      <c r="G411" s="39" t="s">
        <v>275</v>
      </c>
      <c r="H411" s="39" t="s">
        <v>442</v>
      </c>
      <c r="I411" s="39" t="s">
        <v>99</v>
      </c>
      <c r="J411" s="44">
        <v>-2914.22</v>
      </c>
      <c r="K411" s="39" t="s">
        <v>100</v>
      </c>
      <c r="L411" s="39" t="s">
        <v>60</v>
      </c>
      <c r="M411" s="39" t="str">
        <f>+VLOOKUP(C411/1,Map!A:B,2,FALSE)</f>
        <v>Other revenue - late payment charge</v>
      </c>
      <c r="N411" s="39" t="str">
        <f>+VLOOKUP(L411/1,Map!E:G,3,FALSE)</f>
        <v>KY-CENTRAL</v>
      </c>
    </row>
    <row r="412" spans="1:14" hidden="1">
      <c r="A412" s="39" t="s">
        <v>95</v>
      </c>
      <c r="B412" s="39" t="s">
        <v>96</v>
      </c>
      <c r="C412" s="39" t="s">
        <v>56</v>
      </c>
      <c r="D412" s="43">
        <v>43017</v>
      </c>
      <c r="E412" s="39" t="s">
        <v>34</v>
      </c>
      <c r="F412" s="39" t="s">
        <v>52</v>
      </c>
      <c r="G412" s="39" t="s">
        <v>275</v>
      </c>
      <c r="H412" s="39" t="s">
        <v>442</v>
      </c>
      <c r="I412" s="39" t="s">
        <v>99</v>
      </c>
      <c r="J412" s="44">
        <v>-12.88</v>
      </c>
      <c r="K412" s="39" t="s">
        <v>100</v>
      </c>
      <c r="L412" s="39" t="s">
        <v>66</v>
      </c>
      <c r="M412" s="39" t="str">
        <f>+VLOOKUP(C412/1,Map!A:B,2,FALSE)</f>
        <v>Other revenue - late payment charge</v>
      </c>
      <c r="N412" s="39" t="str">
        <f>+VLOOKUP(L412/1,Map!E:G,3,FALSE)</f>
        <v>KY-OWENTON WW</v>
      </c>
    </row>
    <row r="413" spans="1:14" hidden="1">
      <c r="A413" s="39" t="s">
        <v>95</v>
      </c>
      <c r="B413" s="39" t="s">
        <v>96</v>
      </c>
      <c r="C413" s="39" t="s">
        <v>56</v>
      </c>
      <c r="D413" s="43">
        <v>43017</v>
      </c>
      <c r="E413" s="39" t="s">
        <v>34</v>
      </c>
      <c r="F413" s="39" t="s">
        <v>52</v>
      </c>
      <c r="G413" s="39" t="s">
        <v>275</v>
      </c>
      <c r="H413" s="39" t="s">
        <v>442</v>
      </c>
      <c r="I413" s="39" t="s">
        <v>99</v>
      </c>
      <c r="J413" s="44">
        <v>-5.51</v>
      </c>
      <c r="K413" s="39" t="s">
        <v>100</v>
      </c>
      <c r="L413" s="39" t="s">
        <v>64</v>
      </c>
      <c r="M413" s="39" t="str">
        <f>+VLOOKUP(C413/1,Map!A:B,2,FALSE)</f>
        <v>Other revenue - late payment charge</v>
      </c>
      <c r="N413" s="39" t="str">
        <f>+VLOOKUP(L413/1,Map!E:G,3,FALSE)</f>
        <v>KY-NORTH</v>
      </c>
    </row>
    <row r="414" spans="1:14" hidden="1">
      <c r="A414" s="39" t="s">
        <v>95</v>
      </c>
      <c r="B414" s="39" t="s">
        <v>96</v>
      </c>
      <c r="C414" s="39" t="s">
        <v>56</v>
      </c>
      <c r="D414" s="43">
        <v>43018</v>
      </c>
      <c r="E414" s="39" t="s">
        <v>34</v>
      </c>
      <c r="F414" s="39" t="s">
        <v>52</v>
      </c>
      <c r="G414" s="39" t="s">
        <v>275</v>
      </c>
      <c r="H414" s="39" t="s">
        <v>443</v>
      </c>
      <c r="I414" s="39" t="s">
        <v>244</v>
      </c>
      <c r="J414" s="44">
        <v>30.94</v>
      </c>
      <c r="K414" s="39" t="s">
        <v>100</v>
      </c>
      <c r="L414" s="39" t="s">
        <v>60</v>
      </c>
      <c r="M414" s="39" t="str">
        <f>+VLOOKUP(C414/1,Map!A:B,2,FALSE)</f>
        <v>Other revenue - late payment charge</v>
      </c>
      <c r="N414" s="39" t="str">
        <f>+VLOOKUP(L414/1,Map!E:G,3,FALSE)</f>
        <v>KY-CENTRAL</v>
      </c>
    </row>
    <row r="415" spans="1:14" hidden="1">
      <c r="A415" s="39" t="s">
        <v>95</v>
      </c>
      <c r="B415" s="39" t="s">
        <v>96</v>
      </c>
      <c r="C415" s="39" t="s">
        <v>56</v>
      </c>
      <c r="D415" s="43">
        <v>43014</v>
      </c>
      <c r="E415" s="39" t="s">
        <v>34</v>
      </c>
      <c r="F415" s="39" t="s">
        <v>52</v>
      </c>
      <c r="G415" s="39" t="s">
        <v>275</v>
      </c>
      <c r="H415" s="39" t="s">
        <v>444</v>
      </c>
      <c r="I415" s="39" t="s">
        <v>99</v>
      </c>
      <c r="J415" s="44">
        <v>-865.4</v>
      </c>
      <c r="K415" s="39" t="s">
        <v>100</v>
      </c>
      <c r="L415" s="39" t="s">
        <v>60</v>
      </c>
      <c r="M415" s="39" t="str">
        <f>+VLOOKUP(C415/1,Map!A:B,2,FALSE)</f>
        <v>Other revenue - late payment charge</v>
      </c>
      <c r="N415" s="39" t="str">
        <f>+VLOOKUP(L415/1,Map!E:G,3,FALSE)</f>
        <v>KY-CENTRAL</v>
      </c>
    </row>
    <row r="416" spans="1:14" hidden="1">
      <c r="A416" s="39" t="s">
        <v>95</v>
      </c>
      <c r="B416" s="39" t="s">
        <v>96</v>
      </c>
      <c r="C416" s="39" t="s">
        <v>56</v>
      </c>
      <c r="D416" s="43">
        <v>43018</v>
      </c>
      <c r="E416" s="39" t="s">
        <v>34</v>
      </c>
      <c r="F416" s="39" t="s">
        <v>52</v>
      </c>
      <c r="G416" s="39" t="s">
        <v>275</v>
      </c>
      <c r="H416" s="39" t="s">
        <v>445</v>
      </c>
      <c r="I416" s="39" t="s">
        <v>99</v>
      </c>
      <c r="J416" s="44">
        <v>-2747.83</v>
      </c>
      <c r="K416" s="39" t="s">
        <v>100</v>
      </c>
      <c r="L416" s="39" t="s">
        <v>60</v>
      </c>
      <c r="M416" s="39" t="str">
        <f>+VLOOKUP(C416/1,Map!A:B,2,FALSE)</f>
        <v>Other revenue - late payment charge</v>
      </c>
      <c r="N416" s="39" t="str">
        <f>+VLOOKUP(L416/1,Map!E:G,3,FALSE)</f>
        <v>KY-CENTRAL</v>
      </c>
    </row>
    <row r="417" spans="1:14" hidden="1">
      <c r="A417" s="39" t="s">
        <v>95</v>
      </c>
      <c r="B417" s="39" t="s">
        <v>96</v>
      </c>
      <c r="C417" s="39" t="s">
        <v>56</v>
      </c>
      <c r="D417" s="43">
        <v>43018</v>
      </c>
      <c r="E417" s="39" t="s">
        <v>34</v>
      </c>
      <c r="F417" s="39" t="s">
        <v>52</v>
      </c>
      <c r="G417" s="39" t="s">
        <v>275</v>
      </c>
      <c r="H417" s="39" t="s">
        <v>446</v>
      </c>
      <c r="I417" s="39" t="s">
        <v>99</v>
      </c>
      <c r="J417" s="44">
        <v>-2421.33</v>
      </c>
      <c r="K417" s="39" t="s">
        <v>100</v>
      </c>
      <c r="L417" s="39" t="s">
        <v>60</v>
      </c>
      <c r="M417" s="39" t="str">
        <f>+VLOOKUP(C417/1,Map!A:B,2,FALSE)</f>
        <v>Other revenue - late payment charge</v>
      </c>
      <c r="N417" s="39" t="str">
        <f>+VLOOKUP(L417/1,Map!E:G,3,FALSE)</f>
        <v>KY-CENTRAL</v>
      </c>
    </row>
    <row r="418" spans="1:14" hidden="1">
      <c r="A418" s="39" t="s">
        <v>95</v>
      </c>
      <c r="B418" s="39" t="s">
        <v>96</v>
      </c>
      <c r="C418" s="39" t="s">
        <v>56</v>
      </c>
      <c r="D418" s="43">
        <v>43018</v>
      </c>
      <c r="E418" s="39" t="s">
        <v>34</v>
      </c>
      <c r="F418" s="39" t="s">
        <v>52</v>
      </c>
      <c r="G418" s="39" t="s">
        <v>275</v>
      </c>
      <c r="H418" s="39" t="s">
        <v>446</v>
      </c>
      <c r="I418" s="39" t="s">
        <v>99</v>
      </c>
      <c r="J418" s="44">
        <v>-1.78</v>
      </c>
      <c r="K418" s="39" t="s">
        <v>100</v>
      </c>
      <c r="L418" s="39" t="s">
        <v>64</v>
      </c>
      <c r="M418" s="39" t="str">
        <f>+VLOOKUP(C418/1,Map!A:B,2,FALSE)</f>
        <v>Other revenue - late payment charge</v>
      </c>
      <c r="N418" s="39" t="str">
        <f>+VLOOKUP(L418/1,Map!E:G,3,FALSE)</f>
        <v>KY-NORTH</v>
      </c>
    </row>
    <row r="419" spans="1:14" hidden="1">
      <c r="A419" s="39" t="s">
        <v>95</v>
      </c>
      <c r="B419" s="39" t="s">
        <v>96</v>
      </c>
      <c r="C419" s="39" t="s">
        <v>56</v>
      </c>
      <c r="D419" s="43">
        <v>43018</v>
      </c>
      <c r="E419" s="39" t="s">
        <v>34</v>
      </c>
      <c r="F419" s="39" t="s">
        <v>52</v>
      </c>
      <c r="G419" s="39" t="s">
        <v>275</v>
      </c>
      <c r="H419" s="39" t="s">
        <v>446</v>
      </c>
      <c r="I419" s="39" t="s">
        <v>99</v>
      </c>
      <c r="J419" s="44">
        <v>-10.9</v>
      </c>
      <c r="K419" s="39" t="s">
        <v>100</v>
      </c>
      <c r="L419" s="39" t="s">
        <v>58</v>
      </c>
      <c r="M419" s="39" t="str">
        <f>+VLOOKUP(C419/1,Map!A:B,2,FALSE)</f>
        <v>Other revenue - late payment charge</v>
      </c>
      <c r="N419" s="39" t="str">
        <f>+VLOOKUP(L419/1,Map!E:G,3,FALSE)</f>
        <v>KY-CORPORATE</v>
      </c>
    </row>
    <row r="420" spans="1:14" hidden="1">
      <c r="A420" s="39" t="s">
        <v>95</v>
      </c>
      <c r="B420" s="39" t="s">
        <v>96</v>
      </c>
      <c r="C420" s="39" t="s">
        <v>56</v>
      </c>
      <c r="D420" s="43">
        <v>43019</v>
      </c>
      <c r="E420" s="39" t="s">
        <v>34</v>
      </c>
      <c r="F420" s="39" t="s">
        <v>52</v>
      </c>
      <c r="G420" s="39" t="s">
        <v>275</v>
      </c>
      <c r="H420" s="39" t="s">
        <v>447</v>
      </c>
      <c r="I420" s="39" t="s">
        <v>99</v>
      </c>
      <c r="J420" s="44">
        <v>-3155.7</v>
      </c>
      <c r="K420" s="39" t="s">
        <v>100</v>
      </c>
      <c r="L420" s="39" t="s">
        <v>60</v>
      </c>
      <c r="M420" s="39" t="str">
        <f>+VLOOKUP(C420/1,Map!A:B,2,FALSE)</f>
        <v>Other revenue - late payment charge</v>
      </c>
      <c r="N420" s="39" t="str">
        <f>+VLOOKUP(L420/1,Map!E:G,3,FALSE)</f>
        <v>KY-CENTRAL</v>
      </c>
    </row>
    <row r="421" spans="1:14" hidden="1">
      <c r="A421" s="39" t="s">
        <v>95</v>
      </c>
      <c r="B421" s="39" t="s">
        <v>96</v>
      </c>
      <c r="C421" s="39" t="s">
        <v>56</v>
      </c>
      <c r="D421" s="43">
        <v>43019</v>
      </c>
      <c r="E421" s="39" t="s">
        <v>34</v>
      </c>
      <c r="F421" s="39" t="s">
        <v>52</v>
      </c>
      <c r="G421" s="39" t="s">
        <v>275</v>
      </c>
      <c r="H421" s="39" t="s">
        <v>447</v>
      </c>
      <c r="I421" s="39" t="s">
        <v>99</v>
      </c>
      <c r="J421" s="44">
        <v>-1.91</v>
      </c>
      <c r="K421" s="39" t="s">
        <v>100</v>
      </c>
      <c r="L421" s="39" t="s">
        <v>58</v>
      </c>
      <c r="M421" s="39" t="str">
        <f>+VLOOKUP(C421/1,Map!A:B,2,FALSE)</f>
        <v>Other revenue - late payment charge</v>
      </c>
      <c r="N421" s="39" t="str">
        <f>+VLOOKUP(L421/1,Map!E:G,3,FALSE)</f>
        <v>KY-CORPORATE</v>
      </c>
    </row>
    <row r="422" spans="1:14" hidden="1">
      <c r="A422" s="39" t="s">
        <v>95</v>
      </c>
      <c r="B422" s="39" t="s">
        <v>96</v>
      </c>
      <c r="C422" s="39" t="s">
        <v>56</v>
      </c>
      <c r="D422" s="43">
        <v>43019</v>
      </c>
      <c r="E422" s="39" t="s">
        <v>34</v>
      </c>
      <c r="F422" s="39" t="s">
        <v>52</v>
      </c>
      <c r="G422" s="39" t="s">
        <v>275</v>
      </c>
      <c r="H422" s="39" t="s">
        <v>447</v>
      </c>
      <c r="I422" s="39" t="s">
        <v>99</v>
      </c>
      <c r="J422" s="44">
        <v>-8.8699999999999992</v>
      </c>
      <c r="K422" s="39" t="s">
        <v>100</v>
      </c>
      <c r="L422" s="39" t="s">
        <v>64</v>
      </c>
      <c r="M422" s="39" t="str">
        <f>+VLOOKUP(C422/1,Map!A:B,2,FALSE)</f>
        <v>Other revenue - late payment charge</v>
      </c>
      <c r="N422" s="39" t="str">
        <f>+VLOOKUP(L422/1,Map!E:G,3,FALSE)</f>
        <v>KY-NORTH</v>
      </c>
    </row>
    <row r="423" spans="1:14" hidden="1">
      <c r="A423" s="39" t="s">
        <v>95</v>
      </c>
      <c r="B423" s="39" t="s">
        <v>96</v>
      </c>
      <c r="C423" s="39" t="s">
        <v>56</v>
      </c>
      <c r="D423" s="43">
        <v>43018</v>
      </c>
      <c r="E423" s="39" t="s">
        <v>34</v>
      </c>
      <c r="F423" s="39" t="s">
        <v>52</v>
      </c>
      <c r="G423" s="39" t="s">
        <v>275</v>
      </c>
      <c r="H423" s="39" t="s">
        <v>448</v>
      </c>
      <c r="I423" s="39" t="s">
        <v>99</v>
      </c>
      <c r="J423" s="44">
        <v>-32.26</v>
      </c>
      <c r="K423" s="39" t="s">
        <v>100</v>
      </c>
      <c r="L423" s="39" t="s">
        <v>60</v>
      </c>
      <c r="M423" s="39" t="str">
        <f>+VLOOKUP(C423/1,Map!A:B,2,FALSE)</f>
        <v>Other revenue - late payment charge</v>
      </c>
      <c r="N423" s="39" t="str">
        <f>+VLOOKUP(L423/1,Map!E:G,3,FALSE)</f>
        <v>KY-CENTRAL</v>
      </c>
    </row>
    <row r="424" spans="1:14" hidden="1">
      <c r="A424" s="39" t="s">
        <v>95</v>
      </c>
      <c r="B424" s="39" t="s">
        <v>96</v>
      </c>
      <c r="C424" s="39" t="s">
        <v>56</v>
      </c>
      <c r="D424" s="43">
        <v>43019</v>
      </c>
      <c r="E424" s="39" t="s">
        <v>34</v>
      </c>
      <c r="F424" s="39" t="s">
        <v>52</v>
      </c>
      <c r="G424" s="39" t="s">
        <v>275</v>
      </c>
      <c r="H424" s="39" t="s">
        <v>449</v>
      </c>
      <c r="I424" s="39" t="s">
        <v>99</v>
      </c>
      <c r="J424" s="44">
        <v>-1.48</v>
      </c>
      <c r="K424" s="39" t="s">
        <v>100</v>
      </c>
      <c r="L424" s="39" t="s">
        <v>60</v>
      </c>
      <c r="M424" s="39" t="str">
        <f>+VLOOKUP(C424/1,Map!A:B,2,FALSE)</f>
        <v>Other revenue - late payment charge</v>
      </c>
      <c r="N424" s="39" t="str">
        <f>+VLOOKUP(L424/1,Map!E:G,3,FALSE)</f>
        <v>KY-CENTRAL</v>
      </c>
    </row>
    <row r="425" spans="1:14" hidden="1">
      <c r="A425" s="39" t="s">
        <v>95</v>
      </c>
      <c r="B425" s="39" t="s">
        <v>96</v>
      </c>
      <c r="C425" s="39" t="s">
        <v>56</v>
      </c>
      <c r="D425" s="43">
        <v>43018</v>
      </c>
      <c r="E425" s="39" t="s">
        <v>34</v>
      </c>
      <c r="F425" s="39" t="s">
        <v>52</v>
      </c>
      <c r="G425" s="39" t="s">
        <v>275</v>
      </c>
      <c r="H425" s="39" t="s">
        <v>450</v>
      </c>
      <c r="I425" s="39" t="s">
        <v>244</v>
      </c>
      <c r="J425" s="44">
        <v>3.39</v>
      </c>
      <c r="K425" s="39" t="s">
        <v>100</v>
      </c>
      <c r="L425" s="39" t="s">
        <v>60</v>
      </c>
      <c r="M425" s="39" t="str">
        <f>+VLOOKUP(C425/1,Map!A:B,2,FALSE)</f>
        <v>Other revenue - late payment charge</v>
      </c>
      <c r="N425" s="39" t="str">
        <f>+VLOOKUP(L425/1,Map!E:G,3,FALSE)</f>
        <v>KY-CENTRAL</v>
      </c>
    </row>
    <row r="426" spans="1:14" hidden="1">
      <c r="A426" s="39" t="s">
        <v>95</v>
      </c>
      <c r="B426" s="39" t="s">
        <v>96</v>
      </c>
      <c r="C426" s="39" t="s">
        <v>56</v>
      </c>
      <c r="D426" s="43">
        <v>43010</v>
      </c>
      <c r="E426" s="39" t="s">
        <v>34</v>
      </c>
      <c r="F426" s="39" t="s">
        <v>52</v>
      </c>
      <c r="G426" s="39" t="s">
        <v>275</v>
      </c>
      <c r="H426" s="39" t="s">
        <v>451</v>
      </c>
      <c r="I426" s="39" t="s">
        <v>244</v>
      </c>
      <c r="J426" s="44">
        <v>4.51</v>
      </c>
      <c r="K426" s="39" t="s">
        <v>100</v>
      </c>
      <c r="L426" s="39" t="s">
        <v>60</v>
      </c>
      <c r="M426" s="39" t="str">
        <f>+VLOOKUP(C426/1,Map!A:B,2,FALSE)</f>
        <v>Other revenue - late payment charge</v>
      </c>
      <c r="N426" s="39" t="str">
        <f>+VLOOKUP(L426/1,Map!E:G,3,FALSE)</f>
        <v>KY-CENTRAL</v>
      </c>
    </row>
    <row r="427" spans="1:14" hidden="1">
      <c r="A427" s="39" t="s">
        <v>95</v>
      </c>
      <c r="B427" s="39" t="s">
        <v>96</v>
      </c>
      <c r="C427" s="39" t="s">
        <v>56</v>
      </c>
      <c r="D427" s="43">
        <v>43014</v>
      </c>
      <c r="E427" s="39" t="s">
        <v>34</v>
      </c>
      <c r="F427" s="39" t="s">
        <v>52</v>
      </c>
      <c r="G427" s="39" t="s">
        <v>275</v>
      </c>
      <c r="H427" s="39" t="s">
        <v>452</v>
      </c>
      <c r="I427" s="39" t="s">
        <v>244</v>
      </c>
      <c r="J427" s="44">
        <v>2.62</v>
      </c>
      <c r="K427" s="39" t="s">
        <v>100</v>
      </c>
      <c r="L427" s="39" t="s">
        <v>60</v>
      </c>
      <c r="M427" s="39" t="str">
        <f>+VLOOKUP(C427/1,Map!A:B,2,FALSE)</f>
        <v>Other revenue - late payment charge</v>
      </c>
      <c r="N427" s="39" t="str">
        <f>+VLOOKUP(L427/1,Map!E:G,3,FALSE)</f>
        <v>KY-CENTRAL</v>
      </c>
    </row>
    <row r="428" spans="1:14" hidden="1">
      <c r="A428" s="39" t="s">
        <v>95</v>
      </c>
      <c r="B428" s="39" t="s">
        <v>96</v>
      </c>
      <c r="C428" s="39" t="s">
        <v>56</v>
      </c>
      <c r="D428" s="43">
        <v>43018</v>
      </c>
      <c r="E428" s="39" t="s">
        <v>34</v>
      </c>
      <c r="F428" s="39" t="s">
        <v>52</v>
      </c>
      <c r="G428" s="39" t="s">
        <v>275</v>
      </c>
      <c r="H428" s="39" t="s">
        <v>453</v>
      </c>
      <c r="I428" s="39" t="s">
        <v>244</v>
      </c>
      <c r="J428" s="44">
        <v>75.38</v>
      </c>
      <c r="K428" s="39" t="s">
        <v>100</v>
      </c>
      <c r="L428" s="39" t="s">
        <v>60</v>
      </c>
      <c r="M428" s="39" t="str">
        <f>+VLOOKUP(C428/1,Map!A:B,2,FALSE)</f>
        <v>Other revenue - late payment charge</v>
      </c>
      <c r="N428" s="39" t="str">
        <f>+VLOOKUP(L428/1,Map!E:G,3,FALSE)</f>
        <v>KY-CENTRAL</v>
      </c>
    </row>
    <row r="429" spans="1:14" hidden="1">
      <c r="A429" s="39" t="s">
        <v>95</v>
      </c>
      <c r="B429" s="39" t="s">
        <v>96</v>
      </c>
      <c r="C429" s="39" t="s">
        <v>56</v>
      </c>
      <c r="D429" s="43">
        <v>43014</v>
      </c>
      <c r="E429" s="39" t="s">
        <v>34</v>
      </c>
      <c r="F429" s="39" t="s">
        <v>52</v>
      </c>
      <c r="G429" s="39" t="s">
        <v>275</v>
      </c>
      <c r="H429" s="39" t="s">
        <v>454</v>
      </c>
      <c r="I429" s="39" t="s">
        <v>99</v>
      </c>
      <c r="J429" s="44">
        <v>-0.66</v>
      </c>
      <c r="K429" s="39" t="s">
        <v>100</v>
      </c>
      <c r="L429" s="39" t="s">
        <v>60</v>
      </c>
      <c r="M429" s="39" t="str">
        <f>+VLOOKUP(C429/1,Map!A:B,2,FALSE)</f>
        <v>Other revenue - late payment charge</v>
      </c>
      <c r="N429" s="39" t="str">
        <f>+VLOOKUP(L429/1,Map!E:G,3,FALSE)</f>
        <v>KY-CENTRAL</v>
      </c>
    </row>
    <row r="430" spans="1:14" hidden="1">
      <c r="A430" s="39" t="s">
        <v>95</v>
      </c>
      <c r="B430" s="39" t="s">
        <v>96</v>
      </c>
      <c r="C430" s="39" t="s">
        <v>56</v>
      </c>
      <c r="D430" s="43">
        <v>43019</v>
      </c>
      <c r="E430" s="39" t="s">
        <v>34</v>
      </c>
      <c r="F430" s="39" t="s">
        <v>52</v>
      </c>
      <c r="G430" s="39" t="s">
        <v>275</v>
      </c>
      <c r="H430" s="39" t="s">
        <v>455</v>
      </c>
      <c r="I430" s="39" t="s">
        <v>244</v>
      </c>
      <c r="J430" s="44">
        <v>0.95</v>
      </c>
      <c r="K430" s="39" t="s">
        <v>100</v>
      </c>
      <c r="L430" s="39" t="s">
        <v>60</v>
      </c>
      <c r="M430" s="39" t="str">
        <f>+VLOOKUP(C430/1,Map!A:B,2,FALSE)</f>
        <v>Other revenue - late payment charge</v>
      </c>
      <c r="N430" s="39" t="str">
        <f>+VLOOKUP(L430/1,Map!E:G,3,FALSE)</f>
        <v>KY-CENTRAL</v>
      </c>
    </row>
    <row r="431" spans="1:14" hidden="1">
      <c r="A431" s="39" t="s">
        <v>95</v>
      </c>
      <c r="B431" s="39" t="s">
        <v>96</v>
      </c>
      <c r="C431" s="39" t="s">
        <v>56</v>
      </c>
      <c r="D431" s="43">
        <v>43020</v>
      </c>
      <c r="E431" s="39" t="s">
        <v>34</v>
      </c>
      <c r="F431" s="39" t="s">
        <v>52</v>
      </c>
      <c r="G431" s="39" t="s">
        <v>275</v>
      </c>
      <c r="H431" s="39" t="s">
        <v>456</v>
      </c>
      <c r="I431" s="39" t="s">
        <v>99</v>
      </c>
      <c r="J431" s="44">
        <v>-2284.81</v>
      </c>
      <c r="K431" s="39" t="s">
        <v>100</v>
      </c>
      <c r="L431" s="39" t="s">
        <v>60</v>
      </c>
      <c r="M431" s="39" t="str">
        <f>+VLOOKUP(C431/1,Map!A:B,2,FALSE)</f>
        <v>Other revenue - late payment charge</v>
      </c>
      <c r="N431" s="39" t="str">
        <f>+VLOOKUP(L431/1,Map!E:G,3,FALSE)</f>
        <v>KY-CENTRAL</v>
      </c>
    </row>
    <row r="432" spans="1:14" hidden="1">
      <c r="A432" s="39" t="s">
        <v>95</v>
      </c>
      <c r="B432" s="39" t="s">
        <v>96</v>
      </c>
      <c r="C432" s="39" t="s">
        <v>56</v>
      </c>
      <c r="D432" s="43">
        <v>43020</v>
      </c>
      <c r="E432" s="39" t="s">
        <v>34</v>
      </c>
      <c r="F432" s="39" t="s">
        <v>52</v>
      </c>
      <c r="G432" s="39" t="s">
        <v>275</v>
      </c>
      <c r="H432" s="39" t="s">
        <v>456</v>
      </c>
      <c r="I432" s="39" t="s">
        <v>99</v>
      </c>
      <c r="J432" s="44">
        <v>-1.28</v>
      </c>
      <c r="K432" s="39" t="s">
        <v>100</v>
      </c>
      <c r="L432" s="39" t="s">
        <v>66</v>
      </c>
      <c r="M432" s="39" t="str">
        <f>+VLOOKUP(C432/1,Map!A:B,2,FALSE)</f>
        <v>Other revenue - late payment charge</v>
      </c>
      <c r="N432" s="39" t="str">
        <f>+VLOOKUP(L432/1,Map!E:G,3,FALSE)</f>
        <v>KY-OWENTON WW</v>
      </c>
    </row>
    <row r="433" spans="1:14" hidden="1">
      <c r="A433" s="39" t="s">
        <v>95</v>
      </c>
      <c r="B433" s="39" t="s">
        <v>96</v>
      </c>
      <c r="C433" s="39" t="s">
        <v>56</v>
      </c>
      <c r="D433" s="43">
        <v>43020</v>
      </c>
      <c r="E433" s="39" t="s">
        <v>34</v>
      </c>
      <c r="F433" s="39" t="s">
        <v>52</v>
      </c>
      <c r="G433" s="39" t="s">
        <v>275</v>
      </c>
      <c r="H433" s="39" t="s">
        <v>456</v>
      </c>
      <c r="I433" s="39" t="s">
        <v>99</v>
      </c>
      <c r="J433" s="44">
        <v>-2.1800000000000002</v>
      </c>
      <c r="K433" s="39" t="s">
        <v>100</v>
      </c>
      <c r="L433" s="39" t="s">
        <v>64</v>
      </c>
      <c r="M433" s="39" t="str">
        <f>+VLOOKUP(C433/1,Map!A:B,2,FALSE)</f>
        <v>Other revenue - late payment charge</v>
      </c>
      <c r="N433" s="39" t="str">
        <f>+VLOOKUP(L433/1,Map!E:G,3,FALSE)</f>
        <v>KY-NORTH</v>
      </c>
    </row>
    <row r="434" spans="1:14" hidden="1">
      <c r="A434" s="39" t="s">
        <v>95</v>
      </c>
      <c r="B434" s="39" t="s">
        <v>96</v>
      </c>
      <c r="C434" s="39" t="s">
        <v>56</v>
      </c>
      <c r="D434" s="43">
        <v>43017</v>
      </c>
      <c r="E434" s="39" t="s">
        <v>34</v>
      </c>
      <c r="F434" s="39" t="s">
        <v>52</v>
      </c>
      <c r="G434" s="39" t="s">
        <v>275</v>
      </c>
      <c r="H434" s="39" t="s">
        <v>457</v>
      </c>
      <c r="I434" s="39" t="s">
        <v>244</v>
      </c>
      <c r="J434" s="44">
        <v>2.74</v>
      </c>
      <c r="K434" s="39" t="s">
        <v>100</v>
      </c>
      <c r="L434" s="39" t="s">
        <v>60</v>
      </c>
      <c r="M434" s="39" t="str">
        <f>+VLOOKUP(C434/1,Map!A:B,2,FALSE)</f>
        <v>Other revenue - late payment charge</v>
      </c>
      <c r="N434" s="39" t="str">
        <f>+VLOOKUP(L434/1,Map!E:G,3,FALSE)</f>
        <v>KY-CENTRAL</v>
      </c>
    </row>
    <row r="435" spans="1:14" hidden="1">
      <c r="A435" s="39" t="s">
        <v>95</v>
      </c>
      <c r="B435" s="39" t="s">
        <v>96</v>
      </c>
      <c r="C435" s="39" t="s">
        <v>56</v>
      </c>
      <c r="D435" s="43">
        <v>43018</v>
      </c>
      <c r="E435" s="39" t="s">
        <v>34</v>
      </c>
      <c r="F435" s="39" t="s">
        <v>52</v>
      </c>
      <c r="G435" s="39" t="s">
        <v>275</v>
      </c>
      <c r="H435" s="39" t="s">
        <v>458</v>
      </c>
      <c r="I435" s="39" t="s">
        <v>244</v>
      </c>
      <c r="J435" s="44">
        <v>2.31</v>
      </c>
      <c r="K435" s="39" t="s">
        <v>100</v>
      </c>
      <c r="L435" s="39" t="s">
        <v>64</v>
      </c>
      <c r="M435" s="39" t="str">
        <f>+VLOOKUP(C435/1,Map!A:B,2,FALSE)</f>
        <v>Other revenue - late payment charge</v>
      </c>
      <c r="N435" s="39" t="str">
        <f>+VLOOKUP(L435/1,Map!E:G,3,FALSE)</f>
        <v>KY-NORTH</v>
      </c>
    </row>
    <row r="436" spans="1:14" hidden="1">
      <c r="A436" s="39" t="s">
        <v>95</v>
      </c>
      <c r="B436" s="39" t="s">
        <v>96</v>
      </c>
      <c r="C436" s="39" t="s">
        <v>56</v>
      </c>
      <c r="D436" s="43">
        <v>43019</v>
      </c>
      <c r="E436" s="39" t="s">
        <v>34</v>
      </c>
      <c r="F436" s="39" t="s">
        <v>52</v>
      </c>
      <c r="G436" s="39" t="s">
        <v>275</v>
      </c>
      <c r="H436" s="39" t="s">
        <v>459</v>
      </c>
      <c r="I436" s="39" t="s">
        <v>244</v>
      </c>
      <c r="J436" s="44">
        <v>4.04</v>
      </c>
      <c r="K436" s="39" t="s">
        <v>100</v>
      </c>
      <c r="L436" s="39" t="s">
        <v>60</v>
      </c>
      <c r="M436" s="39" t="str">
        <f>+VLOOKUP(C436/1,Map!A:B,2,FALSE)</f>
        <v>Other revenue - late payment charge</v>
      </c>
      <c r="N436" s="39" t="str">
        <f>+VLOOKUP(L436/1,Map!E:G,3,FALSE)</f>
        <v>KY-CENTRAL</v>
      </c>
    </row>
    <row r="437" spans="1:14" hidden="1">
      <c r="A437" s="39" t="s">
        <v>95</v>
      </c>
      <c r="B437" s="39" t="s">
        <v>96</v>
      </c>
      <c r="C437" s="39" t="s">
        <v>56</v>
      </c>
      <c r="D437" s="43">
        <v>43019</v>
      </c>
      <c r="E437" s="39" t="s">
        <v>34</v>
      </c>
      <c r="F437" s="39" t="s">
        <v>52</v>
      </c>
      <c r="G437" s="39" t="s">
        <v>275</v>
      </c>
      <c r="H437" s="39" t="s">
        <v>460</v>
      </c>
      <c r="I437" s="39" t="s">
        <v>244</v>
      </c>
      <c r="J437" s="44">
        <v>1.89</v>
      </c>
      <c r="K437" s="39" t="s">
        <v>100</v>
      </c>
      <c r="L437" s="39" t="s">
        <v>60</v>
      </c>
      <c r="M437" s="39" t="str">
        <f>+VLOOKUP(C437/1,Map!A:B,2,FALSE)</f>
        <v>Other revenue - late payment charge</v>
      </c>
      <c r="N437" s="39" t="str">
        <f>+VLOOKUP(L437/1,Map!E:G,3,FALSE)</f>
        <v>KY-CENTRAL</v>
      </c>
    </row>
    <row r="438" spans="1:14" hidden="1">
      <c r="A438" s="39" t="s">
        <v>95</v>
      </c>
      <c r="B438" s="39" t="s">
        <v>96</v>
      </c>
      <c r="C438" s="39" t="s">
        <v>56</v>
      </c>
      <c r="D438" s="43">
        <v>43019</v>
      </c>
      <c r="E438" s="39" t="s">
        <v>34</v>
      </c>
      <c r="F438" s="39" t="s">
        <v>52</v>
      </c>
      <c r="G438" s="39" t="s">
        <v>275</v>
      </c>
      <c r="H438" s="39" t="s">
        <v>461</v>
      </c>
      <c r="I438" s="39" t="s">
        <v>99</v>
      </c>
      <c r="J438" s="44">
        <v>-7.45</v>
      </c>
      <c r="K438" s="39" t="s">
        <v>100</v>
      </c>
      <c r="L438" s="39" t="s">
        <v>60</v>
      </c>
      <c r="M438" s="39" t="str">
        <f>+VLOOKUP(C438/1,Map!A:B,2,FALSE)</f>
        <v>Other revenue - late payment charge</v>
      </c>
      <c r="N438" s="39" t="str">
        <f>+VLOOKUP(L438/1,Map!E:G,3,FALSE)</f>
        <v>KY-CENTRAL</v>
      </c>
    </row>
    <row r="439" spans="1:14" hidden="1">
      <c r="A439" s="39" t="s">
        <v>95</v>
      </c>
      <c r="B439" s="39" t="s">
        <v>96</v>
      </c>
      <c r="C439" s="39" t="s">
        <v>56</v>
      </c>
      <c r="D439" s="43">
        <v>43020</v>
      </c>
      <c r="E439" s="39" t="s">
        <v>34</v>
      </c>
      <c r="F439" s="39" t="s">
        <v>52</v>
      </c>
      <c r="G439" s="39" t="s">
        <v>275</v>
      </c>
      <c r="H439" s="39" t="s">
        <v>462</v>
      </c>
      <c r="I439" s="39" t="s">
        <v>99</v>
      </c>
      <c r="J439" s="44">
        <v>-1.68</v>
      </c>
      <c r="K439" s="39" t="s">
        <v>100</v>
      </c>
      <c r="L439" s="39" t="s">
        <v>64</v>
      </c>
      <c r="M439" s="39" t="str">
        <f>+VLOOKUP(C439/1,Map!A:B,2,FALSE)</f>
        <v>Other revenue - late payment charge</v>
      </c>
      <c r="N439" s="39" t="str">
        <f>+VLOOKUP(L439/1,Map!E:G,3,FALSE)</f>
        <v>KY-NORTH</v>
      </c>
    </row>
    <row r="440" spans="1:14" hidden="1">
      <c r="A440" s="39" t="s">
        <v>95</v>
      </c>
      <c r="B440" s="39" t="s">
        <v>96</v>
      </c>
      <c r="C440" s="39" t="s">
        <v>56</v>
      </c>
      <c r="D440" s="43">
        <v>43020</v>
      </c>
      <c r="E440" s="39" t="s">
        <v>34</v>
      </c>
      <c r="F440" s="39" t="s">
        <v>52</v>
      </c>
      <c r="G440" s="39" t="s">
        <v>275</v>
      </c>
      <c r="H440" s="39" t="s">
        <v>462</v>
      </c>
      <c r="I440" s="39" t="s">
        <v>99</v>
      </c>
      <c r="J440" s="44">
        <v>-286.29000000000002</v>
      </c>
      <c r="K440" s="39" t="s">
        <v>100</v>
      </c>
      <c r="L440" s="39" t="s">
        <v>60</v>
      </c>
      <c r="M440" s="39" t="str">
        <f>+VLOOKUP(C440/1,Map!A:B,2,FALSE)</f>
        <v>Other revenue - late payment charge</v>
      </c>
      <c r="N440" s="39" t="str">
        <f>+VLOOKUP(L440/1,Map!E:G,3,FALSE)</f>
        <v>KY-CENTRAL</v>
      </c>
    </row>
    <row r="441" spans="1:14" hidden="1">
      <c r="A441" s="39" t="s">
        <v>95</v>
      </c>
      <c r="B441" s="39" t="s">
        <v>96</v>
      </c>
      <c r="C441" s="39" t="s">
        <v>56</v>
      </c>
      <c r="D441" s="43">
        <v>43021</v>
      </c>
      <c r="E441" s="39" t="s">
        <v>34</v>
      </c>
      <c r="F441" s="39" t="s">
        <v>52</v>
      </c>
      <c r="G441" s="39" t="s">
        <v>275</v>
      </c>
      <c r="H441" s="39" t="s">
        <v>463</v>
      </c>
      <c r="I441" s="39" t="s">
        <v>99</v>
      </c>
      <c r="J441" s="44">
        <v>-1809.12</v>
      </c>
      <c r="K441" s="39" t="s">
        <v>100</v>
      </c>
      <c r="L441" s="39" t="s">
        <v>60</v>
      </c>
      <c r="M441" s="39" t="str">
        <f>+VLOOKUP(C441/1,Map!A:B,2,FALSE)</f>
        <v>Other revenue - late payment charge</v>
      </c>
      <c r="N441" s="39" t="str">
        <f>+VLOOKUP(L441/1,Map!E:G,3,FALSE)</f>
        <v>KY-CENTRAL</v>
      </c>
    </row>
    <row r="442" spans="1:14" hidden="1">
      <c r="A442" s="39" t="s">
        <v>95</v>
      </c>
      <c r="B442" s="39" t="s">
        <v>96</v>
      </c>
      <c r="C442" s="39" t="s">
        <v>56</v>
      </c>
      <c r="D442" s="43">
        <v>43021</v>
      </c>
      <c r="E442" s="39" t="s">
        <v>34</v>
      </c>
      <c r="F442" s="39" t="s">
        <v>52</v>
      </c>
      <c r="G442" s="39" t="s">
        <v>275</v>
      </c>
      <c r="H442" s="39" t="s">
        <v>463</v>
      </c>
      <c r="I442" s="39" t="s">
        <v>99</v>
      </c>
      <c r="J442" s="44">
        <v>-0.92</v>
      </c>
      <c r="K442" s="39" t="s">
        <v>100</v>
      </c>
      <c r="L442" s="39" t="s">
        <v>64</v>
      </c>
      <c r="M442" s="39" t="str">
        <f>+VLOOKUP(C442/1,Map!A:B,2,FALSE)</f>
        <v>Other revenue - late payment charge</v>
      </c>
      <c r="N442" s="39" t="str">
        <f>+VLOOKUP(L442/1,Map!E:G,3,FALSE)</f>
        <v>KY-NORTH</v>
      </c>
    </row>
    <row r="443" spans="1:14" hidden="1">
      <c r="A443" s="39" t="s">
        <v>95</v>
      </c>
      <c r="B443" s="39" t="s">
        <v>96</v>
      </c>
      <c r="C443" s="39" t="s">
        <v>56</v>
      </c>
      <c r="D443" s="43">
        <v>43021</v>
      </c>
      <c r="E443" s="39" t="s">
        <v>34</v>
      </c>
      <c r="F443" s="39" t="s">
        <v>52</v>
      </c>
      <c r="G443" s="39" t="s">
        <v>275</v>
      </c>
      <c r="H443" s="39" t="s">
        <v>463</v>
      </c>
      <c r="I443" s="39" t="s">
        <v>99</v>
      </c>
      <c r="J443" s="44">
        <v>-1.92</v>
      </c>
      <c r="K443" s="39" t="s">
        <v>100</v>
      </c>
      <c r="L443" s="39" t="s">
        <v>68</v>
      </c>
      <c r="M443" s="39" t="str">
        <f>+VLOOKUP(C443/1,Map!A:B,2,FALSE)</f>
        <v>Other revenue - late payment charge</v>
      </c>
      <c r="N443" s="39" t="str">
        <f>+VLOOKUP(L443/1,Map!E:G,3,FALSE)</f>
        <v>KY - RIDGEWOOD WW</v>
      </c>
    </row>
    <row r="444" spans="1:14" hidden="1">
      <c r="A444" s="39" t="s">
        <v>95</v>
      </c>
      <c r="B444" s="39" t="s">
        <v>96</v>
      </c>
      <c r="C444" s="39" t="s">
        <v>56</v>
      </c>
      <c r="D444" s="43">
        <v>43010</v>
      </c>
      <c r="E444" s="39" t="s">
        <v>34</v>
      </c>
      <c r="F444" s="39" t="s">
        <v>52</v>
      </c>
      <c r="G444" s="39" t="s">
        <v>275</v>
      </c>
      <c r="H444" s="39" t="s">
        <v>464</v>
      </c>
      <c r="I444" s="39" t="s">
        <v>244</v>
      </c>
      <c r="J444" s="44">
        <v>4.0199999999999996</v>
      </c>
      <c r="K444" s="39" t="s">
        <v>100</v>
      </c>
      <c r="L444" s="39" t="s">
        <v>60</v>
      </c>
      <c r="M444" s="39" t="str">
        <f>+VLOOKUP(C444/1,Map!A:B,2,FALSE)</f>
        <v>Other revenue - late payment charge</v>
      </c>
      <c r="N444" s="39" t="str">
        <f>+VLOOKUP(L444/1,Map!E:G,3,FALSE)</f>
        <v>KY-CENTRAL</v>
      </c>
    </row>
    <row r="445" spans="1:14" hidden="1">
      <c r="A445" s="39" t="s">
        <v>95</v>
      </c>
      <c r="B445" s="39" t="s">
        <v>96</v>
      </c>
      <c r="C445" s="39" t="s">
        <v>56</v>
      </c>
      <c r="D445" s="43">
        <v>43018</v>
      </c>
      <c r="E445" s="39" t="s">
        <v>34</v>
      </c>
      <c r="F445" s="39" t="s">
        <v>52</v>
      </c>
      <c r="G445" s="39" t="s">
        <v>275</v>
      </c>
      <c r="H445" s="39" t="s">
        <v>465</v>
      </c>
      <c r="I445" s="39" t="s">
        <v>244</v>
      </c>
      <c r="J445" s="44">
        <v>1.1499999999999999</v>
      </c>
      <c r="K445" s="39" t="s">
        <v>100</v>
      </c>
      <c r="L445" s="39" t="s">
        <v>60</v>
      </c>
      <c r="M445" s="39" t="str">
        <f>+VLOOKUP(C445/1,Map!A:B,2,FALSE)</f>
        <v>Other revenue - late payment charge</v>
      </c>
      <c r="N445" s="39" t="str">
        <f>+VLOOKUP(L445/1,Map!E:G,3,FALSE)</f>
        <v>KY-CENTRAL</v>
      </c>
    </row>
    <row r="446" spans="1:14" hidden="1">
      <c r="A446" s="39" t="s">
        <v>95</v>
      </c>
      <c r="B446" s="39" t="s">
        <v>96</v>
      </c>
      <c r="C446" s="39" t="s">
        <v>56</v>
      </c>
      <c r="D446" s="43">
        <v>43020</v>
      </c>
      <c r="E446" s="39" t="s">
        <v>34</v>
      </c>
      <c r="F446" s="39" t="s">
        <v>52</v>
      </c>
      <c r="G446" s="39" t="s">
        <v>275</v>
      </c>
      <c r="H446" s="39" t="s">
        <v>466</v>
      </c>
      <c r="I446" s="39" t="s">
        <v>244</v>
      </c>
      <c r="J446" s="44">
        <v>8.86</v>
      </c>
      <c r="K446" s="39" t="s">
        <v>100</v>
      </c>
      <c r="L446" s="39" t="s">
        <v>60</v>
      </c>
      <c r="M446" s="39" t="str">
        <f>+VLOOKUP(C446/1,Map!A:B,2,FALSE)</f>
        <v>Other revenue - late payment charge</v>
      </c>
      <c r="N446" s="39" t="str">
        <f>+VLOOKUP(L446/1,Map!E:G,3,FALSE)</f>
        <v>KY-CENTRAL</v>
      </c>
    </row>
    <row r="447" spans="1:14" hidden="1">
      <c r="A447" s="39" t="s">
        <v>95</v>
      </c>
      <c r="B447" s="39" t="s">
        <v>96</v>
      </c>
      <c r="C447" s="39" t="s">
        <v>56</v>
      </c>
      <c r="D447" s="43">
        <v>43020</v>
      </c>
      <c r="E447" s="39" t="s">
        <v>34</v>
      </c>
      <c r="F447" s="39" t="s">
        <v>52</v>
      </c>
      <c r="G447" s="39" t="s">
        <v>275</v>
      </c>
      <c r="H447" s="39" t="s">
        <v>467</v>
      </c>
      <c r="I447" s="39" t="s">
        <v>244</v>
      </c>
      <c r="J447" s="44">
        <v>1.64</v>
      </c>
      <c r="K447" s="39" t="s">
        <v>100</v>
      </c>
      <c r="L447" s="39" t="s">
        <v>60</v>
      </c>
      <c r="M447" s="39" t="str">
        <f>+VLOOKUP(C447/1,Map!A:B,2,FALSE)</f>
        <v>Other revenue - late payment charge</v>
      </c>
      <c r="N447" s="39" t="str">
        <f>+VLOOKUP(L447/1,Map!E:G,3,FALSE)</f>
        <v>KY-CENTRAL</v>
      </c>
    </row>
    <row r="448" spans="1:14" hidden="1">
      <c r="A448" s="39" t="s">
        <v>95</v>
      </c>
      <c r="B448" s="39" t="s">
        <v>96</v>
      </c>
      <c r="C448" s="39" t="s">
        <v>56</v>
      </c>
      <c r="D448" s="43">
        <v>43013</v>
      </c>
      <c r="E448" s="39" t="s">
        <v>34</v>
      </c>
      <c r="F448" s="39" t="s">
        <v>52</v>
      </c>
      <c r="G448" s="39" t="s">
        <v>275</v>
      </c>
      <c r="H448" s="39" t="s">
        <v>468</v>
      </c>
      <c r="I448" s="39" t="s">
        <v>244</v>
      </c>
      <c r="J448" s="44">
        <v>2.62</v>
      </c>
      <c r="K448" s="39" t="s">
        <v>100</v>
      </c>
      <c r="L448" s="39" t="s">
        <v>60</v>
      </c>
      <c r="M448" s="39" t="str">
        <f>+VLOOKUP(C448/1,Map!A:B,2,FALSE)</f>
        <v>Other revenue - late payment charge</v>
      </c>
      <c r="N448" s="39" t="str">
        <f>+VLOOKUP(L448/1,Map!E:G,3,FALSE)</f>
        <v>KY-CENTRAL</v>
      </c>
    </row>
    <row r="449" spans="1:14" hidden="1">
      <c r="A449" s="39" t="s">
        <v>95</v>
      </c>
      <c r="B449" s="39" t="s">
        <v>96</v>
      </c>
      <c r="C449" s="39" t="s">
        <v>56</v>
      </c>
      <c r="D449" s="43">
        <v>43020</v>
      </c>
      <c r="E449" s="39" t="s">
        <v>34</v>
      </c>
      <c r="F449" s="39" t="s">
        <v>52</v>
      </c>
      <c r="G449" s="39" t="s">
        <v>275</v>
      </c>
      <c r="H449" s="39" t="s">
        <v>469</v>
      </c>
      <c r="I449" s="39" t="s">
        <v>244</v>
      </c>
      <c r="J449" s="44">
        <v>4.0199999999999996</v>
      </c>
      <c r="K449" s="39" t="s">
        <v>100</v>
      </c>
      <c r="L449" s="39" t="s">
        <v>60</v>
      </c>
      <c r="M449" s="39" t="str">
        <f>+VLOOKUP(C449/1,Map!A:B,2,FALSE)</f>
        <v>Other revenue - late payment charge</v>
      </c>
      <c r="N449" s="39" t="str">
        <f>+VLOOKUP(L449/1,Map!E:G,3,FALSE)</f>
        <v>KY-CENTRAL</v>
      </c>
    </row>
    <row r="450" spans="1:14" hidden="1">
      <c r="A450" s="39" t="s">
        <v>95</v>
      </c>
      <c r="B450" s="39" t="s">
        <v>96</v>
      </c>
      <c r="C450" s="39" t="s">
        <v>56</v>
      </c>
      <c r="D450" s="43">
        <v>43021</v>
      </c>
      <c r="E450" s="39" t="s">
        <v>34</v>
      </c>
      <c r="F450" s="39" t="s">
        <v>52</v>
      </c>
      <c r="G450" s="39" t="s">
        <v>275</v>
      </c>
      <c r="H450" s="39" t="s">
        <v>470</v>
      </c>
      <c r="I450" s="39" t="s">
        <v>244</v>
      </c>
      <c r="J450" s="44">
        <v>4.0199999999999996</v>
      </c>
      <c r="K450" s="39" t="s">
        <v>100</v>
      </c>
      <c r="L450" s="39" t="s">
        <v>60</v>
      </c>
      <c r="M450" s="39" t="str">
        <f>+VLOOKUP(C450/1,Map!A:B,2,FALSE)</f>
        <v>Other revenue - late payment charge</v>
      </c>
      <c r="N450" s="39" t="str">
        <f>+VLOOKUP(L450/1,Map!E:G,3,FALSE)</f>
        <v>KY-CENTRAL</v>
      </c>
    </row>
    <row r="451" spans="1:14" hidden="1">
      <c r="A451" s="39" t="s">
        <v>95</v>
      </c>
      <c r="B451" s="39" t="s">
        <v>96</v>
      </c>
      <c r="C451" s="39" t="s">
        <v>56</v>
      </c>
      <c r="D451" s="43">
        <v>43021</v>
      </c>
      <c r="E451" s="39" t="s">
        <v>34</v>
      </c>
      <c r="F451" s="39" t="s">
        <v>52</v>
      </c>
      <c r="G451" s="39" t="s">
        <v>275</v>
      </c>
      <c r="H451" s="39" t="s">
        <v>471</v>
      </c>
      <c r="I451" s="39" t="s">
        <v>244</v>
      </c>
      <c r="J451" s="44">
        <v>21.55</v>
      </c>
      <c r="K451" s="39" t="s">
        <v>100</v>
      </c>
      <c r="L451" s="39" t="s">
        <v>60</v>
      </c>
      <c r="M451" s="39" t="str">
        <f>+VLOOKUP(C451/1,Map!A:B,2,FALSE)</f>
        <v>Other revenue - late payment charge</v>
      </c>
      <c r="N451" s="39" t="str">
        <f>+VLOOKUP(L451/1,Map!E:G,3,FALSE)</f>
        <v>KY-CENTRAL</v>
      </c>
    </row>
    <row r="452" spans="1:14" hidden="1">
      <c r="A452" s="39" t="s">
        <v>95</v>
      </c>
      <c r="B452" s="39" t="s">
        <v>96</v>
      </c>
      <c r="C452" s="39" t="s">
        <v>56</v>
      </c>
      <c r="D452" s="43">
        <v>43021</v>
      </c>
      <c r="E452" s="39" t="s">
        <v>34</v>
      </c>
      <c r="F452" s="39" t="s">
        <v>52</v>
      </c>
      <c r="G452" s="39" t="s">
        <v>275</v>
      </c>
      <c r="H452" s="39" t="s">
        <v>471</v>
      </c>
      <c r="I452" s="39" t="s">
        <v>244</v>
      </c>
      <c r="J452" s="44">
        <v>2.67</v>
      </c>
      <c r="K452" s="39" t="s">
        <v>100</v>
      </c>
      <c r="L452" s="39" t="s">
        <v>64</v>
      </c>
      <c r="M452" s="39" t="str">
        <f>+VLOOKUP(C452/1,Map!A:B,2,FALSE)</f>
        <v>Other revenue - late payment charge</v>
      </c>
      <c r="N452" s="39" t="str">
        <f>+VLOOKUP(L452/1,Map!E:G,3,FALSE)</f>
        <v>KY-NORTH</v>
      </c>
    </row>
    <row r="453" spans="1:14" hidden="1">
      <c r="A453" s="39" t="s">
        <v>95</v>
      </c>
      <c r="B453" s="39" t="s">
        <v>96</v>
      </c>
      <c r="C453" s="39" t="s">
        <v>56</v>
      </c>
      <c r="D453" s="43">
        <v>43020</v>
      </c>
      <c r="E453" s="39" t="s">
        <v>34</v>
      </c>
      <c r="F453" s="39" t="s">
        <v>52</v>
      </c>
      <c r="G453" s="39" t="s">
        <v>275</v>
      </c>
      <c r="H453" s="39" t="s">
        <v>472</v>
      </c>
      <c r="I453" s="39" t="s">
        <v>99</v>
      </c>
      <c r="J453" s="44">
        <v>-844.9</v>
      </c>
      <c r="K453" s="39" t="s">
        <v>100</v>
      </c>
      <c r="L453" s="39" t="s">
        <v>60</v>
      </c>
      <c r="M453" s="39" t="str">
        <f>+VLOOKUP(C453/1,Map!A:B,2,FALSE)</f>
        <v>Other revenue - late payment charge</v>
      </c>
      <c r="N453" s="39" t="str">
        <f>+VLOOKUP(L453/1,Map!E:G,3,FALSE)</f>
        <v>KY-CENTRAL</v>
      </c>
    </row>
    <row r="454" spans="1:14" hidden="1">
      <c r="A454" s="39" t="s">
        <v>95</v>
      </c>
      <c r="B454" s="39" t="s">
        <v>96</v>
      </c>
      <c r="C454" s="39" t="s">
        <v>56</v>
      </c>
      <c r="D454" s="43">
        <v>43021</v>
      </c>
      <c r="E454" s="39" t="s">
        <v>34</v>
      </c>
      <c r="F454" s="39" t="s">
        <v>52</v>
      </c>
      <c r="G454" s="39" t="s">
        <v>275</v>
      </c>
      <c r="H454" s="39" t="s">
        <v>473</v>
      </c>
      <c r="I454" s="39" t="s">
        <v>99</v>
      </c>
      <c r="J454" s="44">
        <v>-89.54</v>
      </c>
      <c r="K454" s="39" t="s">
        <v>100</v>
      </c>
      <c r="L454" s="39" t="s">
        <v>60</v>
      </c>
      <c r="M454" s="39" t="str">
        <f>+VLOOKUP(C454/1,Map!A:B,2,FALSE)</f>
        <v>Other revenue - late payment charge</v>
      </c>
      <c r="N454" s="39" t="str">
        <f>+VLOOKUP(L454/1,Map!E:G,3,FALSE)</f>
        <v>KY-CENTRAL</v>
      </c>
    </row>
    <row r="455" spans="1:14" hidden="1">
      <c r="A455" s="39" t="s">
        <v>95</v>
      </c>
      <c r="B455" s="39" t="s">
        <v>96</v>
      </c>
      <c r="C455" s="39" t="s">
        <v>56</v>
      </c>
      <c r="D455" s="43">
        <v>43021</v>
      </c>
      <c r="E455" s="39" t="s">
        <v>34</v>
      </c>
      <c r="F455" s="39" t="s">
        <v>52</v>
      </c>
      <c r="G455" s="39" t="s">
        <v>275</v>
      </c>
      <c r="H455" s="39" t="s">
        <v>473</v>
      </c>
      <c r="I455" s="39" t="s">
        <v>99</v>
      </c>
      <c r="J455" s="44">
        <v>-2.67</v>
      </c>
      <c r="K455" s="39" t="s">
        <v>100</v>
      </c>
      <c r="L455" s="39" t="s">
        <v>64</v>
      </c>
      <c r="M455" s="39" t="str">
        <f>+VLOOKUP(C455/1,Map!A:B,2,FALSE)</f>
        <v>Other revenue - late payment charge</v>
      </c>
      <c r="N455" s="39" t="str">
        <f>+VLOOKUP(L455/1,Map!E:G,3,FALSE)</f>
        <v>KY-NORTH</v>
      </c>
    </row>
    <row r="456" spans="1:14" hidden="1">
      <c r="A456" s="39" t="s">
        <v>95</v>
      </c>
      <c r="B456" s="39" t="s">
        <v>96</v>
      </c>
      <c r="C456" s="39" t="s">
        <v>56</v>
      </c>
      <c r="D456" s="43">
        <v>43045</v>
      </c>
      <c r="E456" s="39" t="s">
        <v>34</v>
      </c>
      <c r="F456" s="39" t="s">
        <v>53</v>
      </c>
      <c r="G456" s="39" t="s">
        <v>275</v>
      </c>
      <c r="H456" s="39" t="s">
        <v>474</v>
      </c>
      <c r="I456" s="39" t="s">
        <v>244</v>
      </c>
      <c r="J456" s="44">
        <v>3.96</v>
      </c>
      <c r="K456" s="39" t="s">
        <v>100</v>
      </c>
      <c r="L456" s="39" t="s">
        <v>60</v>
      </c>
      <c r="M456" s="39" t="str">
        <f>+VLOOKUP(C456/1,Map!A:B,2,FALSE)</f>
        <v>Other revenue - late payment charge</v>
      </c>
      <c r="N456" s="39" t="str">
        <f>+VLOOKUP(L456/1,Map!E:G,3,FALSE)</f>
        <v>KY-CENTRAL</v>
      </c>
    </row>
    <row r="457" spans="1:14" hidden="1">
      <c r="A457" s="39" t="s">
        <v>95</v>
      </c>
      <c r="B457" s="39" t="s">
        <v>96</v>
      </c>
      <c r="C457" s="39" t="s">
        <v>56</v>
      </c>
      <c r="D457" s="43">
        <v>43043</v>
      </c>
      <c r="E457" s="39" t="s">
        <v>34</v>
      </c>
      <c r="F457" s="39" t="s">
        <v>53</v>
      </c>
      <c r="G457" s="39" t="s">
        <v>275</v>
      </c>
      <c r="H457" s="39" t="s">
        <v>475</v>
      </c>
      <c r="I457" s="39" t="s">
        <v>244</v>
      </c>
      <c r="J457" s="44">
        <v>51.31</v>
      </c>
      <c r="K457" s="39" t="s">
        <v>100</v>
      </c>
      <c r="L457" s="39" t="s">
        <v>60</v>
      </c>
      <c r="M457" s="39" t="str">
        <f>+VLOOKUP(C457/1,Map!A:B,2,FALSE)</f>
        <v>Other revenue - late payment charge</v>
      </c>
      <c r="N457" s="39" t="str">
        <f>+VLOOKUP(L457/1,Map!E:G,3,FALSE)</f>
        <v>KY-CENTRAL</v>
      </c>
    </row>
    <row r="458" spans="1:14" hidden="1">
      <c r="A458" s="39" t="s">
        <v>95</v>
      </c>
      <c r="B458" s="39" t="s">
        <v>96</v>
      </c>
      <c r="C458" s="39" t="s">
        <v>56</v>
      </c>
      <c r="D458" s="43">
        <v>43045</v>
      </c>
      <c r="E458" s="39" t="s">
        <v>34</v>
      </c>
      <c r="F458" s="39" t="s">
        <v>53</v>
      </c>
      <c r="G458" s="39" t="s">
        <v>275</v>
      </c>
      <c r="H458" s="39" t="s">
        <v>476</v>
      </c>
      <c r="I458" s="39" t="s">
        <v>244</v>
      </c>
      <c r="J458" s="44">
        <v>51.31</v>
      </c>
      <c r="K458" s="39" t="s">
        <v>100</v>
      </c>
      <c r="L458" s="39" t="s">
        <v>60</v>
      </c>
      <c r="M458" s="39" t="str">
        <f>+VLOOKUP(C458/1,Map!A:B,2,FALSE)</f>
        <v>Other revenue - late payment charge</v>
      </c>
      <c r="N458" s="39" t="str">
        <f>+VLOOKUP(L458/1,Map!E:G,3,FALSE)</f>
        <v>KY-CENTRAL</v>
      </c>
    </row>
    <row r="459" spans="1:14" hidden="1">
      <c r="A459" s="39" t="s">
        <v>95</v>
      </c>
      <c r="B459" s="39" t="s">
        <v>96</v>
      </c>
      <c r="C459" s="39" t="s">
        <v>56</v>
      </c>
      <c r="D459" s="43">
        <v>43045</v>
      </c>
      <c r="E459" s="39" t="s">
        <v>34</v>
      </c>
      <c r="F459" s="39" t="s">
        <v>53</v>
      </c>
      <c r="G459" s="39" t="s">
        <v>275</v>
      </c>
      <c r="H459" s="39" t="s">
        <v>477</v>
      </c>
      <c r="I459" s="39" t="s">
        <v>99</v>
      </c>
      <c r="J459" s="44">
        <v>-191.07</v>
      </c>
      <c r="K459" s="39" t="s">
        <v>100</v>
      </c>
      <c r="L459" s="39" t="s">
        <v>60</v>
      </c>
      <c r="M459" s="39" t="str">
        <f>+VLOOKUP(C459/1,Map!A:B,2,FALSE)</f>
        <v>Other revenue - late payment charge</v>
      </c>
      <c r="N459" s="39" t="str">
        <f>+VLOOKUP(L459/1,Map!E:G,3,FALSE)</f>
        <v>KY-CENTRAL</v>
      </c>
    </row>
    <row r="460" spans="1:14" hidden="1">
      <c r="A460" s="39" t="s">
        <v>95</v>
      </c>
      <c r="B460" s="39" t="s">
        <v>96</v>
      </c>
      <c r="C460" s="39" t="s">
        <v>56</v>
      </c>
      <c r="D460" s="43">
        <v>43017</v>
      </c>
      <c r="E460" s="39" t="s">
        <v>34</v>
      </c>
      <c r="F460" s="39" t="s">
        <v>52</v>
      </c>
      <c r="G460" s="39" t="s">
        <v>275</v>
      </c>
      <c r="H460" s="39" t="s">
        <v>478</v>
      </c>
      <c r="I460" s="39" t="s">
        <v>244</v>
      </c>
      <c r="J460" s="44">
        <v>5.3</v>
      </c>
      <c r="K460" s="39" t="s">
        <v>100</v>
      </c>
      <c r="L460" s="39" t="s">
        <v>60</v>
      </c>
      <c r="M460" s="39" t="str">
        <f>+VLOOKUP(C460/1,Map!A:B,2,FALSE)</f>
        <v>Other revenue - late payment charge</v>
      </c>
      <c r="N460" s="39" t="str">
        <f>+VLOOKUP(L460/1,Map!E:G,3,FALSE)</f>
        <v>KY-CENTRAL</v>
      </c>
    </row>
    <row r="461" spans="1:14" hidden="1">
      <c r="A461" s="39" t="s">
        <v>95</v>
      </c>
      <c r="B461" s="39" t="s">
        <v>96</v>
      </c>
      <c r="C461" s="39" t="s">
        <v>56</v>
      </c>
      <c r="D461" s="43">
        <v>43021</v>
      </c>
      <c r="E461" s="39" t="s">
        <v>34</v>
      </c>
      <c r="F461" s="39" t="s">
        <v>52</v>
      </c>
      <c r="G461" s="39" t="s">
        <v>275</v>
      </c>
      <c r="H461" s="39" t="s">
        <v>479</v>
      </c>
      <c r="I461" s="39" t="s">
        <v>244</v>
      </c>
      <c r="J461" s="44">
        <v>1.43</v>
      </c>
      <c r="K461" s="39" t="s">
        <v>100</v>
      </c>
      <c r="L461" s="39" t="s">
        <v>60</v>
      </c>
      <c r="M461" s="39" t="str">
        <f>+VLOOKUP(C461/1,Map!A:B,2,FALSE)</f>
        <v>Other revenue - late payment charge</v>
      </c>
      <c r="N461" s="39" t="str">
        <f>+VLOOKUP(L461/1,Map!E:G,3,FALSE)</f>
        <v>KY-CENTRAL</v>
      </c>
    </row>
    <row r="462" spans="1:14" hidden="1">
      <c r="A462" s="39" t="s">
        <v>95</v>
      </c>
      <c r="B462" s="39" t="s">
        <v>96</v>
      </c>
      <c r="C462" s="39" t="s">
        <v>56</v>
      </c>
      <c r="D462" s="43">
        <v>43024</v>
      </c>
      <c r="E462" s="39" t="s">
        <v>34</v>
      </c>
      <c r="F462" s="39" t="s">
        <v>52</v>
      </c>
      <c r="G462" s="39" t="s">
        <v>275</v>
      </c>
      <c r="H462" s="39" t="s">
        <v>480</v>
      </c>
      <c r="I462" s="39" t="s">
        <v>99</v>
      </c>
      <c r="J462" s="44">
        <v>-5412.63</v>
      </c>
      <c r="K462" s="39" t="s">
        <v>100</v>
      </c>
      <c r="L462" s="39" t="s">
        <v>60</v>
      </c>
      <c r="M462" s="39" t="str">
        <f>+VLOOKUP(C462/1,Map!A:B,2,FALSE)</f>
        <v>Other revenue - late payment charge</v>
      </c>
      <c r="N462" s="39" t="str">
        <f>+VLOOKUP(L462/1,Map!E:G,3,FALSE)</f>
        <v>KY-CENTRAL</v>
      </c>
    </row>
    <row r="463" spans="1:14" hidden="1">
      <c r="A463" s="39" t="s">
        <v>95</v>
      </c>
      <c r="B463" s="39" t="s">
        <v>96</v>
      </c>
      <c r="C463" s="39" t="s">
        <v>56</v>
      </c>
      <c r="D463" s="43">
        <v>43024</v>
      </c>
      <c r="E463" s="39" t="s">
        <v>34</v>
      </c>
      <c r="F463" s="39" t="s">
        <v>52</v>
      </c>
      <c r="G463" s="39" t="s">
        <v>275</v>
      </c>
      <c r="H463" s="39" t="s">
        <v>480</v>
      </c>
      <c r="I463" s="39" t="s">
        <v>99</v>
      </c>
      <c r="J463" s="44">
        <v>-5.9</v>
      </c>
      <c r="K463" s="39" t="s">
        <v>100</v>
      </c>
      <c r="L463" s="39" t="s">
        <v>64</v>
      </c>
      <c r="M463" s="39" t="str">
        <f>+VLOOKUP(C463/1,Map!A:B,2,FALSE)</f>
        <v>Other revenue - late payment charge</v>
      </c>
      <c r="N463" s="39" t="str">
        <f>+VLOOKUP(L463/1,Map!E:G,3,FALSE)</f>
        <v>KY-NORTH</v>
      </c>
    </row>
    <row r="464" spans="1:14" hidden="1">
      <c r="A464" s="39" t="s">
        <v>95</v>
      </c>
      <c r="B464" s="39" t="s">
        <v>96</v>
      </c>
      <c r="C464" s="39" t="s">
        <v>56</v>
      </c>
      <c r="D464" s="43">
        <v>43024</v>
      </c>
      <c r="E464" s="39" t="s">
        <v>34</v>
      </c>
      <c r="F464" s="39" t="s">
        <v>52</v>
      </c>
      <c r="G464" s="39" t="s">
        <v>275</v>
      </c>
      <c r="H464" s="39" t="s">
        <v>481</v>
      </c>
      <c r="I464" s="39" t="s">
        <v>244</v>
      </c>
      <c r="J464" s="44">
        <v>95.87</v>
      </c>
      <c r="K464" s="39" t="s">
        <v>100</v>
      </c>
      <c r="L464" s="39" t="s">
        <v>60</v>
      </c>
      <c r="M464" s="39" t="str">
        <f>+VLOOKUP(C464/1,Map!A:B,2,FALSE)</f>
        <v>Other revenue - late payment charge</v>
      </c>
      <c r="N464" s="39" t="str">
        <f>+VLOOKUP(L464/1,Map!E:G,3,FALSE)</f>
        <v>KY-CENTRAL</v>
      </c>
    </row>
    <row r="465" spans="1:14" hidden="1">
      <c r="A465" s="39" t="s">
        <v>95</v>
      </c>
      <c r="B465" s="39" t="s">
        <v>96</v>
      </c>
      <c r="C465" s="39" t="s">
        <v>56</v>
      </c>
      <c r="D465" s="43">
        <v>43021</v>
      </c>
      <c r="E465" s="39" t="s">
        <v>34</v>
      </c>
      <c r="F465" s="39" t="s">
        <v>52</v>
      </c>
      <c r="G465" s="39" t="s">
        <v>275</v>
      </c>
      <c r="H465" s="39" t="s">
        <v>482</v>
      </c>
      <c r="I465" s="39" t="s">
        <v>99</v>
      </c>
      <c r="J465" s="44">
        <v>-1366.06</v>
      </c>
      <c r="K465" s="39" t="s">
        <v>100</v>
      </c>
      <c r="L465" s="39" t="s">
        <v>60</v>
      </c>
      <c r="M465" s="39" t="str">
        <f>+VLOOKUP(C465/1,Map!A:B,2,FALSE)</f>
        <v>Other revenue - late payment charge</v>
      </c>
      <c r="N465" s="39" t="str">
        <f>+VLOOKUP(L465/1,Map!E:G,3,FALSE)</f>
        <v>KY-CENTRAL</v>
      </c>
    </row>
    <row r="466" spans="1:14" hidden="1">
      <c r="A466" s="39" t="s">
        <v>95</v>
      </c>
      <c r="B466" s="39" t="s">
        <v>96</v>
      </c>
      <c r="C466" s="39" t="s">
        <v>56</v>
      </c>
      <c r="D466" s="43">
        <v>43022</v>
      </c>
      <c r="E466" s="39" t="s">
        <v>34</v>
      </c>
      <c r="F466" s="39" t="s">
        <v>52</v>
      </c>
      <c r="G466" s="39" t="s">
        <v>275</v>
      </c>
      <c r="H466" s="39" t="s">
        <v>483</v>
      </c>
      <c r="I466" s="39" t="s">
        <v>99</v>
      </c>
      <c r="J466" s="44">
        <v>-6.94</v>
      </c>
      <c r="K466" s="39" t="s">
        <v>100</v>
      </c>
      <c r="L466" s="39" t="s">
        <v>60</v>
      </c>
      <c r="M466" s="39" t="str">
        <f>+VLOOKUP(C466/1,Map!A:B,2,FALSE)</f>
        <v>Other revenue - late payment charge</v>
      </c>
      <c r="N466" s="39" t="str">
        <f>+VLOOKUP(L466/1,Map!E:G,3,FALSE)</f>
        <v>KY-CENTRAL</v>
      </c>
    </row>
    <row r="467" spans="1:14" hidden="1">
      <c r="A467" s="39" t="s">
        <v>95</v>
      </c>
      <c r="B467" s="39" t="s">
        <v>96</v>
      </c>
      <c r="C467" s="39" t="s">
        <v>56</v>
      </c>
      <c r="D467" s="43">
        <v>43024</v>
      </c>
      <c r="E467" s="39" t="s">
        <v>34</v>
      </c>
      <c r="F467" s="39" t="s">
        <v>52</v>
      </c>
      <c r="G467" s="39" t="s">
        <v>275</v>
      </c>
      <c r="H467" s="39" t="s">
        <v>484</v>
      </c>
      <c r="I467" s="39" t="s">
        <v>99</v>
      </c>
      <c r="J467" s="44">
        <v>-115.82</v>
      </c>
      <c r="K467" s="39" t="s">
        <v>100</v>
      </c>
      <c r="L467" s="39" t="s">
        <v>60</v>
      </c>
      <c r="M467" s="39" t="str">
        <f>+VLOOKUP(C467/1,Map!A:B,2,FALSE)</f>
        <v>Other revenue - late payment charge</v>
      </c>
      <c r="N467" s="39" t="str">
        <f>+VLOOKUP(L467/1,Map!E:G,3,FALSE)</f>
        <v>KY-CENTRAL</v>
      </c>
    </row>
    <row r="468" spans="1:14" hidden="1">
      <c r="A468" s="39" t="s">
        <v>95</v>
      </c>
      <c r="B468" s="39" t="s">
        <v>96</v>
      </c>
      <c r="C468" s="39" t="s">
        <v>56</v>
      </c>
      <c r="D468" s="43">
        <v>43025</v>
      </c>
      <c r="E468" s="39" t="s">
        <v>34</v>
      </c>
      <c r="F468" s="39" t="s">
        <v>52</v>
      </c>
      <c r="G468" s="39" t="s">
        <v>275</v>
      </c>
      <c r="H468" s="39" t="s">
        <v>485</v>
      </c>
      <c r="I468" s="39" t="s">
        <v>99</v>
      </c>
      <c r="J468" s="44">
        <v>-3513.54</v>
      </c>
      <c r="K468" s="39" t="s">
        <v>100</v>
      </c>
      <c r="L468" s="39" t="s">
        <v>60</v>
      </c>
      <c r="M468" s="39" t="str">
        <f>+VLOOKUP(C468/1,Map!A:B,2,FALSE)</f>
        <v>Other revenue - late payment charge</v>
      </c>
      <c r="N468" s="39" t="str">
        <f>+VLOOKUP(L468/1,Map!E:G,3,FALSE)</f>
        <v>KY-CENTRAL</v>
      </c>
    </row>
    <row r="469" spans="1:14" hidden="1">
      <c r="A469" s="39" t="s">
        <v>95</v>
      </c>
      <c r="B469" s="39" t="s">
        <v>96</v>
      </c>
      <c r="C469" s="39" t="s">
        <v>56</v>
      </c>
      <c r="D469" s="43">
        <v>43025</v>
      </c>
      <c r="E469" s="39" t="s">
        <v>34</v>
      </c>
      <c r="F469" s="39" t="s">
        <v>52</v>
      </c>
      <c r="G469" s="39" t="s">
        <v>275</v>
      </c>
      <c r="H469" s="39" t="s">
        <v>485</v>
      </c>
      <c r="I469" s="39" t="s">
        <v>99</v>
      </c>
      <c r="J469" s="44">
        <v>-61.6</v>
      </c>
      <c r="K469" s="39" t="s">
        <v>100</v>
      </c>
      <c r="L469" s="39" t="s">
        <v>68</v>
      </c>
      <c r="M469" s="39" t="str">
        <f>+VLOOKUP(C469/1,Map!A:B,2,FALSE)</f>
        <v>Other revenue - late payment charge</v>
      </c>
      <c r="N469" s="39" t="str">
        <f>+VLOOKUP(L469/1,Map!E:G,3,FALSE)</f>
        <v>KY - RIDGEWOOD WW</v>
      </c>
    </row>
    <row r="470" spans="1:14" hidden="1">
      <c r="A470" s="39" t="s">
        <v>95</v>
      </c>
      <c r="B470" s="39" t="s">
        <v>96</v>
      </c>
      <c r="C470" s="39" t="s">
        <v>56</v>
      </c>
      <c r="D470" s="43">
        <v>43026</v>
      </c>
      <c r="E470" s="39" t="s">
        <v>34</v>
      </c>
      <c r="F470" s="39" t="s">
        <v>52</v>
      </c>
      <c r="G470" s="39" t="s">
        <v>275</v>
      </c>
      <c r="H470" s="39" t="s">
        <v>486</v>
      </c>
      <c r="I470" s="39" t="s">
        <v>99</v>
      </c>
      <c r="J470" s="44">
        <v>-3118.1</v>
      </c>
      <c r="K470" s="39" t="s">
        <v>100</v>
      </c>
      <c r="L470" s="39" t="s">
        <v>60</v>
      </c>
      <c r="M470" s="39" t="str">
        <f>+VLOOKUP(C470/1,Map!A:B,2,FALSE)</f>
        <v>Other revenue - late payment charge</v>
      </c>
      <c r="N470" s="39" t="str">
        <f>+VLOOKUP(L470/1,Map!E:G,3,FALSE)</f>
        <v>KY-CENTRAL</v>
      </c>
    </row>
    <row r="471" spans="1:14" hidden="1">
      <c r="A471" s="39" t="s">
        <v>95</v>
      </c>
      <c r="B471" s="39" t="s">
        <v>96</v>
      </c>
      <c r="C471" s="39" t="s">
        <v>56</v>
      </c>
      <c r="D471" s="43">
        <v>43026</v>
      </c>
      <c r="E471" s="39" t="s">
        <v>34</v>
      </c>
      <c r="F471" s="39" t="s">
        <v>52</v>
      </c>
      <c r="G471" s="39" t="s">
        <v>275</v>
      </c>
      <c r="H471" s="39" t="s">
        <v>486</v>
      </c>
      <c r="I471" s="39" t="s">
        <v>99</v>
      </c>
      <c r="J471" s="44">
        <v>-449.72</v>
      </c>
      <c r="K471" s="39" t="s">
        <v>100</v>
      </c>
      <c r="L471" s="39" t="s">
        <v>58</v>
      </c>
      <c r="M471" s="39" t="str">
        <f>+VLOOKUP(C471/1,Map!A:B,2,FALSE)</f>
        <v>Other revenue - late payment charge</v>
      </c>
      <c r="N471" s="39" t="str">
        <f>+VLOOKUP(L471/1,Map!E:G,3,FALSE)</f>
        <v>KY-CORPORATE</v>
      </c>
    </row>
    <row r="472" spans="1:14" hidden="1">
      <c r="A472" s="39" t="s">
        <v>95</v>
      </c>
      <c r="B472" s="39" t="s">
        <v>96</v>
      </c>
      <c r="C472" s="39" t="s">
        <v>56</v>
      </c>
      <c r="D472" s="43">
        <v>43026</v>
      </c>
      <c r="E472" s="39" t="s">
        <v>34</v>
      </c>
      <c r="F472" s="39" t="s">
        <v>52</v>
      </c>
      <c r="G472" s="39" t="s">
        <v>275</v>
      </c>
      <c r="H472" s="39" t="s">
        <v>486</v>
      </c>
      <c r="I472" s="39" t="s">
        <v>99</v>
      </c>
      <c r="J472" s="44">
        <v>-581.29</v>
      </c>
      <c r="K472" s="39" t="s">
        <v>100</v>
      </c>
      <c r="L472" s="39" t="s">
        <v>64</v>
      </c>
      <c r="M472" s="39" t="str">
        <f>+VLOOKUP(C472/1,Map!A:B,2,FALSE)</f>
        <v>Other revenue - late payment charge</v>
      </c>
      <c r="N472" s="39" t="str">
        <f>+VLOOKUP(L472/1,Map!E:G,3,FALSE)</f>
        <v>KY-NORTH</v>
      </c>
    </row>
    <row r="473" spans="1:14" hidden="1">
      <c r="A473" s="39" t="s">
        <v>95</v>
      </c>
      <c r="B473" s="39" t="s">
        <v>96</v>
      </c>
      <c r="C473" s="39" t="s">
        <v>56</v>
      </c>
      <c r="D473" s="43">
        <v>43010</v>
      </c>
      <c r="E473" s="39" t="s">
        <v>34</v>
      </c>
      <c r="F473" s="39" t="s">
        <v>52</v>
      </c>
      <c r="G473" s="39" t="s">
        <v>275</v>
      </c>
      <c r="H473" s="39" t="s">
        <v>487</v>
      </c>
      <c r="I473" s="39" t="s">
        <v>244</v>
      </c>
      <c r="J473" s="44">
        <v>1.01</v>
      </c>
      <c r="K473" s="39" t="s">
        <v>100</v>
      </c>
      <c r="L473" s="39" t="s">
        <v>60</v>
      </c>
      <c r="M473" s="39" t="str">
        <f>+VLOOKUP(C473/1,Map!A:B,2,FALSE)</f>
        <v>Other revenue - late payment charge</v>
      </c>
      <c r="N473" s="39" t="str">
        <f>+VLOOKUP(L473/1,Map!E:G,3,FALSE)</f>
        <v>KY-CENTRAL</v>
      </c>
    </row>
    <row r="474" spans="1:14" hidden="1">
      <c r="A474" s="39" t="s">
        <v>95</v>
      </c>
      <c r="B474" s="39" t="s">
        <v>96</v>
      </c>
      <c r="C474" s="39" t="s">
        <v>56</v>
      </c>
      <c r="D474" s="43">
        <v>43019</v>
      </c>
      <c r="E474" s="39" t="s">
        <v>34</v>
      </c>
      <c r="F474" s="39" t="s">
        <v>52</v>
      </c>
      <c r="G474" s="39" t="s">
        <v>275</v>
      </c>
      <c r="H474" s="39" t="s">
        <v>488</v>
      </c>
      <c r="I474" s="39" t="s">
        <v>244</v>
      </c>
      <c r="J474" s="44">
        <v>1</v>
      </c>
      <c r="K474" s="39" t="s">
        <v>100</v>
      </c>
      <c r="L474" s="39" t="s">
        <v>60</v>
      </c>
      <c r="M474" s="39" t="str">
        <f>+VLOOKUP(C474/1,Map!A:B,2,FALSE)</f>
        <v>Other revenue - late payment charge</v>
      </c>
      <c r="N474" s="39" t="str">
        <f>+VLOOKUP(L474/1,Map!E:G,3,FALSE)</f>
        <v>KY-CENTRAL</v>
      </c>
    </row>
    <row r="475" spans="1:14" hidden="1">
      <c r="A475" s="39" t="s">
        <v>95</v>
      </c>
      <c r="B475" s="39" t="s">
        <v>96</v>
      </c>
      <c r="C475" s="39" t="s">
        <v>56</v>
      </c>
      <c r="D475" s="43">
        <v>43025</v>
      </c>
      <c r="E475" s="39" t="s">
        <v>34</v>
      </c>
      <c r="F475" s="39" t="s">
        <v>52</v>
      </c>
      <c r="G475" s="39" t="s">
        <v>275</v>
      </c>
      <c r="H475" s="39" t="s">
        <v>489</v>
      </c>
      <c r="I475" s="39" t="s">
        <v>244</v>
      </c>
      <c r="J475" s="44">
        <v>54.39</v>
      </c>
      <c r="K475" s="39" t="s">
        <v>100</v>
      </c>
      <c r="L475" s="39" t="s">
        <v>60</v>
      </c>
      <c r="M475" s="39" t="str">
        <f>+VLOOKUP(C475/1,Map!A:B,2,FALSE)</f>
        <v>Other revenue - late payment charge</v>
      </c>
      <c r="N475" s="39" t="str">
        <f>+VLOOKUP(L475/1,Map!E:G,3,FALSE)</f>
        <v>KY-CENTRAL</v>
      </c>
    </row>
    <row r="476" spans="1:14" hidden="1">
      <c r="A476" s="39" t="s">
        <v>95</v>
      </c>
      <c r="B476" s="39" t="s">
        <v>96</v>
      </c>
      <c r="C476" s="39" t="s">
        <v>56</v>
      </c>
      <c r="D476" s="43">
        <v>43014</v>
      </c>
      <c r="E476" s="39" t="s">
        <v>34</v>
      </c>
      <c r="F476" s="39" t="s">
        <v>52</v>
      </c>
      <c r="G476" s="39" t="s">
        <v>275</v>
      </c>
      <c r="H476" s="39" t="s">
        <v>490</v>
      </c>
      <c r="I476" s="39" t="s">
        <v>244</v>
      </c>
      <c r="J476" s="44">
        <v>4.76</v>
      </c>
      <c r="K476" s="39" t="s">
        <v>100</v>
      </c>
      <c r="L476" s="39" t="s">
        <v>60</v>
      </c>
      <c r="M476" s="39" t="str">
        <f>+VLOOKUP(C476/1,Map!A:B,2,FALSE)</f>
        <v>Other revenue - late payment charge</v>
      </c>
      <c r="N476" s="39" t="str">
        <f>+VLOOKUP(L476/1,Map!E:G,3,FALSE)</f>
        <v>KY-CENTRAL</v>
      </c>
    </row>
    <row r="477" spans="1:14" hidden="1">
      <c r="A477" s="39" t="s">
        <v>95</v>
      </c>
      <c r="B477" s="39" t="s">
        <v>96</v>
      </c>
      <c r="C477" s="39" t="s">
        <v>56</v>
      </c>
      <c r="D477" s="43">
        <v>43020</v>
      </c>
      <c r="E477" s="39" t="s">
        <v>34</v>
      </c>
      <c r="F477" s="39" t="s">
        <v>52</v>
      </c>
      <c r="G477" s="39" t="s">
        <v>275</v>
      </c>
      <c r="H477" s="39" t="s">
        <v>491</v>
      </c>
      <c r="I477" s="39" t="s">
        <v>244</v>
      </c>
      <c r="J477" s="44">
        <v>2.79</v>
      </c>
      <c r="K477" s="39" t="s">
        <v>100</v>
      </c>
      <c r="L477" s="39" t="s">
        <v>60</v>
      </c>
      <c r="M477" s="39" t="str">
        <f>+VLOOKUP(C477/1,Map!A:B,2,FALSE)</f>
        <v>Other revenue - late payment charge</v>
      </c>
      <c r="N477" s="39" t="str">
        <f>+VLOOKUP(L477/1,Map!E:G,3,FALSE)</f>
        <v>KY-CENTRAL</v>
      </c>
    </row>
    <row r="478" spans="1:14" hidden="1">
      <c r="A478" s="39" t="s">
        <v>95</v>
      </c>
      <c r="B478" s="39" t="s">
        <v>96</v>
      </c>
      <c r="C478" s="39" t="s">
        <v>56</v>
      </c>
      <c r="D478" s="43">
        <v>43024</v>
      </c>
      <c r="E478" s="39" t="s">
        <v>34</v>
      </c>
      <c r="F478" s="39" t="s">
        <v>52</v>
      </c>
      <c r="G478" s="39" t="s">
        <v>275</v>
      </c>
      <c r="H478" s="39" t="s">
        <v>492</v>
      </c>
      <c r="I478" s="39" t="s">
        <v>244</v>
      </c>
      <c r="J478" s="44">
        <v>72.180000000000007</v>
      </c>
      <c r="K478" s="39" t="s">
        <v>100</v>
      </c>
      <c r="L478" s="39" t="s">
        <v>60</v>
      </c>
      <c r="M478" s="39" t="str">
        <f>+VLOOKUP(C478/1,Map!A:B,2,FALSE)</f>
        <v>Other revenue - late payment charge</v>
      </c>
      <c r="N478" s="39" t="str">
        <f>+VLOOKUP(L478/1,Map!E:G,3,FALSE)</f>
        <v>KY-CENTRAL</v>
      </c>
    </row>
    <row r="479" spans="1:14" hidden="1">
      <c r="A479" s="39" t="s">
        <v>95</v>
      </c>
      <c r="B479" s="39" t="s">
        <v>96</v>
      </c>
      <c r="C479" s="39" t="s">
        <v>56</v>
      </c>
      <c r="D479" s="43">
        <v>43025</v>
      </c>
      <c r="E479" s="39" t="s">
        <v>34</v>
      </c>
      <c r="F479" s="39" t="s">
        <v>52</v>
      </c>
      <c r="G479" s="39" t="s">
        <v>275</v>
      </c>
      <c r="H479" s="39" t="s">
        <v>493</v>
      </c>
      <c r="I479" s="39" t="s">
        <v>99</v>
      </c>
      <c r="J479" s="44">
        <v>-10.06</v>
      </c>
      <c r="K479" s="39" t="s">
        <v>100</v>
      </c>
      <c r="L479" s="39" t="s">
        <v>60</v>
      </c>
      <c r="M479" s="39" t="str">
        <f>+VLOOKUP(C479/1,Map!A:B,2,FALSE)</f>
        <v>Other revenue - late payment charge</v>
      </c>
      <c r="N479" s="39" t="str">
        <f>+VLOOKUP(L479/1,Map!E:G,3,FALSE)</f>
        <v>KY-CENTRAL</v>
      </c>
    </row>
    <row r="480" spans="1:14" hidden="1">
      <c r="A480" s="39" t="s">
        <v>95</v>
      </c>
      <c r="B480" s="39" t="s">
        <v>96</v>
      </c>
      <c r="C480" s="39" t="s">
        <v>56</v>
      </c>
      <c r="D480" s="43">
        <v>43026</v>
      </c>
      <c r="E480" s="39" t="s">
        <v>34</v>
      </c>
      <c r="F480" s="39" t="s">
        <v>52</v>
      </c>
      <c r="G480" s="39" t="s">
        <v>275</v>
      </c>
      <c r="H480" s="39" t="s">
        <v>494</v>
      </c>
      <c r="I480" s="39" t="s">
        <v>99</v>
      </c>
      <c r="J480" s="44">
        <v>-210.71</v>
      </c>
      <c r="K480" s="39" t="s">
        <v>100</v>
      </c>
      <c r="L480" s="39" t="s">
        <v>60</v>
      </c>
      <c r="M480" s="39" t="str">
        <f>+VLOOKUP(C480/1,Map!A:B,2,FALSE)</f>
        <v>Other revenue - late payment charge</v>
      </c>
      <c r="N480" s="39" t="str">
        <f>+VLOOKUP(L480/1,Map!E:G,3,FALSE)</f>
        <v>KY-CENTRAL</v>
      </c>
    </row>
    <row r="481" spans="1:14" hidden="1">
      <c r="A481" s="39" t="s">
        <v>95</v>
      </c>
      <c r="B481" s="39" t="s">
        <v>96</v>
      </c>
      <c r="C481" s="39" t="s">
        <v>56</v>
      </c>
      <c r="D481" s="43">
        <v>43025</v>
      </c>
      <c r="E481" s="39" t="s">
        <v>34</v>
      </c>
      <c r="F481" s="39" t="s">
        <v>52</v>
      </c>
      <c r="G481" s="39" t="s">
        <v>275</v>
      </c>
      <c r="H481" s="39" t="s">
        <v>495</v>
      </c>
      <c r="I481" s="39" t="s">
        <v>244</v>
      </c>
      <c r="J481" s="44">
        <v>2.1</v>
      </c>
      <c r="K481" s="39" t="s">
        <v>100</v>
      </c>
      <c r="L481" s="39" t="s">
        <v>60</v>
      </c>
      <c r="M481" s="39" t="str">
        <f>+VLOOKUP(C481/1,Map!A:B,2,FALSE)</f>
        <v>Other revenue - late payment charge</v>
      </c>
      <c r="N481" s="39" t="str">
        <f>+VLOOKUP(L481/1,Map!E:G,3,FALSE)</f>
        <v>KY-CENTRAL</v>
      </c>
    </row>
    <row r="482" spans="1:14" hidden="1">
      <c r="A482" s="39" t="s">
        <v>95</v>
      </c>
      <c r="B482" s="39" t="s">
        <v>96</v>
      </c>
      <c r="C482" s="39" t="s">
        <v>56</v>
      </c>
      <c r="D482" s="43">
        <v>43026</v>
      </c>
      <c r="E482" s="39" t="s">
        <v>34</v>
      </c>
      <c r="F482" s="39" t="s">
        <v>52</v>
      </c>
      <c r="G482" s="39" t="s">
        <v>275</v>
      </c>
      <c r="H482" s="39" t="s">
        <v>496</v>
      </c>
      <c r="I482" s="39" t="s">
        <v>244</v>
      </c>
      <c r="J482" s="44">
        <v>7.98</v>
      </c>
      <c r="K482" s="39" t="s">
        <v>100</v>
      </c>
      <c r="L482" s="39" t="s">
        <v>60</v>
      </c>
      <c r="M482" s="39" t="str">
        <f>+VLOOKUP(C482/1,Map!A:B,2,FALSE)</f>
        <v>Other revenue - late payment charge</v>
      </c>
      <c r="N482" s="39" t="str">
        <f>+VLOOKUP(L482/1,Map!E:G,3,FALSE)</f>
        <v>KY-CENTRAL</v>
      </c>
    </row>
    <row r="483" spans="1:14" hidden="1">
      <c r="A483" s="39" t="s">
        <v>95</v>
      </c>
      <c r="B483" s="39" t="s">
        <v>96</v>
      </c>
      <c r="C483" s="39" t="s">
        <v>56</v>
      </c>
      <c r="D483" s="43">
        <v>43024</v>
      </c>
      <c r="E483" s="39" t="s">
        <v>34</v>
      </c>
      <c r="F483" s="39" t="s">
        <v>52</v>
      </c>
      <c r="G483" s="39" t="s">
        <v>275</v>
      </c>
      <c r="H483" s="39" t="s">
        <v>497</v>
      </c>
      <c r="I483" s="39" t="s">
        <v>99</v>
      </c>
      <c r="J483" s="44">
        <v>-1.31</v>
      </c>
      <c r="K483" s="39" t="s">
        <v>100</v>
      </c>
      <c r="L483" s="39" t="s">
        <v>60</v>
      </c>
      <c r="M483" s="39" t="str">
        <f>+VLOOKUP(C483/1,Map!A:B,2,FALSE)</f>
        <v>Other revenue - late payment charge</v>
      </c>
      <c r="N483" s="39" t="str">
        <f>+VLOOKUP(L483/1,Map!E:G,3,FALSE)</f>
        <v>KY-CENTRAL</v>
      </c>
    </row>
    <row r="484" spans="1:14" hidden="1">
      <c r="A484" s="39" t="s">
        <v>95</v>
      </c>
      <c r="B484" s="39" t="s">
        <v>96</v>
      </c>
      <c r="C484" s="39" t="s">
        <v>56</v>
      </c>
      <c r="D484" s="43">
        <v>43025</v>
      </c>
      <c r="E484" s="39" t="s">
        <v>34</v>
      </c>
      <c r="F484" s="39" t="s">
        <v>52</v>
      </c>
      <c r="G484" s="39" t="s">
        <v>275</v>
      </c>
      <c r="H484" s="39" t="s">
        <v>498</v>
      </c>
      <c r="I484" s="39" t="s">
        <v>99</v>
      </c>
      <c r="J484" s="44">
        <v>-92.88</v>
      </c>
      <c r="K484" s="39" t="s">
        <v>100</v>
      </c>
      <c r="L484" s="39" t="s">
        <v>60</v>
      </c>
      <c r="M484" s="39" t="str">
        <f>+VLOOKUP(C484/1,Map!A:B,2,FALSE)</f>
        <v>Other revenue - late payment charge</v>
      </c>
      <c r="N484" s="39" t="str">
        <f>+VLOOKUP(L484/1,Map!E:G,3,FALSE)</f>
        <v>KY-CENTRAL</v>
      </c>
    </row>
    <row r="485" spans="1:14" hidden="1">
      <c r="A485" s="39" t="s">
        <v>95</v>
      </c>
      <c r="B485" s="39" t="s">
        <v>96</v>
      </c>
      <c r="C485" s="39" t="s">
        <v>56</v>
      </c>
      <c r="D485" s="43">
        <v>43027</v>
      </c>
      <c r="E485" s="39" t="s">
        <v>34</v>
      </c>
      <c r="F485" s="39" t="s">
        <v>52</v>
      </c>
      <c r="G485" s="39" t="s">
        <v>275</v>
      </c>
      <c r="H485" s="39" t="s">
        <v>499</v>
      </c>
      <c r="I485" s="39" t="s">
        <v>99</v>
      </c>
      <c r="J485" s="44">
        <v>-1.74</v>
      </c>
      <c r="K485" s="39" t="s">
        <v>100</v>
      </c>
      <c r="L485" s="39" t="s">
        <v>68</v>
      </c>
      <c r="M485" s="39" t="str">
        <f>+VLOOKUP(C485/1,Map!A:B,2,FALSE)</f>
        <v>Other revenue - late payment charge</v>
      </c>
      <c r="N485" s="39" t="str">
        <f>+VLOOKUP(L485/1,Map!E:G,3,FALSE)</f>
        <v>KY - RIDGEWOOD WW</v>
      </c>
    </row>
    <row r="486" spans="1:14" hidden="1">
      <c r="A486" s="39" t="s">
        <v>95</v>
      </c>
      <c r="B486" s="39" t="s">
        <v>96</v>
      </c>
      <c r="C486" s="39" t="s">
        <v>56</v>
      </c>
      <c r="D486" s="43">
        <v>43027</v>
      </c>
      <c r="E486" s="39" t="s">
        <v>34</v>
      </c>
      <c r="F486" s="39" t="s">
        <v>52</v>
      </c>
      <c r="G486" s="39" t="s">
        <v>275</v>
      </c>
      <c r="H486" s="39" t="s">
        <v>499</v>
      </c>
      <c r="I486" s="39" t="s">
        <v>99</v>
      </c>
      <c r="J486" s="44">
        <v>-110.82</v>
      </c>
      <c r="K486" s="39" t="s">
        <v>100</v>
      </c>
      <c r="L486" s="39" t="s">
        <v>58</v>
      </c>
      <c r="M486" s="39" t="str">
        <f>+VLOOKUP(C486/1,Map!A:B,2,FALSE)</f>
        <v>Other revenue - late payment charge</v>
      </c>
      <c r="N486" s="39" t="str">
        <f>+VLOOKUP(L486/1,Map!E:G,3,FALSE)</f>
        <v>KY-CORPORATE</v>
      </c>
    </row>
    <row r="487" spans="1:14" hidden="1">
      <c r="A487" s="39" t="s">
        <v>95</v>
      </c>
      <c r="B487" s="39" t="s">
        <v>96</v>
      </c>
      <c r="C487" s="39" t="s">
        <v>56</v>
      </c>
      <c r="D487" s="43">
        <v>43027</v>
      </c>
      <c r="E487" s="39" t="s">
        <v>34</v>
      </c>
      <c r="F487" s="39" t="s">
        <v>52</v>
      </c>
      <c r="G487" s="39" t="s">
        <v>275</v>
      </c>
      <c r="H487" s="39" t="s">
        <v>499</v>
      </c>
      <c r="I487" s="39" t="s">
        <v>99</v>
      </c>
      <c r="J487" s="44">
        <v>-1941.48</v>
      </c>
      <c r="K487" s="39" t="s">
        <v>100</v>
      </c>
      <c r="L487" s="39" t="s">
        <v>60</v>
      </c>
      <c r="M487" s="39" t="str">
        <f>+VLOOKUP(C487/1,Map!A:B,2,FALSE)</f>
        <v>Other revenue - late payment charge</v>
      </c>
      <c r="N487" s="39" t="str">
        <f>+VLOOKUP(L487/1,Map!E:G,3,FALSE)</f>
        <v>KY-CENTRAL</v>
      </c>
    </row>
    <row r="488" spans="1:14" hidden="1">
      <c r="A488" s="39" t="s">
        <v>95</v>
      </c>
      <c r="B488" s="39" t="s">
        <v>96</v>
      </c>
      <c r="C488" s="39" t="s">
        <v>56</v>
      </c>
      <c r="D488" s="43">
        <v>43027</v>
      </c>
      <c r="E488" s="39" t="s">
        <v>34</v>
      </c>
      <c r="F488" s="39" t="s">
        <v>52</v>
      </c>
      <c r="G488" s="39" t="s">
        <v>275</v>
      </c>
      <c r="H488" s="39" t="s">
        <v>499</v>
      </c>
      <c r="I488" s="39" t="s">
        <v>99</v>
      </c>
      <c r="J488" s="44">
        <v>-30.54</v>
      </c>
      <c r="K488" s="39" t="s">
        <v>100</v>
      </c>
      <c r="L488" s="39" t="s">
        <v>64</v>
      </c>
      <c r="M488" s="39" t="str">
        <f>+VLOOKUP(C488/1,Map!A:B,2,FALSE)</f>
        <v>Other revenue - late payment charge</v>
      </c>
      <c r="N488" s="39" t="str">
        <f>+VLOOKUP(L488/1,Map!E:G,3,FALSE)</f>
        <v>KY-NORTH</v>
      </c>
    </row>
    <row r="489" spans="1:14" hidden="1">
      <c r="A489" s="39" t="s">
        <v>95</v>
      </c>
      <c r="B489" s="39" t="s">
        <v>96</v>
      </c>
      <c r="C489" s="39" t="s">
        <v>56</v>
      </c>
      <c r="D489" s="43">
        <v>43010</v>
      </c>
      <c r="E489" s="39" t="s">
        <v>34</v>
      </c>
      <c r="F489" s="39" t="s">
        <v>52</v>
      </c>
      <c r="G489" s="39" t="s">
        <v>275</v>
      </c>
      <c r="H489" s="39" t="s">
        <v>500</v>
      </c>
      <c r="I489" s="39" t="s">
        <v>244</v>
      </c>
      <c r="J489" s="44">
        <v>0.89</v>
      </c>
      <c r="K489" s="39" t="s">
        <v>100</v>
      </c>
      <c r="L489" s="39" t="s">
        <v>60</v>
      </c>
      <c r="M489" s="39" t="str">
        <f>+VLOOKUP(C489/1,Map!A:B,2,FALSE)</f>
        <v>Other revenue - late payment charge</v>
      </c>
      <c r="N489" s="39" t="str">
        <f>+VLOOKUP(L489/1,Map!E:G,3,FALSE)</f>
        <v>KY-CENTRAL</v>
      </c>
    </row>
    <row r="490" spans="1:14" hidden="1">
      <c r="A490" s="39" t="s">
        <v>95</v>
      </c>
      <c r="B490" s="39" t="s">
        <v>96</v>
      </c>
      <c r="C490" s="39" t="s">
        <v>56</v>
      </c>
      <c r="D490" s="43">
        <v>43025</v>
      </c>
      <c r="E490" s="39" t="s">
        <v>34</v>
      </c>
      <c r="F490" s="39" t="s">
        <v>52</v>
      </c>
      <c r="G490" s="39" t="s">
        <v>275</v>
      </c>
      <c r="H490" s="39" t="s">
        <v>501</v>
      </c>
      <c r="I490" s="39" t="s">
        <v>244</v>
      </c>
      <c r="J490" s="44">
        <v>1.74</v>
      </c>
      <c r="K490" s="39" t="s">
        <v>100</v>
      </c>
      <c r="L490" s="39" t="s">
        <v>68</v>
      </c>
      <c r="M490" s="39" t="str">
        <f>+VLOOKUP(C490/1,Map!A:B,2,FALSE)</f>
        <v>Other revenue - late payment charge</v>
      </c>
      <c r="N490" s="39" t="str">
        <f>+VLOOKUP(L490/1,Map!E:G,3,FALSE)</f>
        <v>KY - RIDGEWOOD WW</v>
      </c>
    </row>
    <row r="491" spans="1:14" hidden="1">
      <c r="A491" s="39" t="s">
        <v>95</v>
      </c>
      <c r="B491" s="39" t="s">
        <v>96</v>
      </c>
      <c r="C491" s="39" t="s">
        <v>56</v>
      </c>
      <c r="D491" s="43">
        <v>43026</v>
      </c>
      <c r="E491" s="39" t="s">
        <v>34</v>
      </c>
      <c r="F491" s="39" t="s">
        <v>52</v>
      </c>
      <c r="G491" s="39" t="s">
        <v>275</v>
      </c>
      <c r="H491" s="39" t="s">
        <v>502</v>
      </c>
      <c r="I491" s="39" t="s">
        <v>244</v>
      </c>
      <c r="J491" s="44">
        <v>8.4</v>
      </c>
      <c r="K491" s="39" t="s">
        <v>100</v>
      </c>
      <c r="L491" s="39" t="s">
        <v>60</v>
      </c>
      <c r="M491" s="39" t="str">
        <f>+VLOOKUP(C491/1,Map!A:B,2,FALSE)</f>
        <v>Other revenue - late payment charge</v>
      </c>
      <c r="N491" s="39" t="str">
        <f>+VLOOKUP(L491/1,Map!E:G,3,FALSE)</f>
        <v>KY-CENTRAL</v>
      </c>
    </row>
    <row r="492" spans="1:14" hidden="1">
      <c r="A492" s="39" t="s">
        <v>95</v>
      </c>
      <c r="B492" s="39" t="s">
        <v>96</v>
      </c>
      <c r="C492" s="39" t="s">
        <v>56</v>
      </c>
      <c r="D492" s="43">
        <v>43027</v>
      </c>
      <c r="E492" s="39" t="s">
        <v>34</v>
      </c>
      <c r="F492" s="39" t="s">
        <v>52</v>
      </c>
      <c r="G492" s="39" t="s">
        <v>275</v>
      </c>
      <c r="H492" s="39" t="s">
        <v>503</v>
      </c>
      <c r="I492" s="39" t="s">
        <v>244</v>
      </c>
      <c r="J492" s="44">
        <v>6.72</v>
      </c>
      <c r="K492" s="39" t="s">
        <v>100</v>
      </c>
      <c r="L492" s="39" t="s">
        <v>60</v>
      </c>
      <c r="M492" s="39" t="str">
        <f>+VLOOKUP(C492/1,Map!A:B,2,FALSE)</f>
        <v>Other revenue - late payment charge</v>
      </c>
      <c r="N492" s="39" t="str">
        <f>+VLOOKUP(L492/1,Map!E:G,3,FALSE)</f>
        <v>KY-CENTRAL</v>
      </c>
    </row>
    <row r="493" spans="1:14" hidden="1">
      <c r="A493" s="39" t="s">
        <v>95</v>
      </c>
      <c r="B493" s="39" t="s">
        <v>96</v>
      </c>
      <c r="C493" s="39" t="s">
        <v>56</v>
      </c>
      <c r="D493" s="43">
        <v>43027</v>
      </c>
      <c r="E493" s="39" t="s">
        <v>34</v>
      </c>
      <c r="F493" s="39" t="s">
        <v>52</v>
      </c>
      <c r="G493" s="39" t="s">
        <v>275</v>
      </c>
      <c r="H493" s="39" t="s">
        <v>504</v>
      </c>
      <c r="I493" s="39" t="s">
        <v>244</v>
      </c>
      <c r="J493" s="44">
        <v>24.38</v>
      </c>
      <c r="K493" s="39" t="s">
        <v>100</v>
      </c>
      <c r="L493" s="39" t="s">
        <v>60</v>
      </c>
      <c r="M493" s="39" t="str">
        <f>+VLOOKUP(C493/1,Map!A:B,2,FALSE)</f>
        <v>Other revenue - late payment charge</v>
      </c>
      <c r="N493" s="39" t="str">
        <f>+VLOOKUP(L493/1,Map!E:G,3,FALSE)</f>
        <v>KY-CENTRAL</v>
      </c>
    </row>
    <row r="494" spans="1:14" hidden="1">
      <c r="A494" s="39" t="s">
        <v>95</v>
      </c>
      <c r="B494" s="39" t="s">
        <v>96</v>
      </c>
      <c r="C494" s="39" t="s">
        <v>56</v>
      </c>
      <c r="D494" s="43">
        <v>43026</v>
      </c>
      <c r="E494" s="39" t="s">
        <v>34</v>
      </c>
      <c r="F494" s="39" t="s">
        <v>52</v>
      </c>
      <c r="G494" s="39" t="s">
        <v>275</v>
      </c>
      <c r="H494" s="39" t="s">
        <v>505</v>
      </c>
      <c r="I494" s="39" t="s">
        <v>99</v>
      </c>
      <c r="J494" s="44">
        <v>-336.95</v>
      </c>
      <c r="K494" s="39" t="s">
        <v>100</v>
      </c>
      <c r="L494" s="39" t="s">
        <v>60</v>
      </c>
      <c r="M494" s="39" t="str">
        <f>+VLOOKUP(C494/1,Map!A:B,2,FALSE)</f>
        <v>Other revenue - late payment charge</v>
      </c>
      <c r="N494" s="39" t="str">
        <f>+VLOOKUP(L494/1,Map!E:G,3,FALSE)</f>
        <v>KY-CENTRAL</v>
      </c>
    </row>
    <row r="495" spans="1:14" hidden="1">
      <c r="A495" s="39" t="s">
        <v>95</v>
      </c>
      <c r="B495" s="39" t="s">
        <v>96</v>
      </c>
      <c r="C495" s="39" t="s">
        <v>56</v>
      </c>
      <c r="D495" s="43">
        <v>43027</v>
      </c>
      <c r="E495" s="39" t="s">
        <v>34</v>
      </c>
      <c r="F495" s="39" t="s">
        <v>52</v>
      </c>
      <c r="G495" s="39" t="s">
        <v>275</v>
      </c>
      <c r="H495" s="39" t="s">
        <v>506</v>
      </c>
      <c r="I495" s="39" t="s">
        <v>99</v>
      </c>
      <c r="J495" s="44">
        <v>-85.79</v>
      </c>
      <c r="K495" s="39" t="s">
        <v>100</v>
      </c>
      <c r="L495" s="39" t="s">
        <v>60</v>
      </c>
      <c r="M495" s="39" t="str">
        <f>+VLOOKUP(C495/1,Map!A:B,2,FALSE)</f>
        <v>Other revenue - late payment charge</v>
      </c>
      <c r="N495" s="39" t="str">
        <f>+VLOOKUP(L495/1,Map!E:G,3,FALSE)</f>
        <v>KY-CENTRAL</v>
      </c>
    </row>
    <row r="496" spans="1:14" hidden="1">
      <c r="A496" s="39" t="s">
        <v>95</v>
      </c>
      <c r="B496" s="39" t="s">
        <v>96</v>
      </c>
      <c r="C496" s="39" t="s">
        <v>56</v>
      </c>
      <c r="D496" s="43">
        <v>43027</v>
      </c>
      <c r="E496" s="39" t="s">
        <v>34</v>
      </c>
      <c r="F496" s="39" t="s">
        <v>52</v>
      </c>
      <c r="G496" s="39" t="s">
        <v>275</v>
      </c>
      <c r="H496" s="39" t="s">
        <v>506</v>
      </c>
      <c r="I496" s="39" t="s">
        <v>99</v>
      </c>
      <c r="J496" s="44">
        <v>-0.95</v>
      </c>
      <c r="K496" s="39" t="s">
        <v>100</v>
      </c>
      <c r="L496" s="39" t="s">
        <v>64</v>
      </c>
      <c r="M496" s="39" t="str">
        <f>+VLOOKUP(C496/1,Map!A:B,2,FALSE)</f>
        <v>Other revenue - late payment charge</v>
      </c>
      <c r="N496" s="39" t="str">
        <f>+VLOOKUP(L496/1,Map!E:G,3,FALSE)</f>
        <v>KY-NORTH</v>
      </c>
    </row>
    <row r="497" spans="1:14" hidden="1">
      <c r="A497" s="39" t="s">
        <v>95</v>
      </c>
      <c r="B497" s="39" t="s">
        <v>96</v>
      </c>
      <c r="C497" s="39" t="s">
        <v>56</v>
      </c>
      <c r="D497" s="43">
        <v>43028</v>
      </c>
      <c r="E497" s="39" t="s">
        <v>34</v>
      </c>
      <c r="F497" s="39" t="s">
        <v>52</v>
      </c>
      <c r="G497" s="39" t="s">
        <v>275</v>
      </c>
      <c r="H497" s="39" t="s">
        <v>507</v>
      </c>
      <c r="I497" s="39" t="s">
        <v>99</v>
      </c>
      <c r="J497" s="44">
        <v>-5.36</v>
      </c>
      <c r="K497" s="39" t="s">
        <v>100</v>
      </c>
      <c r="L497" s="39" t="s">
        <v>58</v>
      </c>
      <c r="M497" s="39" t="str">
        <f>+VLOOKUP(C497/1,Map!A:B,2,FALSE)</f>
        <v>Other revenue - late payment charge</v>
      </c>
      <c r="N497" s="39" t="str">
        <f>+VLOOKUP(L497/1,Map!E:G,3,FALSE)</f>
        <v>KY-CORPORATE</v>
      </c>
    </row>
    <row r="498" spans="1:14" hidden="1">
      <c r="A498" s="39" t="s">
        <v>95</v>
      </c>
      <c r="B498" s="39" t="s">
        <v>96</v>
      </c>
      <c r="C498" s="39" t="s">
        <v>56</v>
      </c>
      <c r="D498" s="43">
        <v>43028</v>
      </c>
      <c r="E498" s="39" t="s">
        <v>34</v>
      </c>
      <c r="F498" s="39" t="s">
        <v>52</v>
      </c>
      <c r="G498" s="39" t="s">
        <v>275</v>
      </c>
      <c r="H498" s="39" t="s">
        <v>507</v>
      </c>
      <c r="I498" s="39" t="s">
        <v>99</v>
      </c>
      <c r="J498" s="44">
        <v>-2580.27</v>
      </c>
      <c r="K498" s="39" t="s">
        <v>100</v>
      </c>
      <c r="L498" s="39" t="s">
        <v>60</v>
      </c>
      <c r="M498" s="39" t="str">
        <f>+VLOOKUP(C498/1,Map!A:B,2,FALSE)</f>
        <v>Other revenue - late payment charge</v>
      </c>
      <c r="N498" s="39" t="str">
        <f>+VLOOKUP(L498/1,Map!E:G,3,FALSE)</f>
        <v>KY-CENTRAL</v>
      </c>
    </row>
    <row r="499" spans="1:14" hidden="1">
      <c r="A499" s="39" t="s">
        <v>95</v>
      </c>
      <c r="B499" s="39" t="s">
        <v>96</v>
      </c>
      <c r="C499" s="39" t="s">
        <v>56</v>
      </c>
      <c r="D499" s="43">
        <v>43028</v>
      </c>
      <c r="E499" s="39" t="s">
        <v>34</v>
      </c>
      <c r="F499" s="39" t="s">
        <v>52</v>
      </c>
      <c r="G499" s="39" t="s">
        <v>275</v>
      </c>
      <c r="H499" s="39" t="s">
        <v>507</v>
      </c>
      <c r="I499" s="39" t="s">
        <v>99</v>
      </c>
      <c r="J499" s="44">
        <v>-16.2</v>
      </c>
      <c r="K499" s="39" t="s">
        <v>100</v>
      </c>
      <c r="L499" s="39" t="s">
        <v>64</v>
      </c>
      <c r="M499" s="39" t="str">
        <f>+VLOOKUP(C499/1,Map!A:B,2,FALSE)</f>
        <v>Other revenue - late payment charge</v>
      </c>
      <c r="N499" s="39" t="str">
        <f>+VLOOKUP(L499/1,Map!E:G,3,FALSE)</f>
        <v>KY-NORTH</v>
      </c>
    </row>
    <row r="500" spans="1:14" hidden="1">
      <c r="A500" s="39" t="s">
        <v>95</v>
      </c>
      <c r="B500" s="39" t="s">
        <v>96</v>
      </c>
      <c r="C500" s="39" t="s">
        <v>56</v>
      </c>
      <c r="D500" s="43">
        <v>43027</v>
      </c>
      <c r="E500" s="39" t="s">
        <v>34</v>
      </c>
      <c r="F500" s="39" t="s">
        <v>52</v>
      </c>
      <c r="G500" s="39" t="s">
        <v>275</v>
      </c>
      <c r="H500" s="39" t="s">
        <v>508</v>
      </c>
      <c r="I500" s="39" t="s">
        <v>244</v>
      </c>
      <c r="J500" s="44">
        <v>1.36</v>
      </c>
      <c r="K500" s="39" t="s">
        <v>100</v>
      </c>
      <c r="L500" s="39" t="s">
        <v>60</v>
      </c>
      <c r="M500" s="39" t="str">
        <f>+VLOOKUP(C500/1,Map!A:B,2,FALSE)</f>
        <v>Other revenue - late payment charge</v>
      </c>
      <c r="N500" s="39" t="str">
        <f>+VLOOKUP(L500/1,Map!E:G,3,FALSE)</f>
        <v>KY-CENTRAL</v>
      </c>
    </row>
    <row r="501" spans="1:14" hidden="1">
      <c r="A501" s="39" t="s">
        <v>95</v>
      </c>
      <c r="B501" s="39" t="s">
        <v>96</v>
      </c>
      <c r="C501" s="39" t="s">
        <v>56</v>
      </c>
      <c r="D501" s="43">
        <v>43028</v>
      </c>
      <c r="E501" s="39" t="s">
        <v>34</v>
      </c>
      <c r="F501" s="39" t="s">
        <v>52</v>
      </c>
      <c r="G501" s="39" t="s">
        <v>275</v>
      </c>
      <c r="H501" s="39" t="s">
        <v>509</v>
      </c>
      <c r="I501" s="39" t="s">
        <v>244</v>
      </c>
      <c r="J501" s="44">
        <v>4.55</v>
      </c>
      <c r="K501" s="39" t="s">
        <v>100</v>
      </c>
      <c r="L501" s="39" t="s">
        <v>66</v>
      </c>
      <c r="M501" s="39" t="str">
        <f>+VLOOKUP(C501/1,Map!A:B,2,FALSE)</f>
        <v>Other revenue - late payment charge</v>
      </c>
      <c r="N501" s="39" t="str">
        <f>+VLOOKUP(L501/1,Map!E:G,3,FALSE)</f>
        <v>KY-OWENTON WW</v>
      </c>
    </row>
    <row r="502" spans="1:14" hidden="1">
      <c r="A502" s="39" t="s">
        <v>95</v>
      </c>
      <c r="B502" s="39" t="s">
        <v>96</v>
      </c>
      <c r="C502" s="39" t="s">
        <v>56</v>
      </c>
      <c r="D502" s="43">
        <v>43028</v>
      </c>
      <c r="E502" s="39" t="s">
        <v>34</v>
      </c>
      <c r="F502" s="39" t="s">
        <v>52</v>
      </c>
      <c r="G502" s="39" t="s">
        <v>275</v>
      </c>
      <c r="H502" s="39" t="s">
        <v>509</v>
      </c>
      <c r="I502" s="39" t="s">
        <v>244</v>
      </c>
      <c r="J502" s="44">
        <v>53.67</v>
      </c>
      <c r="K502" s="39" t="s">
        <v>100</v>
      </c>
      <c r="L502" s="39" t="s">
        <v>60</v>
      </c>
      <c r="M502" s="39" t="str">
        <f>+VLOOKUP(C502/1,Map!A:B,2,FALSE)</f>
        <v>Other revenue - late payment charge</v>
      </c>
      <c r="N502" s="39" t="str">
        <f>+VLOOKUP(L502/1,Map!E:G,3,FALSE)</f>
        <v>KY-CENTRAL</v>
      </c>
    </row>
    <row r="503" spans="1:14" hidden="1">
      <c r="A503" s="39" t="s">
        <v>95</v>
      </c>
      <c r="B503" s="39" t="s">
        <v>96</v>
      </c>
      <c r="C503" s="39" t="s">
        <v>56</v>
      </c>
      <c r="D503" s="43">
        <v>43012</v>
      </c>
      <c r="E503" s="39" t="s">
        <v>34</v>
      </c>
      <c r="F503" s="39" t="s">
        <v>52</v>
      </c>
      <c r="G503" s="39" t="s">
        <v>275</v>
      </c>
      <c r="H503" s="39" t="s">
        <v>510</v>
      </c>
      <c r="I503" s="39" t="s">
        <v>244</v>
      </c>
      <c r="J503" s="44">
        <v>230.45</v>
      </c>
      <c r="K503" s="39" t="s">
        <v>100</v>
      </c>
      <c r="L503" s="39" t="s">
        <v>60</v>
      </c>
      <c r="M503" s="39" t="str">
        <f>+VLOOKUP(C503/1,Map!A:B,2,FALSE)</f>
        <v>Other revenue - late payment charge</v>
      </c>
      <c r="N503" s="39" t="str">
        <f>+VLOOKUP(L503/1,Map!E:G,3,FALSE)</f>
        <v>KY-CENTRAL</v>
      </c>
    </row>
    <row r="504" spans="1:14" hidden="1">
      <c r="A504" s="39" t="s">
        <v>95</v>
      </c>
      <c r="B504" s="39" t="s">
        <v>96</v>
      </c>
      <c r="C504" s="39" t="s">
        <v>56</v>
      </c>
      <c r="D504" s="43">
        <v>43026</v>
      </c>
      <c r="E504" s="39" t="s">
        <v>34</v>
      </c>
      <c r="F504" s="39" t="s">
        <v>52</v>
      </c>
      <c r="G504" s="39" t="s">
        <v>275</v>
      </c>
      <c r="H504" s="39" t="s">
        <v>511</v>
      </c>
      <c r="I504" s="39" t="s">
        <v>244</v>
      </c>
      <c r="J504" s="44">
        <v>6.16</v>
      </c>
      <c r="K504" s="39" t="s">
        <v>100</v>
      </c>
      <c r="L504" s="39" t="s">
        <v>60</v>
      </c>
      <c r="M504" s="39" t="str">
        <f>+VLOOKUP(C504/1,Map!A:B,2,FALSE)</f>
        <v>Other revenue - late payment charge</v>
      </c>
      <c r="N504" s="39" t="str">
        <f>+VLOOKUP(L504/1,Map!E:G,3,FALSE)</f>
        <v>KY-CENTRAL</v>
      </c>
    </row>
    <row r="505" spans="1:14" hidden="1">
      <c r="A505" s="39" t="s">
        <v>95</v>
      </c>
      <c r="B505" s="39" t="s">
        <v>96</v>
      </c>
      <c r="C505" s="39" t="s">
        <v>56</v>
      </c>
      <c r="D505" s="43">
        <v>43027</v>
      </c>
      <c r="E505" s="39" t="s">
        <v>34</v>
      </c>
      <c r="F505" s="39" t="s">
        <v>52</v>
      </c>
      <c r="G505" s="39" t="s">
        <v>275</v>
      </c>
      <c r="H505" s="39" t="s">
        <v>512</v>
      </c>
      <c r="I505" s="39" t="s">
        <v>244</v>
      </c>
      <c r="J505" s="44">
        <v>71.989999999999995</v>
      </c>
      <c r="K505" s="39" t="s">
        <v>100</v>
      </c>
      <c r="L505" s="39" t="s">
        <v>60</v>
      </c>
      <c r="M505" s="39" t="str">
        <f>+VLOOKUP(C505/1,Map!A:B,2,FALSE)</f>
        <v>Other revenue - late payment charge</v>
      </c>
      <c r="N505" s="39" t="str">
        <f>+VLOOKUP(L505/1,Map!E:G,3,FALSE)</f>
        <v>KY-CENTRAL</v>
      </c>
    </row>
    <row r="506" spans="1:14" hidden="1">
      <c r="A506" s="39" t="s">
        <v>95</v>
      </c>
      <c r="B506" s="39" t="s">
        <v>96</v>
      </c>
      <c r="C506" s="39" t="s">
        <v>56</v>
      </c>
      <c r="D506" s="43">
        <v>43027</v>
      </c>
      <c r="E506" s="39" t="s">
        <v>34</v>
      </c>
      <c r="F506" s="39" t="s">
        <v>52</v>
      </c>
      <c r="G506" s="39" t="s">
        <v>275</v>
      </c>
      <c r="H506" s="39" t="s">
        <v>513</v>
      </c>
      <c r="I506" s="39" t="s">
        <v>99</v>
      </c>
      <c r="J506" s="44">
        <v>-0.7</v>
      </c>
      <c r="K506" s="39" t="s">
        <v>100</v>
      </c>
      <c r="L506" s="39" t="s">
        <v>60</v>
      </c>
      <c r="M506" s="39" t="str">
        <f>+VLOOKUP(C506/1,Map!A:B,2,FALSE)</f>
        <v>Other revenue - late payment charge</v>
      </c>
      <c r="N506" s="39" t="str">
        <f>+VLOOKUP(L506/1,Map!E:G,3,FALSE)</f>
        <v>KY-CENTRAL</v>
      </c>
    </row>
    <row r="507" spans="1:14" hidden="1">
      <c r="A507" s="39" t="s">
        <v>95</v>
      </c>
      <c r="B507" s="39" t="s">
        <v>96</v>
      </c>
      <c r="C507" s="39" t="s">
        <v>56</v>
      </c>
      <c r="D507" s="43">
        <v>43028</v>
      </c>
      <c r="E507" s="39" t="s">
        <v>34</v>
      </c>
      <c r="F507" s="39" t="s">
        <v>52</v>
      </c>
      <c r="G507" s="39" t="s">
        <v>275</v>
      </c>
      <c r="H507" s="39" t="s">
        <v>514</v>
      </c>
      <c r="I507" s="39" t="s">
        <v>99</v>
      </c>
      <c r="J507" s="44">
        <v>-85</v>
      </c>
      <c r="K507" s="39" t="s">
        <v>100</v>
      </c>
      <c r="L507" s="39" t="s">
        <v>60</v>
      </c>
      <c r="M507" s="39" t="str">
        <f>+VLOOKUP(C507/1,Map!A:B,2,FALSE)</f>
        <v>Other revenue - late payment charge</v>
      </c>
      <c r="N507" s="39" t="str">
        <f>+VLOOKUP(L507/1,Map!E:G,3,FALSE)</f>
        <v>KY-CENTRAL</v>
      </c>
    </row>
    <row r="508" spans="1:14" hidden="1">
      <c r="A508" s="39" t="s">
        <v>95</v>
      </c>
      <c r="B508" s="39" t="s">
        <v>96</v>
      </c>
      <c r="C508" s="39" t="s">
        <v>56</v>
      </c>
      <c r="D508" s="43">
        <v>43018</v>
      </c>
      <c r="E508" s="39" t="s">
        <v>34</v>
      </c>
      <c r="F508" s="39" t="s">
        <v>52</v>
      </c>
      <c r="G508" s="39" t="s">
        <v>275</v>
      </c>
      <c r="H508" s="39" t="s">
        <v>515</v>
      </c>
      <c r="I508" s="39" t="s">
        <v>244</v>
      </c>
      <c r="J508" s="44">
        <v>3.11</v>
      </c>
      <c r="K508" s="39" t="s">
        <v>100</v>
      </c>
      <c r="L508" s="39" t="s">
        <v>60</v>
      </c>
      <c r="M508" s="39" t="str">
        <f>+VLOOKUP(C508/1,Map!A:B,2,FALSE)</f>
        <v>Other revenue - late payment charge</v>
      </c>
      <c r="N508" s="39" t="str">
        <f>+VLOOKUP(L508/1,Map!E:G,3,FALSE)</f>
        <v>KY-CENTRAL</v>
      </c>
    </row>
    <row r="509" spans="1:14" hidden="1">
      <c r="A509" s="39" t="s">
        <v>95</v>
      </c>
      <c r="B509" s="39" t="s">
        <v>96</v>
      </c>
      <c r="C509" s="39" t="s">
        <v>56</v>
      </c>
      <c r="D509" s="43">
        <v>43028</v>
      </c>
      <c r="E509" s="39" t="s">
        <v>34</v>
      </c>
      <c r="F509" s="39" t="s">
        <v>52</v>
      </c>
      <c r="G509" s="39" t="s">
        <v>275</v>
      </c>
      <c r="H509" s="39" t="s">
        <v>516</v>
      </c>
      <c r="I509" s="39" t="s">
        <v>244</v>
      </c>
      <c r="J509" s="44">
        <v>1.49</v>
      </c>
      <c r="K509" s="39" t="s">
        <v>100</v>
      </c>
      <c r="L509" s="39" t="s">
        <v>60</v>
      </c>
      <c r="M509" s="39" t="str">
        <f>+VLOOKUP(C509/1,Map!A:B,2,FALSE)</f>
        <v>Other revenue - late payment charge</v>
      </c>
      <c r="N509" s="39" t="str">
        <f>+VLOOKUP(L509/1,Map!E:G,3,FALSE)</f>
        <v>KY-CENTRAL</v>
      </c>
    </row>
    <row r="510" spans="1:14" hidden="1">
      <c r="A510" s="39" t="s">
        <v>95</v>
      </c>
      <c r="B510" s="39" t="s">
        <v>96</v>
      </c>
      <c r="C510" s="39" t="s">
        <v>56</v>
      </c>
      <c r="D510" s="43">
        <v>43031</v>
      </c>
      <c r="E510" s="39" t="s">
        <v>34</v>
      </c>
      <c r="F510" s="39" t="s">
        <v>52</v>
      </c>
      <c r="G510" s="39" t="s">
        <v>275</v>
      </c>
      <c r="H510" s="39" t="s">
        <v>517</v>
      </c>
      <c r="I510" s="39" t="s">
        <v>99</v>
      </c>
      <c r="J510" s="44">
        <v>-271.51</v>
      </c>
      <c r="K510" s="39" t="s">
        <v>100</v>
      </c>
      <c r="L510" s="39" t="s">
        <v>64</v>
      </c>
      <c r="M510" s="39" t="str">
        <f>+VLOOKUP(C510/1,Map!A:B,2,FALSE)</f>
        <v>Other revenue - late payment charge</v>
      </c>
      <c r="N510" s="39" t="str">
        <f>+VLOOKUP(L510/1,Map!E:G,3,FALSE)</f>
        <v>KY-NORTH</v>
      </c>
    </row>
    <row r="511" spans="1:14" hidden="1">
      <c r="A511" s="39" t="s">
        <v>95</v>
      </c>
      <c r="B511" s="39" t="s">
        <v>96</v>
      </c>
      <c r="C511" s="39" t="s">
        <v>56</v>
      </c>
      <c r="D511" s="43">
        <v>43031</v>
      </c>
      <c r="E511" s="39" t="s">
        <v>34</v>
      </c>
      <c r="F511" s="39" t="s">
        <v>52</v>
      </c>
      <c r="G511" s="39" t="s">
        <v>275</v>
      </c>
      <c r="H511" s="39" t="s">
        <v>517</v>
      </c>
      <c r="I511" s="39" t="s">
        <v>99</v>
      </c>
      <c r="J511" s="44">
        <v>-6.82</v>
      </c>
      <c r="K511" s="39" t="s">
        <v>100</v>
      </c>
      <c r="L511" s="39" t="s">
        <v>58</v>
      </c>
      <c r="M511" s="39" t="str">
        <f>+VLOOKUP(C511/1,Map!A:B,2,FALSE)</f>
        <v>Other revenue - late payment charge</v>
      </c>
      <c r="N511" s="39" t="str">
        <f>+VLOOKUP(L511/1,Map!E:G,3,FALSE)</f>
        <v>KY-CORPORATE</v>
      </c>
    </row>
    <row r="512" spans="1:14" hidden="1">
      <c r="A512" s="39" t="s">
        <v>95</v>
      </c>
      <c r="B512" s="39" t="s">
        <v>96</v>
      </c>
      <c r="C512" s="39" t="s">
        <v>56</v>
      </c>
      <c r="D512" s="43">
        <v>43031</v>
      </c>
      <c r="E512" s="39" t="s">
        <v>34</v>
      </c>
      <c r="F512" s="39" t="s">
        <v>52</v>
      </c>
      <c r="G512" s="39" t="s">
        <v>275</v>
      </c>
      <c r="H512" s="39" t="s">
        <v>517</v>
      </c>
      <c r="I512" s="39" t="s">
        <v>99</v>
      </c>
      <c r="J512" s="44">
        <v>-4540.0600000000004</v>
      </c>
      <c r="K512" s="39" t="s">
        <v>100</v>
      </c>
      <c r="L512" s="39" t="s">
        <v>60</v>
      </c>
      <c r="M512" s="39" t="str">
        <f>+VLOOKUP(C512/1,Map!A:B,2,FALSE)</f>
        <v>Other revenue - late payment charge</v>
      </c>
      <c r="N512" s="39" t="str">
        <f>+VLOOKUP(L512/1,Map!E:G,3,FALSE)</f>
        <v>KY-CENTRAL</v>
      </c>
    </row>
    <row r="513" spans="1:14" hidden="1">
      <c r="A513" s="39" t="s">
        <v>95</v>
      </c>
      <c r="B513" s="39" t="s">
        <v>96</v>
      </c>
      <c r="C513" s="39" t="s">
        <v>56</v>
      </c>
      <c r="D513" s="43">
        <v>43028</v>
      </c>
      <c r="E513" s="39" t="s">
        <v>34</v>
      </c>
      <c r="F513" s="39" t="s">
        <v>52</v>
      </c>
      <c r="G513" s="39" t="s">
        <v>275</v>
      </c>
      <c r="H513" s="39" t="s">
        <v>518</v>
      </c>
      <c r="I513" s="39" t="s">
        <v>244</v>
      </c>
      <c r="J513" s="44">
        <v>11.4</v>
      </c>
      <c r="K513" s="39" t="s">
        <v>100</v>
      </c>
      <c r="L513" s="39" t="s">
        <v>60</v>
      </c>
      <c r="M513" s="39" t="str">
        <f>+VLOOKUP(C513/1,Map!A:B,2,FALSE)</f>
        <v>Other revenue - late payment charge</v>
      </c>
      <c r="N513" s="39" t="str">
        <f>+VLOOKUP(L513/1,Map!E:G,3,FALSE)</f>
        <v>KY-CENTRAL</v>
      </c>
    </row>
    <row r="514" spans="1:14" hidden="1">
      <c r="A514" s="39" t="s">
        <v>95</v>
      </c>
      <c r="B514" s="39" t="s">
        <v>96</v>
      </c>
      <c r="C514" s="39" t="s">
        <v>56</v>
      </c>
      <c r="D514" s="43">
        <v>43031</v>
      </c>
      <c r="E514" s="39" t="s">
        <v>34</v>
      </c>
      <c r="F514" s="39" t="s">
        <v>52</v>
      </c>
      <c r="G514" s="39" t="s">
        <v>275</v>
      </c>
      <c r="H514" s="39" t="s">
        <v>519</v>
      </c>
      <c r="I514" s="39" t="s">
        <v>244</v>
      </c>
      <c r="J514" s="44">
        <v>14.36</v>
      </c>
      <c r="K514" s="39" t="s">
        <v>100</v>
      </c>
      <c r="L514" s="39" t="s">
        <v>60</v>
      </c>
      <c r="M514" s="39" t="str">
        <f>+VLOOKUP(C514/1,Map!A:B,2,FALSE)</f>
        <v>Other revenue - late payment charge</v>
      </c>
      <c r="N514" s="39" t="str">
        <f>+VLOOKUP(L514/1,Map!E:G,3,FALSE)</f>
        <v>KY-CENTRAL</v>
      </c>
    </row>
    <row r="515" spans="1:14" hidden="1">
      <c r="A515" s="39" t="s">
        <v>95</v>
      </c>
      <c r="B515" s="39" t="s">
        <v>96</v>
      </c>
      <c r="C515" s="39" t="s">
        <v>56</v>
      </c>
      <c r="D515" s="43">
        <v>43028</v>
      </c>
      <c r="E515" s="39" t="s">
        <v>34</v>
      </c>
      <c r="F515" s="39" t="s">
        <v>52</v>
      </c>
      <c r="G515" s="39" t="s">
        <v>275</v>
      </c>
      <c r="H515" s="39" t="s">
        <v>520</v>
      </c>
      <c r="I515" s="39" t="s">
        <v>99</v>
      </c>
      <c r="J515" s="44">
        <v>-608.59</v>
      </c>
      <c r="K515" s="39" t="s">
        <v>100</v>
      </c>
      <c r="L515" s="39" t="s">
        <v>60</v>
      </c>
      <c r="M515" s="39" t="str">
        <f>+VLOOKUP(C515/1,Map!A:B,2,FALSE)</f>
        <v>Other revenue - late payment charge</v>
      </c>
      <c r="N515" s="39" t="str">
        <f>+VLOOKUP(L515/1,Map!E:G,3,FALSE)</f>
        <v>KY-CENTRAL</v>
      </c>
    </row>
    <row r="516" spans="1:14" hidden="1">
      <c r="A516" s="39" t="s">
        <v>95</v>
      </c>
      <c r="B516" s="39" t="s">
        <v>96</v>
      </c>
      <c r="C516" s="39" t="s">
        <v>56</v>
      </c>
      <c r="D516" s="43">
        <v>43029</v>
      </c>
      <c r="E516" s="39" t="s">
        <v>34</v>
      </c>
      <c r="F516" s="39" t="s">
        <v>52</v>
      </c>
      <c r="G516" s="39" t="s">
        <v>275</v>
      </c>
      <c r="H516" s="39" t="s">
        <v>521</v>
      </c>
      <c r="I516" s="39" t="s">
        <v>99</v>
      </c>
      <c r="J516" s="44">
        <v>-24.71</v>
      </c>
      <c r="K516" s="39" t="s">
        <v>100</v>
      </c>
      <c r="L516" s="39" t="s">
        <v>60</v>
      </c>
      <c r="M516" s="39" t="str">
        <f>+VLOOKUP(C516/1,Map!A:B,2,FALSE)</f>
        <v>Other revenue - late payment charge</v>
      </c>
      <c r="N516" s="39" t="str">
        <f>+VLOOKUP(L516/1,Map!E:G,3,FALSE)</f>
        <v>KY-CENTRAL</v>
      </c>
    </row>
    <row r="517" spans="1:14" hidden="1">
      <c r="A517" s="39" t="s">
        <v>95</v>
      </c>
      <c r="B517" s="39" t="s">
        <v>96</v>
      </c>
      <c r="C517" s="39" t="s">
        <v>56</v>
      </c>
      <c r="D517" s="43">
        <v>43031</v>
      </c>
      <c r="E517" s="39" t="s">
        <v>34</v>
      </c>
      <c r="F517" s="39" t="s">
        <v>52</v>
      </c>
      <c r="G517" s="39" t="s">
        <v>275</v>
      </c>
      <c r="H517" s="39" t="s">
        <v>522</v>
      </c>
      <c r="I517" s="39" t="s">
        <v>99</v>
      </c>
      <c r="J517" s="44">
        <v>-7.02</v>
      </c>
      <c r="K517" s="39" t="s">
        <v>100</v>
      </c>
      <c r="L517" s="39" t="s">
        <v>60</v>
      </c>
      <c r="M517" s="39" t="str">
        <f>+VLOOKUP(C517/1,Map!A:B,2,FALSE)</f>
        <v>Other revenue - late payment charge</v>
      </c>
      <c r="N517" s="39" t="str">
        <f>+VLOOKUP(L517/1,Map!E:G,3,FALSE)</f>
        <v>KY-CENTRAL</v>
      </c>
    </row>
    <row r="518" spans="1:14" hidden="1">
      <c r="A518" s="39" t="s">
        <v>95</v>
      </c>
      <c r="B518" s="39" t="s">
        <v>96</v>
      </c>
      <c r="C518" s="39" t="s">
        <v>56</v>
      </c>
      <c r="D518" s="43">
        <v>43032</v>
      </c>
      <c r="E518" s="39" t="s">
        <v>34</v>
      </c>
      <c r="F518" s="39" t="s">
        <v>52</v>
      </c>
      <c r="G518" s="39" t="s">
        <v>275</v>
      </c>
      <c r="H518" s="39" t="s">
        <v>523</v>
      </c>
      <c r="I518" s="39" t="s">
        <v>99</v>
      </c>
      <c r="J518" s="44">
        <v>-1.86</v>
      </c>
      <c r="K518" s="39" t="s">
        <v>100</v>
      </c>
      <c r="L518" s="39" t="s">
        <v>66</v>
      </c>
      <c r="M518" s="39" t="str">
        <f>+VLOOKUP(C518/1,Map!A:B,2,FALSE)</f>
        <v>Other revenue - late payment charge</v>
      </c>
      <c r="N518" s="39" t="str">
        <f>+VLOOKUP(L518/1,Map!E:G,3,FALSE)</f>
        <v>KY-OWENTON WW</v>
      </c>
    </row>
    <row r="519" spans="1:14" hidden="1">
      <c r="A519" s="39" t="s">
        <v>95</v>
      </c>
      <c r="B519" s="39" t="s">
        <v>96</v>
      </c>
      <c r="C519" s="39" t="s">
        <v>56</v>
      </c>
      <c r="D519" s="43">
        <v>43032</v>
      </c>
      <c r="E519" s="39" t="s">
        <v>34</v>
      </c>
      <c r="F519" s="39" t="s">
        <v>52</v>
      </c>
      <c r="G519" s="39" t="s">
        <v>275</v>
      </c>
      <c r="H519" s="39" t="s">
        <v>523</v>
      </c>
      <c r="I519" s="39" t="s">
        <v>99</v>
      </c>
      <c r="J519" s="44">
        <v>-19.97</v>
      </c>
      <c r="K519" s="39" t="s">
        <v>100</v>
      </c>
      <c r="L519" s="39" t="s">
        <v>64</v>
      </c>
      <c r="M519" s="39" t="str">
        <f>+VLOOKUP(C519/1,Map!A:B,2,FALSE)</f>
        <v>Other revenue - late payment charge</v>
      </c>
      <c r="N519" s="39" t="str">
        <f>+VLOOKUP(L519/1,Map!E:G,3,FALSE)</f>
        <v>KY-NORTH</v>
      </c>
    </row>
    <row r="520" spans="1:14" hidden="1">
      <c r="A520" s="39" t="s">
        <v>95</v>
      </c>
      <c r="B520" s="39" t="s">
        <v>96</v>
      </c>
      <c r="C520" s="39" t="s">
        <v>56</v>
      </c>
      <c r="D520" s="43">
        <v>43032</v>
      </c>
      <c r="E520" s="39" t="s">
        <v>34</v>
      </c>
      <c r="F520" s="39" t="s">
        <v>52</v>
      </c>
      <c r="G520" s="39" t="s">
        <v>275</v>
      </c>
      <c r="H520" s="39" t="s">
        <v>523</v>
      </c>
      <c r="I520" s="39" t="s">
        <v>99</v>
      </c>
      <c r="J520" s="44">
        <v>-6292.88</v>
      </c>
      <c r="K520" s="39" t="s">
        <v>100</v>
      </c>
      <c r="L520" s="39" t="s">
        <v>60</v>
      </c>
      <c r="M520" s="39" t="str">
        <f>+VLOOKUP(C520/1,Map!A:B,2,FALSE)</f>
        <v>Other revenue - late payment charge</v>
      </c>
      <c r="N520" s="39" t="str">
        <f>+VLOOKUP(L520/1,Map!E:G,3,FALSE)</f>
        <v>KY-CENTRAL</v>
      </c>
    </row>
    <row r="521" spans="1:14" hidden="1">
      <c r="A521" s="39" t="s">
        <v>95</v>
      </c>
      <c r="B521" s="39" t="s">
        <v>96</v>
      </c>
      <c r="C521" s="39" t="s">
        <v>56</v>
      </c>
      <c r="D521" s="43">
        <v>43033</v>
      </c>
      <c r="E521" s="39" t="s">
        <v>34</v>
      </c>
      <c r="F521" s="39" t="s">
        <v>52</v>
      </c>
      <c r="G521" s="39" t="s">
        <v>275</v>
      </c>
      <c r="H521" s="39" t="s">
        <v>524</v>
      </c>
      <c r="I521" s="39" t="s">
        <v>99</v>
      </c>
      <c r="J521" s="44">
        <v>-4008.67</v>
      </c>
      <c r="K521" s="39" t="s">
        <v>100</v>
      </c>
      <c r="L521" s="39" t="s">
        <v>60</v>
      </c>
      <c r="M521" s="39" t="str">
        <f>+VLOOKUP(C521/1,Map!A:B,2,FALSE)</f>
        <v>Other revenue - late payment charge</v>
      </c>
      <c r="N521" s="39" t="str">
        <f>+VLOOKUP(L521/1,Map!E:G,3,FALSE)</f>
        <v>KY-CENTRAL</v>
      </c>
    </row>
    <row r="522" spans="1:14" hidden="1">
      <c r="A522" s="39" t="s">
        <v>95</v>
      </c>
      <c r="B522" s="39" t="s">
        <v>96</v>
      </c>
      <c r="C522" s="39" t="s">
        <v>56</v>
      </c>
      <c r="D522" s="43">
        <v>43033</v>
      </c>
      <c r="E522" s="39" t="s">
        <v>34</v>
      </c>
      <c r="F522" s="39" t="s">
        <v>52</v>
      </c>
      <c r="G522" s="39" t="s">
        <v>275</v>
      </c>
      <c r="H522" s="39" t="s">
        <v>524</v>
      </c>
      <c r="I522" s="39" t="s">
        <v>99</v>
      </c>
      <c r="J522" s="44">
        <v>-17.29</v>
      </c>
      <c r="K522" s="39" t="s">
        <v>100</v>
      </c>
      <c r="L522" s="39" t="s">
        <v>64</v>
      </c>
      <c r="M522" s="39" t="str">
        <f>+VLOOKUP(C522/1,Map!A:B,2,FALSE)</f>
        <v>Other revenue - late payment charge</v>
      </c>
      <c r="N522" s="39" t="str">
        <f>+VLOOKUP(L522/1,Map!E:G,3,FALSE)</f>
        <v>KY-NORTH</v>
      </c>
    </row>
    <row r="523" spans="1:14" hidden="1">
      <c r="A523" s="39" t="s">
        <v>95</v>
      </c>
      <c r="B523" s="39" t="s">
        <v>96</v>
      </c>
      <c r="C523" s="39" t="s">
        <v>56</v>
      </c>
      <c r="D523" s="43">
        <v>43033</v>
      </c>
      <c r="E523" s="39" t="s">
        <v>34</v>
      </c>
      <c r="F523" s="39" t="s">
        <v>52</v>
      </c>
      <c r="G523" s="39" t="s">
        <v>275</v>
      </c>
      <c r="H523" s="39" t="s">
        <v>524</v>
      </c>
      <c r="I523" s="39" t="s">
        <v>99</v>
      </c>
      <c r="J523" s="44">
        <v>-19.350000000000001</v>
      </c>
      <c r="K523" s="39" t="s">
        <v>100</v>
      </c>
      <c r="L523" s="39" t="s">
        <v>58</v>
      </c>
      <c r="M523" s="39" t="str">
        <f>+VLOOKUP(C523/1,Map!A:B,2,FALSE)</f>
        <v>Other revenue - late payment charge</v>
      </c>
      <c r="N523" s="39" t="str">
        <f>+VLOOKUP(L523/1,Map!E:G,3,FALSE)</f>
        <v>KY-CORPORATE</v>
      </c>
    </row>
    <row r="524" spans="1:14" hidden="1">
      <c r="A524" s="39" t="s">
        <v>95</v>
      </c>
      <c r="B524" s="39" t="s">
        <v>96</v>
      </c>
      <c r="C524" s="39" t="s">
        <v>56</v>
      </c>
      <c r="D524" s="43">
        <v>43024</v>
      </c>
      <c r="E524" s="39" t="s">
        <v>34</v>
      </c>
      <c r="F524" s="39" t="s">
        <v>52</v>
      </c>
      <c r="G524" s="39" t="s">
        <v>275</v>
      </c>
      <c r="H524" s="39" t="s">
        <v>525</v>
      </c>
      <c r="I524" s="39" t="s">
        <v>244</v>
      </c>
      <c r="J524" s="44">
        <v>2.4900000000000002</v>
      </c>
      <c r="K524" s="39" t="s">
        <v>100</v>
      </c>
      <c r="L524" s="39" t="s">
        <v>60</v>
      </c>
      <c r="M524" s="39" t="str">
        <f>+VLOOKUP(C524/1,Map!A:B,2,FALSE)</f>
        <v>Other revenue - late payment charge</v>
      </c>
      <c r="N524" s="39" t="str">
        <f>+VLOOKUP(L524/1,Map!E:G,3,FALSE)</f>
        <v>KY-CENTRAL</v>
      </c>
    </row>
    <row r="525" spans="1:14" hidden="1">
      <c r="A525" s="39" t="s">
        <v>95</v>
      </c>
      <c r="B525" s="39" t="s">
        <v>96</v>
      </c>
      <c r="C525" s="39" t="s">
        <v>56</v>
      </c>
      <c r="D525" s="43">
        <v>43026</v>
      </c>
      <c r="E525" s="39" t="s">
        <v>34</v>
      </c>
      <c r="F525" s="39" t="s">
        <v>52</v>
      </c>
      <c r="G525" s="39" t="s">
        <v>275</v>
      </c>
      <c r="H525" s="39" t="s">
        <v>526</v>
      </c>
      <c r="I525" s="39" t="s">
        <v>244</v>
      </c>
      <c r="J525" s="44">
        <v>0.66</v>
      </c>
      <c r="K525" s="39" t="s">
        <v>100</v>
      </c>
      <c r="L525" s="39" t="s">
        <v>60</v>
      </c>
      <c r="M525" s="39" t="str">
        <f>+VLOOKUP(C525/1,Map!A:B,2,FALSE)</f>
        <v>Other revenue - late payment charge</v>
      </c>
      <c r="N525" s="39" t="str">
        <f>+VLOOKUP(L525/1,Map!E:G,3,FALSE)</f>
        <v>KY-CENTRAL</v>
      </c>
    </row>
    <row r="526" spans="1:14" hidden="1">
      <c r="A526" s="39" t="s">
        <v>95</v>
      </c>
      <c r="B526" s="39" t="s">
        <v>96</v>
      </c>
      <c r="C526" s="39" t="s">
        <v>56</v>
      </c>
      <c r="D526" s="43">
        <v>43032</v>
      </c>
      <c r="E526" s="39" t="s">
        <v>34</v>
      </c>
      <c r="F526" s="39" t="s">
        <v>52</v>
      </c>
      <c r="G526" s="39" t="s">
        <v>275</v>
      </c>
      <c r="H526" s="39" t="s">
        <v>527</v>
      </c>
      <c r="I526" s="39" t="s">
        <v>244</v>
      </c>
      <c r="J526" s="44">
        <v>0.42</v>
      </c>
      <c r="K526" s="39" t="s">
        <v>100</v>
      </c>
      <c r="L526" s="39" t="s">
        <v>60</v>
      </c>
      <c r="M526" s="39" t="str">
        <f>+VLOOKUP(C526/1,Map!A:B,2,FALSE)</f>
        <v>Other revenue - late payment charge</v>
      </c>
      <c r="N526" s="39" t="str">
        <f>+VLOOKUP(L526/1,Map!E:G,3,FALSE)</f>
        <v>KY-CENTRAL</v>
      </c>
    </row>
    <row r="527" spans="1:14" hidden="1">
      <c r="A527" s="39" t="s">
        <v>95</v>
      </c>
      <c r="B527" s="39" t="s">
        <v>96</v>
      </c>
      <c r="C527" s="39" t="s">
        <v>56</v>
      </c>
      <c r="D527" s="43">
        <v>43011</v>
      </c>
      <c r="E527" s="39" t="s">
        <v>34</v>
      </c>
      <c r="F527" s="39" t="s">
        <v>52</v>
      </c>
      <c r="G527" s="39" t="s">
        <v>275</v>
      </c>
      <c r="H527" s="39" t="s">
        <v>528</v>
      </c>
      <c r="I527" s="39" t="s">
        <v>244</v>
      </c>
      <c r="J527" s="44">
        <v>1.96</v>
      </c>
      <c r="K527" s="39" t="s">
        <v>100</v>
      </c>
      <c r="L527" s="39" t="s">
        <v>60</v>
      </c>
      <c r="M527" s="39" t="str">
        <f>+VLOOKUP(C527/1,Map!A:B,2,FALSE)</f>
        <v>Other revenue - late payment charge</v>
      </c>
      <c r="N527" s="39" t="str">
        <f>+VLOOKUP(L527/1,Map!E:G,3,FALSE)</f>
        <v>KY-CENTRAL</v>
      </c>
    </row>
    <row r="528" spans="1:14" hidden="1">
      <c r="A528" s="39" t="s">
        <v>95</v>
      </c>
      <c r="B528" s="39" t="s">
        <v>96</v>
      </c>
      <c r="C528" s="39" t="s">
        <v>56</v>
      </c>
      <c r="D528" s="43">
        <v>43026</v>
      </c>
      <c r="E528" s="39" t="s">
        <v>34</v>
      </c>
      <c r="F528" s="39" t="s">
        <v>52</v>
      </c>
      <c r="G528" s="39" t="s">
        <v>275</v>
      </c>
      <c r="H528" s="39" t="s">
        <v>529</v>
      </c>
      <c r="I528" s="39" t="s">
        <v>244</v>
      </c>
      <c r="J528" s="44">
        <v>5.07</v>
      </c>
      <c r="K528" s="39" t="s">
        <v>100</v>
      </c>
      <c r="L528" s="39" t="s">
        <v>60</v>
      </c>
      <c r="M528" s="39" t="str">
        <f>+VLOOKUP(C528/1,Map!A:B,2,FALSE)</f>
        <v>Other revenue - late payment charge</v>
      </c>
      <c r="N528" s="39" t="str">
        <f>+VLOOKUP(L528/1,Map!E:G,3,FALSE)</f>
        <v>KY-CENTRAL</v>
      </c>
    </row>
    <row r="529" spans="1:14" hidden="1">
      <c r="A529" s="39" t="s">
        <v>95</v>
      </c>
      <c r="B529" s="39" t="s">
        <v>96</v>
      </c>
      <c r="C529" s="39" t="s">
        <v>56</v>
      </c>
      <c r="D529" s="43">
        <v>43031</v>
      </c>
      <c r="E529" s="39" t="s">
        <v>34</v>
      </c>
      <c r="F529" s="39" t="s">
        <v>52</v>
      </c>
      <c r="G529" s="39" t="s">
        <v>275</v>
      </c>
      <c r="H529" s="39" t="s">
        <v>530</v>
      </c>
      <c r="I529" s="39" t="s">
        <v>244</v>
      </c>
      <c r="J529" s="44">
        <v>0.85</v>
      </c>
      <c r="K529" s="39" t="s">
        <v>100</v>
      </c>
      <c r="L529" s="39" t="s">
        <v>60</v>
      </c>
      <c r="M529" s="39" t="str">
        <f>+VLOOKUP(C529/1,Map!A:B,2,FALSE)</f>
        <v>Other revenue - late payment charge</v>
      </c>
      <c r="N529" s="39" t="str">
        <f>+VLOOKUP(L529/1,Map!E:G,3,FALSE)</f>
        <v>KY-CENTRAL</v>
      </c>
    </row>
    <row r="530" spans="1:14" hidden="1">
      <c r="A530" s="39" t="s">
        <v>95</v>
      </c>
      <c r="B530" s="39" t="s">
        <v>96</v>
      </c>
      <c r="C530" s="39" t="s">
        <v>56</v>
      </c>
      <c r="D530" s="43">
        <v>43032</v>
      </c>
      <c r="E530" s="39" t="s">
        <v>34</v>
      </c>
      <c r="F530" s="39" t="s">
        <v>52</v>
      </c>
      <c r="G530" s="39" t="s">
        <v>275</v>
      </c>
      <c r="H530" s="39" t="s">
        <v>531</v>
      </c>
      <c r="I530" s="39" t="s">
        <v>244</v>
      </c>
      <c r="J530" s="44">
        <v>6.03</v>
      </c>
      <c r="K530" s="39" t="s">
        <v>100</v>
      </c>
      <c r="L530" s="39" t="s">
        <v>60</v>
      </c>
      <c r="M530" s="39" t="str">
        <f>+VLOOKUP(C530/1,Map!A:B,2,FALSE)</f>
        <v>Other revenue - late payment charge</v>
      </c>
      <c r="N530" s="39" t="str">
        <f>+VLOOKUP(L530/1,Map!E:G,3,FALSE)</f>
        <v>KY-CENTRAL</v>
      </c>
    </row>
    <row r="531" spans="1:14" hidden="1">
      <c r="A531" s="39" t="s">
        <v>95</v>
      </c>
      <c r="B531" s="39" t="s">
        <v>96</v>
      </c>
      <c r="C531" s="39" t="s">
        <v>56</v>
      </c>
      <c r="D531" s="43">
        <v>43033</v>
      </c>
      <c r="E531" s="39" t="s">
        <v>34</v>
      </c>
      <c r="F531" s="39" t="s">
        <v>52</v>
      </c>
      <c r="G531" s="39" t="s">
        <v>275</v>
      </c>
      <c r="H531" s="39" t="s">
        <v>532</v>
      </c>
      <c r="I531" s="39" t="s">
        <v>244</v>
      </c>
      <c r="J531" s="44">
        <v>22.98</v>
      </c>
      <c r="K531" s="39" t="s">
        <v>100</v>
      </c>
      <c r="L531" s="39" t="s">
        <v>60</v>
      </c>
      <c r="M531" s="39" t="str">
        <f>+VLOOKUP(C531/1,Map!A:B,2,FALSE)</f>
        <v>Other revenue - late payment charge</v>
      </c>
      <c r="N531" s="39" t="str">
        <f>+VLOOKUP(L531/1,Map!E:G,3,FALSE)</f>
        <v>KY-CENTRAL</v>
      </c>
    </row>
    <row r="532" spans="1:14" hidden="1">
      <c r="A532" s="39" t="s">
        <v>95</v>
      </c>
      <c r="B532" s="39" t="s">
        <v>96</v>
      </c>
      <c r="C532" s="39" t="s">
        <v>56</v>
      </c>
      <c r="D532" s="43">
        <v>43032</v>
      </c>
      <c r="E532" s="39" t="s">
        <v>34</v>
      </c>
      <c r="F532" s="39" t="s">
        <v>52</v>
      </c>
      <c r="G532" s="39" t="s">
        <v>275</v>
      </c>
      <c r="H532" s="39" t="s">
        <v>533</v>
      </c>
      <c r="I532" s="39" t="s">
        <v>99</v>
      </c>
      <c r="J532" s="44">
        <v>-709.6</v>
      </c>
      <c r="K532" s="39" t="s">
        <v>100</v>
      </c>
      <c r="L532" s="39" t="s">
        <v>60</v>
      </c>
      <c r="M532" s="39" t="str">
        <f>+VLOOKUP(C532/1,Map!A:B,2,FALSE)</f>
        <v>Other revenue - late payment charge</v>
      </c>
      <c r="N532" s="39" t="str">
        <f>+VLOOKUP(L532/1,Map!E:G,3,FALSE)</f>
        <v>KY-CENTRAL</v>
      </c>
    </row>
    <row r="533" spans="1:14" hidden="1">
      <c r="A533" s="39" t="s">
        <v>95</v>
      </c>
      <c r="B533" s="39" t="s">
        <v>96</v>
      </c>
      <c r="C533" s="39" t="s">
        <v>56</v>
      </c>
      <c r="D533" s="43">
        <v>43033</v>
      </c>
      <c r="E533" s="39" t="s">
        <v>34</v>
      </c>
      <c r="F533" s="39" t="s">
        <v>52</v>
      </c>
      <c r="G533" s="39" t="s">
        <v>275</v>
      </c>
      <c r="H533" s="39" t="s">
        <v>534</v>
      </c>
      <c r="I533" s="39" t="s">
        <v>99</v>
      </c>
      <c r="J533" s="44">
        <v>-34.36</v>
      </c>
      <c r="K533" s="39" t="s">
        <v>100</v>
      </c>
      <c r="L533" s="39" t="s">
        <v>60</v>
      </c>
      <c r="M533" s="39" t="str">
        <f>+VLOOKUP(C533/1,Map!A:B,2,FALSE)</f>
        <v>Other revenue - late payment charge</v>
      </c>
      <c r="N533" s="39" t="str">
        <f>+VLOOKUP(L533/1,Map!E:G,3,FALSE)</f>
        <v>KY-CENTRAL</v>
      </c>
    </row>
    <row r="534" spans="1:14" hidden="1">
      <c r="A534" s="39" t="s">
        <v>95</v>
      </c>
      <c r="B534" s="39" t="s">
        <v>96</v>
      </c>
      <c r="C534" s="39" t="s">
        <v>56</v>
      </c>
      <c r="D534" s="43">
        <v>43033</v>
      </c>
      <c r="E534" s="39" t="s">
        <v>34</v>
      </c>
      <c r="F534" s="39" t="s">
        <v>52</v>
      </c>
      <c r="G534" s="39" t="s">
        <v>275</v>
      </c>
      <c r="H534" s="39" t="s">
        <v>535</v>
      </c>
      <c r="I534" s="39" t="s">
        <v>99</v>
      </c>
      <c r="J534" s="44">
        <v>-1.98</v>
      </c>
      <c r="K534" s="39" t="s">
        <v>100</v>
      </c>
      <c r="L534" s="39" t="s">
        <v>60</v>
      </c>
      <c r="M534" s="39" t="str">
        <f>+VLOOKUP(C534/1,Map!A:B,2,FALSE)</f>
        <v>Other revenue - late payment charge</v>
      </c>
      <c r="N534" s="39" t="str">
        <f>+VLOOKUP(L534/1,Map!E:G,3,FALSE)</f>
        <v>KY-CENTRAL</v>
      </c>
    </row>
    <row r="535" spans="1:14" hidden="1">
      <c r="A535" s="39" t="s">
        <v>95</v>
      </c>
      <c r="B535" s="39" t="s">
        <v>96</v>
      </c>
      <c r="C535" s="39" t="s">
        <v>56</v>
      </c>
      <c r="D535" s="43">
        <v>43031</v>
      </c>
      <c r="E535" s="39" t="s">
        <v>34</v>
      </c>
      <c r="F535" s="39" t="s">
        <v>52</v>
      </c>
      <c r="G535" s="39" t="s">
        <v>275</v>
      </c>
      <c r="H535" s="39" t="s">
        <v>536</v>
      </c>
      <c r="I535" s="39" t="s">
        <v>244</v>
      </c>
      <c r="J535" s="44">
        <v>104.26</v>
      </c>
      <c r="K535" s="39" t="s">
        <v>100</v>
      </c>
      <c r="L535" s="39" t="s">
        <v>60</v>
      </c>
      <c r="M535" s="39" t="str">
        <f>+VLOOKUP(C535/1,Map!A:B,2,FALSE)</f>
        <v>Other revenue - late payment charge</v>
      </c>
      <c r="N535" s="39" t="str">
        <f>+VLOOKUP(L535/1,Map!E:G,3,FALSE)</f>
        <v>KY-CENTRAL</v>
      </c>
    </row>
    <row r="536" spans="1:14" hidden="1">
      <c r="A536" s="39" t="s">
        <v>95</v>
      </c>
      <c r="B536" s="39" t="s">
        <v>96</v>
      </c>
      <c r="C536" s="39" t="s">
        <v>56</v>
      </c>
      <c r="D536" s="43">
        <v>43031</v>
      </c>
      <c r="E536" s="39" t="s">
        <v>34</v>
      </c>
      <c r="F536" s="39" t="s">
        <v>52</v>
      </c>
      <c r="G536" s="39" t="s">
        <v>275</v>
      </c>
      <c r="H536" s="39" t="s">
        <v>537</v>
      </c>
      <c r="I536" s="39" t="s">
        <v>99</v>
      </c>
      <c r="J536" s="44">
        <v>-2.65</v>
      </c>
      <c r="K536" s="39" t="s">
        <v>100</v>
      </c>
      <c r="L536" s="39" t="s">
        <v>60</v>
      </c>
      <c r="M536" s="39" t="str">
        <f>+VLOOKUP(C536/1,Map!A:B,2,FALSE)</f>
        <v>Other revenue - late payment charge</v>
      </c>
      <c r="N536" s="39" t="str">
        <f>+VLOOKUP(L536/1,Map!E:G,3,FALSE)</f>
        <v>KY-CENTRAL</v>
      </c>
    </row>
    <row r="537" spans="1:14" hidden="1">
      <c r="A537" s="39" t="s">
        <v>95</v>
      </c>
      <c r="B537" s="39" t="s">
        <v>96</v>
      </c>
      <c r="C537" s="39" t="s">
        <v>56</v>
      </c>
      <c r="D537" s="43">
        <v>43031</v>
      </c>
      <c r="E537" s="39" t="s">
        <v>34</v>
      </c>
      <c r="F537" s="39" t="s">
        <v>52</v>
      </c>
      <c r="G537" s="39" t="s">
        <v>275</v>
      </c>
      <c r="H537" s="39" t="s">
        <v>537</v>
      </c>
      <c r="I537" s="39" t="s">
        <v>99</v>
      </c>
      <c r="J537" s="44">
        <v>-2.4500000000000002</v>
      </c>
      <c r="K537" s="39" t="s">
        <v>100</v>
      </c>
      <c r="L537" s="39" t="s">
        <v>64</v>
      </c>
      <c r="M537" s="39" t="str">
        <f>+VLOOKUP(C537/1,Map!A:B,2,FALSE)</f>
        <v>Other revenue - late payment charge</v>
      </c>
      <c r="N537" s="39" t="str">
        <f>+VLOOKUP(L537/1,Map!E:G,3,FALSE)</f>
        <v>KY-NORTH</v>
      </c>
    </row>
    <row r="538" spans="1:14" hidden="1">
      <c r="A538" s="39" t="s">
        <v>95</v>
      </c>
      <c r="B538" s="39" t="s">
        <v>96</v>
      </c>
      <c r="C538" s="39" t="s">
        <v>56</v>
      </c>
      <c r="D538" s="43">
        <v>43032</v>
      </c>
      <c r="E538" s="39" t="s">
        <v>34</v>
      </c>
      <c r="F538" s="39" t="s">
        <v>52</v>
      </c>
      <c r="G538" s="39" t="s">
        <v>275</v>
      </c>
      <c r="H538" s="39" t="s">
        <v>538</v>
      </c>
      <c r="I538" s="39" t="s">
        <v>244</v>
      </c>
      <c r="J538" s="44">
        <v>17.18</v>
      </c>
      <c r="K538" s="39" t="s">
        <v>100</v>
      </c>
      <c r="L538" s="39" t="s">
        <v>60</v>
      </c>
      <c r="M538" s="39" t="str">
        <f>+VLOOKUP(C538/1,Map!A:B,2,FALSE)</f>
        <v>Other revenue - late payment charge</v>
      </c>
      <c r="N538" s="39" t="str">
        <f>+VLOOKUP(L538/1,Map!E:G,3,FALSE)</f>
        <v>KY-CENTRAL</v>
      </c>
    </row>
    <row r="539" spans="1:14" hidden="1">
      <c r="A539" s="39" t="s">
        <v>95</v>
      </c>
      <c r="B539" s="39" t="s">
        <v>96</v>
      </c>
      <c r="C539" s="39" t="s">
        <v>56</v>
      </c>
      <c r="D539" s="43">
        <v>43033</v>
      </c>
      <c r="E539" s="39" t="s">
        <v>34</v>
      </c>
      <c r="F539" s="39" t="s">
        <v>52</v>
      </c>
      <c r="G539" s="39" t="s">
        <v>275</v>
      </c>
      <c r="H539" s="39" t="s">
        <v>539</v>
      </c>
      <c r="I539" s="39" t="s">
        <v>244</v>
      </c>
      <c r="J539" s="44">
        <v>2.38</v>
      </c>
      <c r="K539" s="39" t="s">
        <v>100</v>
      </c>
      <c r="L539" s="39" t="s">
        <v>60</v>
      </c>
      <c r="M539" s="39" t="str">
        <f>+VLOOKUP(C539/1,Map!A:B,2,FALSE)</f>
        <v>Other revenue - late payment charge</v>
      </c>
      <c r="N539" s="39" t="str">
        <f>+VLOOKUP(L539/1,Map!E:G,3,FALSE)</f>
        <v>KY-CENTRAL</v>
      </c>
    </row>
    <row r="540" spans="1:14" hidden="1">
      <c r="A540" s="39" t="s">
        <v>95</v>
      </c>
      <c r="B540" s="39" t="s">
        <v>96</v>
      </c>
      <c r="C540" s="39" t="s">
        <v>56</v>
      </c>
      <c r="D540" s="43">
        <v>43034</v>
      </c>
      <c r="E540" s="39" t="s">
        <v>34</v>
      </c>
      <c r="F540" s="39" t="s">
        <v>52</v>
      </c>
      <c r="G540" s="39" t="s">
        <v>275</v>
      </c>
      <c r="H540" s="39" t="s">
        <v>540</v>
      </c>
      <c r="I540" s="39" t="s">
        <v>99</v>
      </c>
      <c r="J540" s="44">
        <v>-709.48</v>
      </c>
      <c r="K540" s="39" t="s">
        <v>100</v>
      </c>
      <c r="L540" s="39" t="s">
        <v>60</v>
      </c>
      <c r="M540" s="39" t="str">
        <f>+VLOOKUP(C540/1,Map!A:B,2,FALSE)</f>
        <v>Other revenue - late payment charge</v>
      </c>
      <c r="N540" s="39" t="str">
        <f>+VLOOKUP(L540/1,Map!E:G,3,FALSE)</f>
        <v>KY-CENTRAL</v>
      </c>
    </row>
    <row r="541" spans="1:14" hidden="1">
      <c r="A541" s="39" t="s">
        <v>95</v>
      </c>
      <c r="B541" s="39" t="s">
        <v>96</v>
      </c>
      <c r="C541" s="39" t="s">
        <v>56</v>
      </c>
      <c r="D541" s="43">
        <v>43034</v>
      </c>
      <c r="E541" s="39" t="s">
        <v>34</v>
      </c>
      <c r="F541" s="39" t="s">
        <v>52</v>
      </c>
      <c r="G541" s="39" t="s">
        <v>275</v>
      </c>
      <c r="H541" s="39" t="s">
        <v>540</v>
      </c>
      <c r="I541" s="39" t="s">
        <v>99</v>
      </c>
      <c r="J541" s="44">
        <v>-4.75</v>
      </c>
      <c r="K541" s="39" t="s">
        <v>100</v>
      </c>
      <c r="L541" s="39" t="s">
        <v>66</v>
      </c>
      <c r="M541" s="39" t="str">
        <f>+VLOOKUP(C541/1,Map!A:B,2,FALSE)</f>
        <v>Other revenue - late payment charge</v>
      </c>
      <c r="N541" s="39" t="str">
        <f>+VLOOKUP(L541/1,Map!E:G,3,FALSE)</f>
        <v>KY-OWENTON WW</v>
      </c>
    </row>
    <row r="542" spans="1:14" hidden="1">
      <c r="A542" s="39" t="s">
        <v>95</v>
      </c>
      <c r="B542" s="39" t="s">
        <v>96</v>
      </c>
      <c r="C542" s="39" t="s">
        <v>56</v>
      </c>
      <c r="D542" s="43">
        <v>43018</v>
      </c>
      <c r="E542" s="39" t="s">
        <v>34</v>
      </c>
      <c r="F542" s="39" t="s">
        <v>52</v>
      </c>
      <c r="G542" s="39" t="s">
        <v>275</v>
      </c>
      <c r="H542" s="39" t="s">
        <v>541</v>
      </c>
      <c r="I542" s="39" t="s">
        <v>244</v>
      </c>
      <c r="J542" s="44">
        <v>5.37</v>
      </c>
      <c r="K542" s="39" t="s">
        <v>100</v>
      </c>
      <c r="L542" s="39" t="s">
        <v>60</v>
      </c>
      <c r="M542" s="39" t="str">
        <f>+VLOOKUP(C542/1,Map!A:B,2,FALSE)</f>
        <v>Other revenue - late payment charge</v>
      </c>
      <c r="N542" s="39" t="str">
        <f>+VLOOKUP(L542/1,Map!E:G,3,FALSE)</f>
        <v>KY-CENTRAL</v>
      </c>
    </row>
    <row r="543" spans="1:14" hidden="1">
      <c r="A543" s="39" t="s">
        <v>95</v>
      </c>
      <c r="B543" s="39" t="s">
        <v>96</v>
      </c>
      <c r="C543" s="39" t="s">
        <v>56</v>
      </c>
      <c r="D543" s="43">
        <v>43033</v>
      </c>
      <c r="E543" s="39" t="s">
        <v>34</v>
      </c>
      <c r="F543" s="39" t="s">
        <v>52</v>
      </c>
      <c r="G543" s="39" t="s">
        <v>275</v>
      </c>
      <c r="H543" s="39" t="s">
        <v>542</v>
      </c>
      <c r="I543" s="39" t="s">
        <v>244</v>
      </c>
      <c r="J543" s="44">
        <v>18.97</v>
      </c>
      <c r="K543" s="39" t="s">
        <v>100</v>
      </c>
      <c r="L543" s="39" t="s">
        <v>60</v>
      </c>
      <c r="M543" s="39" t="str">
        <f>+VLOOKUP(C543/1,Map!A:B,2,FALSE)</f>
        <v>Other revenue - late payment charge</v>
      </c>
      <c r="N543" s="39" t="str">
        <f>+VLOOKUP(L543/1,Map!E:G,3,FALSE)</f>
        <v>KY-CENTRAL</v>
      </c>
    </row>
    <row r="544" spans="1:14" hidden="1">
      <c r="A544" s="39" t="s">
        <v>95</v>
      </c>
      <c r="B544" s="39" t="s">
        <v>96</v>
      </c>
      <c r="C544" s="39" t="s">
        <v>56</v>
      </c>
      <c r="D544" s="43">
        <v>43033</v>
      </c>
      <c r="E544" s="39" t="s">
        <v>34</v>
      </c>
      <c r="F544" s="39" t="s">
        <v>52</v>
      </c>
      <c r="G544" s="39" t="s">
        <v>275</v>
      </c>
      <c r="H544" s="39" t="s">
        <v>543</v>
      </c>
      <c r="I544" s="39" t="s">
        <v>244</v>
      </c>
      <c r="J544" s="44">
        <v>46.15</v>
      </c>
      <c r="K544" s="39" t="s">
        <v>100</v>
      </c>
      <c r="L544" s="39" t="s">
        <v>60</v>
      </c>
      <c r="M544" s="39" t="str">
        <f>+VLOOKUP(C544/1,Map!A:B,2,FALSE)</f>
        <v>Other revenue - late payment charge</v>
      </c>
      <c r="N544" s="39" t="str">
        <f>+VLOOKUP(L544/1,Map!E:G,3,FALSE)</f>
        <v>KY-CENTRAL</v>
      </c>
    </row>
    <row r="545" spans="1:14" hidden="1">
      <c r="A545" s="39" t="s">
        <v>95</v>
      </c>
      <c r="B545" s="39" t="s">
        <v>96</v>
      </c>
      <c r="C545" s="39" t="s">
        <v>56</v>
      </c>
      <c r="D545" s="43">
        <v>43034</v>
      </c>
      <c r="E545" s="39" t="s">
        <v>34</v>
      </c>
      <c r="F545" s="39" t="s">
        <v>52</v>
      </c>
      <c r="G545" s="39" t="s">
        <v>275</v>
      </c>
      <c r="H545" s="39" t="s">
        <v>544</v>
      </c>
      <c r="I545" s="39" t="s">
        <v>244</v>
      </c>
      <c r="J545" s="44">
        <v>1.89</v>
      </c>
      <c r="K545" s="39" t="s">
        <v>100</v>
      </c>
      <c r="L545" s="39" t="s">
        <v>60</v>
      </c>
      <c r="M545" s="39" t="str">
        <f>+VLOOKUP(C545/1,Map!A:B,2,FALSE)</f>
        <v>Other revenue - late payment charge</v>
      </c>
      <c r="N545" s="39" t="str">
        <f>+VLOOKUP(L545/1,Map!E:G,3,FALSE)</f>
        <v>KY-CENTRAL</v>
      </c>
    </row>
    <row r="546" spans="1:14" hidden="1">
      <c r="A546" s="39" t="s">
        <v>95</v>
      </c>
      <c r="B546" s="39" t="s">
        <v>96</v>
      </c>
      <c r="C546" s="39" t="s">
        <v>56</v>
      </c>
      <c r="D546" s="43">
        <v>43034</v>
      </c>
      <c r="E546" s="39" t="s">
        <v>34</v>
      </c>
      <c r="F546" s="39" t="s">
        <v>52</v>
      </c>
      <c r="G546" s="39" t="s">
        <v>275</v>
      </c>
      <c r="H546" s="39" t="s">
        <v>545</v>
      </c>
      <c r="I546" s="39" t="s">
        <v>244</v>
      </c>
      <c r="J546" s="44">
        <v>11.38</v>
      </c>
      <c r="K546" s="39" t="s">
        <v>100</v>
      </c>
      <c r="L546" s="39" t="s">
        <v>60</v>
      </c>
      <c r="M546" s="39" t="str">
        <f>+VLOOKUP(C546/1,Map!A:B,2,FALSE)</f>
        <v>Other revenue - late payment charge</v>
      </c>
      <c r="N546" s="39" t="str">
        <f>+VLOOKUP(L546/1,Map!E:G,3,FALSE)</f>
        <v>KY-CENTRAL</v>
      </c>
    </row>
    <row r="547" spans="1:14" hidden="1">
      <c r="A547" s="39" t="s">
        <v>95</v>
      </c>
      <c r="B547" s="39" t="s">
        <v>96</v>
      </c>
      <c r="C547" s="39" t="s">
        <v>56</v>
      </c>
      <c r="D547" s="43">
        <v>43033</v>
      </c>
      <c r="E547" s="39" t="s">
        <v>34</v>
      </c>
      <c r="F547" s="39" t="s">
        <v>52</v>
      </c>
      <c r="G547" s="39" t="s">
        <v>275</v>
      </c>
      <c r="H547" s="39" t="s">
        <v>546</v>
      </c>
      <c r="I547" s="39" t="s">
        <v>99</v>
      </c>
      <c r="J547" s="44">
        <v>-14.05</v>
      </c>
      <c r="K547" s="39" t="s">
        <v>100</v>
      </c>
      <c r="L547" s="39" t="s">
        <v>60</v>
      </c>
      <c r="M547" s="39" t="str">
        <f>+VLOOKUP(C547/1,Map!A:B,2,FALSE)</f>
        <v>Other revenue - late payment charge</v>
      </c>
      <c r="N547" s="39" t="str">
        <f>+VLOOKUP(L547/1,Map!E:G,3,FALSE)</f>
        <v>KY-CENTRAL</v>
      </c>
    </row>
    <row r="548" spans="1:14" hidden="1">
      <c r="A548" s="39" t="s">
        <v>95</v>
      </c>
      <c r="B548" s="39" t="s">
        <v>96</v>
      </c>
      <c r="C548" s="39" t="s">
        <v>56</v>
      </c>
      <c r="D548" s="43">
        <v>43034</v>
      </c>
      <c r="E548" s="39" t="s">
        <v>34</v>
      </c>
      <c r="F548" s="39" t="s">
        <v>52</v>
      </c>
      <c r="G548" s="39" t="s">
        <v>275</v>
      </c>
      <c r="H548" s="39" t="s">
        <v>547</v>
      </c>
      <c r="I548" s="39" t="s">
        <v>99</v>
      </c>
      <c r="J548" s="44">
        <v>-1.92</v>
      </c>
      <c r="K548" s="39" t="s">
        <v>100</v>
      </c>
      <c r="L548" s="39" t="s">
        <v>58</v>
      </c>
      <c r="M548" s="39" t="str">
        <f>+VLOOKUP(C548/1,Map!A:B,2,FALSE)</f>
        <v>Other revenue - late payment charge</v>
      </c>
      <c r="N548" s="39" t="str">
        <f>+VLOOKUP(L548/1,Map!E:G,3,FALSE)</f>
        <v>KY-CORPORATE</v>
      </c>
    </row>
    <row r="549" spans="1:14" hidden="1">
      <c r="A549" s="39" t="s">
        <v>95</v>
      </c>
      <c r="B549" s="39" t="s">
        <v>96</v>
      </c>
      <c r="C549" s="39" t="s">
        <v>56</v>
      </c>
      <c r="D549" s="43">
        <v>43034</v>
      </c>
      <c r="E549" s="39" t="s">
        <v>34</v>
      </c>
      <c r="F549" s="39" t="s">
        <v>52</v>
      </c>
      <c r="G549" s="39" t="s">
        <v>275</v>
      </c>
      <c r="H549" s="39" t="s">
        <v>547</v>
      </c>
      <c r="I549" s="39" t="s">
        <v>99</v>
      </c>
      <c r="J549" s="44">
        <v>-286.22000000000003</v>
      </c>
      <c r="K549" s="39" t="s">
        <v>100</v>
      </c>
      <c r="L549" s="39" t="s">
        <v>60</v>
      </c>
      <c r="M549" s="39" t="str">
        <f>+VLOOKUP(C549/1,Map!A:B,2,FALSE)</f>
        <v>Other revenue - late payment charge</v>
      </c>
      <c r="N549" s="39" t="str">
        <f>+VLOOKUP(L549/1,Map!E:G,3,FALSE)</f>
        <v>KY-CENTRAL</v>
      </c>
    </row>
    <row r="550" spans="1:14" hidden="1">
      <c r="A550" s="39" t="s">
        <v>95</v>
      </c>
      <c r="B550" s="39" t="s">
        <v>96</v>
      </c>
      <c r="C550" s="39" t="s">
        <v>56</v>
      </c>
      <c r="D550" s="43">
        <v>43035</v>
      </c>
      <c r="E550" s="39" t="s">
        <v>34</v>
      </c>
      <c r="F550" s="39" t="s">
        <v>52</v>
      </c>
      <c r="G550" s="39" t="s">
        <v>275</v>
      </c>
      <c r="H550" s="39" t="s">
        <v>548</v>
      </c>
      <c r="I550" s="39" t="s">
        <v>99</v>
      </c>
      <c r="J550" s="44">
        <v>-2179.77</v>
      </c>
      <c r="K550" s="39" t="s">
        <v>100</v>
      </c>
      <c r="L550" s="39" t="s">
        <v>60</v>
      </c>
      <c r="M550" s="39" t="str">
        <f>+VLOOKUP(C550/1,Map!A:B,2,FALSE)</f>
        <v>Other revenue - late payment charge</v>
      </c>
      <c r="N550" s="39" t="str">
        <f>+VLOOKUP(L550/1,Map!E:G,3,FALSE)</f>
        <v>KY-CENTRAL</v>
      </c>
    </row>
    <row r="551" spans="1:14" hidden="1">
      <c r="A551" s="39" t="s">
        <v>95</v>
      </c>
      <c r="B551" s="39" t="s">
        <v>96</v>
      </c>
      <c r="C551" s="39" t="s">
        <v>56</v>
      </c>
      <c r="D551" s="43">
        <v>43035</v>
      </c>
      <c r="E551" s="39" t="s">
        <v>34</v>
      </c>
      <c r="F551" s="39" t="s">
        <v>52</v>
      </c>
      <c r="G551" s="39" t="s">
        <v>275</v>
      </c>
      <c r="H551" s="39" t="s">
        <v>548</v>
      </c>
      <c r="I551" s="39" t="s">
        <v>99</v>
      </c>
      <c r="J551" s="44">
        <v>-2.11</v>
      </c>
      <c r="K551" s="39" t="s">
        <v>100</v>
      </c>
      <c r="L551" s="39" t="s">
        <v>66</v>
      </c>
      <c r="M551" s="39" t="str">
        <f>+VLOOKUP(C551/1,Map!A:B,2,FALSE)</f>
        <v>Other revenue - late payment charge</v>
      </c>
      <c r="N551" s="39" t="str">
        <f>+VLOOKUP(L551/1,Map!E:G,3,FALSE)</f>
        <v>KY-OWENTON WW</v>
      </c>
    </row>
    <row r="552" spans="1:14" hidden="1">
      <c r="A552" s="39" t="s">
        <v>95</v>
      </c>
      <c r="B552" s="39" t="s">
        <v>96</v>
      </c>
      <c r="C552" s="39" t="s">
        <v>56</v>
      </c>
      <c r="D552" s="43">
        <v>43024</v>
      </c>
      <c r="E552" s="39" t="s">
        <v>34</v>
      </c>
      <c r="F552" s="39" t="s">
        <v>52</v>
      </c>
      <c r="G552" s="39" t="s">
        <v>275</v>
      </c>
      <c r="H552" s="39" t="s">
        <v>549</v>
      </c>
      <c r="I552" s="39" t="s">
        <v>244</v>
      </c>
      <c r="J552" s="44">
        <v>1.44</v>
      </c>
      <c r="K552" s="39" t="s">
        <v>100</v>
      </c>
      <c r="L552" s="39" t="s">
        <v>60</v>
      </c>
      <c r="M552" s="39" t="str">
        <f>+VLOOKUP(C552/1,Map!A:B,2,FALSE)</f>
        <v>Other revenue - late payment charge</v>
      </c>
      <c r="N552" s="39" t="str">
        <f>+VLOOKUP(L552/1,Map!E:G,3,FALSE)</f>
        <v>KY-CENTRAL</v>
      </c>
    </row>
    <row r="553" spans="1:14" hidden="1">
      <c r="A553" s="39" t="s">
        <v>95</v>
      </c>
      <c r="B553" s="39" t="s">
        <v>96</v>
      </c>
      <c r="C553" s="39" t="s">
        <v>56</v>
      </c>
      <c r="D553" s="43">
        <v>43031</v>
      </c>
      <c r="E553" s="39" t="s">
        <v>34</v>
      </c>
      <c r="F553" s="39" t="s">
        <v>52</v>
      </c>
      <c r="G553" s="39" t="s">
        <v>275</v>
      </c>
      <c r="H553" s="39" t="s">
        <v>550</v>
      </c>
      <c r="I553" s="39" t="s">
        <v>244</v>
      </c>
      <c r="J553" s="44">
        <v>0.94</v>
      </c>
      <c r="K553" s="39" t="s">
        <v>100</v>
      </c>
      <c r="L553" s="39" t="s">
        <v>60</v>
      </c>
      <c r="M553" s="39" t="str">
        <f>+VLOOKUP(C553/1,Map!A:B,2,FALSE)</f>
        <v>Other revenue - late payment charge</v>
      </c>
      <c r="N553" s="39" t="str">
        <f>+VLOOKUP(L553/1,Map!E:G,3,FALSE)</f>
        <v>KY-CENTRAL</v>
      </c>
    </row>
    <row r="554" spans="1:14" hidden="1">
      <c r="A554" s="39" t="s">
        <v>95</v>
      </c>
      <c r="B554" s="39" t="s">
        <v>96</v>
      </c>
      <c r="C554" s="39" t="s">
        <v>56</v>
      </c>
      <c r="D554" s="43">
        <v>43034</v>
      </c>
      <c r="E554" s="39" t="s">
        <v>34</v>
      </c>
      <c r="F554" s="39" t="s">
        <v>52</v>
      </c>
      <c r="G554" s="39" t="s">
        <v>275</v>
      </c>
      <c r="H554" s="39" t="s">
        <v>551</v>
      </c>
      <c r="I554" s="39" t="s">
        <v>244</v>
      </c>
      <c r="J554" s="44">
        <v>6.63</v>
      </c>
      <c r="K554" s="39" t="s">
        <v>100</v>
      </c>
      <c r="L554" s="39" t="s">
        <v>60</v>
      </c>
      <c r="M554" s="39" t="str">
        <f>+VLOOKUP(C554/1,Map!A:B,2,FALSE)</f>
        <v>Other revenue - late payment charge</v>
      </c>
      <c r="N554" s="39" t="str">
        <f>+VLOOKUP(L554/1,Map!E:G,3,FALSE)</f>
        <v>KY-CENTRAL</v>
      </c>
    </row>
    <row r="555" spans="1:14" hidden="1">
      <c r="A555" s="39" t="s">
        <v>95</v>
      </c>
      <c r="B555" s="39" t="s">
        <v>96</v>
      </c>
      <c r="C555" s="39" t="s">
        <v>56</v>
      </c>
      <c r="D555" s="43">
        <v>43033</v>
      </c>
      <c r="E555" s="39" t="s">
        <v>34</v>
      </c>
      <c r="F555" s="39" t="s">
        <v>52</v>
      </c>
      <c r="G555" s="39" t="s">
        <v>275</v>
      </c>
      <c r="H555" s="39" t="s">
        <v>552</v>
      </c>
      <c r="I555" s="39" t="s">
        <v>244</v>
      </c>
      <c r="J555" s="44">
        <v>1.4</v>
      </c>
      <c r="K555" s="39" t="s">
        <v>100</v>
      </c>
      <c r="L555" s="39" t="s">
        <v>60</v>
      </c>
      <c r="M555" s="39" t="str">
        <f>+VLOOKUP(C555/1,Map!A:B,2,FALSE)</f>
        <v>Other revenue - late payment charge</v>
      </c>
      <c r="N555" s="39" t="str">
        <f>+VLOOKUP(L555/1,Map!E:G,3,FALSE)</f>
        <v>KY-CENTRAL</v>
      </c>
    </row>
    <row r="556" spans="1:14" hidden="1">
      <c r="A556" s="39" t="s">
        <v>95</v>
      </c>
      <c r="B556" s="39" t="s">
        <v>96</v>
      </c>
      <c r="C556" s="39" t="s">
        <v>56</v>
      </c>
      <c r="D556" s="43">
        <v>43034</v>
      </c>
      <c r="E556" s="39" t="s">
        <v>34</v>
      </c>
      <c r="F556" s="39" t="s">
        <v>52</v>
      </c>
      <c r="G556" s="39" t="s">
        <v>275</v>
      </c>
      <c r="H556" s="39" t="s">
        <v>553</v>
      </c>
      <c r="I556" s="39" t="s">
        <v>244</v>
      </c>
      <c r="J556" s="44">
        <v>19.309999999999999</v>
      </c>
      <c r="K556" s="39" t="s">
        <v>100</v>
      </c>
      <c r="L556" s="39" t="s">
        <v>60</v>
      </c>
      <c r="M556" s="39" t="str">
        <f>+VLOOKUP(C556/1,Map!A:B,2,FALSE)</f>
        <v>Other revenue - late payment charge</v>
      </c>
      <c r="N556" s="39" t="str">
        <f>+VLOOKUP(L556/1,Map!E:G,3,FALSE)</f>
        <v>KY-CENTRAL</v>
      </c>
    </row>
    <row r="557" spans="1:14" hidden="1">
      <c r="A557" s="39" t="s">
        <v>95</v>
      </c>
      <c r="B557" s="39" t="s">
        <v>96</v>
      </c>
      <c r="C557" s="39" t="s">
        <v>56</v>
      </c>
      <c r="D557" s="43">
        <v>43035</v>
      </c>
      <c r="E557" s="39" t="s">
        <v>34</v>
      </c>
      <c r="F557" s="39" t="s">
        <v>52</v>
      </c>
      <c r="G557" s="39" t="s">
        <v>275</v>
      </c>
      <c r="H557" s="39" t="s">
        <v>554</v>
      </c>
      <c r="I557" s="39" t="s">
        <v>244</v>
      </c>
      <c r="J557" s="44">
        <v>4.8499999999999996</v>
      </c>
      <c r="K557" s="39" t="s">
        <v>100</v>
      </c>
      <c r="L557" s="39" t="s">
        <v>60</v>
      </c>
      <c r="M557" s="39" t="str">
        <f>+VLOOKUP(C557/1,Map!A:B,2,FALSE)</f>
        <v>Other revenue - late payment charge</v>
      </c>
      <c r="N557" s="39" t="str">
        <f>+VLOOKUP(L557/1,Map!E:G,3,FALSE)</f>
        <v>KY-CENTRAL</v>
      </c>
    </row>
    <row r="558" spans="1:14" hidden="1">
      <c r="A558" s="39" t="s">
        <v>95</v>
      </c>
      <c r="B558" s="39" t="s">
        <v>96</v>
      </c>
      <c r="C558" s="39" t="s">
        <v>56</v>
      </c>
      <c r="D558" s="43">
        <v>43035</v>
      </c>
      <c r="E558" s="39" t="s">
        <v>34</v>
      </c>
      <c r="F558" s="39" t="s">
        <v>52</v>
      </c>
      <c r="G558" s="39" t="s">
        <v>275</v>
      </c>
      <c r="H558" s="39" t="s">
        <v>555</v>
      </c>
      <c r="I558" s="39" t="s">
        <v>244</v>
      </c>
      <c r="J558" s="44">
        <v>10.07</v>
      </c>
      <c r="K558" s="39" t="s">
        <v>100</v>
      </c>
      <c r="L558" s="39" t="s">
        <v>60</v>
      </c>
      <c r="M558" s="39" t="str">
        <f>+VLOOKUP(C558/1,Map!A:B,2,FALSE)</f>
        <v>Other revenue - late payment charge</v>
      </c>
      <c r="N558" s="39" t="str">
        <f>+VLOOKUP(L558/1,Map!E:G,3,FALSE)</f>
        <v>KY-CENTRAL</v>
      </c>
    </row>
    <row r="559" spans="1:14" hidden="1">
      <c r="A559" s="39" t="s">
        <v>95</v>
      </c>
      <c r="B559" s="39" t="s">
        <v>96</v>
      </c>
      <c r="C559" s="39" t="s">
        <v>56</v>
      </c>
      <c r="D559" s="43">
        <v>43034</v>
      </c>
      <c r="E559" s="39" t="s">
        <v>34</v>
      </c>
      <c r="F559" s="39" t="s">
        <v>52</v>
      </c>
      <c r="G559" s="39" t="s">
        <v>275</v>
      </c>
      <c r="H559" s="39" t="s">
        <v>556</v>
      </c>
      <c r="I559" s="39" t="s">
        <v>244</v>
      </c>
      <c r="J559" s="44">
        <v>5.37</v>
      </c>
      <c r="K559" s="39" t="s">
        <v>100</v>
      </c>
      <c r="L559" s="39" t="s">
        <v>60</v>
      </c>
      <c r="M559" s="39" t="str">
        <f>+VLOOKUP(C559/1,Map!A:B,2,FALSE)</f>
        <v>Other revenue - late payment charge</v>
      </c>
      <c r="N559" s="39" t="str">
        <f>+VLOOKUP(L559/1,Map!E:G,3,FALSE)</f>
        <v>KY-CENTRAL</v>
      </c>
    </row>
    <row r="560" spans="1:14" hidden="1">
      <c r="A560" s="39" t="s">
        <v>95</v>
      </c>
      <c r="B560" s="39" t="s">
        <v>96</v>
      </c>
      <c r="C560" s="39" t="s">
        <v>56</v>
      </c>
      <c r="D560" s="43">
        <v>43034</v>
      </c>
      <c r="E560" s="39" t="s">
        <v>34</v>
      </c>
      <c r="F560" s="39" t="s">
        <v>52</v>
      </c>
      <c r="G560" s="39" t="s">
        <v>275</v>
      </c>
      <c r="H560" s="39" t="s">
        <v>557</v>
      </c>
      <c r="I560" s="39" t="s">
        <v>99</v>
      </c>
      <c r="J560" s="44">
        <v>-1.89</v>
      </c>
      <c r="K560" s="39" t="s">
        <v>100</v>
      </c>
      <c r="L560" s="39" t="s">
        <v>60</v>
      </c>
      <c r="M560" s="39" t="str">
        <f>+VLOOKUP(C560/1,Map!A:B,2,FALSE)</f>
        <v>Other revenue - late payment charge</v>
      </c>
      <c r="N560" s="39" t="str">
        <f>+VLOOKUP(L560/1,Map!E:G,3,FALSE)</f>
        <v>KY-CENTRAL</v>
      </c>
    </row>
    <row r="561" spans="1:14" hidden="1">
      <c r="A561" s="39" t="s">
        <v>95</v>
      </c>
      <c r="B561" s="39" t="s">
        <v>96</v>
      </c>
      <c r="C561" s="39" t="s">
        <v>56</v>
      </c>
      <c r="D561" s="43">
        <v>43035</v>
      </c>
      <c r="E561" s="39" t="s">
        <v>34</v>
      </c>
      <c r="F561" s="39" t="s">
        <v>52</v>
      </c>
      <c r="G561" s="39" t="s">
        <v>275</v>
      </c>
      <c r="H561" s="39" t="s">
        <v>558</v>
      </c>
      <c r="I561" s="39" t="s">
        <v>99</v>
      </c>
      <c r="J561" s="44">
        <v>-73.72</v>
      </c>
      <c r="K561" s="39" t="s">
        <v>100</v>
      </c>
      <c r="L561" s="39" t="s">
        <v>60</v>
      </c>
      <c r="M561" s="39" t="str">
        <f>+VLOOKUP(C561/1,Map!A:B,2,FALSE)</f>
        <v>Other revenue - late payment charge</v>
      </c>
      <c r="N561" s="39" t="str">
        <f>+VLOOKUP(L561/1,Map!E:G,3,FALSE)</f>
        <v>KY-CENTRAL</v>
      </c>
    </row>
    <row r="562" spans="1:14" hidden="1">
      <c r="A562" s="39" t="s">
        <v>95</v>
      </c>
      <c r="B562" s="39" t="s">
        <v>96</v>
      </c>
      <c r="C562" s="39" t="s">
        <v>56</v>
      </c>
      <c r="D562" s="43">
        <v>43035</v>
      </c>
      <c r="E562" s="39" t="s">
        <v>34</v>
      </c>
      <c r="F562" s="39" t="s">
        <v>52</v>
      </c>
      <c r="G562" s="39" t="s">
        <v>275</v>
      </c>
      <c r="H562" s="39" t="s">
        <v>558</v>
      </c>
      <c r="I562" s="39" t="s">
        <v>99</v>
      </c>
      <c r="J562" s="44">
        <v>-0.64</v>
      </c>
      <c r="K562" s="39" t="s">
        <v>100</v>
      </c>
      <c r="L562" s="39" t="s">
        <v>64</v>
      </c>
      <c r="M562" s="39" t="str">
        <f>+VLOOKUP(C562/1,Map!A:B,2,FALSE)</f>
        <v>Other revenue - late payment charge</v>
      </c>
      <c r="N562" s="39" t="str">
        <f>+VLOOKUP(L562/1,Map!E:G,3,FALSE)</f>
        <v>KY-NORTH</v>
      </c>
    </row>
    <row r="563" spans="1:14" hidden="1">
      <c r="A563" s="39" t="s">
        <v>95</v>
      </c>
      <c r="B563" s="39" t="s">
        <v>96</v>
      </c>
      <c r="C563" s="39" t="s">
        <v>56</v>
      </c>
      <c r="D563" s="43">
        <v>43038</v>
      </c>
      <c r="E563" s="39" t="s">
        <v>34</v>
      </c>
      <c r="F563" s="39" t="s">
        <v>52</v>
      </c>
      <c r="G563" s="39" t="s">
        <v>275</v>
      </c>
      <c r="H563" s="39" t="s">
        <v>559</v>
      </c>
      <c r="I563" s="39" t="s">
        <v>99</v>
      </c>
      <c r="J563" s="44">
        <v>-2033.1</v>
      </c>
      <c r="K563" s="39" t="s">
        <v>100</v>
      </c>
      <c r="L563" s="39" t="s">
        <v>60</v>
      </c>
      <c r="M563" s="39" t="str">
        <f>+VLOOKUP(C563/1,Map!A:B,2,FALSE)</f>
        <v>Other revenue - late payment charge</v>
      </c>
      <c r="N563" s="39" t="str">
        <f>+VLOOKUP(L563/1,Map!E:G,3,FALSE)</f>
        <v>KY-CENTRAL</v>
      </c>
    </row>
    <row r="564" spans="1:14" hidden="1">
      <c r="A564" s="39" t="s">
        <v>95</v>
      </c>
      <c r="B564" s="39" t="s">
        <v>96</v>
      </c>
      <c r="C564" s="39" t="s">
        <v>56</v>
      </c>
      <c r="D564" s="43">
        <v>43019</v>
      </c>
      <c r="E564" s="39" t="s">
        <v>34</v>
      </c>
      <c r="F564" s="39" t="s">
        <v>52</v>
      </c>
      <c r="G564" s="39" t="s">
        <v>275</v>
      </c>
      <c r="H564" s="39" t="s">
        <v>560</v>
      </c>
      <c r="I564" s="39" t="s">
        <v>244</v>
      </c>
      <c r="J564" s="44">
        <v>1.92</v>
      </c>
      <c r="K564" s="39" t="s">
        <v>100</v>
      </c>
      <c r="L564" s="39" t="s">
        <v>60</v>
      </c>
      <c r="M564" s="39" t="str">
        <f>+VLOOKUP(C564/1,Map!A:B,2,FALSE)</f>
        <v>Other revenue - late payment charge</v>
      </c>
      <c r="N564" s="39" t="str">
        <f>+VLOOKUP(L564/1,Map!E:G,3,FALSE)</f>
        <v>KY-CENTRAL</v>
      </c>
    </row>
    <row r="565" spans="1:14" hidden="1">
      <c r="A565" s="39" t="s">
        <v>95</v>
      </c>
      <c r="B565" s="39" t="s">
        <v>96</v>
      </c>
      <c r="C565" s="39" t="s">
        <v>56</v>
      </c>
      <c r="D565" s="43">
        <v>43024</v>
      </c>
      <c r="E565" s="39" t="s">
        <v>34</v>
      </c>
      <c r="F565" s="39" t="s">
        <v>52</v>
      </c>
      <c r="G565" s="39" t="s">
        <v>275</v>
      </c>
      <c r="H565" s="39" t="s">
        <v>561</v>
      </c>
      <c r="I565" s="39" t="s">
        <v>244</v>
      </c>
      <c r="J565" s="44">
        <v>2.29</v>
      </c>
      <c r="K565" s="39" t="s">
        <v>100</v>
      </c>
      <c r="L565" s="39" t="s">
        <v>60</v>
      </c>
      <c r="M565" s="39" t="str">
        <f>+VLOOKUP(C565/1,Map!A:B,2,FALSE)</f>
        <v>Other revenue - late payment charge</v>
      </c>
      <c r="N565" s="39" t="str">
        <f>+VLOOKUP(L565/1,Map!E:G,3,FALSE)</f>
        <v>KY-CENTRAL</v>
      </c>
    </row>
    <row r="566" spans="1:14" hidden="1">
      <c r="A566" s="39" t="s">
        <v>95</v>
      </c>
      <c r="B566" s="39" t="s">
        <v>96</v>
      </c>
      <c r="C566" s="39" t="s">
        <v>56</v>
      </c>
      <c r="D566" s="43">
        <v>43035</v>
      </c>
      <c r="E566" s="39" t="s">
        <v>34</v>
      </c>
      <c r="F566" s="39" t="s">
        <v>52</v>
      </c>
      <c r="G566" s="39" t="s">
        <v>275</v>
      </c>
      <c r="H566" s="39" t="s">
        <v>562</v>
      </c>
      <c r="I566" s="39" t="s">
        <v>244</v>
      </c>
      <c r="J566" s="44">
        <v>5.24</v>
      </c>
      <c r="K566" s="39" t="s">
        <v>100</v>
      </c>
      <c r="L566" s="39" t="s">
        <v>64</v>
      </c>
      <c r="M566" s="39" t="str">
        <f>+VLOOKUP(C566/1,Map!A:B,2,FALSE)</f>
        <v>Other revenue - late payment charge</v>
      </c>
      <c r="N566" s="39" t="str">
        <f>+VLOOKUP(L566/1,Map!E:G,3,FALSE)</f>
        <v>KY-NORTH</v>
      </c>
    </row>
    <row r="567" spans="1:14" hidden="1">
      <c r="A567" s="39" t="s">
        <v>95</v>
      </c>
      <c r="B567" s="39" t="s">
        <v>96</v>
      </c>
      <c r="C567" s="39" t="s">
        <v>56</v>
      </c>
      <c r="D567" s="43">
        <v>43035</v>
      </c>
      <c r="E567" s="39" t="s">
        <v>34</v>
      </c>
      <c r="F567" s="39" t="s">
        <v>52</v>
      </c>
      <c r="G567" s="39" t="s">
        <v>275</v>
      </c>
      <c r="H567" s="39" t="s">
        <v>562</v>
      </c>
      <c r="I567" s="39" t="s">
        <v>244</v>
      </c>
      <c r="J567" s="44">
        <v>19.11</v>
      </c>
      <c r="K567" s="39" t="s">
        <v>100</v>
      </c>
      <c r="L567" s="39" t="s">
        <v>60</v>
      </c>
      <c r="M567" s="39" t="str">
        <f>+VLOOKUP(C567/1,Map!A:B,2,FALSE)</f>
        <v>Other revenue - late payment charge</v>
      </c>
      <c r="N567" s="39" t="str">
        <f>+VLOOKUP(L567/1,Map!E:G,3,FALSE)</f>
        <v>KY-CENTRAL</v>
      </c>
    </row>
    <row r="568" spans="1:14" hidden="1">
      <c r="A568" s="39" t="s">
        <v>95</v>
      </c>
      <c r="B568" s="39" t="s">
        <v>96</v>
      </c>
      <c r="C568" s="39" t="s">
        <v>56</v>
      </c>
      <c r="D568" s="43">
        <v>43038</v>
      </c>
      <c r="E568" s="39" t="s">
        <v>34</v>
      </c>
      <c r="F568" s="39" t="s">
        <v>52</v>
      </c>
      <c r="G568" s="39" t="s">
        <v>275</v>
      </c>
      <c r="H568" s="39" t="s">
        <v>563</v>
      </c>
      <c r="I568" s="39" t="s">
        <v>244</v>
      </c>
      <c r="J568" s="44">
        <v>2.31</v>
      </c>
      <c r="K568" s="39" t="s">
        <v>100</v>
      </c>
      <c r="L568" s="39" t="s">
        <v>60</v>
      </c>
      <c r="M568" s="39" t="str">
        <f>+VLOOKUP(C568/1,Map!A:B,2,FALSE)</f>
        <v>Other revenue - late payment charge</v>
      </c>
      <c r="N568" s="39" t="str">
        <f>+VLOOKUP(L568/1,Map!E:G,3,FALSE)</f>
        <v>KY-CENTRAL</v>
      </c>
    </row>
    <row r="569" spans="1:14" hidden="1">
      <c r="A569" s="39" t="s">
        <v>95</v>
      </c>
      <c r="B569" s="39" t="s">
        <v>96</v>
      </c>
      <c r="C569" s="39" t="s">
        <v>56</v>
      </c>
      <c r="D569" s="43">
        <v>43031</v>
      </c>
      <c r="E569" s="39" t="s">
        <v>34</v>
      </c>
      <c r="F569" s="39" t="s">
        <v>52</v>
      </c>
      <c r="G569" s="39" t="s">
        <v>275</v>
      </c>
      <c r="H569" s="39" t="s">
        <v>564</v>
      </c>
      <c r="I569" s="39" t="s">
        <v>99</v>
      </c>
      <c r="J569" s="44">
        <v>-1.61</v>
      </c>
      <c r="K569" s="39" t="s">
        <v>100</v>
      </c>
      <c r="L569" s="39" t="s">
        <v>60</v>
      </c>
      <c r="M569" s="39" t="str">
        <f>+VLOOKUP(C569/1,Map!A:B,2,FALSE)</f>
        <v>Other revenue - late payment charge</v>
      </c>
      <c r="N569" s="39" t="str">
        <f>+VLOOKUP(L569/1,Map!E:G,3,FALSE)</f>
        <v>KY-CENTRAL</v>
      </c>
    </row>
    <row r="570" spans="1:14" hidden="1">
      <c r="A570" s="39" t="s">
        <v>95</v>
      </c>
      <c r="B570" s="39" t="s">
        <v>96</v>
      </c>
      <c r="C570" s="39" t="s">
        <v>56</v>
      </c>
      <c r="D570" s="43">
        <v>43035</v>
      </c>
      <c r="E570" s="39" t="s">
        <v>34</v>
      </c>
      <c r="F570" s="39" t="s">
        <v>52</v>
      </c>
      <c r="G570" s="39" t="s">
        <v>275</v>
      </c>
      <c r="H570" s="39" t="s">
        <v>565</v>
      </c>
      <c r="I570" s="39" t="s">
        <v>99</v>
      </c>
      <c r="J570" s="44">
        <v>-4.9800000000000004</v>
      </c>
      <c r="K570" s="39" t="s">
        <v>100</v>
      </c>
      <c r="L570" s="39" t="s">
        <v>60</v>
      </c>
      <c r="M570" s="39" t="str">
        <f>+VLOOKUP(C570/1,Map!A:B,2,FALSE)</f>
        <v>Other revenue - late payment charge</v>
      </c>
      <c r="N570" s="39" t="str">
        <f>+VLOOKUP(L570/1,Map!E:G,3,FALSE)</f>
        <v>KY-CENTRAL</v>
      </c>
    </row>
    <row r="571" spans="1:14" hidden="1">
      <c r="A571" s="39" t="s">
        <v>95</v>
      </c>
      <c r="B571" s="39" t="s">
        <v>96</v>
      </c>
      <c r="C571" s="39" t="s">
        <v>56</v>
      </c>
      <c r="D571" s="43">
        <v>43038</v>
      </c>
      <c r="E571" s="39" t="s">
        <v>34</v>
      </c>
      <c r="F571" s="39" t="s">
        <v>52</v>
      </c>
      <c r="G571" s="39" t="s">
        <v>275</v>
      </c>
      <c r="H571" s="39" t="s">
        <v>566</v>
      </c>
      <c r="I571" s="39" t="s">
        <v>99</v>
      </c>
      <c r="J571" s="44">
        <v>-512.15</v>
      </c>
      <c r="K571" s="39" t="s">
        <v>100</v>
      </c>
      <c r="L571" s="39" t="s">
        <v>60</v>
      </c>
      <c r="M571" s="39" t="str">
        <f>+VLOOKUP(C571/1,Map!A:B,2,FALSE)</f>
        <v>Other revenue - late payment charge</v>
      </c>
      <c r="N571" s="39" t="str">
        <f>+VLOOKUP(L571/1,Map!E:G,3,FALSE)</f>
        <v>KY-CENTRAL</v>
      </c>
    </row>
    <row r="572" spans="1:14" hidden="1">
      <c r="A572" s="39" t="s">
        <v>95</v>
      </c>
      <c r="B572" s="39" t="s">
        <v>96</v>
      </c>
      <c r="C572" s="39" t="s">
        <v>56</v>
      </c>
      <c r="D572" s="43">
        <v>43038</v>
      </c>
      <c r="E572" s="39" t="s">
        <v>34</v>
      </c>
      <c r="F572" s="39" t="s">
        <v>52</v>
      </c>
      <c r="G572" s="39" t="s">
        <v>275</v>
      </c>
      <c r="H572" s="39" t="s">
        <v>566</v>
      </c>
      <c r="I572" s="39" t="s">
        <v>99</v>
      </c>
      <c r="J572" s="44">
        <v>-2.79</v>
      </c>
      <c r="K572" s="39" t="s">
        <v>100</v>
      </c>
      <c r="L572" s="39" t="s">
        <v>64</v>
      </c>
      <c r="M572" s="39" t="str">
        <f>+VLOOKUP(C572/1,Map!A:B,2,FALSE)</f>
        <v>Other revenue - late payment charge</v>
      </c>
      <c r="N572" s="39" t="str">
        <f>+VLOOKUP(L572/1,Map!E:G,3,FALSE)</f>
        <v>KY-NORTH</v>
      </c>
    </row>
    <row r="573" spans="1:14" hidden="1">
      <c r="A573" s="39" t="s">
        <v>95</v>
      </c>
      <c r="B573" s="39" t="s">
        <v>96</v>
      </c>
      <c r="C573" s="39" t="s">
        <v>56</v>
      </c>
      <c r="D573" s="43">
        <v>43035</v>
      </c>
      <c r="E573" s="39" t="s">
        <v>34</v>
      </c>
      <c r="F573" s="39" t="s">
        <v>52</v>
      </c>
      <c r="G573" s="39" t="s">
        <v>275</v>
      </c>
      <c r="H573" s="39" t="s">
        <v>567</v>
      </c>
      <c r="I573" s="39" t="s">
        <v>244</v>
      </c>
      <c r="J573" s="44">
        <v>0.94</v>
      </c>
      <c r="K573" s="39" t="s">
        <v>100</v>
      </c>
      <c r="L573" s="39" t="s">
        <v>60</v>
      </c>
      <c r="M573" s="39" t="str">
        <f>+VLOOKUP(C573/1,Map!A:B,2,FALSE)</f>
        <v>Other revenue - late payment charge</v>
      </c>
      <c r="N573" s="39" t="str">
        <f>+VLOOKUP(L573/1,Map!E:G,3,FALSE)</f>
        <v>KY-CENTRAL</v>
      </c>
    </row>
    <row r="574" spans="1:14" hidden="1">
      <c r="A574" s="39" t="s">
        <v>95</v>
      </c>
      <c r="B574" s="39" t="s">
        <v>96</v>
      </c>
      <c r="C574" s="39" t="s">
        <v>56</v>
      </c>
      <c r="D574" s="43">
        <v>43035</v>
      </c>
      <c r="E574" s="39" t="s">
        <v>34</v>
      </c>
      <c r="F574" s="39" t="s">
        <v>52</v>
      </c>
      <c r="G574" s="39" t="s">
        <v>275</v>
      </c>
      <c r="H574" s="39" t="s">
        <v>568</v>
      </c>
      <c r="I574" s="39" t="s">
        <v>244</v>
      </c>
      <c r="J574" s="44">
        <v>1.77</v>
      </c>
      <c r="K574" s="39" t="s">
        <v>100</v>
      </c>
      <c r="L574" s="39" t="s">
        <v>60</v>
      </c>
      <c r="M574" s="39" t="str">
        <f>+VLOOKUP(C574/1,Map!A:B,2,FALSE)</f>
        <v>Other revenue - late payment charge</v>
      </c>
      <c r="N574" s="39" t="str">
        <f>+VLOOKUP(L574/1,Map!E:G,3,FALSE)</f>
        <v>KY-CENTRAL</v>
      </c>
    </row>
    <row r="575" spans="1:14" hidden="1">
      <c r="A575" s="39" t="s">
        <v>95</v>
      </c>
      <c r="B575" s="39" t="s">
        <v>96</v>
      </c>
      <c r="C575" s="39" t="s">
        <v>56</v>
      </c>
      <c r="D575" s="43">
        <v>43039</v>
      </c>
      <c r="E575" s="39" t="s">
        <v>34</v>
      </c>
      <c r="F575" s="39" t="s">
        <v>52</v>
      </c>
      <c r="G575" s="39" t="s">
        <v>275</v>
      </c>
      <c r="H575" s="39" t="s">
        <v>569</v>
      </c>
      <c r="I575" s="39" t="s">
        <v>99</v>
      </c>
      <c r="J575" s="44">
        <v>-5.93</v>
      </c>
      <c r="K575" s="39" t="s">
        <v>100</v>
      </c>
      <c r="L575" s="39" t="s">
        <v>66</v>
      </c>
      <c r="M575" s="39" t="str">
        <f>+VLOOKUP(C575/1,Map!A:B,2,FALSE)</f>
        <v>Other revenue - late payment charge</v>
      </c>
      <c r="N575" s="39" t="str">
        <f>+VLOOKUP(L575/1,Map!E:G,3,FALSE)</f>
        <v>KY-OWENTON WW</v>
      </c>
    </row>
    <row r="576" spans="1:14" hidden="1">
      <c r="A576" s="39" t="s">
        <v>95</v>
      </c>
      <c r="B576" s="39" t="s">
        <v>96</v>
      </c>
      <c r="C576" s="39" t="s">
        <v>56</v>
      </c>
      <c r="D576" s="43">
        <v>43039</v>
      </c>
      <c r="E576" s="39" t="s">
        <v>34</v>
      </c>
      <c r="F576" s="39" t="s">
        <v>52</v>
      </c>
      <c r="G576" s="39" t="s">
        <v>275</v>
      </c>
      <c r="H576" s="39" t="s">
        <v>569</v>
      </c>
      <c r="I576" s="39" t="s">
        <v>99</v>
      </c>
      <c r="J576" s="44">
        <v>-1696.39</v>
      </c>
      <c r="K576" s="39" t="s">
        <v>100</v>
      </c>
      <c r="L576" s="39" t="s">
        <v>60</v>
      </c>
      <c r="M576" s="39" t="str">
        <f>+VLOOKUP(C576/1,Map!A:B,2,FALSE)</f>
        <v>Other revenue - late payment charge</v>
      </c>
      <c r="N576" s="39" t="str">
        <f>+VLOOKUP(L576/1,Map!E:G,3,FALSE)</f>
        <v>KY-CENTRAL</v>
      </c>
    </row>
    <row r="577" spans="1:14" hidden="1">
      <c r="A577" s="39" t="s">
        <v>95</v>
      </c>
      <c r="B577" s="39" t="s">
        <v>96</v>
      </c>
      <c r="C577" s="39" t="s">
        <v>56</v>
      </c>
      <c r="D577" s="43">
        <v>43010</v>
      </c>
      <c r="E577" s="39" t="s">
        <v>34</v>
      </c>
      <c r="F577" s="39" t="s">
        <v>52</v>
      </c>
      <c r="G577" s="39" t="s">
        <v>275</v>
      </c>
      <c r="H577" s="39" t="s">
        <v>570</v>
      </c>
      <c r="I577" s="39" t="s">
        <v>244</v>
      </c>
      <c r="J577" s="44">
        <v>13.78</v>
      </c>
      <c r="K577" s="39" t="s">
        <v>100</v>
      </c>
      <c r="L577" s="39" t="s">
        <v>60</v>
      </c>
      <c r="M577" s="39" t="str">
        <f>+VLOOKUP(C577/1,Map!A:B,2,FALSE)</f>
        <v>Other revenue - late payment charge</v>
      </c>
      <c r="N577" s="39" t="str">
        <f>+VLOOKUP(L577/1,Map!E:G,3,FALSE)</f>
        <v>KY-CENTRAL</v>
      </c>
    </row>
    <row r="578" spans="1:14" hidden="1">
      <c r="A578" s="39" t="s">
        <v>95</v>
      </c>
      <c r="B578" s="39" t="s">
        <v>96</v>
      </c>
      <c r="C578" s="39" t="s">
        <v>56</v>
      </c>
      <c r="D578" s="43">
        <v>43033</v>
      </c>
      <c r="E578" s="39" t="s">
        <v>34</v>
      </c>
      <c r="F578" s="39" t="s">
        <v>52</v>
      </c>
      <c r="G578" s="39" t="s">
        <v>275</v>
      </c>
      <c r="H578" s="39" t="s">
        <v>571</v>
      </c>
      <c r="I578" s="39" t="s">
        <v>244</v>
      </c>
      <c r="J578" s="44">
        <v>17.18</v>
      </c>
      <c r="K578" s="39" t="s">
        <v>100</v>
      </c>
      <c r="L578" s="39" t="s">
        <v>60</v>
      </c>
      <c r="M578" s="39" t="str">
        <f>+VLOOKUP(C578/1,Map!A:B,2,FALSE)</f>
        <v>Other revenue - late payment charge</v>
      </c>
      <c r="N578" s="39" t="str">
        <f>+VLOOKUP(L578/1,Map!E:G,3,FALSE)</f>
        <v>KY-CENTRAL</v>
      </c>
    </row>
    <row r="579" spans="1:14" hidden="1">
      <c r="A579" s="39" t="s">
        <v>95</v>
      </c>
      <c r="B579" s="39" t="s">
        <v>96</v>
      </c>
      <c r="C579" s="39" t="s">
        <v>56</v>
      </c>
      <c r="D579" s="43">
        <v>43034</v>
      </c>
      <c r="E579" s="39" t="s">
        <v>34</v>
      </c>
      <c r="F579" s="39" t="s">
        <v>52</v>
      </c>
      <c r="G579" s="39" t="s">
        <v>275</v>
      </c>
      <c r="H579" s="39" t="s">
        <v>572</v>
      </c>
      <c r="I579" s="39" t="s">
        <v>244</v>
      </c>
      <c r="J579" s="44">
        <v>1.87</v>
      </c>
      <c r="K579" s="39" t="s">
        <v>100</v>
      </c>
      <c r="L579" s="39" t="s">
        <v>60</v>
      </c>
      <c r="M579" s="39" t="str">
        <f>+VLOOKUP(C579/1,Map!A:B,2,FALSE)</f>
        <v>Other revenue - late payment charge</v>
      </c>
      <c r="N579" s="39" t="str">
        <f>+VLOOKUP(L579/1,Map!E:G,3,FALSE)</f>
        <v>KY-CENTRAL</v>
      </c>
    </row>
    <row r="580" spans="1:14" hidden="1">
      <c r="A580" s="39" t="s">
        <v>95</v>
      </c>
      <c r="B580" s="39" t="s">
        <v>96</v>
      </c>
      <c r="C580" s="39" t="s">
        <v>56</v>
      </c>
      <c r="D580" s="43">
        <v>43038</v>
      </c>
      <c r="E580" s="39" t="s">
        <v>34</v>
      </c>
      <c r="F580" s="39" t="s">
        <v>52</v>
      </c>
      <c r="G580" s="39" t="s">
        <v>275</v>
      </c>
      <c r="H580" s="39" t="s">
        <v>573</v>
      </c>
      <c r="I580" s="39" t="s">
        <v>244</v>
      </c>
      <c r="J580" s="44">
        <v>0.32</v>
      </c>
      <c r="K580" s="39" t="s">
        <v>100</v>
      </c>
      <c r="L580" s="39" t="s">
        <v>64</v>
      </c>
      <c r="M580" s="39" t="str">
        <f>+VLOOKUP(C580/1,Map!A:B,2,FALSE)</f>
        <v>Other revenue - late payment charge</v>
      </c>
      <c r="N580" s="39" t="str">
        <f>+VLOOKUP(L580/1,Map!E:G,3,FALSE)</f>
        <v>KY-NORTH</v>
      </c>
    </row>
    <row r="581" spans="1:14" hidden="1">
      <c r="A581" s="39" t="s">
        <v>95</v>
      </c>
      <c r="B581" s="39" t="s">
        <v>96</v>
      </c>
      <c r="C581" s="39" t="s">
        <v>56</v>
      </c>
      <c r="D581" s="43">
        <v>43038</v>
      </c>
      <c r="E581" s="39" t="s">
        <v>34</v>
      </c>
      <c r="F581" s="39" t="s">
        <v>52</v>
      </c>
      <c r="G581" s="39" t="s">
        <v>275</v>
      </c>
      <c r="H581" s="39" t="s">
        <v>573</v>
      </c>
      <c r="I581" s="39" t="s">
        <v>244</v>
      </c>
      <c r="J581" s="44">
        <v>39.590000000000003</v>
      </c>
      <c r="K581" s="39" t="s">
        <v>100</v>
      </c>
      <c r="L581" s="39" t="s">
        <v>60</v>
      </c>
      <c r="M581" s="39" t="str">
        <f>+VLOOKUP(C581/1,Map!A:B,2,FALSE)</f>
        <v>Other revenue - late payment charge</v>
      </c>
      <c r="N581" s="39" t="str">
        <f>+VLOOKUP(L581/1,Map!E:G,3,FALSE)</f>
        <v>KY-CENTRAL</v>
      </c>
    </row>
    <row r="582" spans="1:14" hidden="1">
      <c r="A582" s="39" t="s">
        <v>95</v>
      </c>
      <c r="B582" s="39" t="s">
        <v>96</v>
      </c>
      <c r="C582" s="39" t="s">
        <v>56</v>
      </c>
      <c r="D582" s="43">
        <v>43038</v>
      </c>
      <c r="E582" s="39" t="s">
        <v>34</v>
      </c>
      <c r="F582" s="39" t="s">
        <v>52</v>
      </c>
      <c r="G582" s="39" t="s">
        <v>275</v>
      </c>
      <c r="H582" s="39" t="s">
        <v>574</v>
      </c>
      <c r="I582" s="39" t="s">
        <v>99</v>
      </c>
      <c r="J582" s="44">
        <v>-521.02</v>
      </c>
      <c r="K582" s="39" t="s">
        <v>100</v>
      </c>
      <c r="L582" s="39" t="s">
        <v>60</v>
      </c>
      <c r="M582" s="39" t="str">
        <f>+VLOOKUP(C582/1,Map!A:B,2,FALSE)</f>
        <v>Other revenue - late payment charge</v>
      </c>
      <c r="N582" s="39" t="str">
        <f>+VLOOKUP(L582/1,Map!E:G,3,FALSE)</f>
        <v>KY-CENTRAL</v>
      </c>
    </row>
    <row r="583" spans="1:14" hidden="1">
      <c r="A583" s="39" t="s">
        <v>95</v>
      </c>
      <c r="B583" s="39" t="s">
        <v>96</v>
      </c>
      <c r="C583" s="39" t="s">
        <v>56</v>
      </c>
      <c r="D583" s="43">
        <v>43039</v>
      </c>
      <c r="E583" s="39" t="s">
        <v>34</v>
      </c>
      <c r="F583" s="39" t="s">
        <v>52</v>
      </c>
      <c r="G583" s="39" t="s">
        <v>275</v>
      </c>
      <c r="H583" s="39" t="s">
        <v>575</v>
      </c>
      <c r="I583" s="39" t="s">
        <v>99</v>
      </c>
      <c r="J583" s="44">
        <v>-72.19</v>
      </c>
      <c r="K583" s="39" t="s">
        <v>100</v>
      </c>
      <c r="L583" s="39" t="s">
        <v>60</v>
      </c>
      <c r="M583" s="39" t="str">
        <f>+VLOOKUP(C583/1,Map!A:B,2,FALSE)</f>
        <v>Other revenue - late payment charge</v>
      </c>
      <c r="N583" s="39" t="str">
        <f>+VLOOKUP(L583/1,Map!E:G,3,FALSE)</f>
        <v>KY-CENTRAL</v>
      </c>
    </row>
    <row r="584" spans="1:14" hidden="1">
      <c r="A584" s="39" t="s">
        <v>95</v>
      </c>
      <c r="B584" s="39" t="s">
        <v>96</v>
      </c>
      <c r="C584" s="39" t="s">
        <v>56</v>
      </c>
      <c r="D584" s="43">
        <v>43038</v>
      </c>
      <c r="E584" s="39" t="s">
        <v>34</v>
      </c>
      <c r="F584" s="39" t="s">
        <v>52</v>
      </c>
      <c r="G584" s="39" t="s">
        <v>275</v>
      </c>
      <c r="H584" s="39" t="s">
        <v>576</v>
      </c>
      <c r="I584" s="39" t="s">
        <v>244</v>
      </c>
      <c r="J584" s="44">
        <v>4.28</v>
      </c>
      <c r="K584" s="39" t="s">
        <v>100</v>
      </c>
      <c r="L584" s="39" t="s">
        <v>60</v>
      </c>
      <c r="M584" s="39" t="str">
        <f>+VLOOKUP(C584/1,Map!A:B,2,FALSE)</f>
        <v>Other revenue - late payment charge</v>
      </c>
      <c r="N584" s="39" t="str">
        <f>+VLOOKUP(L584/1,Map!E:G,3,FALSE)</f>
        <v>KY-CENTRAL</v>
      </c>
    </row>
    <row r="585" spans="1:14" hidden="1">
      <c r="A585" s="39" t="s">
        <v>95</v>
      </c>
      <c r="B585" s="39" t="s">
        <v>96</v>
      </c>
      <c r="C585" s="39" t="s">
        <v>56</v>
      </c>
      <c r="D585" s="43">
        <v>43039</v>
      </c>
      <c r="E585" s="39" t="s">
        <v>34</v>
      </c>
      <c r="F585" s="39" t="s">
        <v>52</v>
      </c>
      <c r="G585" s="39" t="s">
        <v>275</v>
      </c>
      <c r="H585" s="39" t="s">
        <v>577</v>
      </c>
      <c r="I585" s="39" t="s">
        <v>244</v>
      </c>
      <c r="J585" s="44">
        <v>1.18</v>
      </c>
      <c r="K585" s="39" t="s">
        <v>100</v>
      </c>
      <c r="L585" s="39" t="s">
        <v>60</v>
      </c>
      <c r="M585" s="39" t="str">
        <f>+VLOOKUP(C585/1,Map!A:B,2,FALSE)</f>
        <v>Other revenue - late payment charge</v>
      </c>
      <c r="N585" s="39" t="str">
        <f>+VLOOKUP(L585/1,Map!E:G,3,FALSE)</f>
        <v>KY-CENTRAL</v>
      </c>
    </row>
    <row r="586" spans="1:14" hidden="1">
      <c r="A586" s="39" t="s">
        <v>95</v>
      </c>
      <c r="B586" s="39" t="s">
        <v>96</v>
      </c>
      <c r="C586" s="39" t="s">
        <v>56</v>
      </c>
      <c r="D586" s="43">
        <v>43039</v>
      </c>
      <c r="E586" s="39" t="s">
        <v>34</v>
      </c>
      <c r="F586" s="39" t="s">
        <v>52</v>
      </c>
      <c r="G586" s="39" t="s">
        <v>275</v>
      </c>
      <c r="H586" s="39" t="s">
        <v>578</v>
      </c>
      <c r="I586" s="39" t="s">
        <v>244</v>
      </c>
      <c r="J586" s="44">
        <v>15.59</v>
      </c>
      <c r="K586" s="39" t="s">
        <v>100</v>
      </c>
      <c r="L586" s="39" t="s">
        <v>60</v>
      </c>
      <c r="M586" s="39" t="str">
        <f>+VLOOKUP(C586/1,Map!A:B,2,FALSE)</f>
        <v>Other revenue - late payment charge</v>
      </c>
      <c r="N586" s="39" t="str">
        <f>+VLOOKUP(L586/1,Map!E:G,3,FALSE)</f>
        <v>KY-CENTRAL</v>
      </c>
    </row>
    <row r="587" spans="1:14" hidden="1">
      <c r="A587" s="39" t="s">
        <v>95</v>
      </c>
      <c r="B587" s="39" t="s">
        <v>96</v>
      </c>
      <c r="C587" s="39" t="s">
        <v>56</v>
      </c>
      <c r="D587" s="43">
        <v>43040</v>
      </c>
      <c r="E587" s="39" t="s">
        <v>34</v>
      </c>
      <c r="F587" s="39" t="s">
        <v>53</v>
      </c>
      <c r="G587" s="39" t="s">
        <v>275</v>
      </c>
      <c r="H587" s="39" t="s">
        <v>579</v>
      </c>
      <c r="I587" s="39" t="s">
        <v>99</v>
      </c>
      <c r="J587" s="44">
        <v>-2829.13</v>
      </c>
      <c r="K587" s="39" t="s">
        <v>100</v>
      </c>
      <c r="L587" s="39" t="s">
        <v>60</v>
      </c>
      <c r="M587" s="39" t="str">
        <f>+VLOOKUP(C587/1,Map!A:B,2,FALSE)</f>
        <v>Other revenue - late payment charge</v>
      </c>
      <c r="N587" s="39" t="str">
        <f>+VLOOKUP(L587/1,Map!E:G,3,FALSE)</f>
        <v>KY-CENTRAL</v>
      </c>
    </row>
    <row r="588" spans="1:14" hidden="1">
      <c r="A588" s="39" t="s">
        <v>95</v>
      </c>
      <c r="B588" s="39" t="s">
        <v>96</v>
      </c>
      <c r="C588" s="39" t="s">
        <v>56</v>
      </c>
      <c r="D588" s="43">
        <v>43040</v>
      </c>
      <c r="E588" s="39" t="s">
        <v>34</v>
      </c>
      <c r="F588" s="39" t="s">
        <v>53</v>
      </c>
      <c r="G588" s="39" t="s">
        <v>275</v>
      </c>
      <c r="H588" s="39" t="s">
        <v>579</v>
      </c>
      <c r="I588" s="39" t="s">
        <v>99</v>
      </c>
      <c r="J588" s="44">
        <v>-9.19</v>
      </c>
      <c r="K588" s="39" t="s">
        <v>100</v>
      </c>
      <c r="L588" s="39" t="s">
        <v>66</v>
      </c>
      <c r="M588" s="39" t="str">
        <f>+VLOOKUP(C588/1,Map!A:B,2,FALSE)</f>
        <v>Other revenue - late payment charge</v>
      </c>
      <c r="N588" s="39" t="str">
        <f>+VLOOKUP(L588/1,Map!E:G,3,FALSE)</f>
        <v>KY-OWENTON WW</v>
      </c>
    </row>
    <row r="589" spans="1:14" hidden="1">
      <c r="A589" s="39" t="s">
        <v>95</v>
      </c>
      <c r="B589" s="39" t="s">
        <v>96</v>
      </c>
      <c r="C589" s="39" t="s">
        <v>56</v>
      </c>
      <c r="D589" s="43">
        <v>43014</v>
      </c>
      <c r="E589" s="39" t="s">
        <v>34</v>
      </c>
      <c r="F589" s="39" t="s">
        <v>52</v>
      </c>
      <c r="G589" s="39" t="s">
        <v>275</v>
      </c>
      <c r="H589" s="39" t="s">
        <v>580</v>
      </c>
      <c r="I589" s="39" t="s">
        <v>244</v>
      </c>
      <c r="J589" s="44">
        <v>1.73</v>
      </c>
      <c r="K589" s="39" t="s">
        <v>100</v>
      </c>
      <c r="L589" s="39" t="s">
        <v>60</v>
      </c>
      <c r="M589" s="39" t="str">
        <f>+VLOOKUP(C589/1,Map!A:B,2,FALSE)</f>
        <v>Other revenue - late payment charge</v>
      </c>
      <c r="N589" s="39" t="str">
        <f>+VLOOKUP(L589/1,Map!E:G,3,FALSE)</f>
        <v>KY-CENTRAL</v>
      </c>
    </row>
    <row r="590" spans="1:14" hidden="1">
      <c r="A590" s="39" t="s">
        <v>95</v>
      </c>
      <c r="B590" s="39" t="s">
        <v>96</v>
      </c>
      <c r="C590" s="39" t="s">
        <v>56</v>
      </c>
      <c r="D590" s="43">
        <v>43039</v>
      </c>
      <c r="E590" s="39" t="s">
        <v>34</v>
      </c>
      <c r="F590" s="39" t="s">
        <v>52</v>
      </c>
      <c r="G590" s="39" t="s">
        <v>275</v>
      </c>
      <c r="H590" s="39" t="s">
        <v>581</v>
      </c>
      <c r="I590" s="39" t="s">
        <v>244</v>
      </c>
      <c r="J590" s="44">
        <v>1.18</v>
      </c>
      <c r="K590" s="39" t="s">
        <v>100</v>
      </c>
      <c r="L590" s="39" t="s">
        <v>60</v>
      </c>
      <c r="M590" s="39" t="str">
        <f>+VLOOKUP(C590/1,Map!A:B,2,FALSE)</f>
        <v>Other revenue - late payment charge</v>
      </c>
      <c r="N590" s="39" t="str">
        <f>+VLOOKUP(L590/1,Map!E:G,3,FALSE)</f>
        <v>KY-CENTRAL</v>
      </c>
    </row>
    <row r="591" spans="1:14" hidden="1">
      <c r="A591" s="39" t="s">
        <v>95</v>
      </c>
      <c r="B591" s="39" t="s">
        <v>96</v>
      </c>
      <c r="C591" s="39" t="s">
        <v>56</v>
      </c>
      <c r="D591" s="43">
        <v>43039</v>
      </c>
      <c r="E591" s="39" t="s">
        <v>34</v>
      </c>
      <c r="F591" s="39" t="s">
        <v>52</v>
      </c>
      <c r="G591" s="39" t="s">
        <v>275</v>
      </c>
      <c r="H591" s="39" t="s">
        <v>582</v>
      </c>
      <c r="I591" s="39" t="s">
        <v>244</v>
      </c>
      <c r="J591" s="44">
        <v>22.85</v>
      </c>
      <c r="K591" s="39" t="s">
        <v>100</v>
      </c>
      <c r="L591" s="39" t="s">
        <v>60</v>
      </c>
      <c r="M591" s="39" t="str">
        <f>+VLOOKUP(C591/1,Map!A:B,2,FALSE)</f>
        <v>Other revenue - late payment charge</v>
      </c>
      <c r="N591" s="39" t="str">
        <f>+VLOOKUP(L591/1,Map!E:G,3,FALSE)</f>
        <v>KY-CENTRAL</v>
      </c>
    </row>
    <row r="592" spans="1:14" hidden="1">
      <c r="A592" s="39" t="s">
        <v>95</v>
      </c>
      <c r="B592" s="39" t="s">
        <v>96</v>
      </c>
      <c r="C592" s="39" t="s">
        <v>56</v>
      </c>
      <c r="D592" s="43">
        <v>43040</v>
      </c>
      <c r="E592" s="39" t="s">
        <v>34</v>
      </c>
      <c r="F592" s="39" t="s">
        <v>53</v>
      </c>
      <c r="G592" s="39" t="s">
        <v>275</v>
      </c>
      <c r="H592" s="39" t="s">
        <v>583</v>
      </c>
      <c r="I592" s="39" t="s">
        <v>244</v>
      </c>
      <c r="J592" s="44">
        <v>1.1499999999999999</v>
      </c>
      <c r="K592" s="39" t="s">
        <v>100</v>
      </c>
      <c r="L592" s="39" t="s">
        <v>60</v>
      </c>
      <c r="M592" s="39" t="str">
        <f>+VLOOKUP(C592/1,Map!A:B,2,FALSE)</f>
        <v>Other revenue - late payment charge</v>
      </c>
      <c r="N592" s="39" t="str">
        <f>+VLOOKUP(L592/1,Map!E:G,3,FALSE)</f>
        <v>KY-CENTRAL</v>
      </c>
    </row>
    <row r="593" spans="1:14" hidden="1">
      <c r="A593" s="39" t="s">
        <v>95</v>
      </c>
      <c r="B593" s="39" t="s">
        <v>96</v>
      </c>
      <c r="C593" s="39" t="s">
        <v>56</v>
      </c>
      <c r="D593" s="43">
        <v>43039</v>
      </c>
      <c r="E593" s="39" t="s">
        <v>34</v>
      </c>
      <c r="F593" s="39" t="s">
        <v>52</v>
      </c>
      <c r="G593" s="39" t="s">
        <v>275</v>
      </c>
      <c r="H593" s="39" t="s">
        <v>584</v>
      </c>
      <c r="I593" s="39" t="s">
        <v>99</v>
      </c>
      <c r="J593" s="44">
        <v>-2.69</v>
      </c>
      <c r="K593" s="39" t="s">
        <v>100</v>
      </c>
      <c r="L593" s="39" t="s">
        <v>60</v>
      </c>
      <c r="M593" s="39" t="str">
        <f>+VLOOKUP(C593/1,Map!A:B,2,FALSE)</f>
        <v>Other revenue - late payment charge</v>
      </c>
      <c r="N593" s="39" t="str">
        <f>+VLOOKUP(L593/1,Map!E:G,3,FALSE)</f>
        <v>KY-CENTRAL</v>
      </c>
    </row>
    <row r="594" spans="1:14" hidden="1">
      <c r="A594" s="39" t="s">
        <v>95</v>
      </c>
      <c r="B594" s="39" t="s">
        <v>96</v>
      </c>
      <c r="C594" s="39" t="s">
        <v>56</v>
      </c>
      <c r="D594" s="43">
        <v>43040</v>
      </c>
      <c r="E594" s="39" t="s">
        <v>34</v>
      </c>
      <c r="F594" s="39" t="s">
        <v>53</v>
      </c>
      <c r="G594" s="39" t="s">
        <v>275</v>
      </c>
      <c r="H594" s="39" t="s">
        <v>585</v>
      </c>
      <c r="I594" s="39" t="s">
        <v>99</v>
      </c>
      <c r="J594" s="44">
        <v>-36.06</v>
      </c>
      <c r="K594" s="39" t="s">
        <v>100</v>
      </c>
      <c r="L594" s="39" t="s">
        <v>60</v>
      </c>
      <c r="M594" s="39" t="str">
        <f>+VLOOKUP(C594/1,Map!A:B,2,FALSE)</f>
        <v>Other revenue - late payment charge</v>
      </c>
      <c r="N594" s="39" t="str">
        <f>+VLOOKUP(L594/1,Map!E:G,3,FALSE)</f>
        <v>KY-CENTRAL</v>
      </c>
    </row>
    <row r="595" spans="1:14" hidden="1">
      <c r="A595" s="39" t="s">
        <v>95</v>
      </c>
      <c r="B595" s="39" t="s">
        <v>96</v>
      </c>
      <c r="C595" s="39" t="s">
        <v>56</v>
      </c>
      <c r="D595" s="43">
        <v>43041</v>
      </c>
      <c r="E595" s="39" t="s">
        <v>34</v>
      </c>
      <c r="F595" s="39" t="s">
        <v>53</v>
      </c>
      <c r="G595" s="39" t="s">
        <v>275</v>
      </c>
      <c r="H595" s="39" t="s">
        <v>586</v>
      </c>
      <c r="I595" s="39" t="s">
        <v>99</v>
      </c>
      <c r="J595" s="44">
        <v>-1.22</v>
      </c>
      <c r="K595" s="39" t="s">
        <v>100</v>
      </c>
      <c r="L595" s="39" t="s">
        <v>66</v>
      </c>
      <c r="M595" s="39" t="str">
        <f>+VLOOKUP(C595/1,Map!A:B,2,FALSE)</f>
        <v>Other revenue - late payment charge</v>
      </c>
      <c r="N595" s="39" t="str">
        <f>+VLOOKUP(L595/1,Map!E:G,3,FALSE)</f>
        <v>KY-OWENTON WW</v>
      </c>
    </row>
    <row r="596" spans="1:14" hidden="1">
      <c r="A596" s="39" t="s">
        <v>95</v>
      </c>
      <c r="B596" s="39" t="s">
        <v>96</v>
      </c>
      <c r="C596" s="39" t="s">
        <v>56</v>
      </c>
      <c r="D596" s="43">
        <v>43041</v>
      </c>
      <c r="E596" s="39" t="s">
        <v>34</v>
      </c>
      <c r="F596" s="39" t="s">
        <v>53</v>
      </c>
      <c r="G596" s="39" t="s">
        <v>275</v>
      </c>
      <c r="H596" s="39" t="s">
        <v>586</v>
      </c>
      <c r="I596" s="39" t="s">
        <v>99</v>
      </c>
      <c r="J596" s="44">
        <v>-2826.46</v>
      </c>
      <c r="K596" s="39" t="s">
        <v>100</v>
      </c>
      <c r="L596" s="39" t="s">
        <v>60</v>
      </c>
      <c r="M596" s="39" t="str">
        <f>+VLOOKUP(C596/1,Map!A:B,2,FALSE)</f>
        <v>Other revenue - late payment charge</v>
      </c>
      <c r="N596" s="39" t="str">
        <f>+VLOOKUP(L596/1,Map!E:G,3,FALSE)</f>
        <v>KY-CENTRAL</v>
      </c>
    </row>
    <row r="597" spans="1:14" hidden="1">
      <c r="A597" s="39" t="s">
        <v>95</v>
      </c>
      <c r="B597" s="39" t="s">
        <v>96</v>
      </c>
      <c r="C597" s="39" t="s">
        <v>56</v>
      </c>
      <c r="D597" s="43">
        <v>43040</v>
      </c>
      <c r="E597" s="39" t="s">
        <v>34</v>
      </c>
      <c r="F597" s="39" t="s">
        <v>53</v>
      </c>
      <c r="G597" s="39" t="s">
        <v>275</v>
      </c>
      <c r="H597" s="39" t="s">
        <v>587</v>
      </c>
      <c r="I597" s="39" t="s">
        <v>244</v>
      </c>
      <c r="J597" s="44">
        <v>5.09</v>
      </c>
      <c r="K597" s="39" t="s">
        <v>100</v>
      </c>
      <c r="L597" s="39" t="s">
        <v>66</v>
      </c>
      <c r="M597" s="39" t="str">
        <f>+VLOOKUP(C597/1,Map!A:B,2,FALSE)</f>
        <v>Other revenue - late payment charge</v>
      </c>
      <c r="N597" s="39" t="str">
        <f>+VLOOKUP(L597/1,Map!E:G,3,FALSE)</f>
        <v>KY-OWENTON WW</v>
      </c>
    </row>
    <row r="598" spans="1:14" hidden="1">
      <c r="A598" s="39" t="s">
        <v>95</v>
      </c>
      <c r="B598" s="39" t="s">
        <v>96</v>
      </c>
      <c r="C598" s="39" t="s">
        <v>56</v>
      </c>
      <c r="D598" s="43">
        <v>43040</v>
      </c>
      <c r="E598" s="39" t="s">
        <v>34</v>
      </c>
      <c r="F598" s="39" t="s">
        <v>53</v>
      </c>
      <c r="G598" s="39" t="s">
        <v>275</v>
      </c>
      <c r="H598" s="39" t="s">
        <v>587</v>
      </c>
      <c r="I598" s="39" t="s">
        <v>244</v>
      </c>
      <c r="J598" s="44">
        <v>29.94</v>
      </c>
      <c r="K598" s="39" t="s">
        <v>100</v>
      </c>
      <c r="L598" s="39" t="s">
        <v>60</v>
      </c>
      <c r="M598" s="39" t="str">
        <f>+VLOOKUP(C598/1,Map!A:B,2,FALSE)</f>
        <v>Other revenue - late payment charge</v>
      </c>
      <c r="N598" s="39" t="str">
        <f>+VLOOKUP(L598/1,Map!E:G,3,FALSE)</f>
        <v>KY-CENTRAL</v>
      </c>
    </row>
    <row r="599" spans="1:14" hidden="1">
      <c r="A599" s="39" t="s">
        <v>95</v>
      </c>
      <c r="B599" s="39" t="s">
        <v>96</v>
      </c>
      <c r="C599" s="39" t="s">
        <v>56</v>
      </c>
      <c r="D599" s="43">
        <v>43041</v>
      </c>
      <c r="E599" s="39" t="s">
        <v>34</v>
      </c>
      <c r="F599" s="39" t="s">
        <v>53</v>
      </c>
      <c r="G599" s="39" t="s">
        <v>275</v>
      </c>
      <c r="H599" s="39" t="s">
        <v>588</v>
      </c>
      <c r="I599" s="39" t="s">
        <v>244</v>
      </c>
      <c r="J599" s="44">
        <v>4.7</v>
      </c>
      <c r="K599" s="39" t="s">
        <v>100</v>
      </c>
      <c r="L599" s="39" t="s">
        <v>60</v>
      </c>
      <c r="M599" s="39" t="str">
        <f>+VLOOKUP(C599/1,Map!A:B,2,FALSE)</f>
        <v>Other revenue - late payment charge</v>
      </c>
      <c r="N599" s="39" t="str">
        <f>+VLOOKUP(L599/1,Map!E:G,3,FALSE)</f>
        <v>KY-CENTRAL</v>
      </c>
    </row>
    <row r="600" spans="1:14" hidden="1">
      <c r="A600" s="39" t="s">
        <v>95</v>
      </c>
      <c r="B600" s="39" t="s">
        <v>96</v>
      </c>
      <c r="C600" s="39" t="s">
        <v>56</v>
      </c>
      <c r="D600" s="43">
        <v>43040</v>
      </c>
      <c r="E600" s="39" t="s">
        <v>34</v>
      </c>
      <c r="F600" s="39" t="s">
        <v>53</v>
      </c>
      <c r="G600" s="39" t="s">
        <v>275</v>
      </c>
      <c r="H600" s="39" t="s">
        <v>589</v>
      </c>
      <c r="I600" s="39" t="s">
        <v>99</v>
      </c>
      <c r="J600" s="44">
        <v>-25.95</v>
      </c>
      <c r="K600" s="39" t="s">
        <v>100</v>
      </c>
      <c r="L600" s="39" t="s">
        <v>60</v>
      </c>
      <c r="M600" s="39" t="str">
        <f>+VLOOKUP(C600/1,Map!A:B,2,FALSE)</f>
        <v>Other revenue - late payment charge</v>
      </c>
      <c r="N600" s="39" t="str">
        <f>+VLOOKUP(L600/1,Map!E:G,3,FALSE)</f>
        <v>KY-CENTRAL</v>
      </c>
    </row>
    <row r="601" spans="1:14" hidden="1">
      <c r="A601" s="39" t="s">
        <v>95</v>
      </c>
      <c r="B601" s="39" t="s">
        <v>96</v>
      </c>
      <c r="C601" s="39" t="s">
        <v>56</v>
      </c>
      <c r="D601" s="43">
        <v>43041</v>
      </c>
      <c r="E601" s="39" t="s">
        <v>34</v>
      </c>
      <c r="F601" s="39" t="s">
        <v>53</v>
      </c>
      <c r="G601" s="39" t="s">
        <v>275</v>
      </c>
      <c r="H601" s="39" t="s">
        <v>590</v>
      </c>
      <c r="I601" s="39" t="s">
        <v>99</v>
      </c>
      <c r="J601" s="44">
        <v>-8.5</v>
      </c>
      <c r="K601" s="39" t="s">
        <v>100</v>
      </c>
      <c r="L601" s="39" t="s">
        <v>60</v>
      </c>
      <c r="M601" s="39" t="str">
        <f>+VLOOKUP(C601/1,Map!A:B,2,FALSE)</f>
        <v>Other revenue - late payment charge</v>
      </c>
      <c r="N601" s="39" t="str">
        <f>+VLOOKUP(L601/1,Map!E:G,3,FALSE)</f>
        <v>KY-CENTRAL</v>
      </c>
    </row>
    <row r="602" spans="1:14" hidden="1">
      <c r="A602" s="39" t="s">
        <v>95</v>
      </c>
      <c r="B602" s="39" t="s">
        <v>96</v>
      </c>
      <c r="C602" s="39" t="s">
        <v>56</v>
      </c>
      <c r="D602" s="43">
        <v>43042</v>
      </c>
      <c r="E602" s="39" t="s">
        <v>34</v>
      </c>
      <c r="F602" s="39" t="s">
        <v>53</v>
      </c>
      <c r="G602" s="39" t="s">
        <v>275</v>
      </c>
      <c r="H602" s="39" t="s">
        <v>591</v>
      </c>
      <c r="I602" s="39" t="s">
        <v>99</v>
      </c>
      <c r="J602" s="44">
        <v>-368.4</v>
      </c>
      <c r="K602" s="39" t="s">
        <v>100</v>
      </c>
      <c r="L602" s="39" t="s">
        <v>64</v>
      </c>
      <c r="M602" s="39" t="str">
        <f>+VLOOKUP(C602/1,Map!A:B,2,FALSE)</f>
        <v>Other revenue - late payment charge</v>
      </c>
      <c r="N602" s="39" t="str">
        <f>+VLOOKUP(L602/1,Map!E:G,3,FALSE)</f>
        <v>KY-NORTH</v>
      </c>
    </row>
    <row r="603" spans="1:14" hidden="1">
      <c r="A603" s="39" t="s">
        <v>95</v>
      </c>
      <c r="B603" s="39" t="s">
        <v>96</v>
      </c>
      <c r="C603" s="39" t="s">
        <v>56</v>
      </c>
      <c r="D603" s="43">
        <v>43042</v>
      </c>
      <c r="E603" s="39" t="s">
        <v>34</v>
      </c>
      <c r="F603" s="39" t="s">
        <v>53</v>
      </c>
      <c r="G603" s="39" t="s">
        <v>275</v>
      </c>
      <c r="H603" s="39" t="s">
        <v>591</v>
      </c>
      <c r="I603" s="39" t="s">
        <v>99</v>
      </c>
      <c r="J603" s="44">
        <v>-4334.72</v>
      </c>
      <c r="K603" s="39" t="s">
        <v>100</v>
      </c>
      <c r="L603" s="39" t="s">
        <v>60</v>
      </c>
      <c r="M603" s="39" t="str">
        <f>+VLOOKUP(C603/1,Map!A:B,2,FALSE)</f>
        <v>Other revenue - late payment charge</v>
      </c>
      <c r="N603" s="39" t="str">
        <f>+VLOOKUP(L603/1,Map!E:G,3,FALSE)</f>
        <v>KY-CENTRAL</v>
      </c>
    </row>
    <row r="604" spans="1:14" hidden="1">
      <c r="A604" s="39" t="s">
        <v>95</v>
      </c>
      <c r="B604" s="39" t="s">
        <v>96</v>
      </c>
      <c r="C604" s="39" t="s">
        <v>56</v>
      </c>
      <c r="D604" s="43">
        <v>43042</v>
      </c>
      <c r="E604" s="39" t="s">
        <v>34</v>
      </c>
      <c r="F604" s="39" t="s">
        <v>53</v>
      </c>
      <c r="G604" s="39" t="s">
        <v>275</v>
      </c>
      <c r="H604" s="39" t="s">
        <v>591</v>
      </c>
      <c r="I604" s="39" t="s">
        <v>99</v>
      </c>
      <c r="J604" s="44">
        <v>-666.12</v>
      </c>
      <c r="K604" s="39" t="s">
        <v>100</v>
      </c>
      <c r="L604" s="39" t="s">
        <v>66</v>
      </c>
      <c r="M604" s="39" t="str">
        <f>+VLOOKUP(C604/1,Map!A:B,2,FALSE)</f>
        <v>Other revenue - late payment charge</v>
      </c>
      <c r="N604" s="39" t="str">
        <f>+VLOOKUP(L604/1,Map!E:G,3,FALSE)</f>
        <v>KY-OWENTON WW</v>
      </c>
    </row>
    <row r="605" spans="1:14" hidden="1">
      <c r="A605" s="39" t="s">
        <v>95</v>
      </c>
      <c r="B605" s="39" t="s">
        <v>96</v>
      </c>
      <c r="C605" s="39" t="s">
        <v>56</v>
      </c>
      <c r="D605" s="43">
        <v>43042</v>
      </c>
      <c r="E605" s="39" t="s">
        <v>34</v>
      </c>
      <c r="F605" s="39" t="s">
        <v>53</v>
      </c>
      <c r="G605" s="39" t="s">
        <v>275</v>
      </c>
      <c r="H605" s="39" t="s">
        <v>591</v>
      </c>
      <c r="I605" s="39" t="s">
        <v>99</v>
      </c>
      <c r="J605" s="44">
        <v>-87.48</v>
      </c>
      <c r="K605" s="39" t="s">
        <v>100</v>
      </c>
      <c r="L605" s="39" t="s">
        <v>58</v>
      </c>
      <c r="M605" s="39" t="str">
        <f>+VLOOKUP(C605/1,Map!A:B,2,FALSE)</f>
        <v>Other revenue - late payment charge</v>
      </c>
      <c r="N605" s="39" t="str">
        <f>+VLOOKUP(L605/1,Map!E:G,3,FALSE)</f>
        <v>KY-CORPORATE</v>
      </c>
    </row>
    <row r="606" spans="1:14" hidden="1">
      <c r="A606" s="39" t="s">
        <v>95</v>
      </c>
      <c r="B606" s="39" t="s">
        <v>96</v>
      </c>
      <c r="C606" s="39" t="s">
        <v>56</v>
      </c>
      <c r="D606" s="43">
        <v>43041</v>
      </c>
      <c r="E606" s="39" t="s">
        <v>34</v>
      </c>
      <c r="F606" s="39" t="s">
        <v>53</v>
      </c>
      <c r="G606" s="39" t="s">
        <v>275</v>
      </c>
      <c r="H606" s="39" t="s">
        <v>592</v>
      </c>
      <c r="I606" s="39" t="s">
        <v>244</v>
      </c>
      <c r="J606" s="44">
        <v>5.86</v>
      </c>
      <c r="K606" s="39" t="s">
        <v>100</v>
      </c>
      <c r="L606" s="39" t="s">
        <v>60</v>
      </c>
      <c r="M606" s="39" t="str">
        <f>+VLOOKUP(C606/1,Map!A:B,2,FALSE)</f>
        <v>Other revenue - late payment charge</v>
      </c>
      <c r="N606" s="39" t="str">
        <f>+VLOOKUP(L606/1,Map!E:G,3,FALSE)</f>
        <v>KY-CENTRAL</v>
      </c>
    </row>
    <row r="607" spans="1:14" hidden="1">
      <c r="A607" s="39" t="s">
        <v>95</v>
      </c>
      <c r="B607" s="39" t="s">
        <v>96</v>
      </c>
      <c r="C607" s="39" t="s">
        <v>56</v>
      </c>
      <c r="D607" s="43">
        <v>43041</v>
      </c>
      <c r="E607" s="39" t="s">
        <v>34</v>
      </c>
      <c r="F607" s="39" t="s">
        <v>53</v>
      </c>
      <c r="G607" s="39" t="s">
        <v>275</v>
      </c>
      <c r="H607" s="39" t="s">
        <v>593</v>
      </c>
      <c r="I607" s="39" t="s">
        <v>244</v>
      </c>
      <c r="J607" s="44">
        <v>2.5499999999999998</v>
      </c>
      <c r="K607" s="39" t="s">
        <v>100</v>
      </c>
      <c r="L607" s="39" t="s">
        <v>64</v>
      </c>
      <c r="M607" s="39" t="str">
        <f>+VLOOKUP(C607/1,Map!A:B,2,FALSE)</f>
        <v>Other revenue - late payment charge</v>
      </c>
      <c r="N607" s="39" t="str">
        <f>+VLOOKUP(L607/1,Map!E:G,3,FALSE)</f>
        <v>KY-NORTH</v>
      </c>
    </row>
    <row r="608" spans="1:14" hidden="1">
      <c r="A608" s="39" t="s">
        <v>95</v>
      </c>
      <c r="B608" s="39" t="s">
        <v>96</v>
      </c>
      <c r="C608" s="39" t="s">
        <v>56</v>
      </c>
      <c r="D608" s="43">
        <v>43041</v>
      </c>
      <c r="E608" s="39" t="s">
        <v>34</v>
      </c>
      <c r="F608" s="39" t="s">
        <v>53</v>
      </c>
      <c r="G608" s="39" t="s">
        <v>275</v>
      </c>
      <c r="H608" s="39" t="s">
        <v>593</v>
      </c>
      <c r="I608" s="39" t="s">
        <v>244</v>
      </c>
      <c r="J608" s="44">
        <v>50.02</v>
      </c>
      <c r="K608" s="39" t="s">
        <v>100</v>
      </c>
      <c r="L608" s="39" t="s">
        <v>60</v>
      </c>
      <c r="M608" s="39" t="str">
        <f>+VLOOKUP(C608/1,Map!A:B,2,FALSE)</f>
        <v>Other revenue - late payment charge</v>
      </c>
      <c r="N608" s="39" t="str">
        <f>+VLOOKUP(L608/1,Map!E:G,3,FALSE)</f>
        <v>KY-CENTRAL</v>
      </c>
    </row>
    <row r="609" spans="1:14" hidden="1">
      <c r="A609" s="39" t="s">
        <v>95</v>
      </c>
      <c r="B609" s="39" t="s">
        <v>96</v>
      </c>
      <c r="C609" s="39" t="s">
        <v>56</v>
      </c>
      <c r="D609" s="43">
        <v>43042</v>
      </c>
      <c r="E609" s="39" t="s">
        <v>34</v>
      </c>
      <c r="F609" s="39" t="s">
        <v>53</v>
      </c>
      <c r="G609" s="39" t="s">
        <v>275</v>
      </c>
      <c r="H609" s="39" t="s">
        <v>594</v>
      </c>
      <c r="I609" s="39" t="s">
        <v>244</v>
      </c>
      <c r="J609" s="44">
        <v>10.38</v>
      </c>
      <c r="K609" s="39" t="s">
        <v>100</v>
      </c>
      <c r="L609" s="39" t="s">
        <v>60</v>
      </c>
      <c r="M609" s="39" t="str">
        <f>+VLOOKUP(C609/1,Map!A:B,2,FALSE)</f>
        <v>Other revenue - late payment charge</v>
      </c>
      <c r="N609" s="39" t="str">
        <f>+VLOOKUP(L609/1,Map!E:G,3,FALSE)</f>
        <v>KY-CENTRAL</v>
      </c>
    </row>
    <row r="610" spans="1:14" hidden="1">
      <c r="A610" s="39" t="s">
        <v>95</v>
      </c>
      <c r="B610" s="39" t="s">
        <v>96</v>
      </c>
      <c r="C610" s="39" t="s">
        <v>56</v>
      </c>
      <c r="D610" s="43">
        <v>43041</v>
      </c>
      <c r="E610" s="39" t="s">
        <v>34</v>
      </c>
      <c r="F610" s="39" t="s">
        <v>53</v>
      </c>
      <c r="G610" s="39" t="s">
        <v>275</v>
      </c>
      <c r="H610" s="39" t="s">
        <v>595</v>
      </c>
      <c r="I610" s="39" t="s">
        <v>99</v>
      </c>
      <c r="J610" s="44">
        <v>-5.08</v>
      </c>
      <c r="K610" s="39" t="s">
        <v>100</v>
      </c>
      <c r="L610" s="39" t="s">
        <v>60</v>
      </c>
      <c r="M610" s="39" t="str">
        <f>+VLOOKUP(C610/1,Map!A:B,2,FALSE)</f>
        <v>Other revenue - late payment charge</v>
      </c>
      <c r="N610" s="39" t="str">
        <f>+VLOOKUP(L610/1,Map!E:G,3,FALSE)</f>
        <v>KY-CENTRAL</v>
      </c>
    </row>
    <row r="611" spans="1:14" hidden="1">
      <c r="A611" s="39" t="s">
        <v>95</v>
      </c>
      <c r="B611" s="39" t="s">
        <v>96</v>
      </c>
      <c r="C611" s="39" t="s">
        <v>56</v>
      </c>
      <c r="D611" s="43">
        <v>43042</v>
      </c>
      <c r="E611" s="39" t="s">
        <v>34</v>
      </c>
      <c r="F611" s="39" t="s">
        <v>53</v>
      </c>
      <c r="G611" s="39" t="s">
        <v>275</v>
      </c>
      <c r="H611" s="39" t="s">
        <v>596</v>
      </c>
      <c r="I611" s="39" t="s">
        <v>99</v>
      </c>
      <c r="J611" s="44">
        <v>-2.5499999999999998</v>
      </c>
      <c r="K611" s="39" t="s">
        <v>100</v>
      </c>
      <c r="L611" s="39" t="s">
        <v>64</v>
      </c>
      <c r="M611" s="39" t="str">
        <f>+VLOOKUP(C611/1,Map!A:B,2,FALSE)</f>
        <v>Other revenue - late payment charge</v>
      </c>
      <c r="N611" s="39" t="str">
        <f>+VLOOKUP(L611/1,Map!E:G,3,FALSE)</f>
        <v>KY-NORTH</v>
      </c>
    </row>
    <row r="612" spans="1:14" hidden="1">
      <c r="A612" s="39" t="s">
        <v>95</v>
      </c>
      <c r="B612" s="39" t="s">
        <v>96</v>
      </c>
      <c r="C612" s="39" t="s">
        <v>56</v>
      </c>
      <c r="D612" s="43">
        <v>43042</v>
      </c>
      <c r="E612" s="39" t="s">
        <v>34</v>
      </c>
      <c r="F612" s="39" t="s">
        <v>53</v>
      </c>
      <c r="G612" s="39" t="s">
        <v>275</v>
      </c>
      <c r="H612" s="39" t="s">
        <v>596</v>
      </c>
      <c r="I612" s="39" t="s">
        <v>99</v>
      </c>
      <c r="J612" s="44">
        <v>-11.62</v>
      </c>
      <c r="K612" s="39" t="s">
        <v>100</v>
      </c>
      <c r="L612" s="39" t="s">
        <v>60</v>
      </c>
      <c r="M612" s="39" t="str">
        <f>+VLOOKUP(C612/1,Map!A:B,2,FALSE)</f>
        <v>Other revenue - late payment charge</v>
      </c>
      <c r="N612" s="39" t="str">
        <f>+VLOOKUP(L612/1,Map!E:G,3,FALSE)</f>
        <v>KY-CENTRAL</v>
      </c>
    </row>
    <row r="613" spans="1:14" hidden="1">
      <c r="A613" s="39" t="s">
        <v>95</v>
      </c>
      <c r="B613" s="39" t="s">
        <v>96</v>
      </c>
      <c r="C613" s="39" t="s">
        <v>56</v>
      </c>
      <c r="D613" s="43">
        <v>43045</v>
      </c>
      <c r="E613" s="39" t="s">
        <v>34</v>
      </c>
      <c r="F613" s="39" t="s">
        <v>53</v>
      </c>
      <c r="G613" s="39" t="s">
        <v>275</v>
      </c>
      <c r="H613" s="39" t="s">
        <v>597</v>
      </c>
      <c r="I613" s="39" t="s">
        <v>99</v>
      </c>
      <c r="J613" s="44">
        <v>-97.45</v>
      </c>
      <c r="K613" s="39" t="s">
        <v>100</v>
      </c>
      <c r="L613" s="39" t="s">
        <v>64</v>
      </c>
      <c r="M613" s="39" t="str">
        <f>+VLOOKUP(C613/1,Map!A:B,2,FALSE)</f>
        <v>Other revenue - late payment charge</v>
      </c>
      <c r="N613" s="39" t="str">
        <f>+VLOOKUP(L613/1,Map!E:G,3,FALSE)</f>
        <v>KY-NORTH</v>
      </c>
    </row>
    <row r="614" spans="1:14" hidden="1">
      <c r="A614" s="39" t="s">
        <v>95</v>
      </c>
      <c r="B614" s="39" t="s">
        <v>96</v>
      </c>
      <c r="C614" s="39" t="s">
        <v>56</v>
      </c>
      <c r="D614" s="43">
        <v>43045</v>
      </c>
      <c r="E614" s="39" t="s">
        <v>34</v>
      </c>
      <c r="F614" s="39" t="s">
        <v>53</v>
      </c>
      <c r="G614" s="39" t="s">
        <v>275</v>
      </c>
      <c r="H614" s="39" t="s">
        <v>597</v>
      </c>
      <c r="I614" s="39" t="s">
        <v>99</v>
      </c>
      <c r="J614" s="44">
        <v>-23.94</v>
      </c>
      <c r="K614" s="39" t="s">
        <v>100</v>
      </c>
      <c r="L614" s="39" t="s">
        <v>58</v>
      </c>
      <c r="M614" s="39" t="str">
        <f>+VLOOKUP(C614/1,Map!A:B,2,FALSE)</f>
        <v>Other revenue - late payment charge</v>
      </c>
      <c r="N614" s="39" t="str">
        <f>+VLOOKUP(L614/1,Map!E:G,3,FALSE)</f>
        <v>KY-CORPORATE</v>
      </c>
    </row>
    <row r="615" spans="1:14" hidden="1">
      <c r="A615" s="39" t="s">
        <v>95</v>
      </c>
      <c r="B615" s="39" t="s">
        <v>96</v>
      </c>
      <c r="C615" s="39" t="s">
        <v>56</v>
      </c>
      <c r="D615" s="43">
        <v>43045</v>
      </c>
      <c r="E615" s="39" t="s">
        <v>34</v>
      </c>
      <c r="F615" s="39" t="s">
        <v>53</v>
      </c>
      <c r="G615" s="39" t="s">
        <v>275</v>
      </c>
      <c r="H615" s="39" t="s">
        <v>597</v>
      </c>
      <c r="I615" s="39" t="s">
        <v>99</v>
      </c>
      <c r="J615" s="44">
        <v>-2008.41</v>
      </c>
      <c r="K615" s="39" t="s">
        <v>100</v>
      </c>
      <c r="L615" s="39" t="s">
        <v>60</v>
      </c>
      <c r="M615" s="39" t="str">
        <f>+VLOOKUP(C615/1,Map!A:B,2,FALSE)</f>
        <v>Other revenue - late payment charge</v>
      </c>
      <c r="N615" s="39" t="str">
        <f>+VLOOKUP(L615/1,Map!E:G,3,FALSE)</f>
        <v>KY-CENTRAL</v>
      </c>
    </row>
    <row r="616" spans="1:14" hidden="1">
      <c r="A616" s="39" t="s">
        <v>95</v>
      </c>
      <c r="B616" s="39" t="s">
        <v>96</v>
      </c>
      <c r="C616" s="39" t="s">
        <v>56</v>
      </c>
      <c r="D616" s="43">
        <v>43045</v>
      </c>
      <c r="E616" s="39" t="s">
        <v>34</v>
      </c>
      <c r="F616" s="39" t="s">
        <v>53</v>
      </c>
      <c r="G616" s="39" t="s">
        <v>275</v>
      </c>
      <c r="H616" s="39" t="s">
        <v>597</v>
      </c>
      <c r="I616" s="39" t="s">
        <v>99</v>
      </c>
      <c r="J616" s="44">
        <v>-71.78</v>
      </c>
      <c r="K616" s="39" t="s">
        <v>100</v>
      </c>
      <c r="L616" s="39" t="s">
        <v>66</v>
      </c>
      <c r="M616" s="39" t="str">
        <f>+VLOOKUP(C616/1,Map!A:B,2,FALSE)</f>
        <v>Other revenue - late payment charge</v>
      </c>
      <c r="N616" s="39" t="str">
        <f>+VLOOKUP(L616/1,Map!E:G,3,FALSE)</f>
        <v>KY-OWENTON WW</v>
      </c>
    </row>
    <row r="617" spans="1:14" hidden="1">
      <c r="A617" s="39" t="s">
        <v>95</v>
      </c>
      <c r="B617" s="39" t="s">
        <v>96</v>
      </c>
      <c r="C617" s="39" t="s">
        <v>56</v>
      </c>
      <c r="D617" s="43">
        <v>43045</v>
      </c>
      <c r="E617" s="39" t="s">
        <v>34</v>
      </c>
      <c r="F617" s="39" t="s">
        <v>53</v>
      </c>
      <c r="G617" s="39" t="s">
        <v>275</v>
      </c>
      <c r="H617" s="39" t="s">
        <v>598</v>
      </c>
      <c r="I617" s="39" t="s">
        <v>244</v>
      </c>
      <c r="J617" s="44">
        <v>6.09</v>
      </c>
      <c r="K617" s="39" t="s">
        <v>100</v>
      </c>
      <c r="L617" s="39" t="s">
        <v>60</v>
      </c>
      <c r="M617" s="39" t="str">
        <f>+VLOOKUP(C617/1,Map!A:B,2,FALSE)</f>
        <v>Other revenue - late payment charge</v>
      </c>
      <c r="N617" s="39" t="str">
        <f>+VLOOKUP(L617/1,Map!E:G,3,FALSE)</f>
        <v>KY-CENTRAL</v>
      </c>
    </row>
    <row r="618" spans="1:14" hidden="1">
      <c r="A618" s="39" t="s">
        <v>95</v>
      </c>
      <c r="B618" s="39" t="s">
        <v>96</v>
      </c>
      <c r="C618" s="39" t="s">
        <v>56</v>
      </c>
      <c r="D618" s="43">
        <v>43042</v>
      </c>
      <c r="E618" s="39" t="s">
        <v>34</v>
      </c>
      <c r="F618" s="39" t="s">
        <v>53</v>
      </c>
      <c r="G618" s="39" t="s">
        <v>275</v>
      </c>
      <c r="H618" s="39" t="s">
        <v>599</v>
      </c>
      <c r="I618" s="39" t="s">
        <v>244</v>
      </c>
      <c r="J618" s="44">
        <v>8.83</v>
      </c>
      <c r="K618" s="39" t="s">
        <v>100</v>
      </c>
      <c r="L618" s="39" t="s">
        <v>60</v>
      </c>
      <c r="M618" s="39" t="str">
        <f>+VLOOKUP(C618/1,Map!A:B,2,FALSE)</f>
        <v>Other revenue - late payment charge</v>
      </c>
      <c r="N618" s="39" t="str">
        <f>+VLOOKUP(L618/1,Map!E:G,3,FALSE)</f>
        <v>KY-CENTRAL</v>
      </c>
    </row>
    <row r="619" spans="1:14" hidden="1">
      <c r="A619" s="39" t="s">
        <v>95</v>
      </c>
      <c r="B619" s="39" t="s">
        <v>96</v>
      </c>
      <c r="C619" s="39" t="s">
        <v>56</v>
      </c>
      <c r="D619" s="43">
        <v>43042</v>
      </c>
      <c r="E619" s="39" t="s">
        <v>34</v>
      </c>
      <c r="F619" s="39" t="s">
        <v>53</v>
      </c>
      <c r="G619" s="39" t="s">
        <v>275</v>
      </c>
      <c r="H619" s="39" t="s">
        <v>599</v>
      </c>
      <c r="I619" s="39" t="s">
        <v>244</v>
      </c>
      <c r="J619" s="44">
        <v>2.13</v>
      </c>
      <c r="K619" s="39" t="s">
        <v>100</v>
      </c>
      <c r="L619" s="39" t="s">
        <v>66</v>
      </c>
      <c r="M619" s="39" t="str">
        <f>+VLOOKUP(C619/1,Map!A:B,2,FALSE)</f>
        <v>Other revenue - late payment charge</v>
      </c>
      <c r="N619" s="39" t="str">
        <f>+VLOOKUP(L619/1,Map!E:G,3,FALSE)</f>
        <v>KY-OWENTON WW</v>
      </c>
    </row>
    <row r="620" spans="1:14" hidden="1">
      <c r="A620" s="39" t="s">
        <v>95</v>
      </c>
      <c r="B620" s="39" t="s">
        <v>96</v>
      </c>
      <c r="C620" s="39" t="s">
        <v>56</v>
      </c>
      <c r="D620" s="43">
        <v>43042</v>
      </c>
      <c r="E620" s="39" t="s">
        <v>34</v>
      </c>
      <c r="F620" s="39" t="s">
        <v>53</v>
      </c>
      <c r="G620" s="39" t="s">
        <v>275</v>
      </c>
      <c r="H620" s="39" t="s">
        <v>599</v>
      </c>
      <c r="I620" s="39" t="s">
        <v>244</v>
      </c>
      <c r="J620" s="44">
        <v>2.0699999999999998</v>
      </c>
      <c r="K620" s="39" t="s">
        <v>100</v>
      </c>
      <c r="L620" s="39" t="s">
        <v>58</v>
      </c>
      <c r="M620" s="39" t="str">
        <f>+VLOOKUP(C620/1,Map!A:B,2,FALSE)</f>
        <v>Other revenue - late payment charge</v>
      </c>
      <c r="N620" s="39" t="str">
        <f>+VLOOKUP(L620/1,Map!E:G,3,FALSE)</f>
        <v>KY-CORPORATE</v>
      </c>
    </row>
    <row r="621" spans="1:14" hidden="1">
      <c r="A621" s="39" t="s">
        <v>95</v>
      </c>
      <c r="B621" s="39" t="s">
        <v>96</v>
      </c>
      <c r="C621" s="39" t="s">
        <v>56</v>
      </c>
      <c r="D621" s="43">
        <v>43042</v>
      </c>
      <c r="E621" s="39" t="s">
        <v>34</v>
      </c>
      <c r="F621" s="39" t="s">
        <v>53</v>
      </c>
      <c r="G621" s="39" t="s">
        <v>275</v>
      </c>
      <c r="H621" s="39" t="s">
        <v>600</v>
      </c>
      <c r="I621" s="39" t="s">
        <v>99</v>
      </c>
      <c r="J621" s="44">
        <v>-20.39</v>
      </c>
      <c r="K621" s="39" t="s">
        <v>100</v>
      </c>
      <c r="L621" s="39" t="s">
        <v>60</v>
      </c>
      <c r="M621" s="39" t="str">
        <f>+VLOOKUP(C621/1,Map!A:B,2,FALSE)</f>
        <v>Other revenue - late payment charge</v>
      </c>
      <c r="N621" s="39" t="str">
        <f>+VLOOKUP(L621/1,Map!E:G,3,FALSE)</f>
        <v>KY-CENTRAL</v>
      </c>
    </row>
    <row r="622" spans="1:14" hidden="1">
      <c r="A622" s="39" t="s">
        <v>95</v>
      </c>
      <c r="B622" s="39" t="s">
        <v>96</v>
      </c>
      <c r="C622" s="39" t="s">
        <v>56</v>
      </c>
      <c r="D622" s="43">
        <v>43045</v>
      </c>
      <c r="E622" s="39" t="s">
        <v>34</v>
      </c>
      <c r="F622" s="39" t="s">
        <v>53</v>
      </c>
      <c r="G622" s="39" t="s">
        <v>275</v>
      </c>
      <c r="H622" s="39" t="s">
        <v>601</v>
      </c>
      <c r="I622" s="39" t="s">
        <v>99</v>
      </c>
      <c r="J622" s="44">
        <v>-24.97</v>
      </c>
      <c r="K622" s="39" t="s">
        <v>100</v>
      </c>
      <c r="L622" s="39" t="s">
        <v>60</v>
      </c>
      <c r="M622" s="39" t="str">
        <f>+VLOOKUP(C622/1,Map!A:B,2,FALSE)</f>
        <v>Other revenue - late payment charge</v>
      </c>
      <c r="N622" s="39" t="str">
        <f>+VLOOKUP(L622/1,Map!E:G,3,FALSE)</f>
        <v>KY-CENTRAL</v>
      </c>
    </row>
    <row r="623" spans="1:14" hidden="1">
      <c r="A623" s="39" t="s">
        <v>95</v>
      </c>
      <c r="B623" s="39" t="s">
        <v>96</v>
      </c>
      <c r="C623" s="39" t="s">
        <v>56</v>
      </c>
      <c r="D623" s="43">
        <v>43046</v>
      </c>
      <c r="E623" s="39" t="s">
        <v>34</v>
      </c>
      <c r="F623" s="39" t="s">
        <v>53</v>
      </c>
      <c r="G623" s="39" t="s">
        <v>275</v>
      </c>
      <c r="H623" s="39" t="s">
        <v>602</v>
      </c>
      <c r="I623" s="39" t="s">
        <v>99</v>
      </c>
      <c r="J623" s="44">
        <v>-6.5</v>
      </c>
      <c r="K623" s="39" t="s">
        <v>100</v>
      </c>
      <c r="L623" s="39" t="s">
        <v>66</v>
      </c>
      <c r="M623" s="39" t="str">
        <f>+VLOOKUP(C623/1,Map!A:B,2,FALSE)</f>
        <v>Other revenue - late payment charge</v>
      </c>
      <c r="N623" s="39" t="str">
        <f>+VLOOKUP(L623/1,Map!E:G,3,FALSE)</f>
        <v>KY-OWENTON WW</v>
      </c>
    </row>
    <row r="624" spans="1:14" hidden="1">
      <c r="A624" s="39" t="s">
        <v>95</v>
      </c>
      <c r="B624" s="39" t="s">
        <v>96</v>
      </c>
      <c r="C624" s="39" t="s">
        <v>56</v>
      </c>
      <c r="D624" s="43">
        <v>43046</v>
      </c>
      <c r="E624" s="39" t="s">
        <v>34</v>
      </c>
      <c r="F624" s="39" t="s">
        <v>53</v>
      </c>
      <c r="G624" s="39" t="s">
        <v>275</v>
      </c>
      <c r="H624" s="39" t="s">
        <v>602</v>
      </c>
      <c r="I624" s="39" t="s">
        <v>99</v>
      </c>
      <c r="J624" s="44">
        <v>-5.81</v>
      </c>
      <c r="K624" s="39" t="s">
        <v>100</v>
      </c>
      <c r="L624" s="39" t="s">
        <v>58</v>
      </c>
      <c r="M624" s="39" t="str">
        <f>+VLOOKUP(C624/1,Map!A:B,2,FALSE)</f>
        <v>Other revenue - late payment charge</v>
      </c>
      <c r="N624" s="39" t="str">
        <f>+VLOOKUP(L624/1,Map!E:G,3,FALSE)</f>
        <v>KY-CORPORATE</v>
      </c>
    </row>
    <row r="625" spans="1:14" hidden="1">
      <c r="A625" s="39" t="s">
        <v>95</v>
      </c>
      <c r="B625" s="39" t="s">
        <v>96</v>
      </c>
      <c r="C625" s="39" t="s">
        <v>56</v>
      </c>
      <c r="D625" s="43">
        <v>43046</v>
      </c>
      <c r="E625" s="39" t="s">
        <v>34</v>
      </c>
      <c r="F625" s="39" t="s">
        <v>53</v>
      </c>
      <c r="G625" s="39" t="s">
        <v>275</v>
      </c>
      <c r="H625" s="39" t="s">
        <v>602</v>
      </c>
      <c r="I625" s="39" t="s">
        <v>99</v>
      </c>
      <c r="J625" s="44">
        <v>-3818.16</v>
      </c>
      <c r="K625" s="39" t="s">
        <v>100</v>
      </c>
      <c r="L625" s="39" t="s">
        <v>60</v>
      </c>
      <c r="M625" s="39" t="str">
        <f>+VLOOKUP(C625/1,Map!A:B,2,FALSE)</f>
        <v>Other revenue - late payment charge</v>
      </c>
      <c r="N625" s="39" t="str">
        <f>+VLOOKUP(L625/1,Map!E:G,3,FALSE)</f>
        <v>KY-CENTRAL</v>
      </c>
    </row>
    <row r="626" spans="1:14" hidden="1">
      <c r="A626" s="39" t="s">
        <v>95</v>
      </c>
      <c r="B626" s="39" t="s">
        <v>96</v>
      </c>
      <c r="C626" s="39" t="s">
        <v>56</v>
      </c>
      <c r="D626" s="43">
        <v>43046</v>
      </c>
      <c r="E626" s="39" t="s">
        <v>34</v>
      </c>
      <c r="F626" s="39" t="s">
        <v>53</v>
      </c>
      <c r="G626" s="39" t="s">
        <v>275</v>
      </c>
      <c r="H626" s="39" t="s">
        <v>602</v>
      </c>
      <c r="I626" s="39" t="s">
        <v>99</v>
      </c>
      <c r="J626" s="44">
        <v>-14.46</v>
      </c>
      <c r="K626" s="39" t="s">
        <v>100</v>
      </c>
      <c r="L626" s="39" t="s">
        <v>64</v>
      </c>
      <c r="M626" s="39" t="str">
        <f>+VLOOKUP(C626/1,Map!A:B,2,FALSE)</f>
        <v>Other revenue - late payment charge</v>
      </c>
      <c r="N626" s="39" t="str">
        <f>+VLOOKUP(L626/1,Map!E:G,3,FALSE)</f>
        <v>KY-NORTH</v>
      </c>
    </row>
    <row r="627" spans="1:14" hidden="1">
      <c r="A627" s="39" t="s">
        <v>95</v>
      </c>
      <c r="B627" s="39" t="s">
        <v>96</v>
      </c>
      <c r="C627" s="39" t="s">
        <v>56</v>
      </c>
      <c r="D627" s="43">
        <v>43045</v>
      </c>
      <c r="E627" s="39" t="s">
        <v>34</v>
      </c>
      <c r="F627" s="39" t="s">
        <v>53</v>
      </c>
      <c r="G627" s="39" t="s">
        <v>275</v>
      </c>
      <c r="H627" s="39" t="s">
        <v>603</v>
      </c>
      <c r="I627" s="39" t="s">
        <v>244</v>
      </c>
      <c r="J627" s="44">
        <v>3.3</v>
      </c>
      <c r="K627" s="39" t="s">
        <v>100</v>
      </c>
      <c r="L627" s="39" t="s">
        <v>60</v>
      </c>
      <c r="M627" s="39" t="str">
        <f>+VLOOKUP(C627/1,Map!A:B,2,FALSE)</f>
        <v>Other revenue - late payment charge</v>
      </c>
      <c r="N627" s="39" t="str">
        <f>+VLOOKUP(L627/1,Map!E:G,3,FALSE)</f>
        <v>KY-CENTRAL</v>
      </c>
    </row>
    <row r="628" spans="1:14" hidden="1">
      <c r="A628" s="39" t="s">
        <v>95</v>
      </c>
      <c r="B628" s="39" t="s">
        <v>96</v>
      </c>
      <c r="C628" s="39" t="s">
        <v>56</v>
      </c>
      <c r="D628" s="43">
        <v>43047</v>
      </c>
      <c r="E628" s="39" t="s">
        <v>34</v>
      </c>
      <c r="F628" s="39" t="s">
        <v>53</v>
      </c>
      <c r="G628" s="39" t="s">
        <v>275</v>
      </c>
      <c r="H628" s="39" t="s">
        <v>604</v>
      </c>
      <c r="I628" s="39" t="s">
        <v>99</v>
      </c>
      <c r="J628" s="44">
        <v>-5348.53</v>
      </c>
      <c r="K628" s="39" t="s">
        <v>100</v>
      </c>
      <c r="L628" s="39" t="s">
        <v>60</v>
      </c>
      <c r="M628" s="39" t="str">
        <f>+VLOOKUP(C628/1,Map!A:B,2,FALSE)</f>
        <v>Other revenue - late payment charge</v>
      </c>
      <c r="N628" s="39" t="str">
        <f>+VLOOKUP(L628/1,Map!E:G,3,FALSE)</f>
        <v>KY-CENTRAL</v>
      </c>
    </row>
    <row r="629" spans="1:14" hidden="1">
      <c r="A629" s="39" t="s">
        <v>95</v>
      </c>
      <c r="B629" s="39" t="s">
        <v>96</v>
      </c>
      <c r="C629" s="39" t="s">
        <v>56</v>
      </c>
      <c r="D629" s="43">
        <v>43047</v>
      </c>
      <c r="E629" s="39" t="s">
        <v>34</v>
      </c>
      <c r="F629" s="39" t="s">
        <v>53</v>
      </c>
      <c r="G629" s="39" t="s">
        <v>275</v>
      </c>
      <c r="H629" s="39" t="s">
        <v>604</v>
      </c>
      <c r="I629" s="39" t="s">
        <v>99</v>
      </c>
      <c r="J629" s="44">
        <v>-1.45</v>
      </c>
      <c r="K629" s="39" t="s">
        <v>100</v>
      </c>
      <c r="L629" s="39" t="s">
        <v>64</v>
      </c>
      <c r="M629" s="39" t="str">
        <f>+VLOOKUP(C629/1,Map!A:B,2,FALSE)</f>
        <v>Other revenue - late payment charge</v>
      </c>
      <c r="N629" s="39" t="str">
        <f>+VLOOKUP(L629/1,Map!E:G,3,FALSE)</f>
        <v>KY-NORTH</v>
      </c>
    </row>
    <row r="630" spans="1:14" hidden="1">
      <c r="A630" s="39" t="s">
        <v>95</v>
      </c>
      <c r="B630" s="39" t="s">
        <v>96</v>
      </c>
      <c r="C630" s="39" t="s">
        <v>56</v>
      </c>
      <c r="D630" s="43">
        <v>43047</v>
      </c>
      <c r="E630" s="39" t="s">
        <v>34</v>
      </c>
      <c r="F630" s="39" t="s">
        <v>53</v>
      </c>
      <c r="G630" s="39" t="s">
        <v>275</v>
      </c>
      <c r="H630" s="39" t="s">
        <v>604</v>
      </c>
      <c r="I630" s="39" t="s">
        <v>99</v>
      </c>
      <c r="J630" s="44">
        <v>-21.65</v>
      </c>
      <c r="K630" s="39" t="s">
        <v>100</v>
      </c>
      <c r="L630" s="39" t="s">
        <v>66</v>
      </c>
      <c r="M630" s="39" t="str">
        <f>+VLOOKUP(C630/1,Map!A:B,2,FALSE)</f>
        <v>Other revenue - late payment charge</v>
      </c>
      <c r="N630" s="39" t="str">
        <f>+VLOOKUP(L630/1,Map!E:G,3,FALSE)</f>
        <v>KY-OWENTON WW</v>
      </c>
    </row>
    <row r="631" spans="1:14" hidden="1">
      <c r="A631" s="39" t="s">
        <v>95</v>
      </c>
      <c r="B631" s="39" t="s">
        <v>96</v>
      </c>
      <c r="C631" s="39" t="s">
        <v>56</v>
      </c>
      <c r="D631" s="43">
        <v>43046</v>
      </c>
      <c r="E631" s="39" t="s">
        <v>34</v>
      </c>
      <c r="F631" s="39" t="s">
        <v>53</v>
      </c>
      <c r="G631" s="39" t="s">
        <v>275</v>
      </c>
      <c r="H631" s="39" t="s">
        <v>605</v>
      </c>
      <c r="I631" s="39" t="s">
        <v>244</v>
      </c>
      <c r="J631" s="44">
        <v>7.98</v>
      </c>
      <c r="K631" s="39" t="s">
        <v>100</v>
      </c>
      <c r="L631" s="39" t="s">
        <v>60</v>
      </c>
      <c r="M631" s="39" t="str">
        <f>+VLOOKUP(C631/1,Map!A:B,2,FALSE)</f>
        <v>Other revenue - late payment charge</v>
      </c>
      <c r="N631" s="39" t="str">
        <f>+VLOOKUP(L631/1,Map!E:G,3,FALSE)</f>
        <v>KY-CENTRAL</v>
      </c>
    </row>
    <row r="632" spans="1:14" hidden="1">
      <c r="A632" s="39" t="s">
        <v>95</v>
      </c>
      <c r="B632" s="39" t="s">
        <v>96</v>
      </c>
      <c r="C632" s="39" t="s">
        <v>56</v>
      </c>
      <c r="D632" s="43">
        <v>43046</v>
      </c>
      <c r="E632" s="39" t="s">
        <v>34</v>
      </c>
      <c r="F632" s="39" t="s">
        <v>53</v>
      </c>
      <c r="G632" s="39" t="s">
        <v>275</v>
      </c>
      <c r="H632" s="39" t="s">
        <v>605</v>
      </c>
      <c r="I632" s="39" t="s">
        <v>244</v>
      </c>
      <c r="J632" s="44">
        <v>1.42</v>
      </c>
      <c r="K632" s="39" t="s">
        <v>100</v>
      </c>
      <c r="L632" s="39" t="s">
        <v>64</v>
      </c>
      <c r="M632" s="39" t="str">
        <f>+VLOOKUP(C632/1,Map!A:B,2,FALSE)</f>
        <v>Other revenue - late payment charge</v>
      </c>
      <c r="N632" s="39" t="str">
        <f>+VLOOKUP(L632/1,Map!E:G,3,FALSE)</f>
        <v>KY-NORTH</v>
      </c>
    </row>
    <row r="633" spans="1:14" hidden="1">
      <c r="A633" s="39" t="s">
        <v>95</v>
      </c>
      <c r="B633" s="39" t="s">
        <v>96</v>
      </c>
      <c r="C633" s="39" t="s">
        <v>56</v>
      </c>
      <c r="D633" s="43">
        <v>43045</v>
      </c>
      <c r="E633" s="39" t="s">
        <v>34</v>
      </c>
      <c r="F633" s="39" t="s">
        <v>53</v>
      </c>
      <c r="G633" s="39" t="s">
        <v>275</v>
      </c>
      <c r="H633" s="39" t="s">
        <v>606</v>
      </c>
      <c r="I633" s="39" t="s">
        <v>244</v>
      </c>
      <c r="J633" s="44">
        <v>8.26</v>
      </c>
      <c r="K633" s="39" t="s">
        <v>100</v>
      </c>
      <c r="L633" s="39" t="s">
        <v>60</v>
      </c>
      <c r="M633" s="39" t="str">
        <f>+VLOOKUP(C633/1,Map!A:B,2,FALSE)</f>
        <v>Other revenue - late payment charge</v>
      </c>
      <c r="N633" s="39" t="str">
        <f>+VLOOKUP(L633/1,Map!E:G,3,FALSE)</f>
        <v>KY-CENTRAL</v>
      </c>
    </row>
    <row r="634" spans="1:14" hidden="1">
      <c r="A634" s="39" t="s">
        <v>95</v>
      </c>
      <c r="B634" s="39" t="s">
        <v>96</v>
      </c>
      <c r="C634" s="39" t="s">
        <v>56</v>
      </c>
      <c r="D634" s="43">
        <v>43046</v>
      </c>
      <c r="E634" s="39" t="s">
        <v>34</v>
      </c>
      <c r="F634" s="39" t="s">
        <v>53</v>
      </c>
      <c r="G634" s="39" t="s">
        <v>275</v>
      </c>
      <c r="H634" s="39" t="s">
        <v>607</v>
      </c>
      <c r="I634" s="39" t="s">
        <v>244</v>
      </c>
      <c r="J634" s="44">
        <v>1.63</v>
      </c>
      <c r="K634" s="39" t="s">
        <v>100</v>
      </c>
      <c r="L634" s="39" t="s">
        <v>60</v>
      </c>
      <c r="M634" s="39" t="str">
        <f>+VLOOKUP(C634/1,Map!A:B,2,FALSE)</f>
        <v>Other revenue - late payment charge</v>
      </c>
      <c r="N634" s="39" t="str">
        <f>+VLOOKUP(L634/1,Map!E:G,3,FALSE)</f>
        <v>KY-CENTRAL</v>
      </c>
    </row>
    <row r="635" spans="1:14" hidden="1">
      <c r="A635" s="39" t="s">
        <v>95</v>
      </c>
      <c r="B635" s="39" t="s">
        <v>96</v>
      </c>
      <c r="C635" s="39" t="s">
        <v>56</v>
      </c>
      <c r="D635" s="43">
        <v>43046</v>
      </c>
      <c r="E635" s="39" t="s">
        <v>34</v>
      </c>
      <c r="F635" s="39" t="s">
        <v>53</v>
      </c>
      <c r="G635" s="39" t="s">
        <v>275</v>
      </c>
      <c r="H635" s="39" t="s">
        <v>608</v>
      </c>
      <c r="I635" s="39" t="s">
        <v>244</v>
      </c>
      <c r="J635" s="44">
        <v>10.34</v>
      </c>
      <c r="K635" s="39" t="s">
        <v>100</v>
      </c>
      <c r="L635" s="39" t="s">
        <v>60</v>
      </c>
      <c r="M635" s="39" t="str">
        <f>+VLOOKUP(C635/1,Map!A:B,2,FALSE)</f>
        <v>Other revenue - late payment charge</v>
      </c>
      <c r="N635" s="39" t="str">
        <f>+VLOOKUP(L635/1,Map!E:G,3,FALSE)</f>
        <v>KY-CENTRAL</v>
      </c>
    </row>
    <row r="636" spans="1:14" hidden="1">
      <c r="A636" s="39" t="s">
        <v>95</v>
      </c>
      <c r="B636" s="39" t="s">
        <v>96</v>
      </c>
      <c r="C636" s="39" t="s">
        <v>56</v>
      </c>
      <c r="D636" s="43">
        <v>43046</v>
      </c>
      <c r="E636" s="39" t="s">
        <v>34</v>
      </c>
      <c r="F636" s="39" t="s">
        <v>53</v>
      </c>
      <c r="G636" s="39" t="s">
        <v>275</v>
      </c>
      <c r="H636" s="39" t="s">
        <v>608</v>
      </c>
      <c r="I636" s="39" t="s">
        <v>244</v>
      </c>
      <c r="J636" s="44">
        <v>1.73</v>
      </c>
      <c r="K636" s="39" t="s">
        <v>100</v>
      </c>
      <c r="L636" s="39" t="s">
        <v>64</v>
      </c>
      <c r="M636" s="39" t="str">
        <f>+VLOOKUP(C636/1,Map!A:B,2,FALSE)</f>
        <v>Other revenue - late payment charge</v>
      </c>
      <c r="N636" s="39" t="str">
        <f>+VLOOKUP(L636/1,Map!E:G,3,FALSE)</f>
        <v>KY-NORTH</v>
      </c>
    </row>
    <row r="637" spans="1:14" hidden="1">
      <c r="A637" s="39" t="s">
        <v>95</v>
      </c>
      <c r="B637" s="39" t="s">
        <v>96</v>
      </c>
      <c r="C637" s="39" t="s">
        <v>56</v>
      </c>
      <c r="D637" s="43">
        <v>43046</v>
      </c>
      <c r="E637" s="39" t="s">
        <v>34</v>
      </c>
      <c r="F637" s="39" t="s">
        <v>53</v>
      </c>
      <c r="G637" s="39" t="s">
        <v>275</v>
      </c>
      <c r="H637" s="39" t="s">
        <v>609</v>
      </c>
      <c r="I637" s="39" t="s">
        <v>99</v>
      </c>
      <c r="J637" s="44">
        <v>-4.75</v>
      </c>
      <c r="K637" s="39" t="s">
        <v>100</v>
      </c>
      <c r="L637" s="39" t="s">
        <v>60</v>
      </c>
      <c r="M637" s="39" t="str">
        <f>+VLOOKUP(C637/1,Map!A:B,2,FALSE)</f>
        <v>Other revenue - late payment charge</v>
      </c>
      <c r="N637" s="39" t="str">
        <f>+VLOOKUP(L637/1,Map!E:G,3,FALSE)</f>
        <v>KY-CENTRAL</v>
      </c>
    </row>
    <row r="638" spans="1:14" hidden="1">
      <c r="A638" s="39" t="s">
        <v>95</v>
      </c>
      <c r="B638" s="39" t="s">
        <v>96</v>
      </c>
      <c r="C638" s="39" t="s">
        <v>56</v>
      </c>
      <c r="D638" s="43">
        <v>43047</v>
      </c>
      <c r="E638" s="39" t="s">
        <v>34</v>
      </c>
      <c r="F638" s="39" t="s">
        <v>53</v>
      </c>
      <c r="G638" s="39" t="s">
        <v>275</v>
      </c>
      <c r="H638" s="39" t="s">
        <v>610</v>
      </c>
      <c r="I638" s="39" t="s">
        <v>99</v>
      </c>
      <c r="J638" s="44">
        <v>-0.69</v>
      </c>
      <c r="K638" s="39" t="s">
        <v>100</v>
      </c>
      <c r="L638" s="39" t="s">
        <v>58</v>
      </c>
      <c r="M638" s="39" t="str">
        <f>+VLOOKUP(C638/1,Map!A:B,2,FALSE)</f>
        <v>Other revenue - late payment charge</v>
      </c>
      <c r="N638" s="39" t="str">
        <f>+VLOOKUP(L638/1,Map!E:G,3,FALSE)</f>
        <v>KY-CORPORATE</v>
      </c>
    </row>
    <row r="639" spans="1:14" hidden="1">
      <c r="A639" s="39" t="s">
        <v>95</v>
      </c>
      <c r="B639" s="39" t="s">
        <v>96</v>
      </c>
      <c r="C639" s="39" t="s">
        <v>56</v>
      </c>
      <c r="D639" s="43">
        <v>43047</v>
      </c>
      <c r="E639" s="39" t="s">
        <v>34</v>
      </c>
      <c r="F639" s="39" t="s">
        <v>53</v>
      </c>
      <c r="G639" s="39" t="s">
        <v>275</v>
      </c>
      <c r="H639" s="39" t="s">
        <v>610</v>
      </c>
      <c r="I639" s="39" t="s">
        <v>99</v>
      </c>
      <c r="J639" s="44">
        <v>-1424.31</v>
      </c>
      <c r="K639" s="39" t="s">
        <v>100</v>
      </c>
      <c r="L639" s="39" t="s">
        <v>60</v>
      </c>
      <c r="M639" s="39" t="str">
        <f>+VLOOKUP(C639/1,Map!A:B,2,FALSE)</f>
        <v>Other revenue - late payment charge</v>
      </c>
      <c r="N639" s="39" t="str">
        <f>+VLOOKUP(L639/1,Map!E:G,3,FALSE)</f>
        <v>KY-CENTRAL</v>
      </c>
    </row>
    <row r="640" spans="1:14" hidden="1">
      <c r="A640" s="39" t="s">
        <v>95</v>
      </c>
      <c r="B640" s="39" t="s">
        <v>96</v>
      </c>
      <c r="C640" s="39" t="s">
        <v>56</v>
      </c>
      <c r="D640" s="43">
        <v>43047</v>
      </c>
      <c r="E640" s="39" t="s">
        <v>34</v>
      </c>
      <c r="F640" s="39" t="s">
        <v>53</v>
      </c>
      <c r="G640" s="39" t="s">
        <v>275</v>
      </c>
      <c r="H640" s="39" t="s">
        <v>610</v>
      </c>
      <c r="I640" s="39" t="s">
        <v>99</v>
      </c>
      <c r="J640" s="44">
        <v>-2.86</v>
      </c>
      <c r="K640" s="39" t="s">
        <v>100</v>
      </c>
      <c r="L640" s="39" t="s">
        <v>66</v>
      </c>
      <c r="M640" s="39" t="str">
        <f>+VLOOKUP(C640/1,Map!A:B,2,FALSE)</f>
        <v>Other revenue - late payment charge</v>
      </c>
      <c r="N640" s="39" t="str">
        <f>+VLOOKUP(L640/1,Map!E:G,3,FALSE)</f>
        <v>KY-OWENTON WW</v>
      </c>
    </row>
    <row r="641" spans="1:14" hidden="1">
      <c r="A641" s="39" t="s">
        <v>95</v>
      </c>
      <c r="B641" s="39" t="s">
        <v>96</v>
      </c>
      <c r="C641" s="39" t="s">
        <v>56</v>
      </c>
      <c r="D641" s="43">
        <v>43046</v>
      </c>
      <c r="E641" s="39" t="s">
        <v>34</v>
      </c>
      <c r="F641" s="39" t="s">
        <v>53</v>
      </c>
      <c r="G641" s="39" t="s">
        <v>275</v>
      </c>
      <c r="H641" s="39" t="s">
        <v>611</v>
      </c>
      <c r="I641" s="39" t="s">
        <v>244</v>
      </c>
      <c r="J641" s="44">
        <v>1.4</v>
      </c>
      <c r="K641" s="39" t="s">
        <v>100</v>
      </c>
      <c r="L641" s="39" t="s">
        <v>60</v>
      </c>
      <c r="M641" s="39" t="str">
        <f>+VLOOKUP(C641/1,Map!A:B,2,FALSE)</f>
        <v>Other revenue - late payment charge</v>
      </c>
      <c r="N641" s="39" t="str">
        <f>+VLOOKUP(L641/1,Map!E:G,3,FALSE)</f>
        <v>KY-CENTRAL</v>
      </c>
    </row>
    <row r="642" spans="1:14" hidden="1">
      <c r="A642" s="39" t="s">
        <v>95</v>
      </c>
      <c r="B642" s="39" t="s">
        <v>96</v>
      </c>
      <c r="C642" s="39" t="s">
        <v>56</v>
      </c>
      <c r="D642" s="43">
        <v>43047</v>
      </c>
      <c r="E642" s="39" t="s">
        <v>34</v>
      </c>
      <c r="F642" s="39" t="s">
        <v>53</v>
      </c>
      <c r="G642" s="39" t="s">
        <v>275</v>
      </c>
      <c r="H642" s="39" t="s">
        <v>612</v>
      </c>
      <c r="I642" s="39" t="s">
        <v>244</v>
      </c>
      <c r="J642" s="44">
        <v>1.89</v>
      </c>
      <c r="K642" s="39" t="s">
        <v>100</v>
      </c>
      <c r="L642" s="39" t="s">
        <v>60</v>
      </c>
      <c r="M642" s="39" t="str">
        <f>+VLOOKUP(C642/1,Map!A:B,2,FALSE)</f>
        <v>Other revenue - late payment charge</v>
      </c>
      <c r="N642" s="39" t="str">
        <f>+VLOOKUP(L642/1,Map!E:G,3,FALSE)</f>
        <v>KY-CENTRAL</v>
      </c>
    </row>
    <row r="643" spans="1:14" hidden="1">
      <c r="A643" s="39" t="s">
        <v>95</v>
      </c>
      <c r="B643" s="39" t="s">
        <v>96</v>
      </c>
      <c r="C643" s="39" t="s">
        <v>56</v>
      </c>
      <c r="D643" s="43">
        <v>43047</v>
      </c>
      <c r="E643" s="39" t="s">
        <v>34</v>
      </c>
      <c r="F643" s="39" t="s">
        <v>53</v>
      </c>
      <c r="G643" s="39" t="s">
        <v>275</v>
      </c>
      <c r="H643" s="39" t="s">
        <v>613</v>
      </c>
      <c r="I643" s="39" t="s">
        <v>244</v>
      </c>
      <c r="J643" s="44">
        <v>29.99</v>
      </c>
      <c r="K643" s="39" t="s">
        <v>100</v>
      </c>
      <c r="L643" s="39" t="s">
        <v>60</v>
      </c>
      <c r="M643" s="39" t="str">
        <f>+VLOOKUP(C643/1,Map!A:B,2,FALSE)</f>
        <v>Other revenue - late payment charge</v>
      </c>
      <c r="N643" s="39" t="str">
        <f>+VLOOKUP(L643/1,Map!E:G,3,FALSE)</f>
        <v>KY-CENTRAL</v>
      </c>
    </row>
    <row r="644" spans="1:14" hidden="1">
      <c r="A644" s="39" t="s">
        <v>95</v>
      </c>
      <c r="B644" s="39" t="s">
        <v>96</v>
      </c>
      <c r="C644" s="39" t="s">
        <v>56</v>
      </c>
      <c r="D644" s="43">
        <v>43045</v>
      </c>
      <c r="E644" s="39" t="s">
        <v>34</v>
      </c>
      <c r="F644" s="39" t="s">
        <v>53</v>
      </c>
      <c r="G644" s="39" t="s">
        <v>275</v>
      </c>
      <c r="H644" s="39" t="s">
        <v>614</v>
      </c>
      <c r="I644" s="39" t="s">
        <v>99</v>
      </c>
      <c r="J644" s="44">
        <v>-2.95</v>
      </c>
      <c r="K644" s="39" t="s">
        <v>100</v>
      </c>
      <c r="L644" s="39" t="s">
        <v>60</v>
      </c>
      <c r="M644" s="39" t="str">
        <f>+VLOOKUP(C644/1,Map!A:B,2,FALSE)</f>
        <v>Other revenue - late payment charge</v>
      </c>
      <c r="N644" s="39" t="str">
        <f>+VLOOKUP(L644/1,Map!E:G,3,FALSE)</f>
        <v>KY-CENTRAL</v>
      </c>
    </row>
    <row r="645" spans="1:14" hidden="1">
      <c r="A645" s="39" t="s">
        <v>95</v>
      </c>
      <c r="B645" s="39" t="s">
        <v>96</v>
      </c>
      <c r="C645" s="39" t="s">
        <v>56</v>
      </c>
      <c r="D645" s="43">
        <v>43046</v>
      </c>
      <c r="E645" s="39" t="s">
        <v>34</v>
      </c>
      <c r="F645" s="39" t="s">
        <v>53</v>
      </c>
      <c r="G645" s="39" t="s">
        <v>275</v>
      </c>
      <c r="H645" s="39" t="s">
        <v>615</v>
      </c>
      <c r="I645" s="39" t="s">
        <v>99</v>
      </c>
      <c r="J645" s="44">
        <v>-7.63</v>
      </c>
      <c r="K645" s="39" t="s">
        <v>100</v>
      </c>
      <c r="L645" s="39" t="s">
        <v>60</v>
      </c>
      <c r="M645" s="39" t="str">
        <f>+VLOOKUP(C645/1,Map!A:B,2,FALSE)</f>
        <v>Other revenue - late payment charge</v>
      </c>
      <c r="N645" s="39" t="str">
        <f>+VLOOKUP(L645/1,Map!E:G,3,FALSE)</f>
        <v>KY-CENTRAL</v>
      </c>
    </row>
    <row r="646" spans="1:14" hidden="1">
      <c r="A646" s="39" t="s">
        <v>95</v>
      </c>
      <c r="B646" s="39" t="s">
        <v>96</v>
      </c>
      <c r="C646" s="39" t="s">
        <v>56</v>
      </c>
      <c r="D646" s="43">
        <v>43046</v>
      </c>
      <c r="E646" s="39" t="s">
        <v>34</v>
      </c>
      <c r="F646" s="39" t="s">
        <v>53</v>
      </c>
      <c r="G646" s="39" t="s">
        <v>275</v>
      </c>
      <c r="H646" s="39" t="s">
        <v>615</v>
      </c>
      <c r="I646" s="39" t="s">
        <v>99</v>
      </c>
      <c r="J646" s="44">
        <v>-2.4</v>
      </c>
      <c r="K646" s="39" t="s">
        <v>100</v>
      </c>
      <c r="L646" s="39" t="s">
        <v>64</v>
      </c>
      <c r="M646" s="39" t="str">
        <f>+VLOOKUP(C646/1,Map!A:B,2,FALSE)</f>
        <v>Other revenue - late payment charge</v>
      </c>
      <c r="N646" s="39" t="str">
        <f>+VLOOKUP(L646/1,Map!E:G,3,FALSE)</f>
        <v>KY-NORTH</v>
      </c>
    </row>
    <row r="647" spans="1:14" hidden="1">
      <c r="A647" s="39" t="s">
        <v>95</v>
      </c>
      <c r="B647" s="39" t="s">
        <v>96</v>
      </c>
      <c r="C647" s="39" t="s">
        <v>56</v>
      </c>
      <c r="D647" s="43">
        <v>43046</v>
      </c>
      <c r="E647" s="39" t="s">
        <v>34</v>
      </c>
      <c r="F647" s="39" t="s">
        <v>53</v>
      </c>
      <c r="G647" s="39" t="s">
        <v>275</v>
      </c>
      <c r="H647" s="39" t="s">
        <v>615</v>
      </c>
      <c r="I647" s="39" t="s">
        <v>99</v>
      </c>
      <c r="J647" s="44">
        <v>-2.12</v>
      </c>
      <c r="K647" s="39" t="s">
        <v>100</v>
      </c>
      <c r="L647" s="39" t="s">
        <v>66</v>
      </c>
      <c r="M647" s="39" t="str">
        <f>+VLOOKUP(C647/1,Map!A:B,2,FALSE)</f>
        <v>Other revenue - late payment charge</v>
      </c>
      <c r="N647" s="39" t="str">
        <f>+VLOOKUP(L647/1,Map!E:G,3,FALSE)</f>
        <v>KY-OWENTON WW</v>
      </c>
    </row>
    <row r="648" spans="1:14" hidden="1">
      <c r="A648" s="39" t="s">
        <v>95</v>
      </c>
      <c r="B648" s="39" t="s">
        <v>96</v>
      </c>
      <c r="C648" s="39" t="s">
        <v>56</v>
      </c>
      <c r="D648" s="43">
        <v>43048</v>
      </c>
      <c r="E648" s="39" t="s">
        <v>34</v>
      </c>
      <c r="F648" s="39" t="s">
        <v>53</v>
      </c>
      <c r="G648" s="39" t="s">
        <v>275</v>
      </c>
      <c r="H648" s="39" t="s">
        <v>616</v>
      </c>
      <c r="I648" s="39" t="s">
        <v>99</v>
      </c>
      <c r="J648" s="44">
        <v>-2385.31</v>
      </c>
      <c r="K648" s="39" t="s">
        <v>100</v>
      </c>
      <c r="L648" s="39" t="s">
        <v>60</v>
      </c>
      <c r="M648" s="39" t="str">
        <f>+VLOOKUP(C648/1,Map!A:B,2,FALSE)</f>
        <v>Other revenue - late payment charge</v>
      </c>
      <c r="N648" s="39" t="str">
        <f>+VLOOKUP(L648/1,Map!E:G,3,FALSE)</f>
        <v>KY-CENTRAL</v>
      </c>
    </row>
    <row r="649" spans="1:14" hidden="1">
      <c r="A649" s="39" t="s">
        <v>95</v>
      </c>
      <c r="B649" s="39" t="s">
        <v>96</v>
      </c>
      <c r="C649" s="39" t="s">
        <v>56</v>
      </c>
      <c r="D649" s="43">
        <v>43047</v>
      </c>
      <c r="E649" s="39" t="s">
        <v>34</v>
      </c>
      <c r="F649" s="39" t="s">
        <v>53</v>
      </c>
      <c r="G649" s="39" t="s">
        <v>275</v>
      </c>
      <c r="H649" s="39" t="s">
        <v>617</v>
      </c>
      <c r="I649" s="39" t="s">
        <v>244</v>
      </c>
      <c r="J649" s="44">
        <v>30.87</v>
      </c>
      <c r="K649" s="39" t="s">
        <v>100</v>
      </c>
      <c r="L649" s="39" t="s">
        <v>60</v>
      </c>
      <c r="M649" s="39" t="str">
        <f>+VLOOKUP(C649/1,Map!A:B,2,FALSE)</f>
        <v>Other revenue - late payment charge</v>
      </c>
      <c r="N649" s="39" t="str">
        <f>+VLOOKUP(L649/1,Map!E:G,3,FALSE)</f>
        <v>KY-CENTRAL</v>
      </c>
    </row>
    <row r="650" spans="1:14" hidden="1">
      <c r="A650" s="39" t="s">
        <v>95</v>
      </c>
      <c r="B650" s="39" t="s">
        <v>96</v>
      </c>
      <c r="C650" s="39" t="s">
        <v>56</v>
      </c>
      <c r="D650" s="43">
        <v>43047</v>
      </c>
      <c r="E650" s="39" t="s">
        <v>34</v>
      </c>
      <c r="F650" s="39" t="s">
        <v>53</v>
      </c>
      <c r="G650" s="39" t="s">
        <v>275</v>
      </c>
      <c r="H650" s="39" t="s">
        <v>618</v>
      </c>
      <c r="I650" s="39" t="s">
        <v>244</v>
      </c>
      <c r="J650" s="44">
        <v>35.479999999999997</v>
      </c>
      <c r="K650" s="39" t="s">
        <v>100</v>
      </c>
      <c r="L650" s="39" t="s">
        <v>60</v>
      </c>
      <c r="M650" s="39" t="str">
        <f>+VLOOKUP(C650/1,Map!A:B,2,FALSE)</f>
        <v>Other revenue - late payment charge</v>
      </c>
      <c r="N650" s="39" t="str">
        <f>+VLOOKUP(L650/1,Map!E:G,3,FALSE)</f>
        <v>KY-CENTRAL</v>
      </c>
    </row>
    <row r="651" spans="1:14" hidden="1">
      <c r="A651" s="39" t="s">
        <v>95</v>
      </c>
      <c r="B651" s="39" t="s">
        <v>96</v>
      </c>
      <c r="C651" s="39" t="s">
        <v>56</v>
      </c>
      <c r="D651" s="43">
        <v>43048</v>
      </c>
      <c r="E651" s="39" t="s">
        <v>34</v>
      </c>
      <c r="F651" s="39" t="s">
        <v>53</v>
      </c>
      <c r="G651" s="39" t="s">
        <v>275</v>
      </c>
      <c r="H651" s="39" t="s">
        <v>619</v>
      </c>
      <c r="I651" s="39" t="s">
        <v>244</v>
      </c>
      <c r="J651" s="44">
        <v>30.52</v>
      </c>
      <c r="K651" s="39" t="s">
        <v>100</v>
      </c>
      <c r="L651" s="39" t="s">
        <v>60</v>
      </c>
      <c r="M651" s="39" t="str">
        <f>+VLOOKUP(C651/1,Map!A:B,2,FALSE)</f>
        <v>Other revenue - late payment charge</v>
      </c>
      <c r="N651" s="39" t="str">
        <f>+VLOOKUP(L651/1,Map!E:G,3,FALSE)</f>
        <v>KY-CENTRAL</v>
      </c>
    </row>
    <row r="652" spans="1:14" hidden="1">
      <c r="A652" s="39" t="s">
        <v>95</v>
      </c>
      <c r="B652" s="39" t="s">
        <v>96</v>
      </c>
      <c r="C652" s="39" t="s">
        <v>56</v>
      </c>
      <c r="D652" s="43">
        <v>43047</v>
      </c>
      <c r="E652" s="39" t="s">
        <v>34</v>
      </c>
      <c r="F652" s="39" t="s">
        <v>53</v>
      </c>
      <c r="G652" s="39" t="s">
        <v>275</v>
      </c>
      <c r="H652" s="39" t="s">
        <v>620</v>
      </c>
      <c r="I652" s="39" t="s">
        <v>99</v>
      </c>
      <c r="J652" s="44">
        <v>-3.5</v>
      </c>
      <c r="K652" s="39" t="s">
        <v>100</v>
      </c>
      <c r="L652" s="39" t="s">
        <v>60</v>
      </c>
      <c r="M652" s="39" t="str">
        <f>+VLOOKUP(C652/1,Map!A:B,2,FALSE)</f>
        <v>Other revenue - late payment charge</v>
      </c>
      <c r="N652" s="39" t="str">
        <f>+VLOOKUP(L652/1,Map!E:G,3,FALSE)</f>
        <v>KY-CENTRAL</v>
      </c>
    </row>
    <row r="653" spans="1:14" hidden="1">
      <c r="A653" s="39" t="s">
        <v>95</v>
      </c>
      <c r="B653" s="39" t="s">
        <v>96</v>
      </c>
      <c r="C653" s="39" t="s">
        <v>56</v>
      </c>
      <c r="D653" s="43">
        <v>43048</v>
      </c>
      <c r="E653" s="39" t="s">
        <v>34</v>
      </c>
      <c r="F653" s="39" t="s">
        <v>53</v>
      </c>
      <c r="G653" s="39" t="s">
        <v>275</v>
      </c>
      <c r="H653" s="39" t="s">
        <v>621</v>
      </c>
      <c r="I653" s="39" t="s">
        <v>99</v>
      </c>
      <c r="J653" s="44">
        <v>-25.12</v>
      </c>
      <c r="K653" s="39" t="s">
        <v>100</v>
      </c>
      <c r="L653" s="39" t="s">
        <v>60</v>
      </c>
      <c r="M653" s="39" t="str">
        <f>+VLOOKUP(C653/1,Map!A:B,2,FALSE)</f>
        <v>Other revenue - late payment charge</v>
      </c>
      <c r="N653" s="39" t="str">
        <f>+VLOOKUP(L653/1,Map!E:G,3,FALSE)</f>
        <v>KY-CENTRAL</v>
      </c>
    </row>
    <row r="654" spans="1:14" hidden="1">
      <c r="A654" s="39" t="s">
        <v>95</v>
      </c>
      <c r="B654" s="39" t="s">
        <v>96</v>
      </c>
      <c r="C654" s="39" t="s">
        <v>56</v>
      </c>
      <c r="D654" s="43">
        <v>43049</v>
      </c>
      <c r="E654" s="39" t="s">
        <v>34</v>
      </c>
      <c r="F654" s="39" t="s">
        <v>53</v>
      </c>
      <c r="G654" s="39" t="s">
        <v>275</v>
      </c>
      <c r="H654" s="39" t="s">
        <v>622</v>
      </c>
      <c r="I654" s="39" t="s">
        <v>99</v>
      </c>
      <c r="J654" s="44">
        <v>-7.66</v>
      </c>
      <c r="K654" s="39" t="s">
        <v>100</v>
      </c>
      <c r="L654" s="39" t="s">
        <v>64</v>
      </c>
      <c r="M654" s="39" t="str">
        <f>+VLOOKUP(C654/1,Map!A:B,2,FALSE)</f>
        <v>Other revenue - late payment charge</v>
      </c>
      <c r="N654" s="39" t="str">
        <f>+VLOOKUP(L654/1,Map!E:G,3,FALSE)</f>
        <v>KY-NORTH</v>
      </c>
    </row>
    <row r="655" spans="1:14" hidden="1">
      <c r="A655" s="39" t="s">
        <v>95</v>
      </c>
      <c r="B655" s="39" t="s">
        <v>96</v>
      </c>
      <c r="C655" s="39" t="s">
        <v>56</v>
      </c>
      <c r="D655" s="43">
        <v>43049</v>
      </c>
      <c r="E655" s="39" t="s">
        <v>34</v>
      </c>
      <c r="F655" s="39" t="s">
        <v>53</v>
      </c>
      <c r="G655" s="39" t="s">
        <v>275</v>
      </c>
      <c r="H655" s="39" t="s">
        <v>622</v>
      </c>
      <c r="I655" s="39" t="s">
        <v>99</v>
      </c>
      <c r="J655" s="44">
        <v>-4844.22</v>
      </c>
      <c r="K655" s="39" t="s">
        <v>100</v>
      </c>
      <c r="L655" s="39" t="s">
        <v>60</v>
      </c>
      <c r="M655" s="39" t="str">
        <f>+VLOOKUP(C655/1,Map!A:B,2,FALSE)</f>
        <v>Other revenue - late payment charge</v>
      </c>
      <c r="N655" s="39" t="str">
        <f>+VLOOKUP(L655/1,Map!E:G,3,FALSE)</f>
        <v>KY-CENTRAL</v>
      </c>
    </row>
    <row r="656" spans="1:14" hidden="1">
      <c r="A656" s="39" t="s">
        <v>95</v>
      </c>
      <c r="B656" s="39" t="s">
        <v>96</v>
      </c>
      <c r="C656" s="39" t="s">
        <v>56</v>
      </c>
      <c r="D656" s="43">
        <v>43046</v>
      </c>
      <c r="E656" s="39" t="s">
        <v>34</v>
      </c>
      <c r="F656" s="39" t="s">
        <v>53</v>
      </c>
      <c r="G656" s="39" t="s">
        <v>275</v>
      </c>
      <c r="H656" s="39" t="s">
        <v>623</v>
      </c>
      <c r="I656" s="39" t="s">
        <v>244</v>
      </c>
      <c r="J656" s="44">
        <v>2.17</v>
      </c>
      <c r="K656" s="39" t="s">
        <v>100</v>
      </c>
      <c r="L656" s="39" t="s">
        <v>60</v>
      </c>
      <c r="M656" s="39" t="str">
        <f>+VLOOKUP(C656/1,Map!A:B,2,FALSE)</f>
        <v>Other revenue - late payment charge</v>
      </c>
      <c r="N656" s="39" t="str">
        <f>+VLOOKUP(L656/1,Map!E:G,3,FALSE)</f>
        <v>KY-CENTRAL</v>
      </c>
    </row>
    <row r="657" spans="1:14" hidden="1">
      <c r="A657" s="39" t="s">
        <v>95</v>
      </c>
      <c r="B657" s="39" t="s">
        <v>96</v>
      </c>
      <c r="C657" s="39" t="s">
        <v>56</v>
      </c>
      <c r="D657" s="43">
        <v>43049</v>
      </c>
      <c r="E657" s="39" t="s">
        <v>34</v>
      </c>
      <c r="F657" s="39" t="s">
        <v>53</v>
      </c>
      <c r="G657" s="39" t="s">
        <v>275</v>
      </c>
      <c r="H657" s="39" t="s">
        <v>624</v>
      </c>
      <c r="I657" s="39" t="s">
        <v>244</v>
      </c>
      <c r="J657" s="44">
        <v>12.86</v>
      </c>
      <c r="K657" s="39" t="s">
        <v>100</v>
      </c>
      <c r="L657" s="39" t="s">
        <v>60</v>
      </c>
      <c r="M657" s="39" t="str">
        <f>+VLOOKUP(C657/1,Map!A:B,2,FALSE)</f>
        <v>Other revenue - late payment charge</v>
      </c>
      <c r="N657" s="39" t="str">
        <f>+VLOOKUP(L657/1,Map!E:G,3,FALSE)</f>
        <v>KY-CENTRAL</v>
      </c>
    </row>
    <row r="658" spans="1:14" hidden="1">
      <c r="A658" s="39" t="s">
        <v>95</v>
      </c>
      <c r="B658" s="39" t="s">
        <v>96</v>
      </c>
      <c r="C658" s="39" t="s">
        <v>56</v>
      </c>
      <c r="D658" s="43">
        <v>43048</v>
      </c>
      <c r="E658" s="39" t="s">
        <v>34</v>
      </c>
      <c r="F658" s="39" t="s">
        <v>53</v>
      </c>
      <c r="G658" s="39" t="s">
        <v>275</v>
      </c>
      <c r="H658" s="39" t="s">
        <v>625</v>
      </c>
      <c r="I658" s="39" t="s">
        <v>244</v>
      </c>
      <c r="J658" s="44">
        <v>0.31</v>
      </c>
      <c r="K658" s="39" t="s">
        <v>100</v>
      </c>
      <c r="L658" s="39" t="s">
        <v>60</v>
      </c>
      <c r="M658" s="39" t="str">
        <f>+VLOOKUP(C658/1,Map!A:B,2,FALSE)</f>
        <v>Other revenue - late payment charge</v>
      </c>
      <c r="N658" s="39" t="str">
        <f>+VLOOKUP(L658/1,Map!E:G,3,FALSE)</f>
        <v>KY-CENTRAL</v>
      </c>
    </row>
    <row r="659" spans="1:14" hidden="1">
      <c r="A659" s="39" t="s">
        <v>95</v>
      </c>
      <c r="B659" s="39" t="s">
        <v>96</v>
      </c>
      <c r="C659" s="39" t="s">
        <v>56</v>
      </c>
      <c r="D659" s="43">
        <v>43048</v>
      </c>
      <c r="E659" s="39" t="s">
        <v>34</v>
      </c>
      <c r="F659" s="39" t="s">
        <v>53</v>
      </c>
      <c r="G659" s="39" t="s">
        <v>275</v>
      </c>
      <c r="H659" s="39" t="s">
        <v>626</v>
      </c>
      <c r="I659" s="39" t="s">
        <v>99</v>
      </c>
      <c r="J659" s="44">
        <v>-293.64999999999998</v>
      </c>
      <c r="K659" s="39" t="s">
        <v>100</v>
      </c>
      <c r="L659" s="39" t="s">
        <v>60</v>
      </c>
      <c r="M659" s="39" t="str">
        <f>+VLOOKUP(C659/1,Map!A:B,2,FALSE)</f>
        <v>Other revenue - late payment charge</v>
      </c>
      <c r="N659" s="39" t="str">
        <f>+VLOOKUP(L659/1,Map!E:G,3,FALSE)</f>
        <v>KY-CENTRAL</v>
      </c>
    </row>
    <row r="660" spans="1:14" hidden="1">
      <c r="A660" s="39" t="s">
        <v>95</v>
      </c>
      <c r="B660" s="39" t="s">
        <v>96</v>
      </c>
      <c r="C660" s="39" t="s">
        <v>56</v>
      </c>
      <c r="D660" s="43">
        <v>43049</v>
      </c>
      <c r="E660" s="39" t="s">
        <v>34</v>
      </c>
      <c r="F660" s="39" t="s">
        <v>53</v>
      </c>
      <c r="G660" s="39" t="s">
        <v>275</v>
      </c>
      <c r="H660" s="39" t="s">
        <v>627</v>
      </c>
      <c r="I660" s="39" t="s">
        <v>99</v>
      </c>
      <c r="J660" s="44">
        <v>-6.07</v>
      </c>
      <c r="K660" s="39" t="s">
        <v>100</v>
      </c>
      <c r="L660" s="39" t="s">
        <v>60</v>
      </c>
      <c r="M660" s="39" t="str">
        <f>+VLOOKUP(C660/1,Map!A:B,2,FALSE)</f>
        <v>Other revenue - late payment charge</v>
      </c>
      <c r="N660" s="39" t="str">
        <f>+VLOOKUP(L660/1,Map!E:G,3,FALSE)</f>
        <v>KY-CENTRAL</v>
      </c>
    </row>
    <row r="661" spans="1:14" hidden="1">
      <c r="A661" s="39" t="s">
        <v>95</v>
      </c>
      <c r="B661" s="39" t="s">
        <v>96</v>
      </c>
      <c r="C661" s="39" t="s">
        <v>56</v>
      </c>
      <c r="D661" s="43">
        <v>43045</v>
      </c>
      <c r="E661" s="39" t="s">
        <v>34</v>
      </c>
      <c r="F661" s="39" t="s">
        <v>53</v>
      </c>
      <c r="G661" s="39" t="s">
        <v>275</v>
      </c>
      <c r="H661" s="39" t="s">
        <v>628</v>
      </c>
      <c r="I661" s="39" t="s">
        <v>244</v>
      </c>
      <c r="J661" s="44">
        <v>3.13</v>
      </c>
      <c r="K661" s="39" t="s">
        <v>100</v>
      </c>
      <c r="L661" s="39" t="s">
        <v>64</v>
      </c>
      <c r="M661" s="39" t="str">
        <f>+VLOOKUP(C661/1,Map!A:B,2,FALSE)</f>
        <v>Other revenue - late payment charge</v>
      </c>
      <c r="N661" s="39" t="str">
        <f>+VLOOKUP(L661/1,Map!E:G,3,FALSE)</f>
        <v>KY-NORTH</v>
      </c>
    </row>
    <row r="662" spans="1:14" hidden="1">
      <c r="A662" s="39" t="s">
        <v>95</v>
      </c>
      <c r="B662" s="39" t="s">
        <v>96</v>
      </c>
      <c r="C662" s="39" t="s">
        <v>56</v>
      </c>
      <c r="D662" s="43">
        <v>43049</v>
      </c>
      <c r="E662" s="39" t="s">
        <v>34</v>
      </c>
      <c r="F662" s="39" t="s">
        <v>53</v>
      </c>
      <c r="G662" s="39" t="s">
        <v>275</v>
      </c>
      <c r="H662" s="39" t="s">
        <v>629</v>
      </c>
      <c r="I662" s="39" t="s">
        <v>244</v>
      </c>
      <c r="J662" s="44">
        <v>5.91</v>
      </c>
      <c r="K662" s="39" t="s">
        <v>100</v>
      </c>
      <c r="L662" s="39" t="s">
        <v>60</v>
      </c>
      <c r="M662" s="39" t="str">
        <f>+VLOOKUP(C662/1,Map!A:B,2,FALSE)</f>
        <v>Other revenue - late payment charge</v>
      </c>
      <c r="N662" s="39" t="str">
        <f>+VLOOKUP(L662/1,Map!E:G,3,FALSE)</f>
        <v>KY-CENTRAL</v>
      </c>
    </row>
    <row r="663" spans="1:14" hidden="1">
      <c r="A663" s="39" t="s">
        <v>95</v>
      </c>
      <c r="B663" s="39" t="s">
        <v>96</v>
      </c>
      <c r="C663" s="39" t="s">
        <v>56</v>
      </c>
      <c r="D663" s="43">
        <v>43052</v>
      </c>
      <c r="E663" s="39" t="s">
        <v>34</v>
      </c>
      <c r="F663" s="39" t="s">
        <v>53</v>
      </c>
      <c r="G663" s="39" t="s">
        <v>275</v>
      </c>
      <c r="H663" s="39" t="s">
        <v>630</v>
      </c>
      <c r="I663" s="39" t="s">
        <v>99</v>
      </c>
      <c r="J663" s="44">
        <v>-3.62</v>
      </c>
      <c r="K663" s="39" t="s">
        <v>100</v>
      </c>
      <c r="L663" s="39" t="s">
        <v>64</v>
      </c>
      <c r="M663" s="39" t="str">
        <f>+VLOOKUP(C663/1,Map!A:B,2,FALSE)</f>
        <v>Other revenue - late payment charge</v>
      </c>
      <c r="N663" s="39" t="str">
        <f>+VLOOKUP(L663/1,Map!E:G,3,FALSE)</f>
        <v>KY-NORTH</v>
      </c>
    </row>
    <row r="664" spans="1:14" hidden="1">
      <c r="A664" s="39" t="s">
        <v>95</v>
      </c>
      <c r="B664" s="39" t="s">
        <v>96</v>
      </c>
      <c r="C664" s="39" t="s">
        <v>56</v>
      </c>
      <c r="D664" s="43">
        <v>43052</v>
      </c>
      <c r="E664" s="39" t="s">
        <v>34</v>
      </c>
      <c r="F664" s="39" t="s">
        <v>53</v>
      </c>
      <c r="G664" s="39" t="s">
        <v>275</v>
      </c>
      <c r="H664" s="39" t="s">
        <v>630</v>
      </c>
      <c r="I664" s="39" t="s">
        <v>99</v>
      </c>
      <c r="J664" s="44">
        <v>-8.39</v>
      </c>
      <c r="K664" s="39" t="s">
        <v>100</v>
      </c>
      <c r="L664" s="39" t="s">
        <v>58</v>
      </c>
      <c r="M664" s="39" t="str">
        <f>+VLOOKUP(C664/1,Map!A:B,2,FALSE)</f>
        <v>Other revenue - late payment charge</v>
      </c>
      <c r="N664" s="39" t="str">
        <f>+VLOOKUP(L664/1,Map!E:G,3,FALSE)</f>
        <v>KY-CORPORATE</v>
      </c>
    </row>
    <row r="665" spans="1:14" hidden="1">
      <c r="A665" s="39" t="s">
        <v>95</v>
      </c>
      <c r="B665" s="39" t="s">
        <v>96</v>
      </c>
      <c r="C665" s="39" t="s">
        <v>56</v>
      </c>
      <c r="D665" s="43">
        <v>43052</v>
      </c>
      <c r="E665" s="39" t="s">
        <v>34</v>
      </c>
      <c r="F665" s="39" t="s">
        <v>53</v>
      </c>
      <c r="G665" s="39" t="s">
        <v>275</v>
      </c>
      <c r="H665" s="39" t="s">
        <v>630</v>
      </c>
      <c r="I665" s="39" t="s">
        <v>99</v>
      </c>
      <c r="J665" s="44">
        <v>-1242.97</v>
      </c>
      <c r="K665" s="39" t="s">
        <v>100</v>
      </c>
      <c r="L665" s="39" t="s">
        <v>60</v>
      </c>
      <c r="M665" s="39" t="str">
        <f>+VLOOKUP(C665/1,Map!A:B,2,FALSE)</f>
        <v>Other revenue - late payment charge</v>
      </c>
      <c r="N665" s="39" t="str">
        <f>+VLOOKUP(L665/1,Map!E:G,3,FALSE)</f>
        <v>KY-CENTRAL</v>
      </c>
    </row>
    <row r="666" spans="1:14" hidden="1">
      <c r="A666" s="39" t="s">
        <v>95</v>
      </c>
      <c r="B666" s="39" t="s">
        <v>96</v>
      </c>
      <c r="C666" s="39" t="s">
        <v>56</v>
      </c>
      <c r="D666" s="43">
        <v>43052</v>
      </c>
      <c r="E666" s="39" t="s">
        <v>34</v>
      </c>
      <c r="F666" s="39" t="s">
        <v>53</v>
      </c>
      <c r="G666" s="39" t="s">
        <v>275</v>
      </c>
      <c r="H666" s="39" t="s">
        <v>631</v>
      </c>
      <c r="I666" s="39" t="s">
        <v>244</v>
      </c>
      <c r="J666" s="44">
        <v>0.49</v>
      </c>
      <c r="K666" s="39" t="s">
        <v>100</v>
      </c>
      <c r="L666" s="39" t="s">
        <v>60</v>
      </c>
      <c r="M666" s="39" t="str">
        <f>+VLOOKUP(C666/1,Map!A:B,2,FALSE)</f>
        <v>Other revenue - late payment charge</v>
      </c>
      <c r="N666" s="39" t="str">
        <f>+VLOOKUP(L666/1,Map!E:G,3,FALSE)</f>
        <v>KY-CENTRAL</v>
      </c>
    </row>
    <row r="667" spans="1:14" hidden="1">
      <c r="A667" s="39" t="s">
        <v>95</v>
      </c>
      <c r="B667" s="39" t="s">
        <v>96</v>
      </c>
      <c r="C667" s="39" t="s">
        <v>56</v>
      </c>
      <c r="D667" s="43">
        <v>43052</v>
      </c>
      <c r="E667" s="39" t="s">
        <v>34</v>
      </c>
      <c r="F667" s="39" t="s">
        <v>53</v>
      </c>
      <c r="G667" s="39" t="s">
        <v>275</v>
      </c>
      <c r="H667" s="39" t="s">
        <v>632</v>
      </c>
      <c r="I667" s="39" t="s">
        <v>244</v>
      </c>
      <c r="J667" s="44">
        <v>44.24</v>
      </c>
      <c r="K667" s="39" t="s">
        <v>100</v>
      </c>
      <c r="L667" s="39" t="s">
        <v>60</v>
      </c>
      <c r="M667" s="39" t="str">
        <f>+VLOOKUP(C667/1,Map!A:B,2,FALSE)</f>
        <v>Other revenue - late payment charge</v>
      </c>
      <c r="N667" s="39" t="str">
        <f>+VLOOKUP(L667/1,Map!E:G,3,FALSE)</f>
        <v>KY-CENTRAL</v>
      </c>
    </row>
    <row r="668" spans="1:14" hidden="1">
      <c r="A668" s="39" t="s">
        <v>95</v>
      </c>
      <c r="B668" s="39" t="s">
        <v>96</v>
      </c>
      <c r="C668" s="39" t="s">
        <v>56</v>
      </c>
      <c r="D668" s="43">
        <v>43049</v>
      </c>
      <c r="E668" s="39" t="s">
        <v>34</v>
      </c>
      <c r="F668" s="39" t="s">
        <v>53</v>
      </c>
      <c r="G668" s="39" t="s">
        <v>275</v>
      </c>
      <c r="H668" s="39" t="s">
        <v>633</v>
      </c>
      <c r="I668" s="39" t="s">
        <v>99</v>
      </c>
      <c r="J668" s="44">
        <v>-4.6900000000000004</v>
      </c>
      <c r="K668" s="39" t="s">
        <v>100</v>
      </c>
      <c r="L668" s="39" t="s">
        <v>60</v>
      </c>
      <c r="M668" s="39" t="str">
        <f>+VLOOKUP(C668/1,Map!A:B,2,FALSE)</f>
        <v>Other revenue - late payment charge</v>
      </c>
      <c r="N668" s="39" t="str">
        <f>+VLOOKUP(L668/1,Map!E:G,3,FALSE)</f>
        <v>KY-CENTRAL</v>
      </c>
    </row>
    <row r="669" spans="1:14" hidden="1">
      <c r="A669" s="39" t="s">
        <v>95</v>
      </c>
      <c r="B669" s="39" t="s">
        <v>96</v>
      </c>
      <c r="C669" s="39" t="s">
        <v>56</v>
      </c>
      <c r="D669" s="43">
        <v>43052</v>
      </c>
      <c r="E669" s="39" t="s">
        <v>34</v>
      </c>
      <c r="F669" s="39" t="s">
        <v>53</v>
      </c>
      <c r="G669" s="39" t="s">
        <v>275</v>
      </c>
      <c r="H669" s="39" t="s">
        <v>634</v>
      </c>
      <c r="I669" s="39" t="s">
        <v>99</v>
      </c>
      <c r="J669" s="44">
        <v>-7.53</v>
      </c>
      <c r="K669" s="39" t="s">
        <v>100</v>
      </c>
      <c r="L669" s="39" t="s">
        <v>60</v>
      </c>
      <c r="M669" s="39" t="str">
        <f>+VLOOKUP(C669/1,Map!A:B,2,FALSE)</f>
        <v>Other revenue - late payment charge</v>
      </c>
      <c r="N669" s="39" t="str">
        <f>+VLOOKUP(L669/1,Map!E:G,3,FALSE)</f>
        <v>KY-CENTRAL</v>
      </c>
    </row>
    <row r="670" spans="1:14" hidden="1">
      <c r="A670" s="39" t="s">
        <v>95</v>
      </c>
      <c r="B670" s="39" t="s">
        <v>96</v>
      </c>
      <c r="C670" s="39" t="s">
        <v>56</v>
      </c>
      <c r="D670" s="43">
        <v>43053</v>
      </c>
      <c r="E670" s="39" t="s">
        <v>34</v>
      </c>
      <c r="F670" s="39" t="s">
        <v>53</v>
      </c>
      <c r="G670" s="39" t="s">
        <v>275</v>
      </c>
      <c r="H670" s="39" t="s">
        <v>635</v>
      </c>
      <c r="I670" s="39" t="s">
        <v>99</v>
      </c>
      <c r="J670" s="44">
        <v>-4.2699999999999996</v>
      </c>
      <c r="K670" s="39" t="s">
        <v>100</v>
      </c>
      <c r="L670" s="39" t="s">
        <v>58</v>
      </c>
      <c r="M670" s="39" t="str">
        <f>+VLOOKUP(C670/1,Map!A:B,2,FALSE)</f>
        <v>Other revenue - late payment charge</v>
      </c>
      <c r="N670" s="39" t="str">
        <f>+VLOOKUP(L670/1,Map!E:G,3,FALSE)</f>
        <v>KY-CORPORATE</v>
      </c>
    </row>
    <row r="671" spans="1:14" hidden="1">
      <c r="A671" s="39" t="s">
        <v>95</v>
      </c>
      <c r="B671" s="39" t="s">
        <v>96</v>
      </c>
      <c r="C671" s="39" t="s">
        <v>56</v>
      </c>
      <c r="D671" s="43">
        <v>43053</v>
      </c>
      <c r="E671" s="39" t="s">
        <v>34</v>
      </c>
      <c r="F671" s="39" t="s">
        <v>53</v>
      </c>
      <c r="G671" s="39" t="s">
        <v>275</v>
      </c>
      <c r="H671" s="39" t="s">
        <v>635</v>
      </c>
      <c r="I671" s="39" t="s">
        <v>99</v>
      </c>
      <c r="J671" s="44">
        <v>-80.2</v>
      </c>
      <c r="K671" s="39" t="s">
        <v>100</v>
      </c>
      <c r="L671" s="39" t="s">
        <v>68</v>
      </c>
      <c r="M671" s="39" t="str">
        <f>+VLOOKUP(C671/1,Map!A:B,2,FALSE)</f>
        <v>Other revenue - late payment charge</v>
      </c>
      <c r="N671" s="39" t="str">
        <f>+VLOOKUP(L671/1,Map!E:G,3,FALSE)</f>
        <v>KY - RIDGEWOOD WW</v>
      </c>
    </row>
    <row r="672" spans="1:14" hidden="1">
      <c r="A672" s="39" t="s">
        <v>95</v>
      </c>
      <c r="B672" s="39" t="s">
        <v>96</v>
      </c>
      <c r="C672" s="39" t="s">
        <v>56</v>
      </c>
      <c r="D672" s="43">
        <v>43053</v>
      </c>
      <c r="E672" s="39" t="s">
        <v>34</v>
      </c>
      <c r="F672" s="39" t="s">
        <v>53</v>
      </c>
      <c r="G672" s="39" t="s">
        <v>275</v>
      </c>
      <c r="H672" s="39" t="s">
        <v>635</v>
      </c>
      <c r="I672" s="39" t="s">
        <v>99</v>
      </c>
      <c r="J672" s="44">
        <v>-165.25</v>
      </c>
      <c r="K672" s="39" t="s">
        <v>100</v>
      </c>
      <c r="L672" s="39" t="s">
        <v>64</v>
      </c>
      <c r="M672" s="39" t="str">
        <f>+VLOOKUP(C672/1,Map!A:B,2,FALSE)</f>
        <v>Other revenue - late payment charge</v>
      </c>
      <c r="N672" s="39" t="str">
        <f>+VLOOKUP(L672/1,Map!E:G,3,FALSE)</f>
        <v>KY-NORTH</v>
      </c>
    </row>
    <row r="673" spans="1:14" hidden="1">
      <c r="A673" s="39" t="s">
        <v>95</v>
      </c>
      <c r="B673" s="39" t="s">
        <v>96</v>
      </c>
      <c r="C673" s="39" t="s">
        <v>56</v>
      </c>
      <c r="D673" s="43">
        <v>43053</v>
      </c>
      <c r="E673" s="39" t="s">
        <v>34</v>
      </c>
      <c r="F673" s="39" t="s">
        <v>53</v>
      </c>
      <c r="G673" s="39" t="s">
        <v>275</v>
      </c>
      <c r="H673" s="39" t="s">
        <v>635</v>
      </c>
      <c r="I673" s="39" t="s">
        <v>99</v>
      </c>
      <c r="J673" s="44">
        <v>-5682.22</v>
      </c>
      <c r="K673" s="39" t="s">
        <v>100</v>
      </c>
      <c r="L673" s="39" t="s">
        <v>60</v>
      </c>
      <c r="M673" s="39" t="str">
        <f>+VLOOKUP(C673/1,Map!A:B,2,FALSE)</f>
        <v>Other revenue - late payment charge</v>
      </c>
      <c r="N673" s="39" t="str">
        <f>+VLOOKUP(L673/1,Map!E:G,3,FALSE)</f>
        <v>KY-CENTRAL</v>
      </c>
    </row>
    <row r="674" spans="1:14" hidden="1">
      <c r="A674" s="39" t="s">
        <v>95</v>
      </c>
      <c r="B674" s="39" t="s">
        <v>96</v>
      </c>
      <c r="C674" s="39" t="s">
        <v>56</v>
      </c>
      <c r="D674" s="43">
        <v>43042</v>
      </c>
      <c r="E674" s="39" t="s">
        <v>34</v>
      </c>
      <c r="F674" s="39" t="s">
        <v>53</v>
      </c>
      <c r="G674" s="39" t="s">
        <v>275</v>
      </c>
      <c r="H674" s="39" t="s">
        <v>636</v>
      </c>
      <c r="I674" s="39" t="s">
        <v>244</v>
      </c>
      <c r="J674" s="44">
        <v>2.5</v>
      </c>
      <c r="K674" s="39" t="s">
        <v>100</v>
      </c>
      <c r="L674" s="39" t="s">
        <v>66</v>
      </c>
      <c r="M674" s="39" t="str">
        <f>+VLOOKUP(C674/1,Map!A:B,2,FALSE)</f>
        <v>Other revenue - late payment charge</v>
      </c>
      <c r="N674" s="39" t="str">
        <f>+VLOOKUP(L674/1,Map!E:G,3,FALSE)</f>
        <v>KY-OWENTON WW</v>
      </c>
    </row>
    <row r="675" spans="1:14" hidden="1">
      <c r="A675" s="39" t="s">
        <v>95</v>
      </c>
      <c r="B675" s="39" t="s">
        <v>96</v>
      </c>
      <c r="C675" s="39" t="s">
        <v>56</v>
      </c>
      <c r="D675" s="43">
        <v>43047</v>
      </c>
      <c r="E675" s="39" t="s">
        <v>34</v>
      </c>
      <c r="F675" s="39" t="s">
        <v>53</v>
      </c>
      <c r="G675" s="39" t="s">
        <v>275</v>
      </c>
      <c r="H675" s="39" t="s">
        <v>637</v>
      </c>
      <c r="I675" s="39" t="s">
        <v>244</v>
      </c>
      <c r="J675" s="44">
        <v>15.31</v>
      </c>
      <c r="K675" s="39" t="s">
        <v>100</v>
      </c>
      <c r="L675" s="39" t="s">
        <v>60</v>
      </c>
      <c r="M675" s="39" t="str">
        <f>+VLOOKUP(C675/1,Map!A:B,2,FALSE)</f>
        <v>Other revenue - late payment charge</v>
      </c>
      <c r="N675" s="39" t="str">
        <f>+VLOOKUP(L675/1,Map!E:G,3,FALSE)</f>
        <v>KY-CENTRAL</v>
      </c>
    </row>
    <row r="676" spans="1:14" hidden="1">
      <c r="A676" s="39" t="s">
        <v>95</v>
      </c>
      <c r="B676" s="39" t="s">
        <v>96</v>
      </c>
      <c r="C676" s="39" t="s">
        <v>56</v>
      </c>
      <c r="D676" s="43">
        <v>43052</v>
      </c>
      <c r="E676" s="39" t="s">
        <v>34</v>
      </c>
      <c r="F676" s="39" t="s">
        <v>53</v>
      </c>
      <c r="G676" s="39" t="s">
        <v>275</v>
      </c>
      <c r="H676" s="39" t="s">
        <v>638</v>
      </c>
      <c r="I676" s="39" t="s">
        <v>244</v>
      </c>
      <c r="J676" s="44">
        <v>2.6</v>
      </c>
      <c r="K676" s="39" t="s">
        <v>100</v>
      </c>
      <c r="L676" s="39" t="s">
        <v>60</v>
      </c>
      <c r="M676" s="39" t="str">
        <f>+VLOOKUP(C676/1,Map!A:B,2,FALSE)</f>
        <v>Other revenue - late payment charge</v>
      </c>
      <c r="N676" s="39" t="str">
        <f>+VLOOKUP(L676/1,Map!E:G,3,FALSE)</f>
        <v>KY-CENTRAL</v>
      </c>
    </row>
    <row r="677" spans="1:14" hidden="1">
      <c r="A677" s="39" t="s">
        <v>95</v>
      </c>
      <c r="B677" s="39" t="s">
        <v>96</v>
      </c>
      <c r="C677" s="39" t="s">
        <v>56</v>
      </c>
      <c r="D677" s="43">
        <v>43047</v>
      </c>
      <c r="E677" s="39" t="s">
        <v>34</v>
      </c>
      <c r="F677" s="39" t="s">
        <v>53</v>
      </c>
      <c r="G677" s="39" t="s">
        <v>275</v>
      </c>
      <c r="H677" s="39" t="s">
        <v>639</v>
      </c>
      <c r="I677" s="39" t="s">
        <v>244</v>
      </c>
      <c r="J677" s="44">
        <v>3.98</v>
      </c>
      <c r="K677" s="39" t="s">
        <v>100</v>
      </c>
      <c r="L677" s="39" t="s">
        <v>60</v>
      </c>
      <c r="M677" s="39" t="str">
        <f>+VLOOKUP(C677/1,Map!A:B,2,FALSE)</f>
        <v>Other revenue - late payment charge</v>
      </c>
      <c r="N677" s="39" t="str">
        <f>+VLOOKUP(L677/1,Map!E:G,3,FALSE)</f>
        <v>KY-CENTRAL</v>
      </c>
    </row>
    <row r="678" spans="1:14" hidden="1">
      <c r="A678" s="39" t="s">
        <v>95</v>
      </c>
      <c r="B678" s="39" t="s">
        <v>96</v>
      </c>
      <c r="C678" s="39" t="s">
        <v>56</v>
      </c>
      <c r="D678" s="43">
        <v>43048</v>
      </c>
      <c r="E678" s="39" t="s">
        <v>34</v>
      </c>
      <c r="F678" s="39" t="s">
        <v>53</v>
      </c>
      <c r="G678" s="39" t="s">
        <v>275</v>
      </c>
      <c r="H678" s="39" t="s">
        <v>640</v>
      </c>
      <c r="I678" s="39" t="s">
        <v>244</v>
      </c>
      <c r="J678" s="44">
        <v>1.5</v>
      </c>
      <c r="K678" s="39" t="s">
        <v>100</v>
      </c>
      <c r="L678" s="39" t="s">
        <v>60</v>
      </c>
      <c r="M678" s="39" t="str">
        <f>+VLOOKUP(C678/1,Map!A:B,2,FALSE)</f>
        <v>Other revenue - late payment charge</v>
      </c>
      <c r="N678" s="39" t="str">
        <f>+VLOOKUP(L678/1,Map!E:G,3,FALSE)</f>
        <v>KY-CENTRAL</v>
      </c>
    </row>
    <row r="679" spans="1:14" hidden="1">
      <c r="A679" s="39" t="s">
        <v>95</v>
      </c>
      <c r="B679" s="39" t="s">
        <v>96</v>
      </c>
      <c r="C679" s="39" t="s">
        <v>56</v>
      </c>
      <c r="D679" s="43">
        <v>43054</v>
      </c>
      <c r="E679" s="39" t="s">
        <v>34</v>
      </c>
      <c r="F679" s="39" t="s">
        <v>53</v>
      </c>
      <c r="G679" s="39" t="s">
        <v>275</v>
      </c>
      <c r="H679" s="39" t="s">
        <v>641</v>
      </c>
      <c r="I679" s="39" t="s">
        <v>99</v>
      </c>
      <c r="J679" s="44">
        <v>-3330.68</v>
      </c>
      <c r="K679" s="39" t="s">
        <v>100</v>
      </c>
      <c r="L679" s="39" t="s">
        <v>60</v>
      </c>
      <c r="M679" s="39" t="str">
        <f>+VLOOKUP(C679/1,Map!A:B,2,FALSE)</f>
        <v>Other revenue - late payment charge</v>
      </c>
      <c r="N679" s="39" t="str">
        <f>+VLOOKUP(L679/1,Map!E:G,3,FALSE)</f>
        <v>KY-CENTRAL</v>
      </c>
    </row>
    <row r="680" spans="1:14" hidden="1">
      <c r="A680" s="39" t="s">
        <v>95</v>
      </c>
      <c r="B680" s="39" t="s">
        <v>96</v>
      </c>
      <c r="C680" s="39" t="s">
        <v>56</v>
      </c>
      <c r="D680" s="43">
        <v>43054</v>
      </c>
      <c r="E680" s="39" t="s">
        <v>34</v>
      </c>
      <c r="F680" s="39" t="s">
        <v>53</v>
      </c>
      <c r="G680" s="39" t="s">
        <v>275</v>
      </c>
      <c r="H680" s="39" t="s">
        <v>641</v>
      </c>
      <c r="I680" s="39" t="s">
        <v>99</v>
      </c>
      <c r="J680" s="44">
        <v>-329.91</v>
      </c>
      <c r="K680" s="39" t="s">
        <v>100</v>
      </c>
      <c r="L680" s="39" t="s">
        <v>64</v>
      </c>
      <c r="M680" s="39" t="str">
        <f>+VLOOKUP(C680/1,Map!A:B,2,FALSE)</f>
        <v>Other revenue - late payment charge</v>
      </c>
      <c r="N680" s="39" t="str">
        <f>+VLOOKUP(L680/1,Map!E:G,3,FALSE)</f>
        <v>KY-NORTH</v>
      </c>
    </row>
    <row r="681" spans="1:14" hidden="1">
      <c r="A681" s="39" t="s">
        <v>95</v>
      </c>
      <c r="B681" s="39" t="s">
        <v>96</v>
      </c>
      <c r="C681" s="39" t="s">
        <v>56</v>
      </c>
      <c r="D681" s="43">
        <v>43054</v>
      </c>
      <c r="E681" s="39" t="s">
        <v>34</v>
      </c>
      <c r="F681" s="39" t="s">
        <v>53</v>
      </c>
      <c r="G681" s="39" t="s">
        <v>275</v>
      </c>
      <c r="H681" s="39" t="s">
        <v>641</v>
      </c>
      <c r="I681" s="39" t="s">
        <v>99</v>
      </c>
      <c r="J681" s="44">
        <v>-46.66</v>
      </c>
      <c r="K681" s="39" t="s">
        <v>100</v>
      </c>
      <c r="L681" s="39" t="s">
        <v>58</v>
      </c>
      <c r="M681" s="39" t="str">
        <f>+VLOOKUP(C681/1,Map!A:B,2,FALSE)</f>
        <v>Other revenue - late payment charge</v>
      </c>
      <c r="N681" s="39" t="str">
        <f>+VLOOKUP(L681/1,Map!E:G,3,FALSE)</f>
        <v>KY-CORPORATE</v>
      </c>
    </row>
    <row r="682" spans="1:14" hidden="1">
      <c r="A682" s="39" t="s">
        <v>95</v>
      </c>
      <c r="B682" s="39" t="s">
        <v>96</v>
      </c>
      <c r="C682" s="39" t="s">
        <v>56</v>
      </c>
      <c r="D682" s="43">
        <v>43054</v>
      </c>
      <c r="E682" s="39" t="s">
        <v>34</v>
      </c>
      <c r="F682" s="39" t="s">
        <v>53</v>
      </c>
      <c r="G682" s="39" t="s">
        <v>275</v>
      </c>
      <c r="H682" s="39" t="s">
        <v>641</v>
      </c>
      <c r="I682" s="39" t="s">
        <v>99</v>
      </c>
      <c r="J682" s="44">
        <v>-4.72</v>
      </c>
      <c r="K682" s="39" t="s">
        <v>100</v>
      </c>
      <c r="L682" s="39" t="s">
        <v>66</v>
      </c>
      <c r="M682" s="39" t="str">
        <f>+VLOOKUP(C682/1,Map!A:B,2,FALSE)</f>
        <v>Other revenue - late payment charge</v>
      </c>
      <c r="N682" s="39" t="str">
        <f>+VLOOKUP(L682/1,Map!E:G,3,FALSE)</f>
        <v>KY-OWENTON WW</v>
      </c>
    </row>
    <row r="683" spans="1:14" hidden="1">
      <c r="A683" s="39" t="s">
        <v>95</v>
      </c>
      <c r="B683" s="39" t="s">
        <v>96</v>
      </c>
      <c r="C683" s="39" t="s">
        <v>56</v>
      </c>
      <c r="D683" s="43">
        <v>43053</v>
      </c>
      <c r="E683" s="39" t="s">
        <v>34</v>
      </c>
      <c r="F683" s="39" t="s">
        <v>53</v>
      </c>
      <c r="G683" s="39" t="s">
        <v>275</v>
      </c>
      <c r="H683" s="39" t="s">
        <v>642</v>
      </c>
      <c r="I683" s="39" t="s">
        <v>99</v>
      </c>
      <c r="J683" s="44">
        <v>-42.48</v>
      </c>
      <c r="K683" s="39" t="s">
        <v>100</v>
      </c>
      <c r="L683" s="39" t="s">
        <v>60</v>
      </c>
      <c r="M683" s="39" t="str">
        <f>+VLOOKUP(C683/1,Map!A:B,2,FALSE)</f>
        <v>Other revenue - late payment charge</v>
      </c>
      <c r="N683" s="39" t="str">
        <f>+VLOOKUP(L683/1,Map!E:G,3,FALSE)</f>
        <v>KY-CENTRAL</v>
      </c>
    </row>
    <row r="684" spans="1:14" hidden="1">
      <c r="A684" s="39" t="s">
        <v>95</v>
      </c>
      <c r="B684" s="39" t="s">
        <v>96</v>
      </c>
      <c r="C684" s="39" t="s">
        <v>56</v>
      </c>
      <c r="D684" s="43">
        <v>43054</v>
      </c>
      <c r="E684" s="39" t="s">
        <v>34</v>
      </c>
      <c r="F684" s="39" t="s">
        <v>53</v>
      </c>
      <c r="G684" s="39" t="s">
        <v>275</v>
      </c>
      <c r="H684" s="39" t="s">
        <v>643</v>
      </c>
      <c r="I684" s="39" t="s">
        <v>99</v>
      </c>
      <c r="J684" s="44">
        <v>-293.75</v>
      </c>
      <c r="K684" s="39" t="s">
        <v>100</v>
      </c>
      <c r="L684" s="39" t="s">
        <v>60</v>
      </c>
      <c r="M684" s="39" t="str">
        <f>+VLOOKUP(C684/1,Map!A:B,2,FALSE)</f>
        <v>Other revenue - late payment charge</v>
      </c>
      <c r="N684" s="39" t="str">
        <f>+VLOOKUP(L684/1,Map!E:G,3,FALSE)</f>
        <v>KY-CENTRAL</v>
      </c>
    </row>
    <row r="685" spans="1:14" hidden="1">
      <c r="A685" s="39" t="s">
        <v>95</v>
      </c>
      <c r="B685" s="39" t="s">
        <v>96</v>
      </c>
      <c r="C685" s="39" t="s">
        <v>56</v>
      </c>
      <c r="D685" s="43">
        <v>43054</v>
      </c>
      <c r="E685" s="39" t="s">
        <v>34</v>
      </c>
      <c r="F685" s="39" t="s">
        <v>53</v>
      </c>
      <c r="G685" s="39" t="s">
        <v>275</v>
      </c>
      <c r="H685" s="39" t="s">
        <v>644</v>
      </c>
      <c r="I685" s="39" t="s">
        <v>244</v>
      </c>
      <c r="J685" s="44">
        <v>35.29</v>
      </c>
      <c r="K685" s="39" t="s">
        <v>100</v>
      </c>
      <c r="L685" s="39" t="s">
        <v>60</v>
      </c>
      <c r="M685" s="39" t="str">
        <f>+VLOOKUP(C685/1,Map!A:B,2,FALSE)</f>
        <v>Other revenue - late payment charge</v>
      </c>
      <c r="N685" s="39" t="str">
        <f>+VLOOKUP(L685/1,Map!E:G,3,FALSE)</f>
        <v>KY-CENTRAL</v>
      </c>
    </row>
    <row r="686" spans="1:14" hidden="1">
      <c r="A686" s="39" t="s">
        <v>95</v>
      </c>
      <c r="B686" s="39" t="s">
        <v>96</v>
      </c>
      <c r="C686" s="39" t="s">
        <v>56</v>
      </c>
      <c r="D686" s="43">
        <v>43053</v>
      </c>
      <c r="E686" s="39" t="s">
        <v>34</v>
      </c>
      <c r="F686" s="39" t="s">
        <v>53</v>
      </c>
      <c r="G686" s="39" t="s">
        <v>275</v>
      </c>
      <c r="H686" s="39" t="s">
        <v>645</v>
      </c>
      <c r="I686" s="39" t="s">
        <v>244</v>
      </c>
      <c r="J686" s="44">
        <v>7.14</v>
      </c>
      <c r="K686" s="39" t="s">
        <v>100</v>
      </c>
      <c r="L686" s="39" t="s">
        <v>60</v>
      </c>
      <c r="M686" s="39" t="str">
        <f>+VLOOKUP(C686/1,Map!A:B,2,FALSE)</f>
        <v>Other revenue - late payment charge</v>
      </c>
      <c r="N686" s="39" t="str">
        <f>+VLOOKUP(L686/1,Map!E:G,3,FALSE)</f>
        <v>KY-CENTRAL</v>
      </c>
    </row>
    <row r="687" spans="1:14" hidden="1">
      <c r="A687" s="39" t="s">
        <v>95</v>
      </c>
      <c r="B687" s="39" t="s">
        <v>96</v>
      </c>
      <c r="C687" s="39" t="s">
        <v>56</v>
      </c>
      <c r="D687" s="43">
        <v>43052</v>
      </c>
      <c r="E687" s="39" t="s">
        <v>34</v>
      </c>
      <c r="F687" s="39" t="s">
        <v>53</v>
      </c>
      <c r="G687" s="39" t="s">
        <v>275</v>
      </c>
      <c r="H687" s="39" t="s">
        <v>646</v>
      </c>
      <c r="I687" s="39" t="s">
        <v>99</v>
      </c>
      <c r="J687" s="44">
        <v>-2.5</v>
      </c>
      <c r="K687" s="39" t="s">
        <v>100</v>
      </c>
      <c r="L687" s="39" t="s">
        <v>66</v>
      </c>
      <c r="M687" s="39" t="str">
        <f>+VLOOKUP(C687/1,Map!A:B,2,FALSE)</f>
        <v>Other revenue - late payment charge</v>
      </c>
      <c r="N687" s="39" t="str">
        <f>+VLOOKUP(L687/1,Map!E:G,3,FALSE)</f>
        <v>KY-OWENTON WW</v>
      </c>
    </row>
    <row r="688" spans="1:14" hidden="1">
      <c r="A688" s="39" t="s">
        <v>95</v>
      </c>
      <c r="B688" s="39" t="s">
        <v>96</v>
      </c>
      <c r="C688" s="39" t="s">
        <v>56</v>
      </c>
      <c r="D688" s="43">
        <v>43053</v>
      </c>
      <c r="E688" s="39" t="s">
        <v>34</v>
      </c>
      <c r="F688" s="39" t="s">
        <v>53</v>
      </c>
      <c r="G688" s="39" t="s">
        <v>275</v>
      </c>
      <c r="H688" s="39" t="s">
        <v>647</v>
      </c>
      <c r="I688" s="39" t="s">
        <v>99</v>
      </c>
      <c r="J688" s="44">
        <v>-113.99</v>
      </c>
      <c r="K688" s="39" t="s">
        <v>100</v>
      </c>
      <c r="L688" s="39" t="s">
        <v>60</v>
      </c>
      <c r="M688" s="39" t="str">
        <f>+VLOOKUP(C688/1,Map!A:B,2,FALSE)</f>
        <v>Other revenue - late payment charge</v>
      </c>
      <c r="N688" s="39" t="str">
        <f>+VLOOKUP(L688/1,Map!E:G,3,FALSE)</f>
        <v>KY-CENTRAL</v>
      </c>
    </row>
    <row r="689" spans="1:14" hidden="1">
      <c r="A689" s="39" t="s">
        <v>95</v>
      </c>
      <c r="B689" s="39" t="s">
        <v>96</v>
      </c>
      <c r="C689" s="39" t="s">
        <v>56</v>
      </c>
      <c r="D689" s="43">
        <v>43055</v>
      </c>
      <c r="E689" s="39" t="s">
        <v>34</v>
      </c>
      <c r="F689" s="39" t="s">
        <v>53</v>
      </c>
      <c r="G689" s="39" t="s">
        <v>275</v>
      </c>
      <c r="H689" s="39" t="s">
        <v>648</v>
      </c>
      <c r="I689" s="39" t="s">
        <v>99</v>
      </c>
      <c r="J689" s="44">
        <v>-291.92</v>
      </c>
      <c r="K689" s="39" t="s">
        <v>100</v>
      </c>
      <c r="L689" s="39" t="s">
        <v>58</v>
      </c>
      <c r="M689" s="39" t="str">
        <f>+VLOOKUP(C689/1,Map!A:B,2,FALSE)</f>
        <v>Other revenue - late payment charge</v>
      </c>
      <c r="N689" s="39" t="str">
        <f>+VLOOKUP(L689/1,Map!E:G,3,FALSE)</f>
        <v>KY-CORPORATE</v>
      </c>
    </row>
    <row r="690" spans="1:14" hidden="1">
      <c r="A690" s="39" t="s">
        <v>95</v>
      </c>
      <c r="B690" s="39" t="s">
        <v>96</v>
      </c>
      <c r="C690" s="39" t="s">
        <v>56</v>
      </c>
      <c r="D690" s="43">
        <v>43055</v>
      </c>
      <c r="E690" s="39" t="s">
        <v>34</v>
      </c>
      <c r="F690" s="39" t="s">
        <v>53</v>
      </c>
      <c r="G690" s="39" t="s">
        <v>275</v>
      </c>
      <c r="H690" s="39" t="s">
        <v>648</v>
      </c>
      <c r="I690" s="39" t="s">
        <v>99</v>
      </c>
      <c r="J690" s="44">
        <v>-45.05</v>
      </c>
      <c r="K690" s="39" t="s">
        <v>100</v>
      </c>
      <c r="L690" s="39" t="s">
        <v>64</v>
      </c>
      <c r="M690" s="39" t="str">
        <f>+VLOOKUP(C690/1,Map!A:B,2,FALSE)</f>
        <v>Other revenue - late payment charge</v>
      </c>
      <c r="N690" s="39" t="str">
        <f>+VLOOKUP(L690/1,Map!E:G,3,FALSE)</f>
        <v>KY-NORTH</v>
      </c>
    </row>
    <row r="691" spans="1:14" hidden="1">
      <c r="A691" s="39" t="s">
        <v>95</v>
      </c>
      <c r="B691" s="39" t="s">
        <v>96</v>
      </c>
      <c r="C691" s="39" t="s">
        <v>56</v>
      </c>
      <c r="D691" s="43">
        <v>43055</v>
      </c>
      <c r="E691" s="39" t="s">
        <v>34</v>
      </c>
      <c r="F691" s="39" t="s">
        <v>53</v>
      </c>
      <c r="G691" s="39" t="s">
        <v>275</v>
      </c>
      <c r="H691" s="39" t="s">
        <v>648</v>
      </c>
      <c r="I691" s="39" t="s">
        <v>99</v>
      </c>
      <c r="J691" s="44">
        <v>-2894.34</v>
      </c>
      <c r="K691" s="39" t="s">
        <v>100</v>
      </c>
      <c r="L691" s="39" t="s">
        <v>60</v>
      </c>
      <c r="M691" s="39" t="str">
        <f>+VLOOKUP(C691/1,Map!A:B,2,FALSE)</f>
        <v>Other revenue - late payment charge</v>
      </c>
      <c r="N691" s="39" t="str">
        <f>+VLOOKUP(L691/1,Map!E:G,3,FALSE)</f>
        <v>KY-CENTRAL</v>
      </c>
    </row>
    <row r="692" spans="1:14" hidden="1">
      <c r="A692" s="39" t="s">
        <v>95</v>
      </c>
      <c r="B692" s="39" t="s">
        <v>96</v>
      </c>
      <c r="C692" s="39" t="s">
        <v>56</v>
      </c>
      <c r="D692" s="43">
        <v>43054</v>
      </c>
      <c r="E692" s="39" t="s">
        <v>34</v>
      </c>
      <c r="F692" s="39" t="s">
        <v>53</v>
      </c>
      <c r="G692" s="39" t="s">
        <v>275</v>
      </c>
      <c r="H692" s="39" t="s">
        <v>649</v>
      </c>
      <c r="I692" s="39" t="s">
        <v>244</v>
      </c>
      <c r="J692" s="44">
        <v>5.71</v>
      </c>
      <c r="K692" s="39" t="s">
        <v>100</v>
      </c>
      <c r="L692" s="39" t="s">
        <v>60</v>
      </c>
      <c r="M692" s="39" t="str">
        <f>+VLOOKUP(C692/1,Map!A:B,2,FALSE)</f>
        <v>Other revenue - late payment charge</v>
      </c>
      <c r="N692" s="39" t="str">
        <f>+VLOOKUP(L692/1,Map!E:G,3,FALSE)</f>
        <v>KY-CENTRAL</v>
      </c>
    </row>
    <row r="693" spans="1:14" hidden="1">
      <c r="A693" s="39" t="s">
        <v>95</v>
      </c>
      <c r="B693" s="39" t="s">
        <v>96</v>
      </c>
      <c r="C693" s="39" t="s">
        <v>56</v>
      </c>
      <c r="D693" s="43">
        <v>43055</v>
      </c>
      <c r="E693" s="39" t="s">
        <v>34</v>
      </c>
      <c r="F693" s="39" t="s">
        <v>53</v>
      </c>
      <c r="G693" s="39" t="s">
        <v>275</v>
      </c>
      <c r="H693" s="39" t="s">
        <v>650</v>
      </c>
      <c r="I693" s="39" t="s">
        <v>244</v>
      </c>
      <c r="J693" s="44">
        <v>9.84</v>
      </c>
      <c r="K693" s="39" t="s">
        <v>100</v>
      </c>
      <c r="L693" s="39" t="s">
        <v>60</v>
      </c>
      <c r="M693" s="39" t="str">
        <f>+VLOOKUP(C693/1,Map!A:B,2,FALSE)</f>
        <v>Other revenue - late payment charge</v>
      </c>
      <c r="N693" s="39" t="str">
        <f>+VLOOKUP(L693/1,Map!E:G,3,FALSE)</f>
        <v>KY-CENTRAL</v>
      </c>
    </row>
    <row r="694" spans="1:14" hidden="1">
      <c r="A694" s="39" t="s">
        <v>95</v>
      </c>
      <c r="B694" s="39" t="s">
        <v>96</v>
      </c>
      <c r="C694" s="39" t="s">
        <v>56</v>
      </c>
      <c r="D694" s="43">
        <v>43052</v>
      </c>
      <c r="E694" s="39" t="s">
        <v>34</v>
      </c>
      <c r="F694" s="39" t="s">
        <v>53</v>
      </c>
      <c r="G694" s="39" t="s">
        <v>275</v>
      </c>
      <c r="H694" s="39" t="s">
        <v>651</v>
      </c>
      <c r="I694" s="39" t="s">
        <v>99</v>
      </c>
      <c r="J694" s="44">
        <v>-1.58</v>
      </c>
      <c r="K694" s="39" t="s">
        <v>100</v>
      </c>
      <c r="L694" s="39" t="s">
        <v>60</v>
      </c>
      <c r="M694" s="39" t="str">
        <f>+VLOOKUP(C694/1,Map!A:B,2,FALSE)</f>
        <v>Other revenue - late payment charge</v>
      </c>
      <c r="N694" s="39" t="str">
        <f>+VLOOKUP(L694/1,Map!E:G,3,FALSE)</f>
        <v>KY-CENTRAL</v>
      </c>
    </row>
    <row r="695" spans="1:14" hidden="1">
      <c r="A695" s="39" t="s">
        <v>95</v>
      </c>
      <c r="B695" s="39" t="s">
        <v>96</v>
      </c>
      <c r="C695" s="39" t="s">
        <v>56</v>
      </c>
      <c r="D695" s="43">
        <v>43054</v>
      </c>
      <c r="E695" s="39" t="s">
        <v>34</v>
      </c>
      <c r="F695" s="39" t="s">
        <v>53</v>
      </c>
      <c r="G695" s="39" t="s">
        <v>275</v>
      </c>
      <c r="H695" s="39" t="s">
        <v>652</v>
      </c>
      <c r="I695" s="39" t="s">
        <v>99</v>
      </c>
      <c r="J695" s="44">
        <v>-283.89</v>
      </c>
      <c r="K695" s="39" t="s">
        <v>100</v>
      </c>
      <c r="L695" s="39" t="s">
        <v>60</v>
      </c>
      <c r="M695" s="39" t="str">
        <f>+VLOOKUP(C695/1,Map!A:B,2,FALSE)</f>
        <v>Other revenue - late payment charge</v>
      </c>
      <c r="N695" s="39" t="str">
        <f>+VLOOKUP(L695/1,Map!E:G,3,FALSE)</f>
        <v>KY-CENTRAL</v>
      </c>
    </row>
    <row r="696" spans="1:14" hidden="1">
      <c r="A696" s="39" t="s">
        <v>95</v>
      </c>
      <c r="B696" s="39" t="s">
        <v>96</v>
      </c>
      <c r="C696" s="39" t="s">
        <v>56</v>
      </c>
      <c r="D696" s="43">
        <v>43055</v>
      </c>
      <c r="E696" s="39" t="s">
        <v>34</v>
      </c>
      <c r="F696" s="39" t="s">
        <v>53</v>
      </c>
      <c r="G696" s="39" t="s">
        <v>275</v>
      </c>
      <c r="H696" s="39" t="s">
        <v>653</v>
      </c>
      <c r="I696" s="39" t="s">
        <v>99</v>
      </c>
      <c r="J696" s="44">
        <v>-44.91</v>
      </c>
      <c r="K696" s="39" t="s">
        <v>100</v>
      </c>
      <c r="L696" s="39" t="s">
        <v>60</v>
      </c>
      <c r="M696" s="39" t="str">
        <f>+VLOOKUP(C696/1,Map!A:B,2,FALSE)</f>
        <v>Other revenue - late payment charge</v>
      </c>
      <c r="N696" s="39" t="str">
        <f>+VLOOKUP(L696/1,Map!E:G,3,FALSE)</f>
        <v>KY-CENTRAL</v>
      </c>
    </row>
    <row r="697" spans="1:14" hidden="1">
      <c r="A697" s="39" t="s">
        <v>95</v>
      </c>
      <c r="B697" s="39" t="s">
        <v>96</v>
      </c>
      <c r="C697" s="39" t="s">
        <v>56</v>
      </c>
      <c r="D697" s="43">
        <v>43055</v>
      </c>
      <c r="E697" s="39" t="s">
        <v>34</v>
      </c>
      <c r="F697" s="39" t="s">
        <v>53</v>
      </c>
      <c r="G697" s="39" t="s">
        <v>275</v>
      </c>
      <c r="H697" s="39" t="s">
        <v>654</v>
      </c>
      <c r="I697" s="39" t="s">
        <v>244</v>
      </c>
      <c r="J697" s="44">
        <v>7.52</v>
      </c>
      <c r="K697" s="39" t="s">
        <v>100</v>
      </c>
      <c r="L697" s="39" t="s">
        <v>60</v>
      </c>
      <c r="M697" s="39" t="str">
        <f>+VLOOKUP(C697/1,Map!A:B,2,FALSE)</f>
        <v>Other revenue - late payment charge</v>
      </c>
      <c r="N697" s="39" t="str">
        <f>+VLOOKUP(L697/1,Map!E:G,3,FALSE)</f>
        <v>KY-CENTRAL</v>
      </c>
    </row>
    <row r="698" spans="1:14" hidden="1">
      <c r="A698" s="39" t="s">
        <v>95</v>
      </c>
      <c r="B698" s="39" t="s">
        <v>96</v>
      </c>
      <c r="C698" s="39" t="s">
        <v>56</v>
      </c>
      <c r="D698" s="43">
        <v>43056</v>
      </c>
      <c r="E698" s="39" t="s">
        <v>34</v>
      </c>
      <c r="F698" s="39" t="s">
        <v>53</v>
      </c>
      <c r="G698" s="39" t="s">
        <v>275</v>
      </c>
      <c r="H698" s="39" t="s">
        <v>655</v>
      </c>
      <c r="I698" s="39" t="s">
        <v>99</v>
      </c>
      <c r="J698" s="44">
        <v>-162.88999999999999</v>
      </c>
      <c r="K698" s="39" t="s">
        <v>100</v>
      </c>
      <c r="L698" s="39" t="s">
        <v>58</v>
      </c>
      <c r="M698" s="39" t="str">
        <f>+VLOOKUP(C698/1,Map!A:B,2,FALSE)</f>
        <v>Other revenue - late payment charge</v>
      </c>
      <c r="N698" s="39" t="str">
        <f>+VLOOKUP(L698/1,Map!E:G,3,FALSE)</f>
        <v>KY-CORPORATE</v>
      </c>
    </row>
    <row r="699" spans="1:14" hidden="1">
      <c r="A699" s="39" t="s">
        <v>95</v>
      </c>
      <c r="B699" s="39" t="s">
        <v>96</v>
      </c>
      <c r="C699" s="39" t="s">
        <v>56</v>
      </c>
      <c r="D699" s="43">
        <v>43056</v>
      </c>
      <c r="E699" s="39" t="s">
        <v>34</v>
      </c>
      <c r="F699" s="39" t="s">
        <v>53</v>
      </c>
      <c r="G699" s="39" t="s">
        <v>275</v>
      </c>
      <c r="H699" s="39" t="s">
        <v>655</v>
      </c>
      <c r="I699" s="39" t="s">
        <v>99</v>
      </c>
      <c r="J699" s="44">
        <v>-2851.86</v>
      </c>
      <c r="K699" s="39" t="s">
        <v>100</v>
      </c>
      <c r="L699" s="39" t="s">
        <v>60</v>
      </c>
      <c r="M699" s="39" t="str">
        <f>+VLOOKUP(C699/1,Map!A:B,2,FALSE)</f>
        <v>Other revenue - late payment charge</v>
      </c>
      <c r="N699" s="39" t="str">
        <f>+VLOOKUP(L699/1,Map!E:G,3,FALSE)</f>
        <v>KY-CENTRAL</v>
      </c>
    </row>
    <row r="700" spans="1:14" hidden="1">
      <c r="A700" s="39" t="s">
        <v>95</v>
      </c>
      <c r="B700" s="39" t="s">
        <v>96</v>
      </c>
      <c r="C700" s="39" t="s">
        <v>56</v>
      </c>
      <c r="D700" s="43">
        <v>43056</v>
      </c>
      <c r="E700" s="39" t="s">
        <v>34</v>
      </c>
      <c r="F700" s="39" t="s">
        <v>53</v>
      </c>
      <c r="G700" s="39" t="s">
        <v>275</v>
      </c>
      <c r="H700" s="39" t="s">
        <v>655</v>
      </c>
      <c r="I700" s="39" t="s">
        <v>99</v>
      </c>
      <c r="J700" s="44">
        <v>-6.98</v>
      </c>
      <c r="K700" s="39" t="s">
        <v>100</v>
      </c>
      <c r="L700" s="39" t="s">
        <v>64</v>
      </c>
      <c r="M700" s="39" t="str">
        <f>+VLOOKUP(C700/1,Map!A:B,2,FALSE)</f>
        <v>Other revenue - late payment charge</v>
      </c>
      <c r="N700" s="39" t="str">
        <f>+VLOOKUP(L700/1,Map!E:G,3,FALSE)</f>
        <v>KY-NORTH</v>
      </c>
    </row>
    <row r="701" spans="1:14" hidden="1">
      <c r="A701" s="39" t="s">
        <v>95</v>
      </c>
      <c r="B701" s="39" t="s">
        <v>96</v>
      </c>
      <c r="C701" s="39" t="s">
        <v>56</v>
      </c>
      <c r="D701" s="43">
        <v>43056</v>
      </c>
      <c r="E701" s="39" t="s">
        <v>34</v>
      </c>
      <c r="F701" s="39" t="s">
        <v>53</v>
      </c>
      <c r="G701" s="39" t="s">
        <v>275</v>
      </c>
      <c r="H701" s="39" t="s">
        <v>656</v>
      </c>
      <c r="I701" s="39" t="s">
        <v>244</v>
      </c>
      <c r="J701" s="44">
        <v>0.66</v>
      </c>
      <c r="K701" s="39" t="s">
        <v>100</v>
      </c>
      <c r="L701" s="39" t="s">
        <v>60</v>
      </c>
      <c r="M701" s="39" t="str">
        <f>+VLOOKUP(C701/1,Map!A:B,2,FALSE)</f>
        <v>Other revenue - late payment charge</v>
      </c>
      <c r="N701" s="39" t="str">
        <f>+VLOOKUP(L701/1,Map!E:G,3,FALSE)</f>
        <v>KY-CENTRAL</v>
      </c>
    </row>
    <row r="702" spans="1:14" hidden="1">
      <c r="A702" s="39" t="s">
        <v>95</v>
      </c>
      <c r="B702" s="39" t="s">
        <v>96</v>
      </c>
      <c r="C702" s="39" t="s">
        <v>56</v>
      </c>
      <c r="D702" s="43">
        <v>43056</v>
      </c>
      <c r="E702" s="39" t="s">
        <v>34</v>
      </c>
      <c r="F702" s="39" t="s">
        <v>53</v>
      </c>
      <c r="G702" s="39" t="s">
        <v>275</v>
      </c>
      <c r="H702" s="39" t="s">
        <v>657</v>
      </c>
      <c r="I702" s="39" t="s">
        <v>244</v>
      </c>
      <c r="J702" s="44">
        <v>252.65</v>
      </c>
      <c r="K702" s="39" t="s">
        <v>100</v>
      </c>
      <c r="L702" s="39" t="s">
        <v>60</v>
      </c>
      <c r="M702" s="39" t="str">
        <f>+VLOOKUP(C702/1,Map!A:B,2,FALSE)</f>
        <v>Other revenue - late payment charge</v>
      </c>
      <c r="N702" s="39" t="str">
        <f>+VLOOKUP(L702/1,Map!E:G,3,FALSE)</f>
        <v>KY-CENTRAL</v>
      </c>
    </row>
    <row r="703" spans="1:14" hidden="1">
      <c r="A703" s="39" t="s">
        <v>95</v>
      </c>
      <c r="B703" s="39" t="s">
        <v>96</v>
      </c>
      <c r="C703" s="39" t="s">
        <v>56</v>
      </c>
      <c r="D703" s="43">
        <v>43055</v>
      </c>
      <c r="E703" s="39" t="s">
        <v>34</v>
      </c>
      <c r="F703" s="39" t="s">
        <v>53</v>
      </c>
      <c r="G703" s="39" t="s">
        <v>275</v>
      </c>
      <c r="H703" s="39" t="s">
        <v>658</v>
      </c>
      <c r="I703" s="39" t="s">
        <v>99</v>
      </c>
      <c r="J703" s="44">
        <v>-217.58</v>
      </c>
      <c r="K703" s="39" t="s">
        <v>100</v>
      </c>
      <c r="L703" s="39" t="s">
        <v>60</v>
      </c>
      <c r="M703" s="39" t="str">
        <f>+VLOOKUP(C703/1,Map!A:B,2,FALSE)</f>
        <v>Other revenue - late payment charge</v>
      </c>
      <c r="N703" s="39" t="str">
        <f>+VLOOKUP(L703/1,Map!E:G,3,FALSE)</f>
        <v>KY-CENTRAL</v>
      </c>
    </row>
    <row r="704" spans="1:14" hidden="1">
      <c r="A704" s="39" t="s">
        <v>95</v>
      </c>
      <c r="B704" s="39" t="s">
        <v>96</v>
      </c>
      <c r="C704" s="39" t="s">
        <v>56</v>
      </c>
      <c r="D704" s="43">
        <v>43056</v>
      </c>
      <c r="E704" s="39" t="s">
        <v>34</v>
      </c>
      <c r="F704" s="39" t="s">
        <v>53</v>
      </c>
      <c r="G704" s="39" t="s">
        <v>275</v>
      </c>
      <c r="H704" s="39" t="s">
        <v>659</v>
      </c>
      <c r="I704" s="39" t="s">
        <v>99</v>
      </c>
      <c r="J704" s="44">
        <v>-320.49</v>
      </c>
      <c r="K704" s="39" t="s">
        <v>100</v>
      </c>
      <c r="L704" s="39" t="s">
        <v>60</v>
      </c>
      <c r="M704" s="39" t="str">
        <f>+VLOOKUP(C704/1,Map!A:B,2,FALSE)</f>
        <v>Other revenue - late payment charge</v>
      </c>
      <c r="N704" s="39" t="str">
        <f>+VLOOKUP(L704/1,Map!E:G,3,FALSE)</f>
        <v>KY-CENTRAL</v>
      </c>
    </row>
    <row r="705" spans="1:14" hidden="1">
      <c r="A705" s="39" t="s">
        <v>95</v>
      </c>
      <c r="B705" s="39" t="s">
        <v>96</v>
      </c>
      <c r="C705" s="39" t="s">
        <v>56</v>
      </c>
      <c r="D705" s="43">
        <v>43056</v>
      </c>
      <c r="E705" s="39" t="s">
        <v>34</v>
      </c>
      <c r="F705" s="39" t="s">
        <v>53</v>
      </c>
      <c r="G705" s="39" t="s">
        <v>275</v>
      </c>
      <c r="H705" s="39" t="s">
        <v>660</v>
      </c>
      <c r="I705" s="39" t="s">
        <v>99</v>
      </c>
      <c r="J705" s="44">
        <v>-1.42</v>
      </c>
      <c r="K705" s="39" t="s">
        <v>100</v>
      </c>
      <c r="L705" s="39" t="s">
        <v>64</v>
      </c>
      <c r="M705" s="39" t="str">
        <f>+VLOOKUP(C705/1,Map!A:B,2,FALSE)</f>
        <v>Other revenue - late payment charge</v>
      </c>
      <c r="N705" s="39" t="str">
        <f>+VLOOKUP(L705/1,Map!E:G,3,FALSE)</f>
        <v>KY-NORTH</v>
      </c>
    </row>
    <row r="706" spans="1:14" hidden="1">
      <c r="A706" s="39" t="s">
        <v>95</v>
      </c>
      <c r="B706" s="39" t="s">
        <v>96</v>
      </c>
      <c r="C706" s="39" t="s">
        <v>56</v>
      </c>
      <c r="D706" s="43">
        <v>43059</v>
      </c>
      <c r="E706" s="39" t="s">
        <v>34</v>
      </c>
      <c r="F706" s="39" t="s">
        <v>53</v>
      </c>
      <c r="G706" s="39" t="s">
        <v>275</v>
      </c>
      <c r="H706" s="39" t="s">
        <v>661</v>
      </c>
      <c r="I706" s="39" t="s">
        <v>99</v>
      </c>
      <c r="J706" s="44">
        <v>-7.12</v>
      </c>
      <c r="K706" s="39" t="s">
        <v>100</v>
      </c>
      <c r="L706" s="39" t="s">
        <v>58</v>
      </c>
      <c r="M706" s="39" t="str">
        <f>+VLOOKUP(C706/1,Map!A:B,2,FALSE)</f>
        <v>Other revenue - late payment charge</v>
      </c>
      <c r="N706" s="39" t="str">
        <f>+VLOOKUP(L706/1,Map!E:G,3,FALSE)</f>
        <v>KY-CORPORATE</v>
      </c>
    </row>
    <row r="707" spans="1:14" hidden="1">
      <c r="A707" s="39" t="s">
        <v>95</v>
      </c>
      <c r="B707" s="39" t="s">
        <v>96</v>
      </c>
      <c r="C707" s="39" t="s">
        <v>56</v>
      </c>
      <c r="D707" s="43">
        <v>43059</v>
      </c>
      <c r="E707" s="39" t="s">
        <v>34</v>
      </c>
      <c r="F707" s="39" t="s">
        <v>53</v>
      </c>
      <c r="G707" s="39" t="s">
        <v>275</v>
      </c>
      <c r="H707" s="39" t="s">
        <v>661</v>
      </c>
      <c r="I707" s="39" t="s">
        <v>99</v>
      </c>
      <c r="J707" s="44">
        <v>-3258.09</v>
      </c>
      <c r="K707" s="39" t="s">
        <v>100</v>
      </c>
      <c r="L707" s="39" t="s">
        <v>60</v>
      </c>
      <c r="M707" s="39" t="str">
        <f>+VLOOKUP(C707/1,Map!A:B,2,FALSE)</f>
        <v>Other revenue - late payment charge</v>
      </c>
      <c r="N707" s="39" t="str">
        <f>+VLOOKUP(L707/1,Map!E:G,3,FALSE)</f>
        <v>KY-CENTRAL</v>
      </c>
    </row>
    <row r="708" spans="1:14" hidden="1">
      <c r="A708" s="39" t="s">
        <v>95</v>
      </c>
      <c r="B708" s="39" t="s">
        <v>96</v>
      </c>
      <c r="C708" s="39" t="s">
        <v>56</v>
      </c>
      <c r="D708" s="43">
        <v>43059</v>
      </c>
      <c r="E708" s="39" t="s">
        <v>34</v>
      </c>
      <c r="F708" s="39" t="s">
        <v>53</v>
      </c>
      <c r="G708" s="39" t="s">
        <v>275</v>
      </c>
      <c r="H708" s="39" t="s">
        <v>661</v>
      </c>
      <c r="I708" s="39" t="s">
        <v>99</v>
      </c>
      <c r="J708" s="44">
        <v>-16.04</v>
      </c>
      <c r="K708" s="39" t="s">
        <v>100</v>
      </c>
      <c r="L708" s="39" t="s">
        <v>64</v>
      </c>
      <c r="M708" s="39" t="str">
        <f>+VLOOKUP(C708/1,Map!A:B,2,FALSE)</f>
        <v>Other revenue - late payment charge</v>
      </c>
      <c r="N708" s="39" t="str">
        <f>+VLOOKUP(L708/1,Map!E:G,3,FALSE)</f>
        <v>KY-NORTH</v>
      </c>
    </row>
    <row r="709" spans="1:14" hidden="1">
      <c r="A709" s="39" t="s">
        <v>95</v>
      </c>
      <c r="B709" s="39" t="s">
        <v>96</v>
      </c>
      <c r="C709" s="39" t="s">
        <v>56</v>
      </c>
      <c r="D709" s="43">
        <v>43040</v>
      </c>
      <c r="E709" s="39" t="s">
        <v>34</v>
      </c>
      <c r="F709" s="39" t="s">
        <v>53</v>
      </c>
      <c r="G709" s="39" t="s">
        <v>275</v>
      </c>
      <c r="H709" s="39" t="s">
        <v>662</v>
      </c>
      <c r="I709" s="39" t="s">
        <v>244</v>
      </c>
      <c r="J709" s="44">
        <v>4.5599999999999996</v>
      </c>
      <c r="K709" s="39" t="s">
        <v>100</v>
      </c>
      <c r="L709" s="39" t="s">
        <v>60</v>
      </c>
      <c r="M709" s="39" t="str">
        <f>+VLOOKUP(C709/1,Map!A:B,2,FALSE)</f>
        <v>Other revenue - late payment charge</v>
      </c>
      <c r="N709" s="39" t="str">
        <f>+VLOOKUP(L709/1,Map!E:G,3,FALSE)</f>
        <v>KY-CENTRAL</v>
      </c>
    </row>
    <row r="710" spans="1:14" hidden="1">
      <c r="A710" s="39" t="s">
        <v>95</v>
      </c>
      <c r="B710" s="39" t="s">
        <v>96</v>
      </c>
      <c r="C710" s="39" t="s">
        <v>56</v>
      </c>
      <c r="D710" s="43">
        <v>43045</v>
      </c>
      <c r="E710" s="39" t="s">
        <v>34</v>
      </c>
      <c r="F710" s="39" t="s">
        <v>53</v>
      </c>
      <c r="G710" s="39" t="s">
        <v>275</v>
      </c>
      <c r="H710" s="39" t="s">
        <v>663</v>
      </c>
      <c r="I710" s="39" t="s">
        <v>244</v>
      </c>
      <c r="J710" s="44">
        <v>1.74</v>
      </c>
      <c r="K710" s="39" t="s">
        <v>100</v>
      </c>
      <c r="L710" s="39" t="s">
        <v>60</v>
      </c>
      <c r="M710" s="39" t="str">
        <f>+VLOOKUP(C710/1,Map!A:B,2,FALSE)</f>
        <v>Other revenue - late payment charge</v>
      </c>
      <c r="N710" s="39" t="str">
        <f>+VLOOKUP(L710/1,Map!E:G,3,FALSE)</f>
        <v>KY-CENTRAL</v>
      </c>
    </row>
    <row r="711" spans="1:14" hidden="1">
      <c r="A711" s="39" t="s">
        <v>95</v>
      </c>
      <c r="B711" s="39" t="s">
        <v>96</v>
      </c>
      <c r="C711" s="39" t="s">
        <v>56</v>
      </c>
      <c r="D711" s="43">
        <v>43047</v>
      </c>
      <c r="E711" s="39" t="s">
        <v>34</v>
      </c>
      <c r="F711" s="39" t="s">
        <v>53</v>
      </c>
      <c r="G711" s="39" t="s">
        <v>275</v>
      </c>
      <c r="H711" s="39" t="s">
        <v>664</v>
      </c>
      <c r="I711" s="39" t="s">
        <v>244</v>
      </c>
      <c r="J711" s="44">
        <v>1.92</v>
      </c>
      <c r="K711" s="39" t="s">
        <v>100</v>
      </c>
      <c r="L711" s="39" t="s">
        <v>60</v>
      </c>
      <c r="M711" s="39" t="str">
        <f>+VLOOKUP(C711/1,Map!A:B,2,FALSE)</f>
        <v>Other revenue - late payment charge</v>
      </c>
      <c r="N711" s="39" t="str">
        <f>+VLOOKUP(L711/1,Map!E:G,3,FALSE)</f>
        <v>KY-CENTRAL</v>
      </c>
    </row>
    <row r="712" spans="1:14" hidden="1">
      <c r="A712" s="39" t="s">
        <v>95</v>
      </c>
      <c r="B712" s="39" t="s">
        <v>96</v>
      </c>
      <c r="C712" s="39" t="s">
        <v>56</v>
      </c>
      <c r="D712" s="43">
        <v>43053</v>
      </c>
      <c r="E712" s="39" t="s">
        <v>34</v>
      </c>
      <c r="F712" s="39" t="s">
        <v>53</v>
      </c>
      <c r="G712" s="39" t="s">
        <v>275</v>
      </c>
      <c r="H712" s="39" t="s">
        <v>665</v>
      </c>
      <c r="I712" s="39" t="s">
        <v>244</v>
      </c>
      <c r="J712" s="44">
        <v>5.0199999999999996</v>
      </c>
      <c r="K712" s="39" t="s">
        <v>100</v>
      </c>
      <c r="L712" s="39" t="s">
        <v>60</v>
      </c>
      <c r="M712" s="39" t="str">
        <f>+VLOOKUP(C712/1,Map!A:B,2,FALSE)</f>
        <v>Other revenue - late payment charge</v>
      </c>
      <c r="N712" s="39" t="str">
        <f>+VLOOKUP(L712/1,Map!E:G,3,FALSE)</f>
        <v>KY-CENTRAL</v>
      </c>
    </row>
    <row r="713" spans="1:14" hidden="1">
      <c r="A713" s="39" t="s">
        <v>95</v>
      </c>
      <c r="B713" s="39" t="s">
        <v>96</v>
      </c>
      <c r="C713" s="39" t="s">
        <v>56</v>
      </c>
      <c r="D713" s="43">
        <v>43054</v>
      </c>
      <c r="E713" s="39" t="s">
        <v>34</v>
      </c>
      <c r="F713" s="39" t="s">
        <v>53</v>
      </c>
      <c r="G713" s="39" t="s">
        <v>275</v>
      </c>
      <c r="H713" s="39" t="s">
        <v>666</v>
      </c>
      <c r="I713" s="39" t="s">
        <v>244</v>
      </c>
      <c r="J713" s="44">
        <v>1.89</v>
      </c>
      <c r="K713" s="39" t="s">
        <v>100</v>
      </c>
      <c r="L713" s="39" t="s">
        <v>60</v>
      </c>
      <c r="M713" s="39" t="str">
        <f>+VLOOKUP(C713/1,Map!A:B,2,FALSE)</f>
        <v>Other revenue - late payment charge</v>
      </c>
      <c r="N713" s="39" t="str">
        <f>+VLOOKUP(L713/1,Map!E:G,3,FALSE)</f>
        <v>KY-CENTRAL</v>
      </c>
    </row>
    <row r="714" spans="1:14" hidden="1">
      <c r="A714" s="39" t="s">
        <v>95</v>
      </c>
      <c r="B714" s="39" t="s">
        <v>96</v>
      </c>
      <c r="C714" s="39" t="s">
        <v>56</v>
      </c>
      <c r="D714" s="43">
        <v>43056</v>
      </c>
      <c r="E714" s="39" t="s">
        <v>34</v>
      </c>
      <c r="F714" s="39" t="s">
        <v>53</v>
      </c>
      <c r="G714" s="39" t="s">
        <v>275</v>
      </c>
      <c r="H714" s="39" t="s">
        <v>667</v>
      </c>
      <c r="I714" s="39" t="s">
        <v>244</v>
      </c>
      <c r="J714" s="44">
        <v>1.59</v>
      </c>
      <c r="K714" s="39" t="s">
        <v>100</v>
      </c>
      <c r="L714" s="39" t="s">
        <v>60</v>
      </c>
      <c r="M714" s="39" t="str">
        <f>+VLOOKUP(C714/1,Map!A:B,2,FALSE)</f>
        <v>Other revenue - late payment charge</v>
      </c>
      <c r="N714" s="39" t="str">
        <f>+VLOOKUP(L714/1,Map!E:G,3,FALSE)</f>
        <v>KY-CENTRAL</v>
      </c>
    </row>
    <row r="715" spans="1:14" hidden="1">
      <c r="A715" s="39" t="s">
        <v>95</v>
      </c>
      <c r="B715" s="39" t="s">
        <v>96</v>
      </c>
      <c r="C715" s="39" t="s">
        <v>56</v>
      </c>
      <c r="D715" s="43">
        <v>43059</v>
      </c>
      <c r="E715" s="39" t="s">
        <v>34</v>
      </c>
      <c r="F715" s="39" t="s">
        <v>53</v>
      </c>
      <c r="G715" s="39" t="s">
        <v>275</v>
      </c>
      <c r="H715" s="39" t="s">
        <v>668</v>
      </c>
      <c r="I715" s="39" t="s">
        <v>244</v>
      </c>
      <c r="J715" s="44">
        <v>15.43</v>
      </c>
      <c r="K715" s="39" t="s">
        <v>100</v>
      </c>
      <c r="L715" s="39" t="s">
        <v>60</v>
      </c>
      <c r="M715" s="39" t="str">
        <f>+VLOOKUP(C715/1,Map!A:B,2,FALSE)</f>
        <v>Other revenue - late payment charge</v>
      </c>
      <c r="N715" s="39" t="str">
        <f>+VLOOKUP(L715/1,Map!E:G,3,FALSE)</f>
        <v>KY-CENTRAL</v>
      </c>
    </row>
    <row r="716" spans="1:14" hidden="1">
      <c r="A716" s="39" t="s">
        <v>95</v>
      </c>
      <c r="B716" s="39" t="s">
        <v>96</v>
      </c>
      <c r="C716" s="39" t="s">
        <v>56</v>
      </c>
      <c r="D716" s="43">
        <v>43056</v>
      </c>
      <c r="E716" s="39" t="s">
        <v>34</v>
      </c>
      <c r="F716" s="39" t="s">
        <v>53</v>
      </c>
      <c r="G716" s="39" t="s">
        <v>275</v>
      </c>
      <c r="H716" s="39" t="s">
        <v>669</v>
      </c>
      <c r="I716" s="39" t="s">
        <v>99</v>
      </c>
      <c r="J716" s="44">
        <v>-2.2200000000000002</v>
      </c>
      <c r="K716" s="39" t="s">
        <v>100</v>
      </c>
      <c r="L716" s="39" t="s">
        <v>60</v>
      </c>
      <c r="M716" s="39" t="str">
        <f>+VLOOKUP(C716/1,Map!A:B,2,FALSE)</f>
        <v>Other revenue - late payment charge</v>
      </c>
      <c r="N716" s="39" t="str">
        <f>+VLOOKUP(L716/1,Map!E:G,3,FALSE)</f>
        <v>KY-CENTRAL</v>
      </c>
    </row>
    <row r="717" spans="1:14" hidden="1">
      <c r="A717" s="39" t="s">
        <v>95</v>
      </c>
      <c r="B717" s="39" t="s">
        <v>96</v>
      </c>
      <c r="C717" s="39" t="s">
        <v>56</v>
      </c>
      <c r="D717" s="43">
        <v>43059</v>
      </c>
      <c r="E717" s="39" t="s">
        <v>34</v>
      </c>
      <c r="F717" s="39" t="s">
        <v>53</v>
      </c>
      <c r="G717" s="39" t="s">
        <v>275</v>
      </c>
      <c r="H717" s="39" t="s">
        <v>670</v>
      </c>
      <c r="I717" s="39" t="s">
        <v>99</v>
      </c>
      <c r="J717" s="44">
        <v>-1208.71</v>
      </c>
      <c r="K717" s="39" t="s">
        <v>100</v>
      </c>
      <c r="L717" s="39" t="s">
        <v>60</v>
      </c>
      <c r="M717" s="39" t="str">
        <f>+VLOOKUP(C717/1,Map!A:B,2,FALSE)</f>
        <v>Other revenue - late payment charge</v>
      </c>
      <c r="N717" s="39" t="str">
        <f>+VLOOKUP(L717/1,Map!E:G,3,FALSE)</f>
        <v>KY-CENTRAL</v>
      </c>
    </row>
    <row r="718" spans="1:14" hidden="1">
      <c r="A718" s="39" t="s">
        <v>95</v>
      </c>
      <c r="B718" s="39" t="s">
        <v>96</v>
      </c>
      <c r="C718" s="39" t="s">
        <v>56</v>
      </c>
      <c r="D718" s="43">
        <v>43060</v>
      </c>
      <c r="E718" s="39" t="s">
        <v>34</v>
      </c>
      <c r="F718" s="39" t="s">
        <v>53</v>
      </c>
      <c r="G718" s="39" t="s">
        <v>275</v>
      </c>
      <c r="H718" s="39" t="s">
        <v>671</v>
      </c>
      <c r="I718" s="39" t="s">
        <v>99</v>
      </c>
      <c r="J718" s="44">
        <v>-4583.47</v>
      </c>
      <c r="K718" s="39" t="s">
        <v>100</v>
      </c>
      <c r="L718" s="39" t="s">
        <v>60</v>
      </c>
      <c r="M718" s="39" t="str">
        <f>+VLOOKUP(C718/1,Map!A:B,2,FALSE)</f>
        <v>Other revenue - late payment charge</v>
      </c>
      <c r="N718" s="39" t="str">
        <f>+VLOOKUP(L718/1,Map!E:G,3,FALSE)</f>
        <v>KY-CENTRAL</v>
      </c>
    </row>
    <row r="719" spans="1:14" hidden="1">
      <c r="A719" s="39" t="s">
        <v>95</v>
      </c>
      <c r="B719" s="39" t="s">
        <v>96</v>
      </c>
      <c r="C719" s="39" t="s">
        <v>56</v>
      </c>
      <c r="D719" s="43">
        <v>43060</v>
      </c>
      <c r="E719" s="39" t="s">
        <v>34</v>
      </c>
      <c r="F719" s="39" t="s">
        <v>53</v>
      </c>
      <c r="G719" s="39" t="s">
        <v>275</v>
      </c>
      <c r="H719" s="39" t="s">
        <v>671</v>
      </c>
      <c r="I719" s="39" t="s">
        <v>99</v>
      </c>
      <c r="J719" s="44">
        <v>-6.45</v>
      </c>
      <c r="K719" s="39" t="s">
        <v>100</v>
      </c>
      <c r="L719" s="39" t="s">
        <v>64</v>
      </c>
      <c r="M719" s="39" t="str">
        <f>+VLOOKUP(C719/1,Map!A:B,2,FALSE)</f>
        <v>Other revenue - late payment charge</v>
      </c>
      <c r="N719" s="39" t="str">
        <f>+VLOOKUP(L719/1,Map!E:G,3,FALSE)</f>
        <v>KY-NORTH</v>
      </c>
    </row>
    <row r="720" spans="1:14" hidden="1">
      <c r="A720" s="39" t="s">
        <v>95</v>
      </c>
      <c r="B720" s="39" t="s">
        <v>96</v>
      </c>
      <c r="C720" s="39" t="s">
        <v>56</v>
      </c>
      <c r="D720" s="43">
        <v>43060</v>
      </c>
      <c r="E720" s="39" t="s">
        <v>34</v>
      </c>
      <c r="F720" s="39" t="s">
        <v>53</v>
      </c>
      <c r="G720" s="39" t="s">
        <v>275</v>
      </c>
      <c r="H720" s="39" t="s">
        <v>671</v>
      </c>
      <c r="I720" s="39" t="s">
        <v>99</v>
      </c>
      <c r="J720" s="44">
        <v>-11.4</v>
      </c>
      <c r="K720" s="39" t="s">
        <v>100</v>
      </c>
      <c r="L720" s="39" t="s">
        <v>58</v>
      </c>
      <c r="M720" s="39" t="str">
        <f>+VLOOKUP(C720/1,Map!A:B,2,FALSE)</f>
        <v>Other revenue - late payment charge</v>
      </c>
      <c r="N720" s="39" t="str">
        <f>+VLOOKUP(L720/1,Map!E:G,3,FALSE)</f>
        <v>KY-CORPORATE</v>
      </c>
    </row>
    <row r="721" spans="1:14" hidden="1">
      <c r="A721" s="39" t="s">
        <v>95</v>
      </c>
      <c r="B721" s="39" t="s">
        <v>96</v>
      </c>
      <c r="C721" s="39" t="s">
        <v>56</v>
      </c>
      <c r="D721" s="43">
        <v>43049</v>
      </c>
      <c r="E721" s="39" t="s">
        <v>34</v>
      </c>
      <c r="F721" s="39" t="s">
        <v>53</v>
      </c>
      <c r="G721" s="39" t="s">
        <v>275</v>
      </c>
      <c r="H721" s="39" t="s">
        <v>672</v>
      </c>
      <c r="I721" s="39" t="s">
        <v>244</v>
      </c>
      <c r="J721" s="44">
        <v>1.72</v>
      </c>
      <c r="K721" s="39" t="s">
        <v>100</v>
      </c>
      <c r="L721" s="39" t="s">
        <v>60</v>
      </c>
      <c r="M721" s="39" t="str">
        <f>+VLOOKUP(C721/1,Map!A:B,2,FALSE)</f>
        <v>Other revenue - late payment charge</v>
      </c>
      <c r="N721" s="39" t="str">
        <f>+VLOOKUP(L721/1,Map!E:G,3,FALSE)</f>
        <v>KY-CENTRAL</v>
      </c>
    </row>
    <row r="722" spans="1:14" hidden="1">
      <c r="A722" s="39" t="s">
        <v>95</v>
      </c>
      <c r="B722" s="39" t="s">
        <v>96</v>
      </c>
      <c r="C722" s="39" t="s">
        <v>56</v>
      </c>
      <c r="D722" s="43">
        <v>43053</v>
      </c>
      <c r="E722" s="39" t="s">
        <v>34</v>
      </c>
      <c r="F722" s="39" t="s">
        <v>53</v>
      </c>
      <c r="G722" s="39" t="s">
        <v>275</v>
      </c>
      <c r="H722" s="39" t="s">
        <v>673</v>
      </c>
      <c r="I722" s="39" t="s">
        <v>244</v>
      </c>
      <c r="J722" s="44">
        <v>1.83</v>
      </c>
      <c r="K722" s="39" t="s">
        <v>100</v>
      </c>
      <c r="L722" s="39" t="s">
        <v>60</v>
      </c>
      <c r="M722" s="39" t="str">
        <f>+VLOOKUP(C722/1,Map!A:B,2,FALSE)</f>
        <v>Other revenue - late payment charge</v>
      </c>
      <c r="N722" s="39" t="str">
        <f>+VLOOKUP(L722/1,Map!E:G,3,FALSE)</f>
        <v>KY-CENTRAL</v>
      </c>
    </row>
    <row r="723" spans="1:14" hidden="1">
      <c r="A723" s="39" t="s">
        <v>95</v>
      </c>
      <c r="B723" s="39" t="s">
        <v>96</v>
      </c>
      <c r="C723" s="39" t="s">
        <v>56</v>
      </c>
      <c r="D723" s="43">
        <v>43059</v>
      </c>
      <c r="E723" s="39" t="s">
        <v>34</v>
      </c>
      <c r="F723" s="39" t="s">
        <v>53</v>
      </c>
      <c r="G723" s="39" t="s">
        <v>275</v>
      </c>
      <c r="H723" s="39" t="s">
        <v>674</v>
      </c>
      <c r="I723" s="39" t="s">
        <v>244</v>
      </c>
      <c r="J723" s="44">
        <v>2.1800000000000002</v>
      </c>
      <c r="K723" s="39" t="s">
        <v>100</v>
      </c>
      <c r="L723" s="39" t="s">
        <v>64</v>
      </c>
      <c r="M723" s="39" t="str">
        <f>+VLOOKUP(C723/1,Map!A:B,2,FALSE)</f>
        <v>Other revenue - late payment charge</v>
      </c>
      <c r="N723" s="39" t="str">
        <f>+VLOOKUP(L723/1,Map!E:G,3,FALSE)</f>
        <v>KY-NORTH</v>
      </c>
    </row>
    <row r="724" spans="1:14" hidden="1">
      <c r="A724" s="39" t="s">
        <v>95</v>
      </c>
      <c r="B724" s="39" t="s">
        <v>96</v>
      </c>
      <c r="C724" s="39" t="s">
        <v>56</v>
      </c>
      <c r="D724" s="43">
        <v>43059</v>
      </c>
      <c r="E724" s="39" t="s">
        <v>34</v>
      </c>
      <c r="F724" s="39" t="s">
        <v>53</v>
      </c>
      <c r="G724" s="39" t="s">
        <v>275</v>
      </c>
      <c r="H724" s="39" t="s">
        <v>674</v>
      </c>
      <c r="I724" s="39" t="s">
        <v>244</v>
      </c>
      <c r="J724" s="44">
        <v>11.05</v>
      </c>
      <c r="K724" s="39" t="s">
        <v>100</v>
      </c>
      <c r="L724" s="39" t="s">
        <v>60</v>
      </c>
      <c r="M724" s="39" t="str">
        <f>+VLOOKUP(C724/1,Map!A:B,2,FALSE)</f>
        <v>Other revenue - late payment charge</v>
      </c>
      <c r="N724" s="39" t="str">
        <f>+VLOOKUP(L724/1,Map!E:G,3,FALSE)</f>
        <v>KY-CENTRAL</v>
      </c>
    </row>
    <row r="725" spans="1:14" hidden="1">
      <c r="A725" s="39" t="s">
        <v>95</v>
      </c>
      <c r="B725" s="39" t="s">
        <v>96</v>
      </c>
      <c r="C725" s="39" t="s">
        <v>56</v>
      </c>
      <c r="D725" s="43">
        <v>43059</v>
      </c>
      <c r="E725" s="39" t="s">
        <v>34</v>
      </c>
      <c r="F725" s="39" t="s">
        <v>53</v>
      </c>
      <c r="G725" s="39" t="s">
        <v>275</v>
      </c>
      <c r="H725" s="39" t="s">
        <v>675</v>
      </c>
      <c r="I725" s="39" t="s">
        <v>99</v>
      </c>
      <c r="J725" s="44">
        <v>-3.07</v>
      </c>
      <c r="K725" s="39" t="s">
        <v>100</v>
      </c>
      <c r="L725" s="39" t="s">
        <v>60</v>
      </c>
      <c r="M725" s="39" t="str">
        <f>+VLOOKUP(C725/1,Map!A:B,2,FALSE)</f>
        <v>Other revenue - late payment charge</v>
      </c>
      <c r="N725" s="39" t="str">
        <f>+VLOOKUP(L725/1,Map!E:G,3,FALSE)</f>
        <v>KY-CENTRAL</v>
      </c>
    </row>
    <row r="726" spans="1:14" hidden="1">
      <c r="A726" s="39" t="s">
        <v>95</v>
      </c>
      <c r="B726" s="39" t="s">
        <v>96</v>
      </c>
      <c r="C726" s="39" t="s">
        <v>56</v>
      </c>
      <c r="D726" s="43">
        <v>43060</v>
      </c>
      <c r="E726" s="39" t="s">
        <v>34</v>
      </c>
      <c r="F726" s="39" t="s">
        <v>53</v>
      </c>
      <c r="G726" s="39" t="s">
        <v>275</v>
      </c>
      <c r="H726" s="39" t="s">
        <v>676</v>
      </c>
      <c r="I726" s="39" t="s">
        <v>99</v>
      </c>
      <c r="J726" s="44">
        <v>-1.22</v>
      </c>
      <c r="K726" s="39" t="s">
        <v>100</v>
      </c>
      <c r="L726" s="39" t="s">
        <v>60</v>
      </c>
      <c r="M726" s="39" t="str">
        <f>+VLOOKUP(C726/1,Map!A:B,2,FALSE)</f>
        <v>Other revenue - late payment charge</v>
      </c>
      <c r="N726" s="39" t="str">
        <f>+VLOOKUP(L726/1,Map!E:G,3,FALSE)</f>
        <v>KY-CENTRAL</v>
      </c>
    </row>
    <row r="727" spans="1:14" hidden="1">
      <c r="A727" s="39" t="s">
        <v>95</v>
      </c>
      <c r="B727" s="39" t="s">
        <v>96</v>
      </c>
      <c r="C727" s="39" t="s">
        <v>56</v>
      </c>
      <c r="D727" s="43">
        <v>43053</v>
      </c>
      <c r="E727" s="39" t="s">
        <v>34</v>
      </c>
      <c r="F727" s="39" t="s">
        <v>53</v>
      </c>
      <c r="G727" s="39" t="s">
        <v>275</v>
      </c>
      <c r="H727" s="39" t="s">
        <v>677</v>
      </c>
      <c r="I727" s="39" t="s">
        <v>244</v>
      </c>
      <c r="J727" s="44">
        <v>3.13</v>
      </c>
      <c r="K727" s="39" t="s">
        <v>100</v>
      </c>
      <c r="L727" s="39" t="s">
        <v>60</v>
      </c>
      <c r="M727" s="39" t="str">
        <f>+VLOOKUP(C727/1,Map!A:B,2,FALSE)</f>
        <v>Other revenue - late payment charge</v>
      </c>
      <c r="N727" s="39" t="str">
        <f>+VLOOKUP(L727/1,Map!E:G,3,FALSE)</f>
        <v>KY-CENTRAL</v>
      </c>
    </row>
    <row r="728" spans="1:14" hidden="1">
      <c r="A728" s="39" t="s">
        <v>95</v>
      </c>
      <c r="B728" s="39" t="s">
        <v>96</v>
      </c>
      <c r="C728" s="39" t="s">
        <v>56</v>
      </c>
      <c r="D728" s="43">
        <v>43060</v>
      </c>
      <c r="E728" s="39" t="s">
        <v>34</v>
      </c>
      <c r="F728" s="39" t="s">
        <v>53</v>
      </c>
      <c r="G728" s="39" t="s">
        <v>275</v>
      </c>
      <c r="H728" s="39" t="s">
        <v>678</v>
      </c>
      <c r="I728" s="39" t="s">
        <v>244</v>
      </c>
      <c r="J728" s="44">
        <v>32.43</v>
      </c>
      <c r="K728" s="39" t="s">
        <v>100</v>
      </c>
      <c r="L728" s="39" t="s">
        <v>60</v>
      </c>
      <c r="M728" s="39" t="str">
        <f>+VLOOKUP(C728/1,Map!A:B,2,FALSE)</f>
        <v>Other revenue - late payment charge</v>
      </c>
      <c r="N728" s="39" t="str">
        <f>+VLOOKUP(L728/1,Map!E:G,3,FALSE)</f>
        <v>KY-CENTRAL</v>
      </c>
    </row>
    <row r="729" spans="1:14" hidden="1">
      <c r="A729" s="39" t="s">
        <v>95</v>
      </c>
      <c r="B729" s="39" t="s">
        <v>96</v>
      </c>
      <c r="C729" s="39" t="s">
        <v>56</v>
      </c>
      <c r="D729" s="43">
        <v>43061</v>
      </c>
      <c r="E729" s="39" t="s">
        <v>34</v>
      </c>
      <c r="F729" s="39" t="s">
        <v>53</v>
      </c>
      <c r="G729" s="39" t="s">
        <v>275</v>
      </c>
      <c r="H729" s="39" t="s">
        <v>679</v>
      </c>
      <c r="I729" s="39" t="s">
        <v>99</v>
      </c>
      <c r="J729" s="44">
        <v>-3.1</v>
      </c>
      <c r="K729" s="39" t="s">
        <v>100</v>
      </c>
      <c r="L729" s="39" t="s">
        <v>58</v>
      </c>
      <c r="M729" s="39" t="str">
        <f>+VLOOKUP(C729/1,Map!A:B,2,FALSE)</f>
        <v>Other revenue - late payment charge</v>
      </c>
      <c r="N729" s="39" t="str">
        <f>+VLOOKUP(L729/1,Map!E:G,3,FALSE)</f>
        <v>KY-CORPORATE</v>
      </c>
    </row>
    <row r="730" spans="1:14" hidden="1">
      <c r="A730" s="39" t="s">
        <v>95</v>
      </c>
      <c r="B730" s="39" t="s">
        <v>96</v>
      </c>
      <c r="C730" s="39" t="s">
        <v>56</v>
      </c>
      <c r="D730" s="43">
        <v>43061</v>
      </c>
      <c r="E730" s="39" t="s">
        <v>34</v>
      </c>
      <c r="F730" s="39" t="s">
        <v>53</v>
      </c>
      <c r="G730" s="39" t="s">
        <v>275</v>
      </c>
      <c r="H730" s="39" t="s">
        <v>679</v>
      </c>
      <c r="I730" s="39" t="s">
        <v>99</v>
      </c>
      <c r="J730" s="44">
        <v>-3685.5</v>
      </c>
      <c r="K730" s="39" t="s">
        <v>100</v>
      </c>
      <c r="L730" s="39" t="s">
        <v>60</v>
      </c>
      <c r="M730" s="39" t="str">
        <f>+VLOOKUP(C730/1,Map!A:B,2,FALSE)</f>
        <v>Other revenue - late payment charge</v>
      </c>
      <c r="N730" s="39" t="str">
        <f>+VLOOKUP(L730/1,Map!E:G,3,FALSE)</f>
        <v>KY-CENTRAL</v>
      </c>
    </row>
    <row r="731" spans="1:14" hidden="1">
      <c r="A731" s="39" t="s">
        <v>95</v>
      </c>
      <c r="B731" s="39" t="s">
        <v>96</v>
      </c>
      <c r="C731" s="39" t="s">
        <v>56</v>
      </c>
      <c r="D731" s="43">
        <v>43061</v>
      </c>
      <c r="E731" s="39" t="s">
        <v>34</v>
      </c>
      <c r="F731" s="39" t="s">
        <v>53</v>
      </c>
      <c r="G731" s="39" t="s">
        <v>275</v>
      </c>
      <c r="H731" s="39" t="s">
        <v>679</v>
      </c>
      <c r="I731" s="39" t="s">
        <v>99</v>
      </c>
      <c r="J731" s="44">
        <v>-18</v>
      </c>
      <c r="K731" s="39" t="s">
        <v>100</v>
      </c>
      <c r="L731" s="39" t="s">
        <v>66</v>
      </c>
      <c r="M731" s="39" t="str">
        <f>+VLOOKUP(C731/1,Map!A:B,2,FALSE)</f>
        <v>Other revenue - late payment charge</v>
      </c>
      <c r="N731" s="39" t="str">
        <f>+VLOOKUP(L731/1,Map!E:G,3,FALSE)</f>
        <v>KY-OWENTON WW</v>
      </c>
    </row>
    <row r="732" spans="1:14" hidden="1">
      <c r="A732" s="39" t="s">
        <v>95</v>
      </c>
      <c r="B732" s="39" t="s">
        <v>96</v>
      </c>
      <c r="C732" s="39" t="s">
        <v>56</v>
      </c>
      <c r="D732" s="43">
        <v>43061</v>
      </c>
      <c r="E732" s="39" t="s">
        <v>34</v>
      </c>
      <c r="F732" s="39" t="s">
        <v>53</v>
      </c>
      <c r="G732" s="39" t="s">
        <v>275</v>
      </c>
      <c r="H732" s="39" t="s">
        <v>680</v>
      </c>
      <c r="I732" s="39" t="s">
        <v>244</v>
      </c>
      <c r="J732" s="44">
        <v>14.41</v>
      </c>
      <c r="K732" s="39" t="s">
        <v>100</v>
      </c>
      <c r="L732" s="39" t="s">
        <v>60</v>
      </c>
      <c r="M732" s="39" t="str">
        <f>+VLOOKUP(C732/1,Map!A:B,2,FALSE)</f>
        <v>Other revenue - late payment charge</v>
      </c>
      <c r="N732" s="39" t="str">
        <f>+VLOOKUP(L732/1,Map!E:G,3,FALSE)</f>
        <v>KY-CENTRAL</v>
      </c>
    </row>
    <row r="733" spans="1:14" hidden="1">
      <c r="A733" s="39" t="s">
        <v>95</v>
      </c>
      <c r="B733" s="39" t="s">
        <v>96</v>
      </c>
      <c r="C733" s="39" t="s">
        <v>56</v>
      </c>
      <c r="D733" s="43">
        <v>43060</v>
      </c>
      <c r="E733" s="39" t="s">
        <v>34</v>
      </c>
      <c r="F733" s="39" t="s">
        <v>53</v>
      </c>
      <c r="G733" s="39" t="s">
        <v>275</v>
      </c>
      <c r="H733" s="39" t="s">
        <v>681</v>
      </c>
      <c r="I733" s="39" t="s">
        <v>99</v>
      </c>
      <c r="J733" s="44">
        <v>-370.28</v>
      </c>
      <c r="K733" s="39" t="s">
        <v>100</v>
      </c>
      <c r="L733" s="39" t="s">
        <v>60</v>
      </c>
      <c r="M733" s="39" t="str">
        <f>+VLOOKUP(C733/1,Map!A:B,2,FALSE)</f>
        <v>Other revenue - late payment charge</v>
      </c>
      <c r="N733" s="39" t="str">
        <f>+VLOOKUP(L733/1,Map!E:G,3,FALSE)</f>
        <v>KY-CENTRAL</v>
      </c>
    </row>
    <row r="734" spans="1:14" hidden="1">
      <c r="A734" s="39" t="s">
        <v>95</v>
      </c>
      <c r="B734" s="39" t="s">
        <v>96</v>
      </c>
      <c r="C734" s="39" t="s">
        <v>56</v>
      </c>
      <c r="D734" s="43">
        <v>43061</v>
      </c>
      <c r="E734" s="39" t="s">
        <v>34</v>
      </c>
      <c r="F734" s="39" t="s">
        <v>53</v>
      </c>
      <c r="G734" s="39" t="s">
        <v>275</v>
      </c>
      <c r="H734" s="39" t="s">
        <v>682</v>
      </c>
      <c r="I734" s="39" t="s">
        <v>99</v>
      </c>
      <c r="J734" s="44">
        <v>-1.86</v>
      </c>
      <c r="K734" s="39" t="s">
        <v>100</v>
      </c>
      <c r="L734" s="39" t="s">
        <v>58</v>
      </c>
      <c r="M734" s="39" t="str">
        <f>+VLOOKUP(C734/1,Map!A:B,2,FALSE)</f>
        <v>Other revenue - late payment charge</v>
      </c>
      <c r="N734" s="39" t="str">
        <f>+VLOOKUP(L734/1,Map!E:G,3,FALSE)</f>
        <v>KY-CORPORATE</v>
      </c>
    </row>
    <row r="735" spans="1:14" hidden="1">
      <c r="A735" s="39" t="s">
        <v>95</v>
      </c>
      <c r="B735" s="39" t="s">
        <v>96</v>
      </c>
      <c r="C735" s="39" t="s">
        <v>56</v>
      </c>
      <c r="D735" s="43">
        <v>43061</v>
      </c>
      <c r="E735" s="39" t="s">
        <v>34</v>
      </c>
      <c r="F735" s="39" t="s">
        <v>53</v>
      </c>
      <c r="G735" s="39" t="s">
        <v>275</v>
      </c>
      <c r="H735" s="39" t="s">
        <v>682</v>
      </c>
      <c r="I735" s="39" t="s">
        <v>99</v>
      </c>
      <c r="J735" s="44">
        <v>-2.04</v>
      </c>
      <c r="K735" s="39" t="s">
        <v>100</v>
      </c>
      <c r="L735" s="39" t="s">
        <v>64</v>
      </c>
      <c r="M735" s="39" t="str">
        <f>+VLOOKUP(C735/1,Map!A:B,2,FALSE)</f>
        <v>Other revenue - late payment charge</v>
      </c>
      <c r="N735" s="39" t="str">
        <f>+VLOOKUP(L735/1,Map!E:G,3,FALSE)</f>
        <v>KY-NORTH</v>
      </c>
    </row>
    <row r="736" spans="1:14" hidden="1">
      <c r="A736" s="39" t="s">
        <v>95</v>
      </c>
      <c r="B736" s="39" t="s">
        <v>96</v>
      </c>
      <c r="C736" s="39" t="s">
        <v>56</v>
      </c>
      <c r="D736" s="43">
        <v>43061</v>
      </c>
      <c r="E736" s="39" t="s">
        <v>34</v>
      </c>
      <c r="F736" s="39" t="s">
        <v>53</v>
      </c>
      <c r="G736" s="39" t="s">
        <v>275</v>
      </c>
      <c r="H736" s="39" t="s">
        <v>682</v>
      </c>
      <c r="I736" s="39" t="s">
        <v>99</v>
      </c>
      <c r="J736" s="44">
        <v>-106.14</v>
      </c>
      <c r="K736" s="39" t="s">
        <v>100</v>
      </c>
      <c r="L736" s="39" t="s">
        <v>60</v>
      </c>
      <c r="M736" s="39" t="str">
        <f>+VLOOKUP(C736/1,Map!A:B,2,FALSE)</f>
        <v>Other revenue - late payment charge</v>
      </c>
      <c r="N736" s="39" t="str">
        <f>+VLOOKUP(L736/1,Map!E:G,3,FALSE)</f>
        <v>KY-CENTRAL</v>
      </c>
    </row>
    <row r="737" spans="1:14" hidden="1">
      <c r="A737" s="39" t="s">
        <v>95</v>
      </c>
      <c r="B737" s="39" t="s">
        <v>96</v>
      </c>
      <c r="C737" s="39" t="s">
        <v>56</v>
      </c>
      <c r="D737" s="43">
        <v>43066</v>
      </c>
      <c r="E737" s="39" t="s">
        <v>34</v>
      </c>
      <c r="F737" s="39" t="s">
        <v>53</v>
      </c>
      <c r="G737" s="39" t="s">
        <v>275</v>
      </c>
      <c r="H737" s="39" t="s">
        <v>683</v>
      </c>
      <c r="I737" s="39" t="s">
        <v>99</v>
      </c>
      <c r="J737" s="44">
        <v>-257.37</v>
      </c>
      <c r="K737" s="39" t="s">
        <v>100</v>
      </c>
      <c r="L737" s="39" t="s">
        <v>64</v>
      </c>
      <c r="M737" s="39" t="str">
        <f>+VLOOKUP(C737/1,Map!A:B,2,FALSE)</f>
        <v>Other revenue - late payment charge</v>
      </c>
      <c r="N737" s="39" t="str">
        <f>+VLOOKUP(L737/1,Map!E:G,3,FALSE)</f>
        <v>KY-NORTH</v>
      </c>
    </row>
    <row r="738" spans="1:14" hidden="1">
      <c r="A738" s="39" t="s">
        <v>95</v>
      </c>
      <c r="B738" s="39" t="s">
        <v>96</v>
      </c>
      <c r="C738" s="39" t="s">
        <v>56</v>
      </c>
      <c r="D738" s="43">
        <v>43066</v>
      </c>
      <c r="E738" s="39" t="s">
        <v>34</v>
      </c>
      <c r="F738" s="39" t="s">
        <v>53</v>
      </c>
      <c r="G738" s="39" t="s">
        <v>275</v>
      </c>
      <c r="H738" s="39" t="s">
        <v>683</v>
      </c>
      <c r="I738" s="39" t="s">
        <v>99</v>
      </c>
      <c r="J738" s="44">
        <v>-3174.47</v>
      </c>
      <c r="K738" s="39" t="s">
        <v>100</v>
      </c>
      <c r="L738" s="39" t="s">
        <v>60</v>
      </c>
      <c r="M738" s="39" t="str">
        <f>+VLOOKUP(C738/1,Map!A:B,2,FALSE)</f>
        <v>Other revenue - late payment charge</v>
      </c>
      <c r="N738" s="39" t="str">
        <f>+VLOOKUP(L738/1,Map!E:G,3,FALSE)</f>
        <v>KY-CENTRAL</v>
      </c>
    </row>
    <row r="739" spans="1:14" hidden="1">
      <c r="A739" s="39" t="s">
        <v>95</v>
      </c>
      <c r="B739" s="39" t="s">
        <v>96</v>
      </c>
      <c r="C739" s="39" t="s">
        <v>56</v>
      </c>
      <c r="D739" s="43">
        <v>43045</v>
      </c>
      <c r="E739" s="39" t="s">
        <v>34</v>
      </c>
      <c r="F739" s="39" t="s">
        <v>53</v>
      </c>
      <c r="G739" s="39" t="s">
        <v>275</v>
      </c>
      <c r="H739" s="39" t="s">
        <v>684</v>
      </c>
      <c r="I739" s="39" t="s">
        <v>244</v>
      </c>
      <c r="J739" s="44">
        <v>4.1100000000000003</v>
      </c>
      <c r="K739" s="39" t="s">
        <v>100</v>
      </c>
      <c r="L739" s="39" t="s">
        <v>60</v>
      </c>
      <c r="M739" s="39" t="str">
        <f>+VLOOKUP(C739/1,Map!A:B,2,FALSE)</f>
        <v>Other revenue - late payment charge</v>
      </c>
      <c r="N739" s="39" t="str">
        <f>+VLOOKUP(L739/1,Map!E:G,3,FALSE)</f>
        <v>KY-CENTRAL</v>
      </c>
    </row>
    <row r="740" spans="1:14" hidden="1">
      <c r="A740" s="39" t="s">
        <v>95</v>
      </c>
      <c r="B740" s="39" t="s">
        <v>96</v>
      </c>
      <c r="C740" s="39" t="s">
        <v>56</v>
      </c>
      <c r="D740" s="43">
        <v>43056</v>
      </c>
      <c r="E740" s="39" t="s">
        <v>34</v>
      </c>
      <c r="F740" s="39" t="s">
        <v>53</v>
      </c>
      <c r="G740" s="39" t="s">
        <v>275</v>
      </c>
      <c r="H740" s="39" t="s">
        <v>685</v>
      </c>
      <c r="I740" s="39" t="s">
        <v>244</v>
      </c>
      <c r="J740" s="44">
        <v>4.6500000000000004</v>
      </c>
      <c r="K740" s="39" t="s">
        <v>100</v>
      </c>
      <c r="L740" s="39" t="s">
        <v>60</v>
      </c>
      <c r="M740" s="39" t="str">
        <f>+VLOOKUP(C740/1,Map!A:B,2,FALSE)</f>
        <v>Other revenue - late payment charge</v>
      </c>
      <c r="N740" s="39" t="str">
        <f>+VLOOKUP(L740/1,Map!E:G,3,FALSE)</f>
        <v>KY-CENTRAL</v>
      </c>
    </row>
    <row r="741" spans="1:14" hidden="1">
      <c r="A741" s="39" t="s">
        <v>95</v>
      </c>
      <c r="B741" s="39" t="s">
        <v>96</v>
      </c>
      <c r="C741" s="39" t="s">
        <v>56</v>
      </c>
      <c r="D741" s="43">
        <v>43061</v>
      </c>
      <c r="E741" s="39" t="s">
        <v>34</v>
      </c>
      <c r="F741" s="39" t="s">
        <v>53</v>
      </c>
      <c r="G741" s="39" t="s">
        <v>275</v>
      </c>
      <c r="H741" s="39" t="s">
        <v>686</v>
      </c>
      <c r="I741" s="39" t="s">
        <v>244</v>
      </c>
      <c r="J741" s="44">
        <v>26.45</v>
      </c>
      <c r="K741" s="39" t="s">
        <v>100</v>
      </c>
      <c r="L741" s="39" t="s">
        <v>60</v>
      </c>
      <c r="M741" s="39" t="str">
        <f>+VLOOKUP(C741/1,Map!A:B,2,FALSE)</f>
        <v>Other revenue - late payment charge</v>
      </c>
      <c r="N741" s="39" t="str">
        <f>+VLOOKUP(L741/1,Map!E:G,3,FALSE)</f>
        <v>KY-CENTRAL</v>
      </c>
    </row>
    <row r="742" spans="1:14" hidden="1">
      <c r="A742" s="39" t="s">
        <v>95</v>
      </c>
      <c r="B742" s="39" t="s">
        <v>96</v>
      </c>
      <c r="C742" s="39" t="s">
        <v>56</v>
      </c>
      <c r="D742" s="43">
        <v>43061</v>
      </c>
      <c r="E742" s="39" t="s">
        <v>34</v>
      </c>
      <c r="F742" s="39" t="s">
        <v>53</v>
      </c>
      <c r="G742" s="39" t="s">
        <v>275</v>
      </c>
      <c r="H742" s="39" t="s">
        <v>687</v>
      </c>
      <c r="I742" s="39" t="s">
        <v>244</v>
      </c>
      <c r="J742" s="44">
        <v>11.22</v>
      </c>
      <c r="K742" s="39" t="s">
        <v>100</v>
      </c>
      <c r="L742" s="39" t="s">
        <v>60</v>
      </c>
      <c r="M742" s="39" t="str">
        <f>+VLOOKUP(C742/1,Map!A:B,2,FALSE)</f>
        <v>Other revenue - late payment charge</v>
      </c>
      <c r="N742" s="39" t="str">
        <f>+VLOOKUP(L742/1,Map!E:G,3,FALSE)</f>
        <v>KY-CENTRAL</v>
      </c>
    </row>
    <row r="743" spans="1:14" hidden="1">
      <c r="A743" s="39" t="s">
        <v>95</v>
      </c>
      <c r="B743" s="39" t="s">
        <v>96</v>
      </c>
      <c r="C743" s="39" t="s">
        <v>56</v>
      </c>
      <c r="D743" s="43">
        <v>43063</v>
      </c>
      <c r="E743" s="39" t="s">
        <v>34</v>
      </c>
      <c r="F743" s="39" t="s">
        <v>53</v>
      </c>
      <c r="G743" s="39" t="s">
        <v>275</v>
      </c>
      <c r="H743" s="39" t="s">
        <v>688</v>
      </c>
      <c r="I743" s="39" t="s">
        <v>244</v>
      </c>
      <c r="J743" s="44">
        <v>335.79</v>
      </c>
      <c r="K743" s="39" t="s">
        <v>100</v>
      </c>
      <c r="L743" s="39" t="s">
        <v>60</v>
      </c>
      <c r="M743" s="39" t="str">
        <f>+VLOOKUP(C743/1,Map!A:B,2,FALSE)</f>
        <v>Other revenue - late payment charge</v>
      </c>
      <c r="N743" s="39" t="str">
        <f>+VLOOKUP(L743/1,Map!E:G,3,FALSE)</f>
        <v>KY-CENTRAL</v>
      </c>
    </row>
    <row r="744" spans="1:14" hidden="1">
      <c r="A744" s="39" t="s">
        <v>95</v>
      </c>
      <c r="B744" s="39" t="s">
        <v>96</v>
      </c>
      <c r="C744" s="39" t="s">
        <v>56</v>
      </c>
      <c r="D744" s="43">
        <v>43066</v>
      </c>
      <c r="E744" s="39" t="s">
        <v>34</v>
      </c>
      <c r="F744" s="39" t="s">
        <v>53</v>
      </c>
      <c r="G744" s="39" t="s">
        <v>275</v>
      </c>
      <c r="H744" s="39" t="s">
        <v>689</v>
      </c>
      <c r="I744" s="39" t="s">
        <v>244</v>
      </c>
      <c r="J744" s="44">
        <v>5.45</v>
      </c>
      <c r="K744" s="39" t="s">
        <v>100</v>
      </c>
      <c r="L744" s="39" t="s">
        <v>60</v>
      </c>
      <c r="M744" s="39" t="str">
        <f>+VLOOKUP(C744/1,Map!A:B,2,FALSE)</f>
        <v>Other revenue - late payment charge</v>
      </c>
      <c r="N744" s="39" t="str">
        <f>+VLOOKUP(L744/1,Map!E:G,3,FALSE)</f>
        <v>KY-CENTRAL</v>
      </c>
    </row>
    <row r="745" spans="1:14" hidden="1">
      <c r="A745" s="39" t="s">
        <v>95</v>
      </c>
      <c r="B745" s="39" t="s">
        <v>96</v>
      </c>
      <c r="C745" s="39" t="s">
        <v>56</v>
      </c>
      <c r="D745" s="43">
        <v>43061</v>
      </c>
      <c r="E745" s="39" t="s">
        <v>34</v>
      </c>
      <c r="F745" s="39" t="s">
        <v>53</v>
      </c>
      <c r="G745" s="39" t="s">
        <v>275</v>
      </c>
      <c r="H745" s="39" t="s">
        <v>690</v>
      </c>
      <c r="I745" s="39" t="s">
        <v>244</v>
      </c>
      <c r="J745" s="44">
        <v>2.46</v>
      </c>
      <c r="K745" s="39" t="s">
        <v>100</v>
      </c>
      <c r="L745" s="39" t="s">
        <v>60</v>
      </c>
      <c r="M745" s="39" t="str">
        <f>+VLOOKUP(C745/1,Map!A:B,2,FALSE)</f>
        <v>Other revenue - late payment charge</v>
      </c>
      <c r="N745" s="39" t="str">
        <f>+VLOOKUP(L745/1,Map!E:G,3,FALSE)</f>
        <v>KY-CENTRAL</v>
      </c>
    </row>
    <row r="746" spans="1:14" hidden="1">
      <c r="A746" s="39" t="s">
        <v>95</v>
      </c>
      <c r="B746" s="39" t="s">
        <v>96</v>
      </c>
      <c r="C746" s="39" t="s">
        <v>56</v>
      </c>
      <c r="D746" s="43">
        <v>43061</v>
      </c>
      <c r="E746" s="39" t="s">
        <v>34</v>
      </c>
      <c r="F746" s="39" t="s">
        <v>53</v>
      </c>
      <c r="G746" s="39" t="s">
        <v>275</v>
      </c>
      <c r="H746" s="39" t="s">
        <v>691</v>
      </c>
      <c r="I746" s="39" t="s">
        <v>99</v>
      </c>
      <c r="J746" s="44">
        <v>-0.68</v>
      </c>
      <c r="K746" s="39" t="s">
        <v>100</v>
      </c>
      <c r="L746" s="39" t="s">
        <v>58</v>
      </c>
      <c r="M746" s="39" t="str">
        <f>+VLOOKUP(C746/1,Map!A:B,2,FALSE)</f>
        <v>Other revenue - late payment charge</v>
      </c>
      <c r="N746" s="39" t="str">
        <f>+VLOOKUP(L746/1,Map!E:G,3,FALSE)</f>
        <v>KY-CORPORATE</v>
      </c>
    </row>
    <row r="747" spans="1:14" hidden="1">
      <c r="A747" s="39" t="s">
        <v>95</v>
      </c>
      <c r="B747" s="39" t="s">
        <v>96</v>
      </c>
      <c r="C747" s="39" t="s">
        <v>56</v>
      </c>
      <c r="D747" s="43">
        <v>43061</v>
      </c>
      <c r="E747" s="39" t="s">
        <v>34</v>
      </c>
      <c r="F747" s="39" t="s">
        <v>53</v>
      </c>
      <c r="G747" s="39" t="s">
        <v>275</v>
      </c>
      <c r="H747" s="39" t="s">
        <v>691</v>
      </c>
      <c r="I747" s="39" t="s">
        <v>99</v>
      </c>
      <c r="J747" s="44">
        <v>-57.78</v>
      </c>
      <c r="K747" s="39" t="s">
        <v>100</v>
      </c>
      <c r="L747" s="39" t="s">
        <v>60</v>
      </c>
      <c r="M747" s="39" t="str">
        <f>+VLOOKUP(C747/1,Map!A:B,2,FALSE)</f>
        <v>Other revenue - late payment charge</v>
      </c>
      <c r="N747" s="39" t="str">
        <f>+VLOOKUP(L747/1,Map!E:G,3,FALSE)</f>
        <v>KY-CENTRAL</v>
      </c>
    </row>
    <row r="748" spans="1:14" hidden="1">
      <c r="A748" s="39" t="s">
        <v>95</v>
      </c>
      <c r="B748" s="39" t="s">
        <v>96</v>
      </c>
      <c r="C748" s="39" t="s">
        <v>56</v>
      </c>
      <c r="D748" s="43">
        <v>43063</v>
      </c>
      <c r="E748" s="39" t="s">
        <v>34</v>
      </c>
      <c r="F748" s="39" t="s">
        <v>53</v>
      </c>
      <c r="G748" s="39" t="s">
        <v>275</v>
      </c>
      <c r="H748" s="39" t="s">
        <v>692</v>
      </c>
      <c r="I748" s="39" t="s">
        <v>99</v>
      </c>
      <c r="J748" s="44">
        <v>-361.93</v>
      </c>
      <c r="K748" s="39" t="s">
        <v>100</v>
      </c>
      <c r="L748" s="39" t="s">
        <v>60</v>
      </c>
      <c r="M748" s="39" t="str">
        <f>+VLOOKUP(C748/1,Map!A:B,2,FALSE)</f>
        <v>Other revenue - late payment charge</v>
      </c>
      <c r="N748" s="39" t="str">
        <f>+VLOOKUP(L748/1,Map!E:G,3,FALSE)</f>
        <v>KY-CENTRAL</v>
      </c>
    </row>
    <row r="749" spans="1:14" hidden="1">
      <c r="A749" s="39" t="s">
        <v>95</v>
      </c>
      <c r="B749" s="39" t="s">
        <v>96</v>
      </c>
      <c r="C749" s="39" t="s">
        <v>56</v>
      </c>
      <c r="D749" s="43">
        <v>43066</v>
      </c>
      <c r="E749" s="39" t="s">
        <v>34</v>
      </c>
      <c r="F749" s="39" t="s">
        <v>53</v>
      </c>
      <c r="G749" s="39" t="s">
        <v>275</v>
      </c>
      <c r="H749" s="39" t="s">
        <v>693</v>
      </c>
      <c r="I749" s="39" t="s">
        <v>99</v>
      </c>
      <c r="J749" s="44">
        <v>-0.38</v>
      </c>
      <c r="K749" s="39" t="s">
        <v>100</v>
      </c>
      <c r="L749" s="39" t="s">
        <v>60</v>
      </c>
      <c r="M749" s="39" t="str">
        <f>+VLOOKUP(C749/1,Map!A:B,2,FALSE)</f>
        <v>Other revenue - late payment charge</v>
      </c>
      <c r="N749" s="39" t="str">
        <f>+VLOOKUP(L749/1,Map!E:G,3,FALSE)</f>
        <v>KY-CENTRAL</v>
      </c>
    </row>
    <row r="750" spans="1:14" hidden="1">
      <c r="A750" s="39" t="s">
        <v>95</v>
      </c>
      <c r="B750" s="39" t="s">
        <v>96</v>
      </c>
      <c r="C750" s="39" t="s">
        <v>56</v>
      </c>
      <c r="D750" s="43">
        <v>43066</v>
      </c>
      <c r="E750" s="39" t="s">
        <v>34</v>
      </c>
      <c r="F750" s="39" t="s">
        <v>53</v>
      </c>
      <c r="G750" s="39" t="s">
        <v>275</v>
      </c>
      <c r="H750" s="39" t="s">
        <v>694</v>
      </c>
      <c r="I750" s="39" t="s">
        <v>99</v>
      </c>
      <c r="J750" s="44">
        <v>-1.21</v>
      </c>
      <c r="K750" s="39" t="s">
        <v>100</v>
      </c>
      <c r="L750" s="39" t="s">
        <v>60</v>
      </c>
      <c r="M750" s="39" t="str">
        <f>+VLOOKUP(C750/1,Map!A:B,2,FALSE)</f>
        <v>Other revenue - late payment charge</v>
      </c>
      <c r="N750" s="39" t="str">
        <f>+VLOOKUP(L750/1,Map!E:G,3,FALSE)</f>
        <v>KY-CENTRAL</v>
      </c>
    </row>
    <row r="751" spans="1:14" hidden="1">
      <c r="A751" s="39" t="s">
        <v>95</v>
      </c>
      <c r="B751" s="39" t="s">
        <v>96</v>
      </c>
      <c r="C751" s="39" t="s">
        <v>56</v>
      </c>
      <c r="D751" s="43">
        <v>43067</v>
      </c>
      <c r="E751" s="39" t="s">
        <v>34</v>
      </c>
      <c r="F751" s="39" t="s">
        <v>53</v>
      </c>
      <c r="G751" s="39" t="s">
        <v>275</v>
      </c>
      <c r="H751" s="39" t="s">
        <v>695</v>
      </c>
      <c r="I751" s="39" t="s">
        <v>99</v>
      </c>
      <c r="J751" s="44">
        <v>-0.91</v>
      </c>
      <c r="K751" s="39" t="s">
        <v>100</v>
      </c>
      <c r="L751" s="39" t="s">
        <v>60</v>
      </c>
      <c r="M751" s="39" t="str">
        <f>+VLOOKUP(C751/1,Map!A:B,2,FALSE)</f>
        <v>Other revenue - late payment charge</v>
      </c>
      <c r="N751" s="39" t="str">
        <f>+VLOOKUP(L751/1,Map!E:G,3,FALSE)</f>
        <v>KY-CENTRAL</v>
      </c>
    </row>
    <row r="752" spans="1:14" hidden="1">
      <c r="A752" s="39" t="s">
        <v>95</v>
      </c>
      <c r="B752" s="39" t="s">
        <v>96</v>
      </c>
      <c r="C752" s="39" t="s">
        <v>56</v>
      </c>
      <c r="D752" s="43">
        <v>43067</v>
      </c>
      <c r="E752" s="39" t="s">
        <v>34</v>
      </c>
      <c r="F752" s="39" t="s">
        <v>53</v>
      </c>
      <c r="G752" s="39" t="s">
        <v>275</v>
      </c>
      <c r="H752" s="39" t="s">
        <v>696</v>
      </c>
      <c r="I752" s="39" t="s">
        <v>99</v>
      </c>
      <c r="J752" s="44">
        <v>-1947.21</v>
      </c>
      <c r="K752" s="39" t="s">
        <v>100</v>
      </c>
      <c r="L752" s="39" t="s">
        <v>60</v>
      </c>
      <c r="M752" s="39" t="str">
        <f>+VLOOKUP(C752/1,Map!A:B,2,FALSE)</f>
        <v>Other revenue - late payment charge</v>
      </c>
      <c r="N752" s="39" t="str">
        <f>+VLOOKUP(L752/1,Map!E:G,3,FALSE)</f>
        <v>KY-CENTRAL</v>
      </c>
    </row>
    <row r="753" spans="1:14" hidden="1">
      <c r="A753" s="39" t="s">
        <v>95</v>
      </c>
      <c r="B753" s="39" t="s">
        <v>96</v>
      </c>
      <c r="C753" s="39" t="s">
        <v>56</v>
      </c>
      <c r="D753" s="43">
        <v>43067</v>
      </c>
      <c r="E753" s="39" t="s">
        <v>34</v>
      </c>
      <c r="F753" s="39" t="s">
        <v>53</v>
      </c>
      <c r="G753" s="39" t="s">
        <v>275</v>
      </c>
      <c r="H753" s="39" t="s">
        <v>696</v>
      </c>
      <c r="I753" s="39" t="s">
        <v>99</v>
      </c>
      <c r="J753" s="44">
        <v>-21.67</v>
      </c>
      <c r="K753" s="39" t="s">
        <v>100</v>
      </c>
      <c r="L753" s="39" t="s">
        <v>64</v>
      </c>
      <c r="M753" s="39" t="str">
        <f>+VLOOKUP(C753/1,Map!A:B,2,FALSE)</f>
        <v>Other revenue - late payment charge</v>
      </c>
      <c r="N753" s="39" t="str">
        <f>+VLOOKUP(L753/1,Map!E:G,3,FALSE)</f>
        <v>KY-NORTH</v>
      </c>
    </row>
    <row r="754" spans="1:14" hidden="1">
      <c r="A754" s="39" t="s">
        <v>95</v>
      </c>
      <c r="B754" s="39" t="s">
        <v>96</v>
      </c>
      <c r="C754" s="39" t="s">
        <v>56</v>
      </c>
      <c r="D754" s="43">
        <v>43067</v>
      </c>
      <c r="E754" s="39" t="s">
        <v>34</v>
      </c>
      <c r="F754" s="39" t="s">
        <v>53</v>
      </c>
      <c r="G754" s="39" t="s">
        <v>275</v>
      </c>
      <c r="H754" s="39" t="s">
        <v>697</v>
      </c>
      <c r="I754" s="39" t="s">
        <v>244</v>
      </c>
      <c r="J754" s="44">
        <v>5.77</v>
      </c>
      <c r="K754" s="39" t="s">
        <v>100</v>
      </c>
      <c r="L754" s="39" t="s">
        <v>60</v>
      </c>
      <c r="M754" s="39" t="str">
        <f>+VLOOKUP(C754/1,Map!A:B,2,FALSE)</f>
        <v>Other revenue - late payment charge</v>
      </c>
      <c r="N754" s="39" t="str">
        <f>+VLOOKUP(L754/1,Map!E:G,3,FALSE)</f>
        <v>KY-CENTRAL</v>
      </c>
    </row>
    <row r="755" spans="1:14" hidden="1">
      <c r="A755" s="39" t="s">
        <v>95</v>
      </c>
      <c r="B755" s="39" t="s">
        <v>96</v>
      </c>
      <c r="C755" s="39" t="s">
        <v>56</v>
      </c>
      <c r="D755" s="43">
        <v>43068</v>
      </c>
      <c r="E755" s="39" t="s">
        <v>34</v>
      </c>
      <c r="F755" s="39" t="s">
        <v>53</v>
      </c>
      <c r="G755" s="39" t="s">
        <v>275</v>
      </c>
      <c r="H755" s="39" t="s">
        <v>698</v>
      </c>
      <c r="I755" s="39" t="s">
        <v>99</v>
      </c>
      <c r="J755" s="44">
        <v>-2.11</v>
      </c>
      <c r="K755" s="39" t="s">
        <v>100</v>
      </c>
      <c r="L755" s="39" t="s">
        <v>66</v>
      </c>
      <c r="M755" s="39" t="str">
        <f>+VLOOKUP(C755/1,Map!A:B,2,FALSE)</f>
        <v>Other revenue - late payment charge</v>
      </c>
      <c r="N755" s="39" t="str">
        <f>+VLOOKUP(L755/1,Map!E:G,3,FALSE)</f>
        <v>KY-OWENTON WW</v>
      </c>
    </row>
    <row r="756" spans="1:14" hidden="1">
      <c r="A756" s="39" t="s">
        <v>95</v>
      </c>
      <c r="B756" s="39" t="s">
        <v>96</v>
      </c>
      <c r="C756" s="39" t="s">
        <v>56</v>
      </c>
      <c r="D756" s="43">
        <v>43068</v>
      </c>
      <c r="E756" s="39" t="s">
        <v>34</v>
      </c>
      <c r="F756" s="39" t="s">
        <v>53</v>
      </c>
      <c r="G756" s="39" t="s">
        <v>275</v>
      </c>
      <c r="H756" s="39" t="s">
        <v>698</v>
      </c>
      <c r="I756" s="39" t="s">
        <v>99</v>
      </c>
      <c r="J756" s="44">
        <v>-972.51</v>
      </c>
      <c r="K756" s="39" t="s">
        <v>100</v>
      </c>
      <c r="L756" s="39" t="s">
        <v>60</v>
      </c>
      <c r="M756" s="39" t="str">
        <f>+VLOOKUP(C756/1,Map!A:B,2,FALSE)</f>
        <v>Other revenue - late payment charge</v>
      </c>
      <c r="N756" s="39" t="str">
        <f>+VLOOKUP(L756/1,Map!E:G,3,FALSE)</f>
        <v>KY-CENTRAL</v>
      </c>
    </row>
    <row r="757" spans="1:14" hidden="1">
      <c r="A757" s="39" t="s">
        <v>95</v>
      </c>
      <c r="B757" s="39" t="s">
        <v>96</v>
      </c>
      <c r="C757" s="39" t="s">
        <v>56</v>
      </c>
      <c r="D757" s="43">
        <v>43060</v>
      </c>
      <c r="E757" s="39" t="s">
        <v>34</v>
      </c>
      <c r="F757" s="39" t="s">
        <v>53</v>
      </c>
      <c r="G757" s="39" t="s">
        <v>275</v>
      </c>
      <c r="H757" s="39" t="s">
        <v>699</v>
      </c>
      <c r="I757" s="39" t="s">
        <v>244</v>
      </c>
      <c r="J757" s="44">
        <v>0.54</v>
      </c>
      <c r="K757" s="39" t="s">
        <v>100</v>
      </c>
      <c r="L757" s="39" t="s">
        <v>60</v>
      </c>
      <c r="M757" s="39" t="str">
        <f>+VLOOKUP(C757/1,Map!A:B,2,FALSE)</f>
        <v>Other revenue - late payment charge</v>
      </c>
      <c r="N757" s="39" t="str">
        <f>+VLOOKUP(L757/1,Map!E:G,3,FALSE)</f>
        <v>KY-CENTRAL</v>
      </c>
    </row>
    <row r="758" spans="1:14" hidden="1">
      <c r="A758" s="39" t="s">
        <v>95</v>
      </c>
      <c r="B758" s="39" t="s">
        <v>96</v>
      </c>
      <c r="C758" s="39" t="s">
        <v>56</v>
      </c>
      <c r="D758" s="43">
        <v>43066</v>
      </c>
      <c r="E758" s="39" t="s">
        <v>34</v>
      </c>
      <c r="F758" s="39" t="s">
        <v>53</v>
      </c>
      <c r="G758" s="39" t="s">
        <v>275</v>
      </c>
      <c r="H758" s="39" t="s">
        <v>700</v>
      </c>
      <c r="I758" s="39" t="s">
        <v>244</v>
      </c>
      <c r="J758" s="44">
        <v>7.43</v>
      </c>
      <c r="K758" s="39" t="s">
        <v>100</v>
      </c>
      <c r="L758" s="39" t="s">
        <v>58</v>
      </c>
      <c r="M758" s="39" t="str">
        <f>+VLOOKUP(C758/1,Map!A:B,2,FALSE)</f>
        <v>Other revenue - late payment charge</v>
      </c>
      <c r="N758" s="39" t="str">
        <f>+VLOOKUP(L758/1,Map!E:G,3,FALSE)</f>
        <v>KY-CORPORATE</v>
      </c>
    </row>
    <row r="759" spans="1:14" hidden="1">
      <c r="A759" s="39" t="s">
        <v>95</v>
      </c>
      <c r="B759" s="39" t="s">
        <v>96</v>
      </c>
      <c r="C759" s="39" t="s">
        <v>56</v>
      </c>
      <c r="D759" s="43">
        <v>43046</v>
      </c>
      <c r="E759" s="39" t="s">
        <v>34</v>
      </c>
      <c r="F759" s="39" t="s">
        <v>53</v>
      </c>
      <c r="G759" s="39" t="s">
        <v>275</v>
      </c>
      <c r="H759" s="39" t="s">
        <v>701</v>
      </c>
      <c r="I759" s="39" t="s">
        <v>244</v>
      </c>
      <c r="J759" s="44">
        <v>1.64</v>
      </c>
      <c r="K759" s="39" t="s">
        <v>100</v>
      </c>
      <c r="L759" s="39" t="s">
        <v>60</v>
      </c>
      <c r="M759" s="39" t="str">
        <f>+VLOOKUP(C759/1,Map!A:B,2,FALSE)</f>
        <v>Other revenue - late payment charge</v>
      </c>
      <c r="N759" s="39" t="str">
        <f>+VLOOKUP(L759/1,Map!E:G,3,FALSE)</f>
        <v>KY-CENTRAL</v>
      </c>
    </row>
    <row r="760" spans="1:14" hidden="1">
      <c r="A760" s="39" t="s">
        <v>95</v>
      </c>
      <c r="B760" s="39" t="s">
        <v>96</v>
      </c>
      <c r="C760" s="39" t="s">
        <v>56</v>
      </c>
      <c r="D760" s="43">
        <v>43047</v>
      </c>
      <c r="E760" s="39" t="s">
        <v>34</v>
      </c>
      <c r="F760" s="39" t="s">
        <v>53</v>
      </c>
      <c r="G760" s="39" t="s">
        <v>275</v>
      </c>
      <c r="H760" s="39" t="s">
        <v>702</v>
      </c>
      <c r="I760" s="39" t="s">
        <v>244</v>
      </c>
      <c r="J760" s="44">
        <v>4.3600000000000003</v>
      </c>
      <c r="K760" s="39" t="s">
        <v>100</v>
      </c>
      <c r="L760" s="39" t="s">
        <v>60</v>
      </c>
      <c r="M760" s="39" t="str">
        <f>+VLOOKUP(C760/1,Map!A:B,2,FALSE)</f>
        <v>Other revenue - late payment charge</v>
      </c>
      <c r="N760" s="39" t="str">
        <f>+VLOOKUP(L760/1,Map!E:G,3,FALSE)</f>
        <v>KY-CENTRAL</v>
      </c>
    </row>
    <row r="761" spans="1:14" hidden="1">
      <c r="A761" s="39" t="s">
        <v>95</v>
      </c>
      <c r="B761" s="39" t="s">
        <v>96</v>
      </c>
      <c r="C761" s="39" t="s">
        <v>56</v>
      </c>
      <c r="D761" s="43">
        <v>43049</v>
      </c>
      <c r="E761" s="39" t="s">
        <v>34</v>
      </c>
      <c r="F761" s="39" t="s">
        <v>53</v>
      </c>
      <c r="G761" s="39" t="s">
        <v>275</v>
      </c>
      <c r="H761" s="39" t="s">
        <v>703</v>
      </c>
      <c r="I761" s="39" t="s">
        <v>244</v>
      </c>
      <c r="J761" s="44">
        <v>2.0699999999999998</v>
      </c>
      <c r="K761" s="39" t="s">
        <v>100</v>
      </c>
      <c r="L761" s="39" t="s">
        <v>60</v>
      </c>
      <c r="M761" s="39" t="str">
        <f>+VLOOKUP(C761/1,Map!A:B,2,FALSE)</f>
        <v>Other revenue - late payment charge</v>
      </c>
      <c r="N761" s="39" t="str">
        <f>+VLOOKUP(L761/1,Map!E:G,3,FALSE)</f>
        <v>KY-CENTRAL</v>
      </c>
    </row>
    <row r="762" spans="1:14" hidden="1">
      <c r="A762" s="39" t="s">
        <v>95</v>
      </c>
      <c r="B762" s="39" t="s">
        <v>96</v>
      </c>
      <c r="C762" s="39" t="s">
        <v>56</v>
      </c>
      <c r="D762" s="43">
        <v>43052</v>
      </c>
      <c r="E762" s="39" t="s">
        <v>34</v>
      </c>
      <c r="F762" s="39" t="s">
        <v>53</v>
      </c>
      <c r="G762" s="39" t="s">
        <v>275</v>
      </c>
      <c r="H762" s="39" t="s">
        <v>704</v>
      </c>
      <c r="I762" s="39" t="s">
        <v>244</v>
      </c>
      <c r="J762" s="44">
        <v>0.02</v>
      </c>
      <c r="K762" s="39" t="s">
        <v>100</v>
      </c>
      <c r="L762" s="39" t="s">
        <v>60</v>
      </c>
      <c r="M762" s="39" t="str">
        <f>+VLOOKUP(C762/1,Map!A:B,2,FALSE)</f>
        <v>Other revenue - late payment charge</v>
      </c>
      <c r="N762" s="39" t="str">
        <f>+VLOOKUP(L762/1,Map!E:G,3,FALSE)</f>
        <v>KY-CENTRAL</v>
      </c>
    </row>
    <row r="763" spans="1:14" hidden="1">
      <c r="A763" s="39" t="s">
        <v>95</v>
      </c>
      <c r="B763" s="39" t="s">
        <v>96</v>
      </c>
      <c r="C763" s="39" t="s">
        <v>56</v>
      </c>
      <c r="D763" s="43">
        <v>43054</v>
      </c>
      <c r="E763" s="39" t="s">
        <v>34</v>
      </c>
      <c r="F763" s="39" t="s">
        <v>53</v>
      </c>
      <c r="G763" s="39" t="s">
        <v>275</v>
      </c>
      <c r="H763" s="39" t="s">
        <v>705</v>
      </c>
      <c r="I763" s="39" t="s">
        <v>244</v>
      </c>
      <c r="J763" s="44">
        <v>2.13</v>
      </c>
      <c r="K763" s="39" t="s">
        <v>100</v>
      </c>
      <c r="L763" s="39" t="s">
        <v>60</v>
      </c>
      <c r="M763" s="39" t="str">
        <f>+VLOOKUP(C763/1,Map!A:B,2,FALSE)</f>
        <v>Other revenue - late payment charge</v>
      </c>
      <c r="N763" s="39" t="str">
        <f>+VLOOKUP(L763/1,Map!E:G,3,FALSE)</f>
        <v>KY-CENTRAL</v>
      </c>
    </row>
    <row r="764" spans="1:14" hidden="1">
      <c r="A764" s="39" t="s">
        <v>95</v>
      </c>
      <c r="B764" s="39" t="s">
        <v>96</v>
      </c>
      <c r="C764" s="39" t="s">
        <v>56</v>
      </c>
      <c r="D764" s="43">
        <v>43067</v>
      </c>
      <c r="E764" s="39" t="s">
        <v>34</v>
      </c>
      <c r="F764" s="39" t="s">
        <v>53</v>
      </c>
      <c r="G764" s="39" t="s">
        <v>275</v>
      </c>
      <c r="H764" s="39" t="s">
        <v>706</v>
      </c>
      <c r="I764" s="39" t="s">
        <v>244</v>
      </c>
      <c r="J764" s="44">
        <v>2.1800000000000002</v>
      </c>
      <c r="K764" s="39" t="s">
        <v>100</v>
      </c>
      <c r="L764" s="39" t="s">
        <v>60</v>
      </c>
      <c r="M764" s="39" t="str">
        <f>+VLOOKUP(C764/1,Map!A:B,2,FALSE)</f>
        <v>Other revenue - late payment charge</v>
      </c>
      <c r="N764" s="39" t="str">
        <f>+VLOOKUP(L764/1,Map!E:G,3,FALSE)</f>
        <v>KY-CENTRAL</v>
      </c>
    </row>
    <row r="765" spans="1:14" hidden="1">
      <c r="A765" s="39" t="s">
        <v>95</v>
      </c>
      <c r="B765" s="39" t="s">
        <v>96</v>
      </c>
      <c r="C765" s="39" t="s">
        <v>56</v>
      </c>
      <c r="D765" s="43">
        <v>43066</v>
      </c>
      <c r="E765" s="39" t="s">
        <v>34</v>
      </c>
      <c r="F765" s="39" t="s">
        <v>53</v>
      </c>
      <c r="G765" s="39" t="s">
        <v>275</v>
      </c>
      <c r="H765" s="39" t="s">
        <v>707</v>
      </c>
      <c r="I765" s="39" t="s">
        <v>244</v>
      </c>
      <c r="J765" s="44">
        <v>114.55</v>
      </c>
      <c r="K765" s="39" t="s">
        <v>100</v>
      </c>
      <c r="L765" s="39" t="s">
        <v>60</v>
      </c>
      <c r="M765" s="39" t="str">
        <f>+VLOOKUP(C765/1,Map!A:B,2,FALSE)</f>
        <v>Other revenue - late payment charge</v>
      </c>
      <c r="N765" s="39" t="str">
        <f>+VLOOKUP(L765/1,Map!E:G,3,FALSE)</f>
        <v>KY-CENTRAL</v>
      </c>
    </row>
    <row r="766" spans="1:14" hidden="1">
      <c r="A766" s="39" t="s">
        <v>95</v>
      </c>
      <c r="B766" s="39" t="s">
        <v>96</v>
      </c>
      <c r="C766" s="39" t="s">
        <v>56</v>
      </c>
      <c r="D766" s="43">
        <v>43067</v>
      </c>
      <c r="E766" s="39" t="s">
        <v>34</v>
      </c>
      <c r="F766" s="39" t="s">
        <v>53</v>
      </c>
      <c r="G766" s="39" t="s">
        <v>275</v>
      </c>
      <c r="H766" s="39" t="s">
        <v>708</v>
      </c>
      <c r="I766" s="39" t="s">
        <v>244</v>
      </c>
      <c r="J766" s="44">
        <v>2.02</v>
      </c>
      <c r="K766" s="39" t="s">
        <v>100</v>
      </c>
      <c r="L766" s="39" t="s">
        <v>60</v>
      </c>
      <c r="M766" s="39" t="str">
        <f>+VLOOKUP(C766/1,Map!A:B,2,FALSE)</f>
        <v>Other revenue - late payment charge</v>
      </c>
      <c r="N766" s="39" t="str">
        <f>+VLOOKUP(L766/1,Map!E:G,3,FALSE)</f>
        <v>KY-CENTRAL</v>
      </c>
    </row>
    <row r="767" spans="1:14" hidden="1">
      <c r="A767" s="39" t="s">
        <v>95</v>
      </c>
      <c r="B767" s="39" t="s">
        <v>96</v>
      </c>
      <c r="C767" s="39" t="s">
        <v>56</v>
      </c>
      <c r="D767" s="43">
        <v>43068</v>
      </c>
      <c r="E767" s="39" t="s">
        <v>34</v>
      </c>
      <c r="F767" s="39" t="s">
        <v>53</v>
      </c>
      <c r="G767" s="39" t="s">
        <v>275</v>
      </c>
      <c r="H767" s="39" t="s">
        <v>709</v>
      </c>
      <c r="I767" s="39" t="s">
        <v>244</v>
      </c>
      <c r="J767" s="44">
        <v>0.8</v>
      </c>
      <c r="K767" s="39" t="s">
        <v>100</v>
      </c>
      <c r="L767" s="39" t="s">
        <v>60</v>
      </c>
      <c r="M767" s="39" t="str">
        <f>+VLOOKUP(C767/1,Map!A:B,2,FALSE)</f>
        <v>Other revenue - late payment charge</v>
      </c>
      <c r="N767" s="39" t="str">
        <f>+VLOOKUP(L767/1,Map!E:G,3,FALSE)</f>
        <v>KY-CENTRAL</v>
      </c>
    </row>
    <row r="768" spans="1:14" hidden="1">
      <c r="A768" s="39" t="s">
        <v>95</v>
      </c>
      <c r="B768" s="39" t="s">
        <v>96</v>
      </c>
      <c r="C768" s="39" t="s">
        <v>56</v>
      </c>
      <c r="D768" s="43">
        <v>43068</v>
      </c>
      <c r="E768" s="39" t="s">
        <v>34</v>
      </c>
      <c r="F768" s="39" t="s">
        <v>53</v>
      </c>
      <c r="G768" s="39" t="s">
        <v>275</v>
      </c>
      <c r="H768" s="39" t="s">
        <v>710</v>
      </c>
      <c r="I768" s="39" t="s">
        <v>244</v>
      </c>
      <c r="J768" s="44">
        <v>6.6</v>
      </c>
      <c r="K768" s="39" t="s">
        <v>100</v>
      </c>
      <c r="L768" s="39" t="s">
        <v>60</v>
      </c>
      <c r="M768" s="39" t="str">
        <f>+VLOOKUP(C768/1,Map!A:B,2,FALSE)</f>
        <v>Other revenue - late payment charge</v>
      </c>
      <c r="N768" s="39" t="str">
        <f>+VLOOKUP(L768/1,Map!E:G,3,FALSE)</f>
        <v>KY-CENTRAL</v>
      </c>
    </row>
    <row r="769" spans="1:14" hidden="1">
      <c r="A769" s="39" t="s">
        <v>95</v>
      </c>
      <c r="B769" s="39" t="s">
        <v>96</v>
      </c>
      <c r="C769" s="39" t="s">
        <v>56</v>
      </c>
      <c r="D769" s="43">
        <v>43067</v>
      </c>
      <c r="E769" s="39" t="s">
        <v>34</v>
      </c>
      <c r="F769" s="39" t="s">
        <v>53</v>
      </c>
      <c r="G769" s="39" t="s">
        <v>275</v>
      </c>
      <c r="H769" s="39" t="s">
        <v>711</v>
      </c>
      <c r="I769" s="39" t="s">
        <v>99</v>
      </c>
      <c r="J769" s="44">
        <v>-6.69</v>
      </c>
      <c r="K769" s="39" t="s">
        <v>100</v>
      </c>
      <c r="L769" s="39" t="s">
        <v>60</v>
      </c>
      <c r="M769" s="39" t="str">
        <f>+VLOOKUP(C769/1,Map!A:B,2,FALSE)</f>
        <v>Other revenue - late payment charge</v>
      </c>
      <c r="N769" s="39" t="str">
        <f>+VLOOKUP(L769/1,Map!E:G,3,FALSE)</f>
        <v>KY-CENTRAL</v>
      </c>
    </row>
    <row r="770" spans="1:14" hidden="1">
      <c r="A770" s="39" t="s">
        <v>95</v>
      </c>
      <c r="B770" s="39" t="s">
        <v>96</v>
      </c>
      <c r="C770" s="39" t="s">
        <v>56</v>
      </c>
      <c r="D770" s="43">
        <v>43068</v>
      </c>
      <c r="E770" s="39" t="s">
        <v>34</v>
      </c>
      <c r="F770" s="39" t="s">
        <v>53</v>
      </c>
      <c r="G770" s="39" t="s">
        <v>275</v>
      </c>
      <c r="H770" s="39" t="s">
        <v>712</v>
      </c>
      <c r="I770" s="39" t="s">
        <v>99</v>
      </c>
      <c r="J770" s="44">
        <v>-0.46</v>
      </c>
      <c r="K770" s="39" t="s">
        <v>100</v>
      </c>
      <c r="L770" s="39" t="s">
        <v>64</v>
      </c>
      <c r="M770" s="39" t="str">
        <f>+VLOOKUP(C770/1,Map!A:B,2,FALSE)</f>
        <v>Other revenue - late payment charge</v>
      </c>
      <c r="N770" s="39" t="str">
        <f>+VLOOKUP(L770/1,Map!E:G,3,FALSE)</f>
        <v>KY-NORTH</v>
      </c>
    </row>
    <row r="771" spans="1:14" hidden="1">
      <c r="A771" s="39" t="s">
        <v>95</v>
      </c>
      <c r="B771" s="39" t="s">
        <v>96</v>
      </c>
      <c r="C771" s="39" t="s">
        <v>56</v>
      </c>
      <c r="D771" s="43">
        <v>43068</v>
      </c>
      <c r="E771" s="39" t="s">
        <v>34</v>
      </c>
      <c r="F771" s="39" t="s">
        <v>53</v>
      </c>
      <c r="G771" s="39" t="s">
        <v>275</v>
      </c>
      <c r="H771" s="39" t="s">
        <v>712</v>
      </c>
      <c r="I771" s="39" t="s">
        <v>99</v>
      </c>
      <c r="J771" s="44">
        <v>-82.29</v>
      </c>
      <c r="K771" s="39" t="s">
        <v>100</v>
      </c>
      <c r="L771" s="39" t="s">
        <v>60</v>
      </c>
      <c r="M771" s="39" t="str">
        <f>+VLOOKUP(C771/1,Map!A:B,2,FALSE)</f>
        <v>Other revenue - late payment charge</v>
      </c>
      <c r="N771" s="39" t="str">
        <f>+VLOOKUP(L771/1,Map!E:G,3,FALSE)</f>
        <v>KY-CENTRAL</v>
      </c>
    </row>
    <row r="772" spans="1:14" hidden="1">
      <c r="A772" s="39" t="s">
        <v>95</v>
      </c>
      <c r="B772" s="39" t="s">
        <v>96</v>
      </c>
      <c r="C772" s="39" t="s">
        <v>56</v>
      </c>
      <c r="D772" s="43">
        <v>43066</v>
      </c>
      <c r="E772" s="39" t="s">
        <v>34</v>
      </c>
      <c r="F772" s="39" t="s">
        <v>53</v>
      </c>
      <c r="G772" s="39" t="s">
        <v>275</v>
      </c>
      <c r="H772" s="39" t="s">
        <v>713</v>
      </c>
      <c r="I772" s="39" t="s">
        <v>99</v>
      </c>
      <c r="J772" s="44">
        <v>-1.47</v>
      </c>
      <c r="K772" s="39" t="s">
        <v>100</v>
      </c>
      <c r="L772" s="39" t="s">
        <v>60</v>
      </c>
      <c r="M772" s="39" t="str">
        <f>+VLOOKUP(C772/1,Map!A:B,2,FALSE)</f>
        <v>Other revenue - late payment charge</v>
      </c>
      <c r="N772" s="39" t="str">
        <f>+VLOOKUP(L772/1,Map!E:G,3,FALSE)</f>
        <v>KY-CENTRAL</v>
      </c>
    </row>
    <row r="773" spans="1:14" hidden="1">
      <c r="A773" s="39" t="s">
        <v>95</v>
      </c>
      <c r="B773" s="39" t="s">
        <v>96</v>
      </c>
      <c r="C773" s="39" t="s">
        <v>56</v>
      </c>
      <c r="D773" s="43">
        <v>43067</v>
      </c>
      <c r="E773" s="39" t="s">
        <v>34</v>
      </c>
      <c r="F773" s="39" t="s">
        <v>53</v>
      </c>
      <c r="G773" s="39" t="s">
        <v>275</v>
      </c>
      <c r="H773" s="39" t="s">
        <v>714</v>
      </c>
      <c r="I773" s="39" t="s">
        <v>99</v>
      </c>
      <c r="J773" s="44">
        <v>-116.57</v>
      </c>
      <c r="K773" s="39" t="s">
        <v>100</v>
      </c>
      <c r="L773" s="39" t="s">
        <v>60</v>
      </c>
      <c r="M773" s="39" t="str">
        <f>+VLOOKUP(C773/1,Map!A:B,2,FALSE)</f>
        <v>Other revenue - late payment charge</v>
      </c>
      <c r="N773" s="39" t="str">
        <f>+VLOOKUP(L773/1,Map!E:G,3,FALSE)</f>
        <v>KY-CENTRAL</v>
      </c>
    </row>
    <row r="774" spans="1:14" hidden="1">
      <c r="A774" s="39" t="s">
        <v>95</v>
      </c>
      <c r="B774" s="39" t="s">
        <v>96</v>
      </c>
      <c r="C774" s="39" t="s">
        <v>56</v>
      </c>
      <c r="D774" s="43">
        <v>43069</v>
      </c>
      <c r="E774" s="39" t="s">
        <v>34</v>
      </c>
      <c r="F774" s="39" t="s">
        <v>53</v>
      </c>
      <c r="G774" s="39" t="s">
        <v>275</v>
      </c>
      <c r="H774" s="39" t="s">
        <v>715</v>
      </c>
      <c r="I774" s="39" t="s">
        <v>99</v>
      </c>
      <c r="J774" s="44">
        <v>-2913.43</v>
      </c>
      <c r="K774" s="39" t="s">
        <v>100</v>
      </c>
      <c r="L774" s="39" t="s">
        <v>60</v>
      </c>
      <c r="M774" s="39" t="str">
        <f>+VLOOKUP(C774/1,Map!A:B,2,FALSE)</f>
        <v>Other revenue - late payment charge</v>
      </c>
      <c r="N774" s="39" t="str">
        <f>+VLOOKUP(L774/1,Map!E:G,3,FALSE)</f>
        <v>KY-CENTRAL</v>
      </c>
    </row>
    <row r="775" spans="1:14" hidden="1">
      <c r="A775" s="39" t="s">
        <v>95</v>
      </c>
      <c r="B775" s="39" t="s">
        <v>96</v>
      </c>
      <c r="C775" s="39" t="s">
        <v>56</v>
      </c>
      <c r="D775" s="43">
        <v>43069</v>
      </c>
      <c r="E775" s="39" t="s">
        <v>34</v>
      </c>
      <c r="F775" s="39" t="s">
        <v>53</v>
      </c>
      <c r="G775" s="39" t="s">
        <v>275</v>
      </c>
      <c r="H775" s="39" t="s">
        <v>715</v>
      </c>
      <c r="I775" s="39" t="s">
        <v>99</v>
      </c>
      <c r="J775" s="44">
        <v>-13.44</v>
      </c>
      <c r="K775" s="39" t="s">
        <v>100</v>
      </c>
      <c r="L775" s="39" t="s">
        <v>64</v>
      </c>
      <c r="M775" s="39" t="str">
        <f>+VLOOKUP(C775/1,Map!A:B,2,FALSE)</f>
        <v>Other revenue - late payment charge</v>
      </c>
      <c r="N775" s="39" t="str">
        <f>+VLOOKUP(L775/1,Map!E:G,3,FALSE)</f>
        <v>KY-NORTH</v>
      </c>
    </row>
    <row r="776" spans="1:14" hidden="1">
      <c r="A776" s="39" t="s">
        <v>95</v>
      </c>
      <c r="B776" s="39" t="s">
        <v>96</v>
      </c>
      <c r="C776" s="39" t="s">
        <v>56</v>
      </c>
      <c r="D776" s="43">
        <v>43068</v>
      </c>
      <c r="E776" s="39" t="s">
        <v>34</v>
      </c>
      <c r="F776" s="39" t="s">
        <v>53</v>
      </c>
      <c r="G776" s="39" t="s">
        <v>275</v>
      </c>
      <c r="H776" s="39" t="s">
        <v>716</v>
      </c>
      <c r="I776" s="39" t="s">
        <v>244</v>
      </c>
      <c r="J776" s="44">
        <v>14.94</v>
      </c>
      <c r="K776" s="39" t="s">
        <v>100</v>
      </c>
      <c r="L776" s="39" t="s">
        <v>60</v>
      </c>
      <c r="M776" s="39" t="str">
        <f>+VLOOKUP(C776/1,Map!A:B,2,FALSE)</f>
        <v>Other revenue - late payment charge</v>
      </c>
      <c r="N776" s="39" t="str">
        <f>+VLOOKUP(L776/1,Map!E:G,3,FALSE)</f>
        <v>KY-CENTRAL</v>
      </c>
    </row>
    <row r="777" spans="1:14" hidden="1">
      <c r="A777" s="39" t="s">
        <v>95</v>
      </c>
      <c r="B777" s="39" t="s">
        <v>96</v>
      </c>
      <c r="C777" s="39" t="s">
        <v>56</v>
      </c>
      <c r="D777" s="43">
        <v>43068</v>
      </c>
      <c r="E777" s="39" t="s">
        <v>34</v>
      </c>
      <c r="F777" s="39" t="s">
        <v>53</v>
      </c>
      <c r="G777" s="39" t="s">
        <v>275</v>
      </c>
      <c r="H777" s="39" t="s">
        <v>717</v>
      </c>
      <c r="I777" s="39" t="s">
        <v>244</v>
      </c>
      <c r="J777" s="44">
        <v>4.1399999999999997</v>
      </c>
      <c r="K777" s="39" t="s">
        <v>100</v>
      </c>
      <c r="L777" s="39" t="s">
        <v>60</v>
      </c>
      <c r="M777" s="39" t="str">
        <f>+VLOOKUP(C777/1,Map!A:B,2,FALSE)</f>
        <v>Other revenue - late payment charge</v>
      </c>
      <c r="N777" s="39" t="str">
        <f>+VLOOKUP(L777/1,Map!E:G,3,FALSE)</f>
        <v>KY-CENTRAL</v>
      </c>
    </row>
    <row r="778" spans="1:14" hidden="1">
      <c r="A778" s="39" t="s">
        <v>95</v>
      </c>
      <c r="B778" s="39" t="s">
        <v>96</v>
      </c>
      <c r="C778" s="39" t="s">
        <v>56</v>
      </c>
      <c r="D778" s="43">
        <v>43069</v>
      </c>
      <c r="E778" s="39" t="s">
        <v>34</v>
      </c>
      <c r="F778" s="39" t="s">
        <v>53</v>
      </c>
      <c r="G778" s="39" t="s">
        <v>275</v>
      </c>
      <c r="H778" s="39" t="s">
        <v>718</v>
      </c>
      <c r="I778" s="39" t="s">
        <v>244</v>
      </c>
      <c r="J778" s="44">
        <v>2.0699999999999998</v>
      </c>
      <c r="K778" s="39" t="s">
        <v>100</v>
      </c>
      <c r="L778" s="39" t="s">
        <v>58</v>
      </c>
      <c r="M778" s="39" t="str">
        <f>+VLOOKUP(C778/1,Map!A:B,2,FALSE)</f>
        <v>Other revenue - late payment charge</v>
      </c>
      <c r="N778" s="39" t="str">
        <f>+VLOOKUP(L778/1,Map!E:G,3,FALSE)</f>
        <v>KY-CORPORATE</v>
      </c>
    </row>
    <row r="779" spans="1:14" hidden="1">
      <c r="A779" s="39" t="s">
        <v>95</v>
      </c>
      <c r="B779" s="39" t="s">
        <v>96</v>
      </c>
      <c r="C779" s="39" t="s">
        <v>56</v>
      </c>
      <c r="D779" s="43">
        <v>43069</v>
      </c>
      <c r="E779" s="39" t="s">
        <v>34</v>
      </c>
      <c r="F779" s="39" t="s">
        <v>53</v>
      </c>
      <c r="G779" s="39" t="s">
        <v>275</v>
      </c>
      <c r="H779" s="39" t="s">
        <v>718</v>
      </c>
      <c r="I779" s="39" t="s">
        <v>244</v>
      </c>
      <c r="J779" s="44">
        <v>9.6300000000000008</v>
      </c>
      <c r="K779" s="39" t="s">
        <v>100</v>
      </c>
      <c r="L779" s="39" t="s">
        <v>60</v>
      </c>
      <c r="M779" s="39" t="str">
        <f>+VLOOKUP(C779/1,Map!A:B,2,FALSE)</f>
        <v>Other revenue - late payment charge</v>
      </c>
      <c r="N779" s="39" t="str">
        <f>+VLOOKUP(L779/1,Map!E:G,3,FALSE)</f>
        <v>KY-CENTRAL</v>
      </c>
    </row>
    <row r="780" spans="1:14" hidden="1">
      <c r="A780" s="39" t="s">
        <v>95</v>
      </c>
      <c r="B780" s="39" t="s">
        <v>96</v>
      </c>
      <c r="C780" s="39" t="s">
        <v>56</v>
      </c>
      <c r="D780" s="43">
        <v>43068</v>
      </c>
      <c r="E780" s="39" t="s">
        <v>34</v>
      </c>
      <c r="F780" s="39" t="s">
        <v>53</v>
      </c>
      <c r="G780" s="39" t="s">
        <v>275</v>
      </c>
      <c r="H780" s="39" t="s">
        <v>719</v>
      </c>
      <c r="I780" s="39" t="s">
        <v>99</v>
      </c>
      <c r="J780" s="44">
        <v>-530.76</v>
      </c>
      <c r="K780" s="39" t="s">
        <v>100</v>
      </c>
      <c r="L780" s="39" t="s">
        <v>60</v>
      </c>
      <c r="M780" s="39" t="str">
        <f>+VLOOKUP(C780/1,Map!A:B,2,FALSE)</f>
        <v>Other revenue - late payment charge</v>
      </c>
      <c r="N780" s="39" t="str">
        <f>+VLOOKUP(L780/1,Map!E:G,3,FALSE)</f>
        <v>KY-CENTRAL</v>
      </c>
    </row>
    <row r="781" spans="1:14" hidden="1">
      <c r="A781" s="39" t="s">
        <v>95</v>
      </c>
      <c r="B781" s="39" t="s">
        <v>96</v>
      </c>
      <c r="C781" s="39" t="s">
        <v>56</v>
      </c>
      <c r="D781" s="43">
        <v>43069</v>
      </c>
      <c r="E781" s="39" t="s">
        <v>34</v>
      </c>
      <c r="F781" s="39" t="s">
        <v>53</v>
      </c>
      <c r="G781" s="39" t="s">
        <v>275</v>
      </c>
      <c r="H781" s="39" t="s">
        <v>720</v>
      </c>
      <c r="I781" s="39" t="s">
        <v>99</v>
      </c>
      <c r="J781" s="44">
        <v>-43.4</v>
      </c>
      <c r="K781" s="39" t="s">
        <v>100</v>
      </c>
      <c r="L781" s="39" t="s">
        <v>60</v>
      </c>
      <c r="M781" s="39" t="str">
        <f>+VLOOKUP(C781/1,Map!A:B,2,FALSE)</f>
        <v>Other revenue - late payment charge</v>
      </c>
      <c r="N781" s="39" t="str">
        <f>+VLOOKUP(L781/1,Map!E:G,3,FALSE)</f>
        <v>KY-CENTRAL</v>
      </c>
    </row>
    <row r="782" spans="1:14" hidden="1">
      <c r="A782" s="39" t="s">
        <v>95</v>
      </c>
      <c r="B782" s="39" t="s">
        <v>96</v>
      </c>
      <c r="C782" s="39" t="s">
        <v>56</v>
      </c>
      <c r="D782" s="43">
        <v>43069</v>
      </c>
      <c r="E782" s="39" t="s">
        <v>34</v>
      </c>
      <c r="F782" s="39" t="s">
        <v>53</v>
      </c>
      <c r="G782" s="39" t="s">
        <v>275</v>
      </c>
      <c r="H782" s="39" t="s">
        <v>721</v>
      </c>
      <c r="I782" s="39" t="s">
        <v>99</v>
      </c>
      <c r="J782" s="44">
        <v>-2.31</v>
      </c>
      <c r="K782" s="39" t="s">
        <v>100</v>
      </c>
      <c r="L782" s="39" t="s">
        <v>58</v>
      </c>
      <c r="M782" s="39" t="str">
        <f>+VLOOKUP(C782/1,Map!A:B,2,FALSE)</f>
        <v>Other revenue - late payment charge</v>
      </c>
      <c r="N782" s="39" t="str">
        <f>+VLOOKUP(L782/1,Map!E:G,3,FALSE)</f>
        <v>KY-CORPORATE</v>
      </c>
    </row>
    <row r="783" spans="1:14" hidden="1">
      <c r="A783" s="39" t="s">
        <v>95</v>
      </c>
      <c r="B783" s="39" t="s">
        <v>96</v>
      </c>
      <c r="C783" s="39" t="s">
        <v>56</v>
      </c>
      <c r="D783" s="43">
        <v>43070</v>
      </c>
      <c r="E783" s="39" t="s">
        <v>34</v>
      </c>
      <c r="F783" s="39" t="s">
        <v>54</v>
      </c>
      <c r="G783" s="39" t="s">
        <v>275</v>
      </c>
      <c r="H783" s="39" t="s">
        <v>722</v>
      </c>
      <c r="I783" s="39" t="s">
        <v>99</v>
      </c>
      <c r="J783" s="44">
        <v>-5.6</v>
      </c>
      <c r="K783" s="39" t="s">
        <v>100</v>
      </c>
      <c r="L783" s="39" t="s">
        <v>64</v>
      </c>
      <c r="M783" s="39" t="str">
        <f>+VLOOKUP(C783/1,Map!A:B,2,FALSE)</f>
        <v>Other revenue - late payment charge</v>
      </c>
      <c r="N783" s="39" t="str">
        <f>+VLOOKUP(L783/1,Map!E:G,3,FALSE)</f>
        <v>KY-NORTH</v>
      </c>
    </row>
    <row r="784" spans="1:14" hidden="1">
      <c r="A784" s="39" t="s">
        <v>95</v>
      </c>
      <c r="B784" s="39" t="s">
        <v>96</v>
      </c>
      <c r="C784" s="39" t="s">
        <v>56</v>
      </c>
      <c r="D784" s="43">
        <v>43070</v>
      </c>
      <c r="E784" s="39" t="s">
        <v>34</v>
      </c>
      <c r="F784" s="39" t="s">
        <v>54</v>
      </c>
      <c r="G784" s="39" t="s">
        <v>275</v>
      </c>
      <c r="H784" s="39" t="s">
        <v>722</v>
      </c>
      <c r="I784" s="39" t="s">
        <v>99</v>
      </c>
      <c r="J784" s="44">
        <v>-2093.13</v>
      </c>
      <c r="K784" s="39" t="s">
        <v>100</v>
      </c>
      <c r="L784" s="39" t="s">
        <v>60</v>
      </c>
      <c r="M784" s="39" t="str">
        <f>+VLOOKUP(C784/1,Map!A:B,2,FALSE)</f>
        <v>Other revenue - late payment charge</v>
      </c>
      <c r="N784" s="39" t="str">
        <f>+VLOOKUP(L784/1,Map!E:G,3,FALSE)</f>
        <v>KY-CENTRAL</v>
      </c>
    </row>
    <row r="785" spans="1:14" hidden="1">
      <c r="A785" s="39" t="s">
        <v>95</v>
      </c>
      <c r="B785" s="39" t="s">
        <v>96</v>
      </c>
      <c r="C785" s="39" t="s">
        <v>56</v>
      </c>
      <c r="D785" s="43">
        <v>43070</v>
      </c>
      <c r="E785" s="39" t="s">
        <v>34</v>
      </c>
      <c r="F785" s="39" t="s">
        <v>54</v>
      </c>
      <c r="G785" s="39" t="s">
        <v>275</v>
      </c>
      <c r="H785" s="39" t="s">
        <v>722</v>
      </c>
      <c r="I785" s="39" t="s">
        <v>99</v>
      </c>
      <c r="J785" s="44">
        <v>-2.2999999999999998</v>
      </c>
      <c r="K785" s="39" t="s">
        <v>100</v>
      </c>
      <c r="L785" s="39" t="s">
        <v>66</v>
      </c>
      <c r="M785" s="39" t="str">
        <f>+VLOOKUP(C785/1,Map!A:B,2,FALSE)</f>
        <v>Other revenue - late payment charge</v>
      </c>
      <c r="N785" s="39" t="str">
        <f>+VLOOKUP(L785/1,Map!E:G,3,FALSE)</f>
        <v>KY-OWENTON WW</v>
      </c>
    </row>
    <row r="786" spans="1:14" hidden="1">
      <c r="A786" s="39" t="s">
        <v>95</v>
      </c>
      <c r="B786" s="39" t="s">
        <v>96</v>
      </c>
      <c r="C786" s="39" t="s">
        <v>56</v>
      </c>
      <c r="D786" s="43">
        <v>43042</v>
      </c>
      <c r="E786" s="39" t="s">
        <v>34</v>
      </c>
      <c r="F786" s="39" t="s">
        <v>53</v>
      </c>
      <c r="G786" s="39" t="s">
        <v>275</v>
      </c>
      <c r="H786" s="39" t="s">
        <v>723</v>
      </c>
      <c r="I786" s="39" t="s">
        <v>244</v>
      </c>
      <c r="J786" s="44">
        <v>0.97</v>
      </c>
      <c r="K786" s="39" t="s">
        <v>100</v>
      </c>
      <c r="L786" s="39" t="s">
        <v>60</v>
      </c>
      <c r="M786" s="39" t="str">
        <f>+VLOOKUP(C786/1,Map!A:B,2,FALSE)</f>
        <v>Other revenue - late payment charge</v>
      </c>
      <c r="N786" s="39" t="str">
        <f>+VLOOKUP(L786/1,Map!E:G,3,FALSE)</f>
        <v>KY-CENTRAL</v>
      </c>
    </row>
    <row r="787" spans="1:14" hidden="1">
      <c r="A787" s="39" t="s">
        <v>95</v>
      </c>
      <c r="B787" s="39" t="s">
        <v>96</v>
      </c>
      <c r="C787" s="39" t="s">
        <v>56</v>
      </c>
      <c r="D787" s="43">
        <v>43046</v>
      </c>
      <c r="E787" s="39" t="s">
        <v>34</v>
      </c>
      <c r="F787" s="39" t="s">
        <v>53</v>
      </c>
      <c r="G787" s="39" t="s">
        <v>275</v>
      </c>
      <c r="H787" s="39" t="s">
        <v>724</v>
      </c>
      <c r="I787" s="39" t="s">
        <v>244</v>
      </c>
      <c r="J787" s="44">
        <v>1</v>
      </c>
      <c r="K787" s="39" t="s">
        <v>100</v>
      </c>
      <c r="L787" s="39" t="s">
        <v>60</v>
      </c>
      <c r="M787" s="39" t="str">
        <f>+VLOOKUP(C787/1,Map!A:B,2,FALSE)</f>
        <v>Other revenue - late payment charge</v>
      </c>
      <c r="N787" s="39" t="str">
        <f>+VLOOKUP(L787/1,Map!E:G,3,FALSE)</f>
        <v>KY-CENTRAL</v>
      </c>
    </row>
    <row r="788" spans="1:14" hidden="1">
      <c r="A788" s="39" t="s">
        <v>95</v>
      </c>
      <c r="B788" s="39" t="s">
        <v>96</v>
      </c>
      <c r="C788" s="39" t="s">
        <v>56</v>
      </c>
      <c r="D788" s="43">
        <v>43061</v>
      </c>
      <c r="E788" s="39" t="s">
        <v>34</v>
      </c>
      <c r="F788" s="39" t="s">
        <v>53</v>
      </c>
      <c r="G788" s="39" t="s">
        <v>275</v>
      </c>
      <c r="H788" s="39" t="s">
        <v>725</v>
      </c>
      <c r="I788" s="39" t="s">
        <v>244</v>
      </c>
      <c r="J788" s="44">
        <v>0.99</v>
      </c>
      <c r="K788" s="39" t="s">
        <v>100</v>
      </c>
      <c r="L788" s="39" t="s">
        <v>60</v>
      </c>
      <c r="M788" s="39" t="str">
        <f>+VLOOKUP(C788/1,Map!A:B,2,FALSE)</f>
        <v>Other revenue - late payment charge</v>
      </c>
      <c r="N788" s="39" t="str">
        <f>+VLOOKUP(L788/1,Map!E:G,3,FALSE)</f>
        <v>KY-CENTRAL</v>
      </c>
    </row>
    <row r="789" spans="1:14" hidden="1">
      <c r="A789" s="39" t="s">
        <v>95</v>
      </c>
      <c r="B789" s="39" t="s">
        <v>96</v>
      </c>
      <c r="C789" s="39" t="s">
        <v>56</v>
      </c>
      <c r="D789" s="43">
        <v>43069</v>
      </c>
      <c r="E789" s="39" t="s">
        <v>34</v>
      </c>
      <c r="F789" s="39" t="s">
        <v>53</v>
      </c>
      <c r="G789" s="39" t="s">
        <v>275</v>
      </c>
      <c r="H789" s="39" t="s">
        <v>726</v>
      </c>
      <c r="I789" s="39" t="s">
        <v>244</v>
      </c>
      <c r="J789" s="44">
        <v>1.93</v>
      </c>
      <c r="K789" s="39" t="s">
        <v>100</v>
      </c>
      <c r="L789" s="39" t="s">
        <v>60</v>
      </c>
      <c r="M789" s="39" t="str">
        <f>+VLOOKUP(C789/1,Map!A:B,2,FALSE)</f>
        <v>Other revenue - late payment charge</v>
      </c>
      <c r="N789" s="39" t="str">
        <f>+VLOOKUP(L789/1,Map!E:G,3,FALSE)</f>
        <v>KY-CENTRAL</v>
      </c>
    </row>
    <row r="790" spans="1:14" hidden="1">
      <c r="A790" s="39" t="s">
        <v>95</v>
      </c>
      <c r="B790" s="39" t="s">
        <v>96</v>
      </c>
      <c r="C790" s="39" t="s">
        <v>56</v>
      </c>
      <c r="D790" s="43">
        <v>43070</v>
      </c>
      <c r="E790" s="39" t="s">
        <v>34</v>
      </c>
      <c r="F790" s="39" t="s">
        <v>54</v>
      </c>
      <c r="G790" s="39" t="s">
        <v>275</v>
      </c>
      <c r="H790" s="39" t="s">
        <v>727</v>
      </c>
      <c r="I790" s="39" t="s">
        <v>244</v>
      </c>
      <c r="J790" s="44">
        <v>58.74</v>
      </c>
      <c r="K790" s="39" t="s">
        <v>100</v>
      </c>
      <c r="L790" s="39" t="s">
        <v>60</v>
      </c>
      <c r="M790" s="39" t="str">
        <f>+VLOOKUP(C790/1,Map!A:B,2,FALSE)</f>
        <v>Other revenue - late payment charge</v>
      </c>
      <c r="N790" s="39" t="str">
        <f>+VLOOKUP(L790/1,Map!E:G,3,FALSE)</f>
        <v>KY-CENTRAL</v>
      </c>
    </row>
    <row r="791" spans="1:14" hidden="1">
      <c r="A791" s="39" t="s">
        <v>95</v>
      </c>
      <c r="B791" s="39" t="s">
        <v>96</v>
      </c>
      <c r="C791" s="39" t="s">
        <v>56</v>
      </c>
      <c r="D791" s="43">
        <v>43070</v>
      </c>
      <c r="E791" s="39" t="s">
        <v>34</v>
      </c>
      <c r="F791" s="39" t="s">
        <v>54</v>
      </c>
      <c r="G791" s="39" t="s">
        <v>275</v>
      </c>
      <c r="H791" s="39" t="s">
        <v>727</v>
      </c>
      <c r="I791" s="39" t="s">
        <v>244</v>
      </c>
      <c r="J791" s="44">
        <v>1.1200000000000001</v>
      </c>
      <c r="K791" s="39" t="s">
        <v>100</v>
      </c>
      <c r="L791" s="39" t="s">
        <v>58</v>
      </c>
      <c r="M791" s="39" t="str">
        <f>+VLOOKUP(C791/1,Map!A:B,2,FALSE)</f>
        <v>Other revenue - late payment charge</v>
      </c>
      <c r="N791" s="39" t="str">
        <f>+VLOOKUP(L791/1,Map!E:G,3,FALSE)</f>
        <v>KY-CORPORATE</v>
      </c>
    </row>
    <row r="792" spans="1:14" hidden="1">
      <c r="A792" s="39" t="s">
        <v>95</v>
      </c>
      <c r="B792" s="39" t="s">
        <v>96</v>
      </c>
      <c r="C792" s="39" t="s">
        <v>56</v>
      </c>
      <c r="D792" s="43">
        <v>43069</v>
      </c>
      <c r="E792" s="39" t="s">
        <v>34</v>
      </c>
      <c r="F792" s="39" t="s">
        <v>53</v>
      </c>
      <c r="G792" s="39" t="s">
        <v>275</v>
      </c>
      <c r="H792" s="39" t="s">
        <v>728</v>
      </c>
      <c r="I792" s="39" t="s">
        <v>99</v>
      </c>
      <c r="J792" s="44">
        <v>-31</v>
      </c>
      <c r="K792" s="39" t="s">
        <v>100</v>
      </c>
      <c r="L792" s="39" t="s">
        <v>60</v>
      </c>
      <c r="M792" s="39" t="str">
        <f>+VLOOKUP(C792/1,Map!A:B,2,FALSE)</f>
        <v>Other revenue - late payment charge</v>
      </c>
      <c r="N792" s="39" t="str">
        <f>+VLOOKUP(L792/1,Map!E:G,3,FALSE)</f>
        <v>KY-CENTRAL</v>
      </c>
    </row>
    <row r="793" spans="1:14" hidden="1">
      <c r="A793" s="39" t="s">
        <v>95</v>
      </c>
      <c r="B793" s="39" t="s">
        <v>96</v>
      </c>
      <c r="C793" s="39" t="s">
        <v>56</v>
      </c>
      <c r="D793" s="43">
        <v>43070</v>
      </c>
      <c r="E793" s="39" t="s">
        <v>34</v>
      </c>
      <c r="F793" s="39" t="s">
        <v>54</v>
      </c>
      <c r="G793" s="39" t="s">
        <v>275</v>
      </c>
      <c r="H793" s="39" t="s">
        <v>729</v>
      </c>
      <c r="I793" s="39" t="s">
        <v>99</v>
      </c>
      <c r="J793" s="44">
        <v>-31.56</v>
      </c>
      <c r="K793" s="39" t="s">
        <v>100</v>
      </c>
      <c r="L793" s="39" t="s">
        <v>60</v>
      </c>
      <c r="M793" s="39" t="str">
        <f>+VLOOKUP(C793/1,Map!A:B,2,FALSE)</f>
        <v>Other revenue - late payment charge</v>
      </c>
      <c r="N793" s="39" t="str">
        <f>+VLOOKUP(L793/1,Map!E:G,3,FALSE)</f>
        <v>KY-CENTRAL</v>
      </c>
    </row>
    <row r="794" spans="1:14" hidden="1">
      <c r="A794" s="39" t="s">
        <v>95</v>
      </c>
      <c r="B794" s="39" t="s">
        <v>96</v>
      </c>
      <c r="C794" s="39" t="s">
        <v>56</v>
      </c>
      <c r="D794" s="43">
        <v>43070</v>
      </c>
      <c r="E794" s="39" t="s">
        <v>34</v>
      </c>
      <c r="F794" s="39" t="s">
        <v>54</v>
      </c>
      <c r="G794" s="39" t="s">
        <v>275</v>
      </c>
      <c r="H794" s="39" t="s">
        <v>730</v>
      </c>
      <c r="I794" s="39" t="s">
        <v>99</v>
      </c>
      <c r="J794" s="44">
        <v>-3.07</v>
      </c>
      <c r="K794" s="39" t="s">
        <v>100</v>
      </c>
      <c r="L794" s="39" t="s">
        <v>60</v>
      </c>
      <c r="M794" s="39" t="str">
        <f>+VLOOKUP(C794/1,Map!A:B,2,FALSE)</f>
        <v>Other revenue - late payment charge</v>
      </c>
      <c r="N794" s="39" t="str">
        <f>+VLOOKUP(L794/1,Map!E:G,3,FALSE)</f>
        <v>KY-CENTRAL</v>
      </c>
    </row>
    <row r="795" spans="1:14" hidden="1">
      <c r="A795" s="39" t="s">
        <v>95</v>
      </c>
      <c r="B795" s="39" t="s">
        <v>96</v>
      </c>
      <c r="C795" s="39" t="s">
        <v>56</v>
      </c>
      <c r="D795" s="43">
        <v>43073</v>
      </c>
      <c r="E795" s="39" t="s">
        <v>34</v>
      </c>
      <c r="F795" s="39" t="s">
        <v>54</v>
      </c>
      <c r="G795" s="39" t="s">
        <v>275</v>
      </c>
      <c r="H795" s="39" t="s">
        <v>731</v>
      </c>
      <c r="I795" s="39" t="s">
        <v>99</v>
      </c>
      <c r="J795" s="44">
        <v>-2749.82</v>
      </c>
      <c r="K795" s="39" t="s">
        <v>100</v>
      </c>
      <c r="L795" s="39" t="s">
        <v>60</v>
      </c>
      <c r="M795" s="39" t="str">
        <f>+VLOOKUP(C795/1,Map!A:B,2,FALSE)</f>
        <v>Other revenue - late payment charge</v>
      </c>
      <c r="N795" s="39" t="str">
        <f>+VLOOKUP(L795/1,Map!E:G,3,FALSE)</f>
        <v>KY-CENTRAL</v>
      </c>
    </row>
    <row r="796" spans="1:14" hidden="1">
      <c r="A796" s="39" t="s">
        <v>95</v>
      </c>
      <c r="B796" s="39" t="s">
        <v>96</v>
      </c>
      <c r="C796" s="39" t="s">
        <v>56</v>
      </c>
      <c r="D796" s="43">
        <v>43071</v>
      </c>
      <c r="E796" s="39" t="s">
        <v>34</v>
      </c>
      <c r="F796" s="39" t="s">
        <v>54</v>
      </c>
      <c r="G796" s="39" t="s">
        <v>275</v>
      </c>
      <c r="H796" s="39" t="s">
        <v>732</v>
      </c>
      <c r="I796" s="39" t="s">
        <v>244</v>
      </c>
      <c r="J796" s="44">
        <v>4.37</v>
      </c>
      <c r="K796" s="39" t="s">
        <v>100</v>
      </c>
      <c r="L796" s="39" t="s">
        <v>60</v>
      </c>
      <c r="M796" s="39" t="str">
        <f>+VLOOKUP(C796/1,Map!A:B,2,FALSE)</f>
        <v>Other revenue - late payment charge</v>
      </c>
      <c r="N796" s="39" t="str">
        <f>+VLOOKUP(L796/1,Map!E:G,3,FALSE)</f>
        <v>KY-CENTRAL</v>
      </c>
    </row>
    <row r="797" spans="1:14" hidden="1">
      <c r="A797" s="39" t="s">
        <v>95</v>
      </c>
      <c r="B797" s="39" t="s">
        <v>96</v>
      </c>
      <c r="C797" s="39" t="s">
        <v>56</v>
      </c>
      <c r="D797" s="43">
        <v>43073</v>
      </c>
      <c r="E797" s="39" t="s">
        <v>34</v>
      </c>
      <c r="F797" s="39" t="s">
        <v>54</v>
      </c>
      <c r="G797" s="39" t="s">
        <v>275</v>
      </c>
      <c r="H797" s="39" t="s">
        <v>733</v>
      </c>
      <c r="I797" s="39" t="s">
        <v>244</v>
      </c>
      <c r="J797" s="44">
        <v>7.96</v>
      </c>
      <c r="K797" s="39" t="s">
        <v>100</v>
      </c>
      <c r="L797" s="39" t="s">
        <v>60</v>
      </c>
      <c r="M797" s="39" t="str">
        <f>+VLOOKUP(C797/1,Map!A:B,2,FALSE)</f>
        <v>Other revenue - late payment charge</v>
      </c>
      <c r="N797" s="39" t="str">
        <f>+VLOOKUP(L797/1,Map!E:G,3,FALSE)</f>
        <v>KY-CENTRAL</v>
      </c>
    </row>
    <row r="798" spans="1:14" hidden="1">
      <c r="A798" s="39" t="s">
        <v>95</v>
      </c>
      <c r="B798" s="39" t="s">
        <v>96</v>
      </c>
      <c r="C798" s="39" t="s">
        <v>56</v>
      </c>
      <c r="D798" s="43">
        <v>43070</v>
      </c>
      <c r="E798" s="39" t="s">
        <v>34</v>
      </c>
      <c r="F798" s="39" t="s">
        <v>54</v>
      </c>
      <c r="G798" s="39" t="s">
        <v>275</v>
      </c>
      <c r="H798" s="39" t="s">
        <v>734</v>
      </c>
      <c r="I798" s="39" t="s">
        <v>244</v>
      </c>
      <c r="J798" s="44">
        <v>9.15</v>
      </c>
      <c r="K798" s="39" t="s">
        <v>100</v>
      </c>
      <c r="L798" s="39" t="s">
        <v>60</v>
      </c>
      <c r="M798" s="39" t="str">
        <f>+VLOOKUP(C798/1,Map!A:B,2,FALSE)</f>
        <v>Other revenue - late payment charge</v>
      </c>
      <c r="N798" s="39" t="str">
        <f>+VLOOKUP(L798/1,Map!E:G,3,FALSE)</f>
        <v>KY-CENTRAL</v>
      </c>
    </row>
    <row r="799" spans="1:14" hidden="1">
      <c r="A799" s="39" t="s">
        <v>95</v>
      </c>
      <c r="B799" s="39" t="s">
        <v>96</v>
      </c>
      <c r="C799" s="39" t="s">
        <v>56</v>
      </c>
      <c r="D799" s="43">
        <v>43070</v>
      </c>
      <c r="E799" s="39" t="s">
        <v>34</v>
      </c>
      <c r="F799" s="39" t="s">
        <v>54</v>
      </c>
      <c r="G799" s="39" t="s">
        <v>275</v>
      </c>
      <c r="H799" s="39" t="s">
        <v>735</v>
      </c>
      <c r="I799" s="39" t="s">
        <v>244</v>
      </c>
      <c r="J799" s="44">
        <v>25.24</v>
      </c>
      <c r="K799" s="39" t="s">
        <v>100</v>
      </c>
      <c r="L799" s="39" t="s">
        <v>60</v>
      </c>
      <c r="M799" s="39" t="str">
        <f>+VLOOKUP(C799/1,Map!A:B,2,FALSE)</f>
        <v>Other revenue - late payment charge</v>
      </c>
      <c r="N799" s="39" t="str">
        <f>+VLOOKUP(L799/1,Map!E:G,3,FALSE)</f>
        <v>KY-CENTRAL</v>
      </c>
    </row>
    <row r="800" spans="1:14" hidden="1">
      <c r="A800" s="39" t="s">
        <v>95</v>
      </c>
      <c r="B800" s="39" t="s">
        <v>96</v>
      </c>
      <c r="C800" s="39" t="s">
        <v>56</v>
      </c>
      <c r="D800" s="43">
        <v>43070</v>
      </c>
      <c r="E800" s="39" t="s">
        <v>34</v>
      </c>
      <c r="F800" s="39" t="s">
        <v>54</v>
      </c>
      <c r="G800" s="39" t="s">
        <v>275</v>
      </c>
      <c r="H800" s="39" t="s">
        <v>736</v>
      </c>
      <c r="I800" s="39" t="s">
        <v>99</v>
      </c>
      <c r="J800" s="44">
        <v>-1.1499999999999999</v>
      </c>
      <c r="K800" s="39" t="s">
        <v>100</v>
      </c>
      <c r="L800" s="39" t="s">
        <v>60</v>
      </c>
      <c r="M800" s="39" t="str">
        <f>+VLOOKUP(C800/1,Map!A:B,2,FALSE)</f>
        <v>Other revenue - late payment charge</v>
      </c>
      <c r="N800" s="39" t="str">
        <f>+VLOOKUP(L800/1,Map!E:G,3,FALSE)</f>
        <v>KY-CENTRAL</v>
      </c>
    </row>
    <row r="801" spans="1:14" hidden="1">
      <c r="A801" s="39" t="s">
        <v>95</v>
      </c>
      <c r="B801" s="39" t="s">
        <v>96</v>
      </c>
      <c r="C801" s="39" t="s">
        <v>56</v>
      </c>
      <c r="D801" s="43">
        <v>43071</v>
      </c>
      <c r="E801" s="39" t="s">
        <v>34</v>
      </c>
      <c r="F801" s="39" t="s">
        <v>54</v>
      </c>
      <c r="G801" s="39" t="s">
        <v>275</v>
      </c>
      <c r="H801" s="39" t="s">
        <v>737</v>
      </c>
      <c r="I801" s="39" t="s">
        <v>99</v>
      </c>
      <c r="J801" s="44">
        <v>-223.57</v>
      </c>
      <c r="K801" s="39" t="s">
        <v>100</v>
      </c>
      <c r="L801" s="39" t="s">
        <v>60</v>
      </c>
      <c r="M801" s="39" t="str">
        <f>+VLOOKUP(C801/1,Map!A:B,2,FALSE)</f>
        <v>Other revenue - late payment charge</v>
      </c>
      <c r="N801" s="39" t="str">
        <f>+VLOOKUP(L801/1,Map!E:G,3,FALSE)</f>
        <v>KY-CENTRAL</v>
      </c>
    </row>
    <row r="802" spans="1:14" hidden="1">
      <c r="A802" s="39" t="s">
        <v>95</v>
      </c>
      <c r="B802" s="39" t="s">
        <v>96</v>
      </c>
      <c r="C802" s="39" t="s">
        <v>56</v>
      </c>
      <c r="D802" s="43">
        <v>43073</v>
      </c>
      <c r="E802" s="39" t="s">
        <v>34</v>
      </c>
      <c r="F802" s="39" t="s">
        <v>54</v>
      </c>
      <c r="G802" s="39" t="s">
        <v>275</v>
      </c>
      <c r="H802" s="39" t="s">
        <v>738</v>
      </c>
      <c r="I802" s="39" t="s">
        <v>99</v>
      </c>
      <c r="J802" s="44">
        <v>-3.65</v>
      </c>
      <c r="K802" s="39" t="s">
        <v>100</v>
      </c>
      <c r="L802" s="39" t="s">
        <v>60</v>
      </c>
      <c r="M802" s="39" t="str">
        <f>+VLOOKUP(C802/1,Map!A:B,2,FALSE)</f>
        <v>Other revenue - late payment charge</v>
      </c>
      <c r="N802" s="39" t="str">
        <f>+VLOOKUP(L802/1,Map!E:G,3,FALSE)</f>
        <v>KY-CENTRAL</v>
      </c>
    </row>
    <row r="803" spans="1:14" hidden="1">
      <c r="A803" s="39" t="s">
        <v>95</v>
      </c>
      <c r="B803" s="39" t="s">
        <v>96</v>
      </c>
      <c r="C803" s="39" t="s">
        <v>56</v>
      </c>
      <c r="D803" s="43">
        <v>43074</v>
      </c>
      <c r="E803" s="39" t="s">
        <v>34</v>
      </c>
      <c r="F803" s="39" t="s">
        <v>54</v>
      </c>
      <c r="G803" s="39" t="s">
        <v>275</v>
      </c>
      <c r="H803" s="39" t="s">
        <v>739</v>
      </c>
      <c r="I803" s="39" t="s">
        <v>99</v>
      </c>
      <c r="J803" s="44">
        <v>-5511.02</v>
      </c>
      <c r="K803" s="39" t="s">
        <v>100</v>
      </c>
      <c r="L803" s="39" t="s">
        <v>60</v>
      </c>
      <c r="M803" s="39" t="str">
        <f>+VLOOKUP(C803/1,Map!A:B,2,FALSE)</f>
        <v>Other revenue - late payment charge</v>
      </c>
      <c r="N803" s="39" t="str">
        <f>+VLOOKUP(L803/1,Map!E:G,3,FALSE)</f>
        <v>KY-CENTRAL</v>
      </c>
    </row>
    <row r="804" spans="1:14" hidden="1">
      <c r="A804" s="39" t="s">
        <v>95</v>
      </c>
      <c r="B804" s="39" t="s">
        <v>96</v>
      </c>
      <c r="C804" s="39" t="s">
        <v>56</v>
      </c>
      <c r="D804" s="43">
        <v>43075</v>
      </c>
      <c r="E804" s="39" t="s">
        <v>34</v>
      </c>
      <c r="F804" s="39" t="s">
        <v>54</v>
      </c>
      <c r="G804" s="39" t="s">
        <v>275</v>
      </c>
      <c r="H804" s="39" t="s">
        <v>740</v>
      </c>
      <c r="I804" s="39" t="s">
        <v>99</v>
      </c>
      <c r="J804" s="44">
        <v>-121.47</v>
      </c>
      <c r="K804" s="39" t="s">
        <v>100</v>
      </c>
      <c r="L804" s="39" t="s">
        <v>58</v>
      </c>
      <c r="M804" s="39" t="str">
        <f>+VLOOKUP(C804/1,Map!A:B,2,FALSE)</f>
        <v>Other revenue - late payment charge</v>
      </c>
      <c r="N804" s="39" t="str">
        <f>+VLOOKUP(L804/1,Map!E:G,3,FALSE)</f>
        <v>KY-CORPORATE</v>
      </c>
    </row>
    <row r="805" spans="1:14" hidden="1">
      <c r="A805" s="39" t="s">
        <v>95</v>
      </c>
      <c r="B805" s="39" t="s">
        <v>96</v>
      </c>
      <c r="C805" s="39" t="s">
        <v>56</v>
      </c>
      <c r="D805" s="43">
        <v>43075</v>
      </c>
      <c r="E805" s="39" t="s">
        <v>34</v>
      </c>
      <c r="F805" s="39" t="s">
        <v>54</v>
      </c>
      <c r="G805" s="39" t="s">
        <v>275</v>
      </c>
      <c r="H805" s="39" t="s">
        <v>740</v>
      </c>
      <c r="I805" s="39" t="s">
        <v>99</v>
      </c>
      <c r="J805" s="44">
        <v>-897.27</v>
      </c>
      <c r="K805" s="39" t="s">
        <v>100</v>
      </c>
      <c r="L805" s="39" t="s">
        <v>66</v>
      </c>
      <c r="M805" s="39" t="str">
        <f>+VLOOKUP(C805/1,Map!A:B,2,FALSE)</f>
        <v>Other revenue - late payment charge</v>
      </c>
      <c r="N805" s="39" t="str">
        <f>+VLOOKUP(L805/1,Map!E:G,3,FALSE)</f>
        <v>KY-OWENTON WW</v>
      </c>
    </row>
    <row r="806" spans="1:14" hidden="1">
      <c r="A806" s="39" t="s">
        <v>95</v>
      </c>
      <c r="B806" s="39" t="s">
        <v>96</v>
      </c>
      <c r="C806" s="39" t="s">
        <v>56</v>
      </c>
      <c r="D806" s="43">
        <v>43075</v>
      </c>
      <c r="E806" s="39" t="s">
        <v>34</v>
      </c>
      <c r="F806" s="39" t="s">
        <v>54</v>
      </c>
      <c r="G806" s="39" t="s">
        <v>275</v>
      </c>
      <c r="H806" s="39" t="s">
        <v>740</v>
      </c>
      <c r="I806" s="39" t="s">
        <v>99</v>
      </c>
      <c r="J806" s="44">
        <v>-4230.1499999999996</v>
      </c>
      <c r="K806" s="39" t="s">
        <v>100</v>
      </c>
      <c r="L806" s="39" t="s">
        <v>60</v>
      </c>
      <c r="M806" s="39" t="str">
        <f>+VLOOKUP(C806/1,Map!A:B,2,FALSE)</f>
        <v>Other revenue - late payment charge</v>
      </c>
      <c r="N806" s="39" t="str">
        <f>+VLOOKUP(L806/1,Map!E:G,3,FALSE)</f>
        <v>KY-CENTRAL</v>
      </c>
    </row>
    <row r="807" spans="1:14" hidden="1">
      <c r="A807" s="39" t="s">
        <v>95</v>
      </c>
      <c r="B807" s="39" t="s">
        <v>96</v>
      </c>
      <c r="C807" s="39" t="s">
        <v>56</v>
      </c>
      <c r="D807" s="43">
        <v>43075</v>
      </c>
      <c r="E807" s="39" t="s">
        <v>34</v>
      </c>
      <c r="F807" s="39" t="s">
        <v>54</v>
      </c>
      <c r="G807" s="39" t="s">
        <v>275</v>
      </c>
      <c r="H807" s="39" t="s">
        <v>740</v>
      </c>
      <c r="I807" s="39" t="s">
        <v>99</v>
      </c>
      <c r="J807" s="44">
        <v>-434.96</v>
      </c>
      <c r="K807" s="39" t="s">
        <v>100</v>
      </c>
      <c r="L807" s="39" t="s">
        <v>64</v>
      </c>
      <c r="M807" s="39" t="str">
        <f>+VLOOKUP(C807/1,Map!A:B,2,FALSE)</f>
        <v>Other revenue - late payment charge</v>
      </c>
      <c r="N807" s="39" t="str">
        <f>+VLOOKUP(L807/1,Map!E:G,3,FALSE)</f>
        <v>KY-NORTH</v>
      </c>
    </row>
    <row r="808" spans="1:14" hidden="1">
      <c r="A808" s="39" t="s">
        <v>95</v>
      </c>
      <c r="B808" s="39" t="s">
        <v>96</v>
      </c>
      <c r="C808" s="39" t="s">
        <v>56</v>
      </c>
      <c r="D808" s="43">
        <v>43073</v>
      </c>
      <c r="E808" s="39" t="s">
        <v>34</v>
      </c>
      <c r="F808" s="39" t="s">
        <v>54</v>
      </c>
      <c r="G808" s="39" t="s">
        <v>275</v>
      </c>
      <c r="H808" s="39" t="s">
        <v>741</v>
      </c>
      <c r="I808" s="39" t="s">
        <v>244</v>
      </c>
      <c r="J808" s="44">
        <v>1.89</v>
      </c>
      <c r="K808" s="39" t="s">
        <v>100</v>
      </c>
      <c r="L808" s="39" t="s">
        <v>60</v>
      </c>
      <c r="M808" s="39" t="str">
        <f>+VLOOKUP(C808/1,Map!A:B,2,FALSE)</f>
        <v>Other revenue - late payment charge</v>
      </c>
      <c r="N808" s="39" t="str">
        <f>+VLOOKUP(L808/1,Map!E:G,3,FALSE)</f>
        <v>KY-CENTRAL</v>
      </c>
    </row>
    <row r="809" spans="1:14" hidden="1">
      <c r="A809" s="39" t="s">
        <v>95</v>
      </c>
      <c r="B809" s="39" t="s">
        <v>96</v>
      </c>
      <c r="C809" s="39" t="s">
        <v>56</v>
      </c>
      <c r="D809" s="43">
        <v>43073</v>
      </c>
      <c r="E809" s="39" t="s">
        <v>34</v>
      </c>
      <c r="F809" s="39" t="s">
        <v>54</v>
      </c>
      <c r="G809" s="39" t="s">
        <v>275</v>
      </c>
      <c r="H809" s="39" t="s">
        <v>742</v>
      </c>
      <c r="I809" s="39" t="s">
        <v>244</v>
      </c>
      <c r="J809" s="44">
        <v>1.24</v>
      </c>
      <c r="K809" s="39" t="s">
        <v>100</v>
      </c>
      <c r="L809" s="39" t="s">
        <v>60</v>
      </c>
      <c r="M809" s="39" t="str">
        <f>+VLOOKUP(C809/1,Map!A:B,2,FALSE)</f>
        <v>Other revenue - late payment charge</v>
      </c>
      <c r="N809" s="39" t="str">
        <f>+VLOOKUP(L809/1,Map!E:G,3,FALSE)</f>
        <v>KY-CENTRAL</v>
      </c>
    </row>
    <row r="810" spans="1:14" hidden="1">
      <c r="A810" s="39" t="s">
        <v>95</v>
      </c>
      <c r="B810" s="39" t="s">
        <v>96</v>
      </c>
      <c r="C810" s="39" t="s">
        <v>56</v>
      </c>
      <c r="D810" s="43">
        <v>43074</v>
      </c>
      <c r="E810" s="39" t="s">
        <v>34</v>
      </c>
      <c r="F810" s="39" t="s">
        <v>54</v>
      </c>
      <c r="G810" s="39" t="s">
        <v>275</v>
      </c>
      <c r="H810" s="39" t="s">
        <v>743</v>
      </c>
      <c r="I810" s="39" t="s">
        <v>244</v>
      </c>
      <c r="J810" s="44">
        <v>39.85</v>
      </c>
      <c r="K810" s="39" t="s">
        <v>100</v>
      </c>
      <c r="L810" s="39" t="s">
        <v>60</v>
      </c>
      <c r="M810" s="39" t="str">
        <f>+VLOOKUP(C810/1,Map!A:B,2,FALSE)</f>
        <v>Other revenue - late payment charge</v>
      </c>
      <c r="N810" s="39" t="str">
        <f>+VLOOKUP(L810/1,Map!E:G,3,FALSE)</f>
        <v>KY-CENTRAL</v>
      </c>
    </row>
    <row r="811" spans="1:14" hidden="1">
      <c r="A811" s="39" t="s">
        <v>95</v>
      </c>
      <c r="B811" s="39" t="s">
        <v>96</v>
      </c>
      <c r="C811" s="39" t="s">
        <v>56</v>
      </c>
      <c r="D811" s="43">
        <v>43074</v>
      </c>
      <c r="E811" s="39" t="s">
        <v>34</v>
      </c>
      <c r="F811" s="39" t="s">
        <v>54</v>
      </c>
      <c r="G811" s="39" t="s">
        <v>275</v>
      </c>
      <c r="H811" s="39" t="s">
        <v>744</v>
      </c>
      <c r="I811" s="39" t="s">
        <v>99</v>
      </c>
      <c r="J811" s="44">
        <v>-17.88</v>
      </c>
      <c r="K811" s="39" t="s">
        <v>100</v>
      </c>
      <c r="L811" s="39" t="s">
        <v>60</v>
      </c>
      <c r="M811" s="39" t="str">
        <f>+VLOOKUP(C811/1,Map!A:B,2,FALSE)</f>
        <v>Other revenue - late payment charge</v>
      </c>
      <c r="N811" s="39" t="str">
        <f>+VLOOKUP(L811/1,Map!E:G,3,FALSE)</f>
        <v>KY-CENTRAL</v>
      </c>
    </row>
    <row r="812" spans="1:14" hidden="1">
      <c r="A812" s="39" t="s">
        <v>95</v>
      </c>
      <c r="B812" s="39" t="s">
        <v>96</v>
      </c>
      <c r="C812" s="39" t="s">
        <v>56</v>
      </c>
      <c r="D812" s="43">
        <v>43075</v>
      </c>
      <c r="E812" s="39" t="s">
        <v>34</v>
      </c>
      <c r="F812" s="39" t="s">
        <v>54</v>
      </c>
      <c r="G812" s="39" t="s">
        <v>275</v>
      </c>
      <c r="H812" s="39" t="s">
        <v>745</v>
      </c>
      <c r="I812" s="39" t="s">
        <v>99</v>
      </c>
      <c r="J812" s="44">
        <v>-0.64</v>
      </c>
      <c r="K812" s="39" t="s">
        <v>100</v>
      </c>
      <c r="L812" s="39" t="s">
        <v>64</v>
      </c>
      <c r="M812" s="39" t="str">
        <f>+VLOOKUP(C812/1,Map!A:B,2,FALSE)</f>
        <v>Other revenue - late payment charge</v>
      </c>
      <c r="N812" s="39" t="str">
        <f>+VLOOKUP(L812/1,Map!E:G,3,FALSE)</f>
        <v>KY-NORTH</v>
      </c>
    </row>
    <row r="813" spans="1:14" hidden="1">
      <c r="A813" s="39" t="s">
        <v>95</v>
      </c>
      <c r="B813" s="39" t="s">
        <v>96</v>
      </c>
      <c r="C813" s="39" t="s">
        <v>56</v>
      </c>
      <c r="D813" s="43">
        <v>43075</v>
      </c>
      <c r="E813" s="39" t="s">
        <v>34</v>
      </c>
      <c r="F813" s="39" t="s">
        <v>54</v>
      </c>
      <c r="G813" s="39" t="s">
        <v>275</v>
      </c>
      <c r="H813" s="39" t="s">
        <v>745</v>
      </c>
      <c r="I813" s="39" t="s">
        <v>99</v>
      </c>
      <c r="J813" s="44">
        <v>-19.63</v>
      </c>
      <c r="K813" s="39" t="s">
        <v>100</v>
      </c>
      <c r="L813" s="39" t="s">
        <v>60</v>
      </c>
      <c r="M813" s="39" t="str">
        <f>+VLOOKUP(C813/1,Map!A:B,2,FALSE)</f>
        <v>Other revenue - late payment charge</v>
      </c>
      <c r="N813" s="39" t="str">
        <f>+VLOOKUP(L813/1,Map!E:G,3,FALSE)</f>
        <v>KY-CENTRAL</v>
      </c>
    </row>
    <row r="814" spans="1:14" hidden="1">
      <c r="A814" s="39" t="s">
        <v>95</v>
      </c>
      <c r="B814" s="39" t="s">
        <v>96</v>
      </c>
      <c r="C814" s="39" t="s">
        <v>56</v>
      </c>
      <c r="D814" s="43">
        <v>43074</v>
      </c>
      <c r="E814" s="39" t="s">
        <v>34</v>
      </c>
      <c r="F814" s="39" t="s">
        <v>54</v>
      </c>
      <c r="G814" s="39" t="s">
        <v>275</v>
      </c>
      <c r="H814" s="39" t="s">
        <v>746</v>
      </c>
      <c r="I814" s="39" t="s">
        <v>244</v>
      </c>
      <c r="J814" s="44">
        <v>2.59</v>
      </c>
      <c r="K814" s="39" t="s">
        <v>100</v>
      </c>
      <c r="L814" s="39" t="s">
        <v>60</v>
      </c>
      <c r="M814" s="39" t="str">
        <f>+VLOOKUP(C814/1,Map!A:B,2,FALSE)</f>
        <v>Other revenue - late payment charge</v>
      </c>
      <c r="N814" s="39" t="str">
        <f>+VLOOKUP(L814/1,Map!E:G,3,FALSE)</f>
        <v>KY-CENTRAL</v>
      </c>
    </row>
    <row r="815" spans="1:14" hidden="1">
      <c r="A815" s="39" t="s">
        <v>95</v>
      </c>
      <c r="B815" s="39" t="s">
        <v>96</v>
      </c>
      <c r="C815" s="39" t="s">
        <v>56</v>
      </c>
      <c r="D815" s="43">
        <v>43075</v>
      </c>
      <c r="E815" s="39" t="s">
        <v>34</v>
      </c>
      <c r="F815" s="39" t="s">
        <v>54</v>
      </c>
      <c r="G815" s="39" t="s">
        <v>275</v>
      </c>
      <c r="H815" s="39" t="s">
        <v>747</v>
      </c>
      <c r="I815" s="39" t="s">
        <v>244</v>
      </c>
      <c r="J815" s="44">
        <v>1.1299999999999999</v>
      </c>
      <c r="K815" s="39" t="s">
        <v>100</v>
      </c>
      <c r="L815" s="39" t="s">
        <v>64</v>
      </c>
      <c r="M815" s="39" t="str">
        <f>+VLOOKUP(C815/1,Map!A:B,2,FALSE)</f>
        <v>Other revenue - late payment charge</v>
      </c>
      <c r="N815" s="39" t="str">
        <f>+VLOOKUP(L815/1,Map!E:G,3,FALSE)</f>
        <v>KY-NORTH</v>
      </c>
    </row>
    <row r="816" spans="1:14" hidden="1">
      <c r="A816" s="39" t="s">
        <v>95</v>
      </c>
      <c r="B816" s="39" t="s">
        <v>96</v>
      </c>
      <c r="C816" s="39" t="s">
        <v>56</v>
      </c>
      <c r="D816" s="43">
        <v>43075</v>
      </c>
      <c r="E816" s="39" t="s">
        <v>34</v>
      </c>
      <c r="F816" s="39" t="s">
        <v>54</v>
      </c>
      <c r="G816" s="39" t="s">
        <v>275</v>
      </c>
      <c r="H816" s="39" t="s">
        <v>747</v>
      </c>
      <c r="I816" s="39" t="s">
        <v>244</v>
      </c>
      <c r="J816" s="44">
        <v>68.91</v>
      </c>
      <c r="K816" s="39" t="s">
        <v>100</v>
      </c>
      <c r="L816" s="39" t="s">
        <v>60</v>
      </c>
      <c r="M816" s="39" t="str">
        <f>+VLOOKUP(C816/1,Map!A:B,2,FALSE)</f>
        <v>Other revenue - late payment charge</v>
      </c>
      <c r="N816" s="39" t="str">
        <f>+VLOOKUP(L816/1,Map!E:G,3,FALSE)</f>
        <v>KY-CENTRAL</v>
      </c>
    </row>
    <row r="817" spans="1:14" hidden="1">
      <c r="A817" s="39" t="s">
        <v>95</v>
      </c>
      <c r="B817" s="39" t="s">
        <v>96</v>
      </c>
      <c r="C817" s="39" t="s">
        <v>56</v>
      </c>
      <c r="D817" s="43">
        <v>43074</v>
      </c>
      <c r="E817" s="39" t="s">
        <v>34</v>
      </c>
      <c r="F817" s="39" t="s">
        <v>54</v>
      </c>
      <c r="G817" s="39" t="s">
        <v>275</v>
      </c>
      <c r="H817" s="39" t="s">
        <v>748</v>
      </c>
      <c r="I817" s="39" t="s">
        <v>99</v>
      </c>
      <c r="J817" s="44">
        <v>-28.86</v>
      </c>
      <c r="K817" s="39" t="s">
        <v>100</v>
      </c>
      <c r="L817" s="39" t="s">
        <v>60</v>
      </c>
      <c r="M817" s="39" t="str">
        <f>+VLOOKUP(C817/1,Map!A:B,2,FALSE)</f>
        <v>Other revenue - late payment charge</v>
      </c>
      <c r="N817" s="39" t="str">
        <f>+VLOOKUP(L817/1,Map!E:G,3,FALSE)</f>
        <v>KY-CENTRAL</v>
      </c>
    </row>
    <row r="818" spans="1:14" hidden="1">
      <c r="A818" s="39" t="s">
        <v>95</v>
      </c>
      <c r="B818" s="39" t="s">
        <v>96</v>
      </c>
      <c r="C818" s="39" t="s">
        <v>56</v>
      </c>
      <c r="D818" s="43">
        <v>43076</v>
      </c>
      <c r="E818" s="39" t="s">
        <v>34</v>
      </c>
      <c r="F818" s="39" t="s">
        <v>54</v>
      </c>
      <c r="G818" s="39" t="s">
        <v>275</v>
      </c>
      <c r="H818" s="39" t="s">
        <v>749</v>
      </c>
      <c r="I818" s="39" t="s">
        <v>99</v>
      </c>
      <c r="J818" s="44">
        <v>-2389.15</v>
      </c>
      <c r="K818" s="39" t="s">
        <v>100</v>
      </c>
      <c r="L818" s="39" t="s">
        <v>60</v>
      </c>
      <c r="M818" s="39" t="str">
        <f>+VLOOKUP(C818/1,Map!A:B,2,FALSE)</f>
        <v>Other revenue - late payment charge</v>
      </c>
      <c r="N818" s="39" t="str">
        <f>+VLOOKUP(L818/1,Map!E:G,3,FALSE)</f>
        <v>KY-CENTRAL</v>
      </c>
    </row>
    <row r="819" spans="1:14" hidden="1">
      <c r="A819" s="39" t="s">
        <v>95</v>
      </c>
      <c r="B819" s="39" t="s">
        <v>96</v>
      </c>
      <c r="C819" s="39" t="s">
        <v>56</v>
      </c>
      <c r="D819" s="43">
        <v>43076</v>
      </c>
      <c r="E819" s="39" t="s">
        <v>34</v>
      </c>
      <c r="F819" s="39" t="s">
        <v>54</v>
      </c>
      <c r="G819" s="39" t="s">
        <v>275</v>
      </c>
      <c r="H819" s="39" t="s">
        <v>749</v>
      </c>
      <c r="I819" s="39" t="s">
        <v>99</v>
      </c>
      <c r="J819" s="44">
        <v>-7.6</v>
      </c>
      <c r="K819" s="39" t="s">
        <v>100</v>
      </c>
      <c r="L819" s="39" t="s">
        <v>58</v>
      </c>
      <c r="M819" s="39" t="str">
        <f>+VLOOKUP(C819/1,Map!A:B,2,FALSE)</f>
        <v>Other revenue - late payment charge</v>
      </c>
      <c r="N819" s="39" t="str">
        <f>+VLOOKUP(L819/1,Map!E:G,3,FALSE)</f>
        <v>KY-CORPORATE</v>
      </c>
    </row>
    <row r="820" spans="1:14" hidden="1">
      <c r="A820" s="39" t="s">
        <v>95</v>
      </c>
      <c r="B820" s="39" t="s">
        <v>96</v>
      </c>
      <c r="C820" s="39" t="s">
        <v>56</v>
      </c>
      <c r="D820" s="43">
        <v>43076</v>
      </c>
      <c r="E820" s="39" t="s">
        <v>34</v>
      </c>
      <c r="F820" s="39" t="s">
        <v>54</v>
      </c>
      <c r="G820" s="39" t="s">
        <v>275</v>
      </c>
      <c r="H820" s="39" t="s">
        <v>749</v>
      </c>
      <c r="I820" s="39" t="s">
        <v>99</v>
      </c>
      <c r="J820" s="44">
        <v>-12.2</v>
      </c>
      <c r="K820" s="39" t="s">
        <v>100</v>
      </c>
      <c r="L820" s="39" t="s">
        <v>66</v>
      </c>
      <c r="M820" s="39" t="str">
        <f>+VLOOKUP(C820/1,Map!A:B,2,FALSE)</f>
        <v>Other revenue - late payment charge</v>
      </c>
      <c r="N820" s="39" t="str">
        <f>+VLOOKUP(L820/1,Map!E:G,3,FALSE)</f>
        <v>KY-OWENTON WW</v>
      </c>
    </row>
    <row r="821" spans="1:14" hidden="1">
      <c r="A821" s="39" t="s">
        <v>95</v>
      </c>
      <c r="B821" s="39" t="s">
        <v>96</v>
      </c>
      <c r="C821" s="39" t="s">
        <v>56</v>
      </c>
      <c r="D821" s="43">
        <v>43076</v>
      </c>
      <c r="E821" s="39" t="s">
        <v>34</v>
      </c>
      <c r="F821" s="39" t="s">
        <v>54</v>
      </c>
      <c r="G821" s="39" t="s">
        <v>275</v>
      </c>
      <c r="H821" s="39" t="s">
        <v>749</v>
      </c>
      <c r="I821" s="39" t="s">
        <v>99</v>
      </c>
      <c r="J821" s="44">
        <v>-11.97</v>
      </c>
      <c r="K821" s="39" t="s">
        <v>100</v>
      </c>
      <c r="L821" s="39" t="s">
        <v>64</v>
      </c>
      <c r="M821" s="39" t="str">
        <f>+VLOOKUP(C821/1,Map!A:B,2,FALSE)</f>
        <v>Other revenue - late payment charge</v>
      </c>
      <c r="N821" s="39" t="str">
        <f>+VLOOKUP(L821/1,Map!E:G,3,FALSE)</f>
        <v>KY-NORTH</v>
      </c>
    </row>
    <row r="822" spans="1:14" hidden="1">
      <c r="A822" s="39" t="s">
        <v>95</v>
      </c>
      <c r="B822" s="39" t="s">
        <v>96</v>
      </c>
      <c r="C822" s="39" t="s">
        <v>56</v>
      </c>
      <c r="D822" s="43">
        <v>43075</v>
      </c>
      <c r="E822" s="39" t="s">
        <v>34</v>
      </c>
      <c r="F822" s="39" t="s">
        <v>54</v>
      </c>
      <c r="G822" s="39" t="s">
        <v>275</v>
      </c>
      <c r="H822" s="39" t="s">
        <v>750</v>
      </c>
      <c r="I822" s="39" t="s">
        <v>244</v>
      </c>
      <c r="J822" s="44">
        <v>4.5199999999999996</v>
      </c>
      <c r="K822" s="39" t="s">
        <v>100</v>
      </c>
      <c r="L822" s="39" t="s">
        <v>60</v>
      </c>
      <c r="M822" s="39" t="str">
        <f>+VLOOKUP(C822/1,Map!A:B,2,FALSE)</f>
        <v>Other revenue - late payment charge</v>
      </c>
      <c r="N822" s="39" t="str">
        <f>+VLOOKUP(L822/1,Map!E:G,3,FALSE)</f>
        <v>KY-CENTRAL</v>
      </c>
    </row>
    <row r="823" spans="1:14" hidden="1">
      <c r="A823" s="39" t="s">
        <v>95</v>
      </c>
      <c r="B823" s="39" t="s">
        <v>96</v>
      </c>
      <c r="C823" s="39" t="s">
        <v>56</v>
      </c>
      <c r="D823" s="43">
        <v>43076</v>
      </c>
      <c r="E823" s="39" t="s">
        <v>34</v>
      </c>
      <c r="F823" s="39" t="s">
        <v>54</v>
      </c>
      <c r="G823" s="39" t="s">
        <v>275</v>
      </c>
      <c r="H823" s="39" t="s">
        <v>751</v>
      </c>
      <c r="I823" s="39" t="s">
        <v>244</v>
      </c>
      <c r="J823" s="44">
        <v>2.84</v>
      </c>
      <c r="K823" s="39" t="s">
        <v>100</v>
      </c>
      <c r="L823" s="39" t="s">
        <v>64</v>
      </c>
      <c r="M823" s="39" t="str">
        <f>+VLOOKUP(C823/1,Map!A:B,2,FALSE)</f>
        <v>Other revenue - late payment charge</v>
      </c>
      <c r="N823" s="39" t="str">
        <f>+VLOOKUP(L823/1,Map!E:G,3,FALSE)</f>
        <v>KY-NORTH</v>
      </c>
    </row>
    <row r="824" spans="1:14" hidden="1">
      <c r="A824" s="39" t="s">
        <v>95</v>
      </c>
      <c r="B824" s="39" t="s">
        <v>96</v>
      </c>
      <c r="C824" s="39" t="s">
        <v>56</v>
      </c>
      <c r="D824" s="43">
        <v>43076</v>
      </c>
      <c r="E824" s="39" t="s">
        <v>34</v>
      </c>
      <c r="F824" s="39" t="s">
        <v>54</v>
      </c>
      <c r="G824" s="39" t="s">
        <v>275</v>
      </c>
      <c r="H824" s="39" t="s">
        <v>751</v>
      </c>
      <c r="I824" s="39" t="s">
        <v>244</v>
      </c>
      <c r="J824" s="44">
        <v>5.17</v>
      </c>
      <c r="K824" s="39" t="s">
        <v>100</v>
      </c>
      <c r="L824" s="39" t="s">
        <v>60</v>
      </c>
      <c r="M824" s="39" t="str">
        <f>+VLOOKUP(C824/1,Map!A:B,2,FALSE)</f>
        <v>Other revenue - late payment charge</v>
      </c>
      <c r="N824" s="39" t="str">
        <f>+VLOOKUP(L824/1,Map!E:G,3,FALSE)</f>
        <v>KY-CENTRAL</v>
      </c>
    </row>
    <row r="825" spans="1:14" hidden="1">
      <c r="A825" s="39" t="s">
        <v>95</v>
      </c>
      <c r="B825" s="39" t="s">
        <v>96</v>
      </c>
      <c r="C825" s="39" t="s">
        <v>56</v>
      </c>
      <c r="D825" s="43">
        <v>43076</v>
      </c>
      <c r="E825" s="39" t="s">
        <v>34</v>
      </c>
      <c r="F825" s="39" t="s">
        <v>54</v>
      </c>
      <c r="G825" s="39" t="s">
        <v>275</v>
      </c>
      <c r="H825" s="39" t="s">
        <v>751</v>
      </c>
      <c r="I825" s="39" t="s">
        <v>244</v>
      </c>
      <c r="J825" s="44">
        <v>7.23</v>
      </c>
      <c r="K825" s="39" t="s">
        <v>100</v>
      </c>
      <c r="L825" s="39" t="s">
        <v>58</v>
      </c>
      <c r="M825" s="39" t="str">
        <f>+VLOOKUP(C825/1,Map!A:B,2,FALSE)</f>
        <v>Other revenue - late payment charge</v>
      </c>
      <c r="N825" s="39" t="str">
        <f>+VLOOKUP(L825/1,Map!E:G,3,FALSE)</f>
        <v>KY-CORPORATE</v>
      </c>
    </row>
    <row r="826" spans="1:14" hidden="1">
      <c r="A826" s="39" t="s">
        <v>95</v>
      </c>
      <c r="B826" s="39" t="s">
        <v>96</v>
      </c>
      <c r="C826" s="39" t="s">
        <v>56</v>
      </c>
      <c r="D826" s="43">
        <v>43075</v>
      </c>
      <c r="E826" s="39" t="s">
        <v>34</v>
      </c>
      <c r="F826" s="39" t="s">
        <v>54</v>
      </c>
      <c r="G826" s="39" t="s">
        <v>275</v>
      </c>
      <c r="H826" s="39" t="s">
        <v>752</v>
      </c>
      <c r="I826" s="39" t="s">
        <v>99</v>
      </c>
      <c r="J826" s="44">
        <v>-28.3</v>
      </c>
      <c r="K826" s="39" t="s">
        <v>100</v>
      </c>
      <c r="L826" s="39" t="s">
        <v>60</v>
      </c>
      <c r="M826" s="39" t="str">
        <f>+VLOOKUP(C826/1,Map!A:B,2,FALSE)</f>
        <v>Other revenue - late payment charge</v>
      </c>
      <c r="N826" s="39" t="str">
        <f>+VLOOKUP(L826/1,Map!E:G,3,FALSE)</f>
        <v>KY-CENTRAL</v>
      </c>
    </row>
    <row r="827" spans="1:14" hidden="1">
      <c r="A827" s="39" t="s">
        <v>95</v>
      </c>
      <c r="B827" s="39" t="s">
        <v>96</v>
      </c>
      <c r="C827" s="39" t="s">
        <v>56</v>
      </c>
      <c r="D827" s="43">
        <v>43076</v>
      </c>
      <c r="E827" s="39" t="s">
        <v>34</v>
      </c>
      <c r="F827" s="39" t="s">
        <v>54</v>
      </c>
      <c r="G827" s="39" t="s">
        <v>275</v>
      </c>
      <c r="H827" s="39" t="s">
        <v>753</v>
      </c>
      <c r="I827" s="39" t="s">
        <v>99</v>
      </c>
      <c r="J827" s="44">
        <v>-2.75</v>
      </c>
      <c r="K827" s="39" t="s">
        <v>100</v>
      </c>
      <c r="L827" s="39" t="s">
        <v>66</v>
      </c>
      <c r="M827" s="39" t="str">
        <f>+VLOOKUP(C827/1,Map!A:B,2,FALSE)</f>
        <v>Other revenue - late payment charge</v>
      </c>
      <c r="N827" s="39" t="str">
        <f>+VLOOKUP(L827/1,Map!E:G,3,FALSE)</f>
        <v>KY-OWENTON WW</v>
      </c>
    </row>
    <row r="828" spans="1:14" hidden="1">
      <c r="A828" s="39" t="s">
        <v>95</v>
      </c>
      <c r="B828" s="39" t="s">
        <v>96</v>
      </c>
      <c r="C828" s="39" t="s">
        <v>56</v>
      </c>
      <c r="D828" s="43">
        <v>43076</v>
      </c>
      <c r="E828" s="39" t="s">
        <v>34</v>
      </c>
      <c r="F828" s="39" t="s">
        <v>54</v>
      </c>
      <c r="G828" s="39" t="s">
        <v>275</v>
      </c>
      <c r="H828" s="39" t="s">
        <v>754</v>
      </c>
      <c r="I828" s="39" t="s">
        <v>99</v>
      </c>
      <c r="J828" s="44">
        <v>-181.92</v>
      </c>
      <c r="K828" s="39" t="s">
        <v>100</v>
      </c>
      <c r="L828" s="39" t="s">
        <v>60</v>
      </c>
      <c r="M828" s="39" t="str">
        <f>+VLOOKUP(C828/1,Map!A:B,2,FALSE)</f>
        <v>Other revenue - late payment charge</v>
      </c>
      <c r="N828" s="39" t="str">
        <f>+VLOOKUP(L828/1,Map!E:G,3,FALSE)</f>
        <v>KY-CENTRAL</v>
      </c>
    </row>
    <row r="829" spans="1:14" hidden="1">
      <c r="A829" s="39" t="s">
        <v>95</v>
      </c>
      <c r="B829" s="39" t="s">
        <v>96</v>
      </c>
      <c r="C829" s="39" t="s">
        <v>56</v>
      </c>
      <c r="D829" s="43">
        <v>43076</v>
      </c>
      <c r="E829" s="39" t="s">
        <v>34</v>
      </c>
      <c r="F829" s="39" t="s">
        <v>54</v>
      </c>
      <c r="G829" s="39" t="s">
        <v>275</v>
      </c>
      <c r="H829" s="39" t="s">
        <v>754</v>
      </c>
      <c r="I829" s="39" t="s">
        <v>99</v>
      </c>
      <c r="J829" s="44">
        <v>-2.83</v>
      </c>
      <c r="K829" s="39" t="s">
        <v>100</v>
      </c>
      <c r="L829" s="39" t="s">
        <v>58</v>
      </c>
      <c r="M829" s="39" t="str">
        <f>+VLOOKUP(C829/1,Map!A:B,2,FALSE)</f>
        <v>Other revenue - late payment charge</v>
      </c>
      <c r="N829" s="39" t="str">
        <f>+VLOOKUP(L829/1,Map!E:G,3,FALSE)</f>
        <v>KY-CORPORATE</v>
      </c>
    </row>
    <row r="830" spans="1:14" hidden="1">
      <c r="A830" s="39" t="s">
        <v>95</v>
      </c>
      <c r="B830" s="39" t="s">
        <v>96</v>
      </c>
      <c r="C830" s="39" t="s">
        <v>56</v>
      </c>
      <c r="D830" s="43">
        <v>43074</v>
      </c>
      <c r="E830" s="39" t="s">
        <v>34</v>
      </c>
      <c r="F830" s="39" t="s">
        <v>54</v>
      </c>
      <c r="G830" s="39" t="s">
        <v>275</v>
      </c>
      <c r="H830" s="39" t="s">
        <v>755</v>
      </c>
      <c r="I830" s="39" t="s">
        <v>244</v>
      </c>
      <c r="J830" s="44">
        <v>0.83</v>
      </c>
      <c r="K830" s="39" t="s">
        <v>100</v>
      </c>
      <c r="L830" s="39" t="s">
        <v>60</v>
      </c>
      <c r="M830" s="39" t="str">
        <f>+VLOOKUP(C830/1,Map!A:B,2,FALSE)</f>
        <v>Other revenue - late payment charge</v>
      </c>
      <c r="N830" s="39" t="str">
        <f>+VLOOKUP(L830/1,Map!E:G,3,FALSE)</f>
        <v>KY-CENTRAL</v>
      </c>
    </row>
    <row r="831" spans="1:14" hidden="1">
      <c r="A831" s="39" t="s">
        <v>95</v>
      </c>
      <c r="B831" s="39" t="s">
        <v>96</v>
      </c>
      <c r="C831" s="39" t="s">
        <v>56</v>
      </c>
      <c r="D831" s="43">
        <v>43076</v>
      </c>
      <c r="E831" s="39" t="s">
        <v>34</v>
      </c>
      <c r="F831" s="39" t="s">
        <v>54</v>
      </c>
      <c r="G831" s="39" t="s">
        <v>275</v>
      </c>
      <c r="H831" s="39" t="s">
        <v>756</v>
      </c>
      <c r="I831" s="39" t="s">
        <v>244</v>
      </c>
      <c r="J831" s="44">
        <v>1.61</v>
      </c>
      <c r="K831" s="39" t="s">
        <v>100</v>
      </c>
      <c r="L831" s="39" t="s">
        <v>60</v>
      </c>
      <c r="M831" s="39" t="str">
        <f>+VLOOKUP(C831/1,Map!A:B,2,FALSE)</f>
        <v>Other revenue - late payment charge</v>
      </c>
      <c r="N831" s="39" t="str">
        <f>+VLOOKUP(L831/1,Map!E:G,3,FALSE)</f>
        <v>KY-CENTRAL</v>
      </c>
    </row>
    <row r="832" spans="1:14" hidden="1">
      <c r="A832" s="39" t="s">
        <v>95</v>
      </c>
      <c r="B832" s="39" t="s">
        <v>96</v>
      </c>
      <c r="C832" s="39" t="s">
        <v>56</v>
      </c>
      <c r="D832" s="43">
        <v>43077</v>
      </c>
      <c r="E832" s="39" t="s">
        <v>34</v>
      </c>
      <c r="F832" s="39" t="s">
        <v>54</v>
      </c>
      <c r="G832" s="39" t="s">
        <v>275</v>
      </c>
      <c r="H832" s="39" t="s">
        <v>757</v>
      </c>
      <c r="I832" s="39" t="s">
        <v>99</v>
      </c>
      <c r="J832" s="44">
        <v>-30.8</v>
      </c>
      <c r="K832" s="39" t="s">
        <v>100</v>
      </c>
      <c r="L832" s="39" t="s">
        <v>58</v>
      </c>
      <c r="M832" s="39" t="str">
        <f>+VLOOKUP(C832/1,Map!A:B,2,FALSE)</f>
        <v>Other revenue - late payment charge</v>
      </c>
      <c r="N832" s="39" t="str">
        <f>+VLOOKUP(L832/1,Map!E:G,3,FALSE)</f>
        <v>KY-CORPORATE</v>
      </c>
    </row>
    <row r="833" spans="1:14" hidden="1">
      <c r="A833" s="39" t="s">
        <v>95</v>
      </c>
      <c r="B833" s="39" t="s">
        <v>96</v>
      </c>
      <c r="C833" s="39" t="s">
        <v>56</v>
      </c>
      <c r="D833" s="43">
        <v>43077</v>
      </c>
      <c r="E833" s="39" t="s">
        <v>34</v>
      </c>
      <c r="F833" s="39" t="s">
        <v>54</v>
      </c>
      <c r="G833" s="39" t="s">
        <v>275</v>
      </c>
      <c r="H833" s="39" t="s">
        <v>757</v>
      </c>
      <c r="I833" s="39" t="s">
        <v>99</v>
      </c>
      <c r="J833" s="44">
        <v>-11.84</v>
      </c>
      <c r="K833" s="39" t="s">
        <v>100</v>
      </c>
      <c r="L833" s="39" t="s">
        <v>66</v>
      </c>
      <c r="M833" s="39" t="str">
        <f>+VLOOKUP(C833/1,Map!A:B,2,FALSE)</f>
        <v>Other revenue - late payment charge</v>
      </c>
      <c r="N833" s="39" t="str">
        <f>+VLOOKUP(L833/1,Map!E:G,3,FALSE)</f>
        <v>KY-OWENTON WW</v>
      </c>
    </row>
    <row r="834" spans="1:14" hidden="1">
      <c r="A834" s="39" t="s">
        <v>95</v>
      </c>
      <c r="B834" s="39" t="s">
        <v>96</v>
      </c>
      <c r="C834" s="39" t="s">
        <v>56</v>
      </c>
      <c r="D834" s="43">
        <v>43077</v>
      </c>
      <c r="E834" s="39" t="s">
        <v>34</v>
      </c>
      <c r="F834" s="39" t="s">
        <v>54</v>
      </c>
      <c r="G834" s="39" t="s">
        <v>275</v>
      </c>
      <c r="H834" s="39" t="s">
        <v>757</v>
      </c>
      <c r="I834" s="39" t="s">
        <v>99</v>
      </c>
      <c r="J834" s="44">
        <v>-29.51</v>
      </c>
      <c r="K834" s="39" t="s">
        <v>100</v>
      </c>
      <c r="L834" s="39" t="s">
        <v>64</v>
      </c>
      <c r="M834" s="39" t="str">
        <f>+VLOOKUP(C834/1,Map!A:B,2,FALSE)</f>
        <v>Other revenue - late payment charge</v>
      </c>
      <c r="N834" s="39" t="str">
        <f>+VLOOKUP(L834/1,Map!E:G,3,FALSE)</f>
        <v>KY-NORTH</v>
      </c>
    </row>
    <row r="835" spans="1:14" hidden="1">
      <c r="A835" s="39" t="s">
        <v>95</v>
      </c>
      <c r="B835" s="39" t="s">
        <v>96</v>
      </c>
      <c r="C835" s="39" t="s">
        <v>56</v>
      </c>
      <c r="D835" s="43">
        <v>43077</v>
      </c>
      <c r="E835" s="39" t="s">
        <v>34</v>
      </c>
      <c r="F835" s="39" t="s">
        <v>54</v>
      </c>
      <c r="G835" s="39" t="s">
        <v>275</v>
      </c>
      <c r="H835" s="39" t="s">
        <v>757</v>
      </c>
      <c r="I835" s="39" t="s">
        <v>99</v>
      </c>
      <c r="J835" s="44">
        <v>-3215.65</v>
      </c>
      <c r="K835" s="39" t="s">
        <v>100</v>
      </c>
      <c r="L835" s="39" t="s">
        <v>60</v>
      </c>
      <c r="M835" s="39" t="str">
        <f>+VLOOKUP(C835/1,Map!A:B,2,FALSE)</f>
        <v>Other revenue - late payment charge</v>
      </c>
      <c r="N835" s="39" t="str">
        <f>+VLOOKUP(L835/1,Map!E:G,3,FALSE)</f>
        <v>KY-CENTRAL</v>
      </c>
    </row>
    <row r="836" spans="1:14" hidden="1">
      <c r="A836" s="39" t="s">
        <v>95</v>
      </c>
      <c r="B836" s="39" t="s">
        <v>96</v>
      </c>
      <c r="C836" s="39" t="s">
        <v>56</v>
      </c>
      <c r="D836" s="43">
        <v>43077</v>
      </c>
      <c r="E836" s="39" t="s">
        <v>34</v>
      </c>
      <c r="F836" s="39" t="s">
        <v>54</v>
      </c>
      <c r="G836" s="39" t="s">
        <v>275</v>
      </c>
      <c r="H836" s="39" t="s">
        <v>758</v>
      </c>
      <c r="I836" s="39" t="s">
        <v>244</v>
      </c>
      <c r="J836" s="44">
        <v>4.79</v>
      </c>
      <c r="K836" s="39" t="s">
        <v>100</v>
      </c>
      <c r="L836" s="39" t="s">
        <v>60</v>
      </c>
      <c r="M836" s="39" t="str">
        <f>+VLOOKUP(C836/1,Map!A:B,2,FALSE)</f>
        <v>Other revenue - late payment charge</v>
      </c>
      <c r="N836" s="39" t="str">
        <f>+VLOOKUP(L836/1,Map!E:G,3,FALSE)</f>
        <v>KY-CENTRAL</v>
      </c>
    </row>
    <row r="837" spans="1:14" hidden="1">
      <c r="A837" s="39" t="s">
        <v>95</v>
      </c>
      <c r="B837" s="39" t="s">
        <v>96</v>
      </c>
      <c r="C837" s="39" t="s">
        <v>56</v>
      </c>
      <c r="D837" s="43">
        <v>43076</v>
      </c>
      <c r="E837" s="39" t="s">
        <v>34</v>
      </c>
      <c r="F837" s="39" t="s">
        <v>54</v>
      </c>
      <c r="G837" s="39" t="s">
        <v>275</v>
      </c>
      <c r="H837" s="39" t="s">
        <v>759</v>
      </c>
      <c r="I837" s="39" t="s">
        <v>99</v>
      </c>
      <c r="J837" s="44">
        <v>-9.43</v>
      </c>
      <c r="K837" s="39" t="s">
        <v>100</v>
      </c>
      <c r="L837" s="39" t="s">
        <v>60</v>
      </c>
      <c r="M837" s="39" t="str">
        <f>+VLOOKUP(C837/1,Map!A:B,2,FALSE)</f>
        <v>Other revenue - late payment charge</v>
      </c>
      <c r="N837" s="39" t="str">
        <f>+VLOOKUP(L837/1,Map!E:G,3,FALSE)</f>
        <v>KY-CENTRAL</v>
      </c>
    </row>
    <row r="838" spans="1:14" hidden="1">
      <c r="A838" s="39" t="s">
        <v>95</v>
      </c>
      <c r="B838" s="39" t="s">
        <v>96</v>
      </c>
      <c r="C838" s="39" t="s">
        <v>56</v>
      </c>
      <c r="D838" s="43">
        <v>43077</v>
      </c>
      <c r="E838" s="39" t="s">
        <v>34</v>
      </c>
      <c r="F838" s="39" t="s">
        <v>54</v>
      </c>
      <c r="G838" s="39" t="s">
        <v>275</v>
      </c>
      <c r="H838" s="39" t="s">
        <v>760</v>
      </c>
      <c r="I838" s="39" t="s">
        <v>99</v>
      </c>
      <c r="J838" s="44">
        <v>-7.41</v>
      </c>
      <c r="K838" s="39" t="s">
        <v>100</v>
      </c>
      <c r="L838" s="39" t="s">
        <v>60</v>
      </c>
      <c r="M838" s="39" t="str">
        <f>+VLOOKUP(C838/1,Map!A:B,2,FALSE)</f>
        <v>Other revenue - late payment charge</v>
      </c>
      <c r="N838" s="39" t="str">
        <f>+VLOOKUP(L838/1,Map!E:G,3,FALSE)</f>
        <v>KY-CENTRAL</v>
      </c>
    </row>
    <row r="839" spans="1:14" hidden="1">
      <c r="A839" s="39" t="s">
        <v>95</v>
      </c>
      <c r="B839" s="39" t="s">
        <v>96</v>
      </c>
      <c r="C839" s="39" t="s">
        <v>56</v>
      </c>
      <c r="D839" s="43">
        <v>43080</v>
      </c>
      <c r="E839" s="39" t="s">
        <v>34</v>
      </c>
      <c r="F839" s="39" t="s">
        <v>54</v>
      </c>
      <c r="G839" s="39" t="s">
        <v>275</v>
      </c>
      <c r="H839" s="39" t="s">
        <v>761</v>
      </c>
      <c r="I839" s="39" t="s">
        <v>99</v>
      </c>
      <c r="J839" s="44">
        <v>-3607.28</v>
      </c>
      <c r="K839" s="39" t="s">
        <v>100</v>
      </c>
      <c r="L839" s="39" t="s">
        <v>60</v>
      </c>
      <c r="M839" s="39" t="str">
        <f>+VLOOKUP(C839/1,Map!A:B,2,FALSE)</f>
        <v>Other revenue - late payment charge</v>
      </c>
      <c r="N839" s="39" t="str">
        <f>+VLOOKUP(L839/1,Map!E:G,3,FALSE)</f>
        <v>KY-CENTRAL</v>
      </c>
    </row>
    <row r="840" spans="1:14" hidden="1">
      <c r="A840" s="39" t="s">
        <v>95</v>
      </c>
      <c r="B840" s="39" t="s">
        <v>96</v>
      </c>
      <c r="C840" s="39" t="s">
        <v>56</v>
      </c>
      <c r="D840" s="43">
        <v>43080</v>
      </c>
      <c r="E840" s="39" t="s">
        <v>34</v>
      </c>
      <c r="F840" s="39" t="s">
        <v>54</v>
      </c>
      <c r="G840" s="39" t="s">
        <v>275</v>
      </c>
      <c r="H840" s="39" t="s">
        <v>761</v>
      </c>
      <c r="I840" s="39" t="s">
        <v>99</v>
      </c>
      <c r="J840" s="44">
        <v>-20.39</v>
      </c>
      <c r="K840" s="39" t="s">
        <v>100</v>
      </c>
      <c r="L840" s="39" t="s">
        <v>66</v>
      </c>
      <c r="M840" s="39" t="str">
        <f>+VLOOKUP(C840/1,Map!A:B,2,FALSE)</f>
        <v>Other revenue - late payment charge</v>
      </c>
      <c r="N840" s="39" t="str">
        <f>+VLOOKUP(L840/1,Map!E:G,3,FALSE)</f>
        <v>KY-OWENTON WW</v>
      </c>
    </row>
    <row r="841" spans="1:14" hidden="1">
      <c r="A841" s="39" t="s">
        <v>95</v>
      </c>
      <c r="B841" s="39" t="s">
        <v>96</v>
      </c>
      <c r="C841" s="39" t="s">
        <v>56</v>
      </c>
      <c r="D841" s="43">
        <v>43080</v>
      </c>
      <c r="E841" s="39" t="s">
        <v>34</v>
      </c>
      <c r="F841" s="39" t="s">
        <v>54</v>
      </c>
      <c r="G841" s="39" t="s">
        <v>275</v>
      </c>
      <c r="H841" s="39" t="s">
        <v>762</v>
      </c>
      <c r="I841" s="39" t="s">
        <v>244</v>
      </c>
      <c r="J841" s="44">
        <v>13.83</v>
      </c>
      <c r="K841" s="39" t="s">
        <v>100</v>
      </c>
      <c r="L841" s="39" t="s">
        <v>60</v>
      </c>
      <c r="M841" s="39" t="str">
        <f>+VLOOKUP(C841/1,Map!A:B,2,FALSE)</f>
        <v>Other revenue - late payment charge</v>
      </c>
      <c r="N841" s="39" t="str">
        <f>+VLOOKUP(L841/1,Map!E:G,3,FALSE)</f>
        <v>KY-CENTRAL</v>
      </c>
    </row>
    <row r="842" spans="1:14" hidden="1">
      <c r="A842" s="39" t="s">
        <v>95</v>
      </c>
      <c r="B842" s="39" t="s">
        <v>96</v>
      </c>
      <c r="C842" s="39" t="s">
        <v>56</v>
      </c>
      <c r="D842" s="43">
        <v>43076</v>
      </c>
      <c r="E842" s="39" t="s">
        <v>34</v>
      </c>
      <c r="F842" s="39" t="s">
        <v>54</v>
      </c>
      <c r="G842" s="39" t="s">
        <v>275</v>
      </c>
      <c r="H842" s="39" t="s">
        <v>763</v>
      </c>
      <c r="I842" s="39" t="s">
        <v>244</v>
      </c>
      <c r="J842" s="44">
        <v>0.95</v>
      </c>
      <c r="K842" s="39" t="s">
        <v>100</v>
      </c>
      <c r="L842" s="39" t="s">
        <v>60</v>
      </c>
      <c r="M842" s="39" t="str">
        <f>+VLOOKUP(C842/1,Map!A:B,2,FALSE)</f>
        <v>Other revenue - late payment charge</v>
      </c>
      <c r="N842" s="39" t="str">
        <f>+VLOOKUP(L842/1,Map!E:G,3,FALSE)</f>
        <v>KY-CENTRAL</v>
      </c>
    </row>
    <row r="843" spans="1:14" hidden="1">
      <c r="A843" s="39" t="s">
        <v>95</v>
      </c>
      <c r="B843" s="39" t="s">
        <v>96</v>
      </c>
      <c r="C843" s="39" t="s">
        <v>56</v>
      </c>
      <c r="D843" s="43">
        <v>43077</v>
      </c>
      <c r="E843" s="39" t="s">
        <v>34</v>
      </c>
      <c r="F843" s="39" t="s">
        <v>54</v>
      </c>
      <c r="G843" s="39" t="s">
        <v>275</v>
      </c>
      <c r="H843" s="39" t="s">
        <v>764</v>
      </c>
      <c r="I843" s="39" t="s">
        <v>244</v>
      </c>
      <c r="J843" s="44">
        <v>9.2200000000000006</v>
      </c>
      <c r="K843" s="39" t="s">
        <v>100</v>
      </c>
      <c r="L843" s="39" t="s">
        <v>60</v>
      </c>
      <c r="M843" s="39" t="str">
        <f>+VLOOKUP(C843/1,Map!A:B,2,FALSE)</f>
        <v>Other revenue - late payment charge</v>
      </c>
      <c r="N843" s="39" t="str">
        <f>+VLOOKUP(L843/1,Map!E:G,3,FALSE)</f>
        <v>KY-CENTRAL</v>
      </c>
    </row>
    <row r="844" spans="1:14" hidden="1">
      <c r="A844" s="39" t="s">
        <v>95</v>
      </c>
      <c r="B844" s="39" t="s">
        <v>96</v>
      </c>
      <c r="C844" s="39" t="s">
        <v>56</v>
      </c>
      <c r="D844" s="43">
        <v>43080</v>
      </c>
      <c r="E844" s="39" t="s">
        <v>34</v>
      </c>
      <c r="F844" s="39" t="s">
        <v>54</v>
      </c>
      <c r="G844" s="39" t="s">
        <v>275</v>
      </c>
      <c r="H844" s="39" t="s">
        <v>765</v>
      </c>
      <c r="I844" s="39" t="s">
        <v>99</v>
      </c>
      <c r="J844" s="44">
        <v>-10.14</v>
      </c>
      <c r="K844" s="39" t="s">
        <v>100</v>
      </c>
      <c r="L844" s="39" t="s">
        <v>60</v>
      </c>
      <c r="M844" s="39" t="str">
        <f>+VLOOKUP(C844/1,Map!A:B,2,FALSE)</f>
        <v>Other revenue - late payment charge</v>
      </c>
      <c r="N844" s="39" t="str">
        <f>+VLOOKUP(L844/1,Map!E:G,3,FALSE)</f>
        <v>KY-CENTRAL</v>
      </c>
    </row>
    <row r="845" spans="1:14" hidden="1">
      <c r="A845" s="39" t="s">
        <v>95</v>
      </c>
      <c r="B845" s="39" t="s">
        <v>96</v>
      </c>
      <c r="C845" s="39" t="s">
        <v>56</v>
      </c>
      <c r="D845" s="43">
        <v>43080</v>
      </c>
      <c r="E845" s="39" t="s">
        <v>34</v>
      </c>
      <c r="F845" s="39" t="s">
        <v>54</v>
      </c>
      <c r="G845" s="39" t="s">
        <v>275</v>
      </c>
      <c r="H845" s="39" t="s">
        <v>765</v>
      </c>
      <c r="I845" s="39" t="s">
        <v>99</v>
      </c>
      <c r="J845" s="44">
        <v>-7.56</v>
      </c>
      <c r="K845" s="39" t="s">
        <v>100</v>
      </c>
      <c r="L845" s="39" t="s">
        <v>66</v>
      </c>
      <c r="M845" s="39" t="str">
        <f>+VLOOKUP(C845/1,Map!A:B,2,FALSE)</f>
        <v>Other revenue - late payment charge</v>
      </c>
      <c r="N845" s="39" t="str">
        <f>+VLOOKUP(L845/1,Map!E:G,3,FALSE)</f>
        <v>KY-OWENTON WW</v>
      </c>
    </row>
    <row r="846" spans="1:14" hidden="1">
      <c r="A846" s="39" t="s">
        <v>95</v>
      </c>
      <c r="B846" s="39" t="s">
        <v>96</v>
      </c>
      <c r="C846" s="39" t="s">
        <v>56</v>
      </c>
      <c r="D846" s="43">
        <v>43081</v>
      </c>
      <c r="E846" s="39" t="s">
        <v>34</v>
      </c>
      <c r="F846" s="39" t="s">
        <v>54</v>
      </c>
      <c r="G846" s="39" t="s">
        <v>275</v>
      </c>
      <c r="H846" s="39" t="s">
        <v>766</v>
      </c>
      <c r="I846" s="39" t="s">
        <v>99</v>
      </c>
      <c r="J846" s="44">
        <v>-4216.99</v>
      </c>
      <c r="K846" s="39" t="s">
        <v>100</v>
      </c>
      <c r="L846" s="39" t="s">
        <v>60</v>
      </c>
      <c r="M846" s="39" t="str">
        <f>+VLOOKUP(C846/1,Map!A:B,2,FALSE)</f>
        <v>Other revenue - late payment charge</v>
      </c>
      <c r="N846" s="39" t="str">
        <f>+VLOOKUP(L846/1,Map!E:G,3,FALSE)</f>
        <v>KY-CENTRAL</v>
      </c>
    </row>
    <row r="847" spans="1:14" hidden="1">
      <c r="A847" s="39" t="s">
        <v>95</v>
      </c>
      <c r="B847" s="39" t="s">
        <v>96</v>
      </c>
      <c r="C847" s="39" t="s">
        <v>56</v>
      </c>
      <c r="D847" s="43">
        <v>43081</v>
      </c>
      <c r="E847" s="39" t="s">
        <v>34</v>
      </c>
      <c r="F847" s="39" t="s">
        <v>54</v>
      </c>
      <c r="G847" s="39" t="s">
        <v>275</v>
      </c>
      <c r="H847" s="39" t="s">
        <v>766</v>
      </c>
      <c r="I847" s="39" t="s">
        <v>99</v>
      </c>
      <c r="J847" s="44">
        <v>-96.86</v>
      </c>
      <c r="K847" s="39" t="s">
        <v>100</v>
      </c>
      <c r="L847" s="39" t="s">
        <v>64</v>
      </c>
      <c r="M847" s="39" t="str">
        <f>+VLOOKUP(C847/1,Map!A:B,2,FALSE)</f>
        <v>Other revenue - late payment charge</v>
      </c>
      <c r="N847" s="39" t="str">
        <f>+VLOOKUP(L847/1,Map!E:G,3,FALSE)</f>
        <v>KY-NORTH</v>
      </c>
    </row>
    <row r="848" spans="1:14" hidden="1">
      <c r="A848" s="39" t="s">
        <v>95</v>
      </c>
      <c r="B848" s="39" t="s">
        <v>96</v>
      </c>
      <c r="C848" s="39" t="s">
        <v>56</v>
      </c>
      <c r="D848" s="43">
        <v>43081</v>
      </c>
      <c r="E848" s="39" t="s">
        <v>34</v>
      </c>
      <c r="F848" s="39" t="s">
        <v>54</v>
      </c>
      <c r="G848" s="39" t="s">
        <v>275</v>
      </c>
      <c r="H848" s="39" t="s">
        <v>766</v>
      </c>
      <c r="I848" s="39" t="s">
        <v>99</v>
      </c>
      <c r="J848" s="44">
        <v>-4.53</v>
      </c>
      <c r="K848" s="39" t="s">
        <v>100</v>
      </c>
      <c r="L848" s="39" t="s">
        <v>66</v>
      </c>
      <c r="M848" s="39" t="str">
        <f>+VLOOKUP(C848/1,Map!A:B,2,FALSE)</f>
        <v>Other revenue - late payment charge</v>
      </c>
      <c r="N848" s="39" t="str">
        <f>+VLOOKUP(L848/1,Map!E:G,3,FALSE)</f>
        <v>KY-OWENTON WW</v>
      </c>
    </row>
    <row r="849" spans="1:14" hidden="1">
      <c r="A849" s="39" t="s">
        <v>95</v>
      </c>
      <c r="B849" s="39" t="s">
        <v>96</v>
      </c>
      <c r="C849" s="39" t="s">
        <v>56</v>
      </c>
      <c r="D849" s="43">
        <v>43081</v>
      </c>
      <c r="E849" s="39" t="s">
        <v>34</v>
      </c>
      <c r="F849" s="39" t="s">
        <v>54</v>
      </c>
      <c r="G849" s="39" t="s">
        <v>275</v>
      </c>
      <c r="H849" s="39" t="s">
        <v>766</v>
      </c>
      <c r="I849" s="39" t="s">
        <v>99</v>
      </c>
      <c r="J849" s="44">
        <v>-3.6</v>
      </c>
      <c r="K849" s="39" t="s">
        <v>100</v>
      </c>
      <c r="L849" s="39" t="s">
        <v>58</v>
      </c>
      <c r="M849" s="39" t="str">
        <f>+VLOOKUP(C849/1,Map!A:B,2,FALSE)</f>
        <v>Other revenue - late payment charge</v>
      </c>
      <c r="N849" s="39" t="str">
        <f>+VLOOKUP(L849/1,Map!E:G,3,FALSE)</f>
        <v>KY-CORPORATE</v>
      </c>
    </row>
    <row r="850" spans="1:14" hidden="1">
      <c r="A850" s="39" t="s">
        <v>95</v>
      </c>
      <c r="B850" s="39" t="s">
        <v>96</v>
      </c>
      <c r="C850" s="39" t="s">
        <v>56</v>
      </c>
      <c r="D850" s="43">
        <v>43081</v>
      </c>
      <c r="E850" s="39" t="s">
        <v>34</v>
      </c>
      <c r="F850" s="39" t="s">
        <v>54</v>
      </c>
      <c r="G850" s="39" t="s">
        <v>275</v>
      </c>
      <c r="H850" s="39" t="s">
        <v>767</v>
      </c>
      <c r="I850" s="39" t="s">
        <v>99</v>
      </c>
      <c r="J850" s="44">
        <v>-73.84</v>
      </c>
      <c r="K850" s="39" t="s">
        <v>100</v>
      </c>
      <c r="L850" s="39" t="s">
        <v>68</v>
      </c>
      <c r="M850" s="39" t="str">
        <f>+VLOOKUP(C850/1,Map!A:B,2,FALSE)</f>
        <v>Other revenue - late payment charge</v>
      </c>
      <c r="N850" s="39" t="str">
        <f>+VLOOKUP(L850/1,Map!E:G,3,FALSE)</f>
        <v>KY - RIDGEWOOD WW</v>
      </c>
    </row>
    <row r="851" spans="1:14" hidden="1">
      <c r="A851" s="39" t="s">
        <v>95</v>
      </c>
      <c r="B851" s="39" t="s">
        <v>96</v>
      </c>
      <c r="C851" s="39" t="s">
        <v>56</v>
      </c>
      <c r="D851" s="43">
        <v>43082</v>
      </c>
      <c r="E851" s="39" t="s">
        <v>34</v>
      </c>
      <c r="F851" s="39" t="s">
        <v>54</v>
      </c>
      <c r="G851" s="39" t="s">
        <v>275</v>
      </c>
      <c r="H851" s="39" t="s">
        <v>768</v>
      </c>
      <c r="I851" s="39" t="s">
        <v>99</v>
      </c>
      <c r="J851" s="44">
        <v>-78.790000000000006</v>
      </c>
      <c r="K851" s="39" t="s">
        <v>100</v>
      </c>
      <c r="L851" s="39" t="s">
        <v>58</v>
      </c>
      <c r="M851" s="39" t="str">
        <f>+VLOOKUP(C851/1,Map!A:B,2,FALSE)</f>
        <v>Other revenue - late payment charge</v>
      </c>
      <c r="N851" s="39" t="str">
        <f>+VLOOKUP(L851/1,Map!E:G,3,FALSE)</f>
        <v>KY-CORPORATE</v>
      </c>
    </row>
    <row r="852" spans="1:14" hidden="1">
      <c r="A852" s="39" t="s">
        <v>95</v>
      </c>
      <c r="B852" s="39" t="s">
        <v>96</v>
      </c>
      <c r="C852" s="39" t="s">
        <v>56</v>
      </c>
      <c r="D852" s="43">
        <v>43082</v>
      </c>
      <c r="E852" s="39" t="s">
        <v>34</v>
      </c>
      <c r="F852" s="39" t="s">
        <v>54</v>
      </c>
      <c r="G852" s="39" t="s">
        <v>275</v>
      </c>
      <c r="H852" s="39" t="s">
        <v>768</v>
      </c>
      <c r="I852" s="39" t="s">
        <v>99</v>
      </c>
      <c r="J852" s="44">
        <v>-440.66</v>
      </c>
      <c r="K852" s="39" t="s">
        <v>100</v>
      </c>
      <c r="L852" s="39" t="s">
        <v>64</v>
      </c>
      <c r="M852" s="39" t="str">
        <f>+VLOOKUP(C852/1,Map!A:B,2,FALSE)</f>
        <v>Other revenue - late payment charge</v>
      </c>
      <c r="N852" s="39" t="str">
        <f>+VLOOKUP(L852/1,Map!E:G,3,FALSE)</f>
        <v>KY-NORTH</v>
      </c>
    </row>
    <row r="853" spans="1:14" hidden="1">
      <c r="A853" s="39" t="s">
        <v>95</v>
      </c>
      <c r="B853" s="39" t="s">
        <v>96</v>
      </c>
      <c r="C853" s="39" t="s">
        <v>56</v>
      </c>
      <c r="D853" s="43">
        <v>43082</v>
      </c>
      <c r="E853" s="39" t="s">
        <v>34</v>
      </c>
      <c r="F853" s="39" t="s">
        <v>54</v>
      </c>
      <c r="G853" s="39" t="s">
        <v>275</v>
      </c>
      <c r="H853" s="39" t="s">
        <v>768</v>
      </c>
      <c r="I853" s="39" t="s">
        <v>99</v>
      </c>
      <c r="J853" s="44">
        <v>-4308.93</v>
      </c>
      <c r="K853" s="39" t="s">
        <v>100</v>
      </c>
      <c r="L853" s="39" t="s">
        <v>60</v>
      </c>
      <c r="M853" s="39" t="str">
        <f>+VLOOKUP(C853/1,Map!A:B,2,FALSE)</f>
        <v>Other revenue - late payment charge</v>
      </c>
      <c r="N853" s="39" t="str">
        <f>+VLOOKUP(L853/1,Map!E:G,3,FALSE)</f>
        <v>KY-CENTRAL</v>
      </c>
    </row>
    <row r="854" spans="1:14" hidden="1">
      <c r="A854" s="39" t="s">
        <v>95</v>
      </c>
      <c r="B854" s="39" t="s">
        <v>96</v>
      </c>
      <c r="C854" s="39" t="s">
        <v>56</v>
      </c>
      <c r="D854" s="43">
        <v>43081</v>
      </c>
      <c r="E854" s="39" t="s">
        <v>34</v>
      </c>
      <c r="F854" s="39" t="s">
        <v>54</v>
      </c>
      <c r="G854" s="39" t="s">
        <v>275</v>
      </c>
      <c r="H854" s="39" t="s">
        <v>769</v>
      </c>
      <c r="I854" s="39" t="s">
        <v>244</v>
      </c>
      <c r="J854" s="44">
        <v>0.8</v>
      </c>
      <c r="K854" s="39" t="s">
        <v>100</v>
      </c>
      <c r="L854" s="39" t="s">
        <v>60</v>
      </c>
      <c r="M854" s="39" t="str">
        <f>+VLOOKUP(C854/1,Map!A:B,2,FALSE)</f>
        <v>Other revenue - late payment charge</v>
      </c>
      <c r="N854" s="39" t="str">
        <f>+VLOOKUP(L854/1,Map!E:G,3,FALSE)</f>
        <v>KY-CENTRAL</v>
      </c>
    </row>
    <row r="855" spans="1:14" hidden="1">
      <c r="A855" s="39" t="s">
        <v>95</v>
      </c>
      <c r="B855" s="39" t="s">
        <v>96</v>
      </c>
      <c r="C855" s="39" t="s">
        <v>56</v>
      </c>
      <c r="D855" s="43">
        <v>43080</v>
      </c>
      <c r="E855" s="39" t="s">
        <v>34</v>
      </c>
      <c r="F855" s="39" t="s">
        <v>54</v>
      </c>
      <c r="G855" s="39" t="s">
        <v>275</v>
      </c>
      <c r="H855" s="39" t="s">
        <v>770</v>
      </c>
      <c r="I855" s="39" t="s">
        <v>244</v>
      </c>
      <c r="J855" s="44">
        <v>2.62</v>
      </c>
      <c r="K855" s="39" t="s">
        <v>100</v>
      </c>
      <c r="L855" s="39" t="s">
        <v>60</v>
      </c>
      <c r="M855" s="39" t="str">
        <f>+VLOOKUP(C855/1,Map!A:B,2,FALSE)</f>
        <v>Other revenue - late payment charge</v>
      </c>
      <c r="N855" s="39" t="str">
        <f>+VLOOKUP(L855/1,Map!E:G,3,FALSE)</f>
        <v>KY-CENTRAL</v>
      </c>
    </row>
    <row r="856" spans="1:14" hidden="1">
      <c r="A856" s="39" t="s">
        <v>95</v>
      </c>
      <c r="B856" s="39" t="s">
        <v>96</v>
      </c>
      <c r="C856" s="39" t="s">
        <v>56</v>
      </c>
      <c r="D856" s="43">
        <v>43082</v>
      </c>
      <c r="E856" s="39" t="s">
        <v>34</v>
      </c>
      <c r="F856" s="39" t="s">
        <v>54</v>
      </c>
      <c r="G856" s="39" t="s">
        <v>275</v>
      </c>
      <c r="H856" s="39" t="s">
        <v>771</v>
      </c>
      <c r="I856" s="39" t="s">
        <v>244</v>
      </c>
      <c r="J856" s="44">
        <v>33.56</v>
      </c>
      <c r="K856" s="39" t="s">
        <v>100</v>
      </c>
      <c r="L856" s="39" t="s">
        <v>60</v>
      </c>
      <c r="M856" s="39" t="str">
        <f>+VLOOKUP(C856/1,Map!A:B,2,FALSE)</f>
        <v>Other revenue - late payment charge</v>
      </c>
      <c r="N856" s="39" t="str">
        <f>+VLOOKUP(L856/1,Map!E:G,3,FALSE)</f>
        <v>KY-CENTRAL</v>
      </c>
    </row>
    <row r="857" spans="1:14" hidden="1">
      <c r="A857" s="39" t="s">
        <v>95</v>
      </c>
      <c r="B857" s="39" t="s">
        <v>96</v>
      </c>
      <c r="C857" s="39" t="s">
        <v>56</v>
      </c>
      <c r="D857" s="43">
        <v>43081</v>
      </c>
      <c r="E857" s="39" t="s">
        <v>34</v>
      </c>
      <c r="F857" s="39" t="s">
        <v>54</v>
      </c>
      <c r="G857" s="39" t="s">
        <v>275</v>
      </c>
      <c r="H857" s="39" t="s">
        <v>772</v>
      </c>
      <c r="I857" s="39" t="s">
        <v>99</v>
      </c>
      <c r="J857" s="44">
        <v>-424.79</v>
      </c>
      <c r="K857" s="39" t="s">
        <v>100</v>
      </c>
      <c r="L857" s="39" t="s">
        <v>60</v>
      </c>
      <c r="M857" s="39" t="str">
        <f>+VLOOKUP(C857/1,Map!A:B,2,FALSE)</f>
        <v>Other revenue - late payment charge</v>
      </c>
      <c r="N857" s="39" t="str">
        <f>+VLOOKUP(L857/1,Map!E:G,3,FALSE)</f>
        <v>KY-CENTRAL</v>
      </c>
    </row>
    <row r="858" spans="1:14" hidden="1">
      <c r="A858" s="39" t="s">
        <v>95</v>
      </c>
      <c r="B858" s="39" t="s">
        <v>96</v>
      </c>
      <c r="C858" s="39" t="s">
        <v>56</v>
      </c>
      <c r="D858" s="43">
        <v>43082</v>
      </c>
      <c r="E858" s="39" t="s">
        <v>34</v>
      </c>
      <c r="F858" s="39" t="s">
        <v>54</v>
      </c>
      <c r="G858" s="39" t="s">
        <v>275</v>
      </c>
      <c r="H858" s="39" t="s">
        <v>773</v>
      </c>
      <c r="I858" s="39" t="s">
        <v>99</v>
      </c>
      <c r="J858" s="44">
        <v>-2.48</v>
      </c>
      <c r="K858" s="39" t="s">
        <v>100</v>
      </c>
      <c r="L858" s="39" t="s">
        <v>66</v>
      </c>
      <c r="M858" s="39" t="str">
        <f>+VLOOKUP(C858/1,Map!A:B,2,FALSE)</f>
        <v>Other revenue - late payment charge</v>
      </c>
      <c r="N858" s="39" t="str">
        <f>+VLOOKUP(L858/1,Map!E:G,3,FALSE)</f>
        <v>KY-OWENTON WW</v>
      </c>
    </row>
    <row r="859" spans="1:14" hidden="1">
      <c r="A859" s="39" t="s">
        <v>95</v>
      </c>
      <c r="B859" s="39" t="s">
        <v>96</v>
      </c>
      <c r="C859" s="39" t="s">
        <v>56</v>
      </c>
      <c r="D859" s="43">
        <v>43082</v>
      </c>
      <c r="E859" s="39" t="s">
        <v>34</v>
      </c>
      <c r="F859" s="39" t="s">
        <v>54</v>
      </c>
      <c r="G859" s="39" t="s">
        <v>275</v>
      </c>
      <c r="H859" s="39" t="s">
        <v>773</v>
      </c>
      <c r="I859" s="39" t="s">
        <v>99</v>
      </c>
      <c r="J859" s="44">
        <v>-0.87</v>
      </c>
      <c r="K859" s="39" t="s">
        <v>100</v>
      </c>
      <c r="L859" s="39" t="s">
        <v>58</v>
      </c>
      <c r="M859" s="39" t="str">
        <f>+VLOOKUP(C859/1,Map!A:B,2,FALSE)</f>
        <v>Other revenue - late payment charge</v>
      </c>
      <c r="N859" s="39" t="str">
        <f>+VLOOKUP(L859/1,Map!E:G,3,FALSE)</f>
        <v>KY-CORPORATE</v>
      </c>
    </row>
    <row r="860" spans="1:14" hidden="1">
      <c r="A860" s="39" t="s">
        <v>95</v>
      </c>
      <c r="B860" s="39" t="s">
        <v>96</v>
      </c>
      <c r="C860" s="39" t="s">
        <v>56</v>
      </c>
      <c r="D860" s="43">
        <v>43082</v>
      </c>
      <c r="E860" s="39" t="s">
        <v>34</v>
      </c>
      <c r="F860" s="39" t="s">
        <v>54</v>
      </c>
      <c r="G860" s="39" t="s">
        <v>275</v>
      </c>
      <c r="H860" s="39" t="s">
        <v>773</v>
      </c>
      <c r="I860" s="39" t="s">
        <v>99</v>
      </c>
      <c r="J860" s="44">
        <v>-1.42</v>
      </c>
      <c r="K860" s="39" t="s">
        <v>100</v>
      </c>
      <c r="L860" s="39" t="s">
        <v>64</v>
      </c>
      <c r="M860" s="39" t="str">
        <f>+VLOOKUP(C860/1,Map!A:B,2,FALSE)</f>
        <v>Other revenue - late payment charge</v>
      </c>
      <c r="N860" s="39" t="str">
        <f>+VLOOKUP(L860/1,Map!E:G,3,FALSE)</f>
        <v>KY-NORTH</v>
      </c>
    </row>
    <row r="861" spans="1:14" hidden="1">
      <c r="A861" s="39" t="s">
        <v>95</v>
      </c>
      <c r="B861" s="39" t="s">
        <v>96</v>
      </c>
      <c r="C861" s="39" t="s">
        <v>56</v>
      </c>
      <c r="D861" s="43">
        <v>43082</v>
      </c>
      <c r="E861" s="39" t="s">
        <v>34</v>
      </c>
      <c r="F861" s="39" t="s">
        <v>54</v>
      </c>
      <c r="G861" s="39" t="s">
        <v>275</v>
      </c>
      <c r="H861" s="39" t="s">
        <v>774</v>
      </c>
      <c r="I861" s="39" t="s">
        <v>99</v>
      </c>
      <c r="J861" s="44">
        <v>-27.73</v>
      </c>
      <c r="K861" s="39" t="s">
        <v>100</v>
      </c>
      <c r="L861" s="39" t="s">
        <v>60</v>
      </c>
      <c r="M861" s="39" t="str">
        <f>+VLOOKUP(C861/1,Map!A:B,2,FALSE)</f>
        <v>Other revenue - late payment charge</v>
      </c>
      <c r="N861" s="39" t="str">
        <f>+VLOOKUP(L861/1,Map!E:G,3,FALSE)</f>
        <v>KY-CENTRAL</v>
      </c>
    </row>
    <row r="862" spans="1:14" hidden="1">
      <c r="A862" s="39" t="s">
        <v>95</v>
      </c>
      <c r="B862" s="39" t="s">
        <v>96</v>
      </c>
      <c r="C862" s="39" t="s">
        <v>56</v>
      </c>
      <c r="D862" s="43">
        <v>43070</v>
      </c>
      <c r="E862" s="39" t="s">
        <v>34</v>
      </c>
      <c r="F862" s="39" t="s">
        <v>54</v>
      </c>
      <c r="G862" s="39" t="s">
        <v>275</v>
      </c>
      <c r="H862" s="39" t="s">
        <v>775</v>
      </c>
      <c r="I862" s="39" t="s">
        <v>244</v>
      </c>
      <c r="J862" s="44">
        <v>6.37</v>
      </c>
      <c r="K862" s="39" t="s">
        <v>100</v>
      </c>
      <c r="L862" s="39" t="s">
        <v>60</v>
      </c>
      <c r="M862" s="39" t="str">
        <f>+VLOOKUP(C862/1,Map!A:B,2,FALSE)</f>
        <v>Other revenue - late payment charge</v>
      </c>
      <c r="N862" s="39" t="str">
        <f>+VLOOKUP(L862/1,Map!E:G,3,FALSE)</f>
        <v>KY-CENTRAL</v>
      </c>
    </row>
    <row r="863" spans="1:14" hidden="1">
      <c r="A863" s="39" t="s">
        <v>95</v>
      </c>
      <c r="B863" s="39" t="s">
        <v>96</v>
      </c>
      <c r="C863" s="39" t="s">
        <v>56</v>
      </c>
      <c r="D863" s="43">
        <v>43076</v>
      </c>
      <c r="E863" s="39" t="s">
        <v>34</v>
      </c>
      <c r="F863" s="39" t="s">
        <v>54</v>
      </c>
      <c r="G863" s="39" t="s">
        <v>275</v>
      </c>
      <c r="H863" s="39" t="s">
        <v>776</v>
      </c>
      <c r="I863" s="39" t="s">
        <v>244</v>
      </c>
      <c r="J863" s="44">
        <v>1.71</v>
      </c>
      <c r="K863" s="39" t="s">
        <v>100</v>
      </c>
      <c r="L863" s="39" t="s">
        <v>60</v>
      </c>
      <c r="M863" s="39" t="str">
        <f>+VLOOKUP(C863/1,Map!A:B,2,FALSE)</f>
        <v>Other revenue - late payment charge</v>
      </c>
      <c r="N863" s="39" t="str">
        <f>+VLOOKUP(L863/1,Map!E:G,3,FALSE)</f>
        <v>KY-CENTRAL</v>
      </c>
    </row>
    <row r="864" spans="1:14" hidden="1">
      <c r="A864" s="39" t="s">
        <v>95</v>
      </c>
      <c r="B864" s="39" t="s">
        <v>96</v>
      </c>
      <c r="C864" s="39" t="s">
        <v>56</v>
      </c>
      <c r="D864" s="43">
        <v>43082</v>
      </c>
      <c r="E864" s="39" t="s">
        <v>34</v>
      </c>
      <c r="F864" s="39" t="s">
        <v>54</v>
      </c>
      <c r="G864" s="39" t="s">
        <v>275</v>
      </c>
      <c r="H864" s="39" t="s">
        <v>777</v>
      </c>
      <c r="I864" s="39" t="s">
        <v>244</v>
      </c>
      <c r="J864" s="44">
        <v>38.020000000000003</v>
      </c>
      <c r="K864" s="39" t="s">
        <v>100</v>
      </c>
      <c r="L864" s="39" t="s">
        <v>60</v>
      </c>
      <c r="M864" s="39" t="str">
        <f>+VLOOKUP(C864/1,Map!A:B,2,FALSE)</f>
        <v>Other revenue - late payment charge</v>
      </c>
      <c r="N864" s="39" t="str">
        <f>+VLOOKUP(L864/1,Map!E:G,3,FALSE)</f>
        <v>KY-CENTRAL</v>
      </c>
    </row>
    <row r="865" spans="1:14" hidden="1">
      <c r="A865" s="39" t="s">
        <v>95</v>
      </c>
      <c r="B865" s="39" t="s">
        <v>96</v>
      </c>
      <c r="C865" s="39" t="s">
        <v>56</v>
      </c>
      <c r="D865" s="43">
        <v>43083</v>
      </c>
      <c r="E865" s="39" t="s">
        <v>34</v>
      </c>
      <c r="F865" s="39" t="s">
        <v>54</v>
      </c>
      <c r="G865" s="39" t="s">
        <v>275</v>
      </c>
      <c r="H865" s="39" t="s">
        <v>778</v>
      </c>
      <c r="I865" s="39" t="s">
        <v>244</v>
      </c>
      <c r="J865" s="44">
        <v>4.5999999999999996</v>
      </c>
      <c r="K865" s="39" t="s">
        <v>100</v>
      </c>
      <c r="L865" s="39" t="s">
        <v>66</v>
      </c>
      <c r="M865" s="39" t="str">
        <f>+VLOOKUP(C865/1,Map!A:B,2,FALSE)</f>
        <v>Other revenue - late payment charge</v>
      </c>
      <c r="N865" s="39" t="str">
        <f>+VLOOKUP(L865/1,Map!E:G,3,FALSE)</f>
        <v>KY-OWENTON WW</v>
      </c>
    </row>
    <row r="866" spans="1:14" hidden="1">
      <c r="A866" s="39" t="s">
        <v>95</v>
      </c>
      <c r="B866" s="39" t="s">
        <v>96</v>
      </c>
      <c r="C866" s="39" t="s">
        <v>56</v>
      </c>
      <c r="D866" s="43">
        <v>43083</v>
      </c>
      <c r="E866" s="39" t="s">
        <v>34</v>
      </c>
      <c r="F866" s="39" t="s">
        <v>54</v>
      </c>
      <c r="G866" s="39" t="s">
        <v>275</v>
      </c>
      <c r="H866" s="39" t="s">
        <v>778</v>
      </c>
      <c r="I866" s="39" t="s">
        <v>244</v>
      </c>
      <c r="J866" s="44">
        <v>8.1999999999999993</v>
      </c>
      <c r="K866" s="39" t="s">
        <v>100</v>
      </c>
      <c r="L866" s="39" t="s">
        <v>60</v>
      </c>
      <c r="M866" s="39" t="str">
        <f>+VLOOKUP(C866/1,Map!A:B,2,FALSE)</f>
        <v>Other revenue - late payment charge</v>
      </c>
      <c r="N866" s="39" t="str">
        <f>+VLOOKUP(L866/1,Map!E:G,3,FALSE)</f>
        <v>KY-CENTRAL</v>
      </c>
    </row>
    <row r="867" spans="1:14" hidden="1">
      <c r="A867" s="39" t="s">
        <v>95</v>
      </c>
      <c r="B867" s="39" t="s">
        <v>96</v>
      </c>
      <c r="C867" s="39" t="s">
        <v>56</v>
      </c>
      <c r="D867" s="43">
        <v>43082</v>
      </c>
      <c r="E867" s="39" t="s">
        <v>34</v>
      </c>
      <c r="F867" s="39" t="s">
        <v>54</v>
      </c>
      <c r="G867" s="39" t="s">
        <v>275</v>
      </c>
      <c r="H867" s="39" t="s">
        <v>779</v>
      </c>
      <c r="I867" s="39" t="s">
        <v>99</v>
      </c>
      <c r="J867" s="44">
        <v>-669.74</v>
      </c>
      <c r="K867" s="39" t="s">
        <v>100</v>
      </c>
      <c r="L867" s="39" t="s">
        <v>60</v>
      </c>
      <c r="M867" s="39" t="str">
        <f>+VLOOKUP(C867/1,Map!A:B,2,FALSE)</f>
        <v>Other revenue - late payment charge</v>
      </c>
      <c r="N867" s="39" t="str">
        <f>+VLOOKUP(L867/1,Map!E:G,3,FALSE)</f>
        <v>KY-CENTRAL</v>
      </c>
    </row>
    <row r="868" spans="1:14" hidden="1">
      <c r="A868" s="39" t="s">
        <v>95</v>
      </c>
      <c r="B868" s="39" t="s">
        <v>96</v>
      </c>
      <c r="C868" s="39" t="s">
        <v>56</v>
      </c>
      <c r="D868" s="43">
        <v>43083</v>
      </c>
      <c r="E868" s="39" t="s">
        <v>34</v>
      </c>
      <c r="F868" s="39" t="s">
        <v>54</v>
      </c>
      <c r="G868" s="39" t="s">
        <v>275</v>
      </c>
      <c r="H868" s="39" t="s">
        <v>780</v>
      </c>
      <c r="I868" s="39" t="s">
        <v>99</v>
      </c>
      <c r="J868" s="44">
        <v>-1066.55</v>
      </c>
      <c r="K868" s="39" t="s">
        <v>100</v>
      </c>
      <c r="L868" s="39" t="s">
        <v>60</v>
      </c>
      <c r="M868" s="39" t="str">
        <f>+VLOOKUP(C868/1,Map!A:B,2,FALSE)</f>
        <v>Other revenue - late payment charge</v>
      </c>
      <c r="N868" s="39" t="str">
        <f>+VLOOKUP(L868/1,Map!E:G,3,FALSE)</f>
        <v>KY-CENTRAL</v>
      </c>
    </row>
    <row r="869" spans="1:14" hidden="1">
      <c r="A869" s="39" t="s">
        <v>95</v>
      </c>
      <c r="B869" s="39" t="s">
        <v>96</v>
      </c>
      <c r="C869" s="39" t="s">
        <v>56</v>
      </c>
      <c r="D869" s="43">
        <v>43083</v>
      </c>
      <c r="E869" s="39" t="s">
        <v>34</v>
      </c>
      <c r="F869" s="39" t="s">
        <v>54</v>
      </c>
      <c r="G869" s="39" t="s">
        <v>275</v>
      </c>
      <c r="H869" s="39" t="s">
        <v>780</v>
      </c>
      <c r="I869" s="39" t="s">
        <v>99</v>
      </c>
      <c r="J869" s="44">
        <v>-2.4700000000000002</v>
      </c>
      <c r="K869" s="39" t="s">
        <v>100</v>
      </c>
      <c r="L869" s="39" t="s">
        <v>66</v>
      </c>
      <c r="M869" s="39" t="str">
        <f>+VLOOKUP(C869/1,Map!A:B,2,FALSE)</f>
        <v>Other revenue - late payment charge</v>
      </c>
      <c r="N869" s="39" t="str">
        <f>+VLOOKUP(L869/1,Map!E:G,3,FALSE)</f>
        <v>KY-OWENTON WW</v>
      </c>
    </row>
    <row r="870" spans="1:14" hidden="1">
      <c r="A870" s="39" t="s">
        <v>95</v>
      </c>
      <c r="B870" s="39" t="s">
        <v>96</v>
      </c>
      <c r="C870" s="39" t="s">
        <v>56</v>
      </c>
      <c r="D870" s="43">
        <v>43085</v>
      </c>
      <c r="E870" s="39" t="s">
        <v>34</v>
      </c>
      <c r="F870" s="39" t="s">
        <v>54</v>
      </c>
      <c r="G870" s="39" t="s">
        <v>275</v>
      </c>
      <c r="H870" s="39" t="s">
        <v>781</v>
      </c>
      <c r="I870" s="39" t="s">
        <v>99</v>
      </c>
      <c r="J870" s="44">
        <v>-665.09</v>
      </c>
      <c r="K870" s="39" t="s">
        <v>100</v>
      </c>
      <c r="L870" s="39" t="s">
        <v>60</v>
      </c>
      <c r="M870" s="39" t="str">
        <f>+VLOOKUP(C870/1,Map!A:B,2,FALSE)</f>
        <v>Other revenue - late payment charge</v>
      </c>
      <c r="N870" s="39" t="str">
        <f>+VLOOKUP(L870/1,Map!E:G,3,FALSE)</f>
        <v>KY-CENTRAL</v>
      </c>
    </row>
    <row r="871" spans="1:14" hidden="1">
      <c r="A871" s="39" t="s">
        <v>95</v>
      </c>
      <c r="B871" s="39" t="s">
        <v>96</v>
      </c>
      <c r="C871" s="39" t="s">
        <v>56</v>
      </c>
      <c r="D871" s="43">
        <v>43086</v>
      </c>
      <c r="E871" s="39" t="s">
        <v>34</v>
      </c>
      <c r="F871" s="39" t="s">
        <v>54</v>
      </c>
      <c r="G871" s="39" t="s">
        <v>275</v>
      </c>
      <c r="H871" s="39" t="s">
        <v>782</v>
      </c>
      <c r="I871" s="39" t="s">
        <v>99</v>
      </c>
      <c r="J871" s="44">
        <v>-6.76</v>
      </c>
      <c r="K871" s="39" t="s">
        <v>100</v>
      </c>
      <c r="L871" s="39" t="s">
        <v>60</v>
      </c>
      <c r="M871" s="39" t="str">
        <f>+VLOOKUP(C871/1,Map!A:B,2,FALSE)</f>
        <v>Other revenue - late payment charge</v>
      </c>
      <c r="N871" s="39" t="str">
        <f>+VLOOKUP(L871/1,Map!E:G,3,FALSE)</f>
        <v>KY-CENTRAL</v>
      </c>
    </row>
    <row r="872" spans="1:14" hidden="1">
      <c r="A872" s="39" t="s">
        <v>95</v>
      </c>
      <c r="B872" s="39" t="s">
        <v>96</v>
      </c>
      <c r="C872" s="39" t="s">
        <v>56</v>
      </c>
      <c r="D872" s="43">
        <v>43084</v>
      </c>
      <c r="E872" s="39" t="s">
        <v>34</v>
      </c>
      <c r="F872" s="39" t="s">
        <v>54</v>
      </c>
      <c r="G872" s="39" t="s">
        <v>275</v>
      </c>
      <c r="H872" s="39" t="s">
        <v>783</v>
      </c>
      <c r="I872" s="39" t="s">
        <v>99</v>
      </c>
      <c r="J872" s="44">
        <v>-736.49</v>
      </c>
      <c r="K872" s="39" t="s">
        <v>100</v>
      </c>
      <c r="L872" s="39" t="s">
        <v>60</v>
      </c>
      <c r="M872" s="39" t="str">
        <f>+VLOOKUP(C872/1,Map!A:B,2,FALSE)</f>
        <v>Other revenue - late payment charge</v>
      </c>
      <c r="N872" s="39" t="str">
        <f>+VLOOKUP(L872/1,Map!E:G,3,FALSE)</f>
        <v>KY-CENTRAL</v>
      </c>
    </row>
    <row r="873" spans="1:14" hidden="1">
      <c r="A873" s="39" t="s">
        <v>95</v>
      </c>
      <c r="B873" s="39" t="s">
        <v>96</v>
      </c>
      <c r="C873" s="39" t="s">
        <v>56</v>
      </c>
      <c r="D873" s="43">
        <v>43084</v>
      </c>
      <c r="E873" s="39" t="s">
        <v>34</v>
      </c>
      <c r="F873" s="39" t="s">
        <v>54</v>
      </c>
      <c r="G873" s="39" t="s">
        <v>275</v>
      </c>
      <c r="H873" s="39" t="s">
        <v>783</v>
      </c>
      <c r="I873" s="39" t="s">
        <v>99</v>
      </c>
      <c r="J873" s="44">
        <v>-2.75</v>
      </c>
      <c r="K873" s="39" t="s">
        <v>100</v>
      </c>
      <c r="L873" s="39" t="s">
        <v>64</v>
      </c>
      <c r="M873" s="39" t="str">
        <f>+VLOOKUP(C873/1,Map!A:B,2,FALSE)</f>
        <v>Other revenue - late payment charge</v>
      </c>
      <c r="N873" s="39" t="str">
        <f>+VLOOKUP(L873/1,Map!E:G,3,FALSE)</f>
        <v>KY-NORTH</v>
      </c>
    </row>
    <row r="874" spans="1:14" hidden="1">
      <c r="A874" s="39" t="s">
        <v>95</v>
      </c>
      <c r="B874" s="39" t="s">
        <v>96</v>
      </c>
      <c r="C874" s="39" t="s">
        <v>56</v>
      </c>
      <c r="D874" s="43">
        <v>43084</v>
      </c>
      <c r="E874" s="39" t="s">
        <v>34</v>
      </c>
      <c r="F874" s="39" t="s">
        <v>54</v>
      </c>
      <c r="G874" s="39" t="s">
        <v>275</v>
      </c>
      <c r="H874" s="39" t="s">
        <v>783</v>
      </c>
      <c r="I874" s="39" t="s">
        <v>99</v>
      </c>
      <c r="J874" s="44">
        <v>-4.09</v>
      </c>
      <c r="K874" s="39" t="s">
        <v>100</v>
      </c>
      <c r="L874" s="39" t="s">
        <v>58</v>
      </c>
      <c r="M874" s="39" t="str">
        <f>+VLOOKUP(C874/1,Map!A:B,2,FALSE)</f>
        <v>Other revenue - late payment charge</v>
      </c>
      <c r="N874" s="39" t="str">
        <f>+VLOOKUP(L874/1,Map!E:G,3,FALSE)</f>
        <v>KY-CORPORATE</v>
      </c>
    </row>
    <row r="875" spans="1:14" hidden="1">
      <c r="A875" s="39" t="s">
        <v>95</v>
      </c>
      <c r="B875" s="39" t="s">
        <v>96</v>
      </c>
      <c r="C875" s="39" t="s">
        <v>56</v>
      </c>
      <c r="D875" s="43">
        <v>43083</v>
      </c>
      <c r="E875" s="39" t="s">
        <v>34</v>
      </c>
      <c r="F875" s="39" t="s">
        <v>54</v>
      </c>
      <c r="G875" s="39" t="s">
        <v>275</v>
      </c>
      <c r="H875" s="39" t="s">
        <v>784</v>
      </c>
      <c r="I875" s="39" t="s">
        <v>244</v>
      </c>
      <c r="J875" s="44">
        <v>7.7</v>
      </c>
      <c r="K875" s="39" t="s">
        <v>100</v>
      </c>
      <c r="L875" s="39" t="s">
        <v>60</v>
      </c>
      <c r="M875" s="39" t="str">
        <f>+VLOOKUP(C875/1,Map!A:B,2,FALSE)</f>
        <v>Other revenue - late payment charge</v>
      </c>
      <c r="N875" s="39" t="str">
        <f>+VLOOKUP(L875/1,Map!E:G,3,FALSE)</f>
        <v>KY-CENTRAL</v>
      </c>
    </row>
    <row r="876" spans="1:14" hidden="1">
      <c r="A876" s="39" t="s">
        <v>95</v>
      </c>
      <c r="B876" s="39" t="s">
        <v>96</v>
      </c>
      <c r="C876" s="39" t="s">
        <v>56</v>
      </c>
      <c r="D876" s="43">
        <v>43084</v>
      </c>
      <c r="E876" s="39" t="s">
        <v>34</v>
      </c>
      <c r="F876" s="39" t="s">
        <v>54</v>
      </c>
      <c r="G876" s="39" t="s">
        <v>275</v>
      </c>
      <c r="H876" s="39" t="s">
        <v>785</v>
      </c>
      <c r="I876" s="39" t="s">
        <v>244</v>
      </c>
      <c r="J876" s="44">
        <v>0.71</v>
      </c>
      <c r="K876" s="39" t="s">
        <v>100</v>
      </c>
      <c r="L876" s="39" t="s">
        <v>60</v>
      </c>
      <c r="M876" s="39" t="str">
        <f>+VLOOKUP(C876/1,Map!A:B,2,FALSE)</f>
        <v>Other revenue - late payment charge</v>
      </c>
      <c r="N876" s="39" t="str">
        <f>+VLOOKUP(L876/1,Map!E:G,3,FALSE)</f>
        <v>KY-CENTRAL</v>
      </c>
    </row>
    <row r="877" spans="1:14" hidden="1">
      <c r="A877" s="39" t="s">
        <v>95</v>
      </c>
      <c r="B877" s="39" t="s">
        <v>96</v>
      </c>
      <c r="C877" s="39" t="s">
        <v>56</v>
      </c>
      <c r="D877" s="43">
        <v>43084</v>
      </c>
      <c r="E877" s="39" t="s">
        <v>34</v>
      </c>
      <c r="F877" s="39" t="s">
        <v>54</v>
      </c>
      <c r="G877" s="39" t="s">
        <v>275</v>
      </c>
      <c r="H877" s="39" t="s">
        <v>786</v>
      </c>
      <c r="I877" s="39" t="s">
        <v>244</v>
      </c>
      <c r="J877" s="44">
        <v>25.95</v>
      </c>
      <c r="K877" s="39" t="s">
        <v>100</v>
      </c>
      <c r="L877" s="39" t="s">
        <v>60</v>
      </c>
      <c r="M877" s="39" t="str">
        <f>+VLOOKUP(C877/1,Map!A:B,2,FALSE)</f>
        <v>Other revenue - late payment charge</v>
      </c>
      <c r="N877" s="39" t="str">
        <f>+VLOOKUP(L877/1,Map!E:G,3,FALSE)</f>
        <v>KY-CENTRAL</v>
      </c>
    </row>
    <row r="878" spans="1:14" hidden="1">
      <c r="A878" s="39" t="s">
        <v>95</v>
      </c>
      <c r="B878" s="39" t="s">
        <v>96</v>
      </c>
      <c r="C878" s="39" t="s">
        <v>56</v>
      </c>
      <c r="D878" s="43">
        <v>43083</v>
      </c>
      <c r="E878" s="39" t="s">
        <v>34</v>
      </c>
      <c r="F878" s="39" t="s">
        <v>54</v>
      </c>
      <c r="G878" s="39" t="s">
        <v>275</v>
      </c>
      <c r="H878" s="39" t="s">
        <v>787</v>
      </c>
      <c r="I878" s="39" t="s">
        <v>99</v>
      </c>
      <c r="J878" s="44">
        <v>-13.39</v>
      </c>
      <c r="K878" s="39" t="s">
        <v>100</v>
      </c>
      <c r="L878" s="39" t="s">
        <v>60</v>
      </c>
      <c r="M878" s="39" t="str">
        <f>+VLOOKUP(C878/1,Map!A:B,2,FALSE)</f>
        <v>Other revenue - late payment charge</v>
      </c>
      <c r="N878" s="39" t="str">
        <f>+VLOOKUP(L878/1,Map!E:G,3,FALSE)</f>
        <v>KY-CENTRAL</v>
      </c>
    </row>
    <row r="879" spans="1:14" hidden="1">
      <c r="A879" s="39" t="s">
        <v>95</v>
      </c>
      <c r="B879" s="39" t="s">
        <v>96</v>
      </c>
      <c r="C879" s="39" t="s">
        <v>56</v>
      </c>
      <c r="D879" s="43">
        <v>43084</v>
      </c>
      <c r="E879" s="39" t="s">
        <v>34</v>
      </c>
      <c r="F879" s="39" t="s">
        <v>54</v>
      </c>
      <c r="G879" s="39" t="s">
        <v>275</v>
      </c>
      <c r="H879" s="39" t="s">
        <v>788</v>
      </c>
      <c r="I879" s="39" t="s">
        <v>99</v>
      </c>
      <c r="J879" s="44">
        <v>-11.29</v>
      </c>
      <c r="K879" s="39" t="s">
        <v>100</v>
      </c>
      <c r="L879" s="39" t="s">
        <v>60</v>
      </c>
      <c r="M879" s="39" t="str">
        <f>+VLOOKUP(C879/1,Map!A:B,2,FALSE)</f>
        <v>Other revenue - late payment charge</v>
      </c>
      <c r="N879" s="39" t="str">
        <f>+VLOOKUP(L879/1,Map!E:G,3,FALSE)</f>
        <v>KY-CENTRAL</v>
      </c>
    </row>
    <row r="880" spans="1:14" hidden="1">
      <c r="A880" s="39" t="s">
        <v>95</v>
      </c>
      <c r="B880" s="39" t="s">
        <v>96</v>
      </c>
      <c r="C880" s="39" t="s">
        <v>56</v>
      </c>
      <c r="D880" s="43">
        <v>43083</v>
      </c>
      <c r="E880" s="39" t="s">
        <v>34</v>
      </c>
      <c r="F880" s="39" t="s">
        <v>54</v>
      </c>
      <c r="G880" s="39" t="s">
        <v>275</v>
      </c>
      <c r="H880" s="39" t="s">
        <v>789</v>
      </c>
      <c r="I880" s="39" t="s">
        <v>99</v>
      </c>
      <c r="J880" s="44">
        <v>-6842.91</v>
      </c>
      <c r="K880" s="39" t="s">
        <v>100</v>
      </c>
      <c r="L880" s="39" t="s">
        <v>60</v>
      </c>
      <c r="M880" s="39" t="str">
        <f>+VLOOKUP(C880/1,Map!A:B,2,FALSE)</f>
        <v>Other revenue - late payment charge</v>
      </c>
      <c r="N880" s="39" t="str">
        <f>+VLOOKUP(L880/1,Map!E:G,3,FALSE)</f>
        <v>KY-CENTRAL</v>
      </c>
    </row>
    <row r="881" spans="1:14" hidden="1">
      <c r="A881" s="39" t="s">
        <v>95</v>
      </c>
      <c r="B881" s="39" t="s">
        <v>96</v>
      </c>
      <c r="C881" s="39" t="s">
        <v>56</v>
      </c>
      <c r="D881" s="43">
        <v>43083</v>
      </c>
      <c r="E881" s="39" t="s">
        <v>34</v>
      </c>
      <c r="F881" s="39" t="s">
        <v>54</v>
      </c>
      <c r="G881" s="39" t="s">
        <v>275</v>
      </c>
      <c r="H881" s="39" t="s">
        <v>789</v>
      </c>
      <c r="I881" s="39" t="s">
        <v>99</v>
      </c>
      <c r="J881" s="44">
        <v>-33.18</v>
      </c>
      <c r="K881" s="39" t="s">
        <v>100</v>
      </c>
      <c r="L881" s="39" t="s">
        <v>64</v>
      </c>
      <c r="M881" s="39" t="str">
        <f>+VLOOKUP(C881/1,Map!A:B,2,FALSE)</f>
        <v>Other revenue - late payment charge</v>
      </c>
      <c r="N881" s="39" t="str">
        <f>+VLOOKUP(L881/1,Map!E:G,3,FALSE)</f>
        <v>KY-NORTH</v>
      </c>
    </row>
    <row r="882" spans="1:14" hidden="1">
      <c r="A882" s="39" t="s">
        <v>95</v>
      </c>
      <c r="B882" s="39" t="s">
        <v>96</v>
      </c>
      <c r="C882" s="39" t="s">
        <v>56</v>
      </c>
      <c r="D882" s="43">
        <v>43083</v>
      </c>
      <c r="E882" s="39" t="s">
        <v>34</v>
      </c>
      <c r="F882" s="39" t="s">
        <v>54</v>
      </c>
      <c r="G882" s="39" t="s">
        <v>275</v>
      </c>
      <c r="H882" s="39" t="s">
        <v>789</v>
      </c>
      <c r="I882" s="39" t="s">
        <v>99</v>
      </c>
      <c r="J882" s="44">
        <v>-3.36</v>
      </c>
      <c r="K882" s="39" t="s">
        <v>100</v>
      </c>
      <c r="L882" s="39" t="s">
        <v>58</v>
      </c>
      <c r="M882" s="39" t="str">
        <f>+VLOOKUP(C882/1,Map!A:B,2,FALSE)</f>
        <v>Other revenue - late payment charge</v>
      </c>
      <c r="N882" s="39" t="str">
        <f>+VLOOKUP(L882/1,Map!E:G,3,FALSE)</f>
        <v>KY-CORPORATE</v>
      </c>
    </row>
    <row r="883" spans="1:14" hidden="1">
      <c r="A883" s="39" t="s">
        <v>95</v>
      </c>
      <c r="B883" s="39" t="s">
        <v>96</v>
      </c>
      <c r="C883" s="39" t="s">
        <v>56</v>
      </c>
      <c r="D883" s="43">
        <v>43085</v>
      </c>
      <c r="E883" s="39" t="s">
        <v>34</v>
      </c>
      <c r="F883" s="39" t="s">
        <v>54</v>
      </c>
      <c r="G883" s="39" t="s">
        <v>275</v>
      </c>
      <c r="H883" s="39" t="s">
        <v>790</v>
      </c>
      <c r="I883" s="39" t="s">
        <v>244</v>
      </c>
      <c r="J883" s="44">
        <v>10.210000000000001</v>
      </c>
      <c r="K883" s="39" t="s">
        <v>100</v>
      </c>
      <c r="L883" s="39" t="s">
        <v>60</v>
      </c>
      <c r="M883" s="39" t="str">
        <f>+VLOOKUP(C883/1,Map!A:B,2,FALSE)</f>
        <v>Other revenue - late payment charge</v>
      </c>
      <c r="N883" s="39" t="str">
        <f>+VLOOKUP(L883/1,Map!E:G,3,FALSE)</f>
        <v>KY-CENTRAL</v>
      </c>
    </row>
    <row r="884" spans="1:14" hidden="1">
      <c r="A884" s="39" t="s">
        <v>95</v>
      </c>
      <c r="B884" s="39" t="s">
        <v>96</v>
      </c>
      <c r="C884" s="39" t="s">
        <v>56</v>
      </c>
      <c r="D884" s="43">
        <v>43087</v>
      </c>
      <c r="E884" s="39" t="s">
        <v>34</v>
      </c>
      <c r="F884" s="39" t="s">
        <v>54</v>
      </c>
      <c r="G884" s="39" t="s">
        <v>275</v>
      </c>
      <c r="H884" s="39" t="s">
        <v>791</v>
      </c>
      <c r="I884" s="39" t="s">
        <v>99</v>
      </c>
      <c r="J884" s="44">
        <v>-2475.9499999999998</v>
      </c>
      <c r="K884" s="39" t="s">
        <v>100</v>
      </c>
      <c r="L884" s="39" t="s">
        <v>60</v>
      </c>
      <c r="M884" s="39" t="str">
        <f>+VLOOKUP(C884/1,Map!A:B,2,FALSE)</f>
        <v>Other revenue - late payment charge</v>
      </c>
      <c r="N884" s="39" t="str">
        <f>+VLOOKUP(L884/1,Map!E:G,3,FALSE)</f>
        <v>KY-CENTRAL</v>
      </c>
    </row>
    <row r="885" spans="1:14" hidden="1">
      <c r="A885" s="39" t="s">
        <v>95</v>
      </c>
      <c r="B885" s="39" t="s">
        <v>96</v>
      </c>
      <c r="C885" s="39" t="s">
        <v>56</v>
      </c>
      <c r="D885" s="43">
        <v>43087</v>
      </c>
      <c r="E885" s="39" t="s">
        <v>34</v>
      </c>
      <c r="F885" s="39" t="s">
        <v>54</v>
      </c>
      <c r="G885" s="39" t="s">
        <v>275</v>
      </c>
      <c r="H885" s="39" t="s">
        <v>791</v>
      </c>
      <c r="I885" s="39" t="s">
        <v>99</v>
      </c>
      <c r="J885" s="44">
        <v>-300.23</v>
      </c>
      <c r="K885" s="39" t="s">
        <v>100</v>
      </c>
      <c r="L885" s="39" t="s">
        <v>58</v>
      </c>
      <c r="M885" s="39" t="str">
        <f>+VLOOKUP(C885/1,Map!A:B,2,FALSE)</f>
        <v>Other revenue - late payment charge</v>
      </c>
      <c r="N885" s="39" t="str">
        <f>+VLOOKUP(L885/1,Map!E:G,3,FALSE)</f>
        <v>KY-CORPORATE</v>
      </c>
    </row>
    <row r="886" spans="1:14" hidden="1">
      <c r="A886" s="39" t="s">
        <v>95</v>
      </c>
      <c r="B886" s="39" t="s">
        <v>96</v>
      </c>
      <c r="C886" s="39" t="s">
        <v>56</v>
      </c>
      <c r="D886" s="43">
        <v>43087</v>
      </c>
      <c r="E886" s="39" t="s">
        <v>34</v>
      </c>
      <c r="F886" s="39" t="s">
        <v>54</v>
      </c>
      <c r="G886" s="39" t="s">
        <v>275</v>
      </c>
      <c r="H886" s="39" t="s">
        <v>791</v>
      </c>
      <c r="I886" s="39" t="s">
        <v>99</v>
      </c>
      <c r="J886" s="44">
        <v>-16.62</v>
      </c>
      <c r="K886" s="39" t="s">
        <v>100</v>
      </c>
      <c r="L886" s="39" t="s">
        <v>64</v>
      </c>
      <c r="M886" s="39" t="str">
        <f>+VLOOKUP(C886/1,Map!A:B,2,FALSE)</f>
        <v>Other revenue - late payment charge</v>
      </c>
      <c r="N886" s="39" t="str">
        <f>+VLOOKUP(L886/1,Map!E:G,3,FALSE)</f>
        <v>KY-NORTH</v>
      </c>
    </row>
    <row r="887" spans="1:14" hidden="1">
      <c r="A887" s="39" t="s">
        <v>95</v>
      </c>
      <c r="B887" s="39" t="s">
        <v>96</v>
      </c>
      <c r="C887" s="39" t="s">
        <v>56</v>
      </c>
      <c r="D887" s="43">
        <v>43084</v>
      </c>
      <c r="E887" s="39" t="s">
        <v>34</v>
      </c>
      <c r="F887" s="39" t="s">
        <v>54</v>
      </c>
      <c r="G887" s="39" t="s">
        <v>275</v>
      </c>
      <c r="H887" s="39" t="s">
        <v>792</v>
      </c>
      <c r="I887" s="39" t="s">
        <v>244</v>
      </c>
      <c r="J887" s="44">
        <v>2.5099999999999998</v>
      </c>
      <c r="K887" s="39" t="s">
        <v>100</v>
      </c>
      <c r="L887" s="39" t="s">
        <v>66</v>
      </c>
      <c r="M887" s="39" t="str">
        <f>+VLOOKUP(C887/1,Map!A:B,2,FALSE)</f>
        <v>Other revenue - late payment charge</v>
      </c>
      <c r="N887" s="39" t="str">
        <f>+VLOOKUP(L887/1,Map!E:G,3,FALSE)</f>
        <v>KY-OWENTON WW</v>
      </c>
    </row>
    <row r="888" spans="1:14" hidden="1">
      <c r="A888" s="39" t="s">
        <v>95</v>
      </c>
      <c r="B888" s="39" t="s">
        <v>96</v>
      </c>
      <c r="C888" s="39" t="s">
        <v>56</v>
      </c>
      <c r="D888" s="43">
        <v>43085</v>
      </c>
      <c r="E888" s="39" t="s">
        <v>34</v>
      </c>
      <c r="F888" s="39" t="s">
        <v>54</v>
      </c>
      <c r="G888" s="39" t="s">
        <v>275</v>
      </c>
      <c r="H888" s="39" t="s">
        <v>793</v>
      </c>
      <c r="I888" s="39" t="s">
        <v>244</v>
      </c>
      <c r="J888" s="44">
        <v>0.98</v>
      </c>
      <c r="K888" s="39" t="s">
        <v>100</v>
      </c>
      <c r="L888" s="39" t="s">
        <v>60</v>
      </c>
      <c r="M888" s="39" t="str">
        <f>+VLOOKUP(C888/1,Map!A:B,2,FALSE)</f>
        <v>Other revenue - late payment charge</v>
      </c>
      <c r="N888" s="39" t="str">
        <f>+VLOOKUP(L888/1,Map!E:G,3,FALSE)</f>
        <v>KY-CENTRAL</v>
      </c>
    </row>
    <row r="889" spans="1:14" hidden="1">
      <c r="A889" s="39" t="s">
        <v>95</v>
      </c>
      <c r="B889" s="39" t="s">
        <v>96</v>
      </c>
      <c r="C889" s="39" t="s">
        <v>56</v>
      </c>
      <c r="D889" s="43">
        <v>43085</v>
      </c>
      <c r="E889" s="39" t="s">
        <v>34</v>
      </c>
      <c r="F889" s="39" t="s">
        <v>54</v>
      </c>
      <c r="G889" s="39" t="s">
        <v>275</v>
      </c>
      <c r="H889" s="39" t="s">
        <v>794</v>
      </c>
      <c r="I889" s="39" t="s">
        <v>244</v>
      </c>
      <c r="J889" s="44">
        <v>8.17</v>
      </c>
      <c r="K889" s="39" t="s">
        <v>100</v>
      </c>
      <c r="L889" s="39" t="s">
        <v>60</v>
      </c>
      <c r="M889" s="39" t="str">
        <f>+VLOOKUP(C889/1,Map!A:B,2,FALSE)</f>
        <v>Other revenue - late payment charge</v>
      </c>
      <c r="N889" s="39" t="str">
        <f>+VLOOKUP(L889/1,Map!E:G,3,FALSE)</f>
        <v>KY-CENTRAL</v>
      </c>
    </row>
    <row r="890" spans="1:14" hidden="1">
      <c r="A890" s="39" t="s">
        <v>95</v>
      </c>
      <c r="B890" s="39" t="s">
        <v>96</v>
      </c>
      <c r="C890" s="39" t="s">
        <v>56</v>
      </c>
      <c r="D890" s="43">
        <v>43084</v>
      </c>
      <c r="E890" s="39" t="s">
        <v>34</v>
      </c>
      <c r="F890" s="39" t="s">
        <v>54</v>
      </c>
      <c r="G890" s="39" t="s">
        <v>275</v>
      </c>
      <c r="H890" s="39" t="s">
        <v>795</v>
      </c>
      <c r="I890" s="39" t="s">
        <v>99</v>
      </c>
      <c r="J890" s="44">
        <v>-4.1100000000000003</v>
      </c>
      <c r="K890" s="39" t="s">
        <v>100</v>
      </c>
      <c r="L890" s="39" t="s">
        <v>60</v>
      </c>
      <c r="M890" s="39" t="str">
        <f>+VLOOKUP(C890/1,Map!A:B,2,FALSE)</f>
        <v>Other revenue - late payment charge</v>
      </c>
      <c r="N890" s="39" t="str">
        <f>+VLOOKUP(L890/1,Map!E:G,3,FALSE)</f>
        <v>KY-CENTRAL</v>
      </c>
    </row>
    <row r="891" spans="1:14" hidden="1">
      <c r="A891" s="39" t="s">
        <v>95</v>
      </c>
      <c r="B891" s="39" t="s">
        <v>96</v>
      </c>
      <c r="C891" s="39" t="s">
        <v>56</v>
      </c>
      <c r="D891" s="43">
        <v>43085</v>
      </c>
      <c r="E891" s="39" t="s">
        <v>34</v>
      </c>
      <c r="F891" s="39" t="s">
        <v>54</v>
      </c>
      <c r="G891" s="39" t="s">
        <v>275</v>
      </c>
      <c r="H891" s="39" t="s">
        <v>796</v>
      </c>
      <c r="I891" s="39" t="s">
        <v>99</v>
      </c>
      <c r="J891" s="44">
        <v>-9.4</v>
      </c>
      <c r="K891" s="39" t="s">
        <v>100</v>
      </c>
      <c r="L891" s="39" t="s">
        <v>60</v>
      </c>
      <c r="M891" s="39" t="str">
        <f>+VLOOKUP(C891/1,Map!A:B,2,FALSE)</f>
        <v>Other revenue - late payment charge</v>
      </c>
      <c r="N891" s="39" t="str">
        <f>+VLOOKUP(L891/1,Map!E:G,3,FALSE)</f>
        <v>KY-CENTRAL</v>
      </c>
    </row>
    <row r="892" spans="1:14" hidden="1">
      <c r="A892" s="39" t="s">
        <v>95</v>
      </c>
      <c r="B892" s="39" t="s">
        <v>96</v>
      </c>
      <c r="C892" s="39" t="s">
        <v>56</v>
      </c>
      <c r="D892" s="43">
        <v>43088</v>
      </c>
      <c r="E892" s="39" t="s">
        <v>34</v>
      </c>
      <c r="F892" s="39" t="s">
        <v>54</v>
      </c>
      <c r="G892" s="39" t="s">
        <v>275</v>
      </c>
      <c r="H892" s="39" t="s">
        <v>797</v>
      </c>
      <c r="I892" s="39" t="s">
        <v>99</v>
      </c>
      <c r="J892" s="44">
        <v>-9.39</v>
      </c>
      <c r="K892" s="39" t="s">
        <v>100</v>
      </c>
      <c r="L892" s="39" t="s">
        <v>58</v>
      </c>
      <c r="M892" s="39" t="str">
        <f>+VLOOKUP(C892/1,Map!A:B,2,FALSE)</f>
        <v>Other revenue - late payment charge</v>
      </c>
      <c r="N892" s="39" t="str">
        <f>+VLOOKUP(L892/1,Map!E:G,3,FALSE)</f>
        <v>KY-CORPORATE</v>
      </c>
    </row>
    <row r="893" spans="1:14" hidden="1">
      <c r="A893" s="39" t="s">
        <v>95</v>
      </c>
      <c r="B893" s="39" t="s">
        <v>96</v>
      </c>
      <c r="C893" s="39" t="s">
        <v>56</v>
      </c>
      <c r="D893" s="43">
        <v>43088</v>
      </c>
      <c r="E893" s="39" t="s">
        <v>34</v>
      </c>
      <c r="F893" s="39" t="s">
        <v>54</v>
      </c>
      <c r="G893" s="39" t="s">
        <v>275</v>
      </c>
      <c r="H893" s="39" t="s">
        <v>797</v>
      </c>
      <c r="I893" s="39" t="s">
        <v>99</v>
      </c>
      <c r="J893" s="44">
        <v>-3.06</v>
      </c>
      <c r="K893" s="39" t="s">
        <v>100</v>
      </c>
      <c r="L893" s="39" t="s">
        <v>64</v>
      </c>
      <c r="M893" s="39" t="str">
        <f>+VLOOKUP(C893/1,Map!A:B,2,FALSE)</f>
        <v>Other revenue - late payment charge</v>
      </c>
      <c r="N893" s="39" t="str">
        <f>+VLOOKUP(L893/1,Map!E:G,3,FALSE)</f>
        <v>KY-NORTH</v>
      </c>
    </row>
    <row r="894" spans="1:14" hidden="1">
      <c r="A894" s="39" t="s">
        <v>95</v>
      </c>
      <c r="B894" s="39" t="s">
        <v>96</v>
      </c>
      <c r="C894" s="39" t="s">
        <v>56</v>
      </c>
      <c r="D894" s="43">
        <v>43088</v>
      </c>
      <c r="E894" s="39" t="s">
        <v>34</v>
      </c>
      <c r="F894" s="39" t="s">
        <v>54</v>
      </c>
      <c r="G894" s="39" t="s">
        <v>275</v>
      </c>
      <c r="H894" s="39" t="s">
        <v>797</v>
      </c>
      <c r="I894" s="39" t="s">
        <v>99</v>
      </c>
      <c r="J894" s="44">
        <v>-837.63</v>
      </c>
      <c r="K894" s="39" t="s">
        <v>100</v>
      </c>
      <c r="L894" s="39" t="s">
        <v>60</v>
      </c>
      <c r="M894" s="39" t="str">
        <f>+VLOOKUP(C894/1,Map!A:B,2,FALSE)</f>
        <v>Other revenue - late payment charge</v>
      </c>
      <c r="N894" s="39" t="str">
        <f>+VLOOKUP(L894/1,Map!E:G,3,FALSE)</f>
        <v>KY-CENTRAL</v>
      </c>
    </row>
    <row r="895" spans="1:14" hidden="1">
      <c r="A895" s="39" t="s">
        <v>95</v>
      </c>
      <c r="B895" s="39" t="s">
        <v>96</v>
      </c>
      <c r="C895" s="39" t="s">
        <v>56</v>
      </c>
      <c r="D895" s="43">
        <v>43087</v>
      </c>
      <c r="E895" s="39" t="s">
        <v>34</v>
      </c>
      <c r="F895" s="39" t="s">
        <v>54</v>
      </c>
      <c r="G895" s="39" t="s">
        <v>275</v>
      </c>
      <c r="H895" s="39" t="s">
        <v>798</v>
      </c>
      <c r="I895" s="39" t="s">
        <v>244</v>
      </c>
      <c r="J895" s="44">
        <v>48.76</v>
      </c>
      <c r="K895" s="39" t="s">
        <v>100</v>
      </c>
      <c r="L895" s="39" t="s">
        <v>60</v>
      </c>
      <c r="M895" s="39" t="str">
        <f>+VLOOKUP(C895/1,Map!A:B,2,FALSE)</f>
        <v>Other revenue - late payment charge</v>
      </c>
      <c r="N895" s="39" t="str">
        <f>+VLOOKUP(L895/1,Map!E:G,3,FALSE)</f>
        <v>KY-CENTRAL</v>
      </c>
    </row>
    <row r="896" spans="1:14" hidden="1">
      <c r="A896" s="39" t="s">
        <v>95</v>
      </c>
      <c r="B896" s="39" t="s">
        <v>96</v>
      </c>
      <c r="C896" s="39" t="s">
        <v>56</v>
      </c>
      <c r="D896" s="43">
        <v>43087</v>
      </c>
      <c r="E896" s="39" t="s">
        <v>34</v>
      </c>
      <c r="F896" s="39" t="s">
        <v>54</v>
      </c>
      <c r="G896" s="39" t="s">
        <v>275</v>
      </c>
      <c r="H896" s="39" t="s">
        <v>799</v>
      </c>
      <c r="I896" s="39" t="s">
        <v>244</v>
      </c>
      <c r="J896" s="44">
        <v>19.309999999999999</v>
      </c>
      <c r="K896" s="39" t="s">
        <v>100</v>
      </c>
      <c r="L896" s="39" t="s">
        <v>60</v>
      </c>
      <c r="M896" s="39" t="str">
        <f>+VLOOKUP(C896/1,Map!A:B,2,FALSE)</f>
        <v>Other revenue - late payment charge</v>
      </c>
      <c r="N896" s="39" t="str">
        <f>+VLOOKUP(L896/1,Map!E:G,3,FALSE)</f>
        <v>KY-CENTRAL</v>
      </c>
    </row>
    <row r="897" spans="1:14" hidden="1">
      <c r="A897" s="39" t="s">
        <v>95</v>
      </c>
      <c r="B897" s="39" t="s">
        <v>96</v>
      </c>
      <c r="C897" s="39" t="s">
        <v>56</v>
      </c>
      <c r="D897" s="43">
        <v>43087</v>
      </c>
      <c r="E897" s="39" t="s">
        <v>34</v>
      </c>
      <c r="F897" s="39" t="s">
        <v>54</v>
      </c>
      <c r="G897" s="39" t="s">
        <v>275</v>
      </c>
      <c r="H897" s="39" t="s">
        <v>800</v>
      </c>
      <c r="I897" s="39" t="s">
        <v>244</v>
      </c>
      <c r="J897" s="44">
        <v>58.83</v>
      </c>
      <c r="K897" s="39" t="s">
        <v>100</v>
      </c>
      <c r="L897" s="39" t="s">
        <v>60</v>
      </c>
      <c r="M897" s="39" t="str">
        <f>+VLOOKUP(C897/1,Map!A:B,2,FALSE)</f>
        <v>Other revenue - late payment charge</v>
      </c>
      <c r="N897" s="39" t="str">
        <f>+VLOOKUP(L897/1,Map!E:G,3,FALSE)</f>
        <v>KY-CENTRAL</v>
      </c>
    </row>
    <row r="898" spans="1:14" hidden="1">
      <c r="A898" s="39" t="s">
        <v>95</v>
      </c>
      <c r="B898" s="39" t="s">
        <v>96</v>
      </c>
      <c r="C898" s="39" t="s">
        <v>56</v>
      </c>
      <c r="D898" s="43">
        <v>43087</v>
      </c>
      <c r="E898" s="39" t="s">
        <v>34</v>
      </c>
      <c r="F898" s="39" t="s">
        <v>54</v>
      </c>
      <c r="G898" s="39" t="s">
        <v>275</v>
      </c>
      <c r="H898" s="39" t="s">
        <v>801</v>
      </c>
      <c r="I898" s="39" t="s">
        <v>244</v>
      </c>
      <c r="J898" s="44">
        <v>1.48</v>
      </c>
      <c r="K898" s="39" t="s">
        <v>100</v>
      </c>
      <c r="L898" s="39" t="s">
        <v>60</v>
      </c>
      <c r="M898" s="39" t="str">
        <f>+VLOOKUP(C898/1,Map!A:B,2,FALSE)</f>
        <v>Other revenue - late payment charge</v>
      </c>
      <c r="N898" s="39" t="str">
        <f>+VLOOKUP(L898/1,Map!E:G,3,FALSE)</f>
        <v>KY-CENTRAL</v>
      </c>
    </row>
    <row r="899" spans="1:14" hidden="1">
      <c r="A899" s="39" t="s">
        <v>95</v>
      </c>
      <c r="B899" s="39" t="s">
        <v>96</v>
      </c>
      <c r="C899" s="39" t="s">
        <v>56</v>
      </c>
      <c r="D899" s="43">
        <v>43073</v>
      </c>
      <c r="E899" s="39" t="s">
        <v>34</v>
      </c>
      <c r="F899" s="39" t="s">
        <v>54</v>
      </c>
      <c r="G899" s="39" t="s">
        <v>275</v>
      </c>
      <c r="H899" s="39" t="s">
        <v>802</v>
      </c>
      <c r="I899" s="39" t="s">
        <v>244</v>
      </c>
      <c r="J899" s="44">
        <v>1.69</v>
      </c>
      <c r="K899" s="39" t="s">
        <v>100</v>
      </c>
      <c r="L899" s="39" t="s">
        <v>60</v>
      </c>
      <c r="M899" s="39" t="str">
        <f>+VLOOKUP(C899/1,Map!A:B,2,FALSE)</f>
        <v>Other revenue - late payment charge</v>
      </c>
      <c r="N899" s="39" t="str">
        <f>+VLOOKUP(L899/1,Map!E:G,3,FALSE)</f>
        <v>KY-CENTRAL</v>
      </c>
    </row>
    <row r="900" spans="1:14" hidden="1">
      <c r="A900" s="39" t="s">
        <v>95</v>
      </c>
      <c r="B900" s="39" t="s">
        <v>96</v>
      </c>
      <c r="C900" s="39" t="s">
        <v>56</v>
      </c>
      <c r="D900" s="43">
        <v>43083</v>
      </c>
      <c r="E900" s="39" t="s">
        <v>34</v>
      </c>
      <c r="F900" s="39" t="s">
        <v>54</v>
      </c>
      <c r="G900" s="39" t="s">
        <v>275</v>
      </c>
      <c r="H900" s="39" t="s">
        <v>803</v>
      </c>
      <c r="I900" s="39" t="s">
        <v>244</v>
      </c>
      <c r="J900" s="44">
        <v>0.71</v>
      </c>
      <c r="K900" s="39" t="s">
        <v>100</v>
      </c>
      <c r="L900" s="39" t="s">
        <v>60</v>
      </c>
      <c r="M900" s="39" t="str">
        <f>+VLOOKUP(C900/1,Map!A:B,2,FALSE)</f>
        <v>Other revenue - late payment charge</v>
      </c>
      <c r="N900" s="39" t="str">
        <f>+VLOOKUP(L900/1,Map!E:G,3,FALSE)</f>
        <v>KY-CENTRAL</v>
      </c>
    </row>
    <row r="901" spans="1:14" hidden="1">
      <c r="A901" s="39" t="s">
        <v>95</v>
      </c>
      <c r="B901" s="39" t="s">
        <v>96</v>
      </c>
      <c r="C901" s="39" t="s">
        <v>56</v>
      </c>
      <c r="D901" s="43">
        <v>43088</v>
      </c>
      <c r="E901" s="39" t="s">
        <v>34</v>
      </c>
      <c r="F901" s="39" t="s">
        <v>54</v>
      </c>
      <c r="G901" s="39" t="s">
        <v>275</v>
      </c>
      <c r="H901" s="39" t="s">
        <v>804</v>
      </c>
      <c r="I901" s="39" t="s">
        <v>244</v>
      </c>
      <c r="J901" s="44">
        <v>1.29</v>
      </c>
      <c r="K901" s="39" t="s">
        <v>100</v>
      </c>
      <c r="L901" s="39" t="s">
        <v>60</v>
      </c>
      <c r="M901" s="39" t="str">
        <f>+VLOOKUP(C901/1,Map!A:B,2,FALSE)</f>
        <v>Other revenue - late payment charge</v>
      </c>
      <c r="N901" s="39" t="str">
        <f>+VLOOKUP(L901/1,Map!E:G,3,FALSE)</f>
        <v>KY-CENTRAL</v>
      </c>
    </row>
    <row r="902" spans="1:14" hidden="1">
      <c r="A902" s="39" t="s">
        <v>95</v>
      </c>
      <c r="B902" s="39" t="s">
        <v>96</v>
      </c>
      <c r="C902" s="39" t="s">
        <v>56</v>
      </c>
      <c r="D902" s="43">
        <v>43089</v>
      </c>
      <c r="E902" s="39" t="s">
        <v>34</v>
      </c>
      <c r="F902" s="39" t="s">
        <v>54</v>
      </c>
      <c r="G902" s="39" t="s">
        <v>275</v>
      </c>
      <c r="H902" s="39" t="s">
        <v>805</v>
      </c>
      <c r="I902" s="39" t="s">
        <v>99</v>
      </c>
      <c r="J902" s="44">
        <v>-5244.99</v>
      </c>
      <c r="K902" s="39" t="s">
        <v>100</v>
      </c>
      <c r="L902" s="39" t="s">
        <v>60</v>
      </c>
      <c r="M902" s="39" t="str">
        <f>+VLOOKUP(C902/1,Map!A:B,2,FALSE)</f>
        <v>Other revenue - late payment charge</v>
      </c>
      <c r="N902" s="39" t="str">
        <f>+VLOOKUP(L902/1,Map!E:G,3,FALSE)</f>
        <v>KY-CENTRAL</v>
      </c>
    </row>
    <row r="903" spans="1:14" hidden="1">
      <c r="A903" s="39" t="s">
        <v>95</v>
      </c>
      <c r="B903" s="39" t="s">
        <v>96</v>
      </c>
      <c r="C903" s="39" t="s">
        <v>56</v>
      </c>
      <c r="D903" s="43">
        <v>43089</v>
      </c>
      <c r="E903" s="39" t="s">
        <v>34</v>
      </c>
      <c r="F903" s="39" t="s">
        <v>54</v>
      </c>
      <c r="G903" s="39" t="s">
        <v>275</v>
      </c>
      <c r="H903" s="39" t="s">
        <v>805</v>
      </c>
      <c r="I903" s="39" t="s">
        <v>99</v>
      </c>
      <c r="J903" s="44">
        <v>-169.83</v>
      </c>
      <c r="K903" s="39" t="s">
        <v>100</v>
      </c>
      <c r="L903" s="39" t="s">
        <v>58</v>
      </c>
      <c r="M903" s="39" t="str">
        <f>+VLOOKUP(C903/1,Map!A:B,2,FALSE)</f>
        <v>Other revenue - late payment charge</v>
      </c>
      <c r="N903" s="39" t="str">
        <f>+VLOOKUP(L903/1,Map!E:G,3,FALSE)</f>
        <v>KY-CORPORATE</v>
      </c>
    </row>
    <row r="904" spans="1:14" hidden="1">
      <c r="A904" s="39" t="s">
        <v>95</v>
      </c>
      <c r="B904" s="39" t="s">
        <v>96</v>
      </c>
      <c r="C904" s="39" t="s">
        <v>56</v>
      </c>
      <c r="D904" s="43">
        <v>43089</v>
      </c>
      <c r="E904" s="39" t="s">
        <v>34</v>
      </c>
      <c r="F904" s="39" t="s">
        <v>54</v>
      </c>
      <c r="G904" s="39" t="s">
        <v>275</v>
      </c>
      <c r="H904" s="39" t="s">
        <v>805</v>
      </c>
      <c r="I904" s="39" t="s">
        <v>99</v>
      </c>
      <c r="J904" s="44">
        <v>-17.739999999999998</v>
      </c>
      <c r="K904" s="39" t="s">
        <v>100</v>
      </c>
      <c r="L904" s="39" t="s">
        <v>64</v>
      </c>
      <c r="M904" s="39" t="str">
        <f>+VLOOKUP(C904/1,Map!A:B,2,FALSE)</f>
        <v>Other revenue - late payment charge</v>
      </c>
      <c r="N904" s="39" t="str">
        <f>+VLOOKUP(L904/1,Map!E:G,3,FALSE)</f>
        <v>KY-NORTH</v>
      </c>
    </row>
    <row r="905" spans="1:14" hidden="1">
      <c r="A905" s="39" t="s">
        <v>95</v>
      </c>
      <c r="B905" s="39" t="s">
        <v>96</v>
      </c>
      <c r="C905" s="39" t="s">
        <v>56</v>
      </c>
      <c r="D905" s="43">
        <v>43087</v>
      </c>
      <c r="E905" s="39" t="s">
        <v>34</v>
      </c>
      <c r="F905" s="39" t="s">
        <v>54</v>
      </c>
      <c r="G905" s="39" t="s">
        <v>275</v>
      </c>
      <c r="H905" s="39" t="s">
        <v>806</v>
      </c>
      <c r="I905" s="39" t="s">
        <v>244</v>
      </c>
      <c r="J905" s="44">
        <v>208.35</v>
      </c>
      <c r="K905" s="39" t="s">
        <v>100</v>
      </c>
      <c r="L905" s="39" t="s">
        <v>58</v>
      </c>
      <c r="M905" s="39" t="str">
        <f>+VLOOKUP(C905/1,Map!A:B,2,FALSE)</f>
        <v>Other revenue - late payment charge</v>
      </c>
      <c r="N905" s="39" t="str">
        <f>+VLOOKUP(L905/1,Map!E:G,3,FALSE)</f>
        <v>KY-CORPORATE</v>
      </c>
    </row>
    <row r="906" spans="1:14" hidden="1">
      <c r="A906" s="39" t="s">
        <v>95</v>
      </c>
      <c r="B906" s="39" t="s">
        <v>96</v>
      </c>
      <c r="C906" s="39" t="s">
        <v>56</v>
      </c>
      <c r="D906" s="43">
        <v>43088</v>
      </c>
      <c r="E906" s="39" t="s">
        <v>34</v>
      </c>
      <c r="F906" s="39" t="s">
        <v>54</v>
      </c>
      <c r="G906" s="39" t="s">
        <v>275</v>
      </c>
      <c r="H906" s="39" t="s">
        <v>807</v>
      </c>
      <c r="I906" s="39" t="s">
        <v>244</v>
      </c>
      <c r="J906" s="44">
        <v>2.19</v>
      </c>
      <c r="K906" s="39" t="s">
        <v>100</v>
      </c>
      <c r="L906" s="39" t="s">
        <v>60</v>
      </c>
      <c r="M906" s="39" t="str">
        <f>+VLOOKUP(C906/1,Map!A:B,2,FALSE)</f>
        <v>Other revenue - late payment charge</v>
      </c>
      <c r="N906" s="39" t="str">
        <f>+VLOOKUP(L906/1,Map!E:G,3,FALSE)</f>
        <v>KY-CENTRAL</v>
      </c>
    </row>
    <row r="907" spans="1:14" hidden="1">
      <c r="A907" s="39" t="s">
        <v>95</v>
      </c>
      <c r="B907" s="39" t="s">
        <v>96</v>
      </c>
      <c r="C907" s="39" t="s">
        <v>56</v>
      </c>
      <c r="D907" s="43">
        <v>43089</v>
      </c>
      <c r="E907" s="39" t="s">
        <v>34</v>
      </c>
      <c r="F907" s="39" t="s">
        <v>54</v>
      </c>
      <c r="G907" s="39" t="s">
        <v>275</v>
      </c>
      <c r="H907" s="39" t="s">
        <v>808</v>
      </c>
      <c r="I907" s="39" t="s">
        <v>244</v>
      </c>
      <c r="J907" s="44">
        <v>38.450000000000003</v>
      </c>
      <c r="K907" s="39" t="s">
        <v>100</v>
      </c>
      <c r="L907" s="39" t="s">
        <v>60</v>
      </c>
      <c r="M907" s="39" t="str">
        <f>+VLOOKUP(C907/1,Map!A:B,2,FALSE)</f>
        <v>Other revenue - late payment charge</v>
      </c>
      <c r="N907" s="39" t="str">
        <f>+VLOOKUP(L907/1,Map!E:G,3,FALSE)</f>
        <v>KY-CENTRAL</v>
      </c>
    </row>
    <row r="908" spans="1:14" hidden="1">
      <c r="A908" s="39" t="s">
        <v>95</v>
      </c>
      <c r="B908" s="39" t="s">
        <v>96</v>
      </c>
      <c r="C908" s="39" t="s">
        <v>56</v>
      </c>
      <c r="D908" s="43">
        <v>43088</v>
      </c>
      <c r="E908" s="39" t="s">
        <v>34</v>
      </c>
      <c r="F908" s="39" t="s">
        <v>54</v>
      </c>
      <c r="G908" s="39" t="s">
        <v>275</v>
      </c>
      <c r="H908" s="39" t="s">
        <v>809</v>
      </c>
      <c r="I908" s="39" t="s">
        <v>99</v>
      </c>
      <c r="J908" s="44">
        <v>-1.1499999999999999</v>
      </c>
      <c r="K908" s="39" t="s">
        <v>100</v>
      </c>
      <c r="L908" s="39" t="s">
        <v>60</v>
      </c>
      <c r="M908" s="39" t="str">
        <f>+VLOOKUP(C908/1,Map!A:B,2,FALSE)</f>
        <v>Other revenue - late payment charge</v>
      </c>
      <c r="N908" s="39" t="str">
        <f>+VLOOKUP(L908/1,Map!E:G,3,FALSE)</f>
        <v>KY-CENTRAL</v>
      </c>
    </row>
    <row r="909" spans="1:14" hidden="1">
      <c r="A909" s="39" t="s">
        <v>95</v>
      </c>
      <c r="B909" s="39" t="s">
        <v>96</v>
      </c>
      <c r="C909" s="39" t="s">
        <v>56</v>
      </c>
      <c r="D909" s="43">
        <v>43089</v>
      </c>
      <c r="E909" s="39" t="s">
        <v>34</v>
      </c>
      <c r="F909" s="39" t="s">
        <v>54</v>
      </c>
      <c r="G909" s="39" t="s">
        <v>275</v>
      </c>
      <c r="H909" s="39" t="s">
        <v>810</v>
      </c>
      <c r="I909" s="39" t="s">
        <v>99</v>
      </c>
      <c r="J909" s="44">
        <v>-17.399999999999999</v>
      </c>
      <c r="K909" s="39" t="s">
        <v>100</v>
      </c>
      <c r="L909" s="39" t="s">
        <v>60</v>
      </c>
      <c r="M909" s="39" t="str">
        <f>+VLOOKUP(C909/1,Map!A:B,2,FALSE)</f>
        <v>Other revenue - late payment charge</v>
      </c>
      <c r="N909" s="39" t="str">
        <f>+VLOOKUP(L909/1,Map!E:G,3,FALSE)</f>
        <v>KY-CENTRAL</v>
      </c>
    </row>
    <row r="910" spans="1:14" hidden="1">
      <c r="A910" s="39" t="s">
        <v>95</v>
      </c>
      <c r="B910" s="39" t="s">
        <v>96</v>
      </c>
      <c r="C910" s="39" t="s">
        <v>56</v>
      </c>
      <c r="D910" s="43">
        <v>43088</v>
      </c>
      <c r="E910" s="39" t="s">
        <v>34</v>
      </c>
      <c r="F910" s="39" t="s">
        <v>54</v>
      </c>
      <c r="G910" s="39" t="s">
        <v>275</v>
      </c>
      <c r="H910" s="39" t="s">
        <v>811</v>
      </c>
      <c r="I910" s="39" t="s">
        <v>244</v>
      </c>
      <c r="J910" s="44">
        <v>0.95</v>
      </c>
      <c r="K910" s="39" t="s">
        <v>100</v>
      </c>
      <c r="L910" s="39" t="s">
        <v>60</v>
      </c>
      <c r="M910" s="39" t="str">
        <f>+VLOOKUP(C910/1,Map!A:B,2,FALSE)</f>
        <v>Other revenue - late payment charge</v>
      </c>
      <c r="N910" s="39" t="str">
        <f>+VLOOKUP(L910/1,Map!E:G,3,FALSE)</f>
        <v>KY-CENTRAL</v>
      </c>
    </row>
    <row r="911" spans="1:14" hidden="1">
      <c r="A911" s="39" t="s">
        <v>95</v>
      </c>
      <c r="B911" s="39" t="s">
        <v>96</v>
      </c>
      <c r="C911" s="39" t="s">
        <v>56</v>
      </c>
      <c r="D911" s="43">
        <v>43088</v>
      </c>
      <c r="E911" s="39" t="s">
        <v>34</v>
      </c>
      <c r="F911" s="39" t="s">
        <v>54</v>
      </c>
      <c r="G911" s="39" t="s">
        <v>275</v>
      </c>
      <c r="H911" s="39" t="s">
        <v>812</v>
      </c>
      <c r="I911" s="39" t="s">
        <v>244</v>
      </c>
      <c r="J911" s="44">
        <v>4.4800000000000004</v>
      </c>
      <c r="K911" s="39" t="s">
        <v>100</v>
      </c>
      <c r="L911" s="39" t="s">
        <v>60</v>
      </c>
      <c r="M911" s="39" t="str">
        <f>+VLOOKUP(C911/1,Map!A:B,2,FALSE)</f>
        <v>Other revenue - late payment charge</v>
      </c>
      <c r="N911" s="39" t="str">
        <f>+VLOOKUP(L911/1,Map!E:G,3,FALSE)</f>
        <v>KY-CENTRAL</v>
      </c>
    </row>
    <row r="912" spans="1:14" hidden="1">
      <c r="A912" s="39" t="s">
        <v>95</v>
      </c>
      <c r="B912" s="39" t="s">
        <v>96</v>
      </c>
      <c r="C912" s="39" t="s">
        <v>56</v>
      </c>
      <c r="D912" s="43">
        <v>43088</v>
      </c>
      <c r="E912" s="39" t="s">
        <v>34</v>
      </c>
      <c r="F912" s="39" t="s">
        <v>54</v>
      </c>
      <c r="G912" s="39" t="s">
        <v>275</v>
      </c>
      <c r="H912" s="39" t="s">
        <v>813</v>
      </c>
      <c r="I912" s="39" t="s">
        <v>244</v>
      </c>
      <c r="J912" s="44">
        <v>22.17</v>
      </c>
      <c r="K912" s="39" t="s">
        <v>100</v>
      </c>
      <c r="L912" s="39" t="s">
        <v>60</v>
      </c>
      <c r="M912" s="39" t="str">
        <f>+VLOOKUP(C912/1,Map!A:B,2,FALSE)</f>
        <v>Other revenue - late payment charge</v>
      </c>
      <c r="N912" s="39" t="str">
        <f>+VLOOKUP(L912/1,Map!E:G,3,FALSE)</f>
        <v>KY-CENTRAL</v>
      </c>
    </row>
    <row r="913" spans="1:14" hidden="1">
      <c r="A913" s="39" t="s">
        <v>95</v>
      </c>
      <c r="B913" s="39" t="s">
        <v>96</v>
      </c>
      <c r="C913" s="39" t="s">
        <v>56</v>
      </c>
      <c r="D913" s="43">
        <v>43087</v>
      </c>
      <c r="E913" s="39" t="s">
        <v>34</v>
      </c>
      <c r="F913" s="39" t="s">
        <v>54</v>
      </c>
      <c r="G913" s="39" t="s">
        <v>275</v>
      </c>
      <c r="H913" s="39" t="s">
        <v>814</v>
      </c>
      <c r="I913" s="39" t="s">
        <v>99</v>
      </c>
      <c r="J913" s="44">
        <v>-17.309999999999999</v>
      </c>
      <c r="K913" s="39" t="s">
        <v>100</v>
      </c>
      <c r="L913" s="39" t="s">
        <v>60</v>
      </c>
      <c r="M913" s="39" t="str">
        <f>+VLOOKUP(C913/1,Map!A:B,2,FALSE)</f>
        <v>Other revenue - late payment charge</v>
      </c>
      <c r="N913" s="39" t="str">
        <f>+VLOOKUP(L913/1,Map!E:G,3,FALSE)</f>
        <v>KY-CENTRAL</v>
      </c>
    </row>
    <row r="914" spans="1:14" hidden="1">
      <c r="A914" s="39" t="s">
        <v>95</v>
      </c>
      <c r="B914" s="39" t="s">
        <v>96</v>
      </c>
      <c r="C914" s="39" t="s">
        <v>56</v>
      </c>
      <c r="D914" s="43">
        <v>43087</v>
      </c>
      <c r="E914" s="39" t="s">
        <v>34</v>
      </c>
      <c r="F914" s="39" t="s">
        <v>54</v>
      </c>
      <c r="G914" s="39" t="s">
        <v>275</v>
      </c>
      <c r="H914" s="39" t="s">
        <v>814</v>
      </c>
      <c r="I914" s="39" t="s">
        <v>99</v>
      </c>
      <c r="J914" s="44">
        <v>-208.35</v>
      </c>
      <c r="K914" s="39" t="s">
        <v>100</v>
      </c>
      <c r="L914" s="39" t="s">
        <v>58</v>
      </c>
      <c r="M914" s="39" t="str">
        <f>+VLOOKUP(C914/1,Map!A:B,2,FALSE)</f>
        <v>Other revenue - late payment charge</v>
      </c>
      <c r="N914" s="39" t="str">
        <f>+VLOOKUP(L914/1,Map!E:G,3,FALSE)</f>
        <v>KY-CORPORATE</v>
      </c>
    </row>
    <row r="915" spans="1:14" hidden="1">
      <c r="A915" s="39" t="s">
        <v>95</v>
      </c>
      <c r="B915" s="39" t="s">
        <v>96</v>
      </c>
      <c r="C915" s="39" t="s">
        <v>56</v>
      </c>
      <c r="D915" s="43">
        <v>43088</v>
      </c>
      <c r="E915" s="39" t="s">
        <v>34</v>
      </c>
      <c r="F915" s="39" t="s">
        <v>54</v>
      </c>
      <c r="G915" s="39" t="s">
        <v>275</v>
      </c>
      <c r="H915" s="39" t="s">
        <v>815</v>
      </c>
      <c r="I915" s="39" t="s">
        <v>99</v>
      </c>
      <c r="J915" s="44">
        <v>-14.61</v>
      </c>
      <c r="K915" s="39" t="s">
        <v>100</v>
      </c>
      <c r="L915" s="39" t="s">
        <v>60</v>
      </c>
      <c r="M915" s="39" t="str">
        <f>+VLOOKUP(C915/1,Map!A:B,2,FALSE)</f>
        <v>Other revenue - late payment charge</v>
      </c>
      <c r="N915" s="39" t="str">
        <f>+VLOOKUP(L915/1,Map!E:G,3,FALSE)</f>
        <v>KY-CENTRAL</v>
      </c>
    </row>
    <row r="916" spans="1:14" hidden="1">
      <c r="A916" s="39" t="s">
        <v>95</v>
      </c>
      <c r="B916" s="39" t="s">
        <v>96</v>
      </c>
      <c r="C916" s="39" t="s">
        <v>56</v>
      </c>
      <c r="D916" s="43">
        <v>43090</v>
      </c>
      <c r="E916" s="39" t="s">
        <v>34</v>
      </c>
      <c r="F916" s="39" t="s">
        <v>54</v>
      </c>
      <c r="G916" s="39" t="s">
        <v>275</v>
      </c>
      <c r="H916" s="39" t="s">
        <v>816</v>
      </c>
      <c r="I916" s="39" t="s">
        <v>99</v>
      </c>
      <c r="J916" s="44">
        <v>-3731.97</v>
      </c>
      <c r="K916" s="39" t="s">
        <v>100</v>
      </c>
      <c r="L916" s="39" t="s">
        <v>60</v>
      </c>
      <c r="M916" s="39" t="str">
        <f>+VLOOKUP(C916/1,Map!A:B,2,FALSE)</f>
        <v>Other revenue - late payment charge</v>
      </c>
      <c r="N916" s="39" t="str">
        <f>+VLOOKUP(L916/1,Map!E:G,3,FALSE)</f>
        <v>KY-CENTRAL</v>
      </c>
    </row>
    <row r="917" spans="1:14" hidden="1">
      <c r="A917" s="39" t="s">
        <v>95</v>
      </c>
      <c r="B917" s="39" t="s">
        <v>96</v>
      </c>
      <c r="C917" s="39" t="s">
        <v>56</v>
      </c>
      <c r="D917" s="43">
        <v>43090</v>
      </c>
      <c r="E917" s="39" t="s">
        <v>34</v>
      </c>
      <c r="F917" s="39" t="s">
        <v>54</v>
      </c>
      <c r="G917" s="39" t="s">
        <v>275</v>
      </c>
      <c r="H917" s="39" t="s">
        <v>817</v>
      </c>
      <c r="I917" s="39" t="s">
        <v>244</v>
      </c>
      <c r="J917" s="44">
        <v>19.68</v>
      </c>
      <c r="K917" s="39" t="s">
        <v>100</v>
      </c>
      <c r="L917" s="39" t="s">
        <v>60</v>
      </c>
      <c r="M917" s="39" t="str">
        <f>+VLOOKUP(C917/1,Map!A:B,2,FALSE)</f>
        <v>Other revenue - late payment charge</v>
      </c>
      <c r="N917" s="39" t="str">
        <f>+VLOOKUP(L917/1,Map!E:G,3,FALSE)</f>
        <v>KY-CENTRAL</v>
      </c>
    </row>
    <row r="918" spans="1:14" hidden="1">
      <c r="A918" s="39" t="s">
        <v>95</v>
      </c>
      <c r="B918" s="39" t="s">
        <v>96</v>
      </c>
      <c r="C918" s="39" t="s">
        <v>56</v>
      </c>
      <c r="D918" s="43">
        <v>43074</v>
      </c>
      <c r="E918" s="39" t="s">
        <v>34</v>
      </c>
      <c r="F918" s="39" t="s">
        <v>54</v>
      </c>
      <c r="G918" s="39" t="s">
        <v>275</v>
      </c>
      <c r="H918" s="39" t="s">
        <v>818</v>
      </c>
      <c r="I918" s="39" t="s">
        <v>244</v>
      </c>
      <c r="J918" s="44">
        <v>1.89</v>
      </c>
      <c r="K918" s="39" t="s">
        <v>100</v>
      </c>
      <c r="L918" s="39" t="s">
        <v>60</v>
      </c>
      <c r="M918" s="39" t="str">
        <f>+VLOOKUP(C918/1,Map!A:B,2,FALSE)</f>
        <v>Other revenue - late payment charge</v>
      </c>
      <c r="N918" s="39" t="str">
        <f>+VLOOKUP(L918/1,Map!E:G,3,FALSE)</f>
        <v>KY-CENTRAL</v>
      </c>
    </row>
    <row r="919" spans="1:14" hidden="1">
      <c r="A919" s="39" t="s">
        <v>95</v>
      </c>
      <c r="B919" s="39" t="s">
        <v>96</v>
      </c>
      <c r="C919" s="39" t="s">
        <v>56</v>
      </c>
      <c r="D919" s="43">
        <v>43075</v>
      </c>
      <c r="E919" s="39" t="s">
        <v>34</v>
      </c>
      <c r="F919" s="39" t="s">
        <v>54</v>
      </c>
      <c r="G919" s="39" t="s">
        <v>275</v>
      </c>
      <c r="H919" s="39" t="s">
        <v>819</v>
      </c>
      <c r="I919" s="39" t="s">
        <v>244</v>
      </c>
      <c r="J919" s="44">
        <v>1.74</v>
      </c>
      <c r="K919" s="39" t="s">
        <v>100</v>
      </c>
      <c r="L919" s="39" t="s">
        <v>60</v>
      </c>
      <c r="M919" s="39" t="str">
        <f>+VLOOKUP(C919/1,Map!A:B,2,FALSE)</f>
        <v>Other revenue - late payment charge</v>
      </c>
      <c r="N919" s="39" t="str">
        <f>+VLOOKUP(L919/1,Map!E:G,3,FALSE)</f>
        <v>KY-CENTRAL</v>
      </c>
    </row>
    <row r="920" spans="1:14" hidden="1">
      <c r="A920" s="39" t="s">
        <v>95</v>
      </c>
      <c r="B920" s="39" t="s">
        <v>96</v>
      </c>
      <c r="C920" s="39" t="s">
        <v>56</v>
      </c>
      <c r="D920" s="43">
        <v>43089</v>
      </c>
      <c r="E920" s="39" t="s">
        <v>34</v>
      </c>
      <c r="F920" s="39" t="s">
        <v>54</v>
      </c>
      <c r="G920" s="39" t="s">
        <v>275</v>
      </c>
      <c r="H920" s="39" t="s">
        <v>820</v>
      </c>
      <c r="I920" s="39" t="s">
        <v>244</v>
      </c>
      <c r="J920" s="44">
        <v>8.2899999999999991</v>
      </c>
      <c r="K920" s="39" t="s">
        <v>100</v>
      </c>
      <c r="L920" s="39" t="s">
        <v>60</v>
      </c>
      <c r="M920" s="39" t="str">
        <f>+VLOOKUP(C920/1,Map!A:B,2,FALSE)</f>
        <v>Other revenue - late payment charge</v>
      </c>
      <c r="N920" s="39" t="str">
        <f>+VLOOKUP(L920/1,Map!E:G,3,FALSE)</f>
        <v>KY-CENTRAL</v>
      </c>
    </row>
    <row r="921" spans="1:14" hidden="1">
      <c r="A921" s="39" t="s">
        <v>95</v>
      </c>
      <c r="B921" s="39" t="s">
        <v>96</v>
      </c>
      <c r="C921" s="39" t="s">
        <v>56</v>
      </c>
      <c r="D921" s="43">
        <v>43089</v>
      </c>
      <c r="E921" s="39" t="s">
        <v>34</v>
      </c>
      <c r="F921" s="39" t="s">
        <v>54</v>
      </c>
      <c r="G921" s="39" t="s">
        <v>275</v>
      </c>
      <c r="H921" s="39" t="s">
        <v>821</v>
      </c>
      <c r="I921" s="39" t="s">
        <v>99</v>
      </c>
      <c r="J921" s="44">
        <v>-93.37</v>
      </c>
      <c r="K921" s="39" t="s">
        <v>100</v>
      </c>
      <c r="L921" s="39" t="s">
        <v>60</v>
      </c>
      <c r="M921" s="39" t="str">
        <f>+VLOOKUP(C921/1,Map!A:B,2,FALSE)</f>
        <v>Other revenue - late payment charge</v>
      </c>
      <c r="N921" s="39" t="str">
        <f>+VLOOKUP(L921/1,Map!E:G,3,FALSE)</f>
        <v>KY-CENTRAL</v>
      </c>
    </row>
    <row r="922" spans="1:14" hidden="1">
      <c r="A922" s="39" t="s">
        <v>95</v>
      </c>
      <c r="B922" s="39" t="s">
        <v>96</v>
      </c>
      <c r="C922" s="39" t="s">
        <v>56</v>
      </c>
      <c r="D922" s="43">
        <v>43090</v>
      </c>
      <c r="E922" s="39" t="s">
        <v>34</v>
      </c>
      <c r="F922" s="39" t="s">
        <v>54</v>
      </c>
      <c r="G922" s="39" t="s">
        <v>275</v>
      </c>
      <c r="H922" s="39" t="s">
        <v>822</v>
      </c>
      <c r="I922" s="39" t="s">
        <v>99</v>
      </c>
      <c r="J922" s="44">
        <v>-7.43</v>
      </c>
      <c r="K922" s="39" t="s">
        <v>100</v>
      </c>
      <c r="L922" s="39" t="s">
        <v>58</v>
      </c>
      <c r="M922" s="39" t="str">
        <f>+VLOOKUP(C922/1,Map!A:B,2,FALSE)</f>
        <v>Other revenue - late payment charge</v>
      </c>
      <c r="N922" s="39" t="str">
        <f>+VLOOKUP(L922/1,Map!E:G,3,FALSE)</f>
        <v>KY-CORPORATE</v>
      </c>
    </row>
    <row r="923" spans="1:14" hidden="1">
      <c r="A923" s="39" t="s">
        <v>95</v>
      </c>
      <c r="B923" s="39" t="s">
        <v>96</v>
      </c>
      <c r="C923" s="39" t="s">
        <v>56</v>
      </c>
      <c r="D923" s="43">
        <v>43090</v>
      </c>
      <c r="E923" s="39" t="s">
        <v>34</v>
      </c>
      <c r="F923" s="39" t="s">
        <v>54</v>
      </c>
      <c r="G923" s="39" t="s">
        <v>275</v>
      </c>
      <c r="H923" s="39" t="s">
        <v>823</v>
      </c>
      <c r="I923" s="39" t="s">
        <v>99</v>
      </c>
      <c r="J923" s="44">
        <v>-215.89</v>
      </c>
      <c r="K923" s="39" t="s">
        <v>100</v>
      </c>
      <c r="L923" s="39" t="s">
        <v>60</v>
      </c>
      <c r="M923" s="39" t="str">
        <f>+VLOOKUP(C923/1,Map!A:B,2,FALSE)</f>
        <v>Other revenue - late payment charge</v>
      </c>
      <c r="N923" s="39" t="str">
        <f>+VLOOKUP(L923/1,Map!E:G,3,FALSE)</f>
        <v>KY-CENTRAL</v>
      </c>
    </row>
    <row r="924" spans="1:14" hidden="1">
      <c r="A924" s="39" t="s">
        <v>95</v>
      </c>
      <c r="B924" s="39" t="s">
        <v>96</v>
      </c>
      <c r="C924" s="39" t="s">
        <v>56</v>
      </c>
      <c r="D924" s="43">
        <v>43091</v>
      </c>
      <c r="E924" s="39" t="s">
        <v>34</v>
      </c>
      <c r="F924" s="39" t="s">
        <v>54</v>
      </c>
      <c r="G924" s="39" t="s">
        <v>275</v>
      </c>
      <c r="H924" s="39" t="s">
        <v>824</v>
      </c>
      <c r="I924" s="39" t="s">
        <v>99</v>
      </c>
      <c r="J924" s="44">
        <v>-4452.3599999999997</v>
      </c>
      <c r="K924" s="39" t="s">
        <v>100</v>
      </c>
      <c r="L924" s="39" t="s">
        <v>60</v>
      </c>
      <c r="M924" s="39" t="str">
        <f>+VLOOKUP(C924/1,Map!A:B,2,FALSE)</f>
        <v>Other revenue - late payment charge</v>
      </c>
      <c r="N924" s="39" t="str">
        <f>+VLOOKUP(L924/1,Map!E:G,3,FALSE)</f>
        <v>KY-CENTRAL</v>
      </c>
    </row>
    <row r="925" spans="1:14" hidden="1">
      <c r="A925" s="39" t="s">
        <v>95</v>
      </c>
      <c r="B925" s="39" t="s">
        <v>96</v>
      </c>
      <c r="C925" s="39" t="s">
        <v>56</v>
      </c>
      <c r="D925" s="43">
        <v>43091</v>
      </c>
      <c r="E925" s="39" t="s">
        <v>34</v>
      </c>
      <c r="F925" s="39" t="s">
        <v>54</v>
      </c>
      <c r="G925" s="39" t="s">
        <v>275</v>
      </c>
      <c r="H925" s="39" t="s">
        <v>824</v>
      </c>
      <c r="I925" s="39" t="s">
        <v>99</v>
      </c>
      <c r="J925" s="44">
        <v>-259.77999999999997</v>
      </c>
      <c r="K925" s="39" t="s">
        <v>100</v>
      </c>
      <c r="L925" s="39" t="s">
        <v>64</v>
      </c>
      <c r="M925" s="39" t="str">
        <f>+VLOOKUP(C925/1,Map!A:B,2,FALSE)</f>
        <v>Other revenue - late payment charge</v>
      </c>
      <c r="N925" s="39" t="str">
        <f>+VLOOKUP(L925/1,Map!E:G,3,FALSE)</f>
        <v>KY-NORTH</v>
      </c>
    </row>
    <row r="926" spans="1:14" hidden="1">
      <c r="A926" s="39" t="s">
        <v>95</v>
      </c>
      <c r="B926" s="39" t="s">
        <v>96</v>
      </c>
      <c r="C926" s="39" t="s">
        <v>56</v>
      </c>
      <c r="D926" s="43">
        <v>43091</v>
      </c>
      <c r="E926" s="39" t="s">
        <v>34</v>
      </c>
      <c r="F926" s="39" t="s">
        <v>54</v>
      </c>
      <c r="G926" s="39" t="s">
        <v>275</v>
      </c>
      <c r="H926" s="39" t="s">
        <v>824</v>
      </c>
      <c r="I926" s="39" t="s">
        <v>99</v>
      </c>
      <c r="J926" s="44">
        <v>-8.6</v>
      </c>
      <c r="K926" s="39" t="s">
        <v>100</v>
      </c>
      <c r="L926" s="39" t="s">
        <v>58</v>
      </c>
      <c r="M926" s="39" t="str">
        <f>+VLOOKUP(C926/1,Map!A:B,2,FALSE)</f>
        <v>Other revenue - late payment charge</v>
      </c>
      <c r="N926" s="39" t="str">
        <f>+VLOOKUP(L926/1,Map!E:G,3,FALSE)</f>
        <v>KY-CORPORATE</v>
      </c>
    </row>
    <row r="927" spans="1:14" hidden="1">
      <c r="A927" s="39" t="s">
        <v>95</v>
      </c>
      <c r="B927" s="39" t="s">
        <v>96</v>
      </c>
      <c r="C927" s="39" t="s">
        <v>56</v>
      </c>
      <c r="D927" s="43">
        <v>43075</v>
      </c>
      <c r="E927" s="39" t="s">
        <v>34</v>
      </c>
      <c r="F927" s="39" t="s">
        <v>54</v>
      </c>
      <c r="G927" s="39" t="s">
        <v>275</v>
      </c>
      <c r="H927" s="39" t="s">
        <v>825</v>
      </c>
      <c r="I927" s="39" t="s">
        <v>244</v>
      </c>
      <c r="J927" s="44">
        <v>3.25</v>
      </c>
      <c r="K927" s="39" t="s">
        <v>100</v>
      </c>
      <c r="L927" s="39" t="s">
        <v>60</v>
      </c>
      <c r="M927" s="39" t="str">
        <f>+VLOOKUP(C927/1,Map!A:B,2,FALSE)</f>
        <v>Other revenue - late payment charge</v>
      </c>
      <c r="N927" s="39" t="str">
        <f>+VLOOKUP(L927/1,Map!E:G,3,FALSE)</f>
        <v>KY-CENTRAL</v>
      </c>
    </row>
    <row r="928" spans="1:14" hidden="1">
      <c r="A928" s="39" t="s">
        <v>95</v>
      </c>
      <c r="B928" s="39" t="s">
        <v>96</v>
      </c>
      <c r="C928" s="39" t="s">
        <v>56</v>
      </c>
      <c r="D928" s="43">
        <v>43083</v>
      </c>
      <c r="E928" s="39" t="s">
        <v>34</v>
      </c>
      <c r="F928" s="39" t="s">
        <v>54</v>
      </c>
      <c r="G928" s="39" t="s">
        <v>275</v>
      </c>
      <c r="H928" s="39" t="s">
        <v>826</v>
      </c>
      <c r="I928" s="39" t="s">
        <v>244</v>
      </c>
      <c r="J928" s="44">
        <v>1.1499999999999999</v>
      </c>
      <c r="K928" s="39" t="s">
        <v>100</v>
      </c>
      <c r="L928" s="39" t="s">
        <v>60</v>
      </c>
      <c r="M928" s="39" t="str">
        <f>+VLOOKUP(C928/1,Map!A:B,2,FALSE)</f>
        <v>Other revenue - late payment charge</v>
      </c>
      <c r="N928" s="39" t="str">
        <f>+VLOOKUP(L928/1,Map!E:G,3,FALSE)</f>
        <v>KY-CENTRAL</v>
      </c>
    </row>
    <row r="929" spans="1:14" hidden="1">
      <c r="A929" s="39" t="s">
        <v>95</v>
      </c>
      <c r="B929" s="39" t="s">
        <v>96</v>
      </c>
      <c r="C929" s="39" t="s">
        <v>56</v>
      </c>
      <c r="D929" s="43">
        <v>43090</v>
      </c>
      <c r="E929" s="39" t="s">
        <v>34</v>
      </c>
      <c r="F929" s="39" t="s">
        <v>54</v>
      </c>
      <c r="G929" s="39" t="s">
        <v>275</v>
      </c>
      <c r="H929" s="39" t="s">
        <v>827</v>
      </c>
      <c r="I929" s="39" t="s">
        <v>244</v>
      </c>
      <c r="J929" s="44">
        <v>0.73</v>
      </c>
      <c r="K929" s="39" t="s">
        <v>100</v>
      </c>
      <c r="L929" s="39" t="s">
        <v>60</v>
      </c>
      <c r="M929" s="39" t="str">
        <f>+VLOOKUP(C929/1,Map!A:B,2,FALSE)</f>
        <v>Other revenue - late payment charge</v>
      </c>
      <c r="N929" s="39" t="str">
        <f>+VLOOKUP(L929/1,Map!E:G,3,FALSE)</f>
        <v>KY-CENTRAL</v>
      </c>
    </row>
    <row r="930" spans="1:14" hidden="1">
      <c r="A930" s="39" t="s">
        <v>95</v>
      </c>
      <c r="B930" s="39" t="s">
        <v>96</v>
      </c>
      <c r="C930" s="39" t="s">
        <v>56</v>
      </c>
      <c r="D930" s="43">
        <v>43090</v>
      </c>
      <c r="E930" s="39" t="s">
        <v>34</v>
      </c>
      <c r="F930" s="39" t="s">
        <v>54</v>
      </c>
      <c r="G930" s="39" t="s">
        <v>275</v>
      </c>
      <c r="H930" s="39" t="s">
        <v>828</v>
      </c>
      <c r="I930" s="39" t="s">
        <v>244</v>
      </c>
      <c r="J930" s="44">
        <v>23.16</v>
      </c>
      <c r="K930" s="39" t="s">
        <v>100</v>
      </c>
      <c r="L930" s="39" t="s">
        <v>60</v>
      </c>
      <c r="M930" s="39" t="str">
        <f>+VLOOKUP(C930/1,Map!A:B,2,FALSE)</f>
        <v>Other revenue - late payment charge</v>
      </c>
      <c r="N930" s="39" t="str">
        <f>+VLOOKUP(L930/1,Map!E:G,3,FALSE)</f>
        <v>KY-CENTRAL</v>
      </c>
    </row>
    <row r="931" spans="1:14" hidden="1">
      <c r="A931" s="39" t="s">
        <v>95</v>
      </c>
      <c r="B931" s="39" t="s">
        <v>96</v>
      </c>
      <c r="C931" s="39" t="s">
        <v>56</v>
      </c>
      <c r="D931" s="43">
        <v>43091</v>
      </c>
      <c r="E931" s="39" t="s">
        <v>34</v>
      </c>
      <c r="F931" s="39" t="s">
        <v>54</v>
      </c>
      <c r="G931" s="39" t="s">
        <v>275</v>
      </c>
      <c r="H931" s="39" t="s">
        <v>829</v>
      </c>
      <c r="I931" s="39" t="s">
        <v>244</v>
      </c>
      <c r="J931" s="44">
        <v>20.11</v>
      </c>
      <c r="K931" s="39" t="s">
        <v>100</v>
      </c>
      <c r="L931" s="39" t="s">
        <v>60</v>
      </c>
      <c r="M931" s="39" t="str">
        <f>+VLOOKUP(C931/1,Map!A:B,2,FALSE)</f>
        <v>Other revenue - late payment charge</v>
      </c>
      <c r="N931" s="39" t="str">
        <f>+VLOOKUP(L931/1,Map!E:G,3,FALSE)</f>
        <v>KY-CENTRAL</v>
      </c>
    </row>
    <row r="932" spans="1:14" hidden="1">
      <c r="A932" s="39" t="s">
        <v>95</v>
      </c>
      <c r="B932" s="39" t="s">
        <v>96</v>
      </c>
      <c r="C932" s="39" t="s">
        <v>56</v>
      </c>
      <c r="D932" s="43">
        <v>43091</v>
      </c>
      <c r="E932" s="39" t="s">
        <v>34</v>
      </c>
      <c r="F932" s="39" t="s">
        <v>54</v>
      </c>
      <c r="G932" s="39" t="s">
        <v>275</v>
      </c>
      <c r="H932" s="39" t="s">
        <v>830</v>
      </c>
      <c r="I932" s="39" t="s">
        <v>244</v>
      </c>
      <c r="J932" s="44">
        <v>20.39</v>
      </c>
      <c r="K932" s="39" t="s">
        <v>100</v>
      </c>
      <c r="L932" s="39" t="s">
        <v>60</v>
      </c>
      <c r="M932" s="39" t="str">
        <f>+VLOOKUP(C932/1,Map!A:B,2,FALSE)</f>
        <v>Other revenue - late payment charge</v>
      </c>
      <c r="N932" s="39" t="str">
        <f>+VLOOKUP(L932/1,Map!E:G,3,FALSE)</f>
        <v>KY-CENTRAL</v>
      </c>
    </row>
    <row r="933" spans="1:14" hidden="1">
      <c r="A933" s="39" t="s">
        <v>95</v>
      </c>
      <c r="B933" s="39" t="s">
        <v>96</v>
      </c>
      <c r="C933" s="39" t="s">
        <v>56</v>
      </c>
      <c r="D933" s="43">
        <v>43091</v>
      </c>
      <c r="E933" s="39" t="s">
        <v>34</v>
      </c>
      <c r="F933" s="39" t="s">
        <v>54</v>
      </c>
      <c r="G933" s="39" t="s">
        <v>275</v>
      </c>
      <c r="H933" s="39" t="s">
        <v>831</v>
      </c>
      <c r="I933" s="39" t="s">
        <v>244</v>
      </c>
      <c r="J933" s="44">
        <v>3.74</v>
      </c>
      <c r="K933" s="39" t="s">
        <v>100</v>
      </c>
      <c r="L933" s="39" t="s">
        <v>58</v>
      </c>
      <c r="M933" s="39" t="str">
        <f>+VLOOKUP(C933/1,Map!A:B,2,FALSE)</f>
        <v>Other revenue - late payment charge</v>
      </c>
      <c r="N933" s="39" t="str">
        <f>+VLOOKUP(L933/1,Map!E:G,3,FALSE)</f>
        <v>KY-CORPORATE</v>
      </c>
    </row>
    <row r="934" spans="1:14" hidden="1">
      <c r="A934" s="39" t="s">
        <v>95</v>
      </c>
      <c r="B934" s="39" t="s">
        <v>96</v>
      </c>
      <c r="C934" s="39" t="s">
        <v>56</v>
      </c>
      <c r="D934" s="43">
        <v>43090</v>
      </c>
      <c r="E934" s="39" t="s">
        <v>34</v>
      </c>
      <c r="F934" s="39" t="s">
        <v>54</v>
      </c>
      <c r="G934" s="39" t="s">
        <v>275</v>
      </c>
      <c r="H934" s="39" t="s">
        <v>832</v>
      </c>
      <c r="I934" s="39" t="s">
        <v>99</v>
      </c>
      <c r="J934" s="44">
        <v>-336.77</v>
      </c>
      <c r="K934" s="39" t="s">
        <v>100</v>
      </c>
      <c r="L934" s="39" t="s">
        <v>60</v>
      </c>
      <c r="M934" s="39" t="str">
        <f>+VLOOKUP(C934/1,Map!A:B,2,FALSE)</f>
        <v>Other revenue - late payment charge</v>
      </c>
      <c r="N934" s="39" t="str">
        <f>+VLOOKUP(L934/1,Map!E:G,3,FALSE)</f>
        <v>KY-CENTRAL</v>
      </c>
    </row>
    <row r="935" spans="1:14" hidden="1">
      <c r="A935" s="39" t="s">
        <v>95</v>
      </c>
      <c r="B935" s="39" t="s">
        <v>96</v>
      </c>
      <c r="C935" s="39" t="s">
        <v>56</v>
      </c>
      <c r="D935" s="43">
        <v>43091</v>
      </c>
      <c r="E935" s="39" t="s">
        <v>34</v>
      </c>
      <c r="F935" s="39" t="s">
        <v>54</v>
      </c>
      <c r="G935" s="39" t="s">
        <v>275</v>
      </c>
      <c r="H935" s="39" t="s">
        <v>833</v>
      </c>
      <c r="I935" s="39" t="s">
        <v>99</v>
      </c>
      <c r="J935" s="44">
        <v>-2.91</v>
      </c>
      <c r="K935" s="39" t="s">
        <v>100</v>
      </c>
      <c r="L935" s="39" t="s">
        <v>58</v>
      </c>
      <c r="M935" s="39" t="str">
        <f>+VLOOKUP(C935/1,Map!A:B,2,FALSE)</f>
        <v>Other revenue - late payment charge</v>
      </c>
      <c r="N935" s="39" t="str">
        <f>+VLOOKUP(L935/1,Map!E:G,3,FALSE)</f>
        <v>KY-CORPORATE</v>
      </c>
    </row>
    <row r="936" spans="1:14" hidden="1">
      <c r="A936" s="39" t="s">
        <v>95</v>
      </c>
      <c r="B936" s="39" t="s">
        <v>96</v>
      </c>
      <c r="C936" s="39" t="s">
        <v>56</v>
      </c>
      <c r="D936" s="43">
        <v>43091</v>
      </c>
      <c r="E936" s="39" t="s">
        <v>34</v>
      </c>
      <c r="F936" s="39" t="s">
        <v>54</v>
      </c>
      <c r="G936" s="39" t="s">
        <v>275</v>
      </c>
      <c r="H936" s="39" t="s">
        <v>834</v>
      </c>
      <c r="I936" s="39" t="s">
        <v>99</v>
      </c>
      <c r="J936" s="44">
        <v>-150.32</v>
      </c>
      <c r="K936" s="39" t="s">
        <v>100</v>
      </c>
      <c r="L936" s="39" t="s">
        <v>60</v>
      </c>
      <c r="M936" s="39" t="str">
        <f>+VLOOKUP(C936/1,Map!A:B,2,FALSE)</f>
        <v>Other revenue - late payment charge</v>
      </c>
      <c r="N936" s="39" t="str">
        <f>+VLOOKUP(L936/1,Map!E:G,3,FALSE)</f>
        <v>KY-CENTRAL</v>
      </c>
    </row>
    <row r="937" spans="1:14" hidden="1">
      <c r="A937" s="39" t="s">
        <v>95</v>
      </c>
      <c r="B937" s="39" t="s">
        <v>96</v>
      </c>
      <c r="C937" s="39" t="s">
        <v>56</v>
      </c>
      <c r="D937" s="43">
        <v>43095</v>
      </c>
      <c r="E937" s="39" t="s">
        <v>34</v>
      </c>
      <c r="F937" s="39" t="s">
        <v>54</v>
      </c>
      <c r="G937" s="39" t="s">
        <v>275</v>
      </c>
      <c r="H937" s="39" t="s">
        <v>835</v>
      </c>
      <c r="I937" s="39" t="s">
        <v>99</v>
      </c>
      <c r="J937" s="44">
        <v>-2913.85</v>
      </c>
      <c r="K937" s="39" t="s">
        <v>100</v>
      </c>
      <c r="L937" s="39" t="s">
        <v>60</v>
      </c>
      <c r="M937" s="39" t="str">
        <f>+VLOOKUP(C937/1,Map!A:B,2,FALSE)</f>
        <v>Other revenue - late payment charge</v>
      </c>
      <c r="N937" s="39" t="str">
        <f>+VLOOKUP(L937/1,Map!E:G,3,FALSE)</f>
        <v>KY-CENTRAL</v>
      </c>
    </row>
    <row r="938" spans="1:14" hidden="1">
      <c r="A938" s="39" t="s">
        <v>95</v>
      </c>
      <c r="B938" s="39" t="s">
        <v>96</v>
      </c>
      <c r="C938" s="39" t="s">
        <v>56</v>
      </c>
      <c r="D938" s="43">
        <v>43095</v>
      </c>
      <c r="E938" s="39" t="s">
        <v>34</v>
      </c>
      <c r="F938" s="39" t="s">
        <v>54</v>
      </c>
      <c r="G938" s="39" t="s">
        <v>275</v>
      </c>
      <c r="H938" s="39" t="s">
        <v>835</v>
      </c>
      <c r="I938" s="39" t="s">
        <v>99</v>
      </c>
      <c r="J938" s="44">
        <v>-22.76</v>
      </c>
      <c r="K938" s="39" t="s">
        <v>100</v>
      </c>
      <c r="L938" s="39" t="s">
        <v>64</v>
      </c>
      <c r="M938" s="39" t="str">
        <f>+VLOOKUP(C938/1,Map!A:B,2,FALSE)</f>
        <v>Other revenue - late payment charge</v>
      </c>
      <c r="N938" s="39" t="str">
        <f>+VLOOKUP(L938/1,Map!E:G,3,FALSE)</f>
        <v>KY-NORTH</v>
      </c>
    </row>
    <row r="939" spans="1:14" hidden="1">
      <c r="A939" s="39" t="s">
        <v>95</v>
      </c>
      <c r="B939" s="39" t="s">
        <v>96</v>
      </c>
      <c r="C939" s="39" t="s">
        <v>56</v>
      </c>
      <c r="D939" s="43">
        <v>43092</v>
      </c>
      <c r="E939" s="39" t="s">
        <v>34</v>
      </c>
      <c r="F939" s="39" t="s">
        <v>54</v>
      </c>
      <c r="G939" s="39" t="s">
        <v>275</v>
      </c>
      <c r="H939" s="39" t="s">
        <v>836</v>
      </c>
      <c r="I939" s="39" t="s">
        <v>244</v>
      </c>
      <c r="J939" s="44">
        <v>9</v>
      </c>
      <c r="K939" s="39" t="s">
        <v>100</v>
      </c>
      <c r="L939" s="39" t="s">
        <v>60</v>
      </c>
      <c r="M939" s="39" t="str">
        <f>+VLOOKUP(C939/1,Map!A:B,2,FALSE)</f>
        <v>Other revenue - late payment charge</v>
      </c>
      <c r="N939" s="39" t="str">
        <f>+VLOOKUP(L939/1,Map!E:G,3,FALSE)</f>
        <v>KY-CENTRAL</v>
      </c>
    </row>
    <row r="940" spans="1:14" hidden="1">
      <c r="A940" s="39" t="s">
        <v>95</v>
      </c>
      <c r="B940" s="39" t="s">
        <v>96</v>
      </c>
      <c r="C940" s="39" t="s">
        <v>56</v>
      </c>
      <c r="D940" s="43">
        <v>43092</v>
      </c>
      <c r="E940" s="39" t="s">
        <v>34</v>
      </c>
      <c r="F940" s="39" t="s">
        <v>54</v>
      </c>
      <c r="G940" s="39" t="s">
        <v>275</v>
      </c>
      <c r="H940" s="39" t="s">
        <v>836</v>
      </c>
      <c r="I940" s="39" t="s">
        <v>244</v>
      </c>
      <c r="J940" s="44">
        <v>11.52</v>
      </c>
      <c r="K940" s="39" t="s">
        <v>100</v>
      </c>
      <c r="L940" s="39" t="s">
        <v>64</v>
      </c>
      <c r="M940" s="39" t="str">
        <f>+VLOOKUP(C940/1,Map!A:B,2,FALSE)</f>
        <v>Other revenue - late payment charge</v>
      </c>
      <c r="N940" s="39" t="str">
        <f>+VLOOKUP(L940/1,Map!E:G,3,FALSE)</f>
        <v>KY-NORTH</v>
      </c>
    </row>
    <row r="941" spans="1:14" hidden="1">
      <c r="A941" s="39" t="s">
        <v>95</v>
      </c>
      <c r="B941" s="39" t="s">
        <v>96</v>
      </c>
      <c r="C941" s="39" t="s">
        <v>56</v>
      </c>
      <c r="D941" s="43">
        <v>43095</v>
      </c>
      <c r="E941" s="39" t="s">
        <v>34</v>
      </c>
      <c r="F941" s="39" t="s">
        <v>54</v>
      </c>
      <c r="G941" s="39" t="s">
        <v>275</v>
      </c>
      <c r="H941" s="39" t="s">
        <v>837</v>
      </c>
      <c r="I941" s="39" t="s">
        <v>244</v>
      </c>
      <c r="J941" s="44">
        <v>7.87</v>
      </c>
      <c r="K941" s="39" t="s">
        <v>100</v>
      </c>
      <c r="L941" s="39" t="s">
        <v>60</v>
      </c>
      <c r="M941" s="39" t="str">
        <f>+VLOOKUP(C941/1,Map!A:B,2,FALSE)</f>
        <v>Other revenue - late payment charge</v>
      </c>
      <c r="N941" s="39" t="str">
        <f>+VLOOKUP(L941/1,Map!E:G,3,FALSE)</f>
        <v>KY-CENTRAL</v>
      </c>
    </row>
    <row r="942" spans="1:14" hidden="1">
      <c r="A942" s="39" t="s">
        <v>95</v>
      </c>
      <c r="B942" s="39" t="s">
        <v>96</v>
      </c>
      <c r="C942" s="39" t="s">
        <v>56</v>
      </c>
      <c r="D942" s="43">
        <v>43091</v>
      </c>
      <c r="E942" s="39" t="s">
        <v>34</v>
      </c>
      <c r="F942" s="39" t="s">
        <v>54</v>
      </c>
      <c r="G942" s="39" t="s">
        <v>275</v>
      </c>
      <c r="H942" s="39" t="s">
        <v>838</v>
      </c>
      <c r="I942" s="39" t="s">
        <v>99</v>
      </c>
      <c r="J942" s="44">
        <v>-0.18</v>
      </c>
      <c r="K942" s="39" t="s">
        <v>100</v>
      </c>
      <c r="L942" s="39" t="s">
        <v>60</v>
      </c>
      <c r="M942" s="39" t="str">
        <f>+VLOOKUP(C942/1,Map!A:B,2,FALSE)</f>
        <v>Other revenue - late payment charge</v>
      </c>
      <c r="N942" s="39" t="str">
        <f>+VLOOKUP(L942/1,Map!E:G,3,FALSE)</f>
        <v>KY-CENTRAL</v>
      </c>
    </row>
    <row r="943" spans="1:14" hidden="1">
      <c r="A943" s="39" t="s">
        <v>95</v>
      </c>
      <c r="B943" s="39" t="s">
        <v>96</v>
      </c>
      <c r="C943" s="39" t="s">
        <v>56</v>
      </c>
      <c r="D943" s="43">
        <v>43092</v>
      </c>
      <c r="E943" s="39" t="s">
        <v>34</v>
      </c>
      <c r="F943" s="39" t="s">
        <v>54</v>
      </c>
      <c r="G943" s="39" t="s">
        <v>275</v>
      </c>
      <c r="H943" s="39" t="s">
        <v>839</v>
      </c>
      <c r="I943" s="39" t="s">
        <v>99</v>
      </c>
      <c r="J943" s="44">
        <v>-573.55999999999995</v>
      </c>
      <c r="K943" s="39" t="s">
        <v>100</v>
      </c>
      <c r="L943" s="39" t="s">
        <v>60</v>
      </c>
      <c r="M943" s="39" t="str">
        <f>+VLOOKUP(C943/1,Map!A:B,2,FALSE)</f>
        <v>Other revenue - late payment charge</v>
      </c>
      <c r="N943" s="39" t="str">
        <f>+VLOOKUP(L943/1,Map!E:G,3,FALSE)</f>
        <v>KY-CENTRAL</v>
      </c>
    </row>
    <row r="944" spans="1:14" hidden="1">
      <c r="A944" s="39" t="s">
        <v>95</v>
      </c>
      <c r="B944" s="39" t="s">
        <v>96</v>
      </c>
      <c r="C944" s="39" t="s">
        <v>56</v>
      </c>
      <c r="D944" s="43">
        <v>43092</v>
      </c>
      <c r="E944" s="39" t="s">
        <v>34</v>
      </c>
      <c r="F944" s="39" t="s">
        <v>54</v>
      </c>
      <c r="G944" s="39" t="s">
        <v>275</v>
      </c>
      <c r="H944" s="39" t="s">
        <v>839</v>
      </c>
      <c r="I944" s="39" t="s">
        <v>99</v>
      </c>
      <c r="J944" s="44">
        <v>-2.12</v>
      </c>
      <c r="K944" s="39" t="s">
        <v>100</v>
      </c>
      <c r="L944" s="39" t="s">
        <v>64</v>
      </c>
      <c r="M944" s="39" t="str">
        <f>+VLOOKUP(C944/1,Map!A:B,2,FALSE)</f>
        <v>Other revenue - late payment charge</v>
      </c>
      <c r="N944" s="39" t="str">
        <f>+VLOOKUP(L944/1,Map!E:G,3,FALSE)</f>
        <v>KY-NORTH</v>
      </c>
    </row>
    <row r="945" spans="1:14" hidden="1">
      <c r="A945" s="39" t="s">
        <v>95</v>
      </c>
      <c r="B945" s="39" t="s">
        <v>96</v>
      </c>
      <c r="C945" s="39" t="s">
        <v>56</v>
      </c>
      <c r="D945" s="43">
        <v>43095</v>
      </c>
      <c r="E945" s="39" t="s">
        <v>34</v>
      </c>
      <c r="F945" s="39" t="s">
        <v>54</v>
      </c>
      <c r="G945" s="39" t="s">
        <v>275</v>
      </c>
      <c r="H945" s="39" t="s">
        <v>840</v>
      </c>
      <c r="I945" s="39" t="s">
        <v>99</v>
      </c>
      <c r="J945" s="44">
        <v>-49.56</v>
      </c>
      <c r="K945" s="39" t="s">
        <v>100</v>
      </c>
      <c r="L945" s="39" t="s">
        <v>60</v>
      </c>
      <c r="M945" s="39" t="str">
        <f>+VLOOKUP(C945/1,Map!A:B,2,FALSE)</f>
        <v>Other revenue - late payment charge</v>
      </c>
      <c r="N945" s="39" t="str">
        <f>+VLOOKUP(L945/1,Map!E:G,3,FALSE)</f>
        <v>KY-CENTRAL</v>
      </c>
    </row>
    <row r="946" spans="1:14" hidden="1">
      <c r="A946" s="39" t="s">
        <v>95</v>
      </c>
      <c r="B946" s="39" t="s">
        <v>96</v>
      </c>
      <c r="C946" s="39" t="s">
        <v>56</v>
      </c>
      <c r="D946" s="43">
        <v>43096</v>
      </c>
      <c r="E946" s="39" t="s">
        <v>34</v>
      </c>
      <c r="F946" s="39" t="s">
        <v>54</v>
      </c>
      <c r="G946" s="39" t="s">
        <v>275</v>
      </c>
      <c r="H946" s="39" t="s">
        <v>841</v>
      </c>
      <c r="I946" s="39" t="s">
        <v>99</v>
      </c>
      <c r="J946" s="44">
        <v>-6.36</v>
      </c>
      <c r="K946" s="39" t="s">
        <v>100</v>
      </c>
      <c r="L946" s="39" t="s">
        <v>64</v>
      </c>
      <c r="M946" s="39" t="str">
        <f>+VLOOKUP(C946/1,Map!A:B,2,FALSE)</f>
        <v>Other revenue - late payment charge</v>
      </c>
      <c r="N946" s="39" t="str">
        <f>+VLOOKUP(L946/1,Map!E:G,3,FALSE)</f>
        <v>KY-NORTH</v>
      </c>
    </row>
    <row r="947" spans="1:14" hidden="1">
      <c r="A947" s="39" t="s">
        <v>95</v>
      </c>
      <c r="B947" s="39" t="s">
        <v>96</v>
      </c>
      <c r="C947" s="39" t="s">
        <v>56</v>
      </c>
      <c r="D947" s="43">
        <v>43096</v>
      </c>
      <c r="E947" s="39" t="s">
        <v>34</v>
      </c>
      <c r="F947" s="39" t="s">
        <v>54</v>
      </c>
      <c r="G947" s="39" t="s">
        <v>275</v>
      </c>
      <c r="H947" s="39" t="s">
        <v>841</v>
      </c>
      <c r="I947" s="39" t="s">
        <v>99</v>
      </c>
      <c r="J947" s="44">
        <v>-10.98</v>
      </c>
      <c r="K947" s="39" t="s">
        <v>100</v>
      </c>
      <c r="L947" s="39" t="s">
        <v>66</v>
      </c>
      <c r="M947" s="39" t="str">
        <f>+VLOOKUP(C947/1,Map!A:B,2,FALSE)</f>
        <v>Other revenue - late payment charge</v>
      </c>
      <c r="N947" s="39" t="str">
        <f>+VLOOKUP(L947/1,Map!E:G,3,FALSE)</f>
        <v>KY-OWENTON WW</v>
      </c>
    </row>
    <row r="948" spans="1:14" hidden="1">
      <c r="A948" s="39" t="s">
        <v>95</v>
      </c>
      <c r="B948" s="39" t="s">
        <v>96</v>
      </c>
      <c r="C948" s="39" t="s">
        <v>56</v>
      </c>
      <c r="D948" s="43">
        <v>43096</v>
      </c>
      <c r="E948" s="39" t="s">
        <v>34</v>
      </c>
      <c r="F948" s="39" t="s">
        <v>54</v>
      </c>
      <c r="G948" s="39" t="s">
        <v>275</v>
      </c>
      <c r="H948" s="39" t="s">
        <v>841</v>
      </c>
      <c r="I948" s="39" t="s">
        <v>99</v>
      </c>
      <c r="J948" s="44">
        <v>-3211</v>
      </c>
      <c r="K948" s="39" t="s">
        <v>100</v>
      </c>
      <c r="L948" s="39" t="s">
        <v>60</v>
      </c>
      <c r="M948" s="39" t="str">
        <f>+VLOOKUP(C948/1,Map!A:B,2,FALSE)</f>
        <v>Other revenue - late payment charge</v>
      </c>
      <c r="N948" s="39" t="str">
        <f>+VLOOKUP(L948/1,Map!E:G,3,FALSE)</f>
        <v>KY-CENTRAL</v>
      </c>
    </row>
    <row r="949" spans="1:14" hidden="1">
      <c r="A949" s="39" t="s">
        <v>95</v>
      </c>
      <c r="B949" s="39" t="s">
        <v>96</v>
      </c>
      <c r="C949" s="39" t="s">
        <v>56</v>
      </c>
      <c r="D949" s="43">
        <v>43097</v>
      </c>
      <c r="E949" s="39" t="s">
        <v>34</v>
      </c>
      <c r="F949" s="39" t="s">
        <v>54</v>
      </c>
      <c r="G949" s="39" t="s">
        <v>275</v>
      </c>
      <c r="H949" s="39" t="s">
        <v>842</v>
      </c>
      <c r="I949" s="39" t="s">
        <v>99</v>
      </c>
      <c r="J949" s="44">
        <v>-21.92</v>
      </c>
      <c r="K949" s="39" t="s">
        <v>100</v>
      </c>
      <c r="L949" s="39" t="s">
        <v>64</v>
      </c>
      <c r="M949" s="39" t="str">
        <f>+VLOOKUP(C949/1,Map!A:B,2,FALSE)</f>
        <v>Other revenue - late payment charge</v>
      </c>
      <c r="N949" s="39" t="str">
        <f>+VLOOKUP(L949/1,Map!E:G,3,FALSE)</f>
        <v>KY-NORTH</v>
      </c>
    </row>
    <row r="950" spans="1:14" hidden="1">
      <c r="A950" s="39" t="s">
        <v>95</v>
      </c>
      <c r="B950" s="39" t="s">
        <v>96</v>
      </c>
      <c r="C950" s="39" t="s">
        <v>56</v>
      </c>
      <c r="D950" s="43">
        <v>43097</v>
      </c>
      <c r="E950" s="39" t="s">
        <v>34</v>
      </c>
      <c r="F950" s="39" t="s">
        <v>54</v>
      </c>
      <c r="G950" s="39" t="s">
        <v>275</v>
      </c>
      <c r="H950" s="39" t="s">
        <v>842</v>
      </c>
      <c r="I950" s="39" t="s">
        <v>99</v>
      </c>
      <c r="J950" s="44">
        <v>-17.22</v>
      </c>
      <c r="K950" s="39" t="s">
        <v>100</v>
      </c>
      <c r="L950" s="39" t="s">
        <v>66</v>
      </c>
      <c r="M950" s="39" t="str">
        <f>+VLOOKUP(C950/1,Map!A:B,2,FALSE)</f>
        <v>Other revenue - late payment charge</v>
      </c>
      <c r="N950" s="39" t="str">
        <f>+VLOOKUP(L950/1,Map!E:G,3,FALSE)</f>
        <v>KY-OWENTON WW</v>
      </c>
    </row>
    <row r="951" spans="1:14" hidden="1">
      <c r="A951" s="39" t="s">
        <v>95</v>
      </c>
      <c r="B951" s="39" t="s">
        <v>96</v>
      </c>
      <c r="C951" s="39" t="s">
        <v>56</v>
      </c>
      <c r="D951" s="43">
        <v>43097</v>
      </c>
      <c r="E951" s="39" t="s">
        <v>34</v>
      </c>
      <c r="F951" s="39" t="s">
        <v>54</v>
      </c>
      <c r="G951" s="39" t="s">
        <v>275</v>
      </c>
      <c r="H951" s="39" t="s">
        <v>842</v>
      </c>
      <c r="I951" s="39" t="s">
        <v>99</v>
      </c>
      <c r="J951" s="44">
        <v>-1758.04</v>
      </c>
      <c r="K951" s="39" t="s">
        <v>100</v>
      </c>
      <c r="L951" s="39" t="s">
        <v>60</v>
      </c>
      <c r="M951" s="39" t="str">
        <f>+VLOOKUP(C951/1,Map!A:B,2,FALSE)</f>
        <v>Other revenue - late payment charge</v>
      </c>
      <c r="N951" s="39" t="str">
        <f>+VLOOKUP(L951/1,Map!E:G,3,FALSE)</f>
        <v>KY-CENTRAL</v>
      </c>
    </row>
    <row r="952" spans="1:14" hidden="1">
      <c r="A952" s="39" t="s">
        <v>95</v>
      </c>
      <c r="B952" s="39" t="s">
        <v>96</v>
      </c>
      <c r="C952" s="39" t="s">
        <v>56</v>
      </c>
      <c r="D952" s="43">
        <v>43081</v>
      </c>
      <c r="E952" s="39" t="s">
        <v>34</v>
      </c>
      <c r="F952" s="39" t="s">
        <v>54</v>
      </c>
      <c r="G952" s="39" t="s">
        <v>275</v>
      </c>
      <c r="H952" s="39" t="s">
        <v>843</v>
      </c>
      <c r="I952" s="39" t="s">
        <v>244</v>
      </c>
      <c r="J952" s="44">
        <v>1.92</v>
      </c>
      <c r="K952" s="39" t="s">
        <v>100</v>
      </c>
      <c r="L952" s="39" t="s">
        <v>68</v>
      </c>
      <c r="M952" s="39" t="str">
        <f>+VLOOKUP(C952/1,Map!A:B,2,FALSE)</f>
        <v>Other revenue - late payment charge</v>
      </c>
      <c r="N952" s="39" t="str">
        <f>+VLOOKUP(L952/1,Map!E:G,3,FALSE)</f>
        <v>KY - RIDGEWOOD WW</v>
      </c>
    </row>
    <row r="953" spans="1:14" hidden="1">
      <c r="A953" s="39" t="s">
        <v>95</v>
      </c>
      <c r="B953" s="39" t="s">
        <v>96</v>
      </c>
      <c r="C953" s="39" t="s">
        <v>56</v>
      </c>
      <c r="D953" s="43">
        <v>43095</v>
      </c>
      <c r="E953" s="39" t="s">
        <v>34</v>
      </c>
      <c r="F953" s="39" t="s">
        <v>54</v>
      </c>
      <c r="G953" s="39" t="s">
        <v>275</v>
      </c>
      <c r="H953" s="39" t="s">
        <v>844</v>
      </c>
      <c r="I953" s="39" t="s">
        <v>244</v>
      </c>
      <c r="J953" s="44">
        <v>1.27</v>
      </c>
      <c r="K953" s="39" t="s">
        <v>100</v>
      </c>
      <c r="L953" s="39" t="s">
        <v>60</v>
      </c>
      <c r="M953" s="39" t="str">
        <f>+VLOOKUP(C953/1,Map!A:B,2,FALSE)</f>
        <v>Other revenue - late payment charge</v>
      </c>
      <c r="N953" s="39" t="str">
        <f>+VLOOKUP(L953/1,Map!E:G,3,FALSE)</f>
        <v>KY-CENTRAL</v>
      </c>
    </row>
    <row r="954" spans="1:14" hidden="1">
      <c r="A954" s="39" t="s">
        <v>95</v>
      </c>
      <c r="B954" s="39" t="s">
        <v>96</v>
      </c>
      <c r="C954" s="39" t="s">
        <v>56</v>
      </c>
      <c r="D954" s="43">
        <v>43096</v>
      </c>
      <c r="E954" s="39" t="s">
        <v>34</v>
      </c>
      <c r="F954" s="39" t="s">
        <v>54</v>
      </c>
      <c r="G954" s="39" t="s">
        <v>275</v>
      </c>
      <c r="H954" s="39" t="s">
        <v>845</v>
      </c>
      <c r="I954" s="39" t="s">
        <v>244</v>
      </c>
      <c r="J954" s="44">
        <v>3.4</v>
      </c>
      <c r="K954" s="39" t="s">
        <v>100</v>
      </c>
      <c r="L954" s="39" t="s">
        <v>68</v>
      </c>
      <c r="M954" s="39" t="str">
        <f>+VLOOKUP(C954/1,Map!A:B,2,FALSE)</f>
        <v>Other revenue - late payment charge</v>
      </c>
      <c r="N954" s="39" t="str">
        <f>+VLOOKUP(L954/1,Map!E:G,3,FALSE)</f>
        <v>KY - RIDGEWOOD WW</v>
      </c>
    </row>
    <row r="955" spans="1:14" hidden="1">
      <c r="A955" s="39" t="s">
        <v>95</v>
      </c>
      <c r="B955" s="39" t="s">
        <v>96</v>
      </c>
      <c r="C955" s="39" t="s">
        <v>56</v>
      </c>
      <c r="D955" s="43">
        <v>43097</v>
      </c>
      <c r="E955" s="39" t="s">
        <v>34</v>
      </c>
      <c r="F955" s="39" t="s">
        <v>54</v>
      </c>
      <c r="G955" s="39" t="s">
        <v>275</v>
      </c>
      <c r="H955" s="39" t="s">
        <v>846</v>
      </c>
      <c r="I955" s="39" t="s">
        <v>244</v>
      </c>
      <c r="J955" s="44">
        <v>73.430000000000007</v>
      </c>
      <c r="K955" s="39" t="s">
        <v>100</v>
      </c>
      <c r="L955" s="39" t="s">
        <v>60</v>
      </c>
      <c r="M955" s="39" t="str">
        <f>+VLOOKUP(C955/1,Map!A:B,2,FALSE)</f>
        <v>Other revenue - late payment charge</v>
      </c>
      <c r="N955" s="39" t="str">
        <f>+VLOOKUP(L955/1,Map!E:G,3,FALSE)</f>
        <v>KY-CENTRAL</v>
      </c>
    </row>
    <row r="956" spans="1:14" hidden="1">
      <c r="A956" s="39" t="s">
        <v>95</v>
      </c>
      <c r="B956" s="39" t="s">
        <v>96</v>
      </c>
      <c r="C956" s="39" t="s">
        <v>56</v>
      </c>
      <c r="D956" s="43">
        <v>43096</v>
      </c>
      <c r="E956" s="39" t="s">
        <v>34</v>
      </c>
      <c r="F956" s="39" t="s">
        <v>54</v>
      </c>
      <c r="G956" s="39" t="s">
        <v>275</v>
      </c>
      <c r="H956" s="39" t="s">
        <v>847</v>
      </c>
      <c r="I956" s="39" t="s">
        <v>244</v>
      </c>
      <c r="J956" s="44">
        <v>37.200000000000003</v>
      </c>
      <c r="K956" s="39" t="s">
        <v>100</v>
      </c>
      <c r="L956" s="39" t="s">
        <v>60</v>
      </c>
      <c r="M956" s="39" t="str">
        <f>+VLOOKUP(C956/1,Map!A:B,2,FALSE)</f>
        <v>Other revenue - late payment charge</v>
      </c>
      <c r="N956" s="39" t="str">
        <f>+VLOOKUP(L956/1,Map!E:G,3,FALSE)</f>
        <v>KY-CENTRAL</v>
      </c>
    </row>
    <row r="957" spans="1:14" hidden="1">
      <c r="A957" s="39" t="s">
        <v>95</v>
      </c>
      <c r="B957" s="39" t="s">
        <v>96</v>
      </c>
      <c r="C957" s="39" t="s">
        <v>56</v>
      </c>
      <c r="D957" s="43">
        <v>43096</v>
      </c>
      <c r="E957" s="39" t="s">
        <v>34</v>
      </c>
      <c r="F957" s="39" t="s">
        <v>54</v>
      </c>
      <c r="G957" s="39" t="s">
        <v>275</v>
      </c>
      <c r="H957" s="39" t="s">
        <v>848</v>
      </c>
      <c r="I957" s="39" t="s">
        <v>99</v>
      </c>
      <c r="J957" s="44">
        <v>-0.99</v>
      </c>
      <c r="K957" s="39" t="s">
        <v>100</v>
      </c>
      <c r="L957" s="39" t="s">
        <v>60</v>
      </c>
      <c r="M957" s="39" t="str">
        <f>+VLOOKUP(C957/1,Map!A:B,2,FALSE)</f>
        <v>Other revenue - late payment charge</v>
      </c>
      <c r="N957" s="39" t="str">
        <f>+VLOOKUP(L957/1,Map!E:G,3,FALSE)</f>
        <v>KY-CENTRAL</v>
      </c>
    </row>
    <row r="958" spans="1:14" hidden="1">
      <c r="A958" s="39" t="s">
        <v>95</v>
      </c>
      <c r="B958" s="39" t="s">
        <v>96</v>
      </c>
      <c r="C958" s="39" t="s">
        <v>56</v>
      </c>
      <c r="D958" s="43">
        <v>43097</v>
      </c>
      <c r="E958" s="39" t="s">
        <v>34</v>
      </c>
      <c r="F958" s="39" t="s">
        <v>54</v>
      </c>
      <c r="G958" s="39" t="s">
        <v>275</v>
      </c>
      <c r="H958" s="39" t="s">
        <v>849</v>
      </c>
      <c r="I958" s="39" t="s">
        <v>99</v>
      </c>
      <c r="J958" s="44">
        <v>-27.29</v>
      </c>
      <c r="K958" s="39" t="s">
        <v>100</v>
      </c>
      <c r="L958" s="39" t="s">
        <v>60</v>
      </c>
      <c r="M958" s="39" t="str">
        <f>+VLOOKUP(C958/1,Map!A:B,2,FALSE)</f>
        <v>Other revenue - late payment charge</v>
      </c>
      <c r="N958" s="39" t="str">
        <f>+VLOOKUP(L958/1,Map!E:G,3,FALSE)</f>
        <v>KY-CENTRAL</v>
      </c>
    </row>
    <row r="959" spans="1:14" hidden="1">
      <c r="A959" s="39" t="s">
        <v>95</v>
      </c>
      <c r="B959" s="39" t="s">
        <v>96</v>
      </c>
      <c r="C959" s="39" t="s">
        <v>56</v>
      </c>
      <c r="D959" s="43">
        <v>43095</v>
      </c>
      <c r="E959" s="39" t="s">
        <v>34</v>
      </c>
      <c r="F959" s="39" t="s">
        <v>54</v>
      </c>
      <c r="G959" s="39" t="s">
        <v>275</v>
      </c>
      <c r="H959" s="39" t="s">
        <v>850</v>
      </c>
      <c r="I959" s="39" t="s">
        <v>244</v>
      </c>
      <c r="J959" s="44">
        <v>1.4</v>
      </c>
      <c r="K959" s="39" t="s">
        <v>100</v>
      </c>
      <c r="L959" s="39" t="s">
        <v>60</v>
      </c>
      <c r="M959" s="39" t="str">
        <f>+VLOOKUP(C959/1,Map!A:B,2,FALSE)</f>
        <v>Other revenue - late payment charge</v>
      </c>
      <c r="N959" s="39" t="str">
        <f>+VLOOKUP(L959/1,Map!E:G,3,FALSE)</f>
        <v>KY-CENTRAL</v>
      </c>
    </row>
    <row r="960" spans="1:14" hidden="1">
      <c r="A960" s="39" t="s">
        <v>95</v>
      </c>
      <c r="B960" s="39" t="s">
        <v>96</v>
      </c>
      <c r="C960" s="39" t="s">
        <v>56</v>
      </c>
      <c r="D960" s="43">
        <v>43095</v>
      </c>
      <c r="E960" s="39" t="s">
        <v>34</v>
      </c>
      <c r="F960" s="39" t="s">
        <v>54</v>
      </c>
      <c r="G960" s="39" t="s">
        <v>275</v>
      </c>
      <c r="H960" s="39" t="s">
        <v>851</v>
      </c>
      <c r="I960" s="39" t="s">
        <v>99</v>
      </c>
      <c r="J960" s="44">
        <v>-2.33</v>
      </c>
      <c r="K960" s="39" t="s">
        <v>100</v>
      </c>
      <c r="L960" s="39" t="s">
        <v>60</v>
      </c>
      <c r="M960" s="39" t="str">
        <f>+VLOOKUP(C960/1,Map!A:B,2,FALSE)</f>
        <v>Other revenue - late payment charge</v>
      </c>
      <c r="N960" s="39" t="str">
        <f>+VLOOKUP(L960/1,Map!E:G,3,FALSE)</f>
        <v>KY-CENTRAL</v>
      </c>
    </row>
    <row r="961" spans="1:14" hidden="1">
      <c r="A961" s="39" t="s">
        <v>95</v>
      </c>
      <c r="B961" s="39" t="s">
        <v>96</v>
      </c>
      <c r="C961" s="39" t="s">
        <v>56</v>
      </c>
      <c r="D961" s="43">
        <v>43096</v>
      </c>
      <c r="E961" s="39" t="s">
        <v>34</v>
      </c>
      <c r="F961" s="39" t="s">
        <v>54</v>
      </c>
      <c r="G961" s="39" t="s">
        <v>275</v>
      </c>
      <c r="H961" s="39" t="s">
        <v>852</v>
      </c>
      <c r="I961" s="39" t="s">
        <v>99</v>
      </c>
      <c r="J961" s="44">
        <v>-321.47000000000003</v>
      </c>
      <c r="K961" s="39" t="s">
        <v>100</v>
      </c>
      <c r="L961" s="39" t="s">
        <v>60</v>
      </c>
      <c r="M961" s="39" t="str">
        <f>+VLOOKUP(C961/1,Map!A:B,2,FALSE)</f>
        <v>Other revenue - late payment charge</v>
      </c>
      <c r="N961" s="39" t="str">
        <f>+VLOOKUP(L961/1,Map!E:G,3,FALSE)</f>
        <v>KY-CENTRAL</v>
      </c>
    </row>
    <row r="962" spans="1:14" hidden="1">
      <c r="A962" s="39" t="s">
        <v>95</v>
      </c>
      <c r="B962" s="39" t="s">
        <v>96</v>
      </c>
      <c r="C962" s="39" t="s">
        <v>56</v>
      </c>
      <c r="D962" s="43">
        <v>43098</v>
      </c>
      <c r="E962" s="39" t="s">
        <v>34</v>
      </c>
      <c r="F962" s="39" t="s">
        <v>54</v>
      </c>
      <c r="G962" s="39" t="s">
        <v>275</v>
      </c>
      <c r="H962" s="39" t="s">
        <v>853</v>
      </c>
      <c r="I962" s="39" t="s">
        <v>99</v>
      </c>
      <c r="J962" s="44">
        <v>-847.29</v>
      </c>
      <c r="K962" s="39" t="s">
        <v>100</v>
      </c>
      <c r="L962" s="39" t="s">
        <v>60</v>
      </c>
      <c r="M962" s="39" t="str">
        <f>+VLOOKUP(C962/1,Map!A:B,2,FALSE)</f>
        <v>Other revenue - late payment charge</v>
      </c>
      <c r="N962" s="39" t="str">
        <f>+VLOOKUP(L962/1,Map!E:G,3,FALSE)</f>
        <v>KY-CENTRAL</v>
      </c>
    </row>
    <row r="963" spans="1:14" hidden="1">
      <c r="A963" s="39" t="s">
        <v>95</v>
      </c>
      <c r="B963" s="39" t="s">
        <v>96</v>
      </c>
      <c r="C963" s="39" t="s">
        <v>56</v>
      </c>
      <c r="D963" s="43">
        <v>43074</v>
      </c>
      <c r="E963" s="39" t="s">
        <v>34</v>
      </c>
      <c r="F963" s="39" t="s">
        <v>54</v>
      </c>
      <c r="G963" s="39" t="s">
        <v>275</v>
      </c>
      <c r="H963" s="39" t="s">
        <v>854</v>
      </c>
      <c r="I963" s="39" t="s">
        <v>244</v>
      </c>
      <c r="J963" s="44">
        <v>0.64</v>
      </c>
      <c r="K963" s="39" t="s">
        <v>100</v>
      </c>
      <c r="L963" s="39" t="s">
        <v>60</v>
      </c>
      <c r="M963" s="39" t="str">
        <f>+VLOOKUP(C963/1,Map!A:B,2,FALSE)</f>
        <v>Other revenue - late payment charge</v>
      </c>
      <c r="N963" s="39" t="str">
        <f>+VLOOKUP(L963/1,Map!E:G,3,FALSE)</f>
        <v>KY-CENTRAL</v>
      </c>
    </row>
    <row r="964" spans="1:14" hidden="1">
      <c r="A964" s="39" t="s">
        <v>95</v>
      </c>
      <c r="B964" s="39" t="s">
        <v>96</v>
      </c>
      <c r="C964" s="39" t="s">
        <v>56</v>
      </c>
      <c r="D964" s="43">
        <v>43083</v>
      </c>
      <c r="E964" s="39" t="s">
        <v>34</v>
      </c>
      <c r="F964" s="39" t="s">
        <v>54</v>
      </c>
      <c r="G964" s="39" t="s">
        <v>275</v>
      </c>
      <c r="H964" s="39" t="s">
        <v>855</v>
      </c>
      <c r="I964" s="39" t="s">
        <v>244</v>
      </c>
      <c r="J964" s="44">
        <v>11.67</v>
      </c>
      <c r="K964" s="39" t="s">
        <v>100</v>
      </c>
      <c r="L964" s="39" t="s">
        <v>60</v>
      </c>
      <c r="M964" s="39" t="str">
        <f>+VLOOKUP(C964/1,Map!A:B,2,FALSE)</f>
        <v>Other revenue - late payment charge</v>
      </c>
      <c r="N964" s="39" t="str">
        <f>+VLOOKUP(L964/1,Map!E:G,3,FALSE)</f>
        <v>KY-CENTRAL</v>
      </c>
    </row>
    <row r="965" spans="1:14" hidden="1">
      <c r="A965" s="39" t="s">
        <v>95</v>
      </c>
      <c r="B965" s="39" t="s">
        <v>96</v>
      </c>
      <c r="C965" s="39" t="s">
        <v>56</v>
      </c>
      <c r="D965" s="43">
        <v>43088</v>
      </c>
      <c r="E965" s="39" t="s">
        <v>34</v>
      </c>
      <c r="F965" s="39" t="s">
        <v>54</v>
      </c>
      <c r="G965" s="39" t="s">
        <v>275</v>
      </c>
      <c r="H965" s="39" t="s">
        <v>856</v>
      </c>
      <c r="I965" s="39" t="s">
        <v>244</v>
      </c>
      <c r="J965" s="44">
        <v>4.72</v>
      </c>
      <c r="K965" s="39" t="s">
        <v>100</v>
      </c>
      <c r="L965" s="39" t="s">
        <v>60</v>
      </c>
      <c r="M965" s="39" t="str">
        <f>+VLOOKUP(C965/1,Map!A:B,2,FALSE)</f>
        <v>Other revenue - late payment charge</v>
      </c>
      <c r="N965" s="39" t="str">
        <f>+VLOOKUP(L965/1,Map!E:G,3,FALSE)</f>
        <v>KY-CENTRAL</v>
      </c>
    </row>
    <row r="966" spans="1:14" hidden="1">
      <c r="A966" s="39" t="s">
        <v>95</v>
      </c>
      <c r="B966" s="39" t="s">
        <v>96</v>
      </c>
      <c r="C966" s="39" t="s">
        <v>56</v>
      </c>
      <c r="D966" s="43">
        <v>43089</v>
      </c>
      <c r="E966" s="39" t="s">
        <v>34</v>
      </c>
      <c r="F966" s="39" t="s">
        <v>54</v>
      </c>
      <c r="G966" s="39" t="s">
        <v>275</v>
      </c>
      <c r="H966" s="39" t="s">
        <v>857</v>
      </c>
      <c r="I966" s="39" t="s">
        <v>244</v>
      </c>
      <c r="J966" s="44">
        <v>0.7</v>
      </c>
      <c r="K966" s="39" t="s">
        <v>100</v>
      </c>
      <c r="L966" s="39" t="s">
        <v>60</v>
      </c>
      <c r="M966" s="39" t="str">
        <f>+VLOOKUP(C966/1,Map!A:B,2,FALSE)</f>
        <v>Other revenue - late payment charge</v>
      </c>
      <c r="N966" s="39" t="str">
        <f>+VLOOKUP(L966/1,Map!E:G,3,FALSE)</f>
        <v>KY-CENTRAL</v>
      </c>
    </row>
    <row r="967" spans="1:14" hidden="1">
      <c r="A967" s="39" t="s">
        <v>95</v>
      </c>
      <c r="B967" s="39" t="s">
        <v>96</v>
      </c>
      <c r="C967" s="39" t="s">
        <v>56</v>
      </c>
      <c r="D967" s="43">
        <v>43097</v>
      </c>
      <c r="E967" s="39" t="s">
        <v>34</v>
      </c>
      <c r="F967" s="39" t="s">
        <v>54</v>
      </c>
      <c r="G967" s="39" t="s">
        <v>275</v>
      </c>
      <c r="H967" s="39" t="s">
        <v>858</v>
      </c>
      <c r="I967" s="39" t="s">
        <v>244</v>
      </c>
      <c r="J967" s="44">
        <v>11.88</v>
      </c>
      <c r="K967" s="39" t="s">
        <v>100</v>
      </c>
      <c r="L967" s="39" t="s">
        <v>60</v>
      </c>
      <c r="M967" s="39" t="str">
        <f>+VLOOKUP(C967/1,Map!A:B,2,FALSE)</f>
        <v>Other revenue - late payment charge</v>
      </c>
      <c r="N967" s="39" t="str">
        <f>+VLOOKUP(L967/1,Map!E:G,3,FALSE)</f>
        <v>KY-CENTRAL</v>
      </c>
    </row>
    <row r="968" spans="1:14" hidden="1">
      <c r="A968" s="39" t="s">
        <v>95</v>
      </c>
      <c r="B968" s="39" t="s">
        <v>96</v>
      </c>
      <c r="C968" s="39" t="s">
        <v>56</v>
      </c>
      <c r="D968" s="43">
        <v>43097</v>
      </c>
      <c r="E968" s="39" t="s">
        <v>34</v>
      </c>
      <c r="F968" s="39" t="s">
        <v>54</v>
      </c>
      <c r="G968" s="39" t="s">
        <v>275</v>
      </c>
      <c r="H968" s="39" t="s">
        <v>859</v>
      </c>
      <c r="I968" s="39" t="s">
        <v>244</v>
      </c>
      <c r="J968" s="44">
        <v>2.54</v>
      </c>
      <c r="K968" s="39" t="s">
        <v>100</v>
      </c>
      <c r="L968" s="39" t="s">
        <v>60</v>
      </c>
      <c r="M968" s="39" t="str">
        <f>+VLOOKUP(C968/1,Map!A:B,2,FALSE)</f>
        <v>Other revenue - late payment charge</v>
      </c>
      <c r="N968" s="39" t="str">
        <f>+VLOOKUP(L968/1,Map!E:G,3,FALSE)</f>
        <v>KY-CENTRAL</v>
      </c>
    </row>
    <row r="969" spans="1:14" hidden="1">
      <c r="A969" s="39" t="s">
        <v>95</v>
      </c>
      <c r="B969" s="39" t="s">
        <v>96</v>
      </c>
      <c r="C969" s="39" t="s">
        <v>56</v>
      </c>
      <c r="D969" s="43">
        <v>43098</v>
      </c>
      <c r="E969" s="39" t="s">
        <v>34</v>
      </c>
      <c r="F969" s="39" t="s">
        <v>54</v>
      </c>
      <c r="G969" s="39" t="s">
        <v>275</v>
      </c>
      <c r="H969" s="39" t="s">
        <v>860</v>
      </c>
      <c r="I969" s="39" t="s">
        <v>244</v>
      </c>
      <c r="J969" s="44">
        <v>4.49</v>
      </c>
      <c r="K969" s="39" t="s">
        <v>100</v>
      </c>
      <c r="L969" s="39" t="s">
        <v>60</v>
      </c>
      <c r="M969" s="39" t="str">
        <f>+VLOOKUP(C969/1,Map!A:B,2,FALSE)</f>
        <v>Other revenue - late payment charge</v>
      </c>
      <c r="N969" s="39" t="str">
        <f>+VLOOKUP(L969/1,Map!E:G,3,FALSE)</f>
        <v>KY-CENTRAL</v>
      </c>
    </row>
    <row r="970" spans="1:14" hidden="1">
      <c r="A970" s="39" t="s">
        <v>95</v>
      </c>
      <c r="B970" s="39" t="s">
        <v>96</v>
      </c>
      <c r="C970" s="39" t="s">
        <v>56</v>
      </c>
      <c r="D970" s="43">
        <v>43097</v>
      </c>
      <c r="E970" s="39" t="s">
        <v>34</v>
      </c>
      <c r="F970" s="39" t="s">
        <v>54</v>
      </c>
      <c r="G970" s="39" t="s">
        <v>275</v>
      </c>
      <c r="H970" s="39" t="s">
        <v>861</v>
      </c>
      <c r="I970" s="39" t="s">
        <v>99</v>
      </c>
      <c r="J970" s="44">
        <v>-6.08</v>
      </c>
      <c r="K970" s="39" t="s">
        <v>100</v>
      </c>
      <c r="L970" s="39" t="s">
        <v>60</v>
      </c>
      <c r="M970" s="39" t="str">
        <f>+VLOOKUP(C970/1,Map!A:B,2,FALSE)</f>
        <v>Other revenue - late payment charge</v>
      </c>
      <c r="N970" s="39" t="str">
        <f>+VLOOKUP(L970/1,Map!E:G,3,FALSE)</f>
        <v>KY-CENTRAL</v>
      </c>
    </row>
    <row r="971" spans="1:14" hidden="1">
      <c r="A971" s="39" t="s">
        <v>95</v>
      </c>
      <c r="B971" s="39" t="s">
        <v>96</v>
      </c>
      <c r="C971" s="39" t="s">
        <v>56</v>
      </c>
      <c r="D971" s="43">
        <v>43097</v>
      </c>
      <c r="E971" s="39" t="s">
        <v>34</v>
      </c>
      <c r="F971" s="39" t="s">
        <v>54</v>
      </c>
      <c r="G971" s="39" t="s">
        <v>275</v>
      </c>
      <c r="H971" s="39" t="s">
        <v>861</v>
      </c>
      <c r="I971" s="39" t="s">
        <v>99</v>
      </c>
      <c r="J971" s="44">
        <v>-1.57</v>
      </c>
      <c r="K971" s="39" t="s">
        <v>100</v>
      </c>
      <c r="L971" s="39" t="s">
        <v>64</v>
      </c>
      <c r="M971" s="39" t="str">
        <f>+VLOOKUP(C971/1,Map!A:B,2,FALSE)</f>
        <v>Other revenue - late payment charge</v>
      </c>
      <c r="N971" s="39" t="str">
        <f>+VLOOKUP(L971/1,Map!E:G,3,FALSE)</f>
        <v>KY-NORTH</v>
      </c>
    </row>
    <row r="972" spans="1:14" hidden="1">
      <c r="A972" s="39" t="s">
        <v>95</v>
      </c>
      <c r="B972" s="39" t="s">
        <v>96</v>
      </c>
      <c r="C972" s="39" t="s">
        <v>56</v>
      </c>
      <c r="D972" s="43">
        <v>43098</v>
      </c>
      <c r="E972" s="39" t="s">
        <v>34</v>
      </c>
      <c r="F972" s="39" t="s">
        <v>54</v>
      </c>
      <c r="G972" s="39" t="s">
        <v>275</v>
      </c>
      <c r="H972" s="39" t="s">
        <v>862</v>
      </c>
      <c r="I972" s="39" t="s">
        <v>99</v>
      </c>
      <c r="J972" s="44">
        <v>-13.56</v>
      </c>
      <c r="K972" s="39" t="s">
        <v>100</v>
      </c>
      <c r="L972" s="39" t="s">
        <v>60</v>
      </c>
      <c r="M972" s="39" t="str">
        <f>+VLOOKUP(C972/1,Map!A:B,2,FALSE)</f>
        <v>Other revenue - late payment charge</v>
      </c>
      <c r="N972" s="39" t="str">
        <f>+VLOOKUP(L972/1,Map!E:G,3,FALSE)</f>
        <v>KY-CENTRAL</v>
      </c>
    </row>
    <row r="973" spans="1:14" hidden="1">
      <c r="A973" s="39" t="s">
        <v>95</v>
      </c>
      <c r="B973" s="39" t="s">
        <v>96</v>
      </c>
      <c r="C973" s="39" t="s">
        <v>56</v>
      </c>
      <c r="D973" s="43">
        <v>43091</v>
      </c>
      <c r="E973" s="39" t="s">
        <v>34</v>
      </c>
      <c r="F973" s="39" t="s">
        <v>54</v>
      </c>
      <c r="G973" s="39" t="s">
        <v>275</v>
      </c>
      <c r="H973" s="39" t="s">
        <v>863</v>
      </c>
      <c r="I973" s="39" t="s">
        <v>244</v>
      </c>
      <c r="J973" s="44">
        <v>0.66</v>
      </c>
      <c r="K973" s="39" t="s">
        <v>100</v>
      </c>
      <c r="L973" s="39" t="s">
        <v>60</v>
      </c>
      <c r="M973" s="39" t="str">
        <f>+VLOOKUP(C973/1,Map!A:B,2,FALSE)</f>
        <v>Other revenue - late payment charge</v>
      </c>
      <c r="N973" s="39" t="str">
        <f>+VLOOKUP(L973/1,Map!E:G,3,FALSE)</f>
        <v>KY-CENTRAL</v>
      </c>
    </row>
    <row r="974" spans="1:14" hidden="1">
      <c r="A974" s="39" t="s">
        <v>95</v>
      </c>
      <c r="B974" s="39" t="s">
        <v>96</v>
      </c>
      <c r="C974" s="39" t="s">
        <v>56</v>
      </c>
      <c r="D974" s="43">
        <v>43098</v>
      </c>
      <c r="E974" s="39" t="s">
        <v>34</v>
      </c>
      <c r="F974" s="39" t="s">
        <v>54</v>
      </c>
      <c r="G974" s="39" t="s">
        <v>275</v>
      </c>
      <c r="H974" s="39" t="s">
        <v>864</v>
      </c>
      <c r="I974" s="39" t="s">
        <v>244</v>
      </c>
      <c r="J974" s="44">
        <v>0.88</v>
      </c>
      <c r="K974" s="39" t="s">
        <v>100</v>
      </c>
      <c r="L974" s="39" t="s">
        <v>60</v>
      </c>
      <c r="M974" s="39" t="str">
        <f>+VLOOKUP(C974/1,Map!A:B,2,FALSE)</f>
        <v>Other revenue - late payment charge</v>
      </c>
      <c r="N974" s="39" t="str">
        <f>+VLOOKUP(L974/1,Map!E:G,3,FALSE)</f>
        <v>KY-CENTRAL</v>
      </c>
    </row>
    <row r="975" spans="1:14" hidden="1">
      <c r="A975" s="39" t="s">
        <v>95</v>
      </c>
      <c r="B975" s="39" t="s">
        <v>96</v>
      </c>
      <c r="C975" s="39" t="s">
        <v>56</v>
      </c>
      <c r="D975" s="43">
        <v>43102</v>
      </c>
      <c r="E975" s="39" t="s">
        <v>35</v>
      </c>
      <c r="F975" s="39" t="s">
        <v>43</v>
      </c>
      <c r="G975" s="39" t="s">
        <v>275</v>
      </c>
      <c r="H975" s="39" t="s">
        <v>865</v>
      </c>
      <c r="I975" s="39" t="s">
        <v>99</v>
      </c>
      <c r="J975" s="44">
        <v>-1.69</v>
      </c>
      <c r="K975" s="39" t="s">
        <v>100</v>
      </c>
      <c r="L975" s="39" t="s">
        <v>64</v>
      </c>
      <c r="M975" s="39" t="str">
        <f>+VLOOKUP(C975/1,Map!A:B,2,FALSE)</f>
        <v>Other revenue - late payment charge</v>
      </c>
      <c r="N975" s="39" t="str">
        <f>+VLOOKUP(L975/1,Map!E:G,3,FALSE)</f>
        <v>KY-NORTH</v>
      </c>
    </row>
    <row r="976" spans="1:14" hidden="1">
      <c r="A976" s="39" t="s">
        <v>95</v>
      </c>
      <c r="B976" s="39" t="s">
        <v>96</v>
      </c>
      <c r="C976" s="39" t="s">
        <v>56</v>
      </c>
      <c r="D976" s="43">
        <v>43102</v>
      </c>
      <c r="E976" s="39" t="s">
        <v>35</v>
      </c>
      <c r="F976" s="39" t="s">
        <v>43</v>
      </c>
      <c r="G976" s="39" t="s">
        <v>275</v>
      </c>
      <c r="H976" s="39" t="s">
        <v>865</v>
      </c>
      <c r="I976" s="39" t="s">
        <v>99</v>
      </c>
      <c r="J976" s="44">
        <v>-1953.8</v>
      </c>
      <c r="K976" s="39" t="s">
        <v>100</v>
      </c>
      <c r="L976" s="39" t="s">
        <v>60</v>
      </c>
      <c r="M976" s="39" t="str">
        <f>+VLOOKUP(C976/1,Map!A:B,2,FALSE)</f>
        <v>Other revenue - late payment charge</v>
      </c>
      <c r="N976" s="39" t="str">
        <f>+VLOOKUP(L976/1,Map!E:G,3,FALSE)</f>
        <v>KY-CENTRAL</v>
      </c>
    </row>
    <row r="977" spans="1:14" hidden="1">
      <c r="A977" s="39" t="s">
        <v>95</v>
      </c>
      <c r="B977" s="39" t="s">
        <v>96</v>
      </c>
      <c r="C977" s="39" t="s">
        <v>56</v>
      </c>
      <c r="D977" s="43">
        <v>43099</v>
      </c>
      <c r="E977" s="39" t="s">
        <v>34</v>
      </c>
      <c r="F977" s="39" t="s">
        <v>54</v>
      </c>
      <c r="G977" s="39" t="s">
        <v>275</v>
      </c>
      <c r="H977" s="39" t="s">
        <v>866</v>
      </c>
      <c r="I977" s="39" t="s">
        <v>244</v>
      </c>
      <c r="J977" s="44">
        <v>24.74</v>
      </c>
      <c r="K977" s="39" t="s">
        <v>100</v>
      </c>
      <c r="L977" s="39" t="s">
        <v>60</v>
      </c>
      <c r="M977" s="39" t="str">
        <f>+VLOOKUP(C977/1,Map!A:B,2,FALSE)</f>
        <v>Other revenue - late payment charge</v>
      </c>
      <c r="N977" s="39" t="str">
        <f>+VLOOKUP(L977/1,Map!E:G,3,FALSE)</f>
        <v>KY-CENTRAL</v>
      </c>
    </row>
    <row r="978" spans="1:14" hidden="1">
      <c r="A978" s="39" t="s">
        <v>95</v>
      </c>
      <c r="B978" s="39" t="s">
        <v>96</v>
      </c>
      <c r="C978" s="39" t="s">
        <v>56</v>
      </c>
      <c r="D978" s="43">
        <v>43102</v>
      </c>
      <c r="E978" s="39" t="s">
        <v>35</v>
      </c>
      <c r="F978" s="39" t="s">
        <v>43</v>
      </c>
      <c r="G978" s="39" t="s">
        <v>275</v>
      </c>
      <c r="H978" s="39" t="s">
        <v>867</v>
      </c>
      <c r="I978" s="39" t="s">
        <v>244</v>
      </c>
      <c r="J978" s="44">
        <v>5.76</v>
      </c>
      <c r="K978" s="39" t="s">
        <v>100</v>
      </c>
      <c r="L978" s="39" t="s">
        <v>58</v>
      </c>
      <c r="M978" s="39" t="str">
        <f>+VLOOKUP(C978/1,Map!A:B,2,FALSE)</f>
        <v>Other revenue - late payment charge</v>
      </c>
      <c r="N978" s="39" t="str">
        <f>+VLOOKUP(L978/1,Map!E:G,3,FALSE)</f>
        <v>KY-CORPORATE</v>
      </c>
    </row>
    <row r="979" spans="1:14" hidden="1">
      <c r="A979" s="39" t="s">
        <v>95</v>
      </c>
      <c r="B979" s="39" t="s">
        <v>96</v>
      </c>
      <c r="C979" s="39" t="s">
        <v>56</v>
      </c>
      <c r="D979" s="43">
        <v>43102</v>
      </c>
      <c r="E979" s="39" t="s">
        <v>35</v>
      </c>
      <c r="F979" s="39" t="s">
        <v>43</v>
      </c>
      <c r="G979" s="39" t="s">
        <v>275</v>
      </c>
      <c r="H979" s="39" t="s">
        <v>868</v>
      </c>
      <c r="I979" s="39" t="s">
        <v>244</v>
      </c>
      <c r="J979" s="44">
        <v>23.91</v>
      </c>
      <c r="K979" s="39" t="s">
        <v>100</v>
      </c>
      <c r="L979" s="39" t="s">
        <v>60</v>
      </c>
      <c r="M979" s="39" t="str">
        <f>+VLOOKUP(C979/1,Map!A:B,2,FALSE)</f>
        <v>Other revenue - late payment charge</v>
      </c>
      <c r="N979" s="39" t="str">
        <f>+VLOOKUP(L979/1,Map!E:G,3,FALSE)</f>
        <v>KY-CENTRAL</v>
      </c>
    </row>
    <row r="980" spans="1:14" hidden="1">
      <c r="A980" s="39" t="s">
        <v>95</v>
      </c>
      <c r="B980" s="39" t="s">
        <v>96</v>
      </c>
      <c r="C980" s="39" t="s">
        <v>56</v>
      </c>
      <c r="D980" s="43">
        <v>43099</v>
      </c>
      <c r="E980" s="39" t="s">
        <v>34</v>
      </c>
      <c r="F980" s="39" t="s">
        <v>54</v>
      </c>
      <c r="G980" s="39" t="s">
        <v>275</v>
      </c>
      <c r="H980" s="39" t="s">
        <v>869</v>
      </c>
      <c r="I980" s="39" t="s">
        <v>99</v>
      </c>
      <c r="J980" s="44">
        <v>-8.3800000000000008</v>
      </c>
      <c r="K980" s="39" t="s">
        <v>100</v>
      </c>
      <c r="L980" s="39" t="s">
        <v>60</v>
      </c>
      <c r="M980" s="39" t="str">
        <f>+VLOOKUP(C980/1,Map!A:B,2,FALSE)</f>
        <v>Other revenue - late payment charge</v>
      </c>
      <c r="N980" s="39" t="str">
        <f>+VLOOKUP(L980/1,Map!E:G,3,FALSE)</f>
        <v>KY-CENTRAL</v>
      </c>
    </row>
    <row r="981" spans="1:14" hidden="1">
      <c r="A981" s="39" t="s">
        <v>95</v>
      </c>
      <c r="B981" s="39" t="s">
        <v>96</v>
      </c>
      <c r="C981" s="39" t="s">
        <v>56</v>
      </c>
      <c r="D981" s="43">
        <v>43102</v>
      </c>
      <c r="E981" s="39" t="s">
        <v>35</v>
      </c>
      <c r="F981" s="39" t="s">
        <v>43</v>
      </c>
      <c r="G981" s="39" t="s">
        <v>275</v>
      </c>
      <c r="H981" s="39" t="s">
        <v>870</v>
      </c>
      <c r="I981" s="39" t="s">
        <v>99</v>
      </c>
      <c r="J981" s="44">
        <v>-13.44</v>
      </c>
      <c r="K981" s="39" t="s">
        <v>100</v>
      </c>
      <c r="L981" s="39" t="s">
        <v>60</v>
      </c>
      <c r="M981" s="39" t="str">
        <f>+VLOOKUP(C981/1,Map!A:B,2,FALSE)</f>
        <v>Other revenue - late payment charge</v>
      </c>
      <c r="N981" s="39" t="str">
        <f>+VLOOKUP(L981/1,Map!E:G,3,FALSE)</f>
        <v>KY-CENTRAL</v>
      </c>
    </row>
    <row r="982" spans="1:14" hidden="1">
      <c r="A982" s="39" t="s">
        <v>95</v>
      </c>
      <c r="B982" s="39" t="s">
        <v>96</v>
      </c>
      <c r="C982" s="39" t="s">
        <v>56</v>
      </c>
      <c r="D982" s="43">
        <v>43102</v>
      </c>
      <c r="E982" s="39" t="s">
        <v>35</v>
      </c>
      <c r="F982" s="39" t="s">
        <v>43</v>
      </c>
      <c r="G982" s="39" t="s">
        <v>275</v>
      </c>
      <c r="H982" s="39" t="s">
        <v>871</v>
      </c>
      <c r="I982" s="39" t="s">
        <v>99</v>
      </c>
      <c r="J982" s="44">
        <v>-0.73</v>
      </c>
      <c r="K982" s="39" t="s">
        <v>100</v>
      </c>
      <c r="L982" s="39" t="s">
        <v>58</v>
      </c>
      <c r="M982" s="39" t="str">
        <f>+VLOOKUP(C982/1,Map!A:B,2,FALSE)</f>
        <v>Other revenue - late payment charge</v>
      </c>
      <c r="N982" s="39" t="str">
        <f>+VLOOKUP(L982/1,Map!E:G,3,FALSE)</f>
        <v>KY-CORPORATE</v>
      </c>
    </row>
    <row r="983" spans="1:14" hidden="1">
      <c r="A983" s="39" t="s">
        <v>95</v>
      </c>
      <c r="B983" s="39" t="s">
        <v>96</v>
      </c>
      <c r="C983" s="39" t="s">
        <v>56</v>
      </c>
      <c r="D983" s="43">
        <v>43102</v>
      </c>
      <c r="E983" s="39" t="s">
        <v>35</v>
      </c>
      <c r="F983" s="39" t="s">
        <v>43</v>
      </c>
      <c r="G983" s="39" t="s">
        <v>275</v>
      </c>
      <c r="H983" s="39" t="s">
        <v>872</v>
      </c>
      <c r="I983" s="39" t="s">
        <v>99</v>
      </c>
      <c r="J983" s="44">
        <v>-7.0000000000000007E-2</v>
      </c>
      <c r="K983" s="39" t="s">
        <v>100</v>
      </c>
      <c r="L983" s="39" t="s">
        <v>60</v>
      </c>
      <c r="M983" s="39" t="str">
        <f>+VLOOKUP(C983/1,Map!A:B,2,FALSE)</f>
        <v>Other revenue - late payment charge</v>
      </c>
      <c r="N983" s="39" t="str">
        <f>+VLOOKUP(L983/1,Map!E:G,3,FALSE)</f>
        <v>KY-CENTRAL</v>
      </c>
    </row>
    <row r="984" spans="1:14" hidden="1">
      <c r="A984" s="39" t="s">
        <v>95</v>
      </c>
      <c r="B984" s="39" t="s">
        <v>96</v>
      </c>
      <c r="C984" s="39" t="s">
        <v>56</v>
      </c>
      <c r="D984" s="43">
        <v>43103</v>
      </c>
      <c r="E984" s="39" t="s">
        <v>35</v>
      </c>
      <c r="F984" s="39" t="s">
        <v>43</v>
      </c>
      <c r="G984" s="39" t="s">
        <v>275</v>
      </c>
      <c r="H984" s="39" t="s">
        <v>873</v>
      </c>
      <c r="I984" s="39" t="s">
        <v>99</v>
      </c>
      <c r="J984" s="44">
        <v>-2597.0300000000002</v>
      </c>
      <c r="K984" s="39" t="s">
        <v>100</v>
      </c>
      <c r="L984" s="39" t="s">
        <v>60</v>
      </c>
      <c r="M984" s="39" t="str">
        <f>+VLOOKUP(C984/1,Map!A:B,2,FALSE)</f>
        <v>Other revenue - late payment charge</v>
      </c>
      <c r="N984" s="39" t="str">
        <f>+VLOOKUP(L984/1,Map!E:G,3,FALSE)</f>
        <v>KY-CENTRAL</v>
      </c>
    </row>
    <row r="985" spans="1:14" hidden="1">
      <c r="A985" s="39" t="s">
        <v>95</v>
      </c>
      <c r="B985" s="39" t="s">
        <v>96</v>
      </c>
      <c r="C985" s="39" t="s">
        <v>56</v>
      </c>
      <c r="D985" s="43">
        <v>43103</v>
      </c>
      <c r="E985" s="39" t="s">
        <v>35</v>
      </c>
      <c r="F985" s="39" t="s">
        <v>43</v>
      </c>
      <c r="G985" s="39" t="s">
        <v>275</v>
      </c>
      <c r="H985" s="39" t="s">
        <v>873</v>
      </c>
      <c r="I985" s="39" t="s">
        <v>99</v>
      </c>
      <c r="J985" s="44">
        <v>-424.73</v>
      </c>
      <c r="K985" s="39" t="s">
        <v>100</v>
      </c>
      <c r="L985" s="39" t="s">
        <v>64</v>
      </c>
      <c r="M985" s="39" t="str">
        <f>+VLOOKUP(C985/1,Map!A:B,2,FALSE)</f>
        <v>Other revenue - late payment charge</v>
      </c>
      <c r="N985" s="39" t="str">
        <f>+VLOOKUP(L985/1,Map!E:G,3,FALSE)</f>
        <v>KY-NORTH</v>
      </c>
    </row>
    <row r="986" spans="1:14" hidden="1">
      <c r="A986" s="39" t="s">
        <v>95</v>
      </c>
      <c r="B986" s="39" t="s">
        <v>96</v>
      </c>
      <c r="C986" s="39" t="s">
        <v>56</v>
      </c>
      <c r="D986" s="43">
        <v>43103</v>
      </c>
      <c r="E986" s="39" t="s">
        <v>35</v>
      </c>
      <c r="F986" s="39" t="s">
        <v>43</v>
      </c>
      <c r="G986" s="39" t="s">
        <v>275</v>
      </c>
      <c r="H986" s="39" t="s">
        <v>873</v>
      </c>
      <c r="I986" s="39" t="s">
        <v>99</v>
      </c>
      <c r="J986" s="44">
        <v>-119.31</v>
      </c>
      <c r="K986" s="39" t="s">
        <v>100</v>
      </c>
      <c r="L986" s="39" t="s">
        <v>58</v>
      </c>
      <c r="M986" s="39" t="str">
        <f>+VLOOKUP(C986/1,Map!A:B,2,FALSE)</f>
        <v>Other revenue - late payment charge</v>
      </c>
      <c r="N986" s="39" t="str">
        <f>+VLOOKUP(L986/1,Map!E:G,3,FALSE)</f>
        <v>KY-CORPORATE</v>
      </c>
    </row>
    <row r="987" spans="1:14" hidden="1">
      <c r="A987" s="39" t="s">
        <v>95</v>
      </c>
      <c r="B987" s="39" t="s">
        <v>96</v>
      </c>
      <c r="C987" s="39" t="s">
        <v>56</v>
      </c>
      <c r="D987" s="43">
        <v>43103</v>
      </c>
      <c r="E987" s="39" t="s">
        <v>35</v>
      </c>
      <c r="F987" s="39" t="s">
        <v>43</v>
      </c>
      <c r="G987" s="39" t="s">
        <v>275</v>
      </c>
      <c r="H987" s="39" t="s">
        <v>873</v>
      </c>
      <c r="I987" s="39" t="s">
        <v>99</v>
      </c>
      <c r="J987" s="44">
        <v>-2.35</v>
      </c>
      <c r="K987" s="39" t="s">
        <v>100</v>
      </c>
      <c r="L987" s="39" t="s">
        <v>66</v>
      </c>
      <c r="M987" s="39" t="str">
        <f>+VLOOKUP(C987/1,Map!A:B,2,FALSE)</f>
        <v>Other revenue - late payment charge</v>
      </c>
      <c r="N987" s="39" t="str">
        <f>+VLOOKUP(L987/1,Map!E:G,3,FALSE)</f>
        <v>KY-OWENTON WW</v>
      </c>
    </row>
    <row r="988" spans="1:14" hidden="1">
      <c r="A988" s="39" t="s">
        <v>95</v>
      </c>
      <c r="B988" s="39" t="s">
        <v>96</v>
      </c>
      <c r="C988" s="39" t="s">
        <v>56</v>
      </c>
      <c r="D988" s="43">
        <v>43104</v>
      </c>
      <c r="E988" s="39" t="s">
        <v>35</v>
      </c>
      <c r="F988" s="39" t="s">
        <v>43</v>
      </c>
      <c r="G988" s="39" t="s">
        <v>275</v>
      </c>
      <c r="H988" s="39" t="s">
        <v>874</v>
      </c>
      <c r="I988" s="39" t="s">
        <v>99</v>
      </c>
      <c r="J988" s="44">
        <v>-3863.84</v>
      </c>
      <c r="K988" s="39" t="s">
        <v>100</v>
      </c>
      <c r="L988" s="39" t="s">
        <v>60</v>
      </c>
      <c r="M988" s="39" t="str">
        <f>+VLOOKUP(C988/1,Map!A:B,2,FALSE)</f>
        <v>Other revenue - late payment charge</v>
      </c>
      <c r="N988" s="39" t="str">
        <f>+VLOOKUP(L988/1,Map!E:G,3,FALSE)</f>
        <v>KY-CENTRAL</v>
      </c>
    </row>
    <row r="989" spans="1:14" hidden="1">
      <c r="A989" s="39" t="s">
        <v>95</v>
      </c>
      <c r="B989" s="39" t="s">
        <v>96</v>
      </c>
      <c r="C989" s="39" t="s">
        <v>56</v>
      </c>
      <c r="D989" s="43">
        <v>43104</v>
      </c>
      <c r="E989" s="39" t="s">
        <v>35</v>
      </c>
      <c r="F989" s="39" t="s">
        <v>43</v>
      </c>
      <c r="G989" s="39" t="s">
        <v>275</v>
      </c>
      <c r="H989" s="39" t="s">
        <v>874</v>
      </c>
      <c r="I989" s="39" t="s">
        <v>99</v>
      </c>
      <c r="J989" s="44">
        <v>-129.54</v>
      </c>
      <c r="K989" s="39" t="s">
        <v>100</v>
      </c>
      <c r="L989" s="39" t="s">
        <v>64</v>
      </c>
      <c r="M989" s="39" t="str">
        <f>+VLOOKUP(C989/1,Map!A:B,2,FALSE)</f>
        <v>Other revenue - late payment charge</v>
      </c>
      <c r="N989" s="39" t="str">
        <f>+VLOOKUP(L989/1,Map!E:G,3,FALSE)</f>
        <v>KY-NORTH</v>
      </c>
    </row>
    <row r="990" spans="1:14" hidden="1">
      <c r="A990" s="39" t="s">
        <v>95</v>
      </c>
      <c r="B990" s="39" t="s">
        <v>96</v>
      </c>
      <c r="C990" s="39" t="s">
        <v>56</v>
      </c>
      <c r="D990" s="43">
        <v>43104</v>
      </c>
      <c r="E990" s="39" t="s">
        <v>35</v>
      </c>
      <c r="F990" s="39" t="s">
        <v>43</v>
      </c>
      <c r="G990" s="39" t="s">
        <v>275</v>
      </c>
      <c r="H990" s="39" t="s">
        <v>874</v>
      </c>
      <c r="I990" s="39" t="s">
        <v>99</v>
      </c>
      <c r="J990" s="44">
        <v>-852.92</v>
      </c>
      <c r="K990" s="39" t="s">
        <v>100</v>
      </c>
      <c r="L990" s="39" t="s">
        <v>66</v>
      </c>
      <c r="M990" s="39" t="str">
        <f>+VLOOKUP(C990/1,Map!A:B,2,FALSE)</f>
        <v>Other revenue - late payment charge</v>
      </c>
      <c r="N990" s="39" t="str">
        <f>+VLOOKUP(L990/1,Map!E:G,3,FALSE)</f>
        <v>KY-OWENTON WW</v>
      </c>
    </row>
    <row r="991" spans="1:14" hidden="1">
      <c r="A991" s="39" t="s">
        <v>95</v>
      </c>
      <c r="B991" s="39" t="s">
        <v>96</v>
      </c>
      <c r="C991" s="39" t="s">
        <v>56</v>
      </c>
      <c r="D991" s="43">
        <v>43104</v>
      </c>
      <c r="E991" s="39" t="s">
        <v>35</v>
      </c>
      <c r="F991" s="39" t="s">
        <v>43</v>
      </c>
      <c r="G991" s="39" t="s">
        <v>275</v>
      </c>
      <c r="H991" s="39" t="s">
        <v>874</v>
      </c>
      <c r="I991" s="39" t="s">
        <v>99</v>
      </c>
      <c r="J991" s="44">
        <v>-9.8699999999999992</v>
      </c>
      <c r="K991" s="39" t="s">
        <v>100</v>
      </c>
      <c r="L991" s="39" t="s">
        <v>58</v>
      </c>
      <c r="M991" s="39" t="str">
        <f>+VLOOKUP(C991/1,Map!A:B,2,FALSE)</f>
        <v>Other revenue - late payment charge</v>
      </c>
      <c r="N991" s="39" t="str">
        <f>+VLOOKUP(L991/1,Map!E:G,3,FALSE)</f>
        <v>KY-CORPORATE</v>
      </c>
    </row>
    <row r="992" spans="1:14" hidden="1">
      <c r="A992" s="39" t="s">
        <v>95</v>
      </c>
      <c r="B992" s="39" t="s">
        <v>96</v>
      </c>
      <c r="C992" s="39" t="s">
        <v>56</v>
      </c>
      <c r="D992" s="43">
        <v>43103</v>
      </c>
      <c r="E992" s="39" t="s">
        <v>35</v>
      </c>
      <c r="F992" s="39" t="s">
        <v>43</v>
      </c>
      <c r="G992" s="39" t="s">
        <v>275</v>
      </c>
      <c r="H992" s="39" t="s">
        <v>875</v>
      </c>
      <c r="I992" s="39" t="s">
        <v>244</v>
      </c>
      <c r="J992" s="44">
        <v>4.4000000000000004</v>
      </c>
      <c r="K992" s="39" t="s">
        <v>100</v>
      </c>
      <c r="L992" s="39" t="s">
        <v>60</v>
      </c>
      <c r="M992" s="39" t="str">
        <f>+VLOOKUP(C992/1,Map!A:B,2,FALSE)</f>
        <v>Other revenue - late payment charge</v>
      </c>
      <c r="N992" s="39" t="str">
        <f>+VLOOKUP(L992/1,Map!E:G,3,FALSE)</f>
        <v>KY-CENTRAL</v>
      </c>
    </row>
    <row r="993" spans="1:14" hidden="1">
      <c r="A993" s="39" t="s">
        <v>95</v>
      </c>
      <c r="B993" s="39" t="s">
        <v>96</v>
      </c>
      <c r="C993" s="39" t="s">
        <v>56</v>
      </c>
      <c r="D993" s="43">
        <v>43103</v>
      </c>
      <c r="E993" s="39" t="s">
        <v>35</v>
      </c>
      <c r="F993" s="39" t="s">
        <v>43</v>
      </c>
      <c r="G993" s="39" t="s">
        <v>275</v>
      </c>
      <c r="H993" s="39" t="s">
        <v>876</v>
      </c>
      <c r="I993" s="39" t="s">
        <v>244</v>
      </c>
      <c r="J993" s="44">
        <v>3.17</v>
      </c>
      <c r="K993" s="39" t="s">
        <v>100</v>
      </c>
      <c r="L993" s="39" t="s">
        <v>60</v>
      </c>
      <c r="M993" s="39" t="str">
        <f>+VLOOKUP(C993/1,Map!A:B,2,FALSE)</f>
        <v>Other revenue - late payment charge</v>
      </c>
      <c r="N993" s="39" t="str">
        <f>+VLOOKUP(L993/1,Map!E:G,3,FALSE)</f>
        <v>KY-CENTRAL</v>
      </c>
    </row>
    <row r="994" spans="1:14" hidden="1">
      <c r="A994" s="39" t="s">
        <v>95</v>
      </c>
      <c r="B994" s="39" t="s">
        <v>96</v>
      </c>
      <c r="C994" s="39" t="s">
        <v>56</v>
      </c>
      <c r="D994" s="43">
        <v>43104</v>
      </c>
      <c r="E994" s="39" t="s">
        <v>35</v>
      </c>
      <c r="F994" s="39" t="s">
        <v>43</v>
      </c>
      <c r="G994" s="39" t="s">
        <v>275</v>
      </c>
      <c r="H994" s="39" t="s">
        <v>877</v>
      </c>
      <c r="I994" s="39" t="s">
        <v>244</v>
      </c>
      <c r="J994" s="44">
        <v>2.38</v>
      </c>
      <c r="K994" s="39" t="s">
        <v>100</v>
      </c>
      <c r="L994" s="39" t="s">
        <v>60</v>
      </c>
      <c r="M994" s="39" t="str">
        <f>+VLOOKUP(C994/1,Map!A:B,2,FALSE)</f>
        <v>Other revenue - late payment charge</v>
      </c>
      <c r="N994" s="39" t="str">
        <f>+VLOOKUP(L994/1,Map!E:G,3,FALSE)</f>
        <v>KY-CENTRAL</v>
      </c>
    </row>
    <row r="995" spans="1:14" hidden="1">
      <c r="A995" s="39" t="s">
        <v>95</v>
      </c>
      <c r="B995" s="39" t="s">
        <v>96</v>
      </c>
      <c r="C995" s="39" t="s">
        <v>56</v>
      </c>
      <c r="D995" s="43">
        <v>43104</v>
      </c>
      <c r="E995" s="39" t="s">
        <v>35</v>
      </c>
      <c r="F995" s="39" t="s">
        <v>43</v>
      </c>
      <c r="G995" s="39" t="s">
        <v>275</v>
      </c>
      <c r="H995" s="39" t="s">
        <v>878</v>
      </c>
      <c r="I995" s="39" t="s">
        <v>244</v>
      </c>
      <c r="J995" s="44">
        <v>24.99</v>
      </c>
      <c r="K995" s="39" t="s">
        <v>100</v>
      </c>
      <c r="L995" s="39" t="s">
        <v>60</v>
      </c>
      <c r="M995" s="39" t="str">
        <f>+VLOOKUP(C995/1,Map!A:B,2,FALSE)</f>
        <v>Other revenue - late payment charge</v>
      </c>
      <c r="N995" s="39" t="str">
        <f>+VLOOKUP(L995/1,Map!E:G,3,FALSE)</f>
        <v>KY-CENTRAL</v>
      </c>
    </row>
    <row r="996" spans="1:14" hidden="1">
      <c r="A996" s="39" t="s">
        <v>95</v>
      </c>
      <c r="B996" s="39" t="s">
        <v>96</v>
      </c>
      <c r="C996" s="39" t="s">
        <v>56</v>
      </c>
      <c r="D996" s="43">
        <v>43103</v>
      </c>
      <c r="E996" s="39" t="s">
        <v>35</v>
      </c>
      <c r="F996" s="39" t="s">
        <v>43</v>
      </c>
      <c r="G996" s="39" t="s">
        <v>275</v>
      </c>
      <c r="H996" s="39" t="s">
        <v>879</v>
      </c>
      <c r="I996" s="39" t="s">
        <v>99</v>
      </c>
      <c r="J996" s="44">
        <v>-0.12</v>
      </c>
      <c r="K996" s="39" t="s">
        <v>100</v>
      </c>
      <c r="L996" s="39" t="s">
        <v>60</v>
      </c>
      <c r="M996" s="39" t="str">
        <f>+VLOOKUP(C996/1,Map!A:B,2,FALSE)</f>
        <v>Other revenue - late payment charge</v>
      </c>
      <c r="N996" s="39" t="str">
        <f>+VLOOKUP(L996/1,Map!E:G,3,FALSE)</f>
        <v>KY-CENTRAL</v>
      </c>
    </row>
    <row r="997" spans="1:14" hidden="1">
      <c r="A997" s="39" t="s">
        <v>95</v>
      </c>
      <c r="B997" s="39" t="s">
        <v>96</v>
      </c>
      <c r="C997" s="39" t="s">
        <v>56</v>
      </c>
      <c r="D997" s="43">
        <v>43104</v>
      </c>
      <c r="E997" s="39" t="s">
        <v>35</v>
      </c>
      <c r="F997" s="39" t="s">
        <v>43</v>
      </c>
      <c r="G997" s="39" t="s">
        <v>275</v>
      </c>
      <c r="H997" s="39" t="s">
        <v>880</v>
      </c>
      <c r="I997" s="39" t="s">
        <v>99</v>
      </c>
      <c r="J997" s="44">
        <v>-52.05</v>
      </c>
      <c r="K997" s="39" t="s">
        <v>100</v>
      </c>
      <c r="L997" s="39" t="s">
        <v>60</v>
      </c>
      <c r="M997" s="39" t="str">
        <f>+VLOOKUP(C997/1,Map!A:B,2,FALSE)</f>
        <v>Other revenue - late payment charge</v>
      </c>
      <c r="N997" s="39" t="str">
        <f>+VLOOKUP(L997/1,Map!E:G,3,FALSE)</f>
        <v>KY-CENTRAL</v>
      </c>
    </row>
    <row r="998" spans="1:14" hidden="1">
      <c r="A998" s="39" t="s">
        <v>95</v>
      </c>
      <c r="B998" s="39" t="s">
        <v>96</v>
      </c>
      <c r="C998" s="39" t="s">
        <v>56</v>
      </c>
      <c r="D998" s="43">
        <v>43103</v>
      </c>
      <c r="E998" s="39" t="s">
        <v>35</v>
      </c>
      <c r="F998" s="39" t="s">
        <v>43</v>
      </c>
      <c r="G998" s="39" t="s">
        <v>275</v>
      </c>
      <c r="H998" s="39" t="s">
        <v>881</v>
      </c>
      <c r="I998" s="39" t="s">
        <v>99</v>
      </c>
      <c r="J998" s="44">
        <v>-2.36</v>
      </c>
      <c r="K998" s="39" t="s">
        <v>100</v>
      </c>
      <c r="L998" s="39" t="s">
        <v>60</v>
      </c>
      <c r="M998" s="39" t="str">
        <f>+VLOOKUP(C998/1,Map!A:B,2,FALSE)</f>
        <v>Other revenue - late payment charge</v>
      </c>
      <c r="N998" s="39" t="str">
        <f>+VLOOKUP(L998/1,Map!E:G,3,FALSE)</f>
        <v>KY-CENTRAL</v>
      </c>
    </row>
    <row r="999" spans="1:14" hidden="1">
      <c r="A999" s="39" t="s">
        <v>95</v>
      </c>
      <c r="B999" s="39" t="s">
        <v>96</v>
      </c>
      <c r="C999" s="39" t="s">
        <v>56</v>
      </c>
      <c r="D999" s="43">
        <v>43105</v>
      </c>
      <c r="E999" s="39" t="s">
        <v>35</v>
      </c>
      <c r="F999" s="39" t="s">
        <v>43</v>
      </c>
      <c r="G999" s="39" t="s">
        <v>275</v>
      </c>
      <c r="H999" s="39" t="s">
        <v>882</v>
      </c>
      <c r="I999" s="39" t="s">
        <v>99</v>
      </c>
      <c r="J999" s="44">
        <v>-5.05</v>
      </c>
      <c r="K999" s="39" t="s">
        <v>100</v>
      </c>
      <c r="L999" s="39" t="s">
        <v>58</v>
      </c>
      <c r="M999" s="39" t="str">
        <f>+VLOOKUP(C999/1,Map!A:B,2,FALSE)</f>
        <v>Other revenue - late payment charge</v>
      </c>
      <c r="N999" s="39" t="str">
        <f>+VLOOKUP(L999/1,Map!E:G,3,FALSE)</f>
        <v>KY-CORPORATE</v>
      </c>
    </row>
    <row r="1000" spans="1:14" hidden="1">
      <c r="A1000" s="39" t="s">
        <v>95</v>
      </c>
      <c r="B1000" s="39" t="s">
        <v>96</v>
      </c>
      <c r="C1000" s="39" t="s">
        <v>56</v>
      </c>
      <c r="D1000" s="43">
        <v>43105</v>
      </c>
      <c r="E1000" s="39" t="s">
        <v>35</v>
      </c>
      <c r="F1000" s="39" t="s">
        <v>43</v>
      </c>
      <c r="G1000" s="39" t="s">
        <v>275</v>
      </c>
      <c r="H1000" s="39" t="s">
        <v>882</v>
      </c>
      <c r="I1000" s="39" t="s">
        <v>99</v>
      </c>
      <c r="J1000" s="44">
        <v>-16.760000000000002</v>
      </c>
      <c r="K1000" s="39" t="s">
        <v>100</v>
      </c>
      <c r="L1000" s="39" t="s">
        <v>66</v>
      </c>
      <c r="M1000" s="39" t="str">
        <f>+VLOOKUP(C1000/1,Map!A:B,2,FALSE)</f>
        <v>Other revenue - late payment charge</v>
      </c>
      <c r="N1000" s="39" t="str">
        <f>+VLOOKUP(L1000/1,Map!E:G,3,FALSE)</f>
        <v>KY-OWENTON WW</v>
      </c>
    </row>
    <row r="1001" spans="1:14" hidden="1">
      <c r="A1001" s="39" t="s">
        <v>95</v>
      </c>
      <c r="B1001" s="39" t="s">
        <v>96</v>
      </c>
      <c r="C1001" s="39" t="s">
        <v>56</v>
      </c>
      <c r="D1001" s="43">
        <v>43105</v>
      </c>
      <c r="E1001" s="39" t="s">
        <v>35</v>
      </c>
      <c r="F1001" s="39" t="s">
        <v>43</v>
      </c>
      <c r="G1001" s="39" t="s">
        <v>275</v>
      </c>
      <c r="H1001" s="39" t="s">
        <v>882</v>
      </c>
      <c r="I1001" s="39" t="s">
        <v>99</v>
      </c>
      <c r="J1001" s="44">
        <v>-3465.98</v>
      </c>
      <c r="K1001" s="39" t="s">
        <v>100</v>
      </c>
      <c r="L1001" s="39" t="s">
        <v>60</v>
      </c>
      <c r="M1001" s="39" t="str">
        <f>+VLOOKUP(C1001/1,Map!A:B,2,FALSE)</f>
        <v>Other revenue - late payment charge</v>
      </c>
      <c r="N1001" s="39" t="str">
        <f>+VLOOKUP(L1001/1,Map!E:G,3,FALSE)</f>
        <v>KY-CENTRAL</v>
      </c>
    </row>
    <row r="1002" spans="1:14" hidden="1">
      <c r="A1002" s="39" t="s">
        <v>95</v>
      </c>
      <c r="B1002" s="39" t="s">
        <v>96</v>
      </c>
      <c r="C1002" s="39" t="s">
        <v>56</v>
      </c>
      <c r="D1002" s="43">
        <v>43105</v>
      </c>
      <c r="E1002" s="39" t="s">
        <v>35</v>
      </c>
      <c r="F1002" s="39" t="s">
        <v>43</v>
      </c>
      <c r="G1002" s="39" t="s">
        <v>275</v>
      </c>
      <c r="H1002" s="39" t="s">
        <v>882</v>
      </c>
      <c r="I1002" s="39" t="s">
        <v>99</v>
      </c>
      <c r="J1002" s="44">
        <v>-14.98</v>
      </c>
      <c r="K1002" s="39" t="s">
        <v>100</v>
      </c>
      <c r="L1002" s="39" t="s">
        <v>64</v>
      </c>
      <c r="M1002" s="39" t="str">
        <f>+VLOOKUP(C1002/1,Map!A:B,2,FALSE)</f>
        <v>Other revenue - late payment charge</v>
      </c>
      <c r="N1002" s="39" t="str">
        <f>+VLOOKUP(L1002/1,Map!E:G,3,FALSE)</f>
        <v>KY-NORTH</v>
      </c>
    </row>
    <row r="1003" spans="1:14" hidden="1">
      <c r="A1003" s="39" t="s">
        <v>95</v>
      </c>
      <c r="B1003" s="39" t="s">
        <v>96</v>
      </c>
      <c r="C1003" s="39" t="s">
        <v>56</v>
      </c>
      <c r="D1003" s="43">
        <v>43104</v>
      </c>
      <c r="E1003" s="39" t="s">
        <v>35</v>
      </c>
      <c r="F1003" s="39" t="s">
        <v>43</v>
      </c>
      <c r="G1003" s="39" t="s">
        <v>275</v>
      </c>
      <c r="H1003" s="39" t="s">
        <v>883</v>
      </c>
      <c r="I1003" s="39" t="s">
        <v>244</v>
      </c>
      <c r="J1003" s="44">
        <v>3.28</v>
      </c>
      <c r="K1003" s="39" t="s">
        <v>100</v>
      </c>
      <c r="L1003" s="39" t="s">
        <v>60</v>
      </c>
      <c r="M1003" s="39" t="str">
        <f>+VLOOKUP(C1003/1,Map!A:B,2,FALSE)</f>
        <v>Other revenue - late payment charge</v>
      </c>
      <c r="N1003" s="39" t="str">
        <f>+VLOOKUP(L1003/1,Map!E:G,3,FALSE)</f>
        <v>KY-CENTRAL</v>
      </c>
    </row>
    <row r="1004" spans="1:14" hidden="1">
      <c r="A1004" s="39" t="s">
        <v>95</v>
      </c>
      <c r="B1004" s="39" t="s">
        <v>96</v>
      </c>
      <c r="C1004" s="39" t="s">
        <v>56</v>
      </c>
      <c r="D1004" s="43">
        <v>43104</v>
      </c>
      <c r="E1004" s="39" t="s">
        <v>35</v>
      </c>
      <c r="F1004" s="39" t="s">
        <v>43</v>
      </c>
      <c r="G1004" s="39" t="s">
        <v>275</v>
      </c>
      <c r="H1004" s="39" t="s">
        <v>884</v>
      </c>
      <c r="I1004" s="39" t="s">
        <v>244</v>
      </c>
      <c r="J1004" s="44">
        <v>1.4</v>
      </c>
      <c r="K1004" s="39" t="s">
        <v>100</v>
      </c>
      <c r="L1004" s="39" t="s">
        <v>60</v>
      </c>
      <c r="M1004" s="39" t="str">
        <f>+VLOOKUP(C1004/1,Map!A:B,2,FALSE)</f>
        <v>Other revenue - late payment charge</v>
      </c>
      <c r="N1004" s="39" t="str">
        <f>+VLOOKUP(L1004/1,Map!E:G,3,FALSE)</f>
        <v>KY-CENTRAL</v>
      </c>
    </row>
    <row r="1005" spans="1:14" hidden="1">
      <c r="A1005" s="39" t="s">
        <v>95</v>
      </c>
      <c r="B1005" s="39" t="s">
        <v>96</v>
      </c>
      <c r="C1005" s="39" t="s">
        <v>56</v>
      </c>
      <c r="D1005" s="43">
        <v>43105</v>
      </c>
      <c r="E1005" s="39" t="s">
        <v>35</v>
      </c>
      <c r="F1005" s="39" t="s">
        <v>43</v>
      </c>
      <c r="G1005" s="39" t="s">
        <v>275</v>
      </c>
      <c r="H1005" s="39" t="s">
        <v>885</v>
      </c>
      <c r="I1005" s="39" t="s">
        <v>244</v>
      </c>
      <c r="J1005" s="44">
        <v>94.63</v>
      </c>
      <c r="K1005" s="39" t="s">
        <v>100</v>
      </c>
      <c r="L1005" s="39" t="s">
        <v>60</v>
      </c>
      <c r="M1005" s="39" t="str">
        <f>+VLOOKUP(C1005/1,Map!A:B,2,FALSE)</f>
        <v>Other revenue - late payment charge</v>
      </c>
      <c r="N1005" s="39" t="str">
        <f>+VLOOKUP(L1005/1,Map!E:G,3,FALSE)</f>
        <v>KY-CENTRAL</v>
      </c>
    </row>
    <row r="1006" spans="1:14" hidden="1">
      <c r="A1006" s="39" t="s">
        <v>95</v>
      </c>
      <c r="B1006" s="39" t="s">
        <v>96</v>
      </c>
      <c r="C1006" s="39" t="s">
        <v>56</v>
      </c>
      <c r="D1006" s="43">
        <v>43105</v>
      </c>
      <c r="E1006" s="39" t="s">
        <v>35</v>
      </c>
      <c r="F1006" s="39" t="s">
        <v>43</v>
      </c>
      <c r="G1006" s="39" t="s">
        <v>275</v>
      </c>
      <c r="H1006" s="39" t="s">
        <v>886</v>
      </c>
      <c r="I1006" s="39" t="s">
        <v>99</v>
      </c>
      <c r="J1006" s="44">
        <v>-18.34</v>
      </c>
      <c r="K1006" s="39" t="s">
        <v>100</v>
      </c>
      <c r="L1006" s="39" t="s">
        <v>60</v>
      </c>
      <c r="M1006" s="39" t="str">
        <f>+VLOOKUP(C1006/1,Map!A:B,2,FALSE)</f>
        <v>Other revenue - late payment charge</v>
      </c>
      <c r="N1006" s="39" t="str">
        <f>+VLOOKUP(L1006/1,Map!E:G,3,FALSE)</f>
        <v>KY-CENTRAL</v>
      </c>
    </row>
    <row r="1007" spans="1:14" hidden="1">
      <c r="A1007" s="39" t="s">
        <v>95</v>
      </c>
      <c r="B1007" s="39" t="s">
        <v>96</v>
      </c>
      <c r="C1007" s="39" t="s">
        <v>56</v>
      </c>
      <c r="D1007" s="43">
        <v>43105</v>
      </c>
      <c r="E1007" s="39" t="s">
        <v>35</v>
      </c>
      <c r="F1007" s="39" t="s">
        <v>43</v>
      </c>
      <c r="G1007" s="39" t="s">
        <v>275</v>
      </c>
      <c r="H1007" s="39" t="s">
        <v>887</v>
      </c>
      <c r="I1007" s="39" t="s">
        <v>99</v>
      </c>
      <c r="J1007" s="44">
        <v>-28.52</v>
      </c>
      <c r="K1007" s="39" t="s">
        <v>100</v>
      </c>
      <c r="L1007" s="39" t="s">
        <v>60</v>
      </c>
      <c r="M1007" s="39" t="str">
        <f>+VLOOKUP(C1007/1,Map!A:B,2,FALSE)</f>
        <v>Other revenue - late payment charge</v>
      </c>
      <c r="N1007" s="39" t="str">
        <f>+VLOOKUP(L1007/1,Map!E:G,3,FALSE)</f>
        <v>KY-CENTRAL</v>
      </c>
    </row>
    <row r="1008" spans="1:14" hidden="1">
      <c r="A1008" s="39" t="s">
        <v>95</v>
      </c>
      <c r="B1008" s="39" t="s">
        <v>96</v>
      </c>
      <c r="C1008" s="39" t="s">
        <v>56</v>
      </c>
      <c r="D1008" s="43">
        <v>43104</v>
      </c>
      <c r="E1008" s="39" t="s">
        <v>35</v>
      </c>
      <c r="F1008" s="39" t="s">
        <v>43</v>
      </c>
      <c r="G1008" s="39" t="s">
        <v>275</v>
      </c>
      <c r="H1008" s="39" t="s">
        <v>888</v>
      </c>
      <c r="I1008" s="39" t="s">
        <v>244</v>
      </c>
      <c r="J1008" s="44">
        <v>0.34</v>
      </c>
      <c r="K1008" s="39" t="s">
        <v>100</v>
      </c>
      <c r="L1008" s="39" t="s">
        <v>60</v>
      </c>
      <c r="M1008" s="39" t="str">
        <f>+VLOOKUP(C1008/1,Map!A:B,2,FALSE)</f>
        <v>Other revenue - late payment charge</v>
      </c>
      <c r="N1008" s="39" t="str">
        <f>+VLOOKUP(L1008/1,Map!E:G,3,FALSE)</f>
        <v>KY-CENTRAL</v>
      </c>
    </row>
    <row r="1009" spans="1:14" hidden="1">
      <c r="A1009" s="39" t="s">
        <v>95</v>
      </c>
      <c r="B1009" s="39" t="s">
        <v>96</v>
      </c>
      <c r="C1009" s="39" t="s">
        <v>56</v>
      </c>
      <c r="D1009" s="43">
        <v>43105</v>
      </c>
      <c r="E1009" s="39" t="s">
        <v>35</v>
      </c>
      <c r="F1009" s="39" t="s">
        <v>43</v>
      </c>
      <c r="G1009" s="39" t="s">
        <v>275</v>
      </c>
      <c r="H1009" s="39" t="s">
        <v>889</v>
      </c>
      <c r="I1009" s="39" t="s">
        <v>244</v>
      </c>
      <c r="J1009" s="44">
        <v>667.47</v>
      </c>
      <c r="K1009" s="39" t="s">
        <v>100</v>
      </c>
      <c r="L1009" s="39" t="s">
        <v>60</v>
      </c>
      <c r="M1009" s="39" t="str">
        <f>+VLOOKUP(C1009/1,Map!A:B,2,FALSE)</f>
        <v>Other revenue - late payment charge</v>
      </c>
      <c r="N1009" s="39" t="str">
        <f>+VLOOKUP(L1009/1,Map!E:G,3,FALSE)</f>
        <v>KY-CENTRAL</v>
      </c>
    </row>
    <row r="1010" spans="1:14" hidden="1">
      <c r="A1010" s="39" t="s">
        <v>95</v>
      </c>
      <c r="B1010" s="39" t="s">
        <v>96</v>
      </c>
      <c r="C1010" s="39" t="s">
        <v>56</v>
      </c>
      <c r="D1010" s="43">
        <v>43106</v>
      </c>
      <c r="E1010" s="39" t="s">
        <v>35</v>
      </c>
      <c r="F1010" s="39" t="s">
        <v>43</v>
      </c>
      <c r="G1010" s="39" t="s">
        <v>275</v>
      </c>
      <c r="H1010" s="39" t="s">
        <v>890</v>
      </c>
      <c r="I1010" s="39" t="s">
        <v>244</v>
      </c>
      <c r="J1010" s="44">
        <v>16.079999999999998</v>
      </c>
      <c r="K1010" s="39" t="s">
        <v>100</v>
      </c>
      <c r="L1010" s="39" t="s">
        <v>64</v>
      </c>
      <c r="M1010" s="39" t="str">
        <f>+VLOOKUP(C1010/1,Map!A:B,2,FALSE)</f>
        <v>Other revenue - late payment charge</v>
      </c>
      <c r="N1010" s="39" t="str">
        <f>+VLOOKUP(L1010/1,Map!E:G,3,FALSE)</f>
        <v>KY-NORTH</v>
      </c>
    </row>
    <row r="1011" spans="1:14" hidden="1">
      <c r="A1011" s="39" t="s">
        <v>95</v>
      </c>
      <c r="B1011" s="39" t="s">
        <v>96</v>
      </c>
      <c r="C1011" s="39" t="s">
        <v>56</v>
      </c>
      <c r="D1011" s="43">
        <v>43106</v>
      </c>
      <c r="E1011" s="39" t="s">
        <v>35</v>
      </c>
      <c r="F1011" s="39" t="s">
        <v>43</v>
      </c>
      <c r="G1011" s="39" t="s">
        <v>275</v>
      </c>
      <c r="H1011" s="39" t="s">
        <v>890</v>
      </c>
      <c r="I1011" s="39" t="s">
        <v>244</v>
      </c>
      <c r="J1011" s="44">
        <v>34.14</v>
      </c>
      <c r="K1011" s="39" t="s">
        <v>100</v>
      </c>
      <c r="L1011" s="39" t="s">
        <v>60</v>
      </c>
      <c r="M1011" s="39" t="str">
        <f>+VLOOKUP(C1011/1,Map!A:B,2,FALSE)</f>
        <v>Other revenue - late payment charge</v>
      </c>
      <c r="N1011" s="39" t="str">
        <f>+VLOOKUP(L1011/1,Map!E:G,3,FALSE)</f>
        <v>KY-CENTRAL</v>
      </c>
    </row>
    <row r="1012" spans="1:14" hidden="1">
      <c r="A1012" s="39" t="s">
        <v>95</v>
      </c>
      <c r="B1012" s="39" t="s">
        <v>96</v>
      </c>
      <c r="C1012" s="39" t="s">
        <v>56</v>
      </c>
      <c r="D1012" s="43">
        <v>43108</v>
      </c>
      <c r="E1012" s="39" t="s">
        <v>35</v>
      </c>
      <c r="F1012" s="39" t="s">
        <v>43</v>
      </c>
      <c r="G1012" s="39" t="s">
        <v>275</v>
      </c>
      <c r="H1012" s="39" t="s">
        <v>891</v>
      </c>
      <c r="I1012" s="39" t="s">
        <v>99</v>
      </c>
      <c r="J1012" s="44">
        <v>-16.68</v>
      </c>
      <c r="K1012" s="39" t="s">
        <v>100</v>
      </c>
      <c r="L1012" s="39" t="s">
        <v>58</v>
      </c>
      <c r="M1012" s="39" t="str">
        <f>+VLOOKUP(C1012/1,Map!A:B,2,FALSE)</f>
        <v>Other revenue - late payment charge</v>
      </c>
      <c r="N1012" s="39" t="str">
        <f>+VLOOKUP(L1012/1,Map!E:G,3,FALSE)</f>
        <v>KY-CORPORATE</v>
      </c>
    </row>
    <row r="1013" spans="1:14" hidden="1">
      <c r="A1013" s="39" t="s">
        <v>95</v>
      </c>
      <c r="B1013" s="39" t="s">
        <v>96</v>
      </c>
      <c r="C1013" s="39" t="s">
        <v>56</v>
      </c>
      <c r="D1013" s="43">
        <v>43108</v>
      </c>
      <c r="E1013" s="39" t="s">
        <v>35</v>
      </c>
      <c r="F1013" s="39" t="s">
        <v>43</v>
      </c>
      <c r="G1013" s="39" t="s">
        <v>275</v>
      </c>
      <c r="H1013" s="39" t="s">
        <v>891</v>
      </c>
      <c r="I1013" s="39" t="s">
        <v>99</v>
      </c>
      <c r="J1013" s="44">
        <v>-54.36</v>
      </c>
      <c r="K1013" s="39" t="s">
        <v>100</v>
      </c>
      <c r="L1013" s="39" t="s">
        <v>66</v>
      </c>
      <c r="M1013" s="39" t="str">
        <f>+VLOOKUP(C1013/1,Map!A:B,2,FALSE)</f>
        <v>Other revenue - late payment charge</v>
      </c>
      <c r="N1013" s="39" t="str">
        <f>+VLOOKUP(L1013/1,Map!E:G,3,FALSE)</f>
        <v>KY-OWENTON WW</v>
      </c>
    </row>
    <row r="1014" spans="1:14" hidden="1">
      <c r="A1014" s="39" t="s">
        <v>95</v>
      </c>
      <c r="B1014" s="39" t="s">
        <v>96</v>
      </c>
      <c r="C1014" s="39" t="s">
        <v>56</v>
      </c>
      <c r="D1014" s="43">
        <v>43108</v>
      </c>
      <c r="E1014" s="39" t="s">
        <v>35</v>
      </c>
      <c r="F1014" s="39" t="s">
        <v>43</v>
      </c>
      <c r="G1014" s="39" t="s">
        <v>275</v>
      </c>
      <c r="H1014" s="39" t="s">
        <v>891</v>
      </c>
      <c r="I1014" s="39" t="s">
        <v>99</v>
      </c>
      <c r="J1014" s="44">
        <v>-3283.68</v>
      </c>
      <c r="K1014" s="39" t="s">
        <v>100</v>
      </c>
      <c r="L1014" s="39" t="s">
        <v>60</v>
      </c>
      <c r="M1014" s="39" t="str">
        <f>+VLOOKUP(C1014/1,Map!A:B,2,FALSE)</f>
        <v>Other revenue - late payment charge</v>
      </c>
      <c r="N1014" s="39" t="str">
        <f>+VLOOKUP(L1014/1,Map!E:G,3,FALSE)</f>
        <v>KY-CENTRAL</v>
      </c>
    </row>
    <row r="1015" spans="1:14" hidden="1">
      <c r="A1015" s="39" t="s">
        <v>95</v>
      </c>
      <c r="B1015" s="39" t="s">
        <v>96</v>
      </c>
      <c r="C1015" s="39" t="s">
        <v>56</v>
      </c>
      <c r="D1015" s="43">
        <v>43108</v>
      </c>
      <c r="E1015" s="39" t="s">
        <v>35</v>
      </c>
      <c r="F1015" s="39" t="s">
        <v>43</v>
      </c>
      <c r="G1015" s="39" t="s">
        <v>275</v>
      </c>
      <c r="H1015" s="39" t="s">
        <v>891</v>
      </c>
      <c r="I1015" s="39" t="s">
        <v>99</v>
      </c>
      <c r="J1015" s="44">
        <v>-58.65</v>
      </c>
      <c r="K1015" s="39" t="s">
        <v>100</v>
      </c>
      <c r="L1015" s="39" t="s">
        <v>64</v>
      </c>
      <c r="M1015" s="39" t="str">
        <f>+VLOOKUP(C1015/1,Map!A:B,2,FALSE)</f>
        <v>Other revenue - late payment charge</v>
      </c>
      <c r="N1015" s="39" t="str">
        <f>+VLOOKUP(L1015/1,Map!E:G,3,FALSE)</f>
        <v>KY-NORTH</v>
      </c>
    </row>
    <row r="1016" spans="1:14" hidden="1">
      <c r="A1016" s="39" t="s">
        <v>95</v>
      </c>
      <c r="B1016" s="39" t="s">
        <v>96</v>
      </c>
      <c r="C1016" s="39" t="s">
        <v>56</v>
      </c>
      <c r="D1016" s="43">
        <v>43105</v>
      </c>
      <c r="E1016" s="39" t="s">
        <v>35</v>
      </c>
      <c r="F1016" s="39" t="s">
        <v>43</v>
      </c>
      <c r="G1016" s="39" t="s">
        <v>275</v>
      </c>
      <c r="H1016" s="39" t="s">
        <v>892</v>
      </c>
      <c r="I1016" s="39" t="s">
        <v>99</v>
      </c>
      <c r="J1016" s="44">
        <v>-18.47</v>
      </c>
      <c r="K1016" s="39" t="s">
        <v>100</v>
      </c>
      <c r="L1016" s="39" t="s">
        <v>60</v>
      </c>
      <c r="M1016" s="39" t="str">
        <f>+VLOOKUP(C1016/1,Map!A:B,2,FALSE)</f>
        <v>Other revenue - late payment charge</v>
      </c>
      <c r="N1016" s="39" t="str">
        <f>+VLOOKUP(L1016/1,Map!E:G,3,FALSE)</f>
        <v>KY-CENTRAL</v>
      </c>
    </row>
    <row r="1017" spans="1:14" hidden="1">
      <c r="A1017" s="39" t="s">
        <v>95</v>
      </c>
      <c r="B1017" s="39" t="s">
        <v>96</v>
      </c>
      <c r="C1017" s="39" t="s">
        <v>56</v>
      </c>
      <c r="D1017" s="43">
        <v>43106</v>
      </c>
      <c r="E1017" s="39" t="s">
        <v>35</v>
      </c>
      <c r="F1017" s="39" t="s">
        <v>43</v>
      </c>
      <c r="G1017" s="39" t="s">
        <v>275</v>
      </c>
      <c r="H1017" s="39" t="s">
        <v>893</v>
      </c>
      <c r="I1017" s="39" t="s">
        <v>99</v>
      </c>
      <c r="J1017" s="44">
        <v>-2.77</v>
      </c>
      <c r="K1017" s="39" t="s">
        <v>100</v>
      </c>
      <c r="L1017" s="39" t="s">
        <v>64</v>
      </c>
      <c r="M1017" s="39" t="str">
        <f>+VLOOKUP(C1017/1,Map!A:B,2,FALSE)</f>
        <v>Other revenue - late payment charge</v>
      </c>
      <c r="N1017" s="39" t="str">
        <f>+VLOOKUP(L1017/1,Map!E:G,3,FALSE)</f>
        <v>KY-NORTH</v>
      </c>
    </row>
    <row r="1018" spans="1:14" hidden="1">
      <c r="A1018" s="39" t="s">
        <v>95</v>
      </c>
      <c r="B1018" s="39" t="s">
        <v>96</v>
      </c>
      <c r="C1018" s="39" t="s">
        <v>56</v>
      </c>
      <c r="D1018" s="43">
        <v>43106</v>
      </c>
      <c r="E1018" s="39" t="s">
        <v>35</v>
      </c>
      <c r="F1018" s="39" t="s">
        <v>43</v>
      </c>
      <c r="G1018" s="39" t="s">
        <v>275</v>
      </c>
      <c r="H1018" s="39" t="s">
        <v>893</v>
      </c>
      <c r="I1018" s="39" t="s">
        <v>99</v>
      </c>
      <c r="J1018" s="44">
        <v>-13.98</v>
      </c>
      <c r="K1018" s="39" t="s">
        <v>100</v>
      </c>
      <c r="L1018" s="39" t="s">
        <v>60</v>
      </c>
      <c r="M1018" s="39" t="str">
        <f>+VLOOKUP(C1018/1,Map!A:B,2,FALSE)</f>
        <v>Other revenue - late payment charge</v>
      </c>
      <c r="N1018" s="39" t="str">
        <f>+VLOOKUP(L1018/1,Map!E:G,3,FALSE)</f>
        <v>KY-CENTRAL</v>
      </c>
    </row>
    <row r="1019" spans="1:14" hidden="1">
      <c r="A1019" s="39" t="s">
        <v>95</v>
      </c>
      <c r="B1019" s="39" t="s">
        <v>96</v>
      </c>
      <c r="C1019" s="39" t="s">
        <v>56</v>
      </c>
      <c r="D1019" s="43">
        <v>43108</v>
      </c>
      <c r="E1019" s="39" t="s">
        <v>35</v>
      </c>
      <c r="F1019" s="39" t="s">
        <v>43</v>
      </c>
      <c r="G1019" s="39" t="s">
        <v>275</v>
      </c>
      <c r="H1019" s="39" t="s">
        <v>894</v>
      </c>
      <c r="I1019" s="39" t="s">
        <v>99</v>
      </c>
      <c r="J1019" s="44">
        <v>-30.33</v>
      </c>
      <c r="K1019" s="39" t="s">
        <v>100</v>
      </c>
      <c r="L1019" s="39" t="s">
        <v>60</v>
      </c>
      <c r="M1019" s="39" t="str">
        <f>+VLOOKUP(C1019/1,Map!A:B,2,FALSE)</f>
        <v>Other revenue - late payment charge</v>
      </c>
      <c r="N1019" s="39" t="str">
        <f>+VLOOKUP(L1019/1,Map!E:G,3,FALSE)</f>
        <v>KY-CENTRAL</v>
      </c>
    </row>
    <row r="1020" spans="1:14" hidden="1">
      <c r="A1020" s="39" t="s">
        <v>95</v>
      </c>
      <c r="B1020" s="39" t="s">
        <v>96</v>
      </c>
      <c r="C1020" s="39" t="s">
        <v>56</v>
      </c>
      <c r="D1020" s="43">
        <v>43109</v>
      </c>
      <c r="E1020" s="39" t="s">
        <v>35</v>
      </c>
      <c r="F1020" s="39" t="s">
        <v>43</v>
      </c>
      <c r="G1020" s="39" t="s">
        <v>275</v>
      </c>
      <c r="H1020" s="39" t="s">
        <v>895</v>
      </c>
      <c r="I1020" s="39" t="s">
        <v>99</v>
      </c>
      <c r="J1020" s="44">
        <v>-3746.85</v>
      </c>
      <c r="K1020" s="39" t="s">
        <v>100</v>
      </c>
      <c r="L1020" s="39" t="s">
        <v>60</v>
      </c>
      <c r="M1020" s="39" t="str">
        <f>+VLOOKUP(C1020/1,Map!A:B,2,FALSE)</f>
        <v>Other revenue - late payment charge</v>
      </c>
      <c r="N1020" s="39" t="str">
        <f>+VLOOKUP(L1020/1,Map!E:G,3,FALSE)</f>
        <v>KY-CENTRAL</v>
      </c>
    </row>
    <row r="1021" spans="1:14" hidden="1">
      <c r="A1021" s="39" t="s">
        <v>95</v>
      </c>
      <c r="B1021" s="39" t="s">
        <v>96</v>
      </c>
      <c r="C1021" s="39" t="s">
        <v>56</v>
      </c>
      <c r="D1021" s="43">
        <v>43109</v>
      </c>
      <c r="E1021" s="39" t="s">
        <v>35</v>
      </c>
      <c r="F1021" s="39" t="s">
        <v>43</v>
      </c>
      <c r="G1021" s="39" t="s">
        <v>275</v>
      </c>
      <c r="H1021" s="39" t="s">
        <v>895</v>
      </c>
      <c r="I1021" s="39" t="s">
        <v>99</v>
      </c>
      <c r="J1021" s="44">
        <v>-126.82</v>
      </c>
      <c r="K1021" s="39" t="s">
        <v>100</v>
      </c>
      <c r="L1021" s="39" t="s">
        <v>64</v>
      </c>
      <c r="M1021" s="39" t="str">
        <f>+VLOOKUP(C1021/1,Map!A:B,2,FALSE)</f>
        <v>Other revenue - late payment charge</v>
      </c>
      <c r="N1021" s="39" t="str">
        <f>+VLOOKUP(L1021/1,Map!E:G,3,FALSE)</f>
        <v>KY-NORTH</v>
      </c>
    </row>
    <row r="1022" spans="1:14" hidden="1">
      <c r="A1022" s="39" t="s">
        <v>95</v>
      </c>
      <c r="B1022" s="39" t="s">
        <v>96</v>
      </c>
      <c r="C1022" s="39" t="s">
        <v>56</v>
      </c>
      <c r="D1022" s="43">
        <v>43109</v>
      </c>
      <c r="E1022" s="39" t="s">
        <v>35</v>
      </c>
      <c r="F1022" s="39" t="s">
        <v>43</v>
      </c>
      <c r="G1022" s="39" t="s">
        <v>275</v>
      </c>
      <c r="H1022" s="39" t="s">
        <v>895</v>
      </c>
      <c r="I1022" s="39" t="s">
        <v>99</v>
      </c>
      <c r="J1022" s="44">
        <v>-11.39</v>
      </c>
      <c r="K1022" s="39" t="s">
        <v>100</v>
      </c>
      <c r="L1022" s="39" t="s">
        <v>58</v>
      </c>
      <c r="M1022" s="39" t="str">
        <f>+VLOOKUP(C1022/1,Map!A:B,2,FALSE)</f>
        <v>Other revenue - late payment charge</v>
      </c>
      <c r="N1022" s="39" t="str">
        <f>+VLOOKUP(L1022/1,Map!E:G,3,FALSE)</f>
        <v>KY-CORPORATE</v>
      </c>
    </row>
    <row r="1023" spans="1:14" hidden="1">
      <c r="A1023" s="39" t="s">
        <v>95</v>
      </c>
      <c r="B1023" s="39" t="s">
        <v>96</v>
      </c>
      <c r="C1023" s="39" t="s">
        <v>56</v>
      </c>
      <c r="D1023" s="43">
        <v>43109</v>
      </c>
      <c r="E1023" s="39" t="s">
        <v>35</v>
      </c>
      <c r="F1023" s="39" t="s">
        <v>43</v>
      </c>
      <c r="G1023" s="39" t="s">
        <v>275</v>
      </c>
      <c r="H1023" s="39" t="s">
        <v>895</v>
      </c>
      <c r="I1023" s="39" t="s">
        <v>99</v>
      </c>
      <c r="J1023" s="44">
        <v>-90.25</v>
      </c>
      <c r="K1023" s="39" t="s">
        <v>100</v>
      </c>
      <c r="L1023" s="39" t="s">
        <v>68</v>
      </c>
      <c r="M1023" s="39" t="str">
        <f>+VLOOKUP(C1023/1,Map!A:B,2,FALSE)</f>
        <v>Other revenue - late payment charge</v>
      </c>
      <c r="N1023" s="39" t="str">
        <f>+VLOOKUP(L1023/1,Map!E:G,3,FALSE)</f>
        <v>KY - RIDGEWOOD WW</v>
      </c>
    </row>
    <row r="1024" spans="1:14" hidden="1">
      <c r="A1024" s="39" t="s">
        <v>95</v>
      </c>
      <c r="B1024" s="39" t="s">
        <v>96</v>
      </c>
      <c r="C1024" s="39" t="s">
        <v>56</v>
      </c>
      <c r="D1024" s="43">
        <v>43109</v>
      </c>
      <c r="E1024" s="39" t="s">
        <v>35</v>
      </c>
      <c r="F1024" s="39" t="s">
        <v>43</v>
      </c>
      <c r="G1024" s="39" t="s">
        <v>275</v>
      </c>
      <c r="H1024" s="39" t="s">
        <v>895</v>
      </c>
      <c r="I1024" s="39" t="s">
        <v>99</v>
      </c>
      <c r="J1024" s="44">
        <v>-37.15</v>
      </c>
      <c r="K1024" s="39" t="s">
        <v>100</v>
      </c>
      <c r="L1024" s="39" t="s">
        <v>66</v>
      </c>
      <c r="M1024" s="39" t="str">
        <f>+VLOOKUP(C1024/1,Map!A:B,2,FALSE)</f>
        <v>Other revenue - late payment charge</v>
      </c>
      <c r="N1024" s="39" t="str">
        <f>+VLOOKUP(L1024/1,Map!E:G,3,FALSE)</f>
        <v>KY-OWENTON WW</v>
      </c>
    </row>
    <row r="1025" spans="1:14" hidden="1">
      <c r="A1025" s="39" t="s">
        <v>95</v>
      </c>
      <c r="B1025" s="39" t="s">
        <v>96</v>
      </c>
      <c r="C1025" s="39" t="s">
        <v>56</v>
      </c>
      <c r="D1025" s="43">
        <v>43110</v>
      </c>
      <c r="E1025" s="39" t="s">
        <v>35</v>
      </c>
      <c r="F1025" s="39" t="s">
        <v>43</v>
      </c>
      <c r="G1025" s="39" t="s">
        <v>275</v>
      </c>
      <c r="H1025" s="39" t="s">
        <v>896</v>
      </c>
      <c r="I1025" s="39" t="s">
        <v>99</v>
      </c>
      <c r="J1025" s="44">
        <v>-3077.49</v>
      </c>
      <c r="K1025" s="39" t="s">
        <v>100</v>
      </c>
      <c r="L1025" s="39" t="s">
        <v>60</v>
      </c>
      <c r="M1025" s="39" t="str">
        <f>+VLOOKUP(C1025/1,Map!A:B,2,FALSE)</f>
        <v>Other revenue - late payment charge</v>
      </c>
      <c r="N1025" s="39" t="str">
        <f>+VLOOKUP(L1025/1,Map!E:G,3,FALSE)</f>
        <v>KY-CENTRAL</v>
      </c>
    </row>
    <row r="1026" spans="1:14" hidden="1">
      <c r="A1026" s="39" t="s">
        <v>95</v>
      </c>
      <c r="B1026" s="39" t="s">
        <v>96</v>
      </c>
      <c r="C1026" s="39" t="s">
        <v>56</v>
      </c>
      <c r="D1026" s="43">
        <v>43110</v>
      </c>
      <c r="E1026" s="39" t="s">
        <v>35</v>
      </c>
      <c r="F1026" s="39" t="s">
        <v>43</v>
      </c>
      <c r="G1026" s="39" t="s">
        <v>275</v>
      </c>
      <c r="H1026" s="39" t="s">
        <v>896</v>
      </c>
      <c r="I1026" s="39" t="s">
        <v>99</v>
      </c>
      <c r="J1026" s="44">
        <v>-106.61</v>
      </c>
      <c r="K1026" s="39" t="s">
        <v>100</v>
      </c>
      <c r="L1026" s="39" t="s">
        <v>64</v>
      </c>
      <c r="M1026" s="39" t="str">
        <f>+VLOOKUP(C1026/1,Map!A:B,2,FALSE)</f>
        <v>Other revenue - late payment charge</v>
      </c>
      <c r="N1026" s="39" t="str">
        <f>+VLOOKUP(L1026/1,Map!E:G,3,FALSE)</f>
        <v>KY-NORTH</v>
      </c>
    </row>
    <row r="1027" spans="1:14" hidden="1">
      <c r="A1027" s="39" t="s">
        <v>95</v>
      </c>
      <c r="B1027" s="39" t="s">
        <v>96</v>
      </c>
      <c r="C1027" s="39" t="s">
        <v>56</v>
      </c>
      <c r="D1027" s="43">
        <v>43109</v>
      </c>
      <c r="E1027" s="39" t="s">
        <v>35</v>
      </c>
      <c r="F1027" s="39" t="s">
        <v>43</v>
      </c>
      <c r="G1027" s="39" t="s">
        <v>275</v>
      </c>
      <c r="H1027" s="39" t="s">
        <v>897</v>
      </c>
      <c r="I1027" s="39" t="s">
        <v>244</v>
      </c>
      <c r="J1027" s="44">
        <v>1.68</v>
      </c>
      <c r="K1027" s="39" t="s">
        <v>100</v>
      </c>
      <c r="L1027" s="39" t="s">
        <v>60</v>
      </c>
      <c r="M1027" s="39" t="str">
        <f>+VLOOKUP(C1027/1,Map!A:B,2,FALSE)</f>
        <v>Other revenue - late payment charge</v>
      </c>
      <c r="N1027" s="39" t="str">
        <f>+VLOOKUP(L1027/1,Map!E:G,3,FALSE)</f>
        <v>KY-CENTRAL</v>
      </c>
    </row>
    <row r="1028" spans="1:14" hidden="1">
      <c r="A1028" s="39" t="s">
        <v>95</v>
      </c>
      <c r="B1028" s="39" t="s">
        <v>96</v>
      </c>
      <c r="C1028" s="39" t="s">
        <v>56</v>
      </c>
      <c r="D1028" s="43">
        <v>43109</v>
      </c>
      <c r="E1028" s="39" t="s">
        <v>35</v>
      </c>
      <c r="F1028" s="39" t="s">
        <v>43</v>
      </c>
      <c r="G1028" s="39" t="s">
        <v>275</v>
      </c>
      <c r="H1028" s="39" t="s">
        <v>898</v>
      </c>
      <c r="I1028" s="39" t="s">
        <v>244</v>
      </c>
      <c r="J1028" s="44">
        <v>0.73</v>
      </c>
      <c r="K1028" s="39" t="s">
        <v>100</v>
      </c>
      <c r="L1028" s="39" t="s">
        <v>60</v>
      </c>
      <c r="M1028" s="39" t="str">
        <f>+VLOOKUP(C1028/1,Map!A:B,2,FALSE)</f>
        <v>Other revenue - late payment charge</v>
      </c>
      <c r="N1028" s="39" t="str">
        <f>+VLOOKUP(L1028/1,Map!E:G,3,FALSE)</f>
        <v>KY-CENTRAL</v>
      </c>
    </row>
    <row r="1029" spans="1:14" hidden="1">
      <c r="A1029" s="39" t="s">
        <v>95</v>
      </c>
      <c r="B1029" s="39" t="s">
        <v>96</v>
      </c>
      <c r="C1029" s="39" t="s">
        <v>56</v>
      </c>
      <c r="D1029" s="43">
        <v>43110</v>
      </c>
      <c r="E1029" s="39" t="s">
        <v>35</v>
      </c>
      <c r="F1029" s="39" t="s">
        <v>43</v>
      </c>
      <c r="G1029" s="39" t="s">
        <v>275</v>
      </c>
      <c r="H1029" s="39" t="s">
        <v>899</v>
      </c>
      <c r="I1029" s="39" t="s">
        <v>244</v>
      </c>
      <c r="J1029" s="44">
        <v>0.98</v>
      </c>
      <c r="K1029" s="39" t="s">
        <v>100</v>
      </c>
      <c r="L1029" s="39" t="s">
        <v>60</v>
      </c>
      <c r="M1029" s="39" t="str">
        <f>+VLOOKUP(C1029/1,Map!A:B,2,FALSE)</f>
        <v>Other revenue - late payment charge</v>
      </c>
      <c r="N1029" s="39" t="str">
        <f>+VLOOKUP(L1029/1,Map!E:G,3,FALSE)</f>
        <v>KY-CENTRAL</v>
      </c>
    </row>
    <row r="1030" spans="1:14" hidden="1">
      <c r="A1030" s="39" t="s">
        <v>95</v>
      </c>
      <c r="B1030" s="39" t="s">
        <v>96</v>
      </c>
      <c r="C1030" s="39" t="s">
        <v>56</v>
      </c>
      <c r="D1030" s="43">
        <v>43110</v>
      </c>
      <c r="E1030" s="39" t="s">
        <v>35</v>
      </c>
      <c r="F1030" s="39" t="s">
        <v>43</v>
      </c>
      <c r="G1030" s="39" t="s">
        <v>275</v>
      </c>
      <c r="H1030" s="39" t="s">
        <v>900</v>
      </c>
      <c r="I1030" s="39" t="s">
        <v>244</v>
      </c>
      <c r="J1030" s="44">
        <v>100.47</v>
      </c>
      <c r="K1030" s="39" t="s">
        <v>100</v>
      </c>
      <c r="L1030" s="39" t="s">
        <v>60</v>
      </c>
      <c r="M1030" s="39" t="str">
        <f>+VLOOKUP(C1030/1,Map!A:B,2,FALSE)</f>
        <v>Other revenue - late payment charge</v>
      </c>
      <c r="N1030" s="39" t="str">
        <f>+VLOOKUP(L1030/1,Map!E:G,3,FALSE)</f>
        <v>KY-CENTRAL</v>
      </c>
    </row>
    <row r="1031" spans="1:14" hidden="1">
      <c r="A1031" s="39" t="s">
        <v>95</v>
      </c>
      <c r="B1031" s="39" t="s">
        <v>96</v>
      </c>
      <c r="C1031" s="39" t="s">
        <v>56</v>
      </c>
      <c r="D1031" s="43">
        <v>43109</v>
      </c>
      <c r="E1031" s="39" t="s">
        <v>35</v>
      </c>
      <c r="F1031" s="39" t="s">
        <v>43</v>
      </c>
      <c r="G1031" s="39" t="s">
        <v>275</v>
      </c>
      <c r="H1031" s="39" t="s">
        <v>901</v>
      </c>
      <c r="I1031" s="39" t="s">
        <v>99</v>
      </c>
      <c r="J1031" s="44">
        <v>-4.1500000000000004</v>
      </c>
      <c r="K1031" s="39" t="s">
        <v>100</v>
      </c>
      <c r="L1031" s="39" t="s">
        <v>60</v>
      </c>
      <c r="M1031" s="39" t="str">
        <f>+VLOOKUP(C1031/1,Map!A:B,2,FALSE)</f>
        <v>Other revenue - late payment charge</v>
      </c>
      <c r="N1031" s="39" t="str">
        <f>+VLOOKUP(L1031/1,Map!E:G,3,FALSE)</f>
        <v>KY-CENTRAL</v>
      </c>
    </row>
    <row r="1032" spans="1:14" hidden="1">
      <c r="A1032" s="39" t="s">
        <v>95</v>
      </c>
      <c r="B1032" s="39" t="s">
        <v>96</v>
      </c>
      <c r="C1032" s="39" t="s">
        <v>56</v>
      </c>
      <c r="D1032" s="43">
        <v>43110</v>
      </c>
      <c r="E1032" s="39" t="s">
        <v>35</v>
      </c>
      <c r="F1032" s="39" t="s">
        <v>43</v>
      </c>
      <c r="G1032" s="39" t="s">
        <v>275</v>
      </c>
      <c r="H1032" s="39" t="s">
        <v>902</v>
      </c>
      <c r="I1032" s="39" t="s">
        <v>99</v>
      </c>
      <c r="J1032" s="44">
        <v>-1.39</v>
      </c>
      <c r="K1032" s="39" t="s">
        <v>100</v>
      </c>
      <c r="L1032" s="39" t="s">
        <v>58</v>
      </c>
      <c r="M1032" s="39" t="str">
        <f>+VLOOKUP(C1032/1,Map!A:B,2,FALSE)</f>
        <v>Other revenue - late payment charge</v>
      </c>
      <c r="N1032" s="39" t="str">
        <f>+VLOOKUP(L1032/1,Map!E:G,3,FALSE)</f>
        <v>KY-CORPORATE</v>
      </c>
    </row>
    <row r="1033" spans="1:14" hidden="1">
      <c r="A1033" s="39" t="s">
        <v>95</v>
      </c>
      <c r="B1033" s="39" t="s">
        <v>96</v>
      </c>
      <c r="C1033" s="39" t="s">
        <v>56</v>
      </c>
      <c r="D1033" s="43">
        <v>43110</v>
      </c>
      <c r="E1033" s="39" t="s">
        <v>35</v>
      </c>
      <c r="F1033" s="39" t="s">
        <v>43</v>
      </c>
      <c r="G1033" s="39" t="s">
        <v>275</v>
      </c>
      <c r="H1033" s="39" t="s">
        <v>902</v>
      </c>
      <c r="I1033" s="39" t="s">
        <v>99</v>
      </c>
      <c r="J1033" s="44">
        <v>-149.62</v>
      </c>
      <c r="K1033" s="39" t="s">
        <v>100</v>
      </c>
      <c r="L1033" s="39" t="s">
        <v>60</v>
      </c>
      <c r="M1033" s="39" t="str">
        <f>+VLOOKUP(C1033/1,Map!A:B,2,FALSE)</f>
        <v>Other revenue - late payment charge</v>
      </c>
      <c r="N1033" s="39" t="str">
        <f>+VLOOKUP(L1033/1,Map!E:G,3,FALSE)</f>
        <v>KY-CENTRAL</v>
      </c>
    </row>
    <row r="1034" spans="1:14" hidden="1">
      <c r="A1034" s="39" t="s">
        <v>95</v>
      </c>
      <c r="B1034" s="39" t="s">
        <v>96</v>
      </c>
      <c r="C1034" s="39" t="s">
        <v>56</v>
      </c>
      <c r="D1034" s="43">
        <v>43110</v>
      </c>
      <c r="E1034" s="39" t="s">
        <v>35</v>
      </c>
      <c r="F1034" s="39" t="s">
        <v>43</v>
      </c>
      <c r="G1034" s="39" t="s">
        <v>275</v>
      </c>
      <c r="H1034" s="39" t="s">
        <v>902</v>
      </c>
      <c r="I1034" s="39" t="s">
        <v>99</v>
      </c>
      <c r="J1034" s="44">
        <v>-2.89</v>
      </c>
      <c r="K1034" s="39" t="s">
        <v>100</v>
      </c>
      <c r="L1034" s="39" t="s">
        <v>66</v>
      </c>
      <c r="M1034" s="39" t="str">
        <f>+VLOOKUP(C1034/1,Map!A:B,2,FALSE)</f>
        <v>Other revenue - late payment charge</v>
      </c>
      <c r="N1034" s="39" t="str">
        <f>+VLOOKUP(L1034/1,Map!E:G,3,FALSE)</f>
        <v>KY-OWENTON WW</v>
      </c>
    </row>
    <row r="1035" spans="1:14" hidden="1">
      <c r="A1035" s="39" t="s">
        <v>95</v>
      </c>
      <c r="B1035" s="39" t="s">
        <v>96</v>
      </c>
      <c r="C1035" s="39" t="s">
        <v>56</v>
      </c>
      <c r="D1035" s="43">
        <v>43109</v>
      </c>
      <c r="E1035" s="39" t="s">
        <v>35</v>
      </c>
      <c r="F1035" s="39" t="s">
        <v>43</v>
      </c>
      <c r="G1035" s="39" t="s">
        <v>275</v>
      </c>
      <c r="H1035" s="39" t="s">
        <v>903</v>
      </c>
      <c r="I1035" s="39" t="s">
        <v>244</v>
      </c>
      <c r="J1035" s="44">
        <v>6.07</v>
      </c>
      <c r="K1035" s="39" t="s">
        <v>100</v>
      </c>
      <c r="L1035" s="39" t="s">
        <v>60</v>
      </c>
      <c r="M1035" s="39" t="str">
        <f>+VLOOKUP(C1035/1,Map!A:B,2,FALSE)</f>
        <v>Other revenue - late payment charge</v>
      </c>
      <c r="N1035" s="39" t="str">
        <f>+VLOOKUP(L1035/1,Map!E:G,3,FALSE)</f>
        <v>KY-CENTRAL</v>
      </c>
    </row>
    <row r="1036" spans="1:14" hidden="1">
      <c r="A1036" s="39" t="s">
        <v>95</v>
      </c>
      <c r="B1036" s="39" t="s">
        <v>96</v>
      </c>
      <c r="C1036" s="39" t="s">
        <v>56</v>
      </c>
      <c r="D1036" s="43">
        <v>43108</v>
      </c>
      <c r="E1036" s="39" t="s">
        <v>35</v>
      </c>
      <c r="F1036" s="39" t="s">
        <v>43</v>
      </c>
      <c r="G1036" s="39" t="s">
        <v>275</v>
      </c>
      <c r="H1036" s="39" t="s">
        <v>904</v>
      </c>
      <c r="I1036" s="39" t="s">
        <v>244</v>
      </c>
      <c r="J1036" s="44">
        <v>0.96</v>
      </c>
      <c r="K1036" s="39" t="s">
        <v>100</v>
      </c>
      <c r="L1036" s="39" t="s">
        <v>60</v>
      </c>
      <c r="M1036" s="39" t="str">
        <f>+VLOOKUP(C1036/1,Map!A:B,2,FALSE)</f>
        <v>Other revenue - late payment charge</v>
      </c>
      <c r="N1036" s="39" t="str">
        <f>+VLOOKUP(L1036/1,Map!E:G,3,FALSE)</f>
        <v>KY-CENTRAL</v>
      </c>
    </row>
    <row r="1037" spans="1:14" hidden="1">
      <c r="A1037" s="39" t="s">
        <v>95</v>
      </c>
      <c r="B1037" s="39" t="s">
        <v>96</v>
      </c>
      <c r="C1037" s="39" t="s">
        <v>56</v>
      </c>
      <c r="D1037" s="43">
        <v>43111</v>
      </c>
      <c r="E1037" s="39" t="s">
        <v>35</v>
      </c>
      <c r="F1037" s="39" t="s">
        <v>43</v>
      </c>
      <c r="G1037" s="39" t="s">
        <v>275</v>
      </c>
      <c r="H1037" s="39" t="s">
        <v>905</v>
      </c>
      <c r="I1037" s="39" t="s">
        <v>99</v>
      </c>
      <c r="J1037" s="44">
        <v>-4214.07</v>
      </c>
      <c r="K1037" s="39" t="s">
        <v>100</v>
      </c>
      <c r="L1037" s="39" t="s">
        <v>60</v>
      </c>
      <c r="M1037" s="39" t="str">
        <f>+VLOOKUP(C1037/1,Map!A:B,2,FALSE)</f>
        <v>Other revenue - late payment charge</v>
      </c>
      <c r="N1037" s="39" t="str">
        <f>+VLOOKUP(L1037/1,Map!E:G,3,FALSE)</f>
        <v>KY-CENTRAL</v>
      </c>
    </row>
    <row r="1038" spans="1:14" hidden="1">
      <c r="A1038" s="39" t="s">
        <v>95</v>
      </c>
      <c r="B1038" s="39" t="s">
        <v>96</v>
      </c>
      <c r="C1038" s="39" t="s">
        <v>56</v>
      </c>
      <c r="D1038" s="43">
        <v>43111</v>
      </c>
      <c r="E1038" s="39" t="s">
        <v>35</v>
      </c>
      <c r="F1038" s="39" t="s">
        <v>43</v>
      </c>
      <c r="G1038" s="39" t="s">
        <v>275</v>
      </c>
      <c r="H1038" s="39" t="s">
        <v>905</v>
      </c>
      <c r="I1038" s="39" t="s">
        <v>99</v>
      </c>
      <c r="J1038" s="44">
        <v>-83.41</v>
      </c>
      <c r="K1038" s="39" t="s">
        <v>100</v>
      </c>
      <c r="L1038" s="39" t="s">
        <v>58</v>
      </c>
      <c r="M1038" s="39" t="str">
        <f>+VLOOKUP(C1038/1,Map!A:B,2,FALSE)</f>
        <v>Other revenue - late payment charge</v>
      </c>
      <c r="N1038" s="39" t="str">
        <f>+VLOOKUP(L1038/1,Map!E:G,3,FALSE)</f>
        <v>KY-CORPORATE</v>
      </c>
    </row>
    <row r="1039" spans="1:14" hidden="1">
      <c r="A1039" s="39" t="s">
        <v>95</v>
      </c>
      <c r="B1039" s="39" t="s">
        <v>96</v>
      </c>
      <c r="C1039" s="39" t="s">
        <v>56</v>
      </c>
      <c r="D1039" s="43">
        <v>43111</v>
      </c>
      <c r="E1039" s="39" t="s">
        <v>35</v>
      </c>
      <c r="F1039" s="39" t="s">
        <v>43</v>
      </c>
      <c r="G1039" s="39" t="s">
        <v>275</v>
      </c>
      <c r="H1039" s="39" t="s">
        <v>905</v>
      </c>
      <c r="I1039" s="39" t="s">
        <v>99</v>
      </c>
      <c r="J1039" s="44">
        <v>-306.5</v>
      </c>
      <c r="K1039" s="39" t="s">
        <v>100</v>
      </c>
      <c r="L1039" s="39" t="s">
        <v>64</v>
      </c>
      <c r="M1039" s="39" t="str">
        <f>+VLOOKUP(C1039/1,Map!A:B,2,FALSE)</f>
        <v>Other revenue - late payment charge</v>
      </c>
      <c r="N1039" s="39" t="str">
        <f>+VLOOKUP(L1039/1,Map!E:G,3,FALSE)</f>
        <v>KY-NORTH</v>
      </c>
    </row>
    <row r="1040" spans="1:14" hidden="1">
      <c r="A1040" s="39" t="s">
        <v>95</v>
      </c>
      <c r="B1040" s="39" t="s">
        <v>96</v>
      </c>
      <c r="C1040" s="39" t="s">
        <v>56</v>
      </c>
      <c r="D1040" s="43">
        <v>43104</v>
      </c>
      <c r="E1040" s="39" t="s">
        <v>35</v>
      </c>
      <c r="F1040" s="39" t="s">
        <v>43</v>
      </c>
      <c r="G1040" s="39" t="s">
        <v>275</v>
      </c>
      <c r="H1040" s="39" t="s">
        <v>906</v>
      </c>
      <c r="I1040" s="39" t="s">
        <v>244</v>
      </c>
      <c r="J1040" s="44">
        <v>0.7</v>
      </c>
      <c r="K1040" s="39" t="s">
        <v>100</v>
      </c>
      <c r="L1040" s="39" t="s">
        <v>60</v>
      </c>
      <c r="M1040" s="39" t="str">
        <f>+VLOOKUP(C1040/1,Map!A:B,2,FALSE)</f>
        <v>Other revenue - late payment charge</v>
      </c>
      <c r="N1040" s="39" t="str">
        <f>+VLOOKUP(L1040/1,Map!E:G,3,FALSE)</f>
        <v>KY-CENTRAL</v>
      </c>
    </row>
    <row r="1041" spans="1:14" hidden="1">
      <c r="A1041" s="39" t="s">
        <v>95</v>
      </c>
      <c r="B1041" s="39" t="s">
        <v>96</v>
      </c>
      <c r="C1041" s="39" t="s">
        <v>56</v>
      </c>
      <c r="D1041" s="43">
        <v>43110</v>
      </c>
      <c r="E1041" s="39" t="s">
        <v>35</v>
      </c>
      <c r="F1041" s="39" t="s">
        <v>43</v>
      </c>
      <c r="G1041" s="39" t="s">
        <v>275</v>
      </c>
      <c r="H1041" s="39" t="s">
        <v>907</v>
      </c>
      <c r="I1041" s="39" t="s">
        <v>244</v>
      </c>
      <c r="J1041" s="44">
        <v>12.37</v>
      </c>
      <c r="K1041" s="39" t="s">
        <v>100</v>
      </c>
      <c r="L1041" s="39" t="s">
        <v>60</v>
      </c>
      <c r="M1041" s="39" t="str">
        <f>+VLOOKUP(C1041/1,Map!A:B,2,FALSE)</f>
        <v>Other revenue - late payment charge</v>
      </c>
      <c r="N1041" s="39" t="str">
        <f>+VLOOKUP(L1041/1,Map!E:G,3,FALSE)</f>
        <v>KY-CENTRAL</v>
      </c>
    </row>
    <row r="1042" spans="1:14" hidden="1">
      <c r="A1042" s="39" t="s">
        <v>95</v>
      </c>
      <c r="B1042" s="39" t="s">
        <v>96</v>
      </c>
      <c r="C1042" s="39" t="s">
        <v>56</v>
      </c>
      <c r="D1042" s="43">
        <v>43110</v>
      </c>
      <c r="E1042" s="39" t="s">
        <v>35</v>
      </c>
      <c r="F1042" s="39" t="s">
        <v>43</v>
      </c>
      <c r="G1042" s="39" t="s">
        <v>275</v>
      </c>
      <c r="H1042" s="39" t="s">
        <v>908</v>
      </c>
      <c r="I1042" s="39" t="s">
        <v>244</v>
      </c>
      <c r="J1042" s="44">
        <v>62.51</v>
      </c>
      <c r="K1042" s="39" t="s">
        <v>100</v>
      </c>
      <c r="L1042" s="39" t="s">
        <v>60</v>
      </c>
      <c r="M1042" s="39" t="str">
        <f>+VLOOKUP(C1042/1,Map!A:B,2,FALSE)</f>
        <v>Other revenue - late payment charge</v>
      </c>
      <c r="N1042" s="39" t="str">
        <f>+VLOOKUP(L1042/1,Map!E:G,3,FALSE)</f>
        <v>KY-CENTRAL</v>
      </c>
    </row>
    <row r="1043" spans="1:14" hidden="1">
      <c r="A1043" s="39" t="s">
        <v>95</v>
      </c>
      <c r="B1043" s="39" t="s">
        <v>96</v>
      </c>
      <c r="C1043" s="39" t="s">
        <v>56</v>
      </c>
      <c r="D1043" s="43">
        <v>43111</v>
      </c>
      <c r="E1043" s="39" t="s">
        <v>35</v>
      </c>
      <c r="F1043" s="39" t="s">
        <v>43</v>
      </c>
      <c r="G1043" s="39" t="s">
        <v>275</v>
      </c>
      <c r="H1043" s="39" t="s">
        <v>909</v>
      </c>
      <c r="I1043" s="39" t="s">
        <v>244</v>
      </c>
      <c r="J1043" s="44">
        <v>2.0699999999999998</v>
      </c>
      <c r="K1043" s="39" t="s">
        <v>100</v>
      </c>
      <c r="L1043" s="39" t="s">
        <v>64</v>
      </c>
      <c r="M1043" s="39" t="str">
        <f>+VLOOKUP(C1043/1,Map!A:B,2,FALSE)</f>
        <v>Other revenue - late payment charge</v>
      </c>
      <c r="N1043" s="39" t="str">
        <f>+VLOOKUP(L1043/1,Map!E:G,3,FALSE)</f>
        <v>KY-NORTH</v>
      </c>
    </row>
    <row r="1044" spans="1:14" hidden="1">
      <c r="A1044" s="39" t="s">
        <v>95</v>
      </c>
      <c r="B1044" s="39" t="s">
        <v>96</v>
      </c>
      <c r="C1044" s="39" t="s">
        <v>56</v>
      </c>
      <c r="D1044" s="43">
        <v>43111</v>
      </c>
      <c r="E1044" s="39" t="s">
        <v>35</v>
      </c>
      <c r="F1044" s="39" t="s">
        <v>43</v>
      </c>
      <c r="G1044" s="39" t="s">
        <v>275</v>
      </c>
      <c r="H1044" s="39" t="s">
        <v>909</v>
      </c>
      <c r="I1044" s="39" t="s">
        <v>244</v>
      </c>
      <c r="J1044" s="44">
        <v>15.27</v>
      </c>
      <c r="K1044" s="39" t="s">
        <v>100</v>
      </c>
      <c r="L1044" s="39" t="s">
        <v>60</v>
      </c>
      <c r="M1044" s="39" t="str">
        <f>+VLOOKUP(C1044/1,Map!A:B,2,FALSE)</f>
        <v>Other revenue - late payment charge</v>
      </c>
      <c r="N1044" s="39" t="str">
        <f>+VLOOKUP(L1044/1,Map!E:G,3,FALSE)</f>
        <v>KY-CENTRAL</v>
      </c>
    </row>
    <row r="1045" spans="1:14" hidden="1">
      <c r="A1045" s="39" t="s">
        <v>95</v>
      </c>
      <c r="B1045" s="39" t="s">
        <v>96</v>
      </c>
      <c r="C1045" s="39" t="s">
        <v>56</v>
      </c>
      <c r="D1045" s="43">
        <v>43110</v>
      </c>
      <c r="E1045" s="39" t="s">
        <v>35</v>
      </c>
      <c r="F1045" s="39" t="s">
        <v>43</v>
      </c>
      <c r="G1045" s="39" t="s">
        <v>275</v>
      </c>
      <c r="H1045" s="39" t="s">
        <v>910</v>
      </c>
      <c r="I1045" s="39" t="s">
        <v>99</v>
      </c>
      <c r="J1045" s="44">
        <v>-7.73</v>
      </c>
      <c r="K1045" s="39" t="s">
        <v>100</v>
      </c>
      <c r="L1045" s="39" t="s">
        <v>60</v>
      </c>
      <c r="M1045" s="39" t="str">
        <f>+VLOOKUP(C1045/1,Map!A:B,2,FALSE)</f>
        <v>Other revenue - late payment charge</v>
      </c>
      <c r="N1045" s="39" t="str">
        <f>+VLOOKUP(L1045/1,Map!E:G,3,FALSE)</f>
        <v>KY-CENTRAL</v>
      </c>
    </row>
    <row r="1046" spans="1:14" hidden="1">
      <c r="A1046" s="39" t="s">
        <v>95</v>
      </c>
      <c r="B1046" s="39" t="s">
        <v>96</v>
      </c>
      <c r="C1046" s="39" t="s">
        <v>56</v>
      </c>
      <c r="D1046" s="43">
        <v>43110</v>
      </c>
      <c r="E1046" s="39" t="s">
        <v>35</v>
      </c>
      <c r="F1046" s="39" t="s">
        <v>43</v>
      </c>
      <c r="G1046" s="39" t="s">
        <v>275</v>
      </c>
      <c r="H1046" s="39" t="s">
        <v>910</v>
      </c>
      <c r="I1046" s="39" t="s">
        <v>99</v>
      </c>
      <c r="J1046" s="44">
        <v>-9.5500000000000007</v>
      </c>
      <c r="K1046" s="39" t="s">
        <v>100</v>
      </c>
      <c r="L1046" s="39" t="s">
        <v>64</v>
      </c>
      <c r="M1046" s="39" t="str">
        <f>+VLOOKUP(C1046/1,Map!A:B,2,FALSE)</f>
        <v>Other revenue - late payment charge</v>
      </c>
      <c r="N1046" s="39" t="str">
        <f>+VLOOKUP(L1046/1,Map!E:G,3,FALSE)</f>
        <v>KY-NORTH</v>
      </c>
    </row>
    <row r="1047" spans="1:14" hidden="1">
      <c r="A1047" s="39" t="s">
        <v>95</v>
      </c>
      <c r="B1047" s="39" t="s">
        <v>96</v>
      </c>
      <c r="C1047" s="39" t="s">
        <v>56</v>
      </c>
      <c r="D1047" s="43">
        <v>43111</v>
      </c>
      <c r="E1047" s="39" t="s">
        <v>35</v>
      </c>
      <c r="F1047" s="39" t="s">
        <v>43</v>
      </c>
      <c r="G1047" s="39" t="s">
        <v>275</v>
      </c>
      <c r="H1047" s="39" t="s">
        <v>911</v>
      </c>
      <c r="I1047" s="39" t="s">
        <v>99</v>
      </c>
      <c r="J1047" s="44">
        <v>-3154.66</v>
      </c>
      <c r="K1047" s="39" t="s">
        <v>100</v>
      </c>
      <c r="L1047" s="39" t="s">
        <v>60</v>
      </c>
      <c r="M1047" s="39" t="str">
        <f>+VLOOKUP(C1047/1,Map!A:B,2,FALSE)</f>
        <v>Other revenue - late payment charge</v>
      </c>
      <c r="N1047" s="39" t="str">
        <f>+VLOOKUP(L1047/1,Map!E:G,3,FALSE)</f>
        <v>KY-CENTRAL</v>
      </c>
    </row>
    <row r="1048" spans="1:14" hidden="1">
      <c r="A1048" s="39" t="s">
        <v>95</v>
      </c>
      <c r="B1048" s="39" t="s">
        <v>96</v>
      </c>
      <c r="C1048" s="39" t="s">
        <v>56</v>
      </c>
      <c r="D1048" s="43">
        <v>43111</v>
      </c>
      <c r="E1048" s="39" t="s">
        <v>35</v>
      </c>
      <c r="F1048" s="39" t="s">
        <v>43</v>
      </c>
      <c r="G1048" s="39" t="s">
        <v>275</v>
      </c>
      <c r="H1048" s="39" t="s">
        <v>911</v>
      </c>
      <c r="I1048" s="39" t="s">
        <v>99</v>
      </c>
      <c r="J1048" s="44">
        <v>-2.0699999999999998</v>
      </c>
      <c r="K1048" s="39" t="s">
        <v>100</v>
      </c>
      <c r="L1048" s="39" t="s">
        <v>64</v>
      </c>
      <c r="M1048" s="39" t="str">
        <f>+VLOOKUP(C1048/1,Map!A:B,2,FALSE)</f>
        <v>Other revenue - late payment charge</v>
      </c>
      <c r="N1048" s="39" t="str">
        <f>+VLOOKUP(L1048/1,Map!E:G,3,FALSE)</f>
        <v>KY-NORTH</v>
      </c>
    </row>
    <row r="1049" spans="1:14" hidden="1">
      <c r="A1049" s="39" t="s">
        <v>95</v>
      </c>
      <c r="B1049" s="39" t="s">
        <v>96</v>
      </c>
      <c r="C1049" s="39" t="s">
        <v>56</v>
      </c>
      <c r="D1049" s="43">
        <v>43112</v>
      </c>
      <c r="E1049" s="39" t="s">
        <v>35</v>
      </c>
      <c r="F1049" s="39" t="s">
        <v>43</v>
      </c>
      <c r="G1049" s="39" t="s">
        <v>275</v>
      </c>
      <c r="H1049" s="39" t="s">
        <v>912</v>
      </c>
      <c r="I1049" s="39" t="s">
        <v>99</v>
      </c>
      <c r="J1049" s="44">
        <v>-3.4</v>
      </c>
      <c r="K1049" s="39" t="s">
        <v>100</v>
      </c>
      <c r="L1049" s="39" t="s">
        <v>66</v>
      </c>
      <c r="M1049" s="39" t="str">
        <f>+VLOOKUP(C1049/1,Map!A:B,2,FALSE)</f>
        <v>Other revenue - late payment charge</v>
      </c>
      <c r="N1049" s="39" t="str">
        <f>+VLOOKUP(L1049/1,Map!E:G,3,FALSE)</f>
        <v>KY-OWENTON WW</v>
      </c>
    </row>
    <row r="1050" spans="1:14" hidden="1">
      <c r="A1050" s="39" t="s">
        <v>95</v>
      </c>
      <c r="B1050" s="39" t="s">
        <v>96</v>
      </c>
      <c r="C1050" s="39" t="s">
        <v>56</v>
      </c>
      <c r="D1050" s="43">
        <v>43112</v>
      </c>
      <c r="E1050" s="39" t="s">
        <v>35</v>
      </c>
      <c r="F1050" s="39" t="s">
        <v>43</v>
      </c>
      <c r="G1050" s="39" t="s">
        <v>275</v>
      </c>
      <c r="H1050" s="39" t="s">
        <v>912</v>
      </c>
      <c r="I1050" s="39" t="s">
        <v>99</v>
      </c>
      <c r="J1050" s="44">
        <v>-3241.85</v>
      </c>
      <c r="K1050" s="39" t="s">
        <v>100</v>
      </c>
      <c r="L1050" s="39" t="s">
        <v>60</v>
      </c>
      <c r="M1050" s="39" t="str">
        <f>+VLOOKUP(C1050/1,Map!A:B,2,FALSE)</f>
        <v>Other revenue - late payment charge</v>
      </c>
      <c r="N1050" s="39" t="str">
        <f>+VLOOKUP(L1050/1,Map!E:G,3,FALSE)</f>
        <v>KY-CENTRAL</v>
      </c>
    </row>
    <row r="1051" spans="1:14" hidden="1">
      <c r="A1051" s="39" t="s">
        <v>95</v>
      </c>
      <c r="B1051" s="39" t="s">
        <v>96</v>
      </c>
      <c r="C1051" s="39" t="s">
        <v>56</v>
      </c>
      <c r="D1051" s="43">
        <v>43112</v>
      </c>
      <c r="E1051" s="39" t="s">
        <v>35</v>
      </c>
      <c r="F1051" s="39" t="s">
        <v>43</v>
      </c>
      <c r="G1051" s="39" t="s">
        <v>275</v>
      </c>
      <c r="H1051" s="39" t="s">
        <v>912</v>
      </c>
      <c r="I1051" s="39" t="s">
        <v>99</v>
      </c>
      <c r="J1051" s="44">
        <v>-59.97</v>
      </c>
      <c r="K1051" s="39" t="s">
        <v>100</v>
      </c>
      <c r="L1051" s="39" t="s">
        <v>64</v>
      </c>
      <c r="M1051" s="39" t="str">
        <f>+VLOOKUP(C1051/1,Map!A:B,2,FALSE)</f>
        <v>Other revenue - late payment charge</v>
      </c>
      <c r="N1051" s="39" t="str">
        <f>+VLOOKUP(L1051/1,Map!E:G,3,FALSE)</f>
        <v>KY-NORTH</v>
      </c>
    </row>
    <row r="1052" spans="1:14" hidden="1">
      <c r="A1052" s="39" t="s">
        <v>95</v>
      </c>
      <c r="B1052" s="39" t="s">
        <v>96</v>
      </c>
      <c r="C1052" s="39" t="s">
        <v>56</v>
      </c>
      <c r="D1052" s="43">
        <v>43112</v>
      </c>
      <c r="E1052" s="39" t="s">
        <v>35</v>
      </c>
      <c r="F1052" s="39" t="s">
        <v>43</v>
      </c>
      <c r="G1052" s="39" t="s">
        <v>275</v>
      </c>
      <c r="H1052" s="39" t="s">
        <v>912</v>
      </c>
      <c r="I1052" s="39" t="s">
        <v>99</v>
      </c>
      <c r="J1052" s="44">
        <v>-10.95</v>
      </c>
      <c r="K1052" s="39" t="s">
        <v>100</v>
      </c>
      <c r="L1052" s="39" t="s">
        <v>58</v>
      </c>
      <c r="M1052" s="39" t="str">
        <f>+VLOOKUP(C1052/1,Map!A:B,2,FALSE)</f>
        <v>Other revenue - late payment charge</v>
      </c>
      <c r="N1052" s="39" t="str">
        <f>+VLOOKUP(L1052/1,Map!E:G,3,FALSE)</f>
        <v>KY-CORPORATE</v>
      </c>
    </row>
    <row r="1053" spans="1:14" hidden="1">
      <c r="A1053" s="39" t="s">
        <v>95</v>
      </c>
      <c r="B1053" s="39" t="s">
        <v>96</v>
      </c>
      <c r="C1053" s="39" t="s">
        <v>56</v>
      </c>
      <c r="D1053" s="43">
        <v>43108</v>
      </c>
      <c r="E1053" s="39" t="s">
        <v>35</v>
      </c>
      <c r="F1053" s="39" t="s">
        <v>43</v>
      </c>
      <c r="G1053" s="39" t="s">
        <v>275</v>
      </c>
      <c r="H1053" s="39" t="s">
        <v>913</v>
      </c>
      <c r="I1053" s="39" t="s">
        <v>244</v>
      </c>
      <c r="J1053" s="44">
        <v>2.38</v>
      </c>
      <c r="K1053" s="39" t="s">
        <v>100</v>
      </c>
      <c r="L1053" s="39" t="s">
        <v>60</v>
      </c>
      <c r="M1053" s="39" t="str">
        <f>+VLOOKUP(C1053/1,Map!A:B,2,FALSE)</f>
        <v>Other revenue - late payment charge</v>
      </c>
      <c r="N1053" s="39" t="str">
        <f>+VLOOKUP(L1053/1,Map!E:G,3,FALSE)</f>
        <v>KY-CENTRAL</v>
      </c>
    </row>
    <row r="1054" spans="1:14" hidden="1">
      <c r="A1054" s="39" t="s">
        <v>95</v>
      </c>
      <c r="B1054" s="39" t="s">
        <v>96</v>
      </c>
      <c r="C1054" s="39" t="s">
        <v>56</v>
      </c>
      <c r="D1054" s="43">
        <v>43111</v>
      </c>
      <c r="E1054" s="39" t="s">
        <v>35</v>
      </c>
      <c r="F1054" s="39" t="s">
        <v>43</v>
      </c>
      <c r="G1054" s="39" t="s">
        <v>275</v>
      </c>
      <c r="H1054" s="39" t="s">
        <v>914</v>
      </c>
      <c r="I1054" s="39" t="s">
        <v>244</v>
      </c>
      <c r="J1054" s="44">
        <v>5.35</v>
      </c>
      <c r="K1054" s="39" t="s">
        <v>100</v>
      </c>
      <c r="L1054" s="39" t="s">
        <v>60</v>
      </c>
      <c r="M1054" s="39" t="str">
        <f>+VLOOKUP(C1054/1,Map!A:B,2,FALSE)</f>
        <v>Other revenue - late payment charge</v>
      </c>
      <c r="N1054" s="39" t="str">
        <f>+VLOOKUP(L1054/1,Map!E:G,3,FALSE)</f>
        <v>KY-CENTRAL</v>
      </c>
    </row>
    <row r="1055" spans="1:14" hidden="1">
      <c r="A1055" s="39" t="s">
        <v>95</v>
      </c>
      <c r="B1055" s="39" t="s">
        <v>96</v>
      </c>
      <c r="C1055" s="39" t="s">
        <v>56</v>
      </c>
      <c r="D1055" s="43">
        <v>43112</v>
      </c>
      <c r="E1055" s="39" t="s">
        <v>35</v>
      </c>
      <c r="F1055" s="39" t="s">
        <v>43</v>
      </c>
      <c r="G1055" s="39" t="s">
        <v>275</v>
      </c>
      <c r="H1055" s="39" t="s">
        <v>915</v>
      </c>
      <c r="I1055" s="39" t="s">
        <v>244</v>
      </c>
      <c r="J1055" s="44">
        <v>11.55</v>
      </c>
      <c r="K1055" s="39" t="s">
        <v>100</v>
      </c>
      <c r="L1055" s="39" t="s">
        <v>60</v>
      </c>
      <c r="M1055" s="39" t="str">
        <f>+VLOOKUP(C1055/1,Map!A:B,2,FALSE)</f>
        <v>Other revenue - late payment charge</v>
      </c>
      <c r="N1055" s="39" t="str">
        <f>+VLOOKUP(L1055/1,Map!E:G,3,FALSE)</f>
        <v>KY-CENTRAL</v>
      </c>
    </row>
    <row r="1056" spans="1:14" hidden="1">
      <c r="A1056" s="39" t="s">
        <v>95</v>
      </c>
      <c r="B1056" s="39" t="s">
        <v>96</v>
      </c>
      <c r="C1056" s="39" t="s">
        <v>56</v>
      </c>
      <c r="D1056" s="43">
        <v>43111</v>
      </c>
      <c r="E1056" s="39" t="s">
        <v>35</v>
      </c>
      <c r="F1056" s="39" t="s">
        <v>43</v>
      </c>
      <c r="G1056" s="39" t="s">
        <v>275</v>
      </c>
      <c r="H1056" s="39" t="s">
        <v>916</v>
      </c>
      <c r="I1056" s="39" t="s">
        <v>99</v>
      </c>
      <c r="J1056" s="44">
        <v>-46.03</v>
      </c>
      <c r="K1056" s="39" t="s">
        <v>100</v>
      </c>
      <c r="L1056" s="39" t="s">
        <v>60</v>
      </c>
      <c r="M1056" s="39" t="str">
        <f>+VLOOKUP(C1056/1,Map!A:B,2,FALSE)</f>
        <v>Other revenue - late payment charge</v>
      </c>
      <c r="N1056" s="39" t="str">
        <f>+VLOOKUP(L1056/1,Map!E:G,3,FALSE)</f>
        <v>KY-CENTRAL</v>
      </c>
    </row>
    <row r="1057" spans="1:14" hidden="1">
      <c r="A1057" s="39" t="s">
        <v>95</v>
      </c>
      <c r="B1057" s="39" t="s">
        <v>96</v>
      </c>
      <c r="C1057" s="39" t="s">
        <v>56</v>
      </c>
      <c r="D1057" s="43">
        <v>43112</v>
      </c>
      <c r="E1057" s="39" t="s">
        <v>35</v>
      </c>
      <c r="F1057" s="39" t="s">
        <v>43</v>
      </c>
      <c r="G1057" s="39" t="s">
        <v>275</v>
      </c>
      <c r="H1057" s="39" t="s">
        <v>917</v>
      </c>
      <c r="I1057" s="39" t="s">
        <v>99</v>
      </c>
      <c r="J1057" s="44">
        <v>-74.33</v>
      </c>
      <c r="K1057" s="39" t="s">
        <v>100</v>
      </c>
      <c r="L1057" s="39" t="s">
        <v>60</v>
      </c>
      <c r="M1057" s="39" t="str">
        <f>+VLOOKUP(C1057/1,Map!A:B,2,FALSE)</f>
        <v>Other revenue - late payment charge</v>
      </c>
      <c r="N1057" s="39" t="str">
        <f>+VLOOKUP(L1057/1,Map!E:G,3,FALSE)</f>
        <v>KY-CENTRAL</v>
      </c>
    </row>
    <row r="1058" spans="1:14" hidden="1">
      <c r="A1058" s="39" t="s">
        <v>95</v>
      </c>
      <c r="B1058" s="39" t="s">
        <v>96</v>
      </c>
      <c r="C1058" s="39" t="s">
        <v>56</v>
      </c>
      <c r="D1058" s="43">
        <v>43115</v>
      </c>
      <c r="E1058" s="39" t="s">
        <v>35</v>
      </c>
      <c r="F1058" s="39" t="s">
        <v>43</v>
      </c>
      <c r="G1058" s="39" t="s">
        <v>275</v>
      </c>
      <c r="H1058" s="39" t="s">
        <v>918</v>
      </c>
      <c r="I1058" s="39" t="s">
        <v>99</v>
      </c>
      <c r="J1058" s="44">
        <v>-12.38</v>
      </c>
      <c r="K1058" s="39" t="s">
        <v>100</v>
      </c>
      <c r="L1058" s="39" t="s">
        <v>64</v>
      </c>
      <c r="M1058" s="39" t="str">
        <f>+VLOOKUP(C1058/1,Map!A:B,2,FALSE)</f>
        <v>Other revenue - late payment charge</v>
      </c>
      <c r="N1058" s="39" t="str">
        <f>+VLOOKUP(L1058/1,Map!E:G,3,FALSE)</f>
        <v>KY-NORTH</v>
      </c>
    </row>
    <row r="1059" spans="1:14" hidden="1">
      <c r="A1059" s="39" t="s">
        <v>95</v>
      </c>
      <c r="B1059" s="39" t="s">
        <v>96</v>
      </c>
      <c r="C1059" s="39" t="s">
        <v>56</v>
      </c>
      <c r="D1059" s="43">
        <v>43115</v>
      </c>
      <c r="E1059" s="39" t="s">
        <v>35</v>
      </c>
      <c r="F1059" s="39" t="s">
        <v>43</v>
      </c>
      <c r="G1059" s="39" t="s">
        <v>275</v>
      </c>
      <c r="H1059" s="39" t="s">
        <v>918</v>
      </c>
      <c r="I1059" s="39" t="s">
        <v>99</v>
      </c>
      <c r="J1059" s="44">
        <v>-1849.55</v>
      </c>
      <c r="K1059" s="39" t="s">
        <v>100</v>
      </c>
      <c r="L1059" s="39" t="s">
        <v>60</v>
      </c>
      <c r="M1059" s="39" t="str">
        <f>+VLOOKUP(C1059/1,Map!A:B,2,FALSE)</f>
        <v>Other revenue - late payment charge</v>
      </c>
      <c r="N1059" s="39" t="str">
        <f>+VLOOKUP(L1059/1,Map!E:G,3,FALSE)</f>
        <v>KY-CENTRAL</v>
      </c>
    </row>
    <row r="1060" spans="1:14" hidden="1">
      <c r="A1060" s="39" t="s">
        <v>95</v>
      </c>
      <c r="B1060" s="39" t="s">
        <v>96</v>
      </c>
      <c r="C1060" s="39" t="s">
        <v>56</v>
      </c>
      <c r="D1060" s="43">
        <v>43115</v>
      </c>
      <c r="E1060" s="39" t="s">
        <v>35</v>
      </c>
      <c r="F1060" s="39" t="s">
        <v>43</v>
      </c>
      <c r="G1060" s="39" t="s">
        <v>275</v>
      </c>
      <c r="H1060" s="39" t="s">
        <v>918</v>
      </c>
      <c r="I1060" s="39" t="s">
        <v>99</v>
      </c>
      <c r="J1060" s="44">
        <v>-9.7799999999999994</v>
      </c>
      <c r="K1060" s="39" t="s">
        <v>100</v>
      </c>
      <c r="L1060" s="39" t="s">
        <v>58</v>
      </c>
      <c r="M1060" s="39" t="str">
        <f>+VLOOKUP(C1060/1,Map!A:B,2,FALSE)</f>
        <v>Other revenue - late payment charge</v>
      </c>
      <c r="N1060" s="39" t="str">
        <f>+VLOOKUP(L1060/1,Map!E:G,3,FALSE)</f>
        <v>KY-CORPORATE</v>
      </c>
    </row>
    <row r="1061" spans="1:14" hidden="1">
      <c r="A1061" s="39" t="s">
        <v>95</v>
      </c>
      <c r="B1061" s="39" t="s">
        <v>96</v>
      </c>
      <c r="C1061" s="39" t="s">
        <v>56</v>
      </c>
      <c r="D1061" s="43">
        <v>43103</v>
      </c>
      <c r="E1061" s="39" t="s">
        <v>35</v>
      </c>
      <c r="F1061" s="39" t="s">
        <v>43</v>
      </c>
      <c r="G1061" s="39" t="s">
        <v>275</v>
      </c>
      <c r="H1061" s="39" t="s">
        <v>919</v>
      </c>
      <c r="I1061" s="39" t="s">
        <v>244</v>
      </c>
      <c r="J1061" s="44">
        <v>5.57</v>
      </c>
      <c r="K1061" s="39" t="s">
        <v>100</v>
      </c>
      <c r="L1061" s="39" t="s">
        <v>64</v>
      </c>
      <c r="M1061" s="39" t="str">
        <f>+VLOOKUP(C1061/1,Map!A:B,2,FALSE)</f>
        <v>Other revenue - late payment charge</v>
      </c>
      <c r="N1061" s="39" t="str">
        <f>+VLOOKUP(L1061/1,Map!E:G,3,FALSE)</f>
        <v>KY-NORTH</v>
      </c>
    </row>
    <row r="1062" spans="1:14" hidden="1">
      <c r="A1062" s="39" t="s">
        <v>95</v>
      </c>
      <c r="B1062" s="39" t="s">
        <v>96</v>
      </c>
      <c r="C1062" s="39" t="s">
        <v>56</v>
      </c>
      <c r="D1062" s="43">
        <v>43110</v>
      </c>
      <c r="E1062" s="39" t="s">
        <v>35</v>
      </c>
      <c r="F1062" s="39" t="s">
        <v>43</v>
      </c>
      <c r="G1062" s="39" t="s">
        <v>275</v>
      </c>
      <c r="H1062" s="39" t="s">
        <v>920</v>
      </c>
      <c r="I1062" s="39" t="s">
        <v>244</v>
      </c>
      <c r="J1062" s="44">
        <v>1.27</v>
      </c>
      <c r="K1062" s="39" t="s">
        <v>100</v>
      </c>
      <c r="L1062" s="39" t="s">
        <v>60</v>
      </c>
      <c r="M1062" s="39" t="str">
        <f>+VLOOKUP(C1062/1,Map!A:B,2,FALSE)</f>
        <v>Other revenue - late payment charge</v>
      </c>
      <c r="N1062" s="39" t="str">
        <f>+VLOOKUP(L1062/1,Map!E:G,3,FALSE)</f>
        <v>KY-CENTRAL</v>
      </c>
    </row>
    <row r="1063" spans="1:14" hidden="1">
      <c r="A1063" s="39" t="s">
        <v>95</v>
      </c>
      <c r="B1063" s="39" t="s">
        <v>96</v>
      </c>
      <c r="C1063" s="39" t="s">
        <v>56</v>
      </c>
      <c r="D1063" s="43">
        <v>43112</v>
      </c>
      <c r="E1063" s="39" t="s">
        <v>35</v>
      </c>
      <c r="F1063" s="39" t="s">
        <v>43</v>
      </c>
      <c r="G1063" s="39" t="s">
        <v>275</v>
      </c>
      <c r="H1063" s="39" t="s">
        <v>921</v>
      </c>
      <c r="I1063" s="39" t="s">
        <v>244</v>
      </c>
      <c r="J1063" s="44">
        <v>3.71</v>
      </c>
      <c r="K1063" s="39" t="s">
        <v>100</v>
      </c>
      <c r="L1063" s="39" t="s">
        <v>60</v>
      </c>
      <c r="M1063" s="39" t="str">
        <f>+VLOOKUP(C1063/1,Map!A:B,2,FALSE)</f>
        <v>Other revenue - late payment charge</v>
      </c>
      <c r="N1063" s="39" t="str">
        <f>+VLOOKUP(L1063/1,Map!E:G,3,FALSE)</f>
        <v>KY-CENTRAL</v>
      </c>
    </row>
    <row r="1064" spans="1:14" hidden="1">
      <c r="A1064" s="39" t="s">
        <v>95</v>
      </c>
      <c r="B1064" s="39" t="s">
        <v>96</v>
      </c>
      <c r="C1064" s="39" t="s">
        <v>56</v>
      </c>
      <c r="D1064" s="43">
        <v>43115</v>
      </c>
      <c r="E1064" s="39" t="s">
        <v>35</v>
      </c>
      <c r="F1064" s="39" t="s">
        <v>43</v>
      </c>
      <c r="G1064" s="39" t="s">
        <v>275</v>
      </c>
      <c r="H1064" s="39" t="s">
        <v>922</v>
      </c>
      <c r="I1064" s="39" t="s">
        <v>244</v>
      </c>
      <c r="J1064" s="44">
        <v>61.26</v>
      </c>
      <c r="K1064" s="39" t="s">
        <v>100</v>
      </c>
      <c r="L1064" s="39" t="s">
        <v>60</v>
      </c>
      <c r="M1064" s="39" t="str">
        <f>+VLOOKUP(C1064/1,Map!A:B,2,FALSE)</f>
        <v>Other revenue - late payment charge</v>
      </c>
      <c r="N1064" s="39" t="str">
        <f>+VLOOKUP(L1064/1,Map!E:G,3,FALSE)</f>
        <v>KY-CENTRAL</v>
      </c>
    </row>
    <row r="1065" spans="1:14" hidden="1">
      <c r="A1065" s="39" t="s">
        <v>95</v>
      </c>
      <c r="B1065" s="39" t="s">
        <v>96</v>
      </c>
      <c r="C1065" s="39" t="s">
        <v>56</v>
      </c>
      <c r="D1065" s="43">
        <v>43112</v>
      </c>
      <c r="E1065" s="39" t="s">
        <v>35</v>
      </c>
      <c r="F1065" s="39" t="s">
        <v>43</v>
      </c>
      <c r="G1065" s="39" t="s">
        <v>275</v>
      </c>
      <c r="H1065" s="39" t="s">
        <v>923</v>
      </c>
      <c r="I1065" s="39" t="s">
        <v>99</v>
      </c>
      <c r="J1065" s="44">
        <v>-75.09</v>
      </c>
      <c r="K1065" s="39" t="s">
        <v>100</v>
      </c>
      <c r="L1065" s="39" t="s">
        <v>60</v>
      </c>
      <c r="M1065" s="39" t="str">
        <f>+VLOOKUP(C1065/1,Map!A:B,2,FALSE)</f>
        <v>Other revenue - late payment charge</v>
      </c>
      <c r="N1065" s="39" t="str">
        <f>+VLOOKUP(L1065/1,Map!E:G,3,FALSE)</f>
        <v>KY-CENTRAL</v>
      </c>
    </row>
    <row r="1066" spans="1:14" hidden="1">
      <c r="A1066" s="39" t="s">
        <v>95</v>
      </c>
      <c r="B1066" s="39" t="s">
        <v>96</v>
      </c>
      <c r="C1066" s="39" t="s">
        <v>56</v>
      </c>
      <c r="D1066" s="43">
        <v>43113</v>
      </c>
      <c r="E1066" s="39" t="s">
        <v>35</v>
      </c>
      <c r="F1066" s="39" t="s">
        <v>43</v>
      </c>
      <c r="G1066" s="39" t="s">
        <v>275</v>
      </c>
      <c r="H1066" s="39" t="s">
        <v>924</v>
      </c>
      <c r="I1066" s="39" t="s">
        <v>99</v>
      </c>
      <c r="J1066" s="44">
        <v>-2.0099999999999998</v>
      </c>
      <c r="K1066" s="39" t="s">
        <v>100</v>
      </c>
      <c r="L1066" s="39" t="s">
        <v>60</v>
      </c>
      <c r="M1066" s="39" t="str">
        <f>+VLOOKUP(C1066/1,Map!A:B,2,FALSE)</f>
        <v>Other revenue - late payment charge</v>
      </c>
      <c r="N1066" s="39" t="str">
        <f>+VLOOKUP(L1066/1,Map!E:G,3,FALSE)</f>
        <v>KY-CENTRAL</v>
      </c>
    </row>
    <row r="1067" spans="1:14" hidden="1">
      <c r="A1067" s="39" t="s">
        <v>95</v>
      </c>
      <c r="B1067" s="39" t="s">
        <v>96</v>
      </c>
      <c r="C1067" s="39" t="s">
        <v>56</v>
      </c>
      <c r="D1067" s="43">
        <v>43115</v>
      </c>
      <c r="E1067" s="39" t="s">
        <v>35</v>
      </c>
      <c r="F1067" s="39" t="s">
        <v>43</v>
      </c>
      <c r="G1067" s="39" t="s">
        <v>275</v>
      </c>
      <c r="H1067" s="39" t="s">
        <v>925</v>
      </c>
      <c r="I1067" s="39" t="s">
        <v>99</v>
      </c>
      <c r="J1067" s="44">
        <v>-521.62</v>
      </c>
      <c r="K1067" s="39" t="s">
        <v>100</v>
      </c>
      <c r="L1067" s="39" t="s">
        <v>60</v>
      </c>
      <c r="M1067" s="39" t="str">
        <f>+VLOOKUP(C1067/1,Map!A:B,2,FALSE)</f>
        <v>Other revenue - late payment charge</v>
      </c>
      <c r="N1067" s="39" t="str">
        <f>+VLOOKUP(L1067/1,Map!E:G,3,FALSE)</f>
        <v>KY-CENTRAL</v>
      </c>
    </row>
    <row r="1068" spans="1:14" hidden="1">
      <c r="A1068" s="39" t="s">
        <v>95</v>
      </c>
      <c r="B1068" s="39" t="s">
        <v>96</v>
      </c>
      <c r="C1068" s="39" t="s">
        <v>56</v>
      </c>
      <c r="D1068" s="43">
        <v>43116</v>
      </c>
      <c r="E1068" s="39" t="s">
        <v>35</v>
      </c>
      <c r="F1068" s="39" t="s">
        <v>43</v>
      </c>
      <c r="G1068" s="39" t="s">
        <v>275</v>
      </c>
      <c r="H1068" s="39" t="s">
        <v>926</v>
      </c>
      <c r="I1068" s="39" t="s">
        <v>99</v>
      </c>
      <c r="J1068" s="44">
        <v>-1.87</v>
      </c>
      <c r="K1068" s="39" t="s">
        <v>100</v>
      </c>
      <c r="L1068" s="39" t="s">
        <v>64</v>
      </c>
      <c r="M1068" s="39" t="str">
        <f>+VLOOKUP(C1068/1,Map!A:B,2,FALSE)</f>
        <v>Other revenue - late payment charge</v>
      </c>
      <c r="N1068" s="39" t="str">
        <f>+VLOOKUP(L1068/1,Map!E:G,3,FALSE)</f>
        <v>KY-NORTH</v>
      </c>
    </row>
    <row r="1069" spans="1:14" hidden="1">
      <c r="A1069" s="39" t="s">
        <v>95</v>
      </c>
      <c r="B1069" s="39" t="s">
        <v>96</v>
      </c>
      <c r="C1069" s="39" t="s">
        <v>56</v>
      </c>
      <c r="D1069" s="43">
        <v>43116</v>
      </c>
      <c r="E1069" s="39" t="s">
        <v>35</v>
      </c>
      <c r="F1069" s="39" t="s">
        <v>43</v>
      </c>
      <c r="G1069" s="39" t="s">
        <v>275</v>
      </c>
      <c r="H1069" s="39" t="s">
        <v>926</v>
      </c>
      <c r="I1069" s="39" t="s">
        <v>99</v>
      </c>
      <c r="J1069" s="44">
        <v>-2.08</v>
      </c>
      <c r="K1069" s="39" t="s">
        <v>100</v>
      </c>
      <c r="L1069" s="39" t="s">
        <v>58</v>
      </c>
      <c r="M1069" s="39" t="str">
        <f>+VLOOKUP(C1069/1,Map!A:B,2,FALSE)</f>
        <v>Other revenue - late payment charge</v>
      </c>
      <c r="N1069" s="39" t="str">
        <f>+VLOOKUP(L1069/1,Map!E:G,3,FALSE)</f>
        <v>KY-CORPORATE</v>
      </c>
    </row>
    <row r="1070" spans="1:14" hidden="1">
      <c r="A1070" s="39" t="s">
        <v>95</v>
      </c>
      <c r="B1070" s="39" t="s">
        <v>96</v>
      </c>
      <c r="C1070" s="39" t="s">
        <v>56</v>
      </c>
      <c r="D1070" s="43">
        <v>43116</v>
      </c>
      <c r="E1070" s="39" t="s">
        <v>35</v>
      </c>
      <c r="F1070" s="39" t="s">
        <v>43</v>
      </c>
      <c r="G1070" s="39" t="s">
        <v>275</v>
      </c>
      <c r="H1070" s="39" t="s">
        <v>926</v>
      </c>
      <c r="I1070" s="39" t="s">
        <v>99</v>
      </c>
      <c r="J1070" s="44">
        <v>-1.67</v>
      </c>
      <c r="K1070" s="39" t="s">
        <v>100</v>
      </c>
      <c r="L1070" s="39" t="s">
        <v>66</v>
      </c>
      <c r="M1070" s="39" t="str">
        <f>+VLOOKUP(C1070/1,Map!A:B,2,FALSE)</f>
        <v>Other revenue - late payment charge</v>
      </c>
      <c r="N1070" s="39" t="str">
        <f>+VLOOKUP(L1070/1,Map!E:G,3,FALSE)</f>
        <v>KY-OWENTON WW</v>
      </c>
    </row>
    <row r="1071" spans="1:14" hidden="1">
      <c r="A1071" s="39" t="s">
        <v>95</v>
      </c>
      <c r="B1071" s="39" t="s">
        <v>96</v>
      </c>
      <c r="C1071" s="39" t="s">
        <v>56</v>
      </c>
      <c r="D1071" s="43">
        <v>43116</v>
      </c>
      <c r="E1071" s="39" t="s">
        <v>35</v>
      </c>
      <c r="F1071" s="39" t="s">
        <v>43</v>
      </c>
      <c r="G1071" s="39" t="s">
        <v>275</v>
      </c>
      <c r="H1071" s="39" t="s">
        <v>926</v>
      </c>
      <c r="I1071" s="39" t="s">
        <v>99</v>
      </c>
      <c r="J1071" s="44">
        <v>-3408.58</v>
      </c>
      <c r="K1071" s="39" t="s">
        <v>100</v>
      </c>
      <c r="L1071" s="39" t="s">
        <v>60</v>
      </c>
      <c r="M1071" s="39" t="str">
        <f>+VLOOKUP(C1071/1,Map!A:B,2,FALSE)</f>
        <v>Other revenue - late payment charge</v>
      </c>
      <c r="N1071" s="39" t="str">
        <f>+VLOOKUP(L1071/1,Map!E:G,3,FALSE)</f>
        <v>KY-CENTRAL</v>
      </c>
    </row>
    <row r="1072" spans="1:14" hidden="1">
      <c r="A1072" s="39" t="s">
        <v>95</v>
      </c>
      <c r="B1072" s="39" t="s">
        <v>96</v>
      </c>
      <c r="C1072" s="39" t="s">
        <v>56</v>
      </c>
      <c r="D1072" s="43">
        <v>43116</v>
      </c>
      <c r="E1072" s="39" t="s">
        <v>35</v>
      </c>
      <c r="F1072" s="39" t="s">
        <v>43</v>
      </c>
      <c r="G1072" s="39" t="s">
        <v>275</v>
      </c>
      <c r="H1072" s="39" t="s">
        <v>927</v>
      </c>
      <c r="I1072" s="39" t="s">
        <v>244</v>
      </c>
      <c r="J1072" s="44">
        <v>8.27</v>
      </c>
      <c r="K1072" s="39" t="s">
        <v>100</v>
      </c>
      <c r="L1072" s="39" t="s">
        <v>60</v>
      </c>
      <c r="M1072" s="39" t="str">
        <f>+VLOOKUP(C1072/1,Map!A:B,2,FALSE)</f>
        <v>Other revenue - late payment charge</v>
      </c>
      <c r="N1072" s="39" t="str">
        <f>+VLOOKUP(L1072/1,Map!E:G,3,FALSE)</f>
        <v>KY-CENTRAL</v>
      </c>
    </row>
    <row r="1073" spans="1:14" hidden="1">
      <c r="A1073" s="39" t="s">
        <v>95</v>
      </c>
      <c r="B1073" s="39" t="s">
        <v>96</v>
      </c>
      <c r="C1073" s="39" t="s">
        <v>56</v>
      </c>
      <c r="D1073" s="43">
        <v>43117</v>
      </c>
      <c r="E1073" s="39" t="s">
        <v>35</v>
      </c>
      <c r="F1073" s="39" t="s">
        <v>43</v>
      </c>
      <c r="G1073" s="39" t="s">
        <v>275</v>
      </c>
      <c r="H1073" s="39" t="s">
        <v>928</v>
      </c>
      <c r="I1073" s="39" t="s">
        <v>99</v>
      </c>
      <c r="J1073" s="44">
        <v>-5611.85</v>
      </c>
      <c r="K1073" s="39" t="s">
        <v>100</v>
      </c>
      <c r="L1073" s="39" t="s">
        <v>60</v>
      </c>
      <c r="M1073" s="39" t="str">
        <f>+VLOOKUP(C1073/1,Map!A:B,2,FALSE)</f>
        <v>Other revenue - late payment charge</v>
      </c>
      <c r="N1073" s="39" t="str">
        <f>+VLOOKUP(L1073/1,Map!E:G,3,FALSE)</f>
        <v>KY-CENTRAL</v>
      </c>
    </row>
    <row r="1074" spans="1:14" hidden="1">
      <c r="A1074" s="39" t="s">
        <v>95</v>
      </c>
      <c r="B1074" s="39" t="s">
        <v>96</v>
      </c>
      <c r="C1074" s="39" t="s">
        <v>56</v>
      </c>
      <c r="D1074" s="43">
        <v>43115</v>
      </c>
      <c r="E1074" s="39" t="s">
        <v>35</v>
      </c>
      <c r="F1074" s="39" t="s">
        <v>43</v>
      </c>
      <c r="G1074" s="39" t="s">
        <v>275</v>
      </c>
      <c r="H1074" s="39" t="s">
        <v>929</v>
      </c>
      <c r="I1074" s="39" t="s">
        <v>244</v>
      </c>
      <c r="J1074" s="44">
        <v>20.260000000000002</v>
      </c>
      <c r="K1074" s="39" t="s">
        <v>100</v>
      </c>
      <c r="L1074" s="39" t="s">
        <v>60</v>
      </c>
      <c r="M1074" s="39" t="str">
        <f>+VLOOKUP(C1074/1,Map!A:B,2,FALSE)</f>
        <v>Other revenue - late payment charge</v>
      </c>
      <c r="N1074" s="39" t="str">
        <f>+VLOOKUP(L1074/1,Map!E:G,3,FALSE)</f>
        <v>KY-CENTRAL</v>
      </c>
    </row>
    <row r="1075" spans="1:14" hidden="1">
      <c r="A1075" s="39" t="s">
        <v>95</v>
      </c>
      <c r="B1075" s="39" t="s">
        <v>96</v>
      </c>
      <c r="C1075" s="39" t="s">
        <v>56</v>
      </c>
      <c r="D1075" s="43">
        <v>43115</v>
      </c>
      <c r="E1075" s="39" t="s">
        <v>35</v>
      </c>
      <c r="F1075" s="39" t="s">
        <v>43</v>
      </c>
      <c r="G1075" s="39" t="s">
        <v>275</v>
      </c>
      <c r="H1075" s="39" t="s">
        <v>930</v>
      </c>
      <c r="I1075" s="39" t="s">
        <v>244</v>
      </c>
      <c r="J1075" s="44">
        <v>0.41</v>
      </c>
      <c r="K1075" s="39" t="s">
        <v>100</v>
      </c>
      <c r="L1075" s="39" t="s">
        <v>60</v>
      </c>
      <c r="M1075" s="39" t="str">
        <f>+VLOOKUP(C1075/1,Map!A:B,2,FALSE)</f>
        <v>Other revenue - late payment charge</v>
      </c>
      <c r="N1075" s="39" t="str">
        <f>+VLOOKUP(L1075/1,Map!E:G,3,FALSE)</f>
        <v>KY-CENTRAL</v>
      </c>
    </row>
    <row r="1076" spans="1:14" hidden="1">
      <c r="A1076" s="39" t="s">
        <v>95</v>
      </c>
      <c r="B1076" s="39" t="s">
        <v>96</v>
      </c>
      <c r="C1076" s="39" t="s">
        <v>56</v>
      </c>
      <c r="D1076" s="43">
        <v>43116</v>
      </c>
      <c r="E1076" s="39" t="s">
        <v>35</v>
      </c>
      <c r="F1076" s="39" t="s">
        <v>43</v>
      </c>
      <c r="G1076" s="39" t="s">
        <v>275</v>
      </c>
      <c r="H1076" s="39" t="s">
        <v>931</v>
      </c>
      <c r="I1076" s="39" t="s">
        <v>244</v>
      </c>
      <c r="J1076" s="44">
        <v>9.39</v>
      </c>
      <c r="K1076" s="39" t="s">
        <v>100</v>
      </c>
      <c r="L1076" s="39" t="s">
        <v>64</v>
      </c>
      <c r="M1076" s="39" t="str">
        <f>+VLOOKUP(C1076/1,Map!A:B,2,FALSE)</f>
        <v>Other revenue - late payment charge</v>
      </c>
      <c r="N1076" s="39" t="str">
        <f>+VLOOKUP(L1076/1,Map!E:G,3,FALSE)</f>
        <v>KY-NORTH</v>
      </c>
    </row>
    <row r="1077" spans="1:14" hidden="1">
      <c r="A1077" s="39" t="s">
        <v>95</v>
      </c>
      <c r="B1077" s="39" t="s">
        <v>96</v>
      </c>
      <c r="C1077" s="39" t="s">
        <v>56</v>
      </c>
      <c r="D1077" s="43">
        <v>43116</v>
      </c>
      <c r="E1077" s="39" t="s">
        <v>35</v>
      </c>
      <c r="F1077" s="39" t="s">
        <v>43</v>
      </c>
      <c r="G1077" s="39" t="s">
        <v>275</v>
      </c>
      <c r="H1077" s="39" t="s">
        <v>931</v>
      </c>
      <c r="I1077" s="39" t="s">
        <v>244</v>
      </c>
      <c r="J1077" s="44">
        <v>3.94</v>
      </c>
      <c r="K1077" s="39" t="s">
        <v>100</v>
      </c>
      <c r="L1077" s="39" t="s">
        <v>58</v>
      </c>
      <c r="M1077" s="39" t="str">
        <f>+VLOOKUP(C1077/1,Map!A:B,2,FALSE)</f>
        <v>Other revenue - late payment charge</v>
      </c>
      <c r="N1077" s="39" t="str">
        <f>+VLOOKUP(L1077/1,Map!E:G,3,FALSE)</f>
        <v>KY-CORPORATE</v>
      </c>
    </row>
    <row r="1078" spans="1:14" hidden="1">
      <c r="A1078" s="39" t="s">
        <v>95</v>
      </c>
      <c r="B1078" s="39" t="s">
        <v>96</v>
      </c>
      <c r="C1078" s="39" t="s">
        <v>56</v>
      </c>
      <c r="D1078" s="43">
        <v>43116</v>
      </c>
      <c r="E1078" s="39" t="s">
        <v>35</v>
      </c>
      <c r="F1078" s="39" t="s">
        <v>43</v>
      </c>
      <c r="G1078" s="39" t="s">
        <v>275</v>
      </c>
      <c r="H1078" s="39" t="s">
        <v>931</v>
      </c>
      <c r="I1078" s="39" t="s">
        <v>244</v>
      </c>
      <c r="J1078" s="44">
        <v>2.67</v>
      </c>
      <c r="K1078" s="39" t="s">
        <v>100</v>
      </c>
      <c r="L1078" s="39" t="s">
        <v>60</v>
      </c>
      <c r="M1078" s="39" t="str">
        <f>+VLOOKUP(C1078/1,Map!A:B,2,FALSE)</f>
        <v>Other revenue - late payment charge</v>
      </c>
      <c r="N1078" s="39" t="str">
        <f>+VLOOKUP(L1078/1,Map!E:G,3,FALSE)</f>
        <v>KY-CENTRAL</v>
      </c>
    </row>
    <row r="1079" spans="1:14" hidden="1">
      <c r="A1079" s="39" t="s">
        <v>95</v>
      </c>
      <c r="B1079" s="39" t="s">
        <v>96</v>
      </c>
      <c r="C1079" s="39" t="s">
        <v>56</v>
      </c>
      <c r="D1079" s="43">
        <v>43116</v>
      </c>
      <c r="E1079" s="39" t="s">
        <v>35</v>
      </c>
      <c r="F1079" s="39" t="s">
        <v>43</v>
      </c>
      <c r="G1079" s="39" t="s">
        <v>275</v>
      </c>
      <c r="H1079" s="39" t="s">
        <v>932</v>
      </c>
      <c r="I1079" s="39" t="s">
        <v>244</v>
      </c>
      <c r="J1079" s="44">
        <v>0.48</v>
      </c>
      <c r="K1079" s="39" t="s">
        <v>100</v>
      </c>
      <c r="L1079" s="39" t="s">
        <v>60</v>
      </c>
      <c r="M1079" s="39" t="str">
        <f>+VLOOKUP(C1079/1,Map!A:B,2,FALSE)</f>
        <v>Other revenue - late payment charge</v>
      </c>
      <c r="N1079" s="39" t="str">
        <f>+VLOOKUP(L1079/1,Map!E:G,3,FALSE)</f>
        <v>KY-CENTRAL</v>
      </c>
    </row>
    <row r="1080" spans="1:14" hidden="1">
      <c r="A1080" s="39" t="s">
        <v>95</v>
      </c>
      <c r="B1080" s="39" t="s">
        <v>96</v>
      </c>
      <c r="C1080" s="39" t="s">
        <v>56</v>
      </c>
      <c r="D1080" s="43">
        <v>43116</v>
      </c>
      <c r="E1080" s="39" t="s">
        <v>35</v>
      </c>
      <c r="F1080" s="39" t="s">
        <v>43</v>
      </c>
      <c r="G1080" s="39" t="s">
        <v>275</v>
      </c>
      <c r="H1080" s="39" t="s">
        <v>933</v>
      </c>
      <c r="I1080" s="39" t="s">
        <v>99</v>
      </c>
      <c r="J1080" s="44">
        <v>-3.99</v>
      </c>
      <c r="K1080" s="39" t="s">
        <v>100</v>
      </c>
      <c r="L1080" s="39" t="s">
        <v>60</v>
      </c>
      <c r="M1080" s="39" t="str">
        <f>+VLOOKUP(C1080/1,Map!A:B,2,FALSE)</f>
        <v>Other revenue - late payment charge</v>
      </c>
      <c r="N1080" s="39" t="str">
        <f>+VLOOKUP(L1080/1,Map!E:G,3,FALSE)</f>
        <v>KY-CENTRAL</v>
      </c>
    </row>
    <row r="1081" spans="1:14" hidden="1">
      <c r="A1081" s="39" t="s">
        <v>95</v>
      </c>
      <c r="B1081" s="39" t="s">
        <v>96</v>
      </c>
      <c r="C1081" s="39" t="s">
        <v>56</v>
      </c>
      <c r="D1081" s="43">
        <v>43116</v>
      </c>
      <c r="E1081" s="39" t="s">
        <v>35</v>
      </c>
      <c r="F1081" s="39" t="s">
        <v>43</v>
      </c>
      <c r="G1081" s="39" t="s">
        <v>275</v>
      </c>
      <c r="H1081" s="39" t="s">
        <v>933</v>
      </c>
      <c r="I1081" s="39" t="s">
        <v>99</v>
      </c>
      <c r="J1081" s="44">
        <v>-0.64</v>
      </c>
      <c r="K1081" s="39" t="s">
        <v>100</v>
      </c>
      <c r="L1081" s="39" t="s">
        <v>64</v>
      </c>
      <c r="M1081" s="39" t="str">
        <f>+VLOOKUP(C1081/1,Map!A:B,2,FALSE)</f>
        <v>Other revenue - late payment charge</v>
      </c>
      <c r="N1081" s="39" t="str">
        <f>+VLOOKUP(L1081/1,Map!E:G,3,FALSE)</f>
        <v>KY-NORTH</v>
      </c>
    </row>
    <row r="1082" spans="1:14" hidden="1">
      <c r="A1082" s="39" t="s">
        <v>95</v>
      </c>
      <c r="B1082" s="39" t="s">
        <v>96</v>
      </c>
      <c r="C1082" s="39" t="s">
        <v>56</v>
      </c>
      <c r="D1082" s="43">
        <v>43117</v>
      </c>
      <c r="E1082" s="39" t="s">
        <v>35</v>
      </c>
      <c r="F1082" s="39" t="s">
        <v>43</v>
      </c>
      <c r="G1082" s="39" t="s">
        <v>275</v>
      </c>
      <c r="H1082" s="39" t="s">
        <v>934</v>
      </c>
      <c r="I1082" s="39" t="s">
        <v>99</v>
      </c>
      <c r="J1082" s="44">
        <v>-330.65</v>
      </c>
      <c r="K1082" s="39" t="s">
        <v>100</v>
      </c>
      <c r="L1082" s="39" t="s">
        <v>60</v>
      </c>
      <c r="M1082" s="39" t="str">
        <f>+VLOOKUP(C1082/1,Map!A:B,2,FALSE)</f>
        <v>Other revenue - late payment charge</v>
      </c>
      <c r="N1082" s="39" t="str">
        <f>+VLOOKUP(L1082/1,Map!E:G,3,FALSE)</f>
        <v>KY-CENTRAL</v>
      </c>
    </row>
    <row r="1083" spans="1:14" hidden="1">
      <c r="A1083" s="39" t="s">
        <v>95</v>
      </c>
      <c r="B1083" s="39" t="s">
        <v>96</v>
      </c>
      <c r="C1083" s="39" t="s">
        <v>56</v>
      </c>
      <c r="D1083" s="43">
        <v>43117</v>
      </c>
      <c r="E1083" s="39" t="s">
        <v>35</v>
      </c>
      <c r="F1083" s="39" t="s">
        <v>43</v>
      </c>
      <c r="G1083" s="39" t="s">
        <v>275</v>
      </c>
      <c r="H1083" s="39" t="s">
        <v>934</v>
      </c>
      <c r="I1083" s="39" t="s">
        <v>99</v>
      </c>
      <c r="J1083" s="44">
        <v>-0.93</v>
      </c>
      <c r="K1083" s="39" t="s">
        <v>100</v>
      </c>
      <c r="L1083" s="39" t="s">
        <v>64</v>
      </c>
      <c r="M1083" s="39" t="str">
        <f>+VLOOKUP(C1083/1,Map!A:B,2,FALSE)</f>
        <v>Other revenue - late payment charge</v>
      </c>
      <c r="N1083" s="39" t="str">
        <f>+VLOOKUP(L1083/1,Map!E:G,3,FALSE)</f>
        <v>KY-NORTH</v>
      </c>
    </row>
    <row r="1084" spans="1:14" hidden="1">
      <c r="A1084" s="39" t="s">
        <v>95</v>
      </c>
      <c r="B1084" s="39" t="s">
        <v>96</v>
      </c>
      <c r="C1084" s="39" t="s">
        <v>56</v>
      </c>
      <c r="D1084" s="43">
        <v>43115</v>
      </c>
      <c r="E1084" s="39" t="s">
        <v>35</v>
      </c>
      <c r="F1084" s="39" t="s">
        <v>43</v>
      </c>
      <c r="G1084" s="39" t="s">
        <v>275</v>
      </c>
      <c r="H1084" s="39" t="s">
        <v>935</v>
      </c>
      <c r="I1084" s="39" t="s">
        <v>99</v>
      </c>
      <c r="J1084" s="44">
        <v>-3.55</v>
      </c>
      <c r="K1084" s="39" t="s">
        <v>100</v>
      </c>
      <c r="L1084" s="39" t="s">
        <v>60</v>
      </c>
      <c r="M1084" s="39" t="str">
        <f>+VLOOKUP(C1084/1,Map!A:B,2,FALSE)</f>
        <v>Other revenue - late payment charge</v>
      </c>
      <c r="N1084" s="39" t="str">
        <f>+VLOOKUP(L1084/1,Map!E:G,3,FALSE)</f>
        <v>KY-CENTRAL</v>
      </c>
    </row>
    <row r="1085" spans="1:14" hidden="1">
      <c r="A1085" s="39" t="s">
        <v>95</v>
      </c>
      <c r="B1085" s="39" t="s">
        <v>96</v>
      </c>
      <c r="C1085" s="39" t="s">
        <v>56</v>
      </c>
      <c r="D1085" s="43">
        <v>43116</v>
      </c>
      <c r="E1085" s="39" t="s">
        <v>35</v>
      </c>
      <c r="F1085" s="39" t="s">
        <v>43</v>
      </c>
      <c r="G1085" s="39" t="s">
        <v>275</v>
      </c>
      <c r="H1085" s="39" t="s">
        <v>936</v>
      </c>
      <c r="I1085" s="39" t="s">
        <v>99</v>
      </c>
      <c r="J1085" s="44">
        <v>-2.23</v>
      </c>
      <c r="K1085" s="39" t="s">
        <v>100</v>
      </c>
      <c r="L1085" s="39" t="s">
        <v>58</v>
      </c>
      <c r="M1085" s="39" t="str">
        <f>+VLOOKUP(C1085/1,Map!A:B,2,FALSE)</f>
        <v>Other revenue - late payment charge</v>
      </c>
      <c r="N1085" s="39" t="str">
        <f>+VLOOKUP(L1085/1,Map!E:G,3,FALSE)</f>
        <v>KY-CORPORATE</v>
      </c>
    </row>
    <row r="1086" spans="1:14" hidden="1">
      <c r="A1086" s="39" t="s">
        <v>95</v>
      </c>
      <c r="B1086" s="39" t="s">
        <v>96</v>
      </c>
      <c r="C1086" s="39" t="s">
        <v>56</v>
      </c>
      <c r="D1086" s="43">
        <v>43116</v>
      </c>
      <c r="E1086" s="39" t="s">
        <v>35</v>
      </c>
      <c r="F1086" s="39" t="s">
        <v>43</v>
      </c>
      <c r="G1086" s="39" t="s">
        <v>275</v>
      </c>
      <c r="H1086" s="39" t="s">
        <v>936</v>
      </c>
      <c r="I1086" s="39" t="s">
        <v>99</v>
      </c>
      <c r="J1086" s="44">
        <v>-5.09</v>
      </c>
      <c r="K1086" s="39" t="s">
        <v>100</v>
      </c>
      <c r="L1086" s="39" t="s">
        <v>64</v>
      </c>
      <c r="M1086" s="39" t="str">
        <f>+VLOOKUP(C1086/1,Map!A:B,2,FALSE)</f>
        <v>Other revenue - late payment charge</v>
      </c>
      <c r="N1086" s="39" t="str">
        <f>+VLOOKUP(L1086/1,Map!E:G,3,FALSE)</f>
        <v>KY-NORTH</v>
      </c>
    </row>
    <row r="1087" spans="1:14" hidden="1">
      <c r="A1087" s="39" t="s">
        <v>95</v>
      </c>
      <c r="B1087" s="39" t="s">
        <v>96</v>
      </c>
      <c r="C1087" s="39" t="s">
        <v>56</v>
      </c>
      <c r="D1087" s="43">
        <v>43116</v>
      </c>
      <c r="E1087" s="39" t="s">
        <v>35</v>
      </c>
      <c r="F1087" s="39" t="s">
        <v>43</v>
      </c>
      <c r="G1087" s="39" t="s">
        <v>275</v>
      </c>
      <c r="H1087" s="39" t="s">
        <v>936</v>
      </c>
      <c r="I1087" s="39" t="s">
        <v>99</v>
      </c>
      <c r="J1087" s="44">
        <v>-6.02</v>
      </c>
      <c r="K1087" s="39" t="s">
        <v>100</v>
      </c>
      <c r="L1087" s="39" t="s">
        <v>60</v>
      </c>
      <c r="M1087" s="39" t="str">
        <f>+VLOOKUP(C1087/1,Map!A:B,2,FALSE)</f>
        <v>Other revenue - late payment charge</v>
      </c>
      <c r="N1087" s="39" t="str">
        <f>+VLOOKUP(L1087/1,Map!E:G,3,FALSE)</f>
        <v>KY-CENTRAL</v>
      </c>
    </row>
    <row r="1088" spans="1:14" hidden="1">
      <c r="A1088" s="39" t="s">
        <v>95</v>
      </c>
      <c r="B1088" s="39" t="s">
        <v>96</v>
      </c>
      <c r="C1088" s="39" t="s">
        <v>56</v>
      </c>
      <c r="D1088" s="43">
        <v>43118</v>
      </c>
      <c r="E1088" s="39" t="s">
        <v>35</v>
      </c>
      <c r="F1088" s="39" t="s">
        <v>43</v>
      </c>
      <c r="G1088" s="39" t="s">
        <v>275</v>
      </c>
      <c r="H1088" s="39" t="s">
        <v>937</v>
      </c>
      <c r="I1088" s="39" t="s">
        <v>99</v>
      </c>
      <c r="J1088" s="44">
        <v>-226.57</v>
      </c>
      <c r="K1088" s="39" t="s">
        <v>100</v>
      </c>
      <c r="L1088" s="39" t="s">
        <v>64</v>
      </c>
      <c r="M1088" s="39" t="str">
        <f>+VLOOKUP(C1088/1,Map!A:B,2,FALSE)</f>
        <v>Other revenue - late payment charge</v>
      </c>
      <c r="N1088" s="39" t="str">
        <f>+VLOOKUP(L1088/1,Map!E:G,3,FALSE)</f>
        <v>KY-NORTH</v>
      </c>
    </row>
    <row r="1089" spans="1:14" hidden="1">
      <c r="A1089" s="39" t="s">
        <v>95</v>
      </c>
      <c r="B1089" s="39" t="s">
        <v>96</v>
      </c>
      <c r="C1089" s="39" t="s">
        <v>56</v>
      </c>
      <c r="D1089" s="43">
        <v>43118</v>
      </c>
      <c r="E1089" s="39" t="s">
        <v>35</v>
      </c>
      <c r="F1089" s="39" t="s">
        <v>43</v>
      </c>
      <c r="G1089" s="39" t="s">
        <v>275</v>
      </c>
      <c r="H1089" s="39" t="s">
        <v>937</v>
      </c>
      <c r="I1089" s="39" t="s">
        <v>99</v>
      </c>
      <c r="J1089" s="44">
        <v>-2028.01</v>
      </c>
      <c r="K1089" s="39" t="s">
        <v>100</v>
      </c>
      <c r="L1089" s="39" t="s">
        <v>60</v>
      </c>
      <c r="M1089" s="39" t="str">
        <f>+VLOOKUP(C1089/1,Map!A:B,2,FALSE)</f>
        <v>Other revenue - late payment charge</v>
      </c>
      <c r="N1089" s="39" t="str">
        <f>+VLOOKUP(L1089/1,Map!E:G,3,FALSE)</f>
        <v>KY-CENTRAL</v>
      </c>
    </row>
    <row r="1090" spans="1:14" hidden="1">
      <c r="A1090" s="39" t="s">
        <v>95</v>
      </c>
      <c r="B1090" s="39" t="s">
        <v>96</v>
      </c>
      <c r="C1090" s="39" t="s">
        <v>56</v>
      </c>
      <c r="D1090" s="43">
        <v>43116</v>
      </c>
      <c r="E1090" s="39" t="s">
        <v>35</v>
      </c>
      <c r="F1090" s="39" t="s">
        <v>43</v>
      </c>
      <c r="G1090" s="39" t="s">
        <v>275</v>
      </c>
      <c r="H1090" s="39" t="s">
        <v>938</v>
      </c>
      <c r="I1090" s="39" t="s">
        <v>244</v>
      </c>
      <c r="J1090" s="44">
        <v>2.84</v>
      </c>
      <c r="K1090" s="39" t="s">
        <v>100</v>
      </c>
      <c r="L1090" s="39" t="s">
        <v>60</v>
      </c>
      <c r="M1090" s="39" t="str">
        <f>+VLOOKUP(C1090/1,Map!A:B,2,FALSE)</f>
        <v>Other revenue - late payment charge</v>
      </c>
      <c r="N1090" s="39" t="str">
        <f>+VLOOKUP(L1090/1,Map!E:G,3,FALSE)</f>
        <v>KY-CENTRAL</v>
      </c>
    </row>
    <row r="1091" spans="1:14" hidden="1">
      <c r="A1091" s="39" t="s">
        <v>95</v>
      </c>
      <c r="B1091" s="39" t="s">
        <v>96</v>
      </c>
      <c r="C1091" s="39" t="s">
        <v>56</v>
      </c>
      <c r="D1091" s="43">
        <v>43117</v>
      </c>
      <c r="E1091" s="39" t="s">
        <v>35</v>
      </c>
      <c r="F1091" s="39" t="s">
        <v>43</v>
      </c>
      <c r="G1091" s="39" t="s">
        <v>275</v>
      </c>
      <c r="H1091" s="39" t="s">
        <v>939</v>
      </c>
      <c r="I1091" s="39" t="s">
        <v>244</v>
      </c>
      <c r="J1091" s="44">
        <v>138.72</v>
      </c>
      <c r="K1091" s="39" t="s">
        <v>100</v>
      </c>
      <c r="L1091" s="39" t="s">
        <v>60</v>
      </c>
      <c r="M1091" s="39" t="str">
        <f>+VLOOKUP(C1091/1,Map!A:B,2,FALSE)</f>
        <v>Other revenue - late payment charge</v>
      </c>
      <c r="N1091" s="39" t="str">
        <f>+VLOOKUP(L1091/1,Map!E:G,3,FALSE)</f>
        <v>KY-CENTRAL</v>
      </c>
    </row>
    <row r="1092" spans="1:14" hidden="1">
      <c r="A1092" s="39" t="s">
        <v>95</v>
      </c>
      <c r="B1092" s="39" t="s">
        <v>96</v>
      </c>
      <c r="C1092" s="39" t="s">
        <v>56</v>
      </c>
      <c r="D1092" s="43">
        <v>43118</v>
      </c>
      <c r="E1092" s="39" t="s">
        <v>35</v>
      </c>
      <c r="F1092" s="39" t="s">
        <v>43</v>
      </c>
      <c r="G1092" s="39" t="s">
        <v>275</v>
      </c>
      <c r="H1092" s="39" t="s">
        <v>940</v>
      </c>
      <c r="I1092" s="39" t="s">
        <v>244</v>
      </c>
      <c r="J1092" s="44">
        <v>2.88</v>
      </c>
      <c r="K1092" s="39" t="s">
        <v>100</v>
      </c>
      <c r="L1092" s="39" t="s">
        <v>60</v>
      </c>
      <c r="M1092" s="39" t="str">
        <f>+VLOOKUP(C1092/1,Map!A:B,2,FALSE)</f>
        <v>Other revenue - late payment charge</v>
      </c>
      <c r="N1092" s="39" t="str">
        <f>+VLOOKUP(L1092/1,Map!E:G,3,FALSE)</f>
        <v>KY-CENTRAL</v>
      </c>
    </row>
    <row r="1093" spans="1:14" hidden="1">
      <c r="A1093" s="39" t="s">
        <v>95</v>
      </c>
      <c r="B1093" s="39" t="s">
        <v>96</v>
      </c>
      <c r="C1093" s="39" t="s">
        <v>56</v>
      </c>
      <c r="D1093" s="43">
        <v>43118</v>
      </c>
      <c r="E1093" s="39" t="s">
        <v>35</v>
      </c>
      <c r="F1093" s="39" t="s">
        <v>43</v>
      </c>
      <c r="G1093" s="39" t="s">
        <v>275</v>
      </c>
      <c r="H1093" s="39" t="s">
        <v>941</v>
      </c>
      <c r="I1093" s="39" t="s">
        <v>244</v>
      </c>
      <c r="J1093" s="44">
        <v>3.58</v>
      </c>
      <c r="K1093" s="39" t="s">
        <v>100</v>
      </c>
      <c r="L1093" s="39" t="s">
        <v>64</v>
      </c>
      <c r="M1093" s="39" t="str">
        <f>+VLOOKUP(C1093/1,Map!A:B,2,FALSE)</f>
        <v>Other revenue - late payment charge</v>
      </c>
      <c r="N1093" s="39" t="str">
        <f>+VLOOKUP(L1093/1,Map!E:G,3,FALSE)</f>
        <v>KY-NORTH</v>
      </c>
    </row>
    <row r="1094" spans="1:14" hidden="1">
      <c r="A1094" s="39" t="s">
        <v>95</v>
      </c>
      <c r="B1094" s="39" t="s">
        <v>96</v>
      </c>
      <c r="C1094" s="39" t="s">
        <v>56</v>
      </c>
      <c r="D1094" s="43">
        <v>43118</v>
      </c>
      <c r="E1094" s="39" t="s">
        <v>35</v>
      </c>
      <c r="F1094" s="39" t="s">
        <v>43</v>
      </c>
      <c r="G1094" s="39" t="s">
        <v>275</v>
      </c>
      <c r="H1094" s="39" t="s">
        <v>941</v>
      </c>
      <c r="I1094" s="39" t="s">
        <v>244</v>
      </c>
      <c r="J1094" s="44">
        <v>15.65</v>
      </c>
      <c r="K1094" s="39" t="s">
        <v>100</v>
      </c>
      <c r="L1094" s="39" t="s">
        <v>60</v>
      </c>
      <c r="M1094" s="39" t="str">
        <f>+VLOOKUP(C1094/1,Map!A:B,2,FALSE)</f>
        <v>Other revenue - late payment charge</v>
      </c>
      <c r="N1094" s="39" t="str">
        <f>+VLOOKUP(L1094/1,Map!E:G,3,FALSE)</f>
        <v>KY-CENTRAL</v>
      </c>
    </row>
    <row r="1095" spans="1:14" hidden="1">
      <c r="A1095" s="39" t="s">
        <v>95</v>
      </c>
      <c r="B1095" s="39" t="s">
        <v>96</v>
      </c>
      <c r="C1095" s="39" t="s">
        <v>56</v>
      </c>
      <c r="D1095" s="43">
        <v>43117</v>
      </c>
      <c r="E1095" s="39" t="s">
        <v>35</v>
      </c>
      <c r="F1095" s="39" t="s">
        <v>43</v>
      </c>
      <c r="G1095" s="39" t="s">
        <v>275</v>
      </c>
      <c r="H1095" s="39" t="s">
        <v>942</v>
      </c>
      <c r="I1095" s="39" t="s">
        <v>99</v>
      </c>
      <c r="J1095" s="44">
        <v>-0.66</v>
      </c>
      <c r="K1095" s="39" t="s">
        <v>100</v>
      </c>
      <c r="L1095" s="39" t="s">
        <v>60</v>
      </c>
      <c r="M1095" s="39" t="str">
        <f>+VLOOKUP(C1095/1,Map!A:B,2,FALSE)</f>
        <v>Other revenue - late payment charge</v>
      </c>
      <c r="N1095" s="39" t="str">
        <f>+VLOOKUP(L1095/1,Map!E:G,3,FALSE)</f>
        <v>KY-CENTRAL</v>
      </c>
    </row>
    <row r="1096" spans="1:14" hidden="1">
      <c r="A1096" s="39" t="s">
        <v>95</v>
      </c>
      <c r="B1096" s="39" t="s">
        <v>96</v>
      </c>
      <c r="C1096" s="39" t="s">
        <v>56</v>
      </c>
      <c r="D1096" s="43">
        <v>43118</v>
      </c>
      <c r="E1096" s="39" t="s">
        <v>35</v>
      </c>
      <c r="F1096" s="39" t="s">
        <v>43</v>
      </c>
      <c r="G1096" s="39" t="s">
        <v>275</v>
      </c>
      <c r="H1096" s="39" t="s">
        <v>943</v>
      </c>
      <c r="I1096" s="39" t="s">
        <v>99</v>
      </c>
      <c r="J1096" s="44">
        <v>-752.78</v>
      </c>
      <c r="K1096" s="39" t="s">
        <v>100</v>
      </c>
      <c r="L1096" s="39" t="s">
        <v>60</v>
      </c>
      <c r="M1096" s="39" t="str">
        <f>+VLOOKUP(C1096/1,Map!A:B,2,FALSE)</f>
        <v>Other revenue - late payment charge</v>
      </c>
      <c r="N1096" s="39" t="str">
        <f>+VLOOKUP(L1096/1,Map!E:G,3,FALSE)</f>
        <v>KY-CENTRAL</v>
      </c>
    </row>
    <row r="1097" spans="1:14" hidden="1">
      <c r="A1097" s="39" t="s">
        <v>95</v>
      </c>
      <c r="B1097" s="39" t="s">
        <v>96</v>
      </c>
      <c r="C1097" s="39" t="s">
        <v>56</v>
      </c>
      <c r="D1097" s="43">
        <v>43118</v>
      </c>
      <c r="E1097" s="39" t="s">
        <v>35</v>
      </c>
      <c r="F1097" s="39" t="s">
        <v>43</v>
      </c>
      <c r="G1097" s="39" t="s">
        <v>275</v>
      </c>
      <c r="H1097" s="39" t="s">
        <v>943</v>
      </c>
      <c r="I1097" s="39" t="s">
        <v>99</v>
      </c>
      <c r="J1097" s="44">
        <v>-1.89</v>
      </c>
      <c r="K1097" s="39" t="s">
        <v>100</v>
      </c>
      <c r="L1097" s="39" t="s">
        <v>66</v>
      </c>
      <c r="M1097" s="39" t="str">
        <f>+VLOOKUP(C1097/1,Map!A:B,2,FALSE)</f>
        <v>Other revenue - late payment charge</v>
      </c>
      <c r="N1097" s="39" t="str">
        <f>+VLOOKUP(L1097/1,Map!E:G,3,FALSE)</f>
        <v>KY-OWENTON WW</v>
      </c>
    </row>
    <row r="1098" spans="1:14" hidden="1">
      <c r="A1098" s="39" t="s">
        <v>95</v>
      </c>
      <c r="B1098" s="39" t="s">
        <v>96</v>
      </c>
      <c r="C1098" s="39" t="s">
        <v>56</v>
      </c>
      <c r="D1098" s="43">
        <v>43118</v>
      </c>
      <c r="E1098" s="39" t="s">
        <v>35</v>
      </c>
      <c r="F1098" s="39" t="s">
        <v>43</v>
      </c>
      <c r="G1098" s="39" t="s">
        <v>275</v>
      </c>
      <c r="H1098" s="39" t="s">
        <v>943</v>
      </c>
      <c r="I1098" s="39" t="s">
        <v>99</v>
      </c>
      <c r="J1098" s="44">
        <v>-3.45</v>
      </c>
      <c r="K1098" s="39" t="s">
        <v>100</v>
      </c>
      <c r="L1098" s="39" t="s">
        <v>64</v>
      </c>
      <c r="M1098" s="39" t="str">
        <f>+VLOOKUP(C1098/1,Map!A:B,2,FALSE)</f>
        <v>Other revenue - late payment charge</v>
      </c>
      <c r="N1098" s="39" t="str">
        <f>+VLOOKUP(L1098/1,Map!E:G,3,FALSE)</f>
        <v>KY-NORTH</v>
      </c>
    </row>
    <row r="1099" spans="1:14" hidden="1">
      <c r="A1099" s="39" t="s">
        <v>95</v>
      </c>
      <c r="B1099" s="39" t="s">
        <v>96</v>
      </c>
      <c r="C1099" s="39" t="s">
        <v>56</v>
      </c>
      <c r="D1099" s="43">
        <v>43118</v>
      </c>
      <c r="E1099" s="39" t="s">
        <v>35</v>
      </c>
      <c r="F1099" s="39" t="s">
        <v>43</v>
      </c>
      <c r="G1099" s="39" t="s">
        <v>275</v>
      </c>
      <c r="H1099" s="39" t="s">
        <v>944</v>
      </c>
      <c r="I1099" s="39" t="s">
        <v>99</v>
      </c>
      <c r="J1099" s="44">
        <v>-0.68</v>
      </c>
      <c r="K1099" s="39" t="s">
        <v>100</v>
      </c>
      <c r="L1099" s="39" t="s">
        <v>58</v>
      </c>
      <c r="M1099" s="39" t="str">
        <f>+VLOOKUP(C1099/1,Map!A:B,2,FALSE)</f>
        <v>Other revenue - late payment charge</v>
      </c>
      <c r="N1099" s="39" t="str">
        <f>+VLOOKUP(L1099/1,Map!E:G,3,FALSE)</f>
        <v>KY-CORPORATE</v>
      </c>
    </row>
    <row r="1100" spans="1:14" hidden="1">
      <c r="A1100" s="39" t="s">
        <v>95</v>
      </c>
      <c r="B1100" s="39" t="s">
        <v>96</v>
      </c>
      <c r="C1100" s="39" t="s">
        <v>56</v>
      </c>
      <c r="D1100" s="43">
        <v>43118</v>
      </c>
      <c r="E1100" s="39" t="s">
        <v>35</v>
      </c>
      <c r="F1100" s="39" t="s">
        <v>43</v>
      </c>
      <c r="G1100" s="39" t="s">
        <v>275</v>
      </c>
      <c r="H1100" s="39" t="s">
        <v>945</v>
      </c>
      <c r="I1100" s="39" t="s">
        <v>244</v>
      </c>
      <c r="J1100" s="44">
        <v>135.80000000000001</v>
      </c>
      <c r="K1100" s="39" t="s">
        <v>100</v>
      </c>
      <c r="L1100" s="39" t="s">
        <v>60</v>
      </c>
      <c r="M1100" s="39" t="str">
        <f>+VLOOKUP(C1100/1,Map!A:B,2,FALSE)</f>
        <v>Other revenue - late payment charge</v>
      </c>
      <c r="N1100" s="39" t="str">
        <f>+VLOOKUP(L1100/1,Map!E:G,3,FALSE)</f>
        <v>KY-CENTRAL</v>
      </c>
    </row>
    <row r="1101" spans="1:14" hidden="1">
      <c r="A1101" s="39" t="s">
        <v>95</v>
      </c>
      <c r="B1101" s="39" t="s">
        <v>96</v>
      </c>
      <c r="C1101" s="39" t="s">
        <v>56</v>
      </c>
      <c r="D1101" s="43">
        <v>43119</v>
      </c>
      <c r="E1101" s="39" t="s">
        <v>35</v>
      </c>
      <c r="F1101" s="39" t="s">
        <v>43</v>
      </c>
      <c r="G1101" s="39" t="s">
        <v>275</v>
      </c>
      <c r="H1101" s="39" t="s">
        <v>946</v>
      </c>
      <c r="I1101" s="39" t="s">
        <v>99</v>
      </c>
      <c r="J1101" s="44">
        <v>-248.77</v>
      </c>
      <c r="K1101" s="39" t="s">
        <v>100</v>
      </c>
      <c r="L1101" s="39" t="s">
        <v>58</v>
      </c>
      <c r="M1101" s="39" t="str">
        <f>+VLOOKUP(C1101/1,Map!A:B,2,FALSE)</f>
        <v>Other revenue - late payment charge</v>
      </c>
      <c r="N1101" s="39" t="str">
        <f>+VLOOKUP(L1101/1,Map!E:G,3,FALSE)</f>
        <v>KY-CORPORATE</v>
      </c>
    </row>
    <row r="1102" spans="1:14" hidden="1">
      <c r="A1102" s="39" t="s">
        <v>95</v>
      </c>
      <c r="B1102" s="39" t="s">
        <v>96</v>
      </c>
      <c r="C1102" s="39" t="s">
        <v>56</v>
      </c>
      <c r="D1102" s="43">
        <v>43119</v>
      </c>
      <c r="E1102" s="39" t="s">
        <v>35</v>
      </c>
      <c r="F1102" s="39" t="s">
        <v>43</v>
      </c>
      <c r="G1102" s="39" t="s">
        <v>275</v>
      </c>
      <c r="H1102" s="39" t="s">
        <v>946</v>
      </c>
      <c r="I1102" s="39" t="s">
        <v>99</v>
      </c>
      <c r="J1102" s="44">
        <v>-37.42</v>
      </c>
      <c r="K1102" s="39" t="s">
        <v>100</v>
      </c>
      <c r="L1102" s="39" t="s">
        <v>64</v>
      </c>
      <c r="M1102" s="39" t="str">
        <f>+VLOOKUP(C1102/1,Map!A:B,2,FALSE)</f>
        <v>Other revenue - late payment charge</v>
      </c>
      <c r="N1102" s="39" t="str">
        <f>+VLOOKUP(L1102/1,Map!E:G,3,FALSE)</f>
        <v>KY-NORTH</v>
      </c>
    </row>
    <row r="1103" spans="1:14" hidden="1">
      <c r="A1103" s="39" t="s">
        <v>95</v>
      </c>
      <c r="B1103" s="39" t="s">
        <v>96</v>
      </c>
      <c r="C1103" s="39" t="s">
        <v>56</v>
      </c>
      <c r="D1103" s="43">
        <v>43119</v>
      </c>
      <c r="E1103" s="39" t="s">
        <v>35</v>
      </c>
      <c r="F1103" s="39" t="s">
        <v>43</v>
      </c>
      <c r="G1103" s="39" t="s">
        <v>275</v>
      </c>
      <c r="H1103" s="39" t="s">
        <v>946</v>
      </c>
      <c r="I1103" s="39" t="s">
        <v>99</v>
      </c>
      <c r="J1103" s="44">
        <v>-3164.37</v>
      </c>
      <c r="K1103" s="39" t="s">
        <v>100</v>
      </c>
      <c r="L1103" s="39" t="s">
        <v>60</v>
      </c>
      <c r="M1103" s="39" t="str">
        <f>+VLOOKUP(C1103/1,Map!A:B,2,FALSE)</f>
        <v>Other revenue - late payment charge</v>
      </c>
      <c r="N1103" s="39" t="str">
        <f>+VLOOKUP(L1103/1,Map!E:G,3,FALSE)</f>
        <v>KY-CENTRAL</v>
      </c>
    </row>
    <row r="1104" spans="1:14" hidden="1">
      <c r="A1104" s="39" t="s">
        <v>95</v>
      </c>
      <c r="B1104" s="39" t="s">
        <v>96</v>
      </c>
      <c r="C1104" s="39" t="s">
        <v>56</v>
      </c>
      <c r="D1104" s="43">
        <v>43110</v>
      </c>
      <c r="E1104" s="39" t="s">
        <v>35</v>
      </c>
      <c r="F1104" s="39" t="s">
        <v>43</v>
      </c>
      <c r="G1104" s="39" t="s">
        <v>275</v>
      </c>
      <c r="H1104" s="39" t="s">
        <v>947</v>
      </c>
      <c r="I1104" s="39" t="s">
        <v>244</v>
      </c>
      <c r="J1104" s="44">
        <v>3.29</v>
      </c>
      <c r="K1104" s="39" t="s">
        <v>100</v>
      </c>
      <c r="L1104" s="39" t="s">
        <v>60</v>
      </c>
      <c r="M1104" s="39" t="str">
        <f>+VLOOKUP(C1104/1,Map!A:B,2,FALSE)</f>
        <v>Other revenue - late payment charge</v>
      </c>
      <c r="N1104" s="39" t="str">
        <f>+VLOOKUP(L1104/1,Map!E:G,3,FALSE)</f>
        <v>KY-CENTRAL</v>
      </c>
    </row>
    <row r="1105" spans="1:14" hidden="1">
      <c r="A1105" s="39" t="s">
        <v>95</v>
      </c>
      <c r="B1105" s="39" t="s">
        <v>96</v>
      </c>
      <c r="C1105" s="39" t="s">
        <v>56</v>
      </c>
      <c r="D1105" s="43">
        <v>43115</v>
      </c>
      <c r="E1105" s="39" t="s">
        <v>35</v>
      </c>
      <c r="F1105" s="39" t="s">
        <v>43</v>
      </c>
      <c r="G1105" s="39" t="s">
        <v>275</v>
      </c>
      <c r="H1105" s="39" t="s">
        <v>948</v>
      </c>
      <c r="I1105" s="39" t="s">
        <v>244</v>
      </c>
      <c r="J1105" s="44">
        <v>1.7</v>
      </c>
      <c r="K1105" s="39" t="s">
        <v>100</v>
      </c>
      <c r="L1105" s="39" t="s">
        <v>60</v>
      </c>
      <c r="M1105" s="39" t="str">
        <f>+VLOOKUP(C1105/1,Map!A:B,2,FALSE)</f>
        <v>Other revenue - late payment charge</v>
      </c>
      <c r="N1105" s="39" t="str">
        <f>+VLOOKUP(L1105/1,Map!E:G,3,FALSE)</f>
        <v>KY-CENTRAL</v>
      </c>
    </row>
    <row r="1106" spans="1:14" hidden="1">
      <c r="A1106" s="39" t="s">
        <v>95</v>
      </c>
      <c r="B1106" s="39" t="s">
        <v>96</v>
      </c>
      <c r="C1106" s="39" t="s">
        <v>56</v>
      </c>
      <c r="D1106" s="43">
        <v>43117</v>
      </c>
      <c r="E1106" s="39" t="s">
        <v>35</v>
      </c>
      <c r="F1106" s="39" t="s">
        <v>43</v>
      </c>
      <c r="G1106" s="39" t="s">
        <v>275</v>
      </c>
      <c r="H1106" s="39" t="s">
        <v>949</v>
      </c>
      <c r="I1106" s="39" t="s">
        <v>244</v>
      </c>
      <c r="J1106" s="44">
        <v>0.7</v>
      </c>
      <c r="K1106" s="39" t="s">
        <v>100</v>
      </c>
      <c r="L1106" s="39" t="s">
        <v>60</v>
      </c>
      <c r="M1106" s="39" t="str">
        <f>+VLOOKUP(C1106/1,Map!A:B,2,FALSE)</f>
        <v>Other revenue - late payment charge</v>
      </c>
      <c r="N1106" s="39" t="str">
        <f>+VLOOKUP(L1106/1,Map!E:G,3,FALSE)</f>
        <v>KY-CENTRAL</v>
      </c>
    </row>
    <row r="1107" spans="1:14" hidden="1">
      <c r="A1107" s="39" t="s">
        <v>95</v>
      </c>
      <c r="B1107" s="39" t="s">
        <v>96</v>
      </c>
      <c r="C1107" s="39" t="s">
        <v>56</v>
      </c>
      <c r="D1107" s="43">
        <v>43118</v>
      </c>
      <c r="E1107" s="39" t="s">
        <v>35</v>
      </c>
      <c r="F1107" s="39" t="s">
        <v>43</v>
      </c>
      <c r="G1107" s="39" t="s">
        <v>275</v>
      </c>
      <c r="H1107" s="39" t="s">
        <v>950</v>
      </c>
      <c r="I1107" s="39" t="s">
        <v>244</v>
      </c>
      <c r="J1107" s="44">
        <v>2.06</v>
      </c>
      <c r="K1107" s="39" t="s">
        <v>100</v>
      </c>
      <c r="L1107" s="39" t="s">
        <v>60</v>
      </c>
      <c r="M1107" s="39" t="str">
        <f>+VLOOKUP(C1107/1,Map!A:B,2,FALSE)</f>
        <v>Other revenue - late payment charge</v>
      </c>
      <c r="N1107" s="39" t="str">
        <f>+VLOOKUP(L1107/1,Map!E:G,3,FALSE)</f>
        <v>KY-CENTRAL</v>
      </c>
    </row>
    <row r="1108" spans="1:14" hidden="1">
      <c r="A1108" s="39" t="s">
        <v>95</v>
      </c>
      <c r="B1108" s="39" t="s">
        <v>96</v>
      </c>
      <c r="C1108" s="39" t="s">
        <v>56</v>
      </c>
      <c r="D1108" s="43">
        <v>43118</v>
      </c>
      <c r="E1108" s="39" t="s">
        <v>35</v>
      </c>
      <c r="F1108" s="39" t="s">
        <v>43</v>
      </c>
      <c r="G1108" s="39" t="s">
        <v>275</v>
      </c>
      <c r="H1108" s="39" t="s">
        <v>951</v>
      </c>
      <c r="I1108" s="39" t="s">
        <v>244</v>
      </c>
      <c r="J1108" s="44">
        <v>0.42</v>
      </c>
      <c r="K1108" s="39" t="s">
        <v>100</v>
      </c>
      <c r="L1108" s="39" t="s">
        <v>60</v>
      </c>
      <c r="M1108" s="39" t="str">
        <f>+VLOOKUP(C1108/1,Map!A:B,2,FALSE)</f>
        <v>Other revenue - late payment charge</v>
      </c>
      <c r="N1108" s="39" t="str">
        <f>+VLOOKUP(L1108/1,Map!E:G,3,FALSE)</f>
        <v>KY-CENTRAL</v>
      </c>
    </row>
    <row r="1109" spans="1:14" hidden="1">
      <c r="A1109" s="39" t="s">
        <v>95</v>
      </c>
      <c r="B1109" s="39" t="s">
        <v>96</v>
      </c>
      <c r="C1109" s="39" t="s">
        <v>56</v>
      </c>
      <c r="D1109" s="43">
        <v>43119</v>
      </c>
      <c r="E1109" s="39" t="s">
        <v>35</v>
      </c>
      <c r="F1109" s="39" t="s">
        <v>43</v>
      </c>
      <c r="G1109" s="39" t="s">
        <v>275</v>
      </c>
      <c r="H1109" s="39" t="s">
        <v>952</v>
      </c>
      <c r="I1109" s="39" t="s">
        <v>244</v>
      </c>
      <c r="J1109" s="44">
        <v>1.6</v>
      </c>
      <c r="K1109" s="39" t="s">
        <v>100</v>
      </c>
      <c r="L1109" s="39" t="s">
        <v>64</v>
      </c>
      <c r="M1109" s="39" t="str">
        <f>+VLOOKUP(C1109/1,Map!A:B,2,FALSE)</f>
        <v>Other revenue - late payment charge</v>
      </c>
      <c r="N1109" s="39" t="str">
        <f>+VLOOKUP(L1109/1,Map!E:G,3,FALSE)</f>
        <v>KY-NORTH</v>
      </c>
    </row>
    <row r="1110" spans="1:14" hidden="1">
      <c r="A1110" s="39" t="s">
        <v>95</v>
      </c>
      <c r="B1110" s="39" t="s">
        <v>96</v>
      </c>
      <c r="C1110" s="39" t="s">
        <v>56</v>
      </c>
      <c r="D1110" s="43">
        <v>43119</v>
      </c>
      <c r="E1110" s="39" t="s">
        <v>35</v>
      </c>
      <c r="F1110" s="39" t="s">
        <v>43</v>
      </c>
      <c r="G1110" s="39" t="s">
        <v>275</v>
      </c>
      <c r="H1110" s="39" t="s">
        <v>952</v>
      </c>
      <c r="I1110" s="39" t="s">
        <v>244</v>
      </c>
      <c r="J1110" s="44">
        <v>12.77</v>
      </c>
      <c r="K1110" s="39" t="s">
        <v>100</v>
      </c>
      <c r="L1110" s="39" t="s">
        <v>60</v>
      </c>
      <c r="M1110" s="39" t="str">
        <f>+VLOOKUP(C1110/1,Map!A:B,2,FALSE)</f>
        <v>Other revenue - late payment charge</v>
      </c>
      <c r="N1110" s="39" t="str">
        <f>+VLOOKUP(L1110/1,Map!E:G,3,FALSE)</f>
        <v>KY-CENTRAL</v>
      </c>
    </row>
    <row r="1111" spans="1:14" hidden="1">
      <c r="A1111" s="39" t="s">
        <v>95</v>
      </c>
      <c r="B1111" s="39" t="s">
        <v>96</v>
      </c>
      <c r="C1111" s="39" t="s">
        <v>56</v>
      </c>
      <c r="D1111" s="43">
        <v>43119</v>
      </c>
      <c r="E1111" s="39" t="s">
        <v>35</v>
      </c>
      <c r="F1111" s="39" t="s">
        <v>43</v>
      </c>
      <c r="G1111" s="39" t="s">
        <v>275</v>
      </c>
      <c r="H1111" s="39" t="s">
        <v>953</v>
      </c>
      <c r="I1111" s="39" t="s">
        <v>99</v>
      </c>
      <c r="J1111" s="44">
        <v>-13.58</v>
      </c>
      <c r="K1111" s="39" t="s">
        <v>100</v>
      </c>
      <c r="L1111" s="39" t="s">
        <v>60</v>
      </c>
      <c r="M1111" s="39" t="str">
        <f>+VLOOKUP(C1111/1,Map!A:B,2,FALSE)</f>
        <v>Other revenue - late payment charge</v>
      </c>
      <c r="N1111" s="39" t="str">
        <f>+VLOOKUP(L1111/1,Map!E:G,3,FALSE)</f>
        <v>KY-CENTRAL</v>
      </c>
    </row>
    <row r="1112" spans="1:14" hidden="1">
      <c r="A1112" s="39" t="s">
        <v>95</v>
      </c>
      <c r="B1112" s="39" t="s">
        <v>96</v>
      </c>
      <c r="C1112" s="39" t="s">
        <v>56</v>
      </c>
      <c r="D1112" s="43">
        <v>43122</v>
      </c>
      <c r="E1112" s="39" t="s">
        <v>35</v>
      </c>
      <c r="F1112" s="39" t="s">
        <v>43</v>
      </c>
      <c r="G1112" s="39" t="s">
        <v>275</v>
      </c>
      <c r="H1112" s="39" t="s">
        <v>954</v>
      </c>
      <c r="I1112" s="39" t="s">
        <v>99</v>
      </c>
      <c r="J1112" s="44">
        <v>-282.64</v>
      </c>
      <c r="K1112" s="39" t="s">
        <v>100</v>
      </c>
      <c r="L1112" s="39" t="s">
        <v>60</v>
      </c>
      <c r="M1112" s="39" t="str">
        <f>+VLOOKUP(C1112/1,Map!A:B,2,FALSE)</f>
        <v>Other revenue - late payment charge</v>
      </c>
      <c r="N1112" s="39" t="str">
        <f>+VLOOKUP(L1112/1,Map!E:G,3,FALSE)</f>
        <v>KY-CENTRAL</v>
      </c>
    </row>
    <row r="1113" spans="1:14" hidden="1">
      <c r="A1113" s="39" t="s">
        <v>95</v>
      </c>
      <c r="B1113" s="39" t="s">
        <v>96</v>
      </c>
      <c r="C1113" s="39" t="s">
        <v>56</v>
      </c>
      <c r="D1113" s="43">
        <v>43122</v>
      </c>
      <c r="E1113" s="39" t="s">
        <v>35</v>
      </c>
      <c r="F1113" s="39" t="s">
        <v>43</v>
      </c>
      <c r="G1113" s="39" t="s">
        <v>275</v>
      </c>
      <c r="H1113" s="39" t="s">
        <v>955</v>
      </c>
      <c r="I1113" s="39" t="s">
        <v>99</v>
      </c>
      <c r="J1113" s="44">
        <v>-138.81</v>
      </c>
      <c r="K1113" s="39" t="s">
        <v>100</v>
      </c>
      <c r="L1113" s="39" t="s">
        <v>58</v>
      </c>
      <c r="M1113" s="39" t="str">
        <f>+VLOOKUP(C1113/1,Map!A:B,2,FALSE)</f>
        <v>Other revenue - late payment charge</v>
      </c>
      <c r="N1113" s="39" t="str">
        <f>+VLOOKUP(L1113/1,Map!E:G,3,FALSE)</f>
        <v>KY-CORPORATE</v>
      </c>
    </row>
    <row r="1114" spans="1:14" hidden="1">
      <c r="A1114" s="39" t="s">
        <v>95</v>
      </c>
      <c r="B1114" s="39" t="s">
        <v>96</v>
      </c>
      <c r="C1114" s="39" t="s">
        <v>56</v>
      </c>
      <c r="D1114" s="43">
        <v>43122</v>
      </c>
      <c r="E1114" s="39" t="s">
        <v>35</v>
      </c>
      <c r="F1114" s="39" t="s">
        <v>43</v>
      </c>
      <c r="G1114" s="39" t="s">
        <v>275</v>
      </c>
      <c r="H1114" s="39" t="s">
        <v>955</v>
      </c>
      <c r="I1114" s="39" t="s">
        <v>99</v>
      </c>
      <c r="J1114" s="44">
        <v>-3488.84</v>
      </c>
      <c r="K1114" s="39" t="s">
        <v>100</v>
      </c>
      <c r="L1114" s="39" t="s">
        <v>60</v>
      </c>
      <c r="M1114" s="39" t="str">
        <f>+VLOOKUP(C1114/1,Map!A:B,2,FALSE)</f>
        <v>Other revenue - late payment charge</v>
      </c>
      <c r="N1114" s="39" t="str">
        <f>+VLOOKUP(L1114/1,Map!E:G,3,FALSE)</f>
        <v>KY-CENTRAL</v>
      </c>
    </row>
    <row r="1115" spans="1:14" hidden="1">
      <c r="A1115" s="39" t="s">
        <v>95</v>
      </c>
      <c r="B1115" s="39" t="s">
        <v>96</v>
      </c>
      <c r="C1115" s="39" t="s">
        <v>56</v>
      </c>
      <c r="D1115" s="43">
        <v>43122</v>
      </c>
      <c r="E1115" s="39" t="s">
        <v>35</v>
      </c>
      <c r="F1115" s="39" t="s">
        <v>43</v>
      </c>
      <c r="G1115" s="39" t="s">
        <v>275</v>
      </c>
      <c r="H1115" s="39" t="s">
        <v>955</v>
      </c>
      <c r="I1115" s="39" t="s">
        <v>99</v>
      </c>
      <c r="J1115" s="44">
        <v>-5.84</v>
      </c>
      <c r="K1115" s="39" t="s">
        <v>100</v>
      </c>
      <c r="L1115" s="39" t="s">
        <v>64</v>
      </c>
      <c r="M1115" s="39" t="str">
        <f>+VLOOKUP(C1115/1,Map!A:B,2,FALSE)</f>
        <v>Other revenue - late payment charge</v>
      </c>
      <c r="N1115" s="39" t="str">
        <f>+VLOOKUP(L1115/1,Map!E:G,3,FALSE)</f>
        <v>KY-NORTH</v>
      </c>
    </row>
    <row r="1116" spans="1:14" hidden="1">
      <c r="A1116" s="39" t="s">
        <v>95</v>
      </c>
      <c r="B1116" s="39" t="s">
        <v>96</v>
      </c>
      <c r="C1116" s="39" t="s">
        <v>56</v>
      </c>
      <c r="D1116" s="43">
        <v>43103</v>
      </c>
      <c r="E1116" s="39" t="s">
        <v>35</v>
      </c>
      <c r="F1116" s="39" t="s">
        <v>43</v>
      </c>
      <c r="G1116" s="39" t="s">
        <v>275</v>
      </c>
      <c r="H1116" s="39" t="s">
        <v>956</v>
      </c>
      <c r="I1116" s="39" t="s">
        <v>244</v>
      </c>
      <c r="J1116" s="44">
        <v>2.38</v>
      </c>
      <c r="K1116" s="39" t="s">
        <v>100</v>
      </c>
      <c r="L1116" s="39" t="s">
        <v>60</v>
      </c>
      <c r="M1116" s="39" t="str">
        <f>+VLOOKUP(C1116/1,Map!A:B,2,FALSE)</f>
        <v>Other revenue - late payment charge</v>
      </c>
      <c r="N1116" s="39" t="str">
        <f>+VLOOKUP(L1116/1,Map!E:G,3,FALSE)</f>
        <v>KY-CENTRAL</v>
      </c>
    </row>
    <row r="1117" spans="1:14" hidden="1">
      <c r="A1117" s="39" t="s">
        <v>95</v>
      </c>
      <c r="B1117" s="39" t="s">
        <v>96</v>
      </c>
      <c r="C1117" s="39" t="s">
        <v>56</v>
      </c>
      <c r="D1117" s="43">
        <v>43108</v>
      </c>
      <c r="E1117" s="39" t="s">
        <v>35</v>
      </c>
      <c r="F1117" s="39" t="s">
        <v>43</v>
      </c>
      <c r="G1117" s="39" t="s">
        <v>275</v>
      </c>
      <c r="H1117" s="39" t="s">
        <v>957</v>
      </c>
      <c r="I1117" s="39" t="s">
        <v>244</v>
      </c>
      <c r="J1117" s="44">
        <v>0.4</v>
      </c>
      <c r="K1117" s="39" t="s">
        <v>100</v>
      </c>
      <c r="L1117" s="39" t="s">
        <v>60</v>
      </c>
      <c r="M1117" s="39" t="str">
        <f>+VLOOKUP(C1117/1,Map!A:B,2,FALSE)</f>
        <v>Other revenue - late payment charge</v>
      </c>
      <c r="N1117" s="39" t="str">
        <f>+VLOOKUP(L1117/1,Map!E:G,3,FALSE)</f>
        <v>KY-CENTRAL</v>
      </c>
    </row>
    <row r="1118" spans="1:14" hidden="1">
      <c r="A1118" s="39" t="s">
        <v>95</v>
      </c>
      <c r="B1118" s="39" t="s">
        <v>96</v>
      </c>
      <c r="C1118" s="39" t="s">
        <v>56</v>
      </c>
      <c r="D1118" s="43">
        <v>43116</v>
      </c>
      <c r="E1118" s="39" t="s">
        <v>35</v>
      </c>
      <c r="F1118" s="39" t="s">
        <v>43</v>
      </c>
      <c r="G1118" s="39" t="s">
        <v>275</v>
      </c>
      <c r="H1118" s="39" t="s">
        <v>958</v>
      </c>
      <c r="I1118" s="39" t="s">
        <v>244</v>
      </c>
      <c r="J1118" s="44">
        <v>2</v>
      </c>
      <c r="K1118" s="39" t="s">
        <v>100</v>
      </c>
      <c r="L1118" s="39" t="s">
        <v>60</v>
      </c>
      <c r="M1118" s="39" t="str">
        <f>+VLOOKUP(C1118/1,Map!A:B,2,FALSE)</f>
        <v>Other revenue - late payment charge</v>
      </c>
      <c r="N1118" s="39" t="str">
        <f>+VLOOKUP(L1118/1,Map!E:G,3,FALSE)</f>
        <v>KY-CENTRAL</v>
      </c>
    </row>
    <row r="1119" spans="1:14" hidden="1">
      <c r="A1119" s="39" t="s">
        <v>95</v>
      </c>
      <c r="B1119" s="39" t="s">
        <v>96</v>
      </c>
      <c r="C1119" s="39" t="s">
        <v>56</v>
      </c>
      <c r="D1119" s="43">
        <v>43119</v>
      </c>
      <c r="E1119" s="39" t="s">
        <v>35</v>
      </c>
      <c r="F1119" s="39" t="s">
        <v>43</v>
      </c>
      <c r="G1119" s="39" t="s">
        <v>275</v>
      </c>
      <c r="H1119" s="39" t="s">
        <v>959</v>
      </c>
      <c r="I1119" s="39" t="s">
        <v>244</v>
      </c>
      <c r="J1119" s="44">
        <v>10.37</v>
      </c>
      <c r="K1119" s="39" t="s">
        <v>100</v>
      </c>
      <c r="L1119" s="39" t="s">
        <v>60</v>
      </c>
      <c r="M1119" s="39" t="str">
        <f>+VLOOKUP(C1119/1,Map!A:B,2,FALSE)</f>
        <v>Other revenue - late payment charge</v>
      </c>
      <c r="N1119" s="39" t="str">
        <f>+VLOOKUP(L1119/1,Map!E:G,3,FALSE)</f>
        <v>KY-CENTRAL</v>
      </c>
    </row>
    <row r="1120" spans="1:14" hidden="1">
      <c r="A1120" s="39" t="s">
        <v>95</v>
      </c>
      <c r="B1120" s="39" t="s">
        <v>96</v>
      </c>
      <c r="C1120" s="39" t="s">
        <v>56</v>
      </c>
      <c r="D1120" s="43">
        <v>43119</v>
      </c>
      <c r="E1120" s="39" t="s">
        <v>35</v>
      </c>
      <c r="F1120" s="39" t="s">
        <v>43</v>
      </c>
      <c r="G1120" s="39" t="s">
        <v>275</v>
      </c>
      <c r="H1120" s="39" t="s">
        <v>960</v>
      </c>
      <c r="I1120" s="39" t="s">
        <v>244</v>
      </c>
      <c r="J1120" s="44">
        <v>3.19</v>
      </c>
      <c r="K1120" s="39" t="s">
        <v>100</v>
      </c>
      <c r="L1120" s="39" t="s">
        <v>60</v>
      </c>
      <c r="M1120" s="39" t="str">
        <f>+VLOOKUP(C1120/1,Map!A:B,2,FALSE)</f>
        <v>Other revenue - late payment charge</v>
      </c>
      <c r="N1120" s="39" t="str">
        <f>+VLOOKUP(L1120/1,Map!E:G,3,FALSE)</f>
        <v>KY-CENTRAL</v>
      </c>
    </row>
    <row r="1121" spans="1:14" hidden="1">
      <c r="A1121" s="39" t="s">
        <v>95</v>
      </c>
      <c r="B1121" s="39" t="s">
        <v>96</v>
      </c>
      <c r="C1121" s="39" t="s">
        <v>56</v>
      </c>
      <c r="D1121" s="43">
        <v>43120</v>
      </c>
      <c r="E1121" s="39" t="s">
        <v>35</v>
      </c>
      <c r="F1121" s="39" t="s">
        <v>43</v>
      </c>
      <c r="G1121" s="39" t="s">
        <v>275</v>
      </c>
      <c r="H1121" s="39" t="s">
        <v>961</v>
      </c>
      <c r="I1121" s="39" t="s">
        <v>244</v>
      </c>
      <c r="J1121" s="44">
        <v>29.1</v>
      </c>
      <c r="K1121" s="39" t="s">
        <v>100</v>
      </c>
      <c r="L1121" s="39" t="s">
        <v>60</v>
      </c>
      <c r="M1121" s="39" t="str">
        <f>+VLOOKUP(C1121/1,Map!A:B,2,FALSE)</f>
        <v>Other revenue - late payment charge</v>
      </c>
      <c r="N1121" s="39" t="str">
        <f>+VLOOKUP(L1121/1,Map!E:G,3,FALSE)</f>
        <v>KY-CENTRAL</v>
      </c>
    </row>
    <row r="1122" spans="1:14" hidden="1">
      <c r="A1122" s="39" t="s">
        <v>95</v>
      </c>
      <c r="B1122" s="39" t="s">
        <v>96</v>
      </c>
      <c r="C1122" s="39" t="s">
        <v>56</v>
      </c>
      <c r="D1122" s="43">
        <v>43122</v>
      </c>
      <c r="E1122" s="39" t="s">
        <v>35</v>
      </c>
      <c r="F1122" s="39" t="s">
        <v>43</v>
      </c>
      <c r="G1122" s="39" t="s">
        <v>275</v>
      </c>
      <c r="H1122" s="39" t="s">
        <v>962</v>
      </c>
      <c r="I1122" s="39" t="s">
        <v>244</v>
      </c>
      <c r="J1122" s="44">
        <v>0.66</v>
      </c>
      <c r="K1122" s="39" t="s">
        <v>100</v>
      </c>
      <c r="L1122" s="39" t="s">
        <v>60</v>
      </c>
      <c r="M1122" s="39" t="str">
        <f>+VLOOKUP(C1122/1,Map!A:B,2,FALSE)</f>
        <v>Other revenue - late payment charge</v>
      </c>
      <c r="N1122" s="39" t="str">
        <f>+VLOOKUP(L1122/1,Map!E:G,3,FALSE)</f>
        <v>KY-CENTRAL</v>
      </c>
    </row>
    <row r="1123" spans="1:14" hidden="1">
      <c r="A1123" s="39" t="s">
        <v>95</v>
      </c>
      <c r="B1123" s="39" t="s">
        <v>96</v>
      </c>
      <c r="C1123" s="39" t="s">
        <v>56</v>
      </c>
      <c r="D1123" s="43">
        <v>43119</v>
      </c>
      <c r="E1123" s="39" t="s">
        <v>35</v>
      </c>
      <c r="F1123" s="39" t="s">
        <v>43</v>
      </c>
      <c r="G1123" s="39" t="s">
        <v>275</v>
      </c>
      <c r="H1123" s="39" t="s">
        <v>963</v>
      </c>
      <c r="I1123" s="39" t="s">
        <v>99</v>
      </c>
      <c r="J1123" s="44">
        <v>-361.62</v>
      </c>
      <c r="K1123" s="39" t="s">
        <v>100</v>
      </c>
      <c r="L1123" s="39" t="s">
        <v>60</v>
      </c>
      <c r="M1123" s="39" t="str">
        <f>+VLOOKUP(C1123/1,Map!A:B,2,FALSE)</f>
        <v>Other revenue - late payment charge</v>
      </c>
      <c r="N1123" s="39" t="str">
        <f>+VLOOKUP(L1123/1,Map!E:G,3,FALSE)</f>
        <v>KY-CENTRAL</v>
      </c>
    </row>
    <row r="1124" spans="1:14" hidden="1">
      <c r="A1124" s="39" t="s">
        <v>95</v>
      </c>
      <c r="B1124" s="39" t="s">
        <v>96</v>
      </c>
      <c r="C1124" s="39" t="s">
        <v>56</v>
      </c>
      <c r="D1124" s="43">
        <v>43120</v>
      </c>
      <c r="E1124" s="39" t="s">
        <v>35</v>
      </c>
      <c r="F1124" s="39" t="s">
        <v>43</v>
      </c>
      <c r="G1124" s="39" t="s">
        <v>275</v>
      </c>
      <c r="H1124" s="39" t="s">
        <v>964</v>
      </c>
      <c r="I1124" s="39" t="s">
        <v>99</v>
      </c>
      <c r="J1124" s="44">
        <v>-65.13</v>
      </c>
      <c r="K1124" s="39" t="s">
        <v>100</v>
      </c>
      <c r="L1124" s="39" t="s">
        <v>60</v>
      </c>
      <c r="M1124" s="39" t="str">
        <f>+VLOOKUP(C1124/1,Map!A:B,2,FALSE)</f>
        <v>Other revenue - late payment charge</v>
      </c>
      <c r="N1124" s="39" t="str">
        <f>+VLOOKUP(L1124/1,Map!E:G,3,FALSE)</f>
        <v>KY-CENTRAL</v>
      </c>
    </row>
    <row r="1125" spans="1:14" hidden="1">
      <c r="A1125" s="39" t="s">
        <v>95</v>
      </c>
      <c r="B1125" s="39" t="s">
        <v>96</v>
      </c>
      <c r="C1125" s="39" t="s">
        <v>56</v>
      </c>
      <c r="D1125" s="43">
        <v>43122</v>
      </c>
      <c r="E1125" s="39" t="s">
        <v>35</v>
      </c>
      <c r="F1125" s="39" t="s">
        <v>43</v>
      </c>
      <c r="G1125" s="39" t="s">
        <v>275</v>
      </c>
      <c r="H1125" s="39" t="s">
        <v>965</v>
      </c>
      <c r="I1125" s="39" t="s">
        <v>99</v>
      </c>
      <c r="J1125" s="44">
        <v>-54.78</v>
      </c>
      <c r="K1125" s="39" t="s">
        <v>100</v>
      </c>
      <c r="L1125" s="39" t="s">
        <v>60</v>
      </c>
      <c r="M1125" s="39" t="str">
        <f>+VLOOKUP(C1125/1,Map!A:B,2,FALSE)</f>
        <v>Other revenue - late payment charge</v>
      </c>
      <c r="N1125" s="39" t="str">
        <f>+VLOOKUP(L1125/1,Map!E:G,3,FALSE)</f>
        <v>KY-CENTRAL</v>
      </c>
    </row>
    <row r="1126" spans="1:14" hidden="1">
      <c r="A1126" s="39" t="s">
        <v>95</v>
      </c>
      <c r="B1126" s="39" t="s">
        <v>96</v>
      </c>
      <c r="C1126" s="39" t="s">
        <v>56</v>
      </c>
      <c r="D1126" s="43">
        <v>43123</v>
      </c>
      <c r="E1126" s="39" t="s">
        <v>35</v>
      </c>
      <c r="F1126" s="39" t="s">
        <v>43</v>
      </c>
      <c r="G1126" s="39" t="s">
        <v>275</v>
      </c>
      <c r="H1126" s="39" t="s">
        <v>966</v>
      </c>
      <c r="I1126" s="39" t="s">
        <v>99</v>
      </c>
      <c r="J1126" s="44">
        <v>-2978</v>
      </c>
      <c r="K1126" s="39" t="s">
        <v>100</v>
      </c>
      <c r="L1126" s="39" t="s">
        <v>60</v>
      </c>
      <c r="M1126" s="39" t="str">
        <f>+VLOOKUP(C1126/1,Map!A:B,2,FALSE)</f>
        <v>Other revenue - late payment charge</v>
      </c>
      <c r="N1126" s="39" t="str">
        <f>+VLOOKUP(L1126/1,Map!E:G,3,FALSE)</f>
        <v>KY-CENTRAL</v>
      </c>
    </row>
    <row r="1127" spans="1:14" hidden="1">
      <c r="A1127" s="39" t="s">
        <v>95</v>
      </c>
      <c r="B1127" s="39" t="s">
        <v>96</v>
      </c>
      <c r="C1127" s="39" t="s">
        <v>56</v>
      </c>
      <c r="D1127" s="43">
        <v>43123</v>
      </c>
      <c r="E1127" s="39" t="s">
        <v>35</v>
      </c>
      <c r="F1127" s="39" t="s">
        <v>43</v>
      </c>
      <c r="G1127" s="39" t="s">
        <v>275</v>
      </c>
      <c r="H1127" s="39" t="s">
        <v>966</v>
      </c>
      <c r="I1127" s="39" t="s">
        <v>99</v>
      </c>
      <c r="J1127" s="44">
        <v>-10.87</v>
      </c>
      <c r="K1127" s="39" t="s">
        <v>100</v>
      </c>
      <c r="L1127" s="39" t="s">
        <v>58</v>
      </c>
      <c r="M1127" s="39" t="str">
        <f>+VLOOKUP(C1127/1,Map!A:B,2,FALSE)</f>
        <v>Other revenue - late payment charge</v>
      </c>
      <c r="N1127" s="39" t="str">
        <f>+VLOOKUP(L1127/1,Map!E:G,3,FALSE)</f>
        <v>KY-CORPORATE</v>
      </c>
    </row>
    <row r="1128" spans="1:14" hidden="1">
      <c r="A1128" s="39" t="s">
        <v>95</v>
      </c>
      <c r="B1128" s="39" t="s">
        <v>96</v>
      </c>
      <c r="C1128" s="39" t="s">
        <v>56</v>
      </c>
      <c r="D1128" s="43">
        <v>43123</v>
      </c>
      <c r="E1128" s="39" t="s">
        <v>35</v>
      </c>
      <c r="F1128" s="39" t="s">
        <v>43</v>
      </c>
      <c r="G1128" s="39" t="s">
        <v>275</v>
      </c>
      <c r="H1128" s="39" t="s">
        <v>966</v>
      </c>
      <c r="I1128" s="39" t="s">
        <v>99</v>
      </c>
      <c r="J1128" s="44">
        <v>-19.010000000000002</v>
      </c>
      <c r="K1128" s="39" t="s">
        <v>100</v>
      </c>
      <c r="L1128" s="39" t="s">
        <v>64</v>
      </c>
      <c r="M1128" s="39" t="str">
        <f>+VLOOKUP(C1128/1,Map!A:B,2,FALSE)</f>
        <v>Other revenue - late payment charge</v>
      </c>
      <c r="N1128" s="39" t="str">
        <f>+VLOOKUP(L1128/1,Map!E:G,3,FALSE)</f>
        <v>KY-NORTH</v>
      </c>
    </row>
    <row r="1129" spans="1:14" hidden="1">
      <c r="A1129" s="39" t="s">
        <v>95</v>
      </c>
      <c r="B1129" s="39" t="s">
        <v>96</v>
      </c>
      <c r="C1129" s="39" t="s">
        <v>56</v>
      </c>
      <c r="D1129" s="43">
        <v>43124</v>
      </c>
      <c r="E1129" s="39" t="s">
        <v>35</v>
      </c>
      <c r="F1129" s="39" t="s">
        <v>43</v>
      </c>
      <c r="G1129" s="39" t="s">
        <v>275</v>
      </c>
      <c r="H1129" s="39" t="s">
        <v>967</v>
      </c>
      <c r="I1129" s="39" t="s">
        <v>99</v>
      </c>
      <c r="J1129" s="44">
        <v>-2.25</v>
      </c>
      <c r="K1129" s="39" t="s">
        <v>100</v>
      </c>
      <c r="L1129" s="39" t="s">
        <v>64</v>
      </c>
      <c r="M1129" s="39" t="str">
        <f>+VLOOKUP(C1129/1,Map!A:B,2,FALSE)</f>
        <v>Other revenue - late payment charge</v>
      </c>
      <c r="N1129" s="39" t="str">
        <f>+VLOOKUP(L1129/1,Map!E:G,3,FALSE)</f>
        <v>KY-NORTH</v>
      </c>
    </row>
    <row r="1130" spans="1:14" hidden="1">
      <c r="A1130" s="39" t="s">
        <v>95</v>
      </c>
      <c r="B1130" s="39" t="s">
        <v>96</v>
      </c>
      <c r="C1130" s="39" t="s">
        <v>56</v>
      </c>
      <c r="D1130" s="43">
        <v>43124</v>
      </c>
      <c r="E1130" s="39" t="s">
        <v>35</v>
      </c>
      <c r="F1130" s="39" t="s">
        <v>43</v>
      </c>
      <c r="G1130" s="39" t="s">
        <v>275</v>
      </c>
      <c r="H1130" s="39" t="s">
        <v>967</v>
      </c>
      <c r="I1130" s="39" t="s">
        <v>99</v>
      </c>
      <c r="J1130" s="44">
        <v>-7188.69</v>
      </c>
      <c r="K1130" s="39" t="s">
        <v>100</v>
      </c>
      <c r="L1130" s="39" t="s">
        <v>60</v>
      </c>
      <c r="M1130" s="39" t="str">
        <f>+VLOOKUP(C1130/1,Map!A:B,2,FALSE)</f>
        <v>Other revenue - late payment charge</v>
      </c>
      <c r="N1130" s="39" t="str">
        <f>+VLOOKUP(L1130/1,Map!E:G,3,FALSE)</f>
        <v>KY-CENTRAL</v>
      </c>
    </row>
    <row r="1131" spans="1:14" hidden="1">
      <c r="A1131" s="39" t="s">
        <v>95</v>
      </c>
      <c r="B1131" s="39" t="s">
        <v>96</v>
      </c>
      <c r="C1131" s="39" t="s">
        <v>56</v>
      </c>
      <c r="D1131" s="43">
        <v>43124</v>
      </c>
      <c r="E1131" s="39" t="s">
        <v>35</v>
      </c>
      <c r="F1131" s="39" t="s">
        <v>43</v>
      </c>
      <c r="G1131" s="39" t="s">
        <v>275</v>
      </c>
      <c r="H1131" s="39" t="s">
        <v>967</v>
      </c>
      <c r="I1131" s="39" t="s">
        <v>99</v>
      </c>
      <c r="J1131" s="44">
        <v>-5.88</v>
      </c>
      <c r="K1131" s="39" t="s">
        <v>100</v>
      </c>
      <c r="L1131" s="39" t="s">
        <v>58</v>
      </c>
      <c r="M1131" s="39" t="str">
        <f>+VLOOKUP(C1131/1,Map!A:B,2,FALSE)</f>
        <v>Other revenue - late payment charge</v>
      </c>
      <c r="N1131" s="39" t="str">
        <f>+VLOOKUP(L1131/1,Map!E:G,3,FALSE)</f>
        <v>KY-CORPORATE</v>
      </c>
    </row>
    <row r="1132" spans="1:14" hidden="1">
      <c r="A1132" s="39" t="s">
        <v>95</v>
      </c>
      <c r="B1132" s="39" t="s">
        <v>96</v>
      </c>
      <c r="C1132" s="39" t="s">
        <v>56</v>
      </c>
      <c r="D1132" s="43">
        <v>43111</v>
      </c>
      <c r="E1132" s="39" t="s">
        <v>35</v>
      </c>
      <c r="F1132" s="39" t="s">
        <v>43</v>
      </c>
      <c r="G1132" s="39" t="s">
        <v>275</v>
      </c>
      <c r="H1132" s="39" t="s">
        <v>968</v>
      </c>
      <c r="I1132" s="39" t="s">
        <v>244</v>
      </c>
      <c r="J1132" s="44">
        <v>0.95</v>
      </c>
      <c r="K1132" s="39" t="s">
        <v>100</v>
      </c>
      <c r="L1132" s="39" t="s">
        <v>60</v>
      </c>
      <c r="M1132" s="39" t="str">
        <f>+VLOOKUP(C1132/1,Map!A:B,2,FALSE)</f>
        <v>Other revenue - late payment charge</v>
      </c>
      <c r="N1132" s="39" t="str">
        <f>+VLOOKUP(L1132/1,Map!E:G,3,FALSE)</f>
        <v>KY-CENTRAL</v>
      </c>
    </row>
    <row r="1133" spans="1:14" hidden="1">
      <c r="A1133" s="39" t="s">
        <v>95</v>
      </c>
      <c r="B1133" s="39" t="s">
        <v>96</v>
      </c>
      <c r="C1133" s="39" t="s">
        <v>56</v>
      </c>
      <c r="D1133" s="43">
        <v>43117</v>
      </c>
      <c r="E1133" s="39" t="s">
        <v>35</v>
      </c>
      <c r="F1133" s="39" t="s">
        <v>43</v>
      </c>
      <c r="G1133" s="39" t="s">
        <v>275</v>
      </c>
      <c r="H1133" s="39" t="s">
        <v>969</v>
      </c>
      <c r="I1133" s="39" t="s">
        <v>244</v>
      </c>
      <c r="J1133" s="44">
        <v>1.32</v>
      </c>
      <c r="K1133" s="39" t="s">
        <v>100</v>
      </c>
      <c r="L1133" s="39" t="s">
        <v>60</v>
      </c>
      <c r="M1133" s="39" t="str">
        <f>+VLOOKUP(C1133/1,Map!A:B,2,FALSE)</f>
        <v>Other revenue - late payment charge</v>
      </c>
      <c r="N1133" s="39" t="str">
        <f>+VLOOKUP(L1133/1,Map!E:G,3,FALSE)</f>
        <v>KY-CENTRAL</v>
      </c>
    </row>
    <row r="1134" spans="1:14" hidden="1">
      <c r="A1134" s="39" t="s">
        <v>95</v>
      </c>
      <c r="B1134" s="39" t="s">
        <v>96</v>
      </c>
      <c r="C1134" s="39" t="s">
        <v>56</v>
      </c>
      <c r="D1134" s="43">
        <v>43123</v>
      </c>
      <c r="E1134" s="39" t="s">
        <v>35</v>
      </c>
      <c r="F1134" s="39" t="s">
        <v>43</v>
      </c>
      <c r="G1134" s="39" t="s">
        <v>275</v>
      </c>
      <c r="H1134" s="39" t="s">
        <v>970</v>
      </c>
      <c r="I1134" s="39" t="s">
        <v>244</v>
      </c>
      <c r="J1134" s="44">
        <v>3.3</v>
      </c>
      <c r="K1134" s="39" t="s">
        <v>100</v>
      </c>
      <c r="L1134" s="39" t="s">
        <v>60</v>
      </c>
      <c r="M1134" s="39" t="str">
        <f>+VLOOKUP(C1134/1,Map!A:B,2,FALSE)</f>
        <v>Other revenue - late payment charge</v>
      </c>
      <c r="N1134" s="39" t="str">
        <f>+VLOOKUP(L1134/1,Map!E:G,3,FALSE)</f>
        <v>KY-CENTRAL</v>
      </c>
    </row>
    <row r="1135" spans="1:14" hidden="1">
      <c r="A1135" s="39" t="s">
        <v>95</v>
      </c>
      <c r="B1135" s="39" t="s">
        <v>96</v>
      </c>
      <c r="C1135" s="39" t="s">
        <v>56</v>
      </c>
      <c r="D1135" s="43">
        <v>43104</v>
      </c>
      <c r="E1135" s="39" t="s">
        <v>35</v>
      </c>
      <c r="F1135" s="39" t="s">
        <v>43</v>
      </c>
      <c r="G1135" s="39" t="s">
        <v>275</v>
      </c>
      <c r="H1135" s="39" t="s">
        <v>971</v>
      </c>
      <c r="I1135" s="39" t="s">
        <v>244</v>
      </c>
      <c r="J1135" s="44">
        <v>5.13</v>
      </c>
      <c r="K1135" s="39" t="s">
        <v>100</v>
      </c>
      <c r="L1135" s="39" t="s">
        <v>60</v>
      </c>
      <c r="M1135" s="39" t="str">
        <f>+VLOOKUP(C1135/1,Map!A:B,2,FALSE)</f>
        <v>Other revenue - late payment charge</v>
      </c>
      <c r="N1135" s="39" t="str">
        <f>+VLOOKUP(L1135/1,Map!E:G,3,FALSE)</f>
        <v>KY-CENTRAL</v>
      </c>
    </row>
    <row r="1136" spans="1:14" hidden="1">
      <c r="A1136" s="39" t="s">
        <v>95</v>
      </c>
      <c r="B1136" s="39" t="s">
        <v>96</v>
      </c>
      <c r="C1136" s="39" t="s">
        <v>56</v>
      </c>
      <c r="D1136" s="43">
        <v>43111</v>
      </c>
      <c r="E1136" s="39" t="s">
        <v>35</v>
      </c>
      <c r="F1136" s="39" t="s">
        <v>43</v>
      </c>
      <c r="G1136" s="39" t="s">
        <v>275</v>
      </c>
      <c r="H1136" s="39" t="s">
        <v>972</v>
      </c>
      <c r="I1136" s="39" t="s">
        <v>244</v>
      </c>
      <c r="J1136" s="44">
        <v>4.6500000000000004</v>
      </c>
      <c r="K1136" s="39" t="s">
        <v>100</v>
      </c>
      <c r="L1136" s="39" t="s">
        <v>60</v>
      </c>
      <c r="M1136" s="39" t="str">
        <f>+VLOOKUP(C1136/1,Map!A:B,2,FALSE)</f>
        <v>Other revenue - late payment charge</v>
      </c>
      <c r="N1136" s="39" t="str">
        <f>+VLOOKUP(L1136/1,Map!E:G,3,FALSE)</f>
        <v>KY-CENTRAL</v>
      </c>
    </row>
    <row r="1137" spans="1:14" hidden="1">
      <c r="A1137" s="39" t="s">
        <v>95</v>
      </c>
      <c r="B1137" s="39" t="s">
        <v>96</v>
      </c>
      <c r="C1137" s="39" t="s">
        <v>56</v>
      </c>
      <c r="D1137" s="43">
        <v>43122</v>
      </c>
      <c r="E1137" s="39" t="s">
        <v>35</v>
      </c>
      <c r="F1137" s="39" t="s">
        <v>43</v>
      </c>
      <c r="G1137" s="39" t="s">
        <v>275</v>
      </c>
      <c r="H1137" s="39" t="s">
        <v>973</v>
      </c>
      <c r="I1137" s="39" t="s">
        <v>244</v>
      </c>
      <c r="J1137" s="44">
        <v>6.85</v>
      </c>
      <c r="K1137" s="39" t="s">
        <v>100</v>
      </c>
      <c r="L1137" s="39" t="s">
        <v>60</v>
      </c>
      <c r="M1137" s="39" t="str">
        <f>+VLOOKUP(C1137/1,Map!A:B,2,FALSE)</f>
        <v>Other revenue - late payment charge</v>
      </c>
      <c r="N1137" s="39" t="str">
        <f>+VLOOKUP(L1137/1,Map!E:G,3,FALSE)</f>
        <v>KY-CENTRAL</v>
      </c>
    </row>
    <row r="1138" spans="1:14" hidden="1">
      <c r="A1138" s="39" t="s">
        <v>95</v>
      </c>
      <c r="B1138" s="39" t="s">
        <v>96</v>
      </c>
      <c r="C1138" s="39" t="s">
        <v>56</v>
      </c>
      <c r="D1138" s="43">
        <v>43124</v>
      </c>
      <c r="E1138" s="39" t="s">
        <v>35</v>
      </c>
      <c r="F1138" s="39" t="s">
        <v>43</v>
      </c>
      <c r="G1138" s="39" t="s">
        <v>275</v>
      </c>
      <c r="H1138" s="39" t="s">
        <v>974</v>
      </c>
      <c r="I1138" s="39" t="s">
        <v>244</v>
      </c>
      <c r="J1138" s="44">
        <v>28.13</v>
      </c>
      <c r="K1138" s="39" t="s">
        <v>100</v>
      </c>
      <c r="L1138" s="39" t="s">
        <v>60</v>
      </c>
      <c r="M1138" s="39" t="str">
        <f>+VLOOKUP(C1138/1,Map!A:B,2,FALSE)</f>
        <v>Other revenue - late payment charge</v>
      </c>
      <c r="N1138" s="39" t="str">
        <f>+VLOOKUP(L1138/1,Map!E:G,3,FALSE)</f>
        <v>KY-CENTRAL</v>
      </c>
    </row>
    <row r="1139" spans="1:14" hidden="1">
      <c r="A1139" s="39" t="s">
        <v>95</v>
      </c>
      <c r="B1139" s="39" t="s">
        <v>96</v>
      </c>
      <c r="C1139" s="39" t="s">
        <v>56</v>
      </c>
      <c r="D1139" s="43">
        <v>43123</v>
      </c>
      <c r="E1139" s="39" t="s">
        <v>35</v>
      </c>
      <c r="F1139" s="39" t="s">
        <v>43</v>
      </c>
      <c r="G1139" s="39" t="s">
        <v>275</v>
      </c>
      <c r="H1139" s="39" t="s">
        <v>975</v>
      </c>
      <c r="I1139" s="39" t="s">
        <v>99</v>
      </c>
      <c r="J1139" s="44">
        <v>-649.30999999999995</v>
      </c>
      <c r="K1139" s="39" t="s">
        <v>100</v>
      </c>
      <c r="L1139" s="39" t="s">
        <v>60</v>
      </c>
      <c r="M1139" s="39" t="str">
        <f>+VLOOKUP(C1139/1,Map!A:B,2,FALSE)</f>
        <v>Other revenue - late payment charge</v>
      </c>
      <c r="N1139" s="39" t="str">
        <f>+VLOOKUP(L1139/1,Map!E:G,3,FALSE)</f>
        <v>KY-CENTRAL</v>
      </c>
    </row>
    <row r="1140" spans="1:14" hidden="1">
      <c r="A1140" s="39" t="s">
        <v>95</v>
      </c>
      <c r="B1140" s="39" t="s">
        <v>96</v>
      </c>
      <c r="C1140" s="39" t="s">
        <v>56</v>
      </c>
      <c r="D1140" s="43">
        <v>43124</v>
      </c>
      <c r="E1140" s="39" t="s">
        <v>35</v>
      </c>
      <c r="F1140" s="39" t="s">
        <v>43</v>
      </c>
      <c r="G1140" s="39" t="s">
        <v>275</v>
      </c>
      <c r="H1140" s="39" t="s">
        <v>976</v>
      </c>
      <c r="I1140" s="39" t="s">
        <v>99</v>
      </c>
      <c r="J1140" s="44">
        <v>-4.21</v>
      </c>
      <c r="K1140" s="39" t="s">
        <v>100</v>
      </c>
      <c r="L1140" s="39" t="s">
        <v>64</v>
      </c>
      <c r="M1140" s="39" t="str">
        <f>+VLOOKUP(C1140/1,Map!A:B,2,FALSE)</f>
        <v>Other revenue - late payment charge</v>
      </c>
      <c r="N1140" s="39" t="str">
        <f>+VLOOKUP(L1140/1,Map!E:G,3,FALSE)</f>
        <v>KY-NORTH</v>
      </c>
    </row>
    <row r="1141" spans="1:14" hidden="1">
      <c r="A1141" s="39" t="s">
        <v>95</v>
      </c>
      <c r="B1141" s="39" t="s">
        <v>96</v>
      </c>
      <c r="C1141" s="39" t="s">
        <v>56</v>
      </c>
      <c r="D1141" s="43">
        <v>43124</v>
      </c>
      <c r="E1141" s="39" t="s">
        <v>35</v>
      </c>
      <c r="F1141" s="39" t="s">
        <v>43</v>
      </c>
      <c r="G1141" s="39" t="s">
        <v>275</v>
      </c>
      <c r="H1141" s="39" t="s">
        <v>977</v>
      </c>
      <c r="I1141" s="39" t="s">
        <v>99</v>
      </c>
      <c r="J1141" s="44">
        <v>-119.96</v>
      </c>
      <c r="K1141" s="39" t="s">
        <v>100</v>
      </c>
      <c r="L1141" s="39" t="s">
        <v>60</v>
      </c>
      <c r="M1141" s="39" t="str">
        <f>+VLOOKUP(C1141/1,Map!A:B,2,FALSE)</f>
        <v>Other revenue - late payment charge</v>
      </c>
      <c r="N1141" s="39" t="str">
        <f>+VLOOKUP(L1141/1,Map!E:G,3,FALSE)</f>
        <v>KY-CENTRAL</v>
      </c>
    </row>
    <row r="1142" spans="1:14" hidden="1">
      <c r="A1142" s="39" t="s">
        <v>95</v>
      </c>
      <c r="B1142" s="39" t="s">
        <v>96</v>
      </c>
      <c r="C1142" s="39" t="s">
        <v>56</v>
      </c>
      <c r="D1142" s="43">
        <v>43123</v>
      </c>
      <c r="E1142" s="39" t="s">
        <v>35</v>
      </c>
      <c r="F1142" s="39" t="s">
        <v>43</v>
      </c>
      <c r="G1142" s="39" t="s">
        <v>275</v>
      </c>
      <c r="H1142" s="39" t="s">
        <v>978</v>
      </c>
      <c r="I1142" s="39" t="s">
        <v>99</v>
      </c>
      <c r="J1142" s="44">
        <v>-6.85</v>
      </c>
      <c r="K1142" s="39" t="s">
        <v>100</v>
      </c>
      <c r="L1142" s="39" t="s">
        <v>60</v>
      </c>
      <c r="M1142" s="39" t="str">
        <f>+VLOOKUP(C1142/1,Map!A:B,2,FALSE)</f>
        <v>Other revenue - late payment charge</v>
      </c>
      <c r="N1142" s="39" t="str">
        <f>+VLOOKUP(L1142/1,Map!E:G,3,FALSE)</f>
        <v>KY-CENTRAL</v>
      </c>
    </row>
    <row r="1143" spans="1:14" hidden="1">
      <c r="A1143" s="39" t="s">
        <v>95</v>
      </c>
      <c r="B1143" s="39" t="s">
        <v>96</v>
      </c>
      <c r="C1143" s="39" t="s">
        <v>56</v>
      </c>
      <c r="D1143" s="43">
        <v>43125</v>
      </c>
      <c r="E1143" s="39" t="s">
        <v>35</v>
      </c>
      <c r="F1143" s="39" t="s">
        <v>43</v>
      </c>
      <c r="G1143" s="39" t="s">
        <v>275</v>
      </c>
      <c r="H1143" s="39" t="s">
        <v>979</v>
      </c>
      <c r="I1143" s="39" t="s">
        <v>99</v>
      </c>
      <c r="J1143" s="44">
        <v>-3620.22</v>
      </c>
      <c r="K1143" s="39" t="s">
        <v>100</v>
      </c>
      <c r="L1143" s="39" t="s">
        <v>60</v>
      </c>
      <c r="M1143" s="39" t="str">
        <f>+VLOOKUP(C1143/1,Map!A:B,2,FALSE)</f>
        <v>Other revenue - late payment charge</v>
      </c>
      <c r="N1143" s="39" t="str">
        <f>+VLOOKUP(L1143/1,Map!E:G,3,FALSE)</f>
        <v>KY-CENTRAL</v>
      </c>
    </row>
    <row r="1144" spans="1:14" hidden="1">
      <c r="A1144" s="39" t="s">
        <v>95</v>
      </c>
      <c r="B1144" s="39" t="s">
        <v>96</v>
      </c>
      <c r="C1144" s="39" t="s">
        <v>56</v>
      </c>
      <c r="D1144" s="43">
        <v>43125</v>
      </c>
      <c r="E1144" s="39" t="s">
        <v>35</v>
      </c>
      <c r="F1144" s="39" t="s">
        <v>43</v>
      </c>
      <c r="G1144" s="39" t="s">
        <v>275</v>
      </c>
      <c r="H1144" s="39" t="s">
        <v>979</v>
      </c>
      <c r="I1144" s="39" t="s">
        <v>99</v>
      </c>
      <c r="J1144" s="44">
        <v>-0.15</v>
      </c>
      <c r="K1144" s="39" t="s">
        <v>100</v>
      </c>
      <c r="L1144" s="39" t="s">
        <v>64</v>
      </c>
      <c r="M1144" s="39" t="str">
        <f>+VLOOKUP(C1144/1,Map!A:B,2,FALSE)</f>
        <v>Other revenue - late payment charge</v>
      </c>
      <c r="N1144" s="39" t="str">
        <f>+VLOOKUP(L1144/1,Map!E:G,3,FALSE)</f>
        <v>KY-NORTH</v>
      </c>
    </row>
    <row r="1145" spans="1:14" hidden="1">
      <c r="A1145" s="39" t="s">
        <v>95</v>
      </c>
      <c r="B1145" s="39" t="s">
        <v>96</v>
      </c>
      <c r="C1145" s="39" t="s">
        <v>56</v>
      </c>
      <c r="D1145" s="43">
        <v>43104</v>
      </c>
      <c r="E1145" s="39" t="s">
        <v>35</v>
      </c>
      <c r="F1145" s="39" t="s">
        <v>43</v>
      </c>
      <c r="G1145" s="39" t="s">
        <v>275</v>
      </c>
      <c r="H1145" s="39" t="s">
        <v>980</v>
      </c>
      <c r="I1145" s="39" t="s">
        <v>244</v>
      </c>
      <c r="J1145" s="44">
        <v>0.71</v>
      </c>
      <c r="K1145" s="39" t="s">
        <v>100</v>
      </c>
      <c r="L1145" s="39" t="s">
        <v>60</v>
      </c>
      <c r="M1145" s="39" t="str">
        <f>+VLOOKUP(C1145/1,Map!A:B,2,FALSE)</f>
        <v>Other revenue - late payment charge</v>
      </c>
      <c r="N1145" s="39" t="str">
        <f>+VLOOKUP(L1145/1,Map!E:G,3,FALSE)</f>
        <v>KY-CENTRAL</v>
      </c>
    </row>
    <row r="1146" spans="1:14" hidden="1">
      <c r="A1146" s="39" t="s">
        <v>95</v>
      </c>
      <c r="B1146" s="39" t="s">
        <v>96</v>
      </c>
      <c r="C1146" s="39" t="s">
        <v>56</v>
      </c>
      <c r="D1146" s="43">
        <v>43115</v>
      </c>
      <c r="E1146" s="39" t="s">
        <v>35</v>
      </c>
      <c r="F1146" s="39" t="s">
        <v>43</v>
      </c>
      <c r="G1146" s="39" t="s">
        <v>275</v>
      </c>
      <c r="H1146" s="39" t="s">
        <v>981</v>
      </c>
      <c r="I1146" s="39" t="s">
        <v>244</v>
      </c>
      <c r="J1146" s="44">
        <v>511.68</v>
      </c>
      <c r="K1146" s="39" t="s">
        <v>100</v>
      </c>
      <c r="L1146" s="39" t="s">
        <v>60</v>
      </c>
      <c r="M1146" s="39" t="str">
        <f>+VLOOKUP(C1146/1,Map!A:B,2,FALSE)</f>
        <v>Other revenue - late payment charge</v>
      </c>
      <c r="N1146" s="39" t="str">
        <f>+VLOOKUP(L1146/1,Map!E:G,3,FALSE)</f>
        <v>KY-CENTRAL</v>
      </c>
    </row>
    <row r="1147" spans="1:14" hidden="1">
      <c r="A1147" s="39" t="s">
        <v>95</v>
      </c>
      <c r="B1147" s="39" t="s">
        <v>96</v>
      </c>
      <c r="C1147" s="39" t="s">
        <v>56</v>
      </c>
      <c r="D1147" s="43">
        <v>43122</v>
      </c>
      <c r="E1147" s="39" t="s">
        <v>35</v>
      </c>
      <c r="F1147" s="39" t="s">
        <v>43</v>
      </c>
      <c r="G1147" s="39" t="s">
        <v>275</v>
      </c>
      <c r="H1147" s="39" t="s">
        <v>982</v>
      </c>
      <c r="I1147" s="39" t="s">
        <v>244</v>
      </c>
      <c r="J1147" s="44">
        <v>0.91</v>
      </c>
      <c r="K1147" s="39" t="s">
        <v>100</v>
      </c>
      <c r="L1147" s="39" t="s">
        <v>60</v>
      </c>
      <c r="M1147" s="39" t="str">
        <f>+VLOOKUP(C1147/1,Map!A:B,2,FALSE)</f>
        <v>Other revenue - late payment charge</v>
      </c>
      <c r="N1147" s="39" t="str">
        <f>+VLOOKUP(L1147/1,Map!E:G,3,FALSE)</f>
        <v>KY-CENTRAL</v>
      </c>
    </row>
    <row r="1148" spans="1:14" hidden="1">
      <c r="A1148" s="39" t="s">
        <v>95</v>
      </c>
      <c r="B1148" s="39" t="s">
        <v>96</v>
      </c>
      <c r="C1148" s="39" t="s">
        <v>56</v>
      </c>
      <c r="D1148" s="43">
        <v>43124</v>
      </c>
      <c r="E1148" s="39" t="s">
        <v>35</v>
      </c>
      <c r="F1148" s="39" t="s">
        <v>43</v>
      </c>
      <c r="G1148" s="39" t="s">
        <v>275</v>
      </c>
      <c r="H1148" s="39" t="s">
        <v>983</v>
      </c>
      <c r="I1148" s="39" t="s">
        <v>244</v>
      </c>
      <c r="J1148" s="44">
        <v>15.05</v>
      </c>
      <c r="K1148" s="39" t="s">
        <v>100</v>
      </c>
      <c r="L1148" s="39" t="s">
        <v>60</v>
      </c>
      <c r="M1148" s="39" t="str">
        <f>+VLOOKUP(C1148/1,Map!A:B,2,FALSE)</f>
        <v>Other revenue - late payment charge</v>
      </c>
      <c r="N1148" s="39" t="str">
        <f>+VLOOKUP(L1148/1,Map!E:G,3,FALSE)</f>
        <v>KY-CENTRAL</v>
      </c>
    </row>
    <row r="1149" spans="1:14" hidden="1">
      <c r="A1149" s="39" t="s">
        <v>95</v>
      </c>
      <c r="B1149" s="39" t="s">
        <v>96</v>
      </c>
      <c r="C1149" s="39" t="s">
        <v>56</v>
      </c>
      <c r="D1149" s="43">
        <v>43124</v>
      </c>
      <c r="E1149" s="39" t="s">
        <v>35</v>
      </c>
      <c r="F1149" s="39" t="s">
        <v>43</v>
      </c>
      <c r="G1149" s="39" t="s">
        <v>275</v>
      </c>
      <c r="H1149" s="39" t="s">
        <v>984</v>
      </c>
      <c r="I1149" s="39" t="s">
        <v>244</v>
      </c>
      <c r="J1149" s="44">
        <v>0.91</v>
      </c>
      <c r="K1149" s="39" t="s">
        <v>100</v>
      </c>
      <c r="L1149" s="39" t="s">
        <v>60</v>
      </c>
      <c r="M1149" s="39" t="str">
        <f>+VLOOKUP(C1149/1,Map!A:B,2,FALSE)</f>
        <v>Other revenue - late payment charge</v>
      </c>
      <c r="N1149" s="39" t="str">
        <f>+VLOOKUP(L1149/1,Map!E:G,3,FALSE)</f>
        <v>KY-CENTRAL</v>
      </c>
    </row>
    <row r="1150" spans="1:14" hidden="1">
      <c r="A1150" s="39" t="s">
        <v>95</v>
      </c>
      <c r="B1150" s="39" t="s">
        <v>96</v>
      </c>
      <c r="C1150" s="39" t="s">
        <v>56</v>
      </c>
      <c r="D1150" s="43">
        <v>43125</v>
      </c>
      <c r="E1150" s="39" t="s">
        <v>35</v>
      </c>
      <c r="F1150" s="39" t="s">
        <v>43</v>
      </c>
      <c r="G1150" s="39" t="s">
        <v>275</v>
      </c>
      <c r="H1150" s="39" t="s">
        <v>985</v>
      </c>
      <c r="I1150" s="39" t="s">
        <v>244</v>
      </c>
      <c r="J1150" s="44">
        <v>8.3000000000000007</v>
      </c>
      <c r="K1150" s="39" t="s">
        <v>100</v>
      </c>
      <c r="L1150" s="39" t="s">
        <v>66</v>
      </c>
      <c r="M1150" s="39" t="str">
        <f>+VLOOKUP(C1150/1,Map!A:B,2,FALSE)</f>
        <v>Other revenue - late payment charge</v>
      </c>
      <c r="N1150" s="39" t="str">
        <f>+VLOOKUP(L1150/1,Map!E:G,3,FALSE)</f>
        <v>KY-OWENTON WW</v>
      </c>
    </row>
    <row r="1151" spans="1:14" hidden="1">
      <c r="A1151" s="39" t="s">
        <v>95</v>
      </c>
      <c r="B1151" s="39" t="s">
        <v>96</v>
      </c>
      <c r="C1151" s="39" t="s">
        <v>56</v>
      </c>
      <c r="D1151" s="43">
        <v>43125</v>
      </c>
      <c r="E1151" s="39" t="s">
        <v>35</v>
      </c>
      <c r="F1151" s="39" t="s">
        <v>43</v>
      </c>
      <c r="G1151" s="39" t="s">
        <v>275</v>
      </c>
      <c r="H1151" s="39" t="s">
        <v>985</v>
      </c>
      <c r="I1151" s="39" t="s">
        <v>244</v>
      </c>
      <c r="J1151" s="44">
        <v>15.43</v>
      </c>
      <c r="K1151" s="39" t="s">
        <v>100</v>
      </c>
      <c r="L1151" s="39" t="s">
        <v>60</v>
      </c>
      <c r="M1151" s="39" t="str">
        <f>+VLOOKUP(C1151/1,Map!A:B,2,FALSE)</f>
        <v>Other revenue - late payment charge</v>
      </c>
      <c r="N1151" s="39" t="str">
        <f>+VLOOKUP(L1151/1,Map!E:G,3,FALSE)</f>
        <v>KY-CENTRAL</v>
      </c>
    </row>
    <row r="1152" spans="1:14" hidden="1">
      <c r="A1152" s="39" t="s">
        <v>95</v>
      </c>
      <c r="B1152" s="39" t="s">
        <v>96</v>
      </c>
      <c r="C1152" s="39" t="s">
        <v>56</v>
      </c>
      <c r="D1152" s="43">
        <v>43124</v>
      </c>
      <c r="E1152" s="39" t="s">
        <v>35</v>
      </c>
      <c r="F1152" s="39" t="s">
        <v>43</v>
      </c>
      <c r="G1152" s="39" t="s">
        <v>275</v>
      </c>
      <c r="H1152" s="39" t="s">
        <v>986</v>
      </c>
      <c r="I1152" s="39" t="s">
        <v>99</v>
      </c>
      <c r="J1152" s="44">
        <v>-5.61</v>
      </c>
      <c r="K1152" s="39" t="s">
        <v>100</v>
      </c>
      <c r="L1152" s="39" t="s">
        <v>60</v>
      </c>
      <c r="M1152" s="39" t="str">
        <f>+VLOOKUP(C1152/1,Map!A:B,2,FALSE)</f>
        <v>Other revenue - late payment charge</v>
      </c>
      <c r="N1152" s="39" t="str">
        <f>+VLOOKUP(L1152/1,Map!E:G,3,FALSE)</f>
        <v>KY-CENTRAL</v>
      </c>
    </row>
    <row r="1153" spans="1:14" hidden="1">
      <c r="A1153" s="39" t="s">
        <v>95</v>
      </c>
      <c r="B1153" s="39" t="s">
        <v>96</v>
      </c>
      <c r="C1153" s="39" t="s">
        <v>56</v>
      </c>
      <c r="D1153" s="43">
        <v>43125</v>
      </c>
      <c r="E1153" s="39" t="s">
        <v>35</v>
      </c>
      <c r="F1153" s="39" t="s">
        <v>43</v>
      </c>
      <c r="G1153" s="39" t="s">
        <v>275</v>
      </c>
      <c r="H1153" s="39" t="s">
        <v>987</v>
      </c>
      <c r="I1153" s="39" t="s">
        <v>99</v>
      </c>
      <c r="J1153" s="44">
        <v>-3.58</v>
      </c>
      <c r="K1153" s="39" t="s">
        <v>100</v>
      </c>
      <c r="L1153" s="39" t="s">
        <v>66</v>
      </c>
      <c r="M1153" s="39" t="str">
        <f>+VLOOKUP(C1153/1,Map!A:B,2,FALSE)</f>
        <v>Other revenue - late payment charge</v>
      </c>
      <c r="N1153" s="39" t="str">
        <f>+VLOOKUP(L1153/1,Map!E:G,3,FALSE)</f>
        <v>KY-OWENTON WW</v>
      </c>
    </row>
    <row r="1154" spans="1:14" hidden="1">
      <c r="A1154" s="39" t="s">
        <v>95</v>
      </c>
      <c r="B1154" s="39" t="s">
        <v>96</v>
      </c>
      <c r="C1154" s="39" t="s">
        <v>56</v>
      </c>
      <c r="D1154" s="43">
        <v>43125</v>
      </c>
      <c r="E1154" s="39" t="s">
        <v>35</v>
      </c>
      <c r="F1154" s="39" t="s">
        <v>43</v>
      </c>
      <c r="G1154" s="39" t="s">
        <v>275</v>
      </c>
      <c r="H1154" s="39" t="s">
        <v>988</v>
      </c>
      <c r="I1154" s="39" t="s">
        <v>99</v>
      </c>
      <c r="J1154" s="44">
        <v>-247.51</v>
      </c>
      <c r="K1154" s="39" t="s">
        <v>100</v>
      </c>
      <c r="L1154" s="39" t="s">
        <v>60</v>
      </c>
      <c r="M1154" s="39" t="str">
        <f>+VLOOKUP(C1154/1,Map!A:B,2,FALSE)</f>
        <v>Other revenue - late payment charge</v>
      </c>
      <c r="N1154" s="39" t="str">
        <f>+VLOOKUP(L1154/1,Map!E:G,3,FALSE)</f>
        <v>KY-CENTRAL</v>
      </c>
    </row>
    <row r="1155" spans="1:14" hidden="1">
      <c r="A1155" s="39" t="s">
        <v>95</v>
      </c>
      <c r="B1155" s="39" t="s">
        <v>96</v>
      </c>
      <c r="C1155" s="39" t="s">
        <v>56</v>
      </c>
      <c r="D1155" s="43">
        <v>43126</v>
      </c>
      <c r="E1155" s="39" t="s">
        <v>35</v>
      </c>
      <c r="F1155" s="39" t="s">
        <v>43</v>
      </c>
      <c r="G1155" s="39" t="s">
        <v>275</v>
      </c>
      <c r="H1155" s="39" t="s">
        <v>989</v>
      </c>
      <c r="I1155" s="39" t="s">
        <v>99</v>
      </c>
      <c r="J1155" s="44">
        <v>-2332.3000000000002</v>
      </c>
      <c r="K1155" s="39" t="s">
        <v>100</v>
      </c>
      <c r="L1155" s="39" t="s">
        <v>60</v>
      </c>
      <c r="M1155" s="39" t="str">
        <f>+VLOOKUP(C1155/1,Map!A:B,2,FALSE)</f>
        <v>Other revenue - late payment charge</v>
      </c>
      <c r="N1155" s="39" t="str">
        <f>+VLOOKUP(L1155/1,Map!E:G,3,FALSE)</f>
        <v>KY-CENTRAL</v>
      </c>
    </row>
    <row r="1156" spans="1:14" hidden="1">
      <c r="A1156" s="39" t="s">
        <v>95</v>
      </c>
      <c r="B1156" s="39" t="s">
        <v>96</v>
      </c>
      <c r="C1156" s="39" t="s">
        <v>56</v>
      </c>
      <c r="D1156" s="43">
        <v>43116</v>
      </c>
      <c r="E1156" s="39" t="s">
        <v>35</v>
      </c>
      <c r="F1156" s="39" t="s">
        <v>43</v>
      </c>
      <c r="G1156" s="39" t="s">
        <v>275</v>
      </c>
      <c r="H1156" s="39" t="s">
        <v>990</v>
      </c>
      <c r="I1156" s="39" t="s">
        <v>244</v>
      </c>
      <c r="J1156" s="44">
        <v>1.48</v>
      </c>
      <c r="K1156" s="39" t="s">
        <v>100</v>
      </c>
      <c r="L1156" s="39" t="s">
        <v>60</v>
      </c>
      <c r="M1156" s="39" t="str">
        <f>+VLOOKUP(C1156/1,Map!A:B,2,FALSE)</f>
        <v>Other revenue - late payment charge</v>
      </c>
      <c r="N1156" s="39" t="str">
        <f>+VLOOKUP(L1156/1,Map!E:G,3,FALSE)</f>
        <v>KY-CENTRAL</v>
      </c>
    </row>
    <row r="1157" spans="1:14" hidden="1">
      <c r="A1157" s="39" t="s">
        <v>95</v>
      </c>
      <c r="B1157" s="39" t="s">
        <v>96</v>
      </c>
      <c r="C1157" s="39" t="s">
        <v>56</v>
      </c>
      <c r="D1157" s="43">
        <v>43125</v>
      </c>
      <c r="E1157" s="39" t="s">
        <v>35</v>
      </c>
      <c r="F1157" s="39" t="s">
        <v>43</v>
      </c>
      <c r="G1157" s="39" t="s">
        <v>275</v>
      </c>
      <c r="H1157" s="39" t="s">
        <v>991</v>
      </c>
      <c r="I1157" s="39" t="s">
        <v>244</v>
      </c>
      <c r="J1157" s="44">
        <v>2.62</v>
      </c>
      <c r="K1157" s="39" t="s">
        <v>100</v>
      </c>
      <c r="L1157" s="39" t="s">
        <v>60</v>
      </c>
      <c r="M1157" s="39" t="str">
        <f>+VLOOKUP(C1157/1,Map!A:B,2,FALSE)</f>
        <v>Other revenue - late payment charge</v>
      </c>
      <c r="N1157" s="39" t="str">
        <f>+VLOOKUP(L1157/1,Map!E:G,3,FALSE)</f>
        <v>KY-CENTRAL</v>
      </c>
    </row>
    <row r="1158" spans="1:14" hidden="1">
      <c r="A1158" s="39" t="s">
        <v>95</v>
      </c>
      <c r="B1158" s="39" t="s">
        <v>96</v>
      </c>
      <c r="C1158" s="39" t="s">
        <v>56</v>
      </c>
      <c r="D1158" s="43">
        <v>43125</v>
      </c>
      <c r="E1158" s="39" t="s">
        <v>35</v>
      </c>
      <c r="F1158" s="39" t="s">
        <v>43</v>
      </c>
      <c r="G1158" s="39" t="s">
        <v>275</v>
      </c>
      <c r="H1158" s="39" t="s">
        <v>992</v>
      </c>
      <c r="I1158" s="39" t="s">
        <v>99</v>
      </c>
      <c r="J1158" s="44">
        <v>-4.76</v>
      </c>
      <c r="K1158" s="39" t="s">
        <v>100</v>
      </c>
      <c r="L1158" s="39" t="s">
        <v>60</v>
      </c>
      <c r="M1158" s="39" t="str">
        <f>+VLOOKUP(C1158/1,Map!A:B,2,FALSE)</f>
        <v>Other revenue - late payment charge</v>
      </c>
      <c r="N1158" s="39" t="str">
        <f>+VLOOKUP(L1158/1,Map!E:G,3,FALSE)</f>
        <v>KY-CENTRAL</v>
      </c>
    </row>
    <row r="1159" spans="1:14" hidden="1">
      <c r="A1159" s="39" t="s">
        <v>95</v>
      </c>
      <c r="B1159" s="39" t="s">
        <v>96</v>
      </c>
      <c r="C1159" s="39" t="s">
        <v>56</v>
      </c>
      <c r="D1159" s="43">
        <v>43126</v>
      </c>
      <c r="E1159" s="39" t="s">
        <v>35</v>
      </c>
      <c r="F1159" s="39" t="s">
        <v>43</v>
      </c>
      <c r="G1159" s="39" t="s">
        <v>275</v>
      </c>
      <c r="H1159" s="39" t="s">
        <v>993</v>
      </c>
      <c r="I1159" s="39" t="s">
        <v>99</v>
      </c>
      <c r="J1159" s="44">
        <v>-342.29</v>
      </c>
      <c r="K1159" s="39" t="s">
        <v>100</v>
      </c>
      <c r="L1159" s="39" t="s">
        <v>60</v>
      </c>
      <c r="M1159" s="39" t="str">
        <f>+VLOOKUP(C1159/1,Map!A:B,2,FALSE)</f>
        <v>Other revenue - late payment charge</v>
      </c>
      <c r="N1159" s="39" t="str">
        <f>+VLOOKUP(L1159/1,Map!E:G,3,FALSE)</f>
        <v>KY-CENTRAL</v>
      </c>
    </row>
    <row r="1160" spans="1:14" hidden="1">
      <c r="A1160" s="39" t="s">
        <v>95</v>
      </c>
      <c r="B1160" s="39" t="s">
        <v>96</v>
      </c>
      <c r="C1160" s="39" t="s">
        <v>56</v>
      </c>
      <c r="D1160" s="43">
        <v>43125</v>
      </c>
      <c r="E1160" s="39" t="s">
        <v>35</v>
      </c>
      <c r="F1160" s="39" t="s">
        <v>43</v>
      </c>
      <c r="G1160" s="39" t="s">
        <v>275</v>
      </c>
      <c r="H1160" s="39" t="s">
        <v>994</v>
      </c>
      <c r="I1160" s="39" t="s">
        <v>244</v>
      </c>
      <c r="J1160" s="44">
        <v>13.91</v>
      </c>
      <c r="K1160" s="39" t="s">
        <v>100</v>
      </c>
      <c r="L1160" s="39" t="s">
        <v>60</v>
      </c>
      <c r="M1160" s="39" t="str">
        <f>+VLOOKUP(C1160/1,Map!A:B,2,FALSE)</f>
        <v>Other revenue - late payment charge</v>
      </c>
      <c r="N1160" s="39" t="str">
        <f>+VLOOKUP(L1160/1,Map!E:G,3,FALSE)</f>
        <v>KY-CENTRAL</v>
      </c>
    </row>
    <row r="1161" spans="1:14" hidden="1">
      <c r="A1161" s="39" t="s">
        <v>95</v>
      </c>
      <c r="B1161" s="39" t="s">
        <v>96</v>
      </c>
      <c r="C1161" s="39" t="s">
        <v>56</v>
      </c>
      <c r="D1161" s="43">
        <v>43126</v>
      </c>
      <c r="E1161" s="39" t="s">
        <v>35</v>
      </c>
      <c r="F1161" s="39" t="s">
        <v>43</v>
      </c>
      <c r="G1161" s="39" t="s">
        <v>275</v>
      </c>
      <c r="H1161" s="39" t="s">
        <v>995</v>
      </c>
      <c r="I1161" s="39" t="s">
        <v>244</v>
      </c>
      <c r="J1161" s="44">
        <v>5.63</v>
      </c>
      <c r="K1161" s="39" t="s">
        <v>100</v>
      </c>
      <c r="L1161" s="39" t="s">
        <v>60</v>
      </c>
      <c r="M1161" s="39" t="str">
        <f>+VLOOKUP(C1161/1,Map!A:B,2,FALSE)</f>
        <v>Other revenue - late payment charge</v>
      </c>
      <c r="N1161" s="39" t="str">
        <f>+VLOOKUP(L1161/1,Map!E:G,3,FALSE)</f>
        <v>KY-CENTRAL</v>
      </c>
    </row>
    <row r="1162" spans="1:14" hidden="1">
      <c r="A1162" s="39" t="s">
        <v>95</v>
      </c>
      <c r="B1162" s="39" t="s">
        <v>96</v>
      </c>
      <c r="C1162" s="39" t="s">
        <v>56</v>
      </c>
      <c r="D1162" s="43">
        <v>43126</v>
      </c>
      <c r="E1162" s="39" t="s">
        <v>35</v>
      </c>
      <c r="F1162" s="39" t="s">
        <v>43</v>
      </c>
      <c r="G1162" s="39" t="s">
        <v>275</v>
      </c>
      <c r="H1162" s="39" t="s">
        <v>996</v>
      </c>
      <c r="I1162" s="39" t="s">
        <v>244</v>
      </c>
      <c r="J1162" s="44">
        <v>13.4</v>
      </c>
      <c r="K1162" s="39" t="s">
        <v>100</v>
      </c>
      <c r="L1162" s="39" t="s">
        <v>60</v>
      </c>
      <c r="M1162" s="39" t="str">
        <f>+VLOOKUP(C1162/1,Map!A:B,2,FALSE)</f>
        <v>Other revenue - late payment charge</v>
      </c>
      <c r="N1162" s="39" t="str">
        <f>+VLOOKUP(L1162/1,Map!E:G,3,FALSE)</f>
        <v>KY-CENTRAL</v>
      </c>
    </row>
    <row r="1163" spans="1:14" hidden="1">
      <c r="A1163" s="39" t="s">
        <v>95</v>
      </c>
      <c r="B1163" s="39" t="s">
        <v>96</v>
      </c>
      <c r="C1163" s="39" t="s">
        <v>56</v>
      </c>
      <c r="D1163" s="43">
        <v>43125</v>
      </c>
      <c r="E1163" s="39" t="s">
        <v>35</v>
      </c>
      <c r="F1163" s="39" t="s">
        <v>43</v>
      </c>
      <c r="G1163" s="39" t="s">
        <v>275</v>
      </c>
      <c r="H1163" s="39" t="s">
        <v>997</v>
      </c>
      <c r="I1163" s="39" t="s">
        <v>244</v>
      </c>
      <c r="J1163" s="44">
        <v>5.84</v>
      </c>
      <c r="K1163" s="39" t="s">
        <v>100</v>
      </c>
      <c r="L1163" s="39" t="s">
        <v>60</v>
      </c>
      <c r="M1163" s="39" t="str">
        <f>+VLOOKUP(C1163/1,Map!A:B,2,FALSE)</f>
        <v>Other revenue - late payment charge</v>
      </c>
      <c r="N1163" s="39" t="str">
        <f>+VLOOKUP(L1163/1,Map!E:G,3,FALSE)</f>
        <v>KY-CENTRAL</v>
      </c>
    </row>
    <row r="1164" spans="1:14" hidden="1">
      <c r="A1164" s="39" t="s">
        <v>95</v>
      </c>
      <c r="B1164" s="39" t="s">
        <v>96</v>
      </c>
      <c r="C1164" s="39" t="s">
        <v>56</v>
      </c>
      <c r="D1164" s="43">
        <v>43102</v>
      </c>
      <c r="E1164" s="39" t="s">
        <v>35</v>
      </c>
      <c r="F1164" s="39" t="s">
        <v>43</v>
      </c>
      <c r="G1164" s="39" t="s">
        <v>275</v>
      </c>
      <c r="H1164" s="39" t="s">
        <v>998</v>
      </c>
      <c r="I1164" s="39" t="s">
        <v>244</v>
      </c>
      <c r="J1164" s="44">
        <v>1.4</v>
      </c>
      <c r="K1164" s="39" t="s">
        <v>100</v>
      </c>
      <c r="L1164" s="39" t="s">
        <v>60</v>
      </c>
      <c r="M1164" s="39" t="str">
        <f>+VLOOKUP(C1164/1,Map!A:B,2,FALSE)</f>
        <v>Other revenue - late payment charge</v>
      </c>
      <c r="N1164" s="39" t="str">
        <f>+VLOOKUP(L1164/1,Map!E:G,3,FALSE)</f>
        <v>KY-CENTRAL</v>
      </c>
    </row>
    <row r="1165" spans="1:14" hidden="1">
      <c r="A1165" s="39" t="s">
        <v>95</v>
      </c>
      <c r="B1165" s="39" t="s">
        <v>96</v>
      </c>
      <c r="C1165" s="39" t="s">
        <v>56</v>
      </c>
      <c r="D1165" s="43">
        <v>43124</v>
      </c>
      <c r="E1165" s="39" t="s">
        <v>35</v>
      </c>
      <c r="F1165" s="39" t="s">
        <v>43</v>
      </c>
      <c r="G1165" s="39" t="s">
        <v>275</v>
      </c>
      <c r="H1165" s="39" t="s">
        <v>999</v>
      </c>
      <c r="I1165" s="39" t="s">
        <v>244</v>
      </c>
      <c r="J1165" s="44">
        <v>1.29</v>
      </c>
      <c r="K1165" s="39" t="s">
        <v>100</v>
      </c>
      <c r="L1165" s="39" t="s">
        <v>60</v>
      </c>
      <c r="M1165" s="39" t="str">
        <f>+VLOOKUP(C1165/1,Map!A:B,2,FALSE)</f>
        <v>Other revenue - late payment charge</v>
      </c>
      <c r="N1165" s="39" t="str">
        <f>+VLOOKUP(L1165/1,Map!E:G,3,FALSE)</f>
        <v>KY-CENTRAL</v>
      </c>
    </row>
    <row r="1166" spans="1:14" hidden="1">
      <c r="A1166" s="39" t="s">
        <v>95</v>
      </c>
      <c r="B1166" s="39" t="s">
        <v>96</v>
      </c>
      <c r="C1166" s="39" t="s">
        <v>56</v>
      </c>
      <c r="D1166" s="43">
        <v>43129</v>
      </c>
      <c r="E1166" s="39" t="s">
        <v>35</v>
      </c>
      <c r="F1166" s="39" t="s">
        <v>43</v>
      </c>
      <c r="G1166" s="39" t="s">
        <v>275</v>
      </c>
      <c r="H1166" s="39" t="s">
        <v>1000</v>
      </c>
      <c r="I1166" s="39" t="s">
        <v>99</v>
      </c>
      <c r="J1166" s="44">
        <v>-1971.57</v>
      </c>
      <c r="K1166" s="39" t="s">
        <v>100</v>
      </c>
      <c r="L1166" s="39" t="s">
        <v>60</v>
      </c>
      <c r="M1166" s="39" t="str">
        <f>+VLOOKUP(C1166/1,Map!A:B,2,FALSE)</f>
        <v>Other revenue - late payment charge</v>
      </c>
      <c r="N1166" s="39" t="str">
        <f>+VLOOKUP(L1166/1,Map!E:G,3,FALSE)</f>
        <v>KY-CENTRAL</v>
      </c>
    </row>
    <row r="1167" spans="1:14" hidden="1">
      <c r="A1167" s="39" t="s">
        <v>95</v>
      </c>
      <c r="B1167" s="39" t="s">
        <v>96</v>
      </c>
      <c r="C1167" s="39" t="s">
        <v>56</v>
      </c>
      <c r="D1167" s="43">
        <v>43129</v>
      </c>
      <c r="E1167" s="39" t="s">
        <v>35</v>
      </c>
      <c r="F1167" s="39" t="s">
        <v>43</v>
      </c>
      <c r="G1167" s="39" t="s">
        <v>275</v>
      </c>
      <c r="H1167" s="39" t="s">
        <v>1000</v>
      </c>
      <c r="I1167" s="39" t="s">
        <v>99</v>
      </c>
      <c r="J1167" s="44">
        <v>-1.1000000000000001</v>
      </c>
      <c r="K1167" s="39" t="s">
        <v>100</v>
      </c>
      <c r="L1167" s="39" t="s">
        <v>64</v>
      </c>
      <c r="M1167" s="39" t="str">
        <f>+VLOOKUP(C1167/1,Map!A:B,2,FALSE)</f>
        <v>Other revenue - late payment charge</v>
      </c>
      <c r="N1167" s="39" t="str">
        <f>+VLOOKUP(L1167/1,Map!E:G,3,FALSE)</f>
        <v>KY-NORTH</v>
      </c>
    </row>
    <row r="1168" spans="1:14" hidden="1">
      <c r="A1168" s="39" t="s">
        <v>95</v>
      </c>
      <c r="B1168" s="39" t="s">
        <v>96</v>
      </c>
      <c r="C1168" s="39" t="s">
        <v>56</v>
      </c>
      <c r="D1168" s="43">
        <v>43129</v>
      </c>
      <c r="E1168" s="39" t="s">
        <v>35</v>
      </c>
      <c r="F1168" s="39" t="s">
        <v>43</v>
      </c>
      <c r="G1168" s="39" t="s">
        <v>275</v>
      </c>
      <c r="H1168" s="39" t="s">
        <v>1000</v>
      </c>
      <c r="I1168" s="39" t="s">
        <v>99</v>
      </c>
      <c r="J1168" s="44">
        <v>-0.74</v>
      </c>
      <c r="K1168" s="39" t="s">
        <v>100</v>
      </c>
      <c r="L1168" s="39" t="s">
        <v>58</v>
      </c>
      <c r="M1168" s="39" t="str">
        <f>+VLOOKUP(C1168/1,Map!A:B,2,FALSE)</f>
        <v>Other revenue - late payment charge</v>
      </c>
      <c r="N1168" s="39" t="str">
        <f>+VLOOKUP(L1168/1,Map!E:G,3,FALSE)</f>
        <v>KY-CORPORATE</v>
      </c>
    </row>
    <row r="1169" spans="1:14" hidden="1">
      <c r="A1169" s="39" t="s">
        <v>95</v>
      </c>
      <c r="B1169" s="39" t="s">
        <v>96</v>
      </c>
      <c r="C1169" s="39" t="s">
        <v>56</v>
      </c>
      <c r="D1169" s="43">
        <v>43129</v>
      </c>
      <c r="E1169" s="39" t="s">
        <v>35</v>
      </c>
      <c r="F1169" s="39" t="s">
        <v>43</v>
      </c>
      <c r="G1169" s="39" t="s">
        <v>275</v>
      </c>
      <c r="H1169" s="39" t="s">
        <v>1000</v>
      </c>
      <c r="I1169" s="39" t="s">
        <v>99</v>
      </c>
      <c r="J1169" s="44">
        <v>-9.94</v>
      </c>
      <c r="K1169" s="39" t="s">
        <v>100</v>
      </c>
      <c r="L1169" s="39" t="s">
        <v>66</v>
      </c>
      <c r="M1169" s="39" t="str">
        <f>+VLOOKUP(C1169/1,Map!A:B,2,FALSE)</f>
        <v>Other revenue - late payment charge</v>
      </c>
      <c r="N1169" s="39" t="str">
        <f>+VLOOKUP(L1169/1,Map!E:G,3,FALSE)</f>
        <v>KY-OWENTON WW</v>
      </c>
    </row>
    <row r="1170" spans="1:14" hidden="1">
      <c r="A1170" s="39" t="s">
        <v>95</v>
      </c>
      <c r="B1170" s="39" t="s">
        <v>96</v>
      </c>
      <c r="C1170" s="39" t="s">
        <v>56</v>
      </c>
      <c r="D1170" s="43">
        <v>43127</v>
      </c>
      <c r="E1170" s="39" t="s">
        <v>35</v>
      </c>
      <c r="F1170" s="39" t="s">
        <v>43</v>
      </c>
      <c r="G1170" s="39" t="s">
        <v>275</v>
      </c>
      <c r="H1170" s="39" t="s">
        <v>1001</v>
      </c>
      <c r="I1170" s="39" t="s">
        <v>244</v>
      </c>
      <c r="J1170" s="44">
        <v>10.99</v>
      </c>
      <c r="K1170" s="39" t="s">
        <v>100</v>
      </c>
      <c r="L1170" s="39" t="s">
        <v>60</v>
      </c>
      <c r="M1170" s="39" t="str">
        <f>+VLOOKUP(C1170/1,Map!A:B,2,FALSE)</f>
        <v>Other revenue - late payment charge</v>
      </c>
      <c r="N1170" s="39" t="str">
        <f>+VLOOKUP(L1170/1,Map!E:G,3,FALSE)</f>
        <v>KY-CENTRAL</v>
      </c>
    </row>
    <row r="1171" spans="1:14" hidden="1">
      <c r="A1171" s="39" t="s">
        <v>95</v>
      </c>
      <c r="B1171" s="39" t="s">
        <v>96</v>
      </c>
      <c r="C1171" s="39" t="s">
        <v>56</v>
      </c>
      <c r="D1171" s="43">
        <v>43129</v>
      </c>
      <c r="E1171" s="39" t="s">
        <v>35</v>
      </c>
      <c r="F1171" s="39" t="s">
        <v>43</v>
      </c>
      <c r="G1171" s="39" t="s">
        <v>275</v>
      </c>
      <c r="H1171" s="39" t="s">
        <v>1002</v>
      </c>
      <c r="I1171" s="39" t="s">
        <v>244</v>
      </c>
      <c r="J1171" s="44">
        <v>53.14</v>
      </c>
      <c r="K1171" s="39" t="s">
        <v>100</v>
      </c>
      <c r="L1171" s="39" t="s">
        <v>60</v>
      </c>
      <c r="M1171" s="39" t="str">
        <f>+VLOOKUP(C1171/1,Map!A:B,2,FALSE)</f>
        <v>Other revenue - late payment charge</v>
      </c>
      <c r="N1171" s="39" t="str">
        <f>+VLOOKUP(L1171/1,Map!E:G,3,FALSE)</f>
        <v>KY-CENTRAL</v>
      </c>
    </row>
    <row r="1172" spans="1:14" hidden="1">
      <c r="A1172" s="39" t="s">
        <v>95</v>
      </c>
      <c r="B1172" s="39" t="s">
        <v>96</v>
      </c>
      <c r="C1172" s="39" t="s">
        <v>56</v>
      </c>
      <c r="D1172" s="43">
        <v>43127</v>
      </c>
      <c r="E1172" s="39" t="s">
        <v>35</v>
      </c>
      <c r="F1172" s="39" t="s">
        <v>43</v>
      </c>
      <c r="G1172" s="39" t="s">
        <v>275</v>
      </c>
      <c r="H1172" s="39" t="s">
        <v>1003</v>
      </c>
      <c r="I1172" s="39" t="s">
        <v>99</v>
      </c>
      <c r="J1172" s="44">
        <v>-6.19</v>
      </c>
      <c r="K1172" s="39" t="s">
        <v>100</v>
      </c>
      <c r="L1172" s="39" t="s">
        <v>60</v>
      </c>
      <c r="M1172" s="39" t="str">
        <f>+VLOOKUP(C1172/1,Map!A:B,2,FALSE)</f>
        <v>Other revenue - late payment charge</v>
      </c>
      <c r="N1172" s="39" t="str">
        <f>+VLOOKUP(L1172/1,Map!E:G,3,FALSE)</f>
        <v>KY-CENTRAL</v>
      </c>
    </row>
    <row r="1173" spans="1:14" hidden="1">
      <c r="A1173" s="39" t="s">
        <v>95</v>
      </c>
      <c r="B1173" s="39" t="s">
        <v>96</v>
      </c>
      <c r="C1173" s="39" t="s">
        <v>56</v>
      </c>
      <c r="D1173" s="43">
        <v>43129</v>
      </c>
      <c r="E1173" s="39" t="s">
        <v>35</v>
      </c>
      <c r="F1173" s="39" t="s">
        <v>43</v>
      </c>
      <c r="G1173" s="39" t="s">
        <v>275</v>
      </c>
      <c r="H1173" s="39" t="s">
        <v>1004</v>
      </c>
      <c r="I1173" s="39" t="s">
        <v>99</v>
      </c>
      <c r="J1173" s="44">
        <v>-3.86</v>
      </c>
      <c r="K1173" s="39" t="s">
        <v>100</v>
      </c>
      <c r="L1173" s="39" t="s">
        <v>60</v>
      </c>
      <c r="M1173" s="39" t="str">
        <f>+VLOOKUP(C1173/1,Map!A:B,2,FALSE)</f>
        <v>Other revenue - late payment charge</v>
      </c>
      <c r="N1173" s="39" t="str">
        <f>+VLOOKUP(L1173/1,Map!E:G,3,FALSE)</f>
        <v>KY-CENTRAL</v>
      </c>
    </row>
    <row r="1174" spans="1:14" hidden="1">
      <c r="A1174" s="39" t="s">
        <v>95</v>
      </c>
      <c r="B1174" s="39" t="s">
        <v>96</v>
      </c>
      <c r="C1174" s="39" t="s">
        <v>56</v>
      </c>
      <c r="D1174" s="43">
        <v>43116</v>
      </c>
      <c r="E1174" s="39" t="s">
        <v>35</v>
      </c>
      <c r="F1174" s="39" t="s">
        <v>43</v>
      </c>
      <c r="G1174" s="39" t="s">
        <v>275</v>
      </c>
      <c r="H1174" s="39" t="s">
        <v>1005</v>
      </c>
      <c r="I1174" s="39" t="s">
        <v>244</v>
      </c>
      <c r="J1174" s="44">
        <v>1.67</v>
      </c>
      <c r="K1174" s="39" t="s">
        <v>100</v>
      </c>
      <c r="L1174" s="39" t="s">
        <v>66</v>
      </c>
      <c r="M1174" s="39" t="str">
        <f>+VLOOKUP(C1174/1,Map!A:B,2,FALSE)</f>
        <v>Other revenue - late payment charge</v>
      </c>
      <c r="N1174" s="39" t="str">
        <f>+VLOOKUP(L1174/1,Map!E:G,3,FALSE)</f>
        <v>KY-OWENTON WW</v>
      </c>
    </row>
    <row r="1175" spans="1:14" hidden="1">
      <c r="A1175" s="39" t="s">
        <v>95</v>
      </c>
      <c r="B1175" s="39" t="s">
        <v>96</v>
      </c>
      <c r="C1175" s="39" t="s">
        <v>56</v>
      </c>
      <c r="D1175" s="43">
        <v>43129</v>
      </c>
      <c r="E1175" s="39" t="s">
        <v>35</v>
      </c>
      <c r="F1175" s="39" t="s">
        <v>43</v>
      </c>
      <c r="G1175" s="39" t="s">
        <v>275</v>
      </c>
      <c r="H1175" s="39" t="s">
        <v>1006</v>
      </c>
      <c r="I1175" s="39" t="s">
        <v>244</v>
      </c>
      <c r="J1175" s="44">
        <v>10.98</v>
      </c>
      <c r="K1175" s="39" t="s">
        <v>100</v>
      </c>
      <c r="L1175" s="39" t="s">
        <v>66</v>
      </c>
      <c r="M1175" s="39" t="str">
        <f>+VLOOKUP(C1175/1,Map!A:B,2,FALSE)</f>
        <v>Other revenue - late payment charge</v>
      </c>
      <c r="N1175" s="39" t="str">
        <f>+VLOOKUP(L1175/1,Map!E:G,3,FALSE)</f>
        <v>KY-OWENTON WW</v>
      </c>
    </row>
    <row r="1176" spans="1:14" hidden="1">
      <c r="A1176" s="39" t="s">
        <v>95</v>
      </c>
      <c r="B1176" s="39" t="s">
        <v>96</v>
      </c>
      <c r="C1176" s="39" t="s">
        <v>56</v>
      </c>
      <c r="D1176" s="43">
        <v>43130</v>
      </c>
      <c r="E1176" s="39" t="s">
        <v>35</v>
      </c>
      <c r="F1176" s="39" t="s">
        <v>43</v>
      </c>
      <c r="G1176" s="39" t="s">
        <v>275</v>
      </c>
      <c r="H1176" s="39" t="s">
        <v>1007</v>
      </c>
      <c r="I1176" s="39" t="s">
        <v>99</v>
      </c>
      <c r="J1176" s="44">
        <v>-10.98</v>
      </c>
      <c r="K1176" s="39" t="s">
        <v>100</v>
      </c>
      <c r="L1176" s="39" t="s">
        <v>66</v>
      </c>
      <c r="M1176" s="39" t="str">
        <f>+VLOOKUP(C1176/1,Map!A:B,2,FALSE)</f>
        <v>Other revenue - late payment charge</v>
      </c>
      <c r="N1176" s="39" t="str">
        <f>+VLOOKUP(L1176/1,Map!E:G,3,FALSE)</f>
        <v>KY-OWENTON WW</v>
      </c>
    </row>
    <row r="1177" spans="1:14" hidden="1">
      <c r="A1177" s="39" t="s">
        <v>95</v>
      </c>
      <c r="B1177" s="39" t="s">
        <v>96</v>
      </c>
      <c r="C1177" s="39" t="s">
        <v>56</v>
      </c>
      <c r="D1177" s="43">
        <v>43130</v>
      </c>
      <c r="E1177" s="39" t="s">
        <v>35</v>
      </c>
      <c r="F1177" s="39" t="s">
        <v>43</v>
      </c>
      <c r="G1177" s="39" t="s">
        <v>275</v>
      </c>
      <c r="H1177" s="39" t="s">
        <v>1007</v>
      </c>
      <c r="I1177" s="39" t="s">
        <v>99</v>
      </c>
      <c r="J1177" s="44">
        <v>-2277.66</v>
      </c>
      <c r="K1177" s="39" t="s">
        <v>100</v>
      </c>
      <c r="L1177" s="39" t="s">
        <v>60</v>
      </c>
      <c r="M1177" s="39" t="str">
        <f>+VLOOKUP(C1177/1,Map!A:B,2,FALSE)</f>
        <v>Other revenue - late payment charge</v>
      </c>
      <c r="N1177" s="39" t="str">
        <f>+VLOOKUP(L1177/1,Map!E:G,3,FALSE)</f>
        <v>KY-CENTRAL</v>
      </c>
    </row>
    <row r="1178" spans="1:14" hidden="1">
      <c r="A1178" s="39" t="s">
        <v>95</v>
      </c>
      <c r="B1178" s="39" t="s">
        <v>96</v>
      </c>
      <c r="C1178" s="39" t="s">
        <v>56</v>
      </c>
      <c r="D1178" s="43">
        <v>43131</v>
      </c>
      <c r="E1178" s="39" t="s">
        <v>35</v>
      </c>
      <c r="F1178" s="39" t="s">
        <v>43</v>
      </c>
      <c r="G1178" s="39" t="s">
        <v>275</v>
      </c>
      <c r="H1178" s="39" t="s">
        <v>1008</v>
      </c>
      <c r="I1178" s="39" t="s">
        <v>99</v>
      </c>
      <c r="J1178" s="44">
        <v>-1462.82</v>
      </c>
      <c r="K1178" s="39" t="s">
        <v>100</v>
      </c>
      <c r="L1178" s="39" t="s">
        <v>60</v>
      </c>
      <c r="M1178" s="39" t="str">
        <f>+VLOOKUP(C1178/1,Map!A:B,2,FALSE)</f>
        <v>Other revenue - late payment charge</v>
      </c>
      <c r="N1178" s="39" t="str">
        <f>+VLOOKUP(L1178/1,Map!E:G,3,FALSE)</f>
        <v>KY-CENTRAL</v>
      </c>
    </row>
    <row r="1179" spans="1:14" hidden="1">
      <c r="A1179" s="39" t="s">
        <v>95</v>
      </c>
      <c r="B1179" s="39" t="s">
        <v>96</v>
      </c>
      <c r="C1179" s="39" t="s">
        <v>56</v>
      </c>
      <c r="D1179" s="43">
        <v>43112</v>
      </c>
      <c r="E1179" s="39" t="s">
        <v>35</v>
      </c>
      <c r="F1179" s="39" t="s">
        <v>43</v>
      </c>
      <c r="G1179" s="39" t="s">
        <v>275</v>
      </c>
      <c r="H1179" s="39" t="s">
        <v>1009</v>
      </c>
      <c r="I1179" s="39" t="s">
        <v>244</v>
      </c>
      <c r="J1179" s="44">
        <v>1.21</v>
      </c>
      <c r="K1179" s="39" t="s">
        <v>100</v>
      </c>
      <c r="L1179" s="39" t="s">
        <v>60</v>
      </c>
      <c r="M1179" s="39" t="str">
        <f>+VLOOKUP(C1179/1,Map!A:B,2,FALSE)</f>
        <v>Other revenue - late payment charge</v>
      </c>
      <c r="N1179" s="39" t="str">
        <f>+VLOOKUP(L1179/1,Map!E:G,3,FALSE)</f>
        <v>KY-CENTRAL</v>
      </c>
    </row>
    <row r="1180" spans="1:14" hidden="1">
      <c r="A1180" s="39" t="s">
        <v>95</v>
      </c>
      <c r="B1180" s="39" t="s">
        <v>96</v>
      </c>
      <c r="C1180" s="39" t="s">
        <v>56</v>
      </c>
      <c r="D1180" s="43">
        <v>43115</v>
      </c>
      <c r="E1180" s="39" t="s">
        <v>35</v>
      </c>
      <c r="F1180" s="39" t="s">
        <v>43</v>
      </c>
      <c r="G1180" s="39" t="s">
        <v>275</v>
      </c>
      <c r="H1180" s="39" t="s">
        <v>1010</v>
      </c>
      <c r="I1180" s="39" t="s">
        <v>244</v>
      </c>
      <c r="J1180" s="44">
        <v>1.43</v>
      </c>
      <c r="K1180" s="39" t="s">
        <v>100</v>
      </c>
      <c r="L1180" s="39" t="s">
        <v>60</v>
      </c>
      <c r="M1180" s="39" t="str">
        <f>+VLOOKUP(C1180/1,Map!A:B,2,FALSE)</f>
        <v>Other revenue - late payment charge</v>
      </c>
      <c r="N1180" s="39" t="str">
        <f>+VLOOKUP(L1180/1,Map!E:G,3,FALSE)</f>
        <v>KY-CENTRAL</v>
      </c>
    </row>
    <row r="1181" spans="1:14" hidden="1">
      <c r="A1181" s="39" t="s">
        <v>95</v>
      </c>
      <c r="B1181" s="39" t="s">
        <v>96</v>
      </c>
      <c r="C1181" s="39" t="s">
        <v>56</v>
      </c>
      <c r="D1181" s="43">
        <v>43129</v>
      </c>
      <c r="E1181" s="39" t="s">
        <v>35</v>
      </c>
      <c r="F1181" s="39" t="s">
        <v>43</v>
      </c>
      <c r="G1181" s="39" t="s">
        <v>275</v>
      </c>
      <c r="H1181" s="39" t="s">
        <v>1011</v>
      </c>
      <c r="I1181" s="39" t="s">
        <v>244</v>
      </c>
      <c r="J1181" s="44">
        <v>9.0500000000000007</v>
      </c>
      <c r="K1181" s="39" t="s">
        <v>100</v>
      </c>
      <c r="L1181" s="39" t="s">
        <v>60</v>
      </c>
      <c r="M1181" s="39" t="str">
        <f>+VLOOKUP(C1181/1,Map!A:B,2,FALSE)</f>
        <v>Other revenue - late payment charge</v>
      </c>
      <c r="N1181" s="39" t="str">
        <f>+VLOOKUP(L1181/1,Map!E:G,3,FALSE)</f>
        <v>KY-CENTRAL</v>
      </c>
    </row>
    <row r="1182" spans="1:14" hidden="1">
      <c r="A1182" s="39" t="s">
        <v>95</v>
      </c>
      <c r="B1182" s="39" t="s">
        <v>96</v>
      </c>
      <c r="C1182" s="39" t="s">
        <v>56</v>
      </c>
      <c r="D1182" s="43">
        <v>43117</v>
      </c>
      <c r="E1182" s="39" t="s">
        <v>35</v>
      </c>
      <c r="F1182" s="39" t="s">
        <v>43</v>
      </c>
      <c r="G1182" s="39" t="s">
        <v>275</v>
      </c>
      <c r="H1182" s="39" t="s">
        <v>1012</v>
      </c>
      <c r="I1182" s="39" t="s">
        <v>244</v>
      </c>
      <c r="J1182" s="44">
        <v>1.4</v>
      </c>
      <c r="K1182" s="39" t="s">
        <v>100</v>
      </c>
      <c r="L1182" s="39" t="s">
        <v>60</v>
      </c>
      <c r="M1182" s="39" t="str">
        <f>+VLOOKUP(C1182/1,Map!A:B,2,FALSE)</f>
        <v>Other revenue - late payment charge</v>
      </c>
      <c r="N1182" s="39" t="str">
        <f>+VLOOKUP(L1182/1,Map!E:G,3,FALSE)</f>
        <v>KY-CENTRAL</v>
      </c>
    </row>
    <row r="1183" spans="1:14" hidden="1">
      <c r="A1183" s="39" t="s">
        <v>95</v>
      </c>
      <c r="B1183" s="39" t="s">
        <v>96</v>
      </c>
      <c r="C1183" s="39" t="s">
        <v>56</v>
      </c>
      <c r="D1183" s="43">
        <v>43124</v>
      </c>
      <c r="E1183" s="39" t="s">
        <v>35</v>
      </c>
      <c r="F1183" s="39" t="s">
        <v>43</v>
      </c>
      <c r="G1183" s="39" t="s">
        <v>275</v>
      </c>
      <c r="H1183" s="39" t="s">
        <v>1013</v>
      </c>
      <c r="I1183" s="39" t="s">
        <v>244</v>
      </c>
      <c r="J1183" s="44">
        <v>0.68</v>
      </c>
      <c r="K1183" s="39" t="s">
        <v>100</v>
      </c>
      <c r="L1183" s="39" t="s">
        <v>60</v>
      </c>
      <c r="M1183" s="39" t="str">
        <f>+VLOOKUP(C1183/1,Map!A:B,2,FALSE)</f>
        <v>Other revenue - late payment charge</v>
      </c>
      <c r="N1183" s="39" t="str">
        <f>+VLOOKUP(L1183/1,Map!E:G,3,FALSE)</f>
        <v>KY-CENTRAL</v>
      </c>
    </row>
    <row r="1184" spans="1:14" hidden="1">
      <c r="A1184" s="39" t="s">
        <v>95</v>
      </c>
      <c r="B1184" s="39" t="s">
        <v>96</v>
      </c>
      <c r="C1184" s="39" t="s">
        <v>56</v>
      </c>
      <c r="D1184" s="43">
        <v>43130</v>
      </c>
      <c r="E1184" s="39" t="s">
        <v>35</v>
      </c>
      <c r="F1184" s="39" t="s">
        <v>43</v>
      </c>
      <c r="G1184" s="39" t="s">
        <v>275</v>
      </c>
      <c r="H1184" s="39" t="s">
        <v>1014</v>
      </c>
      <c r="I1184" s="39" t="s">
        <v>244</v>
      </c>
      <c r="J1184" s="44">
        <v>0.37</v>
      </c>
      <c r="K1184" s="39" t="s">
        <v>100</v>
      </c>
      <c r="L1184" s="39" t="s">
        <v>60</v>
      </c>
      <c r="M1184" s="39" t="str">
        <f>+VLOOKUP(C1184/1,Map!A:B,2,FALSE)</f>
        <v>Other revenue - late payment charge</v>
      </c>
      <c r="N1184" s="39" t="str">
        <f>+VLOOKUP(L1184/1,Map!E:G,3,FALSE)</f>
        <v>KY-CENTRAL</v>
      </c>
    </row>
    <row r="1185" spans="1:14" hidden="1">
      <c r="A1185" s="39" t="s">
        <v>95</v>
      </c>
      <c r="B1185" s="39" t="s">
        <v>96</v>
      </c>
      <c r="C1185" s="39" t="s">
        <v>56</v>
      </c>
      <c r="D1185" s="43">
        <v>43131</v>
      </c>
      <c r="E1185" s="39" t="s">
        <v>35</v>
      </c>
      <c r="F1185" s="39" t="s">
        <v>43</v>
      </c>
      <c r="G1185" s="39" t="s">
        <v>275</v>
      </c>
      <c r="H1185" s="39" t="s">
        <v>1015</v>
      </c>
      <c r="I1185" s="39" t="s">
        <v>244</v>
      </c>
      <c r="J1185" s="44">
        <v>101.64</v>
      </c>
      <c r="K1185" s="39" t="s">
        <v>100</v>
      </c>
      <c r="L1185" s="39" t="s">
        <v>60</v>
      </c>
      <c r="M1185" s="39" t="str">
        <f>+VLOOKUP(C1185/1,Map!A:B,2,FALSE)</f>
        <v>Other revenue - late payment charge</v>
      </c>
      <c r="N1185" s="39" t="str">
        <f>+VLOOKUP(L1185/1,Map!E:G,3,FALSE)</f>
        <v>KY-CENTRAL</v>
      </c>
    </row>
    <row r="1186" spans="1:14" hidden="1">
      <c r="A1186" s="39" t="s">
        <v>95</v>
      </c>
      <c r="B1186" s="39" t="s">
        <v>96</v>
      </c>
      <c r="C1186" s="39" t="s">
        <v>56</v>
      </c>
      <c r="D1186" s="43">
        <v>43130</v>
      </c>
      <c r="E1186" s="39" t="s">
        <v>35</v>
      </c>
      <c r="F1186" s="39" t="s">
        <v>43</v>
      </c>
      <c r="G1186" s="39" t="s">
        <v>275</v>
      </c>
      <c r="H1186" s="39" t="s">
        <v>1016</v>
      </c>
      <c r="I1186" s="39" t="s">
        <v>99</v>
      </c>
      <c r="J1186" s="44">
        <v>-5.29</v>
      </c>
      <c r="K1186" s="39" t="s">
        <v>100</v>
      </c>
      <c r="L1186" s="39" t="s">
        <v>58</v>
      </c>
      <c r="M1186" s="39" t="str">
        <f>+VLOOKUP(C1186/1,Map!A:B,2,FALSE)</f>
        <v>Other revenue - late payment charge</v>
      </c>
      <c r="N1186" s="39" t="str">
        <f>+VLOOKUP(L1186/1,Map!E:G,3,FALSE)</f>
        <v>KY-CORPORATE</v>
      </c>
    </row>
    <row r="1187" spans="1:14" hidden="1">
      <c r="A1187" s="39" t="s">
        <v>95</v>
      </c>
      <c r="B1187" s="39" t="s">
        <v>96</v>
      </c>
      <c r="C1187" s="39" t="s">
        <v>56</v>
      </c>
      <c r="D1187" s="43">
        <v>43130</v>
      </c>
      <c r="E1187" s="39" t="s">
        <v>35</v>
      </c>
      <c r="F1187" s="39" t="s">
        <v>43</v>
      </c>
      <c r="G1187" s="39" t="s">
        <v>275</v>
      </c>
      <c r="H1187" s="39" t="s">
        <v>1016</v>
      </c>
      <c r="I1187" s="39" t="s">
        <v>99</v>
      </c>
      <c r="J1187" s="44">
        <v>-35.770000000000003</v>
      </c>
      <c r="K1187" s="39" t="s">
        <v>100</v>
      </c>
      <c r="L1187" s="39" t="s">
        <v>60</v>
      </c>
      <c r="M1187" s="39" t="str">
        <f>+VLOOKUP(C1187/1,Map!A:B,2,FALSE)</f>
        <v>Other revenue - late payment charge</v>
      </c>
      <c r="N1187" s="39" t="str">
        <f>+VLOOKUP(L1187/1,Map!E:G,3,FALSE)</f>
        <v>KY-CENTRAL</v>
      </c>
    </row>
    <row r="1188" spans="1:14" hidden="1">
      <c r="A1188" s="39" t="s">
        <v>95</v>
      </c>
      <c r="B1188" s="39" t="s">
        <v>96</v>
      </c>
      <c r="C1188" s="39" t="s">
        <v>56</v>
      </c>
      <c r="D1188" s="43">
        <v>43131</v>
      </c>
      <c r="E1188" s="39" t="s">
        <v>35</v>
      </c>
      <c r="F1188" s="39" t="s">
        <v>43</v>
      </c>
      <c r="G1188" s="39" t="s">
        <v>275</v>
      </c>
      <c r="H1188" s="39" t="s">
        <v>1017</v>
      </c>
      <c r="I1188" s="39" t="s">
        <v>99</v>
      </c>
      <c r="J1188" s="44">
        <v>-409.14</v>
      </c>
      <c r="K1188" s="39" t="s">
        <v>100</v>
      </c>
      <c r="L1188" s="39" t="s">
        <v>60</v>
      </c>
      <c r="M1188" s="39" t="str">
        <f>+VLOOKUP(C1188/1,Map!A:B,2,FALSE)</f>
        <v>Other revenue - late payment charge</v>
      </c>
      <c r="N1188" s="39" t="str">
        <f>+VLOOKUP(L1188/1,Map!E:G,3,FALSE)</f>
        <v>KY-CENTRAL</v>
      </c>
    </row>
    <row r="1189" spans="1:14" hidden="1">
      <c r="A1189" s="39" t="s">
        <v>95</v>
      </c>
      <c r="B1189" s="39" t="s">
        <v>96</v>
      </c>
      <c r="C1189" s="39" t="s">
        <v>56</v>
      </c>
      <c r="D1189" s="43">
        <v>43132</v>
      </c>
      <c r="E1189" s="39" t="s">
        <v>35</v>
      </c>
      <c r="F1189" s="39" t="s">
        <v>44</v>
      </c>
      <c r="G1189" s="39" t="s">
        <v>275</v>
      </c>
      <c r="H1189" s="39" t="s">
        <v>1018</v>
      </c>
      <c r="I1189" s="39" t="s">
        <v>99</v>
      </c>
      <c r="J1189" s="44">
        <v>-1746.16</v>
      </c>
      <c r="K1189" s="39" t="s">
        <v>100</v>
      </c>
      <c r="L1189" s="39" t="s">
        <v>60</v>
      </c>
      <c r="M1189" s="39" t="str">
        <f>+VLOOKUP(C1189/1,Map!A:B,2,FALSE)</f>
        <v>Other revenue - late payment charge</v>
      </c>
      <c r="N1189" s="39" t="str">
        <f>+VLOOKUP(L1189/1,Map!E:G,3,FALSE)</f>
        <v>KY-CENTRAL</v>
      </c>
    </row>
    <row r="1190" spans="1:14" hidden="1">
      <c r="A1190" s="39" t="s">
        <v>95</v>
      </c>
      <c r="B1190" s="39" t="s">
        <v>96</v>
      </c>
      <c r="C1190" s="39" t="s">
        <v>56</v>
      </c>
      <c r="D1190" s="43">
        <v>43132</v>
      </c>
      <c r="E1190" s="39" t="s">
        <v>35</v>
      </c>
      <c r="F1190" s="39" t="s">
        <v>44</v>
      </c>
      <c r="G1190" s="39" t="s">
        <v>275</v>
      </c>
      <c r="H1190" s="39" t="s">
        <v>1018</v>
      </c>
      <c r="I1190" s="39" t="s">
        <v>99</v>
      </c>
      <c r="J1190" s="44">
        <v>-1.35</v>
      </c>
      <c r="K1190" s="39" t="s">
        <v>100</v>
      </c>
      <c r="L1190" s="39" t="s">
        <v>64</v>
      </c>
      <c r="M1190" s="39" t="str">
        <f>+VLOOKUP(C1190/1,Map!A:B,2,FALSE)</f>
        <v>Other revenue - late payment charge</v>
      </c>
      <c r="N1190" s="39" t="str">
        <f>+VLOOKUP(L1190/1,Map!E:G,3,FALSE)</f>
        <v>KY-NORTH</v>
      </c>
    </row>
    <row r="1191" spans="1:14" hidden="1">
      <c r="A1191" s="39" t="s">
        <v>95</v>
      </c>
      <c r="B1191" s="39" t="s">
        <v>96</v>
      </c>
      <c r="C1191" s="39" t="s">
        <v>56</v>
      </c>
      <c r="D1191" s="43">
        <v>43112</v>
      </c>
      <c r="E1191" s="39" t="s">
        <v>35</v>
      </c>
      <c r="F1191" s="39" t="s">
        <v>43</v>
      </c>
      <c r="G1191" s="39" t="s">
        <v>275</v>
      </c>
      <c r="H1191" s="39" t="s">
        <v>1019</v>
      </c>
      <c r="I1191" s="39" t="s">
        <v>244</v>
      </c>
      <c r="J1191" s="44">
        <v>1.1200000000000001</v>
      </c>
      <c r="K1191" s="39" t="s">
        <v>100</v>
      </c>
      <c r="L1191" s="39" t="s">
        <v>60</v>
      </c>
      <c r="M1191" s="39" t="str">
        <f>+VLOOKUP(C1191/1,Map!A:B,2,FALSE)</f>
        <v>Other revenue - late payment charge</v>
      </c>
      <c r="N1191" s="39" t="str">
        <f>+VLOOKUP(L1191/1,Map!E:G,3,FALSE)</f>
        <v>KY-CENTRAL</v>
      </c>
    </row>
    <row r="1192" spans="1:14" hidden="1">
      <c r="A1192" s="39" t="s">
        <v>95</v>
      </c>
      <c r="B1192" s="39" t="s">
        <v>96</v>
      </c>
      <c r="C1192" s="39" t="s">
        <v>56</v>
      </c>
      <c r="D1192" s="43">
        <v>43132</v>
      </c>
      <c r="E1192" s="39" t="s">
        <v>35</v>
      </c>
      <c r="F1192" s="39" t="s">
        <v>44</v>
      </c>
      <c r="G1192" s="39" t="s">
        <v>275</v>
      </c>
      <c r="H1192" s="39" t="s">
        <v>1020</v>
      </c>
      <c r="I1192" s="39" t="s">
        <v>244</v>
      </c>
      <c r="J1192" s="44">
        <v>4.46</v>
      </c>
      <c r="K1192" s="39" t="s">
        <v>100</v>
      </c>
      <c r="L1192" s="39" t="s">
        <v>60</v>
      </c>
      <c r="M1192" s="39" t="str">
        <f>+VLOOKUP(C1192/1,Map!A:B,2,FALSE)</f>
        <v>Other revenue - late payment charge</v>
      </c>
      <c r="N1192" s="39" t="str">
        <f>+VLOOKUP(L1192/1,Map!E:G,3,FALSE)</f>
        <v>KY-CENTRAL</v>
      </c>
    </row>
    <row r="1193" spans="1:14" hidden="1">
      <c r="A1193" s="39" t="s">
        <v>95</v>
      </c>
      <c r="B1193" s="39" t="s">
        <v>96</v>
      </c>
      <c r="C1193" s="39" t="s">
        <v>56</v>
      </c>
      <c r="D1193" s="43">
        <v>43132</v>
      </c>
      <c r="E1193" s="39" t="s">
        <v>35</v>
      </c>
      <c r="F1193" s="39" t="s">
        <v>44</v>
      </c>
      <c r="G1193" s="39" t="s">
        <v>275</v>
      </c>
      <c r="H1193" s="39" t="s">
        <v>1021</v>
      </c>
      <c r="I1193" s="39" t="s">
        <v>244</v>
      </c>
      <c r="J1193" s="44">
        <v>24.51</v>
      </c>
      <c r="K1193" s="39" t="s">
        <v>100</v>
      </c>
      <c r="L1193" s="39" t="s">
        <v>60</v>
      </c>
      <c r="M1193" s="39" t="str">
        <f>+VLOOKUP(C1193/1,Map!A:B,2,FALSE)</f>
        <v>Other revenue - late payment charge</v>
      </c>
      <c r="N1193" s="39" t="str">
        <f>+VLOOKUP(L1193/1,Map!E:G,3,FALSE)</f>
        <v>KY-CENTRAL</v>
      </c>
    </row>
    <row r="1194" spans="1:14" hidden="1">
      <c r="A1194" s="39" t="s">
        <v>95</v>
      </c>
      <c r="B1194" s="39" t="s">
        <v>96</v>
      </c>
      <c r="C1194" s="39" t="s">
        <v>56</v>
      </c>
      <c r="D1194" s="43">
        <v>43132</v>
      </c>
      <c r="E1194" s="39" t="s">
        <v>35</v>
      </c>
      <c r="F1194" s="39" t="s">
        <v>44</v>
      </c>
      <c r="G1194" s="39" t="s">
        <v>275</v>
      </c>
      <c r="H1194" s="39" t="s">
        <v>1021</v>
      </c>
      <c r="I1194" s="39" t="s">
        <v>244</v>
      </c>
      <c r="J1194" s="44">
        <v>7.52</v>
      </c>
      <c r="K1194" s="39" t="s">
        <v>100</v>
      </c>
      <c r="L1194" s="39" t="s">
        <v>64</v>
      </c>
      <c r="M1194" s="39" t="str">
        <f>+VLOOKUP(C1194/1,Map!A:B,2,FALSE)</f>
        <v>Other revenue - late payment charge</v>
      </c>
      <c r="N1194" s="39" t="str">
        <f>+VLOOKUP(L1194/1,Map!E:G,3,FALSE)</f>
        <v>KY-NORTH</v>
      </c>
    </row>
    <row r="1195" spans="1:14" hidden="1">
      <c r="A1195" s="39" t="s">
        <v>95</v>
      </c>
      <c r="B1195" s="39" t="s">
        <v>96</v>
      </c>
      <c r="C1195" s="39" t="s">
        <v>56</v>
      </c>
      <c r="D1195" s="43">
        <v>43131</v>
      </c>
      <c r="E1195" s="39" t="s">
        <v>35</v>
      </c>
      <c r="F1195" s="39" t="s">
        <v>43</v>
      </c>
      <c r="G1195" s="39" t="s">
        <v>275</v>
      </c>
      <c r="H1195" s="39" t="s">
        <v>1022</v>
      </c>
      <c r="I1195" s="39" t="s">
        <v>99</v>
      </c>
      <c r="J1195" s="44">
        <v>-19.149999999999999</v>
      </c>
      <c r="K1195" s="39" t="s">
        <v>100</v>
      </c>
      <c r="L1195" s="39" t="s">
        <v>60</v>
      </c>
      <c r="M1195" s="39" t="str">
        <f>+VLOOKUP(C1195/1,Map!A:B,2,FALSE)</f>
        <v>Other revenue - late payment charge</v>
      </c>
      <c r="N1195" s="39" t="str">
        <f>+VLOOKUP(L1195/1,Map!E:G,3,FALSE)</f>
        <v>KY-CENTRAL</v>
      </c>
    </row>
    <row r="1196" spans="1:14" hidden="1">
      <c r="A1196" s="39" t="s">
        <v>95</v>
      </c>
      <c r="B1196" s="39" t="s">
        <v>96</v>
      </c>
      <c r="C1196" s="39" t="s">
        <v>56</v>
      </c>
      <c r="D1196" s="43">
        <v>43132</v>
      </c>
      <c r="E1196" s="39" t="s">
        <v>35</v>
      </c>
      <c r="F1196" s="39" t="s">
        <v>44</v>
      </c>
      <c r="G1196" s="39" t="s">
        <v>275</v>
      </c>
      <c r="H1196" s="39" t="s">
        <v>1023</v>
      </c>
      <c r="I1196" s="39" t="s">
        <v>99</v>
      </c>
      <c r="J1196" s="44">
        <v>-10.42</v>
      </c>
      <c r="K1196" s="39" t="s">
        <v>100</v>
      </c>
      <c r="L1196" s="39" t="s">
        <v>60</v>
      </c>
      <c r="M1196" s="39" t="str">
        <f>+VLOOKUP(C1196/1,Map!A:B,2,FALSE)</f>
        <v>Other revenue - late payment charge</v>
      </c>
      <c r="N1196" s="39" t="str">
        <f>+VLOOKUP(L1196/1,Map!E:G,3,FALSE)</f>
        <v>KY-CENTRAL</v>
      </c>
    </row>
    <row r="1197" spans="1:14" hidden="1">
      <c r="A1197" s="39" t="s">
        <v>95</v>
      </c>
      <c r="B1197" s="39" t="s">
        <v>96</v>
      </c>
      <c r="C1197" s="39" t="s">
        <v>56</v>
      </c>
      <c r="D1197" s="43">
        <v>43133</v>
      </c>
      <c r="E1197" s="39" t="s">
        <v>35</v>
      </c>
      <c r="F1197" s="39" t="s">
        <v>44</v>
      </c>
      <c r="G1197" s="39" t="s">
        <v>275</v>
      </c>
      <c r="H1197" s="39" t="s">
        <v>1024</v>
      </c>
      <c r="I1197" s="39" t="s">
        <v>99</v>
      </c>
      <c r="J1197" s="44">
        <v>-3.65</v>
      </c>
      <c r="K1197" s="39" t="s">
        <v>100</v>
      </c>
      <c r="L1197" s="39" t="s">
        <v>64</v>
      </c>
      <c r="M1197" s="39" t="str">
        <f>+VLOOKUP(C1197/1,Map!A:B,2,FALSE)</f>
        <v>Other revenue - late payment charge</v>
      </c>
      <c r="N1197" s="39" t="str">
        <f>+VLOOKUP(L1197/1,Map!E:G,3,FALSE)</f>
        <v>KY-NORTH</v>
      </c>
    </row>
    <row r="1198" spans="1:14" hidden="1">
      <c r="A1198" s="39" t="s">
        <v>95</v>
      </c>
      <c r="B1198" s="39" t="s">
        <v>96</v>
      </c>
      <c r="C1198" s="39" t="s">
        <v>56</v>
      </c>
      <c r="D1198" s="43">
        <v>43133</v>
      </c>
      <c r="E1198" s="39" t="s">
        <v>35</v>
      </c>
      <c r="F1198" s="39" t="s">
        <v>44</v>
      </c>
      <c r="G1198" s="39" t="s">
        <v>275</v>
      </c>
      <c r="H1198" s="39" t="s">
        <v>1024</v>
      </c>
      <c r="I1198" s="39" t="s">
        <v>99</v>
      </c>
      <c r="J1198" s="44">
        <v>-3469.99</v>
      </c>
      <c r="K1198" s="39" t="s">
        <v>100</v>
      </c>
      <c r="L1198" s="39" t="s">
        <v>60</v>
      </c>
      <c r="M1198" s="39" t="str">
        <f>+VLOOKUP(C1198/1,Map!A:B,2,FALSE)</f>
        <v>Other revenue - late payment charge</v>
      </c>
      <c r="N1198" s="39" t="str">
        <f>+VLOOKUP(L1198/1,Map!E:G,3,FALSE)</f>
        <v>KY-CENTRAL</v>
      </c>
    </row>
    <row r="1199" spans="1:14" hidden="1">
      <c r="A1199" s="39" t="s">
        <v>95</v>
      </c>
      <c r="B1199" s="39" t="s">
        <v>96</v>
      </c>
      <c r="C1199" s="39" t="s">
        <v>56</v>
      </c>
      <c r="D1199" s="43">
        <v>43133</v>
      </c>
      <c r="E1199" s="39" t="s">
        <v>35</v>
      </c>
      <c r="F1199" s="39" t="s">
        <v>44</v>
      </c>
      <c r="G1199" s="39" t="s">
        <v>275</v>
      </c>
      <c r="H1199" s="39" t="s">
        <v>1025</v>
      </c>
      <c r="I1199" s="39" t="s">
        <v>244</v>
      </c>
      <c r="J1199" s="44">
        <v>7.77</v>
      </c>
      <c r="K1199" s="39" t="s">
        <v>100</v>
      </c>
      <c r="L1199" s="39" t="s">
        <v>66</v>
      </c>
      <c r="M1199" s="39" t="str">
        <f>+VLOOKUP(C1199/1,Map!A:B,2,FALSE)</f>
        <v>Other revenue - late payment charge</v>
      </c>
      <c r="N1199" s="39" t="str">
        <f>+VLOOKUP(L1199/1,Map!E:G,3,FALSE)</f>
        <v>KY-OWENTON WW</v>
      </c>
    </row>
    <row r="1200" spans="1:14" hidden="1">
      <c r="A1200" s="39" t="s">
        <v>95</v>
      </c>
      <c r="B1200" s="39" t="s">
        <v>96</v>
      </c>
      <c r="C1200" s="39" t="s">
        <v>56</v>
      </c>
      <c r="D1200" s="43">
        <v>43133</v>
      </c>
      <c r="E1200" s="39" t="s">
        <v>35</v>
      </c>
      <c r="F1200" s="39" t="s">
        <v>44</v>
      </c>
      <c r="G1200" s="39" t="s">
        <v>275</v>
      </c>
      <c r="H1200" s="39" t="s">
        <v>1025</v>
      </c>
      <c r="I1200" s="39" t="s">
        <v>244</v>
      </c>
      <c r="J1200" s="44">
        <v>3.29</v>
      </c>
      <c r="K1200" s="39" t="s">
        <v>100</v>
      </c>
      <c r="L1200" s="39" t="s">
        <v>64</v>
      </c>
      <c r="M1200" s="39" t="str">
        <f>+VLOOKUP(C1200/1,Map!A:B,2,FALSE)</f>
        <v>Other revenue - late payment charge</v>
      </c>
      <c r="N1200" s="39" t="str">
        <f>+VLOOKUP(L1200/1,Map!E:G,3,FALSE)</f>
        <v>KY-NORTH</v>
      </c>
    </row>
    <row r="1201" spans="1:14" hidden="1">
      <c r="A1201" s="39" t="s">
        <v>95</v>
      </c>
      <c r="B1201" s="39" t="s">
        <v>96</v>
      </c>
      <c r="C1201" s="39" t="s">
        <v>56</v>
      </c>
      <c r="D1201" s="43">
        <v>43132</v>
      </c>
      <c r="E1201" s="39" t="s">
        <v>35</v>
      </c>
      <c r="F1201" s="39" t="s">
        <v>44</v>
      </c>
      <c r="G1201" s="39" t="s">
        <v>275</v>
      </c>
      <c r="H1201" s="39" t="s">
        <v>1026</v>
      </c>
      <c r="I1201" s="39" t="s">
        <v>244</v>
      </c>
      <c r="J1201" s="44">
        <v>6.59</v>
      </c>
      <c r="K1201" s="39" t="s">
        <v>100</v>
      </c>
      <c r="L1201" s="39" t="s">
        <v>60</v>
      </c>
      <c r="M1201" s="39" t="str">
        <f>+VLOOKUP(C1201/1,Map!A:B,2,FALSE)</f>
        <v>Other revenue - late payment charge</v>
      </c>
      <c r="N1201" s="39" t="str">
        <f>+VLOOKUP(L1201/1,Map!E:G,3,FALSE)</f>
        <v>KY-CENTRAL</v>
      </c>
    </row>
    <row r="1202" spans="1:14" hidden="1">
      <c r="A1202" s="39" t="s">
        <v>95</v>
      </c>
      <c r="B1202" s="39" t="s">
        <v>96</v>
      </c>
      <c r="C1202" s="39" t="s">
        <v>56</v>
      </c>
      <c r="D1202" s="43">
        <v>43133</v>
      </c>
      <c r="E1202" s="39" t="s">
        <v>35</v>
      </c>
      <c r="F1202" s="39" t="s">
        <v>44</v>
      </c>
      <c r="G1202" s="39" t="s">
        <v>275</v>
      </c>
      <c r="H1202" s="39" t="s">
        <v>1027</v>
      </c>
      <c r="I1202" s="39" t="s">
        <v>244</v>
      </c>
      <c r="J1202" s="44">
        <v>161.22</v>
      </c>
      <c r="K1202" s="39" t="s">
        <v>100</v>
      </c>
      <c r="L1202" s="39" t="s">
        <v>60</v>
      </c>
      <c r="M1202" s="39" t="str">
        <f>+VLOOKUP(C1202/1,Map!A:B,2,FALSE)</f>
        <v>Other revenue - late payment charge</v>
      </c>
      <c r="N1202" s="39" t="str">
        <f>+VLOOKUP(L1202/1,Map!E:G,3,FALSE)</f>
        <v>KY-CENTRAL</v>
      </c>
    </row>
    <row r="1203" spans="1:14" hidden="1">
      <c r="A1203" s="39" t="s">
        <v>95</v>
      </c>
      <c r="B1203" s="39" t="s">
        <v>96</v>
      </c>
      <c r="C1203" s="39" t="s">
        <v>56</v>
      </c>
      <c r="D1203" s="43">
        <v>43132</v>
      </c>
      <c r="E1203" s="39" t="s">
        <v>35</v>
      </c>
      <c r="F1203" s="39" t="s">
        <v>44</v>
      </c>
      <c r="G1203" s="39" t="s">
        <v>275</v>
      </c>
      <c r="H1203" s="39" t="s">
        <v>1028</v>
      </c>
      <c r="I1203" s="39" t="s">
        <v>99</v>
      </c>
      <c r="J1203" s="44">
        <v>-1.89</v>
      </c>
      <c r="K1203" s="39" t="s">
        <v>100</v>
      </c>
      <c r="L1203" s="39" t="s">
        <v>66</v>
      </c>
      <c r="M1203" s="39" t="str">
        <f>+VLOOKUP(C1203/1,Map!A:B,2,FALSE)</f>
        <v>Other revenue - late payment charge</v>
      </c>
      <c r="N1203" s="39" t="str">
        <f>+VLOOKUP(L1203/1,Map!E:G,3,FALSE)</f>
        <v>KY-OWENTON WW</v>
      </c>
    </row>
    <row r="1204" spans="1:14" hidden="1">
      <c r="A1204" s="39" t="s">
        <v>95</v>
      </c>
      <c r="B1204" s="39" t="s">
        <v>96</v>
      </c>
      <c r="C1204" s="39" t="s">
        <v>56</v>
      </c>
      <c r="D1204" s="43">
        <v>43133</v>
      </c>
      <c r="E1204" s="39" t="s">
        <v>35</v>
      </c>
      <c r="F1204" s="39" t="s">
        <v>44</v>
      </c>
      <c r="G1204" s="39" t="s">
        <v>275</v>
      </c>
      <c r="H1204" s="39" t="s">
        <v>1029</v>
      </c>
      <c r="I1204" s="39" t="s">
        <v>99</v>
      </c>
      <c r="J1204" s="44">
        <v>-32.69</v>
      </c>
      <c r="K1204" s="39" t="s">
        <v>100</v>
      </c>
      <c r="L1204" s="39" t="s">
        <v>60</v>
      </c>
      <c r="M1204" s="39" t="str">
        <f>+VLOOKUP(C1204/1,Map!A:B,2,FALSE)</f>
        <v>Other revenue - late payment charge</v>
      </c>
      <c r="N1204" s="39" t="str">
        <f>+VLOOKUP(L1204/1,Map!E:G,3,FALSE)</f>
        <v>KY-CENTRAL</v>
      </c>
    </row>
    <row r="1205" spans="1:14" hidden="1">
      <c r="A1205" s="39" t="s">
        <v>95</v>
      </c>
      <c r="B1205" s="39" t="s">
        <v>96</v>
      </c>
      <c r="C1205" s="39" t="s">
        <v>56</v>
      </c>
      <c r="D1205" s="43">
        <v>43133</v>
      </c>
      <c r="E1205" s="39" t="s">
        <v>35</v>
      </c>
      <c r="F1205" s="39" t="s">
        <v>44</v>
      </c>
      <c r="G1205" s="39" t="s">
        <v>275</v>
      </c>
      <c r="H1205" s="39" t="s">
        <v>1029</v>
      </c>
      <c r="I1205" s="39" t="s">
        <v>99</v>
      </c>
      <c r="J1205" s="44">
        <v>-1.69</v>
      </c>
      <c r="K1205" s="39" t="s">
        <v>100</v>
      </c>
      <c r="L1205" s="39" t="s">
        <v>64</v>
      </c>
      <c r="M1205" s="39" t="str">
        <f>+VLOOKUP(C1205/1,Map!A:B,2,FALSE)</f>
        <v>Other revenue - late payment charge</v>
      </c>
      <c r="N1205" s="39" t="str">
        <f>+VLOOKUP(L1205/1,Map!E:G,3,FALSE)</f>
        <v>KY-NORTH</v>
      </c>
    </row>
    <row r="1206" spans="1:14" hidden="1">
      <c r="A1206" s="39" t="s">
        <v>95</v>
      </c>
      <c r="B1206" s="39" t="s">
        <v>96</v>
      </c>
      <c r="C1206" s="39" t="s">
        <v>56</v>
      </c>
      <c r="D1206" s="43">
        <v>43136</v>
      </c>
      <c r="E1206" s="39" t="s">
        <v>35</v>
      </c>
      <c r="F1206" s="39" t="s">
        <v>44</v>
      </c>
      <c r="G1206" s="39" t="s">
        <v>275</v>
      </c>
      <c r="H1206" s="39" t="s">
        <v>1030</v>
      </c>
      <c r="I1206" s="39" t="s">
        <v>99</v>
      </c>
      <c r="J1206" s="44">
        <v>-184.4</v>
      </c>
      <c r="K1206" s="39" t="s">
        <v>100</v>
      </c>
      <c r="L1206" s="39" t="s">
        <v>64</v>
      </c>
      <c r="M1206" s="39" t="str">
        <f>+VLOOKUP(C1206/1,Map!A:B,2,FALSE)</f>
        <v>Other revenue - late payment charge</v>
      </c>
      <c r="N1206" s="39" t="str">
        <f>+VLOOKUP(L1206/1,Map!E:G,3,FALSE)</f>
        <v>KY-NORTH</v>
      </c>
    </row>
    <row r="1207" spans="1:14" hidden="1">
      <c r="A1207" s="39" t="s">
        <v>95</v>
      </c>
      <c r="B1207" s="39" t="s">
        <v>96</v>
      </c>
      <c r="C1207" s="39" t="s">
        <v>56</v>
      </c>
      <c r="D1207" s="43">
        <v>43136</v>
      </c>
      <c r="E1207" s="39" t="s">
        <v>35</v>
      </c>
      <c r="F1207" s="39" t="s">
        <v>44</v>
      </c>
      <c r="G1207" s="39" t="s">
        <v>275</v>
      </c>
      <c r="H1207" s="39" t="s">
        <v>1030</v>
      </c>
      <c r="I1207" s="39" t="s">
        <v>99</v>
      </c>
      <c r="J1207" s="44">
        <v>-110.9</v>
      </c>
      <c r="K1207" s="39" t="s">
        <v>100</v>
      </c>
      <c r="L1207" s="39" t="s">
        <v>58</v>
      </c>
      <c r="M1207" s="39" t="str">
        <f>+VLOOKUP(C1207/1,Map!A:B,2,FALSE)</f>
        <v>Other revenue - late payment charge</v>
      </c>
      <c r="N1207" s="39" t="str">
        <f>+VLOOKUP(L1207/1,Map!E:G,3,FALSE)</f>
        <v>KY-CORPORATE</v>
      </c>
    </row>
    <row r="1208" spans="1:14" hidden="1">
      <c r="A1208" s="39" t="s">
        <v>95</v>
      </c>
      <c r="B1208" s="39" t="s">
        <v>96</v>
      </c>
      <c r="C1208" s="39" t="s">
        <v>56</v>
      </c>
      <c r="D1208" s="43">
        <v>43136</v>
      </c>
      <c r="E1208" s="39" t="s">
        <v>35</v>
      </c>
      <c r="F1208" s="39" t="s">
        <v>44</v>
      </c>
      <c r="G1208" s="39" t="s">
        <v>275</v>
      </c>
      <c r="H1208" s="39" t="s">
        <v>1030</v>
      </c>
      <c r="I1208" s="39" t="s">
        <v>99</v>
      </c>
      <c r="J1208" s="44">
        <v>-3569.93</v>
      </c>
      <c r="K1208" s="39" t="s">
        <v>100</v>
      </c>
      <c r="L1208" s="39" t="s">
        <v>60</v>
      </c>
      <c r="M1208" s="39" t="str">
        <f>+VLOOKUP(C1208/1,Map!A:B,2,FALSE)</f>
        <v>Other revenue - late payment charge</v>
      </c>
      <c r="N1208" s="39" t="str">
        <f>+VLOOKUP(L1208/1,Map!E:G,3,FALSE)</f>
        <v>KY-CENTRAL</v>
      </c>
    </row>
    <row r="1209" spans="1:14" hidden="1">
      <c r="A1209" s="39" t="s">
        <v>95</v>
      </c>
      <c r="B1209" s="39" t="s">
        <v>96</v>
      </c>
      <c r="C1209" s="39" t="s">
        <v>56</v>
      </c>
      <c r="D1209" s="43">
        <v>43136</v>
      </c>
      <c r="E1209" s="39" t="s">
        <v>35</v>
      </c>
      <c r="F1209" s="39" t="s">
        <v>44</v>
      </c>
      <c r="G1209" s="39" t="s">
        <v>275</v>
      </c>
      <c r="H1209" s="39" t="s">
        <v>1030</v>
      </c>
      <c r="I1209" s="39" t="s">
        <v>99</v>
      </c>
      <c r="J1209" s="44">
        <v>-4.2</v>
      </c>
      <c r="K1209" s="39" t="s">
        <v>100</v>
      </c>
      <c r="L1209" s="39" t="s">
        <v>66</v>
      </c>
      <c r="M1209" s="39" t="str">
        <f>+VLOOKUP(C1209/1,Map!A:B,2,FALSE)</f>
        <v>Other revenue - late payment charge</v>
      </c>
      <c r="N1209" s="39" t="str">
        <f>+VLOOKUP(L1209/1,Map!E:G,3,FALSE)</f>
        <v>KY-OWENTON WW</v>
      </c>
    </row>
    <row r="1210" spans="1:14" hidden="1">
      <c r="A1210" s="39" t="s">
        <v>95</v>
      </c>
      <c r="B1210" s="39" t="s">
        <v>96</v>
      </c>
      <c r="C1210" s="39" t="s">
        <v>56</v>
      </c>
      <c r="D1210" s="43">
        <v>43132</v>
      </c>
      <c r="E1210" s="39" t="s">
        <v>35</v>
      </c>
      <c r="F1210" s="39" t="s">
        <v>44</v>
      </c>
      <c r="G1210" s="39" t="s">
        <v>275</v>
      </c>
      <c r="H1210" s="39" t="s">
        <v>1031</v>
      </c>
      <c r="I1210" s="39" t="s">
        <v>244</v>
      </c>
      <c r="J1210" s="44">
        <v>2.73</v>
      </c>
      <c r="K1210" s="39" t="s">
        <v>100</v>
      </c>
      <c r="L1210" s="39" t="s">
        <v>60</v>
      </c>
      <c r="M1210" s="39" t="str">
        <f>+VLOOKUP(C1210/1,Map!A:B,2,FALSE)</f>
        <v>Other revenue - late payment charge</v>
      </c>
      <c r="N1210" s="39" t="str">
        <f>+VLOOKUP(L1210/1,Map!E:G,3,FALSE)</f>
        <v>KY-CENTRAL</v>
      </c>
    </row>
    <row r="1211" spans="1:14" hidden="1">
      <c r="A1211" s="39" t="s">
        <v>95</v>
      </c>
      <c r="B1211" s="39" t="s">
        <v>96</v>
      </c>
      <c r="C1211" s="39" t="s">
        <v>56</v>
      </c>
      <c r="D1211" s="43">
        <v>43133</v>
      </c>
      <c r="E1211" s="39" t="s">
        <v>35</v>
      </c>
      <c r="F1211" s="39" t="s">
        <v>44</v>
      </c>
      <c r="G1211" s="39" t="s">
        <v>275</v>
      </c>
      <c r="H1211" s="39" t="s">
        <v>1032</v>
      </c>
      <c r="I1211" s="39" t="s">
        <v>244</v>
      </c>
      <c r="J1211" s="44">
        <v>4.38</v>
      </c>
      <c r="K1211" s="39" t="s">
        <v>100</v>
      </c>
      <c r="L1211" s="39" t="s">
        <v>60</v>
      </c>
      <c r="M1211" s="39" t="str">
        <f>+VLOOKUP(C1211/1,Map!A:B,2,FALSE)</f>
        <v>Other revenue - late payment charge</v>
      </c>
      <c r="N1211" s="39" t="str">
        <f>+VLOOKUP(L1211/1,Map!E:G,3,FALSE)</f>
        <v>KY-CENTRAL</v>
      </c>
    </row>
    <row r="1212" spans="1:14" hidden="1">
      <c r="A1212" s="39" t="s">
        <v>95</v>
      </c>
      <c r="B1212" s="39" t="s">
        <v>96</v>
      </c>
      <c r="C1212" s="39" t="s">
        <v>56</v>
      </c>
      <c r="D1212" s="43">
        <v>43134</v>
      </c>
      <c r="E1212" s="39" t="s">
        <v>35</v>
      </c>
      <c r="F1212" s="39" t="s">
        <v>44</v>
      </c>
      <c r="G1212" s="39" t="s">
        <v>275</v>
      </c>
      <c r="H1212" s="39" t="s">
        <v>1033</v>
      </c>
      <c r="I1212" s="39" t="s">
        <v>244</v>
      </c>
      <c r="J1212" s="44">
        <v>5.38</v>
      </c>
      <c r="K1212" s="39" t="s">
        <v>100</v>
      </c>
      <c r="L1212" s="39" t="s">
        <v>60</v>
      </c>
      <c r="M1212" s="39" t="str">
        <f>+VLOOKUP(C1212/1,Map!A:B,2,FALSE)</f>
        <v>Other revenue - late payment charge</v>
      </c>
      <c r="N1212" s="39" t="str">
        <f>+VLOOKUP(L1212/1,Map!E:G,3,FALSE)</f>
        <v>KY-CENTRAL</v>
      </c>
    </row>
    <row r="1213" spans="1:14" hidden="1">
      <c r="A1213" s="39" t="s">
        <v>95</v>
      </c>
      <c r="B1213" s="39" t="s">
        <v>96</v>
      </c>
      <c r="C1213" s="39" t="s">
        <v>56</v>
      </c>
      <c r="D1213" s="43">
        <v>43136</v>
      </c>
      <c r="E1213" s="39" t="s">
        <v>35</v>
      </c>
      <c r="F1213" s="39" t="s">
        <v>44</v>
      </c>
      <c r="G1213" s="39" t="s">
        <v>275</v>
      </c>
      <c r="H1213" s="39" t="s">
        <v>1034</v>
      </c>
      <c r="I1213" s="39" t="s">
        <v>244</v>
      </c>
      <c r="J1213" s="44">
        <v>2.89</v>
      </c>
      <c r="K1213" s="39" t="s">
        <v>100</v>
      </c>
      <c r="L1213" s="39" t="s">
        <v>60</v>
      </c>
      <c r="M1213" s="39" t="str">
        <f>+VLOOKUP(C1213/1,Map!A:B,2,FALSE)</f>
        <v>Other revenue - late payment charge</v>
      </c>
      <c r="N1213" s="39" t="str">
        <f>+VLOOKUP(L1213/1,Map!E:G,3,FALSE)</f>
        <v>KY-CENTRAL</v>
      </c>
    </row>
    <row r="1214" spans="1:14" hidden="1">
      <c r="A1214" s="39" t="s">
        <v>95</v>
      </c>
      <c r="B1214" s="39" t="s">
        <v>96</v>
      </c>
      <c r="C1214" s="39" t="s">
        <v>56</v>
      </c>
      <c r="D1214" s="43">
        <v>43136</v>
      </c>
      <c r="E1214" s="39" t="s">
        <v>35</v>
      </c>
      <c r="F1214" s="39" t="s">
        <v>44</v>
      </c>
      <c r="G1214" s="39" t="s">
        <v>275</v>
      </c>
      <c r="H1214" s="39" t="s">
        <v>1034</v>
      </c>
      <c r="I1214" s="39" t="s">
        <v>244</v>
      </c>
      <c r="J1214" s="44">
        <v>3.02</v>
      </c>
      <c r="K1214" s="39" t="s">
        <v>100</v>
      </c>
      <c r="L1214" s="39" t="s">
        <v>64</v>
      </c>
      <c r="M1214" s="39" t="str">
        <f>+VLOOKUP(C1214/1,Map!A:B,2,FALSE)</f>
        <v>Other revenue - late payment charge</v>
      </c>
      <c r="N1214" s="39" t="str">
        <f>+VLOOKUP(L1214/1,Map!E:G,3,FALSE)</f>
        <v>KY-NORTH</v>
      </c>
    </row>
    <row r="1215" spans="1:14" hidden="1">
      <c r="A1215" s="39" t="s">
        <v>95</v>
      </c>
      <c r="B1215" s="39" t="s">
        <v>96</v>
      </c>
      <c r="C1215" s="39" t="s">
        <v>56</v>
      </c>
      <c r="D1215" s="43">
        <v>43134</v>
      </c>
      <c r="E1215" s="39" t="s">
        <v>35</v>
      </c>
      <c r="F1215" s="39" t="s">
        <v>44</v>
      </c>
      <c r="G1215" s="39" t="s">
        <v>275</v>
      </c>
      <c r="H1215" s="39" t="s">
        <v>1035</v>
      </c>
      <c r="I1215" s="39" t="s">
        <v>99</v>
      </c>
      <c r="J1215" s="44">
        <v>-9.6</v>
      </c>
      <c r="K1215" s="39" t="s">
        <v>100</v>
      </c>
      <c r="L1215" s="39" t="s">
        <v>60</v>
      </c>
      <c r="M1215" s="39" t="str">
        <f>+VLOOKUP(C1215/1,Map!A:B,2,FALSE)</f>
        <v>Other revenue - late payment charge</v>
      </c>
      <c r="N1215" s="39" t="str">
        <f>+VLOOKUP(L1215/1,Map!E:G,3,FALSE)</f>
        <v>KY-CENTRAL</v>
      </c>
    </row>
    <row r="1216" spans="1:14" hidden="1">
      <c r="A1216" s="39" t="s">
        <v>95</v>
      </c>
      <c r="B1216" s="39" t="s">
        <v>96</v>
      </c>
      <c r="C1216" s="39" t="s">
        <v>56</v>
      </c>
      <c r="D1216" s="43">
        <v>43136</v>
      </c>
      <c r="E1216" s="39" t="s">
        <v>35</v>
      </c>
      <c r="F1216" s="39" t="s">
        <v>44</v>
      </c>
      <c r="G1216" s="39" t="s">
        <v>275</v>
      </c>
      <c r="H1216" s="39" t="s">
        <v>1036</v>
      </c>
      <c r="I1216" s="39" t="s">
        <v>99</v>
      </c>
      <c r="J1216" s="44">
        <v>-0.24</v>
      </c>
      <c r="K1216" s="39" t="s">
        <v>100</v>
      </c>
      <c r="L1216" s="39" t="s">
        <v>64</v>
      </c>
      <c r="M1216" s="39" t="str">
        <f>+VLOOKUP(C1216/1,Map!A:B,2,FALSE)</f>
        <v>Other revenue - late payment charge</v>
      </c>
      <c r="N1216" s="39" t="str">
        <f>+VLOOKUP(L1216/1,Map!E:G,3,FALSE)</f>
        <v>KY-NORTH</v>
      </c>
    </row>
    <row r="1217" spans="1:14" hidden="1">
      <c r="A1217" s="39" t="s">
        <v>95</v>
      </c>
      <c r="B1217" s="39" t="s">
        <v>96</v>
      </c>
      <c r="C1217" s="39" t="s">
        <v>56</v>
      </c>
      <c r="D1217" s="43">
        <v>43136</v>
      </c>
      <c r="E1217" s="39" t="s">
        <v>35</v>
      </c>
      <c r="F1217" s="39" t="s">
        <v>44</v>
      </c>
      <c r="G1217" s="39" t="s">
        <v>275</v>
      </c>
      <c r="H1217" s="39" t="s">
        <v>1036</v>
      </c>
      <c r="I1217" s="39" t="s">
        <v>99</v>
      </c>
      <c r="J1217" s="44">
        <v>-7.51</v>
      </c>
      <c r="K1217" s="39" t="s">
        <v>100</v>
      </c>
      <c r="L1217" s="39" t="s">
        <v>60</v>
      </c>
      <c r="M1217" s="39" t="str">
        <f>+VLOOKUP(C1217/1,Map!A:B,2,FALSE)</f>
        <v>Other revenue - late payment charge</v>
      </c>
      <c r="N1217" s="39" t="str">
        <f>+VLOOKUP(L1217/1,Map!E:G,3,FALSE)</f>
        <v>KY-CENTRAL</v>
      </c>
    </row>
    <row r="1218" spans="1:14" hidden="1">
      <c r="A1218" s="39" t="s">
        <v>95</v>
      </c>
      <c r="B1218" s="39" t="s">
        <v>96</v>
      </c>
      <c r="C1218" s="39" t="s">
        <v>56</v>
      </c>
      <c r="D1218" s="43">
        <v>43134</v>
      </c>
      <c r="E1218" s="39" t="s">
        <v>35</v>
      </c>
      <c r="F1218" s="39" t="s">
        <v>44</v>
      </c>
      <c r="G1218" s="39" t="s">
        <v>275</v>
      </c>
      <c r="H1218" s="39" t="s">
        <v>1037</v>
      </c>
      <c r="I1218" s="39" t="s">
        <v>244</v>
      </c>
      <c r="J1218" s="44">
        <v>0.66</v>
      </c>
      <c r="K1218" s="39" t="s">
        <v>100</v>
      </c>
      <c r="L1218" s="39" t="s">
        <v>60</v>
      </c>
      <c r="M1218" s="39" t="str">
        <f>+VLOOKUP(C1218/1,Map!A:B,2,FALSE)</f>
        <v>Other revenue - late payment charge</v>
      </c>
      <c r="N1218" s="39" t="str">
        <f>+VLOOKUP(L1218/1,Map!E:G,3,FALSE)</f>
        <v>KY-CENTRAL</v>
      </c>
    </row>
    <row r="1219" spans="1:14" hidden="1">
      <c r="A1219" s="39" t="s">
        <v>95</v>
      </c>
      <c r="B1219" s="39" t="s">
        <v>96</v>
      </c>
      <c r="C1219" s="39" t="s">
        <v>56</v>
      </c>
      <c r="D1219" s="43">
        <v>43135</v>
      </c>
      <c r="E1219" s="39" t="s">
        <v>35</v>
      </c>
      <c r="F1219" s="39" t="s">
        <v>44</v>
      </c>
      <c r="G1219" s="39" t="s">
        <v>275</v>
      </c>
      <c r="H1219" s="39" t="s">
        <v>1038</v>
      </c>
      <c r="I1219" s="39" t="s">
        <v>244</v>
      </c>
      <c r="J1219" s="44">
        <v>1.4</v>
      </c>
      <c r="K1219" s="39" t="s">
        <v>100</v>
      </c>
      <c r="L1219" s="39" t="s">
        <v>60</v>
      </c>
      <c r="M1219" s="39" t="str">
        <f>+VLOOKUP(C1219/1,Map!A:B,2,FALSE)</f>
        <v>Other revenue - late payment charge</v>
      </c>
      <c r="N1219" s="39" t="str">
        <f>+VLOOKUP(L1219/1,Map!E:G,3,FALSE)</f>
        <v>KY-CENTRAL</v>
      </c>
    </row>
    <row r="1220" spans="1:14" hidden="1">
      <c r="A1220" s="39" t="s">
        <v>95</v>
      </c>
      <c r="B1220" s="39" t="s">
        <v>96</v>
      </c>
      <c r="C1220" s="39" t="s">
        <v>56</v>
      </c>
      <c r="D1220" s="43">
        <v>43137</v>
      </c>
      <c r="E1220" s="39" t="s">
        <v>35</v>
      </c>
      <c r="F1220" s="39" t="s">
        <v>44</v>
      </c>
      <c r="G1220" s="39" t="s">
        <v>275</v>
      </c>
      <c r="H1220" s="39" t="s">
        <v>1039</v>
      </c>
      <c r="I1220" s="39" t="s">
        <v>99</v>
      </c>
      <c r="J1220" s="44">
        <v>-112.72</v>
      </c>
      <c r="K1220" s="39" t="s">
        <v>100</v>
      </c>
      <c r="L1220" s="39" t="s">
        <v>64</v>
      </c>
      <c r="M1220" s="39" t="str">
        <f>+VLOOKUP(C1220/1,Map!A:B,2,FALSE)</f>
        <v>Other revenue - late payment charge</v>
      </c>
      <c r="N1220" s="39" t="str">
        <f>+VLOOKUP(L1220/1,Map!E:G,3,FALSE)</f>
        <v>KY-NORTH</v>
      </c>
    </row>
    <row r="1221" spans="1:14" hidden="1">
      <c r="A1221" s="39" t="s">
        <v>95</v>
      </c>
      <c r="B1221" s="39" t="s">
        <v>96</v>
      </c>
      <c r="C1221" s="39" t="s">
        <v>56</v>
      </c>
      <c r="D1221" s="43">
        <v>43137</v>
      </c>
      <c r="E1221" s="39" t="s">
        <v>35</v>
      </c>
      <c r="F1221" s="39" t="s">
        <v>44</v>
      </c>
      <c r="G1221" s="39" t="s">
        <v>275</v>
      </c>
      <c r="H1221" s="39" t="s">
        <v>1039</v>
      </c>
      <c r="I1221" s="39" t="s">
        <v>99</v>
      </c>
      <c r="J1221" s="44">
        <v>-12.7</v>
      </c>
      <c r="K1221" s="39" t="s">
        <v>100</v>
      </c>
      <c r="L1221" s="39" t="s">
        <v>58</v>
      </c>
      <c r="M1221" s="39" t="str">
        <f>+VLOOKUP(C1221/1,Map!A:B,2,FALSE)</f>
        <v>Other revenue - late payment charge</v>
      </c>
      <c r="N1221" s="39" t="str">
        <f>+VLOOKUP(L1221/1,Map!E:G,3,FALSE)</f>
        <v>KY-CORPORATE</v>
      </c>
    </row>
    <row r="1222" spans="1:14" hidden="1">
      <c r="A1222" s="39" t="s">
        <v>95</v>
      </c>
      <c r="B1222" s="39" t="s">
        <v>96</v>
      </c>
      <c r="C1222" s="39" t="s">
        <v>56</v>
      </c>
      <c r="D1222" s="43">
        <v>43137</v>
      </c>
      <c r="E1222" s="39" t="s">
        <v>35</v>
      </c>
      <c r="F1222" s="39" t="s">
        <v>44</v>
      </c>
      <c r="G1222" s="39" t="s">
        <v>275</v>
      </c>
      <c r="H1222" s="39" t="s">
        <v>1039</v>
      </c>
      <c r="I1222" s="39" t="s">
        <v>99</v>
      </c>
      <c r="J1222" s="44">
        <v>-530.91999999999996</v>
      </c>
      <c r="K1222" s="39" t="s">
        <v>100</v>
      </c>
      <c r="L1222" s="39" t="s">
        <v>66</v>
      </c>
      <c r="M1222" s="39" t="str">
        <f>+VLOOKUP(C1222/1,Map!A:B,2,FALSE)</f>
        <v>Other revenue - late payment charge</v>
      </c>
      <c r="N1222" s="39" t="str">
        <f>+VLOOKUP(L1222/1,Map!E:G,3,FALSE)</f>
        <v>KY-OWENTON WW</v>
      </c>
    </row>
    <row r="1223" spans="1:14" hidden="1">
      <c r="A1223" s="39" t="s">
        <v>95</v>
      </c>
      <c r="B1223" s="39" t="s">
        <v>96</v>
      </c>
      <c r="C1223" s="39" t="s">
        <v>56</v>
      </c>
      <c r="D1223" s="43">
        <v>43137</v>
      </c>
      <c r="E1223" s="39" t="s">
        <v>35</v>
      </c>
      <c r="F1223" s="39" t="s">
        <v>44</v>
      </c>
      <c r="G1223" s="39" t="s">
        <v>275</v>
      </c>
      <c r="H1223" s="39" t="s">
        <v>1039</v>
      </c>
      <c r="I1223" s="39" t="s">
        <v>99</v>
      </c>
      <c r="J1223" s="44">
        <v>-3225.02</v>
      </c>
      <c r="K1223" s="39" t="s">
        <v>100</v>
      </c>
      <c r="L1223" s="39" t="s">
        <v>60</v>
      </c>
      <c r="M1223" s="39" t="str">
        <f>+VLOOKUP(C1223/1,Map!A:B,2,FALSE)</f>
        <v>Other revenue - late payment charge</v>
      </c>
      <c r="N1223" s="39" t="str">
        <f>+VLOOKUP(L1223/1,Map!E:G,3,FALSE)</f>
        <v>KY-CENTRAL</v>
      </c>
    </row>
    <row r="1224" spans="1:14" hidden="1">
      <c r="A1224" s="39" t="s">
        <v>95</v>
      </c>
      <c r="B1224" s="39" t="s">
        <v>96</v>
      </c>
      <c r="C1224" s="39" t="s">
        <v>56</v>
      </c>
      <c r="D1224" s="43">
        <v>43138</v>
      </c>
      <c r="E1224" s="39" t="s">
        <v>35</v>
      </c>
      <c r="F1224" s="39" t="s">
        <v>44</v>
      </c>
      <c r="G1224" s="39" t="s">
        <v>275</v>
      </c>
      <c r="H1224" s="39" t="s">
        <v>1040</v>
      </c>
      <c r="I1224" s="39" t="s">
        <v>99</v>
      </c>
      <c r="J1224" s="44">
        <v>-21.21</v>
      </c>
      <c r="K1224" s="39" t="s">
        <v>100</v>
      </c>
      <c r="L1224" s="39" t="s">
        <v>58</v>
      </c>
      <c r="M1224" s="39" t="str">
        <f>+VLOOKUP(C1224/1,Map!A:B,2,FALSE)</f>
        <v>Other revenue - late payment charge</v>
      </c>
      <c r="N1224" s="39" t="str">
        <f>+VLOOKUP(L1224/1,Map!E:G,3,FALSE)</f>
        <v>KY-CORPORATE</v>
      </c>
    </row>
    <row r="1225" spans="1:14" hidden="1">
      <c r="A1225" s="39" t="s">
        <v>95</v>
      </c>
      <c r="B1225" s="39" t="s">
        <v>96</v>
      </c>
      <c r="C1225" s="39" t="s">
        <v>56</v>
      </c>
      <c r="D1225" s="43">
        <v>43138</v>
      </c>
      <c r="E1225" s="39" t="s">
        <v>35</v>
      </c>
      <c r="F1225" s="39" t="s">
        <v>44</v>
      </c>
      <c r="G1225" s="39" t="s">
        <v>275</v>
      </c>
      <c r="H1225" s="39" t="s">
        <v>1040</v>
      </c>
      <c r="I1225" s="39" t="s">
        <v>99</v>
      </c>
      <c r="J1225" s="44">
        <v>-35.130000000000003</v>
      </c>
      <c r="K1225" s="39" t="s">
        <v>100</v>
      </c>
      <c r="L1225" s="39" t="s">
        <v>66</v>
      </c>
      <c r="M1225" s="39" t="str">
        <f>+VLOOKUP(C1225/1,Map!A:B,2,FALSE)</f>
        <v>Other revenue - late payment charge</v>
      </c>
      <c r="N1225" s="39" t="str">
        <f>+VLOOKUP(L1225/1,Map!E:G,3,FALSE)</f>
        <v>KY-OWENTON WW</v>
      </c>
    </row>
    <row r="1226" spans="1:14" hidden="1">
      <c r="A1226" s="39" t="s">
        <v>95</v>
      </c>
      <c r="B1226" s="39" t="s">
        <v>96</v>
      </c>
      <c r="C1226" s="39" t="s">
        <v>56</v>
      </c>
      <c r="D1226" s="43">
        <v>43138</v>
      </c>
      <c r="E1226" s="39" t="s">
        <v>35</v>
      </c>
      <c r="F1226" s="39" t="s">
        <v>44</v>
      </c>
      <c r="G1226" s="39" t="s">
        <v>275</v>
      </c>
      <c r="H1226" s="39" t="s">
        <v>1040</v>
      </c>
      <c r="I1226" s="39" t="s">
        <v>99</v>
      </c>
      <c r="J1226" s="44">
        <v>-3957.7</v>
      </c>
      <c r="K1226" s="39" t="s">
        <v>100</v>
      </c>
      <c r="L1226" s="39" t="s">
        <v>60</v>
      </c>
      <c r="M1226" s="39" t="str">
        <f>+VLOOKUP(C1226/1,Map!A:B,2,FALSE)</f>
        <v>Other revenue - late payment charge</v>
      </c>
      <c r="N1226" s="39" t="str">
        <f>+VLOOKUP(L1226/1,Map!E:G,3,FALSE)</f>
        <v>KY-CENTRAL</v>
      </c>
    </row>
    <row r="1227" spans="1:14" hidden="1">
      <c r="A1227" s="39" t="s">
        <v>95</v>
      </c>
      <c r="B1227" s="39" t="s">
        <v>96</v>
      </c>
      <c r="C1227" s="39" t="s">
        <v>56</v>
      </c>
      <c r="D1227" s="43">
        <v>43138</v>
      </c>
      <c r="E1227" s="39" t="s">
        <v>35</v>
      </c>
      <c r="F1227" s="39" t="s">
        <v>44</v>
      </c>
      <c r="G1227" s="39" t="s">
        <v>275</v>
      </c>
      <c r="H1227" s="39" t="s">
        <v>1040</v>
      </c>
      <c r="I1227" s="39" t="s">
        <v>99</v>
      </c>
      <c r="J1227" s="44">
        <v>-14.02</v>
      </c>
      <c r="K1227" s="39" t="s">
        <v>100</v>
      </c>
      <c r="L1227" s="39" t="s">
        <v>64</v>
      </c>
      <c r="M1227" s="39" t="str">
        <f>+VLOOKUP(C1227/1,Map!A:B,2,FALSE)</f>
        <v>Other revenue - late payment charge</v>
      </c>
      <c r="N1227" s="39" t="str">
        <f>+VLOOKUP(L1227/1,Map!E:G,3,FALSE)</f>
        <v>KY-NORTH</v>
      </c>
    </row>
    <row r="1228" spans="1:14" hidden="1">
      <c r="A1228" s="39" t="s">
        <v>95</v>
      </c>
      <c r="B1228" s="39" t="s">
        <v>96</v>
      </c>
      <c r="C1228" s="39" t="s">
        <v>56</v>
      </c>
      <c r="D1228" s="43">
        <v>43137</v>
      </c>
      <c r="E1228" s="39" t="s">
        <v>35</v>
      </c>
      <c r="F1228" s="39" t="s">
        <v>44</v>
      </c>
      <c r="G1228" s="39" t="s">
        <v>275</v>
      </c>
      <c r="H1228" s="39" t="s">
        <v>1041</v>
      </c>
      <c r="I1228" s="39" t="s">
        <v>244</v>
      </c>
      <c r="J1228" s="44">
        <v>1.98</v>
      </c>
      <c r="K1228" s="39" t="s">
        <v>100</v>
      </c>
      <c r="L1228" s="39" t="s">
        <v>60</v>
      </c>
      <c r="M1228" s="39" t="str">
        <f>+VLOOKUP(C1228/1,Map!A:B,2,FALSE)</f>
        <v>Other revenue - late payment charge</v>
      </c>
      <c r="N1228" s="39" t="str">
        <f>+VLOOKUP(L1228/1,Map!E:G,3,FALSE)</f>
        <v>KY-CENTRAL</v>
      </c>
    </row>
    <row r="1229" spans="1:14" hidden="1">
      <c r="A1229" s="39" t="s">
        <v>95</v>
      </c>
      <c r="B1229" s="39" t="s">
        <v>96</v>
      </c>
      <c r="C1229" s="39" t="s">
        <v>56</v>
      </c>
      <c r="D1229" s="43">
        <v>43133</v>
      </c>
      <c r="E1229" s="39" t="s">
        <v>35</v>
      </c>
      <c r="F1229" s="39" t="s">
        <v>44</v>
      </c>
      <c r="G1229" s="39" t="s">
        <v>275</v>
      </c>
      <c r="H1229" s="39" t="s">
        <v>1042</v>
      </c>
      <c r="I1229" s="39" t="s">
        <v>244</v>
      </c>
      <c r="J1229" s="44">
        <v>2.06</v>
      </c>
      <c r="K1229" s="39" t="s">
        <v>100</v>
      </c>
      <c r="L1229" s="39" t="s">
        <v>60</v>
      </c>
      <c r="M1229" s="39" t="str">
        <f>+VLOOKUP(C1229/1,Map!A:B,2,FALSE)</f>
        <v>Other revenue - late payment charge</v>
      </c>
      <c r="N1229" s="39" t="str">
        <f>+VLOOKUP(L1229/1,Map!E:G,3,FALSE)</f>
        <v>KY-CENTRAL</v>
      </c>
    </row>
    <row r="1230" spans="1:14" hidden="1">
      <c r="A1230" s="39" t="s">
        <v>95</v>
      </c>
      <c r="B1230" s="39" t="s">
        <v>96</v>
      </c>
      <c r="C1230" s="39" t="s">
        <v>56</v>
      </c>
      <c r="D1230" s="43">
        <v>43136</v>
      </c>
      <c r="E1230" s="39" t="s">
        <v>35</v>
      </c>
      <c r="F1230" s="39" t="s">
        <v>44</v>
      </c>
      <c r="G1230" s="39" t="s">
        <v>275</v>
      </c>
      <c r="H1230" s="39" t="s">
        <v>1043</v>
      </c>
      <c r="I1230" s="39" t="s">
        <v>244</v>
      </c>
      <c r="J1230" s="44">
        <v>4.7699999999999996</v>
      </c>
      <c r="K1230" s="39" t="s">
        <v>100</v>
      </c>
      <c r="L1230" s="39" t="s">
        <v>60</v>
      </c>
      <c r="M1230" s="39" t="str">
        <f>+VLOOKUP(C1230/1,Map!A:B,2,FALSE)</f>
        <v>Other revenue - late payment charge</v>
      </c>
      <c r="N1230" s="39" t="str">
        <f>+VLOOKUP(L1230/1,Map!E:G,3,FALSE)</f>
        <v>KY-CENTRAL</v>
      </c>
    </row>
    <row r="1231" spans="1:14" hidden="1">
      <c r="A1231" s="39" t="s">
        <v>95</v>
      </c>
      <c r="B1231" s="39" t="s">
        <v>96</v>
      </c>
      <c r="C1231" s="39" t="s">
        <v>56</v>
      </c>
      <c r="D1231" s="43">
        <v>43137</v>
      </c>
      <c r="E1231" s="39" t="s">
        <v>35</v>
      </c>
      <c r="F1231" s="39" t="s">
        <v>44</v>
      </c>
      <c r="G1231" s="39" t="s">
        <v>275</v>
      </c>
      <c r="H1231" s="39" t="s">
        <v>1044</v>
      </c>
      <c r="I1231" s="39" t="s">
        <v>244</v>
      </c>
      <c r="J1231" s="44">
        <v>3.83</v>
      </c>
      <c r="K1231" s="39" t="s">
        <v>100</v>
      </c>
      <c r="L1231" s="39" t="s">
        <v>64</v>
      </c>
      <c r="M1231" s="39" t="str">
        <f>+VLOOKUP(C1231/1,Map!A:B,2,FALSE)</f>
        <v>Other revenue - late payment charge</v>
      </c>
      <c r="N1231" s="39" t="str">
        <f>+VLOOKUP(L1231/1,Map!E:G,3,FALSE)</f>
        <v>KY-NORTH</v>
      </c>
    </row>
    <row r="1232" spans="1:14" hidden="1">
      <c r="A1232" s="39" t="s">
        <v>95</v>
      </c>
      <c r="B1232" s="39" t="s">
        <v>96</v>
      </c>
      <c r="C1232" s="39" t="s">
        <v>56</v>
      </c>
      <c r="D1232" s="43">
        <v>43137</v>
      </c>
      <c r="E1232" s="39" t="s">
        <v>35</v>
      </c>
      <c r="F1232" s="39" t="s">
        <v>44</v>
      </c>
      <c r="G1232" s="39" t="s">
        <v>275</v>
      </c>
      <c r="H1232" s="39" t="s">
        <v>1044</v>
      </c>
      <c r="I1232" s="39" t="s">
        <v>244</v>
      </c>
      <c r="J1232" s="44">
        <v>2.5499999999999998</v>
      </c>
      <c r="K1232" s="39" t="s">
        <v>100</v>
      </c>
      <c r="L1232" s="39" t="s">
        <v>60</v>
      </c>
      <c r="M1232" s="39" t="str">
        <f>+VLOOKUP(C1232/1,Map!A:B,2,FALSE)</f>
        <v>Other revenue - late payment charge</v>
      </c>
      <c r="N1232" s="39" t="str">
        <f>+VLOOKUP(L1232/1,Map!E:G,3,FALSE)</f>
        <v>KY-CENTRAL</v>
      </c>
    </row>
    <row r="1233" spans="1:14" hidden="1">
      <c r="A1233" s="39" t="s">
        <v>95</v>
      </c>
      <c r="B1233" s="39" t="s">
        <v>96</v>
      </c>
      <c r="C1233" s="39" t="s">
        <v>56</v>
      </c>
      <c r="D1233" s="43">
        <v>43137</v>
      </c>
      <c r="E1233" s="39" t="s">
        <v>35</v>
      </c>
      <c r="F1233" s="39" t="s">
        <v>44</v>
      </c>
      <c r="G1233" s="39" t="s">
        <v>275</v>
      </c>
      <c r="H1233" s="39" t="s">
        <v>1045</v>
      </c>
      <c r="I1233" s="39" t="s">
        <v>244</v>
      </c>
      <c r="J1233" s="44">
        <v>5.58</v>
      </c>
      <c r="K1233" s="39" t="s">
        <v>100</v>
      </c>
      <c r="L1233" s="39" t="s">
        <v>60</v>
      </c>
      <c r="M1233" s="39" t="str">
        <f>+VLOOKUP(C1233/1,Map!A:B,2,FALSE)</f>
        <v>Other revenue - late payment charge</v>
      </c>
      <c r="N1233" s="39" t="str">
        <f>+VLOOKUP(L1233/1,Map!E:G,3,FALSE)</f>
        <v>KY-CENTRAL</v>
      </c>
    </row>
    <row r="1234" spans="1:14" hidden="1">
      <c r="A1234" s="39" t="s">
        <v>95</v>
      </c>
      <c r="B1234" s="39" t="s">
        <v>96</v>
      </c>
      <c r="C1234" s="39" t="s">
        <v>56</v>
      </c>
      <c r="D1234" s="43">
        <v>43138</v>
      </c>
      <c r="E1234" s="39" t="s">
        <v>35</v>
      </c>
      <c r="F1234" s="39" t="s">
        <v>44</v>
      </c>
      <c r="G1234" s="39" t="s">
        <v>275</v>
      </c>
      <c r="H1234" s="39" t="s">
        <v>1046</v>
      </c>
      <c r="I1234" s="39" t="s">
        <v>244</v>
      </c>
      <c r="J1234" s="44">
        <v>1.53</v>
      </c>
      <c r="K1234" s="39" t="s">
        <v>100</v>
      </c>
      <c r="L1234" s="39" t="s">
        <v>64</v>
      </c>
      <c r="M1234" s="39" t="str">
        <f>+VLOOKUP(C1234/1,Map!A:B,2,FALSE)</f>
        <v>Other revenue - late payment charge</v>
      </c>
      <c r="N1234" s="39" t="str">
        <f>+VLOOKUP(L1234/1,Map!E:G,3,FALSE)</f>
        <v>KY-NORTH</v>
      </c>
    </row>
    <row r="1235" spans="1:14" hidden="1">
      <c r="A1235" s="39" t="s">
        <v>95</v>
      </c>
      <c r="B1235" s="39" t="s">
        <v>96</v>
      </c>
      <c r="C1235" s="39" t="s">
        <v>56</v>
      </c>
      <c r="D1235" s="43">
        <v>43138</v>
      </c>
      <c r="E1235" s="39" t="s">
        <v>35</v>
      </c>
      <c r="F1235" s="39" t="s">
        <v>44</v>
      </c>
      <c r="G1235" s="39" t="s">
        <v>275</v>
      </c>
      <c r="H1235" s="39" t="s">
        <v>1046</v>
      </c>
      <c r="I1235" s="39" t="s">
        <v>244</v>
      </c>
      <c r="J1235" s="44">
        <v>37.6</v>
      </c>
      <c r="K1235" s="39" t="s">
        <v>100</v>
      </c>
      <c r="L1235" s="39" t="s">
        <v>60</v>
      </c>
      <c r="M1235" s="39" t="str">
        <f>+VLOOKUP(C1235/1,Map!A:B,2,FALSE)</f>
        <v>Other revenue - late payment charge</v>
      </c>
      <c r="N1235" s="39" t="str">
        <f>+VLOOKUP(L1235/1,Map!E:G,3,FALSE)</f>
        <v>KY-CENTRAL</v>
      </c>
    </row>
    <row r="1236" spans="1:14" hidden="1">
      <c r="A1236" s="39" t="s">
        <v>95</v>
      </c>
      <c r="B1236" s="39" t="s">
        <v>96</v>
      </c>
      <c r="C1236" s="39" t="s">
        <v>56</v>
      </c>
      <c r="D1236" s="43">
        <v>43137</v>
      </c>
      <c r="E1236" s="39" t="s">
        <v>35</v>
      </c>
      <c r="F1236" s="39" t="s">
        <v>44</v>
      </c>
      <c r="G1236" s="39" t="s">
        <v>275</v>
      </c>
      <c r="H1236" s="39" t="s">
        <v>1047</v>
      </c>
      <c r="I1236" s="39" t="s">
        <v>99</v>
      </c>
      <c r="J1236" s="44">
        <v>-1.98</v>
      </c>
      <c r="K1236" s="39" t="s">
        <v>100</v>
      </c>
      <c r="L1236" s="39" t="s">
        <v>60</v>
      </c>
      <c r="M1236" s="39" t="str">
        <f>+VLOOKUP(C1236/1,Map!A:B,2,FALSE)</f>
        <v>Other revenue - late payment charge</v>
      </c>
      <c r="N1236" s="39" t="str">
        <f>+VLOOKUP(L1236/1,Map!E:G,3,FALSE)</f>
        <v>KY-CENTRAL</v>
      </c>
    </row>
    <row r="1237" spans="1:14" hidden="1">
      <c r="A1237" s="39" t="s">
        <v>95</v>
      </c>
      <c r="B1237" s="39" t="s">
        <v>96</v>
      </c>
      <c r="C1237" s="39" t="s">
        <v>56</v>
      </c>
      <c r="D1237" s="43">
        <v>43138</v>
      </c>
      <c r="E1237" s="39" t="s">
        <v>35</v>
      </c>
      <c r="F1237" s="39" t="s">
        <v>44</v>
      </c>
      <c r="G1237" s="39" t="s">
        <v>275</v>
      </c>
      <c r="H1237" s="39" t="s">
        <v>1048</v>
      </c>
      <c r="I1237" s="39" t="s">
        <v>99</v>
      </c>
      <c r="J1237" s="44">
        <v>-14.14</v>
      </c>
      <c r="K1237" s="39" t="s">
        <v>100</v>
      </c>
      <c r="L1237" s="39" t="s">
        <v>64</v>
      </c>
      <c r="M1237" s="39" t="str">
        <f>+VLOOKUP(C1237/1,Map!A:B,2,FALSE)</f>
        <v>Other revenue - late payment charge</v>
      </c>
      <c r="N1237" s="39" t="str">
        <f>+VLOOKUP(L1237/1,Map!E:G,3,FALSE)</f>
        <v>KY-NORTH</v>
      </c>
    </row>
    <row r="1238" spans="1:14" hidden="1">
      <c r="A1238" s="39" t="s">
        <v>95</v>
      </c>
      <c r="B1238" s="39" t="s">
        <v>96</v>
      </c>
      <c r="C1238" s="39" t="s">
        <v>56</v>
      </c>
      <c r="D1238" s="43">
        <v>43138</v>
      </c>
      <c r="E1238" s="39" t="s">
        <v>35</v>
      </c>
      <c r="F1238" s="39" t="s">
        <v>44</v>
      </c>
      <c r="G1238" s="39" t="s">
        <v>275</v>
      </c>
      <c r="H1238" s="39" t="s">
        <v>1049</v>
      </c>
      <c r="I1238" s="39" t="s">
        <v>99</v>
      </c>
      <c r="J1238" s="44">
        <v>-39.869999999999997</v>
      </c>
      <c r="K1238" s="39" t="s">
        <v>100</v>
      </c>
      <c r="L1238" s="39" t="s">
        <v>60</v>
      </c>
      <c r="M1238" s="39" t="str">
        <f>+VLOOKUP(C1238/1,Map!A:B,2,FALSE)</f>
        <v>Other revenue - late payment charge</v>
      </c>
      <c r="N1238" s="39" t="str">
        <f>+VLOOKUP(L1238/1,Map!E:G,3,FALSE)</f>
        <v>KY-CENTRAL</v>
      </c>
    </row>
    <row r="1239" spans="1:14" hidden="1">
      <c r="A1239" s="39" t="s">
        <v>95</v>
      </c>
      <c r="B1239" s="39" t="s">
        <v>96</v>
      </c>
      <c r="C1239" s="39" t="s">
        <v>56</v>
      </c>
      <c r="D1239" s="43">
        <v>43137</v>
      </c>
      <c r="E1239" s="39" t="s">
        <v>35</v>
      </c>
      <c r="F1239" s="39" t="s">
        <v>44</v>
      </c>
      <c r="G1239" s="39" t="s">
        <v>275</v>
      </c>
      <c r="H1239" s="39" t="s">
        <v>1050</v>
      </c>
      <c r="I1239" s="39" t="s">
        <v>99</v>
      </c>
      <c r="J1239" s="44">
        <v>-72.489999999999995</v>
      </c>
      <c r="K1239" s="39" t="s">
        <v>100</v>
      </c>
      <c r="L1239" s="39" t="s">
        <v>60</v>
      </c>
      <c r="M1239" s="39" t="str">
        <f>+VLOOKUP(C1239/1,Map!A:B,2,FALSE)</f>
        <v>Other revenue - late payment charge</v>
      </c>
      <c r="N1239" s="39" t="str">
        <f>+VLOOKUP(L1239/1,Map!E:G,3,FALSE)</f>
        <v>KY-CENTRAL</v>
      </c>
    </row>
    <row r="1240" spans="1:14" hidden="1">
      <c r="A1240" s="39" t="s">
        <v>95</v>
      </c>
      <c r="B1240" s="39" t="s">
        <v>96</v>
      </c>
      <c r="C1240" s="39" t="s">
        <v>56</v>
      </c>
      <c r="D1240" s="43">
        <v>43138</v>
      </c>
      <c r="E1240" s="39" t="s">
        <v>35</v>
      </c>
      <c r="F1240" s="39" t="s">
        <v>44</v>
      </c>
      <c r="G1240" s="39" t="s">
        <v>275</v>
      </c>
      <c r="H1240" s="39" t="s">
        <v>1051</v>
      </c>
      <c r="I1240" s="39" t="s">
        <v>244</v>
      </c>
      <c r="J1240" s="44">
        <v>12.7</v>
      </c>
      <c r="K1240" s="39" t="s">
        <v>100</v>
      </c>
      <c r="L1240" s="39" t="s">
        <v>60</v>
      </c>
      <c r="M1240" s="39" t="str">
        <f>+VLOOKUP(C1240/1,Map!A:B,2,FALSE)</f>
        <v>Other revenue - late payment charge</v>
      </c>
      <c r="N1240" s="39" t="str">
        <f>+VLOOKUP(L1240/1,Map!E:G,3,FALSE)</f>
        <v>KY-CENTRAL</v>
      </c>
    </row>
    <row r="1241" spans="1:14" hidden="1">
      <c r="A1241" s="39" t="s">
        <v>95</v>
      </c>
      <c r="B1241" s="39" t="s">
        <v>96</v>
      </c>
      <c r="C1241" s="39" t="s">
        <v>56</v>
      </c>
      <c r="D1241" s="43">
        <v>43139</v>
      </c>
      <c r="E1241" s="39" t="s">
        <v>35</v>
      </c>
      <c r="F1241" s="39" t="s">
        <v>44</v>
      </c>
      <c r="G1241" s="39" t="s">
        <v>275</v>
      </c>
      <c r="H1241" s="39" t="s">
        <v>1052</v>
      </c>
      <c r="I1241" s="39" t="s">
        <v>99</v>
      </c>
      <c r="J1241" s="44">
        <v>-3.61</v>
      </c>
      <c r="K1241" s="39" t="s">
        <v>100</v>
      </c>
      <c r="L1241" s="39" t="s">
        <v>58</v>
      </c>
      <c r="M1241" s="39" t="str">
        <f>+VLOOKUP(C1241/1,Map!A:B,2,FALSE)</f>
        <v>Other revenue - late payment charge</v>
      </c>
      <c r="N1241" s="39" t="str">
        <f>+VLOOKUP(L1241/1,Map!E:G,3,FALSE)</f>
        <v>KY-CORPORATE</v>
      </c>
    </row>
    <row r="1242" spans="1:14" hidden="1">
      <c r="A1242" s="39" t="s">
        <v>95</v>
      </c>
      <c r="B1242" s="39" t="s">
        <v>96</v>
      </c>
      <c r="C1242" s="39" t="s">
        <v>56</v>
      </c>
      <c r="D1242" s="43">
        <v>43139</v>
      </c>
      <c r="E1242" s="39" t="s">
        <v>35</v>
      </c>
      <c r="F1242" s="39" t="s">
        <v>44</v>
      </c>
      <c r="G1242" s="39" t="s">
        <v>275</v>
      </c>
      <c r="H1242" s="39" t="s">
        <v>1052</v>
      </c>
      <c r="I1242" s="39" t="s">
        <v>99</v>
      </c>
      <c r="J1242" s="44">
        <v>-7.77</v>
      </c>
      <c r="K1242" s="39" t="s">
        <v>100</v>
      </c>
      <c r="L1242" s="39" t="s">
        <v>66</v>
      </c>
      <c r="M1242" s="39" t="str">
        <f>+VLOOKUP(C1242/1,Map!A:B,2,FALSE)</f>
        <v>Other revenue - late payment charge</v>
      </c>
      <c r="N1242" s="39" t="str">
        <f>+VLOOKUP(L1242/1,Map!E:G,3,FALSE)</f>
        <v>KY-OWENTON WW</v>
      </c>
    </row>
    <row r="1243" spans="1:14" hidden="1">
      <c r="A1243" s="39" t="s">
        <v>95</v>
      </c>
      <c r="B1243" s="39" t="s">
        <v>96</v>
      </c>
      <c r="C1243" s="39" t="s">
        <v>56</v>
      </c>
      <c r="D1243" s="43">
        <v>43139</v>
      </c>
      <c r="E1243" s="39" t="s">
        <v>35</v>
      </c>
      <c r="F1243" s="39" t="s">
        <v>44</v>
      </c>
      <c r="G1243" s="39" t="s">
        <v>275</v>
      </c>
      <c r="H1243" s="39" t="s">
        <v>1052</v>
      </c>
      <c r="I1243" s="39" t="s">
        <v>99</v>
      </c>
      <c r="J1243" s="44">
        <v>-1944.46</v>
      </c>
      <c r="K1243" s="39" t="s">
        <v>100</v>
      </c>
      <c r="L1243" s="39" t="s">
        <v>60</v>
      </c>
      <c r="M1243" s="39" t="str">
        <f>+VLOOKUP(C1243/1,Map!A:B,2,FALSE)</f>
        <v>Other revenue - late payment charge</v>
      </c>
      <c r="N1243" s="39" t="str">
        <f>+VLOOKUP(L1243/1,Map!E:G,3,FALSE)</f>
        <v>KY-CENTRAL</v>
      </c>
    </row>
    <row r="1244" spans="1:14" hidden="1">
      <c r="A1244" s="39" t="s">
        <v>95</v>
      </c>
      <c r="B1244" s="39" t="s">
        <v>96</v>
      </c>
      <c r="C1244" s="39" t="s">
        <v>56</v>
      </c>
      <c r="D1244" s="43">
        <v>43138</v>
      </c>
      <c r="E1244" s="39" t="s">
        <v>35</v>
      </c>
      <c r="F1244" s="39" t="s">
        <v>44</v>
      </c>
      <c r="G1244" s="39" t="s">
        <v>275</v>
      </c>
      <c r="H1244" s="39" t="s">
        <v>1053</v>
      </c>
      <c r="I1244" s="39" t="s">
        <v>244</v>
      </c>
      <c r="J1244" s="44">
        <v>1.54</v>
      </c>
      <c r="K1244" s="39" t="s">
        <v>100</v>
      </c>
      <c r="L1244" s="39" t="s">
        <v>60</v>
      </c>
      <c r="M1244" s="39" t="str">
        <f>+VLOOKUP(C1244/1,Map!A:B,2,FALSE)</f>
        <v>Other revenue - late payment charge</v>
      </c>
      <c r="N1244" s="39" t="str">
        <f>+VLOOKUP(L1244/1,Map!E:G,3,FALSE)</f>
        <v>KY-CENTRAL</v>
      </c>
    </row>
    <row r="1245" spans="1:14" hidden="1">
      <c r="A1245" s="39" t="s">
        <v>95</v>
      </c>
      <c r="B1245" s="39" t="s">
        <v>96</v>
      </c>
      <c r="C1245" s="39" t="s">
        <v>56</v>
      </c>
      <c r="D1245" s="43">
        <v>43138</v>
      </c>
      <c r="E1245" s="39" t="s">
        <v>35</v>
      </c>
      <c r="F1245" s="39" t="s">
        <v>44</v>
      </c>
      <c r="G1245" s="39" t="s">
        <v>275</v>
      </c>
      <c r="H1245" s="39" t="s">
        <v>1054</v>
      </c>
      <c r="I1245" s="39" t="s">
        <v>244</v>
      </c>
      <c r="J1245" s="44">
        <v>43.89</v>
      </c>
      <c r="K1245" s="39" t="s">
        <v>100</v>
      </c>
      <c r="L1245" s="39" t="s">
        <v>60</v>
      </c>
      <c r="M1245" s="39" t="str">
        <f>+VLOOKUP(C1245/1,Map!A:B,2,FALSE)</f>
        <v>Other revenue - late payment charge</v>
      </c>
      <c r="N1245" s="39" t="str">
        <f>+VLOOKUP(L1245/1,Map!E:G,3,FALSE)</f>
        <v>KY-CENTRAL</v>
      </c>
    </row>
    <row r="1246" spans="1:14" hidden="1">
      <c r="A1246" s="39" t="s">
        <v>95</v>
      </c>
      <c r="B1246" s="39" t="s">
        <v>96</v>
      </c>
      <c r="C1246" s="39" t="s">
        <v>56</v>
      </c>
      <c r="D1246" s="43">
        <v>43139</v>
      </c>
      <c r="E1246" s="39" t="s">
        <v>35</v>
      </c>
      <c r="F1246" s="39" t="s">
        <v>44</v>
      </c>
      <c r="G1246" s="39" t="s">
        <v>275</v>
      </c>
      <c r="H1246" s="39" t="s">
        <v>1055</v>
      </c>
      <c r="I1246" s="39" t="s">
        <v>244</v>
      </c>
      <c r="J1246" s="44">
        <v>1.18</v>
      </c>
      <c r="K1246" s="39" t="s">
        <v>100</v>
      </c>
      <c r="L1246" s="39" t="s">
        <v>60</v>
      </c>
      <c r="M1246" s="39" t="str">
        <f>+VLOOKUP(C1246/1,Map!A:B,2,FALSE)</f>
        <v>Other revenue - late payment charge</v>
      </c>
      <c r="N1246" s="39" t="str">
        <f>+VLOOKUP(L1246/1,Map!E:G,3,FALSE)</f>
        <v>KY-CENTRAL</v>
      </c>
    </row>
    <row r="1247" spans="1:14" hidden="1">
      <c r="A1247" s="39" t="s">
        <v>95</v>
      </c>
      <c r="B1247" s="39" t="s">
        <v>96</v>
      </c>
      <c r="C1247" s="39" t="s">
        <v>56</v>
      </c>
      <c r="D1247" s="43">
        <v>43139</v>
      </c>
      <c r="E1247" s="39" t="s">
        <v>35</v>
      </c>
      <c r="F1247" s="39" t="s">
        <v>44</v>
      </c>
      <c r="G1247" s="39" t="s">
        <v>275</v>
      </c>
      <c r="H1247" s="39" t="s">
        <v>1056</v>
      </c>
      <c r="I1247" s="39" t="s">
        <v>244</v>
      </c>
      <c r="J1247" s="44">
        <v>2.0699999999999998</v>
      </c>
      <c r="K1247" s="39" t="s">
        <v>100</v>
      </c>
      <c r="L1247" s="39" t="s">
        <v>64</v>
      </c>
      <c r="M1247" s="39" t="str">
        <f>+VLOOKUP(C1247/1,Map!A:B,2,FALSE)</f>
        <v>Other revenue - late payment charge</v>
      </c>
      <c r="N1247" s="39" t="str">
        <f>+VLOOKUP(L1247/1,Map!E:G,3,FALSE)</f>
        <v>KY-NORTH</v>
      </c>
    </row>
    <row r="1248" spans="1:14" hidden="1">
      <c r="A1248" s="39" t="s">
        <v>95</v>
      </c>
      <c r="B1248" s="39" t="s">
        <v>96</v>
      </c>
      <c r="C1248" s="39" t="s">
        <v>56</v>
      </c>
      <c r="D1248" s="43">
        <v>43139</v>
      </c>
      <c r="E1248" s="39" t="s">
        <v>35</v>
      </c>
      <c r="F1248" s="39" t="s">
        <v>44</v>
      </c>
      <c r="G1248" s="39" t="s">
        <v>275</v>
      </c>
      <c r="H1248" s="39" t="s">
        <v>1056</v>
      </c>
      <c r="I1248" s="39" t="s">
        <v>244</v>
      </c>
      <c r="J1248" s="44">
        <v>14.43</v>
      </c>
      <c r="K1248" s="39" t="s">
        <v>100</v>
      </c>
      <c r="L1248" s="39" t="s">
        <v>60</v>
      </c>
      <c r="M1248" s="39" t="str">
        <f>+VLOOKUP(C1248/1,Map!A:B,2,FALSE)</f>
        <v>Other revenue - late payment charge</v>
      </c>
      <c r="N1248" s="39" t="str">
        <f>+VLOOKUP(L1248/1,Map!E:G,3,FALSE)</f>
        <v>KY-CENTRAL</v>
      </c>
    </row>
    <row r="1249" spans="1:14" hidden="1">
      <c r="A1249" s="39" t="s">
        <v>95</v>
      </c>
      <c r="B1249" s="39" t="s">
        <v>96</v>
      </c>
      <c r="C1249" s="39" t="s">
        <v>56</v>
      </c>
      <c r="D1249" s="43">
        <v>43138</v>
      </c>
      <c r="E1249" s="39" t="s">
        <v>35</v>
      </c>
      <c r="F1249" s="39" t="s">
        <v>44</v>
      </c>
      <c r="G1249" s="39" t="s">
        <v>275</v>
      </c>
      <c r="H1249" s="39" t="s">
        <v>1057</v>
      </c>
      <c r="I1249" s="39" t="s">
        <v>99</v>
      </c>
      <c r="J1249" s="44">
        <v>-69.84</v>
      </c>
      <c r="K1249" s="39" t="s">
        <v>100</v>
      </c>
      <c r="L1249" s="39" t="s">
        <v>60</v>
      </c>
      <c r="M1249" s="39" t="str">
        <f>+VLOOKUP(C1249/1,Map!A:B,2,FALSE)</f>
        <v>Other revenue - late payment charge</v>
      </c>
      <c r="N1249" s="39" t="str">
        <f>+VLOOKUP(L1249/1,Map!E:G,3,FALSE)</f>
        <v>KY-CENTRAL</v>
      </c>
    </row>
    <row r="1250" spans="1:14" hidden="1">
      <c r="A1250" s="39" t="s">
        <v>95</v>
      </c>
      <c r="B1250" s="39" t="s">
        <v>96</v>
      </c>
      <c r="C1250" s="39" t="s">
        <v>56</v>
      </c>
      <c r="D1250" s="43">
        <v>43139</v>
      </c>
      <c r="E1250" s="39" t="s">
        <v>35</v>
      </c>
      <c r="F1250" s="39" t="s">
        <v>44</v>
      </c>
      <c r="G1250" s="39" t="s">
        <v>275</v>
      </c>
      <c r="H1250" s="39" t="s">
        <v>1058</v>
      </c>
      <c r="I1250" s="39" t="s">
        <v>99</v>
      </c>
      <c r="J1250" s="44">
        <v>-24.72</v>
      </c>
      <c r="K1250" s="39" t="s">
        <v>100</v>
      </c>
      <c r="L1250" s="39" t="s">
        <v>60</v>
      </c>
      <c r="M1250" s="39" t="str">
        <f>+VLOOKUP(C1250/1,Map!A:B,2,FALSE)</f>
        <v>Other revenue - late payment charge</v>
      </c>
      <c r="N1250" s="39" t="str">
        <f>+VLOOKUP(L1250/1,Map!E:G,3,FALSE)</f>
        <v>KY-CENTRAL</v>
      </c>
    </row>
    <row r="1251" spans="1:14" hidden="1">
      <c r="A1251" s="39" t="s">
        <v>95</v>
      </c>
      <c r="B1251" s="39" t="s">
        <v>96</v>
      </c>
      <c r="C1251" s="39" t="s">
        <v>56</v>
      </c>
      <c r="D1251" s="43">
        <v>43139</v>
      </c>
      <c r="E1251" s="39" t="s">
        <v>35</v>
      </c>
      <c r="F1251" s="39" t="s">
        <v>44</v>
      </c>
      <c r="G1251" s="39" t="s">
        <v>275</v>
      </c>
      <c r="H1251" s="39" t="s">
        <v>1058</v>
      </c>
      <c r="I1251" s="39" t="s">
        <v>99</v>
      </c>
      <c r="J1251" s="44">
        <v>-0.98</v>
      </c>
      <c r="K1251" s="39" t="s">
        <v>100</v>
      </c>
      <c r="L1251" s="39" t="s">
        <v>58</v>
      </c>
      <c r="M1251" s="39" t="str">
        <f>+VLOOKUP(C1251/1,Map!A:B,2,FALSE)</f>
        <v>Other revenue - late payment charge</v>
      </c>
      <c r="N1251" s="39" t="str">
        <f>+VLOOKUP(L1251/1,Map!E:G,3,FALSE)</f>
        <v>KY-CORPORATE</v>
      </c>
    </row>
    <row r="1252" spans="1:14" hidden="1">
      <c r="A1252" s="39" t="s">
        <v>95</v>
      </c>
      <c r="B1252" s="39" t="s">
        <v>96</v>
      </c>
      <c r="C1252" s="39" t="s">
        <v>56</v>
      </c>
      <c r="D1252" s="43">
        <v>43139</v>
      </c>
      <c r="E1252" s="39" t="s">
        <v>35</v>
      </c>
      <c r="F1252" s="39" t="s">
        <v>44</v>
      </c>
      <c r="G1252" s="39" t="s">
        <v>275</v>
      </c>
      <c r="H1252" s="39" t="s">
        <v>1059</v>
      </c>
      <c r="I1252" s="39" t="s">
        <v>99</v>
      </c>
      <c r="J1252" s="44">
        <v>-3.56</v>
      </c>
      <c r="K1252" s="39" t="s">
        <v>100</v>
      </c>
      <c r="L1252" s="39" t="s">
        <v>66</v>
      </c>
      <c r="M1252" s="39" t="str">
        <f>+VLOOKUP(C1252/1,Map!A:B,2,FALSE)</f>
        <v>Other revenue - late payment charge</v>
      </c>
      <c r="N1252" s="39" t="str">
        <f>+VLOOKUP(L1252/1,Map!E:G,3,FALSE)</f>
        <v>KY-OWENTON WW</v>
      </c>
    </row>
    <row r="1253" spans="1:14" hidden="1">
      <c r="A1253" s="39" t="s">
        <v>95</v>
      </c>
      <c r="B1253" s="39" t="s">
        <v>96</v>
      </c>
      <c r="C1253" s="39" t="s">
        <v>56</v>
      </c>
      <c r="D1253" s="43">
        <v>43139</v>
      </c>
      <c r="E1253" s="39" t="s">
        <v>35</v>
      </c>
      <c r="F1253" s="39" t="s">
        <v>44</v>
      </c>
      <c r="G1253" s="39" t="s">
        <v>275</v>
      </c>
      <c r="H1253" s="39" t="s">
        <v>1059</v>
      </c>
      <c r="I1253" s="39" t="s">
        <v>99</v>
      </c>
      <c r="J1253" s="44">
        <v>-8.85</v>
      </c>
      <c r="K1253" s="39" t="s">
        <v>100</v>
      </c>
      <c r="L1253" s="39" t="s">
        <v>64</v>
      </c>
      <c r="M1253" s="39" t="str">
        <f>+VLOOKUP(C1253/1,Map!A:B,2,FALSE)</f>
        <v>Other revenue - late payment charge</v>
      </c>
      <c r="N1253" s="39" t="str">
        <f>+VLOOKUP(L1253/1,Map!E:G,3,FALSE)</f>
        <v>KY-NORTH</v>
      </c>
    </row>
    <row r="1254" spans="1:14" hidden="1">
      <c r="A1254" s="39" t="s">
        <v>95</v>
      </c>
      <c r="B1254" s="39" t="s">
        <v>96</v>
      </c>
      <c r="C1254" s="39" t="s">
        <v>56</v>
      </c>
      <c r="D1254" s="43">
        <v>43139</v>
      </c>
      <c r="E1254" s="39" t="s">
        <v>35</v>
      </c>
      <c r="F1254" s="39" t="s">
        <v>44</v>
      </c>
      <c r="G1254" s="39" t="s">
        <v>275</v>
      </c>
      <c r="H1254" s="39" t="s">
        <v>1060</v>
      </c>
      <c r="I1254" s="39" t="s">
        <v>244</v>
      </c>
      <c r="J1254" s="44">
        <v>1.47</v>
      </c>
      <c r="K1254" s="39" t="s">
        <v>100</v>
      </c>
      <c r="L1254" s="39" t="s">
        <v>60</v>
      </c>
      <c r="M1254" s="39" t="str">
        <f>+VLOOKUP(C1254/1,Map!A:B,2,FALSE)</f>
        <v>Other revenue - late payment charge</v>
      </c>
      <c r="N1254" s="39" t="str">
        <f>+VLOOKUP(L1254/1,Map!E:G,3,FALSE)</f>
        <v>KY-CENTRAL</v>
      </c>
    </row>
    <row r="1255" spans="1:14" hidden="1">
      <c r="A1255" s="39" t="s">
        <v>95</v>
      </c>
      <c r="B1255" s="39" t="s">
        <v>96</v>
      </c>
      <c r="C1255" s="39" t="s">
        <v>56</v>
      </c>
      <c r="D1255" s="43">
        <v>43140</v>
      </c>
      <c r="E1255" s="39" t="s">
        <v>35</v>
      </c>
      <c r="F1255" s="39" t="s">
        <v>44</v>
      </c>
      <c r="G1255" s="39" t="s">
        <v>275</v>
      </c>
      <c r="H1255" s="39" t="s">
        <v>1061</v>
      </c>
      <c r="I1255" s="39" t="s">
        <v>99</v>
      </c>
      <c r="J1255" s="44">
        <v>-10.96</v>
      </c>
      <c r="K1255" s="39" t="s">
        <v>100</v>
      </c>
      <c r="L1255" s="39" t="s">
        <v>58</v>
      </c>
      <c r="M1255" s="39" t="str">
        <f>+VLOOKUP(C1255/1,Map!A:B,2,FALSE)</f>
        <v>Other revenue - late payment charge</v>
      </c>
      <c r="N1255" s="39" t="str">
        <f>+VLOOKUP(L1255/1,Map!E:G,3,FALSE)</f>
        <v>KY-CORPORATE</v>
      </c>
    </row>
    <row r="1256" spans="1:14" hidden="1">
      <c r="A1256" s="39" t="s">
        <v>95</v>
      </c>
      <c r="B1256" s="39" t="s">
        <v>96</v>
      </c>
      <c r="C1256" s="39" t="s">
        <v>56</v>
      </c>
      <c r="D1256" s="43">
        <v>43140</v>
      </c>
      <c r="E1256" s="39" t="s">
        <v>35</v>
      </c>
      <c r="F1256" s="39" t="s">
        <v>44</v>
      </c>
      <c r="G1256" s="39" t="s">
        <v>275</v>
      </c>
      <c r="H1256" s="39" t="s">
        <v>1061</v>
      </c>
      <c r="I1256" s="39" t="s">
        <v>99</v>
      </c>
      <c r="J1256" s="44">
        <v>-32.51</v>
      </c>
      <c r="K1256" s="39" t="s">
        <v>100</v>
      </c>
      <c r="L1256" s="39" t="s">
        <v>66</v>
      </c>
      <c r="M1256" s="39" t="str">
        <f>+VLOOKUP(C1256/1,Map!A:B,2,FALSE)</f>
        <v>Other revenue - late payment charge</v>
      </c>
      <c r="N1256" s="39" t="str">
        <f>+VLOOKUP(L1256/1,Map!E:G,3,FALSE)</f>
        <v>KY-OWENTON WW</v>
      </c>
    </row>
    <row r="1257" spans="1:14" hidden="1">
      <c r="A1257" s="39" t="s">
        <v>95</v>
      </c>
      <c r="B1257" s="39" t="s">
        <v>96</v>
      </c>
      <c r="C1257" s="39" t="s">
        <v>56</v>
      </c>
      <c r="D1257" s="43">
        <v>43140</v>
      </c>
      <c r="E1257" s="39" t="s">
        <v>35</v>
      </c>
      <c r="F1257" s="39" t="s">
        <v>44</v>
      </c>
      <c r="G1257" s="39" t="s">
        <v>275</v>
      </c>
      <c r="H1257" s="39" t="s">
        <v>1061</v>
      </c>
      <c r="I1257" s="39" t="s">
        <v>99</v>
      </c>
      <c r="J1257" s="44">
        <v>-10.199999999999999</v>
      </c>
      <c r="K1257" s="39" t="s">
        <v>100</v>
      </c>
      <c r="L1257" s="39" t="s">
        <v>64</v>
      </c>
      <c r="M1257" s="39" t="str">
        <f>+VLOOKUP(C1257/1,Map!A:B,2,FALSE)</f>
        <v>Other revenue - late payment charge</v>
      </c>
      <c r="N1257" s="39" t="str">
        <f>+VLOOKUP(L1257/1,Map!E:G,3,FALSE)</f>
        <v>KY-NORTH</v>
      </c>
    </row>
    <row r="1258" spans="1:14" hidden="1">
      <c r="A1258" s="39" t="s">
        <v>95</v>
      </c>
      <c r="B1258" s="39" t="s">
        <v>96</v>
      </c>
      <c r="C1258" s="39" t="s">
        <v>56</v>
      </c>
      <c r="D1258" s="43">
        <v>43140</v>
      </c>
      <c r="E1258" s="39" t="s">
        <v>35</v>
      </c>
      <c r="F1258" s="39" t="s">
        <v>44</v>
      </c>
      <c r="G1258" s="39" t="s">
        <v>275</v>
      </c>
      <c r="H1258" s="39" t="s">
        <v>1061</v>
      </c>
      <c r="I1258" s="39" t="s">
        <v>99</v>
      </c>
      <c r="J1258" s="44">
        <v>-3847.82</v>
      </c>
      <c r="K1258" s="39" t="s">
        <v>100</v>
      </c>
      <c r="L1258" s="39" t="s">
        <v>60</v>
      </c>
      <c r="M1258" s="39" t="str">
        <f>+VLOOKUP(C1258/1,Map!A:B,2,FALSE)</f>
        <v>Other revenue - late payment charge</v>
      </c>
      <c r="N1258" s="39" t="str">
        <f>+VLOOKUP(L1258/1,Map!E:G,3,FALSE)</f>
        <v>KY-CENTRAL</v>
      </c>
    </row>
    <row r="1259" spans="1:14" hidden="1">
      <c r="A1259" s="39" t="s">
        <v>95</v>
      </c>
      <c r="B1259" s="39" t="s">
        <v>96</v>
      </c>
      <c r="C1259" s="39" t="s">
        <v>56</v>
      </c>
      <c r="D1259" s="43">
        <v>43139</v>
      </c>
      <c r="E1259" s="39" t="s">
        <v>35</v>
      </c>
      <c r="F1259" s="39" t="s">
        <v>44</v>
      </c>
      <c r="G1259" s="39" t="s">
        <v>275</v>
      </c>
      <c r="H1259" s="39" t="s">
        <v>1062</v>
      </c>
      <c r="I1259" s="39" t="s">
        <v>244</v>
      </c>
      <c r="J1259" s="44">
        <v>13.37</v>
      </c>
      <c r="K1259" s="39" t="s">
        <v>100</v>
      </c>
      <c r="L1259" s="39" t="s">
        <v>60</v>
      </c>
      <c r="M1259" s="39" t="str">
        <f>+VLOOKUP(C1259/1,Map!A:B,2,FALSE)</f>
        <v>Other revenue - late payment charge</v>
      </c>
      <c r="N1259" s="39" t="str">
        <f>+VLOOKUP(L1259/1,Map!E:G,3,FALSE)</f>
        <v>KY-CENTRAL</v>
      </c>
    </row>
    <row r="1260" spans="1:14" hidden="1">
      <c r="A1260" s="39" t="s">
        <v>95</v>
      </c>
      <c r="B1260" s="39" t="s">
        <v>96</v>
      </c>
      <c r="C1260" s="39" t="s">
        <v>56</v>
      </c>
      <c r="D1260" s="43">
        <v>43139</v>
      </c>
      <c r="E1260" s="39" t="s">
        <v>35</v>
      </c>
      <c r="F1260" s="39" t="s">
        <v>44</v>
      </c>
      <c r="G1260" s="39" t="s">
        <v>275</v>
      </c>
      <c r="H1260" s="39" t="s">
        <v>1063</v>
      </c>
      <c r="I1260" s="39" t="s">
        <v>244</v>
      </c>
      <c r="J1260" s="44">
        <v>4.42</v>
      </c>
      <c r="K1260" s="39" t="s">
        <v>100</v>
      </c>
      <c r="L1260" s="39" t="s">
        <v>60</v>
      </c>
      <c r="M1260" s="39" t="str">
        <f>+VLOOKUP(C1260/1,Map!A:B,2,FALSE)</f>
        <v>Other revenue - late payment charge</v>
      </c>
      <c r="N1260" s="39" t="str">
        <f>+VLOOKUP(L1260/1,Map!E:G,3,FALSE)</f>
        <v>KY-CENTRAL</v>
      </c>
    </row>
    <row r="1261" spans="1:14" hidden="1">
      <c r="A1261" s="39" t="s">
        <v>95</v>
      </c>
      <c r="B1261" s="39" t="s">
        <v>96</v>
      </c>
      <c r="C1261" s="39" t="s">
        <v>56</v>
      </c>
      <c r="D1261" s="43">
        <v>43140</v>
      </c>
      <c r="E1261" s="39" t="s">
        <v>35</v>
      </c>
      <c r="F1261" s="39" t="s">
        <v>44</v>
      </c>
      <c r="G1261" s="39" t="s">
        <v>275</v>
      </c>
      <c r="H1261" s="39" t="s">
        <v>1064</v>
      </c>
      <c r="I1261" s="39" t="s">
        <v>244</v>
      </c>
      <c r="J1261" s="44">
        <v>18.04</v>
      </c>
      <c r="K1261" s="39" t="s">
        <v>100</v>
      </c>
      <c r="L1261" s="39" t="s">
        <v>60</v>
      </c>
      <c r="M1261" s="39" t="str">
        <f>+VLOOKUP(C1261/1,Map!A:B,2,FALSE)</f>
        <v>Other revenue - late payment charge</v>
      </c>
      <c r="N1261" s="39" t="str">
        <f>+VLOOKUP(L1261/1,Map!E:G,3,FALSE)</f>
        <v>KY-CENTRAL</v>
      </c>
    </row>
    <row r="1262" spans="1:14" hidden="1">
      <c r="A1262" s="39" t="s">
        <v>95</v>
      </c>
      <c r="B1262" s="39" t="s">
        <v>96</v>
      </c>
      <c r="C1262" s="39" t="s">
        <v>56</v>
      </c>
      <c r="D1262" s="43">
        <v>43140</v>
      </c>
      <c r="E1262" s="39" t="s">
        <v>35</v>
      </c>
      <c r="F1262" s="39" t="s">
        <v>44</v>
      </c>
      <c r="G1262" s="39" t="s">
        <v>275</v>
      </c>
      <c r="H1262" s="39" t="s">
        <v>1065</v>
      </c>
      <c r="I1262" s="39" t="s">
        <v>99</v>
      </c>
      <c r="J1262" s="44">
        <v>-247.52</v>
      </c>
      <c r="K1262" s="39" t="s">
        <v>100</v>
      </c>
      <c r="L1262" s="39" t="s">
        <v>60</v>
      </c>
      <c r="M1262" s="39" t="str">
        <f>+VLOOKUP(C1262/1,Map!A:B,2,FALSE)</f>
        <v>Other revenue - late payment charge</v>
      </c>
      <c r="N1262" s="39" t="str">
        <f>+VLOOKUP(L1262/1,Map!E:G,3,FALSE)</f>
        <v>KY-CENTRAL</v>
      </c>
    </row>
    <row r="1263" spans="1:14" hidden="1">
      <c r="A1263" s="39" t="s">
        <v>95</v>
      </c>
      <c r="B1263" s="39" t="s">
        <v>96</v>
      </c>
      <c r="C1263" s="39" t="s">
        <v>56</v>
      </c>
      <c r="D1263" s="43">
        <v>43143</v>
      </c>
      <c r="E1263" s="39" t="s">
        <v>35</v>
      </c>
      <c r="F1263" s="39" t="s">
        <v>44</v>
      </c>
      <c r="G1263" s="39" t="s">
        <v>275</v>
      </c>
      <c r="H1263" s="39" t="s">
        <v>1066</v>
      </c>
      <c r="I1263" s="39" t="s">
        <v>99</v>
      </c>
      <c r="J1263" s="44">
        <v>-3656.46</v>
      </c>
      <c r="K1263" s="39" t="s">
        <v>100</v>
      </c>
      <c r="L1263" s="39" t="s">
        <v>60</v>
      </c>
      <c r="M1263" s="39" t="str">
        <f>+VLOOKUP(C1263/1,Map!A:B,2,FALSE)</f>
        <v>Other revenue - late payment charge</v>
      </c>
      <c r="N1263" s="39" t="str">
        <f>+VLOOKUP(L1263/1,Map!E:G,3,FALSE)</f>
        <v>KY-CENTRAL</v>
      </c>
    </row>
    <row r="1264" spans="1:14" hidden="1">
      <c r="A1264" s="39" t="s">
        <v>95</v>
      </c>
      <c r="B1264" s="39" t="s">
        <v>96</v>
      </c>
      <c r="C1264" s="39" t="s">
        <v>56</v>
      </c>
      <c r="D1264" s="43">
        <v>43137</v>
      </c>
      <c r="E1264" s="39" t="s">
        <v>35</v>
      </c>
      <c r="F1264" s="39" t="s">
        <v>44</v>
      </c>
      <c r="G1264" s="39" t="s">
        <v>275</v>
      </c>
      <c r="H1264" s="39" t="s">
        <v>1067</v>
      </c>
      <c r="I1264" s="39" t="s">
        <v>244</v>
      </c>
      <c r="J1264" s="44">
        <v>0.26</v>
      </c>
      <c r="K1264" s="39" t="s">
        <v>100</v>
      </c>
      <c r="L1264" s="39" t="s">
        <v>60</v>
      </c>
      <c r="M1264" s="39" t="str">
        <f>+VLOOKUP(C1264/1,Map!A:B,2,FALSE)</f>
        <v>Other revenue - late payment charge</v>
      </c>
      <c r="N1264" s="39" t="str">
        <f>+VLOOKUP(L1264/1,Map!E:G,3,FALSE)</f>
        <v>KY-CENTRAL</v>
      </c>
    </row>
    <row r="1265" spans="1:14" hidden="1">
      <c r="A1265" s="39" t="s">
        <v>95</v>
      </c>
      <c r="B1265" s="39" t="s">
        <v>96</v>
      </c>
      <c r="C1265" s="39" t="s">
        <v>56</v>
      </c>
      <c r="D1265" s="43">
        <v>43140</v>
      </c>
      <c r="E1265" s="39" t="s">
        <v>35</v>
      </c>
      <c r="F1265" s="39" t="s">
        <v>44</v>
      </c>
      <c r="G1265" s="39" t="s">
        <v>275</v>
      </c>
      <c r="H1265" s="39" t="s">
        <v>1068</v>
      </c>
      <c r="I1265" s="39" t="s">
        <v>244</v>
      </c>
      <c r="J1265" s="44">
        <v>2.11</v>
      </c>
      <c r="K1265" s="39" t="s">
        <v>100</v>
      </c>
      <c r="L1265" s="39" t="s">
        <v>60</v>
      </c>
      <c r="M1265" s="39" t="str">
        <f>+VLOOKUP(C1265/1,Map!A:B,2,FALSE)</f>
        <v>Other revenue - late payment charge</v>
      </c>
      <c r="N1265" s="39" t="str">
        <f>+VLOOKUP(L1265/1,Map!E:G,3,FALSE)</f>
        <v>KY-CENTRAL</v>
      </c>
    </row>
    <row r="1266" spans="1:14" hidden="1">
      <c r="A1266" s="39" t="s">
        <v>95</v>
      </c>
      <c r="B1266" s="39" t="s">
        <v>96</v>
      </c>
      <c r="C1266" s="39" t="s">
        <v>56</v>
      </c>
      <c r="D1266" s="43">
        <v>43141</v>
      </c>
      <c r="E1266" s="39" t="s">
        <v>35</v>
      </c>
      <c r="F1266" s="39" t="s">
        <v>44</v>
      </c>
      <c r="G1266" s="39" t="s">
        <v>275</v>
      </c>
      <c r="H1266" s="39" t="s">
        <v>1069</v>
      </c>
      <c r="I1266" s="39" t="s">
        <v>244</v>
      </c>
      <c r="J1266" s="44">
        <v>3.6</v>
      </c>
      <c r="K1266" s="39" t="s">
        <v>100</v>
      </c>
      <c r="L1266" s="39" t="s">
        <v>60</v>
      </c>
      <c r="M1266" s="39" t="str">
        <f>+VLOOKUP(C1266/1,Map!A:B,2,FALSE)</f>
        <v>Other revenue - late payment charge</v>
      </c>
      <c r="N1266" s="39" t="str">
        <f>+VLOOKUP(L1266/1,Map!E:G,3,FALSE)</f>
        <v>KY-CENTRAL</v>
      </c>
    </row>
    <row r="1267" spans="1:14" hidden="1">
      <c r="A1267" s="39" t="s">
        <v>95</v>
      </c>
      <c r="B1267" s="39" t="s">
        <v>96</v>
      </c>
      <c r="C1267" s="39" t="s">
        <v>56</v>
      </c>
      <c r="D1267" s="43">
        <v>43143</v>
      </c>
      <c r="E1267" s="39" t="s">
        <v>35</v>
      </c>
      <c r="F1267" s="39" t="s">
        <v>44</v>
      </c>
      <c r="G1267" s="39" t="s">
        <v>275</v>
      </c>
      <c r="H1267" s="39" t="s">
        <v>1070</v>
      </c>
      <c r="I1267" s="39" t="s">
        <v>244</v>
      </c>
      <c r="J1267" s="44">
        <v>24.79</v>
      </c>
      <c r="K1267" s="39" t="s">
        <v>100</v>
      </c>
      <c r="L1267" s="39" t="s">
        <v>60</v>
      </c>
      <c r="M1267" s="39" t="str">
        <f>+VLOOKUP(C1267/1,Map!A:B,2,FALSE)</f>
        <v>Other revenue - late payment charge</v>
      </c>
      <c r="N1267" s="39" t="str">
        <f>+VLOOKUP(L1267/1,Map!E:G,3,FALSE)</f>
        <v>KY-CENTRAL</v>
      </c>
    </row>
    <row r="1268" spans="1:14" hidden="1">
      <c r="A1268" s="39" t="s">
        <v>95</v>
      </c>
      <c r="B1268" s="39" t="s">
        <v>96</v>
      </c>
      <c r="C1268" s="39" t="s">
        <v>56</v>
      </c>
      <c r="D1268" s="43">
        <v>43143</v>
      </c>
      <c r="E1268" s="39" t="s">
        <v>35</v>
      </c>
      <c r="F1268" s="39" t="s">
        <v>44</v>
      </c>
      <c r="G1268" s="39" t="s">
        <v>275</v>
      </c>
      <c r="H1268" s="39" t="s">
        <v>1070</v>
      </c>
      <c r="I1268" s="39" t="s">
        <v>244</v>
      </c>
      <c r="J1268" s="44">
        <v>8.76</v>
      </c>
      <c r="K1268" s="39" t="s">
        <v>100</v>
      </c>
      <c r="L1268" s="39" t="s">
        <v>66</v>
      </c>
      <c r="M1268" s="39" t="str">
        <f>+VLOOKUP(C1268/1,Map!A:B,2,FALSE)</f>
        <v>Other revenue - late payment charge</v>
      </c>
      <c r="N1268" s="39" t="str">
        <f>+VLOOKUP(L1268/1,Map!E:G,3,FALSE)</f>
        <v>KY-OWENTON WW</v>
      </c>
    </row>
    <row r="1269" spans="1:14" hidden="1">
      <c r="A1269" s="39" t="s">
        <v>95</v>
      </c>
      <c r="B1269" s="39" t="s">
        <v>96</v>
      </c>
      <c r="C1269" s="39" t="s">
        <v>56</v>
      </c>
      <c r="D1269" s="43">
        <v>43140</v>
      </c>
      <c r="E1269" s="39" t="s">
        <v>35</v>
      </c>
      <c r="F1269" s="39" t="s">
        <v>44</v>
      </c>
      <c r="G1269" s="39" t="s">
        <v>275</v>
      </c>
      <c r="H1269" s="39" t="s">
        <v>1071</v>
      </c>
      <c r="I1269" s="39" t="s">
        <v>99</v>
      </c>
      <c r="J1269" s="44">
        <v>-3.6</v>
      </c>
      <c r="K1269" s="39" t="s">
        <v>100</v>
      </c>
      <c r="L1269" s="39" t="s">
        <v>60</v>
      </c>
      <c r="M1269" s="39" t="str">
        <f>+VLOOKUP(C1269/1,Map!A:B,2,FALSE)</f>
        <v>Other revenue - late payment charge</v>
      </c>
      <c r="N1269" s="39" t="str">
        <f>+VLOOKUP(L1269/1,Map!E:G,3,FALSE)</f>
        <v>KY-CENTRAL</v>
      </c>
    </row>
    <row r="1270" spans="1:14" hidden="1">
      <c r="A1270" s="39" t="s">
        <v>95</v>
      </c>
      <c r="B1270" s="39" t="s">
        <v>96</v>
      </c>
      <c r="C1270" s="39" t="s">
        <v>56</v>
      </c>
      <c r="D1270" s="43">
        <v>43141</v>
      </c>
      <c r="E1270" s="39" t="s">
        <v>35</v>
      </c>
      <c r="F1270" s="39" t="s">
        <v>44</v>
      </c>
      <c r="G1270" s="39" t="s">
        <v>275</v>
      </c>
      <c r="H1270" s="39" t="s">
        <v>1072</v>
      </c>
      <c r="I1270" s="39" t="s">
        <v>99</v>
      </c>
      <c r="J1270" s="44">
        <v>-0.66</v>
      </c>
      <c r="K1270" s="39" t="s">
        <v>100</v>
      </c>
      <c r="L1270" s="39" t="s">
        <v>64</v>
      </c>
      <c r="M1270" s="39" t="str">
        <f>+VLOOKUP(C1270/1,Map!A:B,2,FALSE)</f>
        <v>Other revenue - late payment charge</v>
      </c>
      <c r="N1270" s="39" t="str">
        <f>+VLOOKUP(L1270/1,Map!E:G,3,FALSE)</f>
        <v>KY-NORTH</v>
      </c>
    </row>
    <row r="1271" spans="1:14" hidden="1">
      <c r="A1271" s="39" t="s">
        <v>95</v>
      </c>
      <c r="B1271" s="39" t="s">
        <v>96</v>
      </c>
      <c r="C1271" s="39" t="s">
        <v>56</v>
      </c>
      <c r="D1271" s="43">
        <v>43141</v>
      </c>
      <c r="E1271" s="39" t="s">
        <v>35</v>
      </c>
      <c r="F1271" s="39" t="s">
        <v>44</v>
      </c>
      <c r="G1271" s="39" t="s">
        <v>275</v>
      </c>
      <c r="H1271" s="39" t="s">
        <v>1072</v>
      </c>
      <c r="I1271" s="39" t="s">
        <v>99</v>
      </c>
      <c r="J1271" s="44">
        <v>-8.56</v>
      </c>
      <c r="K1271" s="39" t="s">
        <v>100</v>
      </c>
      <c r="L1271" s="39" t="s">
        <v>60</v>
      </c>
      <c r="M1271" s="39" t="str">
        <f>+VLOOKUP(C1271/1,Map!A:B,2,FALSE)</f>
        <v>Other revenue - late payment charge</v>
      </c>
      <c r="N1271" s="39" t="str">
        <f>+VLOOKUP(L1271/1,Map!E:G,3,FALSE)</f>
        <v>KY-CENTRAL</v>
      </c>
    </row>
    <row r="1272" spans="1:14" hidden="1">
      <c r="A1272" s="39" t="s">
        <v>95</v>
      </c>
      <c r="B1272" s="39" t="s">
        <v>96</v>
      </c>
      <c r="C1272" s="39" t="s">
        <v>56</v>
      </c>
      <c r="D1272" s="43">
        <v>43143</v>
      </c>
      <c r="E1272" s="39" t="s">
        <v>35</v>
      </c>
      <c r="F1272" s="39" t="s">
        <v>44</v>
      </c>
      <c r="G1272" s="39" t="s">
        <v>275</v>
      </c>
      <c r="H1272" s="39" t="s">
        <v>1073</v>
      </c>
      <c r="I1272" s="39" t="s">
        <v>99</v>
      </c>
      <c r="J1272" s="44">
        <v>-12.76</v>
      </c>
      <c r="K1272" s="39" t="s">
        <v>100</v>
      </c>
      <c r="L1272" s="39" t="s">
        <v>60</v>
      </c>
      <c r="M1272" s="39" t="str">
        <f>+VLOOKUP(C1272/1,Map!A:B,2,FALSE)</f>
        <v>Other revenue - late payment charge</v>
      </c>
      <c r="N1272" s="39" t="str">
        <f>+VLOOKUP(L1272/1,Map!E:G,3,FALSE)</f>
        <v>KY-CENTRAL</v>
      </c>
    </row>
    <row r="1273" spans="1:14" hidden="1">
      <c r="A1273" s="39" t="s">
        <v>95</v>
      </c>
      <c r="B1273" s="39" t="s">
        <v>96</v>
      </c>
      <c r="C1273" s="39" t="s">
        <v>56</v>
      </c>
      <c r="D1273" s="43">
        <v>43143</v>
      </c>
      <c r="E1273" s="39" t="s">
        <v>35</v>
      </c>
      <c r="F1273" s="39" t="s">
        <v>44</v>
      </c>
      <c r="G1273" s="39" t="s">
        <v>275</v>
      </c>
      <c r="H1273" s="39" t="s">
        <v>1073</v>
      </c>
      <c r="I1273" s="39" t="s">
        <v>99</v>
      </c>
      <c r="J1273" s="44">
        <v>-1.52</v>
      </c>
      <c r="K1273" s="39" t="s">
        <v>100</v>
      </c>
      <c r="L1273" s="39" t="s">
        <v>58</v>
      </c>
      <c r="M1273" s="39" t="str">
        <f>+VLOOKUP(C1273/1,Map!A:B,2,FALSE)</f>
        <v>Other revenue - late payment charge</v>
      </c>
      <c r="N1273" s="39" t="str">
        <f>+VLOOKUP(L1273/1,Map!E:G,3,FALSE)</f>
        <v>KY-CORPORATE</v>
      </c>
    </row>
    <row r="1274" spans="1:14" hidden="1">
      <c r="A1274" s="39" t="s">
        <v>95</v>
      </c>
      <c r="B1274" s="39" t="s">
        <v>96</v>
      </c>
      <c r="C1274" s="39" t="s">
        <v>56</v>
      </c>
      <c r="D1274" s="43">
        <v>43143</v>
      </c>
      <c r="E1274" s="39" t="s">
        <v>35</v>
      </c>
      <c r="F1274" s="39" t="s">
        <v>44</v>
      </c>
      <c r="G1274" s="39" t="s">
        <v>275</v>
      </c>
      <c r="H1274" s="39" t="s">
        <v>1073</v>
      </c>
      <c r="I1274" s="39" t="s">
        <v>99</v>
      </c>
      <c r="J1274" s="44">
        <v>-9.09</v>
      </c>
      <c r="K1274" s="39" t="s">
        <v>100</v>
      </c>
      <c r="L1274" s="39" t="s">
        <v>66</v>
      </c>
      <c r="M1274" s="39" t="str">
        <f>+VLOOKUP(C1274/1,Map!A:B,2,FALSE)</f>
        <v>Other revenue - late payment charge</v>
      </c>
      <c r="N1274" s="39" t="str">
        <f>+VLOOKUP(L1274/1,Map!E:G,3,FALSE)</f>
        <v>KY-OWENTON WW</v>
      </c>
    </row>
    <row r="1275" spans="1:14" hidden="1">
      <c r="A1275" s="39" t="s">
        <v>95</v>
      </c>
      <c r="B1275" s="39" t="s">
        <v>96</v>
      </c>
      <c r="C1275" s="39" t="s">
        <v>56</v>
      </c>
      <c r="D1275" s="43">
        <v>43144</v>
      </c>
      <c r="E1275" s="39" t="s">
        <v>35</v>
      </c>
      <c r="F1275" s="39" t="s">
        <v>44</v>
      </c>
      <c r="G1275" s="39" t="s">
        <v>275</v>
      </c>
      <c r="H1275" s="39" t="s">
        <v>1074</v>
      </c>
      <c r="I1275" s="39" t="s">
        <v>99</v>
      </c>
      <c r="J1275" s="44">
        <v>-101.28</v>
      </c>
      <c r="K1275" s="39" t="s">
        <v>100</v>
      </c>
      <c r="L1275" s="39" t="s">
        <v>68</v>
      </c>
      <c r="M1275" s="39" t="str">
        <f>+VLOOKUP(C1275/1,Map!A:B,2,FALSE)</f>
        <v>Other revenue - late payment charge</v>
      </c>
      <c r="N1275" s="39" t="str">
        <f>+VLOOKUP(L1275/1,Map!E:G,3,FALSE)</f>
        <v>KY - RIDGEWOOD WW</v>
      </c>
    </row>
    <row r="1276" spans="1:14" hidden="1">
      <c r="A1276" s="39" t="s">
        <v>95</v>
      </c>
      <c r="B1276" s="39" t="s">
        <v>96</v>
      </c>
      <c r="C1276" s="39" t="s">
        <v>56</v>
      </c>
      <c r="D1276" s="43">
        <v>43144</v>
      </c>
      <c r="E1276" s="39" t="s">
        <v>35</v>
      </c>
      <c r="F1276" s="39" t="s">
        <v>44</v>
      </c>
      <c r="G1276" s="39" t="s">
        <v>275</v>
      </c>
      <c r="H1276" s="39" t="s">
        <v>1074</v>
      </c>
      <c r="I1276" s="39" t="s">
        <v>99</v>
      </c>
      <c r="J1276" s="44">
        <v>-10.97</v>
      </c>
      <c r="K1276" s="39" t="s">
        <v>100</v>
      </c>
      <c r="L1276" s="39" t="s">
        <v>58</v>
      </c>
      <c r="M1276" s="39" t="str">
        <f>+VLOOKUP(C1276/1,Map!A:B,2,FALSE)</f>
        <v>Other revenue - late payment charge</v>
      </c>
      <c r="N1276" s="39" t="str">
        <f>+VLOOKUP(L1276/1,Map!E:G,3,FALSE)</f>
        <v>KY-CORPORATE</v>
      </c>
    </row>
    <row r="1277" spans="1:14" hidden="1">
      <c r="A1277" s="39" t="s">
        <v>95</v>
      </c>
      <c r="B1277" s="39" t="s">
        <v>96</v>
      </c>
      <c r="C1277" s="39" t="s">
        <v>56</v>
      </c>
      <c r="D1277" s="43">
        <v>43144</v>
      </c>
      <c r="E1277" s="39" t="s">
        <v>35</v>
      </c>
      <c r="F1277" s="39" t="s">
        <v>44</v>
      </c>
      <c r="G1277" s="39" t="s">
        <v>275</v>
      </c>
      <c r="H1277" s="39" t="s">
        <v>1074</v>
      </c>
      <c r="I1277" s="39" t="s">
        <v>99</v>
      </c>
      <c r="J1277" s="44">
        <v>-3713.13</v>
      </c>
      <c r="K1277" s="39" t="s">
        <v>100</v>
      </c>
      <c r="L1277" s="39" t="s">
        <v>60</v>
      </c>
      <c r="M1277" s="39" t="str">
        <f>+VLOOKUP(C1277/1,Map!A:B,2,FALSE)</f>
        <v>Other revenue - late payment charge</v>
      </c>
      <c r="N1277" s="39" t="str">
        <f>+VLOOKUP(L1277/1,Map!E:G,3,FALSE)</f>
        <v>KY-CENTRAL</v>
      </c>
    </row>
    <row r="1278" spans="1:14" hidden="1">
      <c r="A1278" s="39" t="s">
        <v>95</v>
      </c>
      <c r="B1278" s="39" t="s">
        <v>96</v>
      </c>
      <c r="C1278" s="39" t="s">
        <v>56</v>
      </c>
      <c r="D1278" s="43">
        <v>43144</v>
      </c>
      <c r="E1278" s="39" t="s">
        <v>35</v>
      </c>
      <c r="F1278" s="39" t="s">
        <v>44</v>
      </c>
      <c r="G1278" s="39" t="s">
        <v>275</v>
      </c>
      <c r="H1278" s="39" t="s">
        <v>1074</v>
      </c>
      <c r="I1278" s="39" t="s">
        <v>99</v>
      </c>
      <c r="J1278" s="44">
        <v>-249.08</v>
      </c>
      <c r="K1278" s="39" t="s">
        <v>100</v>
      </c>
      <c r="L1278" s="39" t="s">
        <v>64</v>
      </c>
      <c r="M1278" s="39" t="str">
        <f>+VLOOKUP(C1278/1,Map!A:B,2,FALSE)</f>
        <v>Other revenue - late payment charge</v>
      </c>
      <c r="N1278" s="39" t="str">
        <f>+VLOOKUP(L1278/1,Map!E:G,3,FALSE)</f>
        <v>KY-NORTH</v>
      </c>
    </row>
    <row r="1279" spans="1:14" hidden="1">
      <c r="A1279" s="39" t="s">
        <v>95</v>
      </c>
      <c r="B1279" s="39" t="s">
        <v>96</v>
      </c>
      <c r="C1279" s="39" t="s">
        <v>56</v>
      </c>
      <c r="D1279" s="43">
        <v>43145</v>
      </c>
      <c r="E1279" s="39" t="s">
        <v>35</v>
      </c>
      <c r="F1279" s="39" t="s">
        <v>44</v>
      </c>
      <c r="G1279" s="39" t="s">
        <v>275</v>
      </c>
      <c r="H1279" s="39" t="s">
        <v>1075</v>
      </c>
      <c r="I1279" s="39" t="s">
        <v>99</v>
      </c>
      <c r="J1279" s="44">
        <v>-4981.83</v>
      </c>
      <c r="K1279" s="39" t="s">
        <v>100</v>
      </c>
      <c r="L1279" s="39" t="s">
        <v>60</v>
      </c>
      <c r="M1279" s="39" t="str">
        <f>+VLOOKUP(C1279/1,Map!A:B,2,FALSE)</f>
        <v>Other revenue - late payment charge</v>
      </c>
      <c r="N1279" s="39" t="str">
        <f>+VLOOKUP(L1279/1,Map!E:G,3,FALSE)</f>
        <v>KY-CENTRAL</v>
      </c>
    </row>
    <row r="1280" spans="1:14" hidden="1">
      <c r="A1280" s="39" t="s">
        <v>95</v>
      </c>
      <c r="B1280" s="39" t="s">
        <v>96</v>
      </c>
      <c r="C1280" s="39" t="s">
        <v>56</v>
      </c>
      <c r="D1280" s="43">
        <v>43145</v>
      </c>
      <c r="E1280" s="39" t="s">
        <v>35</v>
      </c>
      <c r="F1280" s="39" t="s">
        <v>44</v>
      </c>
      <c r="G1280" s="39" t="s">
        <v>275</v>
      </c>
      <c r="H1280" s="39" t="s">
        <v>1075</v>
      </c>
      <c r="I1280" s="39" t="s">
        <v>99</v>
      </c>
      <c r="J1280" s="44">
        <v>-100.18</v>
      </c>
      <c r="K1280" s="39" t="s">
        <v>100</v>
      </c>
      <c r="L1280" s="39" t="s">
        <v>58</v>
      </c>
      <c r="M1280" s="39" t="str">
        <f>+VLOOKUP(C1280/1,Map!A:B,2,FALSE)</f>
        <v>Other revenue - late payment charge</v>
      </c>
      <c r="N1280" s="39" t="str">
        <f>+VLOOKUP(L1280/1,Map!E:G,3,FALSE)</f>
        <v>KY-CORPORATE</v>
      </c>
    </row>
    <row r="1281" spans="1:14" hidden="1">
      <c r="A1281" s="39" t="s">
        <v>95</v>
      </c>
      <c r="B1281" s="39" t="s">
        <v>96</v>
      </c>
      <c r="C1281" s="39" t="s">
        <v>56</v>
      </c>
      <c r="D1281" s="43">
        <v>43145</v>
      </c>
      <c r="E1281" s="39" t="s">
        <v>35</v>
      </c>
      <c r="F1281" s="39" t="s">
        <v>44</v>
      </c>
      <c r="G1281" s="39" t="s">
        <v>275</v>
      </c>
      <c r="H1281" s="39" t="s">
        <v>1075</v>
      </c>
      <c r="I1281" s="39" t="s">
        <v>99</v>
      </c>
      <c r="J1281" s="44">
        <v>-274.23</v>
      </c>
      <c r="K1281" s="39" t="s">
        <v>100</v>
      </c>
      <c r="L1281" s="39" t="s">
        <v>64</v>
      </c>
      <c r="M1281" s="39" t="str">
        <f>+VLOOKUP(C1281/1,Map!A:B,2,FALSE)</f>
        <v>Other revenue - late payment charge</v>
      </c>
      <c r="N1281" s="39" t="str">
        <f>+VLOOKUP(L1281/1,Map!E:G,3,FALSE)</f>
        <v>KY-NORTH</v>
      </c>
    </row>
    <row r="1282" spans="1:14" hidden="1">
      <c r="A1282" s="39" t="s">
        <v>95</v>
      </c>
      <c r="B1282" s="39" t="s">
        <v>96</v>
      </c>
      <c r="C1282" s="39" t="s">
        <v>56</v>
      </c>
      <c r="D1282" s="43">
        <v>43133</v>
      </c>
      <c r="E1282" s="39" t="s">
        <v>35</v>
      </c>
      <c r="F1282" s="39" t="s">
        <v>44</v>
      </c>
      <c r="G1282" s="39" t="s">
        <v>275</v>
      </c>
      <c r="H1282" s="39" t="s">
        <v>1076</v>
      </c>
      <c r="I1282" s="39" t="s">
        <v>244</v>
      </c>
      <c r="J1282" s="44">
        <v>3.75</v>
      </c>
      <c r="K1282" s="39" t="s">
        <v>100</v>
      </c>
      <c r="L1282" s="39" t="s">
        <v>60</v>
      </c>
      <c r="M1282" s="39" t="str">
        <f>+VLOOKUP(C1282/1,Map!A:B,2,FALSE)</f>
        <v>Other revenue - late payment charge</v>
      </c>
      <c r="N1282" s="39" t="str">
        <f>+VLOOKUP(L1282/1,Map!E:G,3,FALSE)</f>
        <v>KY-CENTRAL</v>
      </c>
    </row>
    <row r="1283" spans="1:14" hidden="1">
      <c r="A1283" s="39" t="s">
        <v>95</v>
      </c>
      <c r="B1283" s="39" t="s">
        <v>96</v>
      </c>
      <c r="C1283" s="39" t="s">
        <v>56</v>
      </c>
      <c r="D1283" s="43">
        <v>43144</v>
      </c>
      <c r="E1283" s="39" t="s">
        <v>35</v>
      </c>
      <c r="F1283" s="39" t="s">
        <v>44</v>
      </c>
      <c r="G1283" s="39" t="s">
        <v>275</v>
      </c>
      <c r="H1283" s="39" t="s">
        <v>1077</v>
      </c>
      <c r="I1283" s="39" t="s">
        <v>244</v>
      </c>
      <c r="J1283" s="44">
        <v>3</v>
      </c>
      <c r="K1283" s="39" t="s">
        <v>100</v>
      </c>
      <c r="L1283" s="39" t="s">
        <v>60</v>
      </c>
      <c r="M1283" s="39" t="str">
        <f>+VLOOKUP(C1283/1,Map!A:B,2,FALSE)</f>
        <v>Other revenue - late payment charge</v>
      </c>
      <c r="N1283" s="39" t="str">
        <f>+VLOOKUP(L1283/1,Map!E:G,3,FALSE)</f>
        <v>KY-CENTRAL</v>
      </c>
    </row>
    <row r="1284" spans="1:14" hidden="1">
      <c r="A1284" s="39" t="s">
        <v>95</v>
      </c>
      <c r="B1284" s="39" t="s">
        <v>96</v>
      </c>
      <c r="C1284" s="39" t="s">
        <v>56</v>
      </c>
      <c r="D1284" s="43">
        <v>43143</v>
      </c>
      <c r="E1284" s="39" t="s">
        <v>35</v>
      </c>
      <c r="F1284" s="39" t="s">
        <v>44</v>
      </c>
      <c r="G1284" s="39" t="s">
        <v>275</v>
      </c>
      <c r="H1284" s="39" t="s">
        <v>1078</v>
      </c>
      <c r="I1284" s="39" t="s">
        <v>244</v>
      </c>
      <c r="J1284" s="44">
        <v>2.2200000000000002</v>
      </c>
      <c r="K1284" s="39" t="s">
        <v>100</v>
      </c>
      <c r="L1284" s="39" t="s">
        <v>60</v>
      </c>
      <c r="M1284" s="39" t="str">
        <f>+VLOOKUP(C1284/1,Map!A:B,2,FALSE)</f>
        <v>Other revenue - late payment charge</v>
      </c>
      <c r="N1284" s="39" t="str">
        <f>+VLOOKUP(L1284/1,Map!E:G,3,FALSE)</f>
        <v>KY-CENTRAL</v>
      </c>
    </row>
    <row r="1285" spans="1:14" hidden="1">
      <c r="A1285" s="39" t="s">
        <v>95</v>
      </c>
      <c r="B1285" s="39" t="s">
        <v>96</v>
      </c>
      <c r="C1285" s="39" t="s">
        <v>56</v>
      </c>
      <c r="D1285" s="43">
        <v>43143</v>
      </c>
      <c r="E1285" s="39" t="s">
        <v>35</v>
      </c>
      <c r="F1285" s="39" t="s">
        <v>44</v>
      </c>
      <c r="G1285" s="39" t="s">
        <v>275</v>
      </c>
      <c r="H1285" s="39" t="s">
        <v>1079</v>
      </c>
      <c r="I1285" s="39" t="s">
        <v>244</v>
      </c>
      <c r="J1285" s="44">
        <v>3.66</v>
      </c>
      <c r="K1285" s="39" t="s">
        <v>100</v>
      </c>
      <c r="L1285" s="39" t="s">
        <v>60</v>
      </c>
      <c r="M1285" s="39" t="str">
        <f>+VLOOKUP(C1285/1,Map!A:B,2,FALSE)</f>
        <v>Other revenue - late payment charge</v>
      </c>
      <c r="N1285" s="39" t="str">
        <f>+VLOOKUP(L1285/1,Map!E:G,3,FALSE)</f>
        <v>KY-CENTRAL</v>
      </c>
    </row>
    <row r="1286" spans="1:14" hidden="1">
      <c r="A1286" s="39" t="s">
        <v>95</v>
      </c>
      <c r="B1286" s="39" t="s">
        <v>96</v>
      </c>
      <c r="C1286" s="39" t="s">
        <v>56</v>
      </c>
      <c r="D1286" s="43">
        <v>43144</v>
      </c>
      <c r="E1286" s="39" t="s">
        <v>35</v>
      </c>
      <c r="F1286" s="39" t="s">
        <v>44</v>
      </c>
      <c r="G1286" s="39" t="s">
        <v>275</v>
      </c>
      <c r="H1286" s="39" t="s">
        <v>1080</v>
      </c>
      <c r="I1286" s="39" t="s">
        <v>99</v>
      </c>
      <c r="J1286" s="44">
        <v>-0.57999999999999996</v>
      </c>
      <c r="K1286" s="39" t="s">
        <v>100</v>
      </c>
      <c r="L1286" s="39" t="s">
        <v>58</v>
      </c>
      <c r="M1286" s="39" t="str">
        <f>+VLOOKUP(C1286/1,Map!A:B,2,FALSE)</f>
        <v>Other revenue - late payment charge</v>
      </c>
      <c r="N1286" s="39" t="str">
        <f>+VLOOKUP(L1286/1,Map!E:G,3,FALSE)</f>
        <v>KY-CORPORATE</v>
      </c>
    </row>
    <row r="1287" spans="1:14" hidden="1">
      <c r="A1287" s="39" t="s">
        <v>95</v>
      </c>
      <c r="B1287" s="39" t="s">
        <v>96</v>
      </c>
      <c r="C1287" s="39" t="s">
        <v>56</v>
      </c>
      <c r="D1287" s="43">
        <v>43144</v>
      </c>
      <c r="E1287" s="39" t="s">
        <v>35</v>
      </c>
      <c r="F1287" s="39" t="s">
        <v>44</v>
      </c>
      <c r="G1287" s="39" t="s">
        <v>275</v>
      </c>
      <c r="H1287" s="39" t="s">
        <v>1080</v>
      </c>
      <c r="I1287" s="39" t="s">
        <v>99</v>
      </c>
      <c r="J1287" s="44">
        <v>-6.75</v>
      </c>
      <c r="K1287" s="39" t="s">
        <v>100</v>
      </c>
      <c r="L1287" s="39" t="s">
        <v>60</v>
      </c>
      <c r="M1287" s="39" t="str">
        <f>+VLOOKUP(C1287/1,Map!A:B,2,FALSE)</f>
        <v>Other revenue - late payment charge</v>
      </c>
      <c r="N1287" s="39" t="str">
        <f>+VLOOKUP(L1287/1,Map!E:G,3,FALSE)</f>
        <v>KY-CENTRAL</v>
      </c>
    </row>
    <row r="1288" spans="1:14" hidden="1">
      <c r="A1288" s="39" t="s">
        <v>95</v>
      </c>
      <c r="B1288" s="39" t="s">
        <v>96</v>
      </c>
      <c r="C1288" s="39" t="s">
        <v>56</v>
      </c>
      <c r="D1288" s="43">
        <v>43145</v>
      </c>
      <c r="E1288" s="39" t="s">
        <v>35</v>
      </c>
      <c r="F1288" s="39" t="s">
        <v>44</v>
      </c>
      <c r="G1288" s="39" t="s">
        <v>275</v>
      </c>
      <c r="H1288" s="39" t="s">
        <v>1081</v>
      </c>
      <c r="I1288" s="39" t="s">
        <v>99</v>
      </c>
      <c r="J1288" s="44">
        <v>-15.12</v>
      </c>
      <c r="K1288" s="39" t="s">
        <v>100</v>
      </c>
      <c r="L1288" s="39" t="s">
        <v>64</v>
      </c>
      <c r="M1288" s="39" t="str">
        <f>+VLOOKUP(C1288/1,Map!A:B,2,FALSE)</f>
        <v>Other revenue - late payment charge</v>
      </c>
      <c r="N1288" s="39" t="str">
        <f>+VLOOKUP(L1288/1,Map!E:G,3,FALSE)</f>
        <v>KY-NORTH</v>
      </c>
    </row>
    <row r="1289" spans="1:14" hidden="1">
      <c r="A1289" s="39" t="s">
        <v>95</v>
      </c>
      <c r="B1289" s="39" t="s">
        <v>96</v>
      </c>
      <c r="C1289" s="39" t="s">
        <v>56</v>
      </c>
      <c r="D1289" s="43">
        <v>43145</v>
      </c>
      <c r="E1289" s="39" t="s">
        <v>35</v>
      </c>
      <c r="F1289" s="39" t="s">
        <v>44</v>
      </c>
      <c r="G1289" s="39" t="s">
        <v>275</v>
      </c>
      <c r="H1289" s="39" t="s">
        <v>1081</v>
      </c>
      <c r="I1289" s="39" t="s">
        <v>99</v>
      </c>
      <c r="J1289" s="44">
        <v>-95.19</v>
      </c>
      <c r="K1289" s="39" t="s">
        <v>100</v>
      </c>
      <c r="L1289" s="39" t="s">
        <v>60</v>
      </c>
      <c r="M1289" s="39" t="str">
        <f>+VLOOKUP(C1289/1,Map!A:B,2,FALSE)</f>
        <v>Other revenue - late payment charge</v>
      </c>
      <c r="N1289" s="39" t="str">
        <f>+VLOOKUP(L1289/1,Map!E:G,3,FALSE)</f>
        <v>KY-CENTRAL</v>
      </c>
    </row>
    <row r="1290" spans="1:14" hidden="1">
      <c r="A1290" s="39" t="s">
        <v>95</v>
      </c>
      <c r="B1290" s="39" t="s">
        <v>96</v>
      </c>
      <c r="C1290" s="39" t="s">
        <v>56</v>
      </c>
      <c r="D1290" s="43">
        <v>43141</v>
      </c>
      <c r="E1290" s="39" t="s">
        <v>35</v>
      </c>
      <c r="F1290" s="39" t="s">
        <v>44</v>
      </c>
      <c r="G1290" s="39" t="s">
        <v>275</v>
      </c>
      <c r="H1290" s="39" t="s">
        <v>1082</v>
      </c>
      <c r="I1290" s="39" t="s">
        <v>244</v>
      </c>
      <c r="J1290" s="44">
        <v>0.84</v>
      </c>
      <c r="K1290" s="39" t="s">
        <v>100</v>
      </c>
      <c r="L1290" s="39" t="s">
        <v>60</v>
      </c>
      <c r="M1290" s="39" t="str">
        <f>+VLOOKUP(C1290/1,Map!A:B,2,FALSE)</f>
        <v>Other revenue - late payment charge</v>
      </c>
      <c r="N1290" s="39" t="str">
        <f>+VLOOKUP(L1290/1,Map!E:G,3,FALSE)</f>
        <v>KY-CENTRAL</v>
      </c>
    </row>
    <row r="1291" spans="1:14" hidden="1">
      <c r="A1291" s="39" t="s">
        <v>95</v>
      </c>
      <c r="B1291" s="39" t="s">
        <v>96</v>
      </c>
      <c r="C1291" s="39" t="s">
        <v>56</v>
      </c>
      <c r="D1291" s="43">
        <v>43145</v>
      </c>
      <c r="E1291" s="39" t="s">
        <v>35</v>
      </c>
      <c r="F1291" s="39" t="s">
        <v>44</v>
      </c>
      <c r="G1291" s="39" t="s">
        <v>275</v>
      </c>
      <c r="H1291" s="39" t="s">
        <v>1083</v>
      </c>
      <c r="I1291" s="39" t="s">
        <v>244</v>
      </c>
      <c r="J1291" s="44">
        <v>107.86</v>
      </c>
      <c r="K1291" s="39" t="s">
        <v>100</v>
      </c>
      <c r="L1291" s="39" t="s">
        <v>60</v>
      </c>
      <c r="M1291" s="39" t="str">
        <f>+VLOOKUP(C1291/1,Map!A:B,2,FALSE)</f>
        <v>Other revenue - late payment charge</v>
      </c>
      <c r="N1291" s="39" t="str">
        <f>+VLOOKUP(L1291/1,Map!E:G,3,FALSE)</f>
        <v>KY-CENTRAL</v>
      </c>
    </row>
    <row r="1292" spans="1:14" hidden="1">
      <c r="A1292" s="39" t="s">
        <v>95</v>
      </c>
      <c r="B1292" s="39" t="s">
        <v>96</v>
      </c>
      <c r="C1292" s="39" t="s">
        <v>56</v>
      </c>
      <c r="D1292" s="43">
        <v>43143</v>
      </c>
      <c r="E1292" s="39" t="s">
        <v>35</v>
      </c>
      <c r="F1292" s="39" t="s">
        <v>44</v>
      </c>
      <c r="G1292" s="39" t="s">
        <v>275</v>
      </c>
      <c r="H1292" s="39" t="s">
        <v>1084</v>
      </c>
      <c r="I1292" s="39" t="s">
        <v>99</v>
      </c>
      <c r="J1292" s="44">
        <v>-0.7</v>
      </c>
      <c r="K1292" s="39" t="s">
        <v>100</v>
      </c>
      <c r="L1292" s="39" t="s">
        <v>60</v>
      </c>
      <c r="M1292" s="39" t="str">
        <f>+VLOOKUP(C1292/1,Map!A:B,2,FALSE)</f>
        <v>Other revenue - late payment charge</v>
      </c>
      <c r="N1292" s="39" t="str">
        <f>+VLOOKUP(L1292/1,Map!E:G,3,FALSE)</f>
        <v>KY-CENTRAL</v>
      </c>
    </row>
    <row r="1293" spans="1:14" hidden="1">
      <c r="A1293" s="39" t="s">
        <v>95</v>
      </c>
      <c r="B1293" s="39" t="s">
        <v>96</v>
      </c>
      <c r="C1293" s="39" t="s">
        <v>56</v>
      </c>
      <c r="D1293" s="43">
        <v>43146</v>
      </c>
      <c r="E1293" s="39" t="s">
        <v>35</v>
      </c>
      <c r="F1293" s="39" t="s">
        <v>44</v>
      </c>
      <c r="G1293" s="39" t="s">
        <v>275</v>
      </c>
      <c r="H1293" s="39" t="s">
        <v>1085</v>
      </c>
      <c r="I1293" s="39" t="s">
        <v>99</v>
      </c>
      <c r="J1293" s="44">
        <v>-3.76</v>
      </c>
      <c r="K1293" s="39" t="s">
        <v>100</v>
      </c>
      <c r="L1293" s="39" t="s">
        <v>58</v>
      </c>
      <c r="M1293" s="39" t="str">
        <f>+VLOOKUP(C1293/1,Map!A:B,2,FALSE)</f>
        <v>Other revenue - late payment charge</v>
      </c>
      <c r="N1293" s="39" t="str">
        <f>+VLOOKUP(L1293/1,Map!E:G,3,FALSE)</f>
        <v>KY-CORPORATE</v>
      </c>
    </row>
    <row r="1294" spans="1:14" hidden="1">
      <c r="A1294" s="39" t="s">
        <v>95</v>
      </c>
      <c r="B1294" s="39" t="s">
        <v>96</v>
      </c>
      <c r="C1294" s="39" t="s">
        <v>56</v>
      </c>
      <c r="D1294" s="43">
        <v>43146</v>
      </c>
      <c r="E1294" s="39" t="s">
        <v>35</v>
      </c>
      <c r="F1294" s="39" t="s">
        <v>44</v>
      </c>
      <c r="G1294" s="39" t="s">
        <v>275</v>
      </c>
      <c r="H1294" s="39" t="s">
        <v>1085</v>
      </c>
      <c r="I1294" s="39" t="s">
        <v>99</v>
      </c>
      <c r="J1294" s="44">
        <v>-2820.55</v>
      </c>
      <c r="K1294" s="39" t="s">
        <v>100</v>
      </c>
      <c r="L1294" s="39" t="s">
        <v>60</v>
      </c>
      <c r="M1294" s="39" t="str">
        <f>+VLOOKUP(C1294/1,Map!A:B,2,FALSE)</f>
        <v>Other revenue - late payment charge</v>
      </c>
      <c r="N1294" s="39" t="str">
        <f>+VLOOKUP(L1294/1,Map!E:G,3,FALSE)</f>
        <v>KY-CENTRAL</v>
      </c>
    </row>
    <row r="1295" spans="1:14" hidden="1">
      <c r="A1295" s="39" t="s">
        <v>95</v>
      </c>
      <c r="B1295" s="39" t="s">
        <v>96</v>
      </c>
      <c r="C1295" s="39" t="s">
        <v>56</v>
      </c>
      <c r="D1295" s="43">
        <v>43146</v>
      </c>
      <c r="E1295" s="39" t="s">
        <v>35</v>
      </c>
      <c r="F1295" s="39" t="s">
        <v>44</v>
      </c>
      <c r="G1295" s="39" t="s">
        <v>275</v>
      </c>
      <c r="H1295" s="39" t="s">
        <v>1085</v>
      </c>
      <c r="I1295" s="39" t="s">
        <v>99</v>
      </c>
      <c r="J1295" s="44">
        <v>-154.88999999999999</v>
      </c>
      <c r="K1295" s="39" t="s">
        <v>100</v>
      </c>
      <c r="L1295" s="39" t="s">
        <v>64</v>
      </c>
      <c r="M1295" s="39" t="str">
        <f>+VLOOKUP(C1295/1,Map!A:B,2,FALSE)</f>
        <v>Other revenue - late payment charge</v>
      </c>
      <c r="N1295" s="39" t="str">
        <f>+VLOOKUP(L1295/1,Map!E:G,3,FALSE)</f>
        <v>KY-NORTH</v>
      </c>
    </row>
    <row r="1296" spans="1:14" hidden="1">
      <c r="A1296" s="39" t="s">
        <v>95</v>
      </c>
      <c r="B1296" s="39" t="s">
        <v>96</v>
      </c>
      <c r="C1296" s="39" t="s">
        <v>56</v>
      </c>
      <c r="D1296" s="43">
        <v>43136</v>
      </c>
      <c r="E1296" s="39" t="s">
        <v>35</v>
      </c>
      <c r="F1296" s="39" t="s">
        <v>44</v>
      </c>
      <c r="G1296" s="39" t="s">
        <v>275</v>
      </c>
      <c r="H1296" s="39" t="s">
        <v>1086</v>
      </c>
      <c r="I1296" s="39" t="s">
        <v>244</v>
      </c>
      <c r="J1296" s="44">
        <v>4.72</v>
      </c>
      <c r="K1296" s="39" t="s">
        <v>100</v>
      </c>
      <c r="L1296" s="39" t="s">
        <v>58</v>
      </c>
      <c r="M1296" s="39" t="str">
        <f>+VLOOKUP(C1296/1,Map!A:B,2,FALSE)</f>
        <v>Other revenue - late payment charge</v>
      </c>
      <c r="N1296" s="39" t="str">
        <f>+VLOOKUP(L1296/1,Map!E:G,3,FALSE)</f>
        <v>KY-CORPORATE</v>
      </c>
    </row>
    <row r="1297" spans="1:14" hidden="1">
      <c r="A1297" s="39" t="s">
        <v>95</v>
      </c>
      <c r="B1297" s="39" t="s">
        <v>96</v>
      </c>
      <c r="C1297" s="39" t="s">
        <v>56</v>
      </c>
      <c r="D1297" s="43">
        <v>43143</v>
      </c>
      <c r="E1297" s="39" t="s">
        <v>35</v>
      </c>
      <c r="F1297" s="39" t="s">
        <v>44</v>
      </c>
      <c r="G1297" s="39" t="s">
        <v>275</v>
      </c>
      <c r="H1297" s="39" t="s">
        <v>1087</v>
      </c>
      <c r="I1297" s="39" t="s">
        <v>244</v>
      </c>
      <c r="J1297" s="44">
        <v>2.2000000000000002</v>
      </c>
      <c r="K1297" s="39" t="s">
        <v>100</v>
      </c>
      <c r="L1297" s="39" t="s">
        <v>60</v>
      </c>
      <c r="M1297" s="39" t="str">
        <f>+VLOOKUP(C1297/1,Map!A:B,2,FALSE)</f>
        <v>Other revenue - late payment charge</v>
      </c>
      <c r="N1297" s="39" t="str">
        <f>+VLOOKUP(L1297/1,Map!E:G,3,FALSE)</f>
        <v>KY-CENTRAL</v>
      </c>
    </row>
    <row r="1298" spans="1:14" hidden="1">
      <c r="A1298" s="39" t="s">
        <v>95</v>
      </c>
      <c r="B1298" s="39" t="s">
        <v>96</v>
      </c>
      <c r="C1298" s="39" t="s">
        <v>56</v>
      </c>
      <c r="D1298" s="43">
        <v>43145</v>
      </c>
      <c r="E1298" s="39" t="s">
        <v>35</v>
      </c>
      <c r="F1298" s="39" t="s">
        <v>44</v>
      </c>
      <c r="G1298" s="39" t="s">
        <v>275</v>
      </c>
      <c r="H1298" s="39" t="s">
        <v>1088</v>
      </c>
      <c r="I1298" s="39" t="s">
        <v>244</v>
      </c>
      <c r="J1298" s="44">
        <v>2.5</v>
      </c>
      <c r="K1298" s="39" t="s">
        <v>100</v>
      </c>
      <c r="L1298" s="39" t="s">
        <v>58</v>
      </c>
      <c r="M1298" s="39" t="str">
        <f>+VLOOKUP(C1298/1,Map!A:B,2,FALSE)</f>
        <v>Other revenue - late payment charge</v>
      </c>
      <c r="N1298" s="39" t="str">
        <f>+VLOOKUP(L1298/1,Map!E:G,3,FALSE)</f>
        <v>KY-CORPORATE</v>
      </c>
    </row>
    <row r="1299" spans="1:14" hidden="1">
      <c r="A1299" s="39" t="s">
        <v>95</v>
      </c>
      <c r="B1299" s="39" t="s">
        <v>96</v>
      </c>
      <c r="C1299" s="39" t="s">
        <v>56</v>
      </c>
      <c r="D1299" s="43">
        <v>43146</v>
      </c>
      <c r="E1299" s="39" t="s">
        <v>35</v>
      </c>
      <c r="F1299" s="39" t="s">
        <v>44</v>
      </c>
      <c r="G1299" s="39" t="s">
        <v>275</v>
      </c>
      <c r="H1299" s="39" t="s">
        <v>1089</v>
      </c>
      <c r="I1299" s="39" t="s">
        <v>244</v>
      </c>
      <c r="J1299" s="44">
        <v>6.57</v>
      </c>
      <c r="K1299" s="39" t="s">
        <v>100</v>
      </c>
      <c r="L1299" s="39" t="s">
        <v>64</v>
      </c>
      <c r="M1299" s="39" t="str">
        <f>+VLOOKUP(C1299/1,Map!A:B,2,FALSE)</f>
        <v>Other revenue - late payment charge</v>
      </c>
      <c r="N1299" s="39" t="str">
        <f>+VLOOKUP(L1299/1,Map!E:G,3,FALSE)</f>
        <v>KY-NORTH</v>
      </c>
    </row>
    <row r="1300" spans="1:14" hidden="1">
      <c r="A1300" s="39" t="s">
        <v>95</v>
      </c>
      <c r="B1300" s="39" t="s">
        <v>96</v>
      </c>
      <c r="C1300" s="39" t="s">
        <v>56</v>
      </c>
      <c r="D1300" s="43">
        <v>43146</v>
      </c>
      <c r="E1300" s="39" t="s">
        <v>35</v>
      </c>
      <c r="F1300" s="39" t="s">
        <v>44</v>
      </c>
      <c r="G1300" s="39" t="s">
        <v>275</v>
      </c>
      <c r="H1300" s="39" t="s">
        <v>1089</v>
      </c>
      <c r="I1300" s="39" t="s">
        <v>244</v>
      </c>
      <c r="J1300" s="44">
        <v>23.72</v>
      </c>
      <c r="K1300" s="39" t="s">
        <v>100</v>
      </c>
      <c r="L1300" s="39" t="s">
        <v>60</v>
      </c>
      <c r="M1300" s="39" t="str">
        <f>+VLOOKUP(C1300/1,Map!A:B,2,FALSE)</f>
        <v>Other revenue - late payment charge</v>
      </c>
      <c r="N1300" s="39" t="str">
        <f>+VLOOKUP(L1300/1,Map!E:G,3,FALSE)</f>
        <v>KY-CENTRAL</v>
      </c>
    </row>
    <row r="1301" spans="1:14" hidden="1">
      <c r="A1301" s="39" t="s">
        <v>95</v>
      </c>
      <c r="B1301" s="39" t="s">
        <v>96</v>
      </c>
      <c r="C1301" s="39" t="s">
        <v>56</v>
      </c>
      <c r="D1301" s="43">
        <v>43145</v>
      </c>
      <c r="E1301" s="39" t="s">
        <v>35</v>
      </c>
      <c r="F1301" s="39" t="s">
        <v>44</v>
      </c>
      <c r="G1301" s="39" t="s">
        <v>275</v>
      </c>
      <c r="H1301" s="39" t="s">
        <v>1090</v>
      </c>
      <c r="I1301" s="39" t="s">
        <v>99</v>
      </c>
      <c r="J1301" s="44">
        <v>-724.76</v>
      </c>
      <c r="K1301" s="39" t="s">
        <v>100</v>
      </c>
      <c r="L1301" s="39" t="s">
        <v>60</v>
      </c>
      <c r="M1301" s="39" t="str">
        <f>+VLOOKUP(C1301/1,Map!A:B,2,FALSE)</f>
        <v>Other revenue - late payment charge</v>
      </c>
      <c r="N1301" s="39" t="str">
        <f>+VLOOKUP(L1301/1,Map!E:G,3,FALSE)</f>
        <v>KY-CENTRAL</v>
      </c>
    </row>
    <row r="1302" spans="1:14" hidden="1">
      <c r="A1302" s="39" t="s">
        <v>95</v>
      </c>
      <c r="B1302" s="39" t="s">
        <v>96</v>
      </c>
      <c r="C1302" s="39" t="s">
        <v>56</v>
      </c>
      <c r="D1302" s="43">
        <v>43145</v>
      </c>
      <c r="E1302" s="39" t="s">
        <v>35</v>
      </c>
      <c r="F1302" s="39" t="s">
        <v>44</v>
      </c>
      <c r="G1302" s="39" t="s">
        <v>275</v>
      </c>
      <c r="H1302" s="39" t="s">
        <v>1090</v>
      </c>
      <c r="I1302" s="39" t="s">
        <v>99</v>
      </c>
      <c r="J1302" s="44">
        <v>-16.690000000000001</v>
      </c>
      <c r="K1302" s="39" t="s">
        <v>100</v>
      </c>
      <c r="L1302" s="39" t="s">
        <v>64</v>
      </c>
      <c r="M1302" s="39" t="str">
        <f>+VLOOKUP(C1302/1,Map!A:B,2,FALSE)</f>
        <v>Other revenue - late payment charge</v>
      </c>
      <c r="N1302" s="39" t="str">
        <f>+VLOOKUP(L1302/1,Map!E:G,3,FALSE)</f>
        <v>KY-NORTH</v>
      </c>
    </row>
    <row r="1303" spans="1:14" hidden="1">
      <c r="A1303" s="39" t="s">
        <v>95</v>
      </c>
      <c r="B1303" s="39" t="s">
        <v>96</v>
      </c>
      <c r="C1303" s="39" t="s">
        <v>56</v>
      </c>
      <c r="D1303" s="43">
        <v>43146</v>
      </c>
      <c r="E1303" s="39" t="s">
        <v>35</v>
      </c>
      <c r="F1303" s="39" t="s">
        <v>44</v>
      </c>
      <c r="G1303" s="39" t="s">
        <v>275</v>
      </c>
      <c r="H1303" s="39" t="s">
        <v>1091</v>
      </c>
      <c r="I1303" s="39" t="s">
        <v>99</v>
      </c>
      <c r="J1303" s="44">
        <v>-1569.29</v>
      </c>
      <c r="K1303" s="39" t="s">
        <v>100</v>
      </c>
      <c r="L1303" s="39" t="s">
        <v>60</v>
      </c>
      <c r="M1303" s="39" t="str">
        <f>+VLOOKUP(C1303/1,Map!A:B,2,FALSE)</f>
        <v>Other revenue - late payment charge</v>
      </c>
      <c r="N1303" s="39" t="str">
        <f>+VLOOKUP(L1303/1,Map!E:G,3,FALSE)</f>
        <v>KY-CENTRAL</v>
      </c>
    </row>
    <row r="1304" spans="1:14" hidden="1">
      <c r="A1304" s="39" t="s">
        <v>95</v>
      </c>
      <c r="B1304" s="39" t="s">
        <v>96</v>
      </c>
      <c r="C1304" s="39" t="s">
        <v>56</v>
      </c>
      <c r="D1304" s="43">
        <v>43146</v>
      </c>
      <c r="E1304" s="39" t="s">
        <v>35</v>
      </c>
      <c r="F1304" s="39" t="s">
        <v>44</v>
      </c>
      <c r="G1304" s="39" t="s">
        <v>275</v>
      </c>
      <c r="H1304" s="39" t="s">
        <v>1092</v>
      </c>
      <c r="I1304" s="39" t="s">
        <v>99</v>
      </c>
      <c r="J1304" s="44">
        <v>-11.42</v>
      </c>
      <c r="K1304" s="39" t="s">
        <v>100</v>
      </c>
      <c r="L1304" s="39" t="s">
        <v>64</v>
      </c>
      <c r="M1304" s="39" t="str">
        <f>+VLOOKUP(C1304/1,Map!A:B,2,FALSE)</f>
        <v>Other revenue - late payment charge</v>
      </c>
      <c r="N1304" s="39" t="str">
        <f>+VLOOKUP(L1304/1,Map!E:G,3,FALSE)</f>
        <v>KY-NORTH</v>
      </c>
    </row>
    <row r="1305" spans="1:14" hidden="1">
      <c r="A1305" s="39" t="s">
        <v>95</v>
      </c>
      <c r="B1305" s="39" t="s">
        <v>96</v>
      </c>
      <c r="C1305" s="39" t="s">
        <v>56</v>
      </c>
      <c r="D1305" s="43">
        <v>43143</v>
      </c>
      <c r="E1305" s="39" t="s">
        <v>35</v>
      </c>
      <c r="F1305" s="39" t="s">
        <v>44</v>
      </c>
      <c r="G1305" s="39" t="s">
        <v>275</v>
      </c>
      <c r="H1305" s="39" t="s">
        <v>1093</v>
      </c>
      <c r="I1305" s="39" t="s">
        <v>244</v>
      </c>
      <c r="J1305" s="44">
        <v>1.56</v>
      </c>
      <c r="K1305" s="39" t="s">
        <v>100</v>
      </c>
      <c r="L1305" s="39" t="s">
        <v>60</v>
      </c>
      <c r="M1305" s="39" t="str">
        <f>+VLOOKUP(C1305/1,Map!A:B,2,FALSE)</f>
        <v>Other revenue - late payment charge</v>
      </c>
      <c r="N1305" s="39" t="str">
        <f>+VLOOKUP(L1305/1,Map!E:G,3,FALSE)</f>
        <v>KY-CENTRAL</v>
      </c>
    </row>
    <row r="1306" spans="1:14" hidden="1">
      <c r="A1306" s="39" t="s">
        <v>95</v>
      </c>
      <c r="B1306" s="39" t="s">
        <v>96</v>
      </c>
      <c r="C1306" s="39" t="s">
        <v>56</v>
      </c>
      <c r="D1306" s="43">
        <v>43147</v>
      </c>
      <c r="E1306" s="39" t="s">
        <v>35</v>
      </c>
      <c r="F1306" s="39" t="s">
        <v>44</v>
      </c>
      <c r="G1306" s="39" t="s">
        <v>275</v>
      </c>
      <c r="H1306" s="39" t="s">
        <v>1094</v>
      </c>
      <c r="I1306" s="39" t="s">
        <v>99</v>
      </c>
      <c r="J1306" s="44">
        <v>-246.1</v>
      </c>
      <c r="K1306" s="39" t="s">
        <v>100</v>
      </c>
      <c r="L1306" s="39" t="s">
        <v>58</v>
      </c>
      <c r="M1306" s="39" t="str">
        <f>+VLOOKUP(C1306/1,Map!A:B,2,FALSE)</f>
        <v>Other revenue - late payment charge</v>
      </c>
      <c r="N1306" s="39" t="str">
        <f>+VLOOKUP(L1306/1,Map!E:G,3,FALSE)</f>
        <v>KY-CORPORATE</v>
      </c>
    </row>
    <row r="1307" spans="1:14" hidden="1">
      <c r="A1307" s="39" t="s">
        <v>95</v>
      </c>
      <c r="B1307" s="39" t="s">
        <v>96</v>
      </c>
      <c r="C1307" s="39" t="s">
        <v>56</v>
      </c>
      <c r="D1307" s="43">
        <v>43147</v>
      </c>
      <c r="E1307" s="39" t="s">
        <v>35</v>
      </c>
      <c r="F1307" s="39" t="s">
        <v>44</v>
      </c>
      <c r="G1307" s="39" t="s">
        <v>275</v>
      </c>
      <c r="H1307" s="39" t="s">
        <v>1094</v>
      </c>
      <c r="I1307" s="39" t="s">
        <v>99</v>
      </c>
      <c r="J1307" s="44">
        <v>-3066.3</v>
      </c>
      <c r="K1307" s="39" t="s">
        <v>100</v>
      </c>
      <c r="L1307" s="39" t="s">
        <v>60</v>
      </c>
      <c r="M1307" s="39" t="str">
        <f>+VLOOKUP(C1307/1,Map!A:B,2,FALSE)</f>
        <v>Other revenue - late payment charge</v>
      </c>
      <c r="N1307" s="39" t="str">
        <f>+VLOOKUP(L1307/1,Map!E:G,3,FALSE)</f>
        <v>KY-CENTRAL</v>
      </c>
    </row>
    <row r="1308" spans="1:14" hidden="1">
      <c r="A1308" s="39" t="s">
        <v>95</v>
      </c>
      <c r="B1308" s="39" t="s">
        <v>96</v>
      </c>
      <c r="C1308" s="39" t="s">
        <v>56</v>
      </c>
      <c r="D1308" s="43">
        <v>43147</v>
      </c>
      <c r="E1308" s="39" t="s">
        <v>35</v>
      </c>
      <c r="F1308" s="39" t="s">
        <v>44</v>
      </c>
      <c r="G1308" s="39" t="s">
        <v>275</v>
      </c>
      <c r="H1308" s="39" t="s">
        <v>1094</v>
      </c>
      <c r="I1308" s="39" t="s">
        <v>99</v>
      </c>
      <c r="J1308" s="44">
        <v>-16.25</v>
      </c>
      <c r="K1308" s="39" t="s">
        <v>100</v>
      </c>
      <c r="L1308" s="39" t="s">
        <v>64</v>
      </c>
      <c r="M1308" s="39" t="str">
        <f>+VLOOKUP(C1308/1,Map!A:B,2,FALSE)</f>
        <v>Other revenue - late payment charge</v>
      </c>
      <c r="N1308" s="39" t="str">
        <f>+VLOOKUP(L1308/1,Map!E:G,3,FALSE)</f>
        <v>KY-NORTH</v>
      </c>
    </row>
    <row r="1309" spans="1:14" hidden="1">
      <c r="A1309" s="39" t="s">
        <v>95</v>
      </c>
      <c r="B1309" s="39" t="s">
        <v>96</v>
      </c>
      <c r="C1309" s="39" t="s">
        <v>56</v>
      </c>
      <c r="D1309" s="43">
        <v>43147</v>
      </c>
      <c r="E1309" s="39" t="s">
        <v>35</v>
      </c>
      <c r="F1309" s="39" t="s">
        <v>44</v>
      </c>
      <c r="G1309" s="39" t="s">
        <v>275</v>
      </c>
      <c r="H1309" s="39" t="s">
        <v>1095</v>
      </c>
      <c r="I1309" s="39" t="s">
        <v>244</v>
      </c>
      <c r="J1309" s="44">
        <v>0.76</v>
      </c>
      <c r="K1309" s="39" t="s">
        <v>100</v>
      </c>
      <c r="L1309" s="39" t="s">
        <v>60</v>
      </c>
      <c r="M1309" s="39" t="str">
        <f>+VLOOKUP(C1309/1,Map!A:B,2,FALSE)</f>
        <v>Other revenue - late payment charge</v>
      </c>
      <c r="N1309" s="39" t="str">
        <f>+VLOOKUP(L1309/1,Map!E:G,3,FALSE)</f>
        <v>KY-CENTRAL</v>
      </c>
    </row>
    <row r="1310" spans="1:14" hidden="1">
      <c r="A1310" s="39" t="s">
        <v>95</v>
      </c>
      <c r="B1310" s="39" t="s">
        <v>96</v>
      </c>
      <c r="C1310" s="39" t="s">
        <v>56</v>
      </c>
      <c r="D1310" s="43">
        <v>43147</v>
      </c>
      <c r="E1310" s="39" t="s">
        <v>35</v>
      </c>
      <c r="F1310" s="39" t="s">
        <v>44</v>
      </c>
      <c r="G1310" s="39" t="s">
        <v>275</v>
      </c>
      <c r="H1310" s="39" t="s">
        <v>1096</v>
      </c>
      <c r="I1310" s="39" t="s">
        <v>244</v>
      </c>
      <c r="J1310" s="44">
        <v>14.35</v>
      </c>
      <c r="K1310" s="39" t="s">
        <v>100</v>
      </c>
      <c r="L1310" s="39" t="s">
        <v>66</v>
      </c>
      <c r="M1310" s="39" t="str">
        <f>+VLOOKUP(C1310/1,Map!A:B,2,FALSE)</f>
        <v>Other revenue - late payment charge</v>
      </c>
      <c r="N1310" s="39" t="str">
        <f>+VLOOKUP(L1310/1,Map!E:G,3,FALSE)</f>
        <v>KY-OWENTON WW</v>
      </c>
    </row>
    <row r="1311" spans="1:14" hidden="1">
      <c r="A1311" s="39" t="s">
        <v>95</v>
      </c>
      <c r="B1311" s="39" t="s">
        <v>96</v>
      </c>
      <c r="C1311" s="39" t="s">
        <v>56</v>
      </c>
      <c r="D1311" s="43">
        <v>43147</v>
      </c>
      <c r="E1311" s="39" t="s">
        <v>35</v>
      </c>
      <c r="F1311" s="39" t="s">
        <v>44</v>
      </c>
      <c r="G1311" s="39" t="s">
        <v>275</v>
      </c>
      <c r="H1311" s="39" t="s">
        <v>1097</v>
      </c>
      <c r="I1311" s="39" t="s">
        <v>244</v>
      </c>
      <c r="J1311" s="44">
        <v>35.11</v>
      </c>
      <c r="K1311" s="39" t="s">
        <v>100</v>
      </c>
      <c r="L1311" s="39" t="s">
        <v>60</v>
      </c>
      <c r="M1311" s="39" t="str">
        <f>+VLOOKUP(C1311/1,Map!A:B,2,FALSE)</f>
        <v>Other revenue - late payment charge</v>
      </c>
      <c r="N1311" s="39" t="str">
        <f>+VLOOKUP(L1311/1,Map!E:G,3,FALSE)</f>
        <v>KY-CENTRAL</v>
      </c>
    </row>
    <row r="1312" spans="1:14" hidden="1">
      <c r="A1312" s="39" t="s">
        <v>95</v>
      </c>
      <c r="B1312" s="39" t="s">
        <v>96</v>
      </c>
      <c r="C1312" s="39" t="s">
        <v>56</v>
      </c>
      <c r="D1312" s="43">
        <v>43146</v>
      </c>
      <c r="E1312" s="39" t="s">
        <v>35</v>
      </c>
      <c r="F1312" s="39" t="s">
        <v>44</v>
      </c>
      <c r="G1312" s="39" t="s">
        <v>275</v>
      </c>
      <c r="H1312" s="39" t="s">
        <v>1098</v>
      </c>
      <c r="I1312" s="39" t="s">
        <v>99</v>
      </c>
      <c r="J1312" s="44">
        <v>-97.9</v>
      </c>
      <c r="K1312" s="39" t="s">
        <v>100</v>
      </c>
      <c r="L1312" s="39" t="s">
        <v>60</v>
      </c>
      <c r="M1312" s="39" t="str">
        <f>+VLOOKUP(C1312/1,Map!A:B,2,FALSE)</f>
        <v>Other revenue - late payment charge</v>
      </c>
      <c r="N1312" s="39" t="str">
        <f>+VLOOKUP(L1312/1,Map!E:G,3,FALSE)</f>
        <v>KY-CENTRAL</v>
      </c>
    </row>
    <row r="1313" spans="1:14" hidden="1">
      <c r="A1313" s="39" t="s">
        <v>95</v>
      </c>
      <c r="B1313" s="39" t="s">
        <v>96</v>
      </c>
      <c r="C1313" s="39" t="s">
        <v>56</v>
      </c>
      <c r="D1313" s="43">
        <v>43146</v>
      </c>
      <c r="E1313" s="39" t="s">
        <v>35</v>
      </c>
      <c r="F1313" s="39" t="s">
        <v>44</v>
      </c>
      <c r="G1313" s="39" t="s">
        <v>275</v>
      </c>
      <c r="H1313" s="39" t="s">
        <v>1098</v>
      </c>
      <c r="I1313" s="39" t="s">
        <v>99</v>
      </c>
      <c r="J1313" s="44">
        <v>-2.93</v>
      </c>
      <c r="K1313" s="39" t="s">
        <v>100</v>
      </c>
      <c r="L1313" s="39" t="s">
        <v>66</v>
      </c>
      <c r="M1313" s="39" t="str">
        <f>+VLOOKUP(C1313/1,Map!A:B,2,FALSE)</f>
        <v>Other revenue - late payment charge</v>
      </c>
      <c r="N1313" s="39" t="str">
        <f>+VLOOKUP(L1313/1,Map!E:G,3,FALSE)</f>
        <v>KY-OWENTON WW</v>
      </c>
    </row>
    <row r="1314" spans="1:14" hidden="1">
      <c r="A1314" s="39" t="s">
        <v>95</v>
      </c>
      <c r="B1314" s="39" t="s">
        <v>96</v>
      </c>
      <c r="C1314" s="39" t="s">
        <v>56</v>
      </c>
      <c r="D1314" s="43">
        <v>43147</v>
      </c>
      <c r="E1314" s="39" t="s">
        <v>35</v>
      </c>
      <c r="F1314" s="39" t="s">
        <v>44</v>
      </c>
      <c r="G1314" s="39" t="s">
        <v>275</v>
      </c>
      <c r="H1314" s="39" t="s">
        <v>1099</v>
      </c>
      <c r="I1314" s="39" t="s">
        <v>99</v>
      </c>
      <c r="J1314" s="44">
        <v>-0.64</v>
      </c>
      <c r="K1314" s="39" t="s">
        <v>100</v>
      </c>
      <c r="L1314" s="39" t="s">
        <v>64</v>
      </c>
      <c r="M1314" s="39" t="str">
        <f>+VLOOKUP(C1314/1,Map!A:B,2,FALSE)</f>
        <v>Other revenue - late payment charge</v>
      </c>
      <c r="N1314" s="39" t="str">
        <f>+VLOOKUP(L1314/1,Map!E:G,3,FALSE)</f>
        <v>KY-NORTH</v>
      </c>
    </row>
    <row r="1315" spans="1:14" hidden="1">
      <c r="A1315" s="39" t="s">
        <v>95</v>
      </c>
      <c r="B1315" s="39" t="s">
        <v>96</v>
      </c>
      <c r="C1315" s="39" t="s">
        <v>56</v>
      </c>
      <c r="D1315" s="43">
        <v>43147</v>
      </c>
      <c r="E1315" s="39" t="s">
        <v>35</v>
      </c>
      <c r="F1315" s="39" t="s">
        <v>44</v>
      </c>
      <c r="G1315" s="39" t="s">
        <v>275</v>
      </c>
      <c r="H1315" s="39" t="s">
        <v>1100</v>
      </c>
      <c r="I1315" s="39" t="s">
        <v>99</v>
      </c>
      <c r="J1315" s="44">
        <v>-5.66</v>
      </c>
      <c r="K1315" s="39" t="s">
        <v>100</v>
      </c>
      <c r="L1315" s="39" t="s">
        <v>66</v>
      </c>
      <c r="M1315" s="39" t="str">
        <f>+VLOOKUP(C1315/1,Map!A:B,2,FALSE)</f>
        <v>Other revenue - late payment charge</v>
      </c>
      <c r="N1315" s="39" t="str">
        <f>+VLOOKUP(L1315/1,Map!E:G,3,FALSE)</f>
        <v>KY-OWENTON WW</v>
      </c>
    </row>
    <row r="1316" spans="1:14" hidden="1">
      <c r="A1316" s="39" t="s">
        <v>95</v>
      </c>
      <c r="B1316" s="39" t="s">
        <v>96</v>
      </c>
      <c r="C1316" s="39" t="s">
        <v>56</v>
      </c>
      <c r="D1316" s="43">
        <v>43147</v>
      </c>
      <c r="E1316" s="39" t="s">
        <v>35</v>
      </c>
      <c r="F1316" s="39" t="s">
        <v>44</v>
      </c>
      <c r="G1316" s="39" t="s">
        <v>275</v>
      </c>
      <c r="H1316" s="39" t="s">
        <v>1100</v>
      </c>
      <c r="I1316" s="39" t="s">
        <v>99</v>
      </c>
      <c r="J1316" s="44">
        <v>-31.59</v>
      </c>
      <c r="K1316" s="39" t="s">
        <v>100</v>
      </c>
      <c r="L1316" s="39" t="s">
        <v>60</v>
      </c>
      <c r="M1316" s="39" t="str">
        <f>+VLOOKUP(C1316/1,Map!A:B,2,FALSE)</f>
        <v>Other revenue - late payment charge</v>
      </c>
      <c r="N1316" s="39" t="str">
        <f>+VLOOKUP(L1316/1,Map!E:G,3,FALSE)</f>
        <v>KY-CENTRAL</v>
      </c>
    </row>
    <row r="1317" spans="1:14" hidden="1">
      <c r="A1317" s="39" t="s">
        <v>95</v>
      </c>
      <c r="B1317" s="39" t="s">
        <v>96</v>
      </c>
      <c r="C1317" s="39" t="s">
        <v>56</v>
      </c>
      <c r="D1317" s="43">
        <v>43150</v>
      </c>
      <c r="E1317" s="39" t="s">
        <v>35</v>
      </c>
      <c r="F1317" s="39" t="s">
        <v>44</v>
      </c>
      <c r="G1317" s="39" t="s">
        <v>275</v>
      </c>
      <c r="H1317" s="39" t="s">
        <v>1101</v>
      </c>
      <c r="I1317" s="39" t="s">
        <v>99</v>
      </c>
      <c r="J1317" s="44">
        <v>-18.36</v>
      </c>
      <c r="K1317" s="39" t="s">
        <v>100</v>
      </c>
      <c r="L1317" s="39" t="s">
        <v>64</v>
      </c>
      <c r="M1317" s="39" t="str">
        <f>+VLOOKUP(C1317/1,Map!A:B,2,FALSE)</f>
        <v>Other revenue - late payment charge</v>
      </c>
      <c r="N1317" s="39" t="str">
        <f>+VLOOKUP(L1317/1,Map!E:G,3,FALSE)</f>
        <v>KY-NORTH</v>
      </c>
    </row>
    <row r="1318" spans="1:14" hidden="1">
      <c r="A1318" s="39" t="s">
        <v>95</v>
      </c>
      <c r="B1318" s="39" t="s">
        <v>96</v>
      </c>
      <c r="C1318" s="39" t="s">
        <v>56</v>
      </c>
      <c r="D1318" s="43">
        <v>43150</v>
      </c>
      <c r="E1318" s="39" t="s">
        <v>35</v>
      </c>
      <c r="F1318" s="39" t="s">
        <v>44</v>
      </c>
      <c r="G1318" s="39" t="s">
        <v>275</v>
      </c>
      <c r="H1318" s="39" t="s">
        <v>1101</v>
      </c>
      <c r="I1318" s="39" t="s">
        <v>99</v>
      </c>
      <c r="J1318" s="44">
        <v>-26.71</v>
      </c>
      <c r="K1318" s="39" t="s">
        <v>100</v>
      </c>
      <c r="L1318" s="39" t="s">
        <v>58</v>
      </c>
      <c r="M1318" s="39" t="str">
        <f>+VLOOKUP(C1318/1,Map!A:B,2,FALSE)</f>
        <v>Other revenue - late payment charge</v>
      </c>
      <c r="N1318" s="39" t="str">
        <f>+VLOOKUP(L1318/1,Map!E:G,3,FALSE)</f>
        <v>KY-CORPORATE</v>
      </c>
    </row>
    <row r="1319" spans="1:14" hidden="1">
      <c r="A1319" s="39" t="s">
        <v>95</v>
      </c>
      <c r="B1319" s="39" t="s">
        <v>96</v>
      </c>
      <c r="C1319" s="39" t="s">
        <v>56</v>
      </c>
      <c r="D1319" s="43">
        <v>43150</v>
      </c>
      <c r="E1319" s="39" t="s">
        <v>35</v>
      </c>
      <c r="F1319" s="39" t="s">
        <v>44</v>
      </c>
      <c r="G1319" s="39" t="s">
        <v>275</v>
      </c>
      <c r="H1319" s="39" t="s">
        <v>1101</v>
      </c>
      <c r="I1319" s="39" t="s">
        <v>99</v>
      </c>
      <c r="J1319" s="44">
        <v>-731.93</v>
      </c>
      <c r="K1319" s="39" t="s">
        <v>100</v>
      </c>
      <c r="L1319" s="39" t="s">
        <v>60</v>
      </c>
      <c r="M1319" s="39" t="str">
        <f>+VLOOKUP(C1319/1,Map!A:B,2,FALSE)</f>
        <v>Other revenue - late payment charge</v>
      </c>
      <c r="N1319" s="39" t="str">
        <f>+VLOOKUP(L1319/1,Map!E:G,3,FALSE)</f>
        <v>KY-CENTRAL</v>
      </c>
    </row>
    <row r="1320" spans="1:14" hidden="1">
      <c r="A1320" s="39" t="s">
        <v>95</v>
      </c>
      <c r="B1320" s="39" t="s">
        <v>96</v>
      </c>
      <c r="C1320" s="39" t="s">
        <v>56</v>
      </c>
      <c r="D1320" s="43">
        <v>43136</v>
      </c>
      <c r="E1320" s="39" t="s">
        <v>35</v>
      </c>
      <c r="F1320" s="39" t="s">
        <v>44</v>
      </c>
      <c r="G1320" s="39" t="s">
        <v>275</v>
      </c>
      <c r="H1320" s="39" t="s">
        <v>1102</v>
      </c>
      <c r="I1320" s="39" t="s">
        <v>244</v>
      </c>
      <c r="J1320" s="44">
        <v>3.32</v>
      </c>
      <c r="K1320" s="39" t="s">
        <v>100</v>
      </c>
      <c r="L1320" s="39" t="s">
        <v>60</v>
      </c>
      <c r="M1320" s="39" t="str">
        <f>+VLOOKUP(C1320/1,Map!A:B,2,FALSE)</f>
        <v>Other revenue - late payment charge</v>
      </c>
      <c r="N1320" s="39" t="str">
        <f>+VLOOKUP(L1320/1,Map!E:G,3,FALSE)</f>
        <v>KY-CENTRAL</v>
      </c>
    </row>
    <row r="1321" spans="1:14" hidden="1">
      <c r="A1321" s="39" t="s">
        <v>95</v>
      </c>
      <c r="B1321" s="39" t="s">
        <v>96</v>
      </c>
      <c r="C1321" s="39" t="s">
        <v>56</v>
      </c>
      <c r="D1321" s="43">
        <v>43150</v>
      </c>
      <c r="E1321" s="39" t="s">
        <v>35</v>
      </c>
      <c r="F1321" s="39" t="s">
        <v>44</v>
      </c>
      <c r="G1321" s="39" t="s">
        <v>275</v>
      </c>
      <c r="H1321" s="39" t="s">
        <v>1103</v>
      </c>
      <c r="I1321" s="39" t="s">
        <v>244</v>
      </c>
      <c r="J1321" s="44">
        <v>23.49</v>
      </c>
      <c r="K1321" s="39" t="s">
        <v>100</v>
      </c>
      <c r="L1321" s="39" t="s">
        <v>64</v>
      </c>
      <c r="M1321" s="39" t="str">
        <f>+VLOOKUP(C1321/1,Map!A:B,2,FALSE)</f>
        <v>Other revenue - late payment charge</v>
      </c>
      <c r="N1321" s="39" t="str">
        <f>+VLOOKUP(L1321/1,Map!E:G,3,FALSE)</f>
        <v>KY-NORTH</v>
      </c>
    </row>
    <row r="1322" spans="1:14" hidden="1">
      <c r="A1322" s="39" t="s">
        <v>95</v>
      </c>
      <c r="B1322" s="39" t="s">
        <v>96</v>
      </c>
      <c r="C1322" s="39" t="s">
        <v>56</v>
      </c>
      <c r="D1322" s="43">
        <v>43150</v>
      </c>
      <c r="E1322" s="39" t="s">
        <v>35</v>
      </c>
      <c r="F1322" s="39" t="s">
        <v>44</v>
      </c>
      <c r="G1322" s="39" t="s">
        <v>275</v>
      </c>
      <c r="H1322" s="39" t="s">
        <v>1103</v>
      </c>
      <c r="I1322" s="39" t="s">
        <v>244</v>
      </c>
      <c r="J1322" s="44">
        <v>1500.37</v>
      </c>
      <c r="K1322" s="39" t="s">
        <v>100</v>
      </c>
      <c r="L1322" s="39" t="s">
        <v>60</v>
      </c>
      <c r="M1322" s="39" t="str">
        <f>+VLOOKUP(C1322/1,Map!A:B,2,FALSE)</f>
        <v>Other revenue - late payment charge</v>
      </c>
      <c r="N1322" s="39" t="str">
        <f>+VLOOKUP(L1322/1,Map!E:G,3,FALSE)</f>
        <v>KY-CENTRAL</v>
      </c>
    </row>
    <row r="1323" spans="1:14" hidden="1">
      <c r="A1323" s="39" t="s">
        <v>95</v>
      </c>
      <c r="B1323" s="39" t="s">
        <v>96</v>
      </c>
      <c r="C1323" s="39" t="s">
        <v>56</v>
      </c>
      <c r="D1323" s="43">
        <v>43147</v>
      </c>
      <c r="E1323" s="39" t="s">
        <v>35</v>
      </c>
      <c r="F1323" s="39" t="s">
        <v>44</v>
      </c>
      <c r="G1323" s="39" t="s">
        <v>275</v>
      </c>
      <c r="H1323" s="39" t="s">
        <v>1104</v>
      </c>
      <c r="I1323" s="39" t="s">
        <v>99</v>
      </c>
      <c r="J1323" s="44">
        <v>-6.86</v>
      </c>
      <c r="K1323" s="39" t="s">
        <v>100</v>
      </c>
      <c r="L1323" s="39" t="s">
        <v>60</v>
      </c>
      <c r="M1323" s="39" t="str">
        <f>+VLOOKUP(C1323/1,Map!A:B,2,FALSE)</f>
        <v>Other revenue - late payment charge</v>
      </c>
      <c r="N1323" s="39" t="str">
        <f>+VLOOKUP(L1323/1,Map!E:G,3,FALSE)</f>
        <v>KY-CENTRAL</v>
      </c>
    </row>
    <row r="1324" spans="1:14" hidden="1">
      <c r="A1324" s="39" t="s">
        <v>95</v>
      </c>
      <c r="B1324" s="39" t="s">
        <v>96</v>
      </c>
      <c r="C1324" s="39" t="s">
        <v>56</v>
      </c>
      <c r="D1324" s="43">
        <v>43150</v>
      </c>
      <c r="E1324" s="39" t="s">
        <v>35</v>
      </c>
      <c r="F1324" s="39" t="s">
        <v>44</v>
      </c>
      <c r="G1324" s="39" t="s">
        <v>275</v>
      </c>
      <c r="H1324" s="39" t="s">
        <v>1105</v>
      </c>
      <c r="I1324" s="39" t="s">
        <v>99</v>
      </c>
      <c r="J1324" s="44">
        <v>-1.36</v>
      </c>
      <c r="K1324" s="39" t="s">
        <v>100</v>
      </c>
      <c r="L1324" s="39" t="s">
        <v>58</v>
      </c>
      <c r="M1324" s="39" t="str">
        <f>+VLOOKUP(C1324/1,Map!A:B,2,FALSE)</f>
        <v>Other revenue - late payment charge</v>
      </c>
      <c r="N1324" s="39" t="str">
        <f>+VLOOKUP(L1324/1,Map!E:G,3,FALSE)</f>
        <v>KY-CORPORATE</v>
      </c>
    </row>
    <row r="1325" spans="1:14" hidden="1">
      <c r="A1325" s="39" t="s">
        <v>95</v>
      </c>
      <c r="B1325" s="39" t="s">
        <v>96</v>
      </c>
      <c r="C1325" s="39" t="s">
        <v>56</v>
      </c>
      <c r="D1325" s="43">
        <v>43150</v>
      </c>
      <c r="E1325" s="39" t="s">
        <v>35</v>
      </c>
      <c r="F1325" s="39" t="s">
        <v>44</v>
      </c>
      <c r="G1325" s="39" t="s">
        <v>275</v>
      </c>
      <c r="H1325" s="39" t="s">
        <v>1105</v>
      </c>
      <c r="I1325" s="39" t="s">
        <v>99</v>
      </c>
      <c r="J1325" s="44">
        <v>-1491.49</v>
      </c>
      <c r="K1325" s="39" t="s">
        <v>100</v>
      </c>
      <c r="L1325" s="39" t="s">
        <v>60</v>
      </c>
      <c r="M1325" s="39" t="str">
        <f>+VLOOKUP(C1325/1,Map!A:B,2,FALSE)</f>
        <v>Other revenue - late payment charge</v>
      </c>
      <c r="N1325" s="39" t="str">
        <f>+VLOOKUP(L1325/1,Map!E:G,3,FALSE)</f>
        <v>KY-CENTRAL</v>
      </c>
    </row>
    <row r="1326" spans="1:14" hidden="1">
      <c r="A1326" s="39" t="s">
        <v>95</v>
      </c>
      <c r="B1326" s="39" t="s">
        <v>96</v>
      </c>
      <c r="C1326" s="39" t="s">
        <v>56</v>
      </c>
      <c r="D1326" s="43">
        <v>43150</v>
      </c>
      <c r="E1326" s="39" t="s">
        <v>35</v>
      </c>
      <c r="F1326" s="39" t="s">
        <v>44</v>
      </c>
      <c r="G1326" s="39" t="s">
        <v>275</v>
      </c>
      <c r="H1326" s="39" t="s">
        <v>1105</v>
      </c>
      <c r="I1326" s="39" t="s">
        <v>99</v>
      </c>
      <c r="J1326" s="44">
        <v>-48.37</v>
      </c>
      <c r="K1326" s="39" t="s">
        <v>100</v>
      </c>
      <c r="L1326" s="39" t="s">
        <v>64</v>
      </c>
      <c r="M1326" s="39" t="str">
        <f>+VLOOKUP(C1326/1,Map!A:B,2,FALSE)</f>
        <v>Other revenue - late payment charge</v>
      </c>
      <c r="N1326" s="39" t="str">
        <f>+VLOOKUP(L1326/1,Map!E:G,3,FALSE)</f>
        <v>KY-NORTH</v>
      </c>
    </row>
    <row r="1327" spans="1:14" hidden="1">
      <c r="A1327" s="39" t="s">
        <v>95</v>
      </c>
      <c r="B1327" s="39" t="s">
        <v>96</v>
      </c>
      <c r="C1327" s="39" t="s">
        <v>56</v>
      </c>
      <c r="D1327" s="43">
        <v>43151</v>
      </c>
      <c r="E1327" s="39" t="s">
        <v>35</v>
      </c>
      <c r="F1327" s="39" t="s">
        <v>44</v>
      </c>
      <c r="G1327" s="39" t="s">
        <v>275</v>
      </c>
      <c r="H1327" s="39" t="s">
        <v>1106</v>
      </c>
      <c r="I1327" s="39" t="s">
        <v>99</v>
      </c>
      <c r="J1327" s="44">
        <v>-248.06</v>
      </c>
      <c r="K1327" s="39" t="s">
        <v>100</v>
      </c>
      <c r="L1327" s="39" t="s">
        <v>64</v>
      </c>
      <c r="M1327" s="39" t="str">
        <f>+VLOOKUP(C1327/1,Map!A:B,2,FALSE)</f>
        <v>Other revenue - late payment charge</v>
      </c>
      <c r="N1327" s="39" t="str">
        <f>+VLOOKUP(L1327/1,Map!E:G,3,FALSE)</f>
        <v>KY-NORTH</v>
      </c>
    </row>
    <row r="1328" spans="1:14" hidden="1">
      <c r="A1328" s="39" t="s">
        <v>95</v>
      </c>
      <c r="B1328" s="39" t="s">
        <v>96</v>
      </c>
      <c r="C1328" s="39" t="s">
        <v>56</v>
      </c>
      <c r="D1328" s="43">
        <v>43151</v>
      </c>
      <c r="E1328" s="39" t="s">
        <v>35</v>
      </c>
      <c r="F1328" s="39" t="s">
        <v>44</v>
      </c>
      <c r="G1328" s="39" t="s">
        <v>275</v>
      </c>
      <c r="H1328" s="39" t="s">
        <v>1106</v>
      </c>
      <c r="I1328" s="39" t="s">
        <v>99</v>
      </c>
      <c r="J1328" s="44">
        <v>-104.75</v>
      </c>
      <c r="K1328" s="39" t="s">
        <v>100</v>
      </c>
      <c r="L1328" s="39" t="s">
        <v>58</v>
      </c>
      <c r="M1328" s="39" t="str">
        <f>+VLOOKUP(C1328/1,Map!A:B,2,FALSE)</f>
        <v>Other revenue - late payment charge</v>
      </c>
      <c r="N1328" s="39" t="str">
        <f>+VLOOKUP(L1328/1,Map!E:G,3,FALSE)</f>
        <v>KY-CORPORATE</v>
      </c>
    </row>
    <row r="1329" spans="1:14" hidden="1">
      <c r="A1329" s="39" t="s">
        <v>95</v>
      </c>
      <c r="B1329" s="39" t="s">
        <v>96</v>
      </c>
      <c r="C1329" s="39" t="s">
        <v>56</v>
      </c>
      <c r="D1329" s="43">
        <v>43151</v>
      </c>
      <c r="E1329" s="39" t="s">
        <v>35</v>
      </c>
      <c r="F1329" s="39" t="s">
        <v>44</v>
      </c>
      <c r="G1329" s="39" t="s">
        <v>275</v>
      </c>
      <c r="H1329" s="39" t="s">
        <v>1106</v>
      </c>
      <c r="I1329" s="39" t="s">
        <v>99</v>
      </c>
      <c r="J1329" s="44">
        <v>-4881.72</v>
      </c>
      <c r="K1329" s="39" t="s">
        <v>100</v>
      </c>
      <c r="L1329" s="39" t="s">
        <v>60</v>
      </c>
      <c r="M1329" s="39" t="str">
        <f>+VLOOKUP(C1329/1,Map!A:B,2,FALSE)</f>
        <v>Other revenue - late payment charge</v>
      </c>
      <c r="N1329" s="39" t="str">
        <f>+VLOOKUP(L1329/1,Map!E:G,3,FALSE)</f>
        <v>KY-CENTRAL</v>
      </c>
    </row>
    <row r="1330" spans="1:14" hidden="1">
      <c r="A1330" s="39" t="s">
        <v>95</v>
      </c>
      <c r="B1330" s="39" t="s">
        <v>96</v>
      </c>
      <c r="C1330" s="39" t="s">
        <v>56</v>
      </c>
      <c r="D1330" s="43">
        <v>43152</v>
      </c>
      <c r="E1330" s="39" t="s">
        <v>35</v>
      </c>
      <c r="F1330" s="39" t="s">
        <v>44</v>
      </c>
      <c r="G1330" s="39" t="s">
        <v>275</v>
      </c>
      <c r="H1330" s="39" t="s">
        <v>1107</v>
      </c>
      <c r="I1330" s="39" t="s">
        <v>99</v>
      </c>
      <c r="J1330" s="44">
        <v>-3.26</v>
      </c>
      <c r="K1330" s="39" t="s">
        <v>100</v>
      </c>
      <c r="L1330" s="39" t="s">
        <v>58</v>
      </c>
      <c r="M1330" s="39" t="str">
        <f>+VLOOKUP(C1330/1,Map!A:B,2,FALSE)</f>
        <v>Other revenue - late payment charge</v>
      </c>
      <c r="N1330" s="39" t="str">
        <f>+VLOOKUP(L1330/1,Map!E:G,3,FALSE)</f>
        <v>KY-CORPORATE</v>
      </c>
    </row>
    <row r="1331" spans="1:14" hidden="1">
      <c r="A1331" s="39" t="s">
        <v>95</v>
      </c>
      <c r="B1331" s="39" t="s">
        <v>96</v>
      </c>
      <c r="C1331" s="39" t="s">
        <v>56</v>
      </c>
      <c r="D1331" s="43">
        <v>43152</v>
      </c>
      <c r="E1331" s="39" t="s">
        <v>35</v>
      </c>
      <c r="F1331" s="39" t="s">
        <v>44</v>
      </c>
      <c r="G1331" s="39" t="s">
        <v>275</v>
      </c>
      <c r="H1331" s="39" t="s">
        <v>1107</v>
      </c>
      <c r="I1331" s="39" t="s">
        <v>99</v>
      </c>
      <c r="J1331" s="44">
        <v>-35.61</v>
      </c>
      <c r="K1331" s="39" t="s">
        <v>100</v>
      </c>
      <c r="L1331" s="39" t="s">
        <v>64</v>
      </c>
      <c r="M1331" s="39" t="str">
        <f>+VLOOKUP(C1331/1,Map!A:B,2,FALSE)</f>
        <v>Other revenue - late payment charge</v>
      </c>
      <c r="N1331" s="39" t="str">
        <f>+VLOOKUP(L1331/1,Map!E:G,3,FALSE)</f>
        <v>KY-NORTH</v>
      </c>
    </row>
    <row r="1332" spans="1:14" hidden="1">
      <c r="A1332" s="39" t="s">
        <v>95</v>
      </c>
      <c r="B1332" s="39" t="s">
        <v>96</v>
      </c>
      <c r="C1332" s="39" t="s">
        <v>56</v>
      </c>
      <c r="D1332" s="43">
        <v>43152</v>
      </c>
      <c r="E1332" s="39" t="s">
        <v>35</v>
      </c>
      <c r="F1332" s="39" t="s">
        <v>44</v>
      </c>
      <c r="G1332" s="39" t="s">
        <v>275</v>
      </c>
      <c r="H1332" s="39" t="s">
        <v>1107</v>
      </c>
      <c r="I1332" s="39" t="s">
        <v>99</v>
      </c>
      <c r="J1332" s="44">
        <v>-2970.05</v>
      </c>
      <c r="K1332" s="39" t="s">
        <v>100</v>
      </c>
      <c r="L1332" s="39" t="s">
        <v>60</v>
      </c>
      <c r="M1332" s="39" t="str">
        <f>+VLOOKUP(C1332/1,Map!A:B,2,FALSE)</f>
        <v>Other revenue - late payment charge</v>
      </c>
      <c r="N1332" s="39" t="str">
        <f>+VLOOKUP(L1332/1,Map!E:G,3,FALSE)</f>
        <v>KY-CENTRAL</v>
      </c>
    </row>
    <row r="1333" spans="1:14" hidden="1">
      <c r="A1333" s="39" t="s">
        <v>95</v>
      </c>
      <c r="B1333" s="39" t="s">
        <v>96</v>
      </c>
      <c r="C1333" s="39" t="s">
        <v>56</v>
      </c>
      <c r="D1333" s="43">
        <v>43136</v>
      </c>
      <c r="E1333" s="39" t="s">
        <v>35</v>
      </c>
      <c r="F1333" s="39" t="s">
        <v>44</v>
      </c>
      <c r="G1333" s="39" t="s">
        <v>275</v>
      </c>
      <c r="H1333" s="39" t="s">
        <v>1108</v>
      </c>
      <c r="I1333" s="39" t="s">
        <v>244</v>
      </c>
      <c r="J1333" s="44">
        <v>2.2400000000000002</v>
      </c>
      <c r="K1333" s="39" t="s">
        <v>100</v>
      </c>
      <c r="L1333" s="39" t="s">
        <v>60</v>
      </c>
      <c r="M1333" s="39" t="str">
        <f>+VLOOKUP(C1333/1,Map!A:B,2,FALSE)</f>
        <v>Other revenue - late payment charge</v>
      </c>
      <c r="N1333" s="39" t="str">
        <f>+VLOOKUP(L1333/1,Map!E:G,3,FALSE)</f>
        <v>KY-CENTRAL</v>
      </c>
    </row>
    <row r="1334" spans="1:14" hidden="1">
      <c r="A1334" s="39" t="s">
        <v>95</v>
      </c>
      <c r="B1334" s="39" t="s">
        <v>96</v>
      </c>
      <c r="C1334" s="39" t="s">
        <v>56</v>
      </c>
      <c r="D1334" s="43">
        <v>43140</v>
      </c>
      <c r="E1334" s="39" t="s">
        <v>35</v>
      </c>
      <c r="F1334" s="39" t="s">
        <v>44</v>
      </c>
      <c r="G1334" s="39" t="s">
        <v>275</v>
      </c>
      <c r="H1334" s="39" t="s">
        <v>1109</v>
      </c>
      <c r="I1334" s="39" t="s">
        <v>244</v>
      </c>
      <c r="J1334" s="44">
        <v>3.11</v>
      </c>
      <c r="K1334" s="39" t="s">
        <v>100</v>
      </c>
      <c r="L1334" s="39" t="s">
        <v>60</v>
      </c>
      <c r="M1334" s="39" t="str">
        <f>+VLOOKUP(C1334/1,Map!A:B,2,FALSE)</f>
        <v>Other revenue - late payment charge</v>
      </c>
      <c r="N1334" s="39" t="str">
        <f>+VLOOKUP(L1334/1,Map!E:G,3,FALSE)</f>
        <v>KY-CENTRAL</v>
      </c>
    </row>
    <row r="1335" spans="1:14" hidden="1">
      <c r="A1335" s="39" t="s">
        <v>95</v>
      </c>
      <c r="B1335" s="39" t="s">
        <v>96</v>
      </c>
      <c r="C1335" s="39" t="s">
        <v>56</v>
      </c>
      <c r="D1335" s="43">
        <v>43145</v>
      </c>
      <c r="E1335" s="39" t="s">
        <v>35</v>
      </c>
      <c r="F1335" s="39" t="s">
        <v>44</v>
      </c>
      <c r="G1335" s="39" t="s">
        <v>275</v>
      </c>
      <c r="H1335" s="39" t="s">
        <v>1110</v>
      </c>
      <c r="I1335" s="39" t="s">
        <v>244</v>
      </c>
      <c r="J1335" s="44">
        <v>0.41</v>
      </c>
      <c r="K1335" s="39" t="s">
        <v>100</v>
      </c>
      <c r="L1335" s="39" t="s">
        <v>60</v>
      </c>
      <c r="M1335" s="39" t="str">
        <f>+VLOOKUP(C1335/1,Map!A:B,2,FALSE)</f>
        <v>Other revenue - late payment charge</v>
      </c>
      <c r="N1335" s="39" t="str">
        <f>+VLOOKUP(L1335/1,Map!E:G,3,FALSE)</f>
        <v>KY-CENTRAL</v>
      </c>
    </row>
    <row r="1336" spans="1:14" hidden="1">
      <c r="A1336" s="39" t="s">
        <v>95</v>
      </c>
      <c r="B1336" s="39" t="s">
        <v>96</v>
      </c>
      <c r="C1336" s="39" t="s">
        <v>56</v>
      </c>
      <c r="D1336" s="43">
        <v>43147</v>
      </c>
      <c r="E1336" s="39" t="s">
        <v>35</v>
      </c>
      <c r="F1336" s="39" t="s">
        <v>44</v>
      </c>
      <c r="G1336" s="39" t="s">
        <v>275</v>
      </c>
      <c r="H1336" s="39" t="s">
        <v>1111</v>
      </c>
      <c r="I1336" s="39" t="s">
        <v>244</v>
      </c>
      <c r="J1336" s="44">
        <v>1.7</v>
      </c>
      <c r="K1336" s="39" t="s">
        <v>100</v>
      </c>
      <c r="L1336" s="39" t="s">
        <v>60</v>
      </c>
      <c r="M1336" s="39" t="str">
        <f>+VLOOKUP(C1336/1,Map!A:B,2,FALSE)</f>
        <v>Other revenue - late payment charge</v>
      </c>
      <c r="N1336" s="39" t="str">
        <f>+VLOOKUP(L1336/1,Map!E:G,3,FALSE)</f>
        <v>KY-CENTRAL</v>
      </c>
    </row>
    <row r="1337" spans="1:14" hidden="1">
      <c r="A1337" s="39" t="s">
        <v>95</v>
      </c>
      <c r="B1337" s="39" t="s">
        <v>96</v>
      </c>
      <c r="C1337" s="39" t="s">
        <v>56</v>
      </c>
      <c r="D1337" s="43">
        <v>43150</v>
      </c>
      <c r="E1337" s="39" t="s">
        <v>35</v>
      </c>
      <c r="F1337" s="39" t="s">
        <v>44</v>
      </c>
      <c r="G1337" s="39" t="s">
        <v>275</v>
      </c>
      <c r="H1337" s="39" t="s">
        <v>1112</v>
      </c>
      <c r="I1337" s="39" t="s">
        <v>244</v>
      </c>
      <c r="J1337" s="44">
        <v>1.73</v>
      </c>
      <c r="K1337" s="39" t="s">
        <v>100</v>
      </c>
      <c r="L1337" s="39" t="s">
        <v>60</v>
      </c>
      <c r="M1337" s="39" t="str">
        <f>+VLOOKUP(C1337/1,Map!A:B,2,FALSE)</f>
        <v>Other revenue - late payment charge</v>
      </c>
      <c r="N1337" s="39" t="str">
        <f>+VLOOKUP(L1337/1,Map!E:G,3,FALSE)</f>
        <v>KY-CENTRAL</v>
      </c>
    </row>
    <row r="1338" spans="1:14" hidden="1">
      <c r="A1338" s="39" t="s">
        <v>95</v>
      </c>
      <c r="B1338" s="39" t="s">
        <v>96</v>
      </c>
      <c r="C1338" s="39" t="s">
        <v>56</v>
      </c>
      <c r="D1338" s="43">
        <v>43151</v>
      </c>
      <c r="E1338" s="39" t="s">
        <v>35</v>
      </c>
      <c r="F1338" s="39" t="s">
        <v>44</v>
      </c>
      <c r="G1338" s="39" t="s">
        <v>275</v>
      </c>
      <c r="H1338" s="39" t="s">
        <v>1113</v>
      </c>
      <c r="I1338" s="39" t="s">
        <v>244</v>
      </c>
      <c r="J1338" s="44">
        <v>259.14</v>
      </c>
      <c r="K1338" s="39" t="s">
        <v>100</v>
      </c>
      <c r="L1338" s="39" t="s">
        <v>60</v>
      </c>
      <c r="M1338" s="39" t="str">
        <f>+VLOOKUP(C1338/1,Map!A:B,2,FALSE)</f>
        <v>Other revenue - late payment charge</v>
      </c>
      <c r="N1338" s="39" t="str">
        <f>+VLOOKUP(L1338/1,Map!E:G,3,FALSE)</f>
        <v>KY-CENTRAL</v>
      </c>
    </row>
    <row r="1339" spans="1:14" hidden="1">
      <c r="A1339" s="39" t="s">
        <v>95</v>
      </c>
      <c r="B1339" s="39" t="s">
        <v>96</v>
      </c>
      <c r="C1339" s="39" t="s">
        <v>56</v>
      </c>
      <c r="D1339" s="43">
        <v>43151</v>
      </c>
      <c r="E1339" s="39" t="s">
        <v>35</v>
      </c>
      <c r="F1339" s="39" t="s">
        <v>44</v>
      </c>
      <c r="G1339" s="39" t="s">
        <v>275</v>
      </c>
      <c r="H1339" s="39" t="s">
        <v>1114</v>
      </c>
      <c r="I1339" s="39" t="s">
        <v>244</v>
      </c>
      <c r="J1339" s="44">
        <v>7.08</v>
      </c>
      <c r="K1339" s="39" t="s">
        <v>100</v>
      </c>
      <c r="L1339" s="39" t="s">
        <v>60</v>
      </c>
      <c r="M1339" s="39" t="str">
        <f>+VLOOKUP(C1339/1,Map!A:B,2,FALSE)</f>
        <v>Other revenue - late payment charge</v>
      </c>
      <c r="N1339" s="39" t="str">
        <f>+VLOOKUP(L1339/1,Map!E:G,3,FALSE)</f>
        <v>KY-CENTRAL</v>
      </c>
    </row>
    <row r="1340" spans="1:14" hidden="1">
      <c r="A1340" s="39" t="s">
        <v>95</v>
      </c>
      <c r="B1340" s="39" t="s">
        <v>96</v>
      </c>
      <c r="C1340" s="39" t="s">
        <v>56</v>
      </c>
      <c r="D1340" s="43">
        <v>43136</v>
      </c>
      <c r="E1340" s="39" t="s">
        <v>35</v>
      </c>
      <c r="F1340" s="39" t="s">
        <v>44</v>
      </c>
      <c r="G1340" s="39" t="s">
        <v>275</v>
      </c>
      <c r="H1340" s="39" t="s">
        <v>1115</v>
      </c>
      <c r="I1340" s="39" t="s">
        <v>244</v>
      </c>
      <c r="J1340" s="44">
        <v>1.35</v>
      </c>
      <c r="K1340" s="39" t="s">
        <v>100</v>
      </c>
      <c r="L1340" s="39" t="s">
        <v>60</v>
      </c>
      <c r="M1340" s="39" t="str">
        <f>+VLOOKUP(C1340/1,Map!A:B,2,FALSE)</f>
        <v>Other revenue - late payment charge</v>
      </c>
      <c r="N1340" s="39" t="str">
        <f>+VLOOKUP(L1340/1,Map!E:G,3,FALSE)</f>
        <v>KY-CENTRAL</v>
      </c>
    </row>
    <row r="1341" spans="1:14" hidden="1">
      <c r="A1341" s="39" t="s">
        <v>95</v>
      </c>
      <c r="B1341" s="39" t="s">
        <v>96</v>
      </c>
      <c r="C1341" s="39" t="s">
        <v>56</v>
      </c>
      <c r="D1341" s="43">
        <v>43151</v>
      </c>
      <c r="E1341" s="39" t="s">
        <v>35</v>
      </c>
      <c r="F1341" s="39" t="s">
        <v>44</v>
      </c>
      <c r="G1341" s="39" t="s">
        <v>275</v>
      </c>
      <c r="H1341" s="39" t="s">
        <v>1116</v>
      </c>
      <c r="I1341" s="39" t="s">
        <v>99</v>
      </c>
      <c r="J1341" s="44">
        <v>-2.67</v>
      </c>
      <c r="K1341" s="39" t="s">
        <v>100</v>
      </c>
      <c r="L1341" s="39" t="s">
        <v>60</v>
      </c>
      <c r="M1341" s="39" t="str">
        <f>+VLOOKUP(C1341/1,Map!A:B,2,FALSE)</f>
        <v>Other revenue - late payment charge</v>
      </c>
      <c r="N1341" s="39" t="str">
        <f>+VLOOKUP(L1341/1,Map!E:G,3,FALSE)</f>
        <v>KY-CENTRAL</v>
      </c>
    </row>
    <row r="1342" spans="1:14" hidden="1">
      <c r="A1342" s="39" t="s">
        <v>95</v>
      </c>
      <c r="B1342" s="39" t="s">
        <v>96</v>
      </c>
      <c r="C1342" s="39" t="s">
        <v>56</v>
      </c>
      <c r="D1342" s="43">
        <v>43151</v>
      </c>
      <c r="E1342" s="39" t="s">
        <v>35</v>
      </c>
      <c r="F1342" s="39" t="s">
        <v>44</v>
      </c>
      <c r="G1342" s="39" t="s">
        <v>275</v>
      </c>
      <c r="H1342" s="39" t="s">
        <v>1116</v>
      </c>
      <c r="I1342" s="39" t="s">
        <v>99</v>
      </c>
      <c r="J1342" s="44">
        <v>-22.43</v>
      </c>
      <c r="K1342" s="39" t="s">
        <v>100</v>
      </c>
      <c r="L1342" s="39" t="s">
        <v>58</v>
      </c>
      <c r="M1342" s="39" t="str">
        <f>+VLOOKUP(C1342/1,Map!A:B,2,FALSE)</f>
        <v>Other revenue - late payment charge</v>
      </c>
      <c r="N1342" s="39" t="str">
        <f>+VLOOKUP(L1342/1,Map!E:G,3,FALSE)</f>
        <v>KY-CORPORATE</v>
      </c>
    </row>
    <row r="1343" spans="1:14" hidden="1">
      <c r="A1343" s="39" t="s">
        <v>95</v>
      </c>
      <c r="B1343" s="39" t="s">
        <v>96</v>
      </c>
      <c r="C1343" s="39" t="s">
        <v>56</v>
      </c>
      <c r="D1343" s="43">
        <v>43152</v>
      </c>
      <c r="E1343" s="39" t="s">
        <v>35</v>
      </c>
      <c r="F1343" s="39" t="s">
        <v>44</v>
      </c>
      <c r="G1343" s="39" t="s">
        <v>275</v>
      </c>
      <c r="H1343" s="39" t="s">
        <v>1117</v>
      </c>
      <c r="I1343" s="39" t="s">
        <v>99</v>
      </c>
      <c r="J1343" s="44">
        <v>-28.41</v>
      </c>
      <c r="K1343" s="39" t="s">
        <v>100</v>
      </c>
      <c r="L1343" s="39" t="s">
        <v>60</v>
      </c>
      <c r="M1343" s="39" t="str">
        <f>+VLOOKUP(C1343/1,Map!A:B,2,FALSE)</f>
        <v>Other revenue - late payment charge</v>
      </c>
      <c r="N1343" s="39" t="str">
        <f>+VLOOKUP(L1343/1,Map!E:G,3,FALSE)</f>
        <v>KY-CENTRAL</v>
      </c>
    </row>
    <row r="1344" spans="1:14" hidden="1">
      <c r="A1344" s="39" t="s">
        <v>95</v>
      </c>
      <c r="B1344" s="39" t="s">
        <v>96</v>
      </c>
      <c r="C1344" s="39" t="s">
        <v>56</v>
      </c>
      <c r="D1344" s="43">
        <v>43153</v>
      </c>
      <c r="E1344" s="39" t="s">
        <v>35</v>
      </c>
      <c r="F1344" s="39" t="s">
        <v>44</v>
      </c>
      <c r="G1344" s="39" t="s">
        <v>275</v>
      </c>
      <c r="H1344" s="39" t="s">
        <v>1118</v>
      </c>
      <c r="I1344" s="39" t="s">
        <v>99</v>
      </c>
      <c r="J1344" s="44">
        <v>-10.36</v>
      </c>
      <c r="K1344" s="39" t="s">
        <v>100</v>
      </c>
      <c r="L1344" s="39" t="s">
        <v>58</v>
      </c>
      <c r="M1344" s="39" t="str">
        <f>+VLOOKUP(C1344/1,Map!A:B,2,FALSE)</f>
        <v>Other revenue - late payment charge</v>
      </c>
      <c r="N1344" s="39" t="str">
        <f>+VLOOKUP(L1344/1,Map!E:G,3,FALSE)</f>
        <v>KY-CORPORATE</v>
      </c>
    </row>
    <row r="1345" spans="1:14" hidden="1">
      <c r="A1345" s="39" t="s">
        <v>95</v>
      </c>
      <c r="B1345" s="39" t="s">
        <v>96</v>
      </c>
      <c r="C1345" s="39" t="s">
        <v>56</v>
      </c>
      <c r="D1345" s="43">
        <v>43153</v>
      </c>
      <c r="E1345" s="39" t="s">
        <v>35</v>
      </c>
      <c r="F1345" s="39" t="s">
        <v>44</v>
      </c>
      <c r="G1345" s="39" t="s">
        <v>275</v>
      </c>
      <c r="H1345" s="39" t="s">
        <v>1118</v>
      </c>
      <c r="I1345" s="39" t="s">
        <v>99</v>
      </c>
      <c r="J1345" s="44">
        <v>-5256.71</v>
      </c>
      <c r="K1345" s="39" t="s">
        <v>100</v>
      </c>
      <c r="L1345" s="39" t="s">
        <v>60</v>
      </c>
      <c r="M1345" s="39" t="str">
        <f>+VLOOKUP(C1345/1,Map!A:B,2,FALSE)</f>
        <v>Other revenue - late payment charge</v>
      </c>
      <c r="N1345" s="39" t="str">
        <f>+VLOOKUP(L1345/1,Map!E:G,3,FALSE)</f>
        <v>KY-CENTRAL</v>
      </c>
    </row>
    <row r="1346" spans="1:14" hidden="1">
      <c r="A1346" s="39" t="s">
        <v>95</v>
      </c>
      <c r="B1346" s="39" t="s">
        <v>96</v>
      </c>
      <c r="C1346" s="39" t="s">
        <v>56</v>
      </c>
      <c r="D1346" s="43">
        <v>43153</v>
      </c>
      <c r="E1346" s="39" t="s">
        <v>35</v>
      </c>
      <c r="F1346" s="39" t="s">
        <v>44</v>
      </c>
      <c r="G1346" s="39" t="s">
        <v>275</v>
      </c>
      <c r="H1346" s="39" t="s">
        <v>1118</v>
      </c>
      <c r="I1346" s="39" t="s">
        <v>99</v>
      </c>
      <c r="J1346" s="44">
        <v>-15.27</v>
      </c>
      <c r="K1346" s="39" t="s">
        <v>100</v>
      </c>
      <c r="L1346" s="39" t="s">
        <v>64</v>
      </c>
      <c r="M1346" s="39" t="str">
        <f>+VLOOKUP(C1346/1,Map!A:B,2,FALSE)</f>
        <v>Other revenue - late payment charge</v>
      </c>
      <c r="N1346" s="39" t="str">
        <f>+VLOOKUP(L1346/1,Map!E:G,3,FALSE)</f>
        <v>KY-NORTH</v>
      </c>
    </row>
    <row r="1347" spans="1:14" hidden="1">
      <c r="A1347" s="39" t="s">
        <v>95</v>
      </c>
      <c r="B1347" s="39" t="s">
        <v>96</v>
      </c>
      <c r="C1347" s="39" t="s">
        <v>56</v>
      </c>
      <c r="D1347" s="43">
        <v>43137</v>
      </c>
      <c r="E1347" s="39" t="s">
        <v>35</v>
      </c>
      <c r="F1347" s="39" t="s">
        <v>44</v>
      </c>
      <c r="G1347" s="39" t="s">
        <v>275</v>
      </c>
      <c r="H1347" s="39" t="s">
        <v>1119</v>
      </c>
      <c r="I1347" s="39" t="s">
        <v>244</v>
      </c>
      <c r="J1347" s="44">
        <v>11.82</v>
      </c>
      <c r="K1347" s="39" t="s">
        <v>100</v>
      </c>
      <c r="L1347" s="39" t="s">
        <v>60</v>
      </c>
      <c r="M1347" s="39" t="str">
        <f>+VLOOKUP(C1347/1,Map!A:B,2,FALSE)</f>
        <v>Other revenue - late payment charge</v>
      </c>
      <c r="N1347" s="39" t="str">
        <f>+VLOOKUP(L1347/1,Map!E:G,3,FALSE)</f>
        <v>KY-CENTRAL</v>
      </c>
    </row>
    <row r="1348" spans="1:14" hidden="1">
      <c r="A1348" s="39" t="s">
        <v>95</v>
      </c>
      <c r="B1348" s="39" t="s">
        <v>96</v>
      </c>
      <c r="C1348" s="39" t="s">
        <v>56</v>
      </c>
      <c r="D1348" s="43">
        <v>43140</v>
      </c>
      <c r="E1348" s="39" t="s">
        <v>35</v>
      </c>
      <c r="F1348" s="39" t="s">
        <v>44</v>
      </c>
      <c r="G1348" s="39" t="s">
        <v>275</v>
      </c>
      <c r="H1348" s="39" t="s">
        <v>1120</v>
      </c>
      <c r="I1348" s="39" t="s">
        <v>244</v>
      </c>
      <c r="J1348" s="44">
        <v>0.82</v>
      </c>
      <c r="K1348" s="39" t="s">
        <v>100</v>
      </c>
      <c r="L1348" s="39" t="s">
        <v>60</v>
      </c>
      <c r="M1348" s="39" t="str">
        <f>+VLOOKUP(C1348/1,Map!A:B,2,FALSE)</f>
        <v>Other revenue - late payment charge</v>
      </c>
      <c r="N1348" s="39" t="str">
        <f>+VLOOKUP(L1348/1,Map!E:G,3,FALSE)</f>
        <v>KY-CENTRAL</v>
      </c>
    </row>
    <row r="1349" spans="1:14" hidden="1">
      <c r="A1349" s="39" t="s">
        <v>95</v>
      </c>
      <c r="B1349" s="39" t="s">
        <v>96</v>
      </c>
      <c r="C1349" s="39" t="s">
        <v>56</v>
      </c>
      <c r="D1349" s="43">
        <v>43144</v>
      </c>
      <c r="E1349" s="39" t="s">
        <v>35</v>
      </c>
      <c r="F1349" s="39" t="s">
        <v>44</v>
      </c>
      <c r="G1349" s="39" t="s">
        <v>275</v>
      </c>
      <c r="H1349" s="39" t="s">
        <v>1121</v>
      </c>
      <c r="I1349" s="39" t="s">
        <v>244</v>
      </c>
      <c r="J1349" s="44">
        <v>1.83</v>
      </c>
      <c r="K1349" s="39" t="s">
        <v>100</v>
      </c>
      <c r="L1349" s="39" t="s">
        <v>68</v>
      </c>
      <c r="M1349" s="39" t="str">
        <f>+VLOOKUP(C1349/1,Map!A:B,2,FALSE)</f>
        <v>Other revenue - late payment charge</v>
      </c>
      <c r="N1349" s="39" t="str">
        <f>+VLOOKUP(L1349/1,Map!E:G,3,FALSE)</f>
        <v>KY - RIDGEWOOD WW</v>
      </c>
    </row>
    <row r="1350" spans="1:14" hidden="1">
      <c r="A1350" s="39" t="s">
        <v>95</v>
      </c>
      <c r="B1350" s="39" t="s">
        <v>96</v>
      </c>
      <c r="C1350" s="39" t="s">
        <v>56</v>
      </c>
      <c r="D1350" s="43">
        <v>43152</v>
      </c>
      <c r="E1350" s="39" t="s">
        <v>35</v>
      </c>
      <c r="F1350" s="39" t="s">
        <v>44</v>
      </c>
      <c r="G1350" s="39" t="s">
        <v>275</v>
      </c>
      <c r="H1350" s="39" t="s">
        <v>1122</v>
      </c>
      <c r="I1350" s="39" t="s">
        <v>244</v>
      </c>
      <c r="J1350" s="44">
        <v>6.61</v>
      </c>
      <c r="K1350" s="39" t="s">
        <v>100</v>
      </c>
      <c r="L1350" s="39" t="s">
        <v>60</v>
      </c>
      <c r="M1350" s="39" t="str">
        <f>+VLOOKUP(C1350/1,Map!A:B,2,FALSE)</f>
        <v>Other revenue - late payment charge</v>
      </c>
      <c r="N1350" s="39" t="str">
        <f>+VLOOKUP(L1350/1,Map!E:G,3,FALSE)</f>
        <v>KY-CENTRAL</v>
      </c>
    </row>
    <row r="1351" spans="1:14" hidden="1">
      <c r="A1351" s="39" t="s">
        <v>95</v>
      </c>
      <c r="B1351" s="39" t="s">
        <v>96</v>
      </c>
      <c r="C1351" s="39" t="s">
        <v>56</v>
      </c>
      <c r="D1351" s="43">
        <v>43152</v>
      </c>
      <c r="E1351" s="39" t="s">
        <v>35</v>
      </c>
      <c r="F1351" s="39" t="s">
        <v>44</v>
      </c>
      <c r="G1351" s="39" t="s">
        <v>275</v>
      </c>
      <c r="H1351" s="39" t="s">
        <v>1123</v>
      </c>
      <c r="I1351" s="39" t="s">
        <v>244</v>
      </c>
      <c r="J1351" s="44">
        <v>6.79</v>
      </c>
      <c r="K1351" s="39" t="s">
        <v>100</v>
      </c>
      <c r="L1351" s="39" t="s">
        <v>60</v>
      </c>
      <c r="M1351" s="39" t="str">
        <f>+VLOOKUP(C1351/1,Map!A:B,2,FALSE)</f>
        <v>Other revenue - late payment charge</v>
      </c>
      <c r="N1351" s="39" t="str">
        <f>+VLOOKUP(L1351/1,Map!E:G,3,FALSE)</f>
        <v>KY-CENTRAL</v>
      </c>
    </row>
    <row r="1352" spans="1:14" hidden="1">
      <c r="A1352" s="39" t="s">
        <v>95</v>
      </c>
      <c r="B1352" s="39" t="s">
        <v>96</v>
      </c>
      <c r="C1352" s="39" t="s">
        <v>56</v>
      </c>
      <c r="D1352" s="43">
        <v>43153</v>
      </c>
      <c r="E1352" s="39" t="s">
        <v>35</v>
      </c>
      <c r="F1352" s="39" t="s">
        <v>44</v>
      </c>
      <c r="G1352" s="39" t="s">
        <v>275</v>
      </c>
      <c r="H1352" s="39" t="s">
        <v>1124</v>
      </c>
      <c r="I1352" s="39" t="s">
        <v>244</v>
      </c>
      <c r="J1352" s="44">
        <v>0.31</v>
      </c>
      <c r="K1352" s="39" t="s">
        <v>100</v>
      </c>
      <c r="L1352" s="39" t="s">
        <v>60</v>
      </c>
      <c r="M1352" s="39" t="str">
        <f>+VLOOKUP(C1352/1,Map!A:B,2,FALSE)</f>
        <v>Other revenue - late payment charge</v>
      </c>
      <c r="N1352" s="39" t="str">
        <f>+VLOOKUP(L1352/1,Map!E:G,3,FALSE)</f>
        <v>KY-CENTRAL</v>
      </c>
    </row>
    <row r="1353" spans="1:14" hidden="1">
      <c r="A1353" s="39" t="s">
        <v>95</v>
      </c>
      <c r="B1353" s="39" t="s">
        <v>96</v>
      </c>
      <c r="C1353" s="39" t="s">
        <v>56</v>
      </c>
      <c r="D1353" s="43">
        <v>43153</v>
      </c>
      <c r="E1353" s="39" t="s">
        <v>35</v>
      </c>
      <c r="F1353" s="39" t="s">
        <v>44</v>
      </c>
      <c r="G1353" s="39" t="s">
        <v>275</v>
      </c>
      <c r="H1353" s="39" t="s">
        <v>1125</v>
      </c>
      <c r="I1353" s="39" t="s">
        <v>244</v>
      </c>
      <c r="J1353" s="44">
        <v>1.01</v>
      </c>
      <c r="K1353" s="39" t="s">
        <v>100</v>
      </c>
      <c r="L1353" s="39" t="s">
        <v>64</v>
      </c>
      <c r="M1353" s="39" t="str">
        <f>+VLOOKUP(C1353/1,Map!A:B,2,FALSE)</f>
        <v>Other revenue - late payment charge</v>
      </c>
      <c r="N1353" s="39" t="str">
        <f>+VLOOKUP(L1353/1,Map!E:G,3,FALSE)</f>
        <v>KY-NORTH</v>
      </c>
    </row>
    <row r="1354" spans="1:14" hidden="1">
      <c r="A1354" s="39" t="s">
        <v>95</v>
      </c>
      <c r="B1354" s="39" t="s">
        <v>96</v>
      </c>
      <c r="C1354" s="39" t="s">
        <v>56</v>
      </c>
      <c r="D1354" s="43">
        <v>43153</v>
      </c>
      <c r="E1354" s="39" t="s">
        <v>35</v>
      </c>
      <c r="F1354" s="39" t="s">
        <v>44</v>
      </c>
      <c r="G1354" s="39" t="s">
        <v>275</v>
      </c>
      <c r="H1354" s="39" t="s">
        <v>1126</v>
      </c>
      <c r="I1354" s="39" t="s">
        <v>244</v>
      </c>
      <c r="J1354" s="44">
        <v>85.09</v>
      </c>
      <c r="K1354" s="39" t="s">
        <v>100</v>
      </c>
      <c r="L1354" s="39" t="s">
        <v>60</v>
      </c>
      <c r="M1354" s="39" t="str">
        <f>+VLOOKUP(C1354/1,Map!A:B,2,FALSE)</f>
        <v>Other revenue - late payment charge</v>
      </c>
      <c r="N1354" s="39" t="str">
        <f>+VLOOKUP(L1354/1,Map!E:G,3,FALSE)</f>
        <v>KY-CENTRAL</v>
      </c>
    </row>
    <row r="1355" spans="1:14" hidden="1">
      <c r="A1355" s="39" t="s">
        <v>95</v>
      </c>
      <c r="B1355" s="39" t="s">
        <v>96</v>
      </c>
      <c r="C1355" s="39" t="s">
        <v>56</v>
      </c>
      <c r="D1355" s="43">
        <v>43152</v>
      </c>
      <c r="E1355" s="39" t="s">
        <v>35</v>
      </c>
      <c r="F1355" s="39" t="s">
        <v>44</v>
      </c>
      <c r="G1355" s="39" t="s">
        <v>275</v>
      </c>
      <c r="H1355" s="39" t="s">
        <v>1127</v>
      </c>
      <c r="I1355" s="39" t="s">
        <v>99</v>
      </c>
      <c r="J1355" s="44">
        <v>-44.03</v>
      </c>
      <c r="K1355" s="39" t="s">
        <v>100</v>
      </c>
      <c r="L1355" s="39" t="s">
        <v>60</v>
      </c>
      <c r="M1355" s="39" t="str">
        <f>+VLOOKUP(C1355/1,Map!A:B,2,FALSE)</f>
        <v>Other revenue - late payment charge</v>
      </c>
      <c r="N1355" s="39" t="str">
        <f>+VLOOKUP(L1355/1,Map!E:G,3,FALSE)</f>
        <v>KY-CENTRAL</v>
      </c>
    </row>
    <row r="1356" spans="1:14" hidden="1">
      <c r="A1356" s="39" t="s">
        <v>95</v>
      </c>
      <c r="B1356" s="39" t="s">
        <v>96</v>
      </c>
      <c r="C1356" s="39" t="s">
        <v>56</v>
      </c>
      <c r="D1356" s="43">
        <v>43153</v>
      </c>
      <c r="E1356" s="39" t="s">
        <v>35</v>
      </c>
      <c r="F1356" s="39" t="s">
        <v>44</v>
      </c>
      <c r="G1356" s="39" t="s">
        <v>275</v>
      </c>
      <c r="H1356" s="39" t="s">
        <v>1128</v>
      </c>
      <c r="I1356" s="39" t="s">
        <v>99</v>
      </c>
      <c r="J1356" s="44">
        <v>-153.81</v>
      </c>
      <c r="K1356" s="39" t="s">
        <v>100</v>
      </c>
      <c r="L1356" s="39" t="s">
        <v>60</v>
      </c>
      <c r="M1356" s="39" t="str">
        <f>+VLOOKUP(C1356/1,Map!A:B,2,FALSE)</f>
        <v>Other revenue - late payment charge</v>
      </c>
      <c r="N1356" s="39" t="str">
        <f>+VLOOKUP(L1356/1,Map!E:G,3,FALSE)</f>
        <v>KY-CENTRAL</v>
      </c>
    </row>
    <row r="1357" spans="1:14" hidden="1">
      <c r="A1357" s="39" t="s">
        <v>95</v>
      </c>
      <c r="B1357" s="39" t="s">
        <v>96</v>
      </c>
      <c r="C1357" s="39" t="s">
        <v>56</v>
      </c>
      <c r="D1357" s="43">
        <v>43153</v>
      </c>
      <c r="E1357" s="39" t="s">
        <v>35</v>
      </c>
      <c r="F1357" s="39" t="s">
        <v>44</v>
      </c>
      <c r="G1357" s="39" t="s">
        <v>275</v>
      </c>
      <c r="H1357" s="39" t="s">
        <v>1128</v>
      </c>
      <c r="I1357" s="39" t="s">
        <v>99</v>
      </c>
      <c r="J1357" s="44">
        <v>-4.1100000000000003</v>
      </c>
      <c r="K1357" s="39" t="s">
        <v>100</v>
      </c>
      <c r="L1357" s="39" t="s">
        <v>64</v>
      </c>
      <c r="M1357" s="39" t="str">
        <f>+VLOOKUP(C1357/1,Map!A:B,2,FALSE)</f>
        <v>Other revenue - late payment charge</v>
      </c>
      <c r="N1357" s="39" t="str">
        <f>+VLOOKUP(L1357/1,Map!E:G,3,FALSE)</f>
        <v>KY-NORTH</v>
      </c>
    </row>
    <row r="1358" spans="1:14" hidden="1">
      <c r="A1358" s="39" t="s">
        <v>95</v>
      </c>
      <c r="B1358" s="39" t="s">
        <v>96</v>
      </c>
      <c r="C1358" s="39" t="s">
        <v>56</v>
      </c>
      <c r="D1358" s="43">
        <v>43153</v>
      </c>
      <c r="E1358" s="39" t="s">
        <v>35</v>
      </c>
      <c r="F1358" s="39" t="s">
        <v>44</v>
      </c>
      <c r="G1358" s="39" t="s">
        <v>275</v>
      </c>
      <c r="H1358" s="39" t="s">
        <v>1128</v>
      </c>
      <c r="I1358" s="39" t="s">
        <v>99</v>
      </c>
      <c r="J1358" s="44">
        <v>-1.72</v>
      </c>
      <c r="K1358" s="39" t="s">
        <v>100</v>
      </c>
      <c r="L1358" s="39" t="s">
        <v>58</v>
      </c>
      <c r="M1358" s="39" t="str">
        <f>+VLOOKUP(C1358/1,Map!A:B,2,FALSE)</f>
        <v>Other revenue - late payment charge</v>
      </c>
      <c r="N1358" s="39" t="str">
        <f>+VLOOKUP(L1358/1,Map!E:G,3,FALSE)</f>
        <v>KY-CORPORATE</v>
      </c>
    </row>
    <row r="1359" spans="1:14" hidden="1">
      <c r="A1359" s="39" t="s">
        <v>95</v>
      </c>
      <c r="B1359" s="39" t="s">
        <v>96</v>
      </c>
      <c r="C1359" s="39" t="s">
        <v>56</v>
      </c>
      <c r="D1359" s="43">
        <v>43154</v>
      </c>
      <c r="E1359" s="39" t="s">
        <v>35</v>
      </c>
      <c r="F1359" s="39" t="s">
        <v>44</v>
      </c>
      <c r="G1359" s="39" t="s">
        <v>275</v>
      </c>
      <c r="H1359" s="39" t="s">
        <v>1129</v>
      </c>
      <c r="I1359" s="39" t="s">
        <v>99</v>
      </c>
      <c r="J1359" s="44">
        <v>-20.27</v>
      </c>
      <c r="K1359" s="39" t="s">
        <v>100</v>
      </c>
      <c r="L1359" s="39" t="s">
        <v>64</v>
      </c>
      <c r="M1359" s="39" t="str">
        <f>+VLOOKUP(C1359/1,Map!A:B,2,FALSE)</f>
        <v>Other revenue - late payment charge</v>
      </c>
      <c r="N1359" s="39" t="str">
        <f>+VLOOKUP(L1359/1,Map!E:G,3,FALSE)</f>
        <v>KY-NORTH</v>
      </c>
    </row>
    <row r="1360" spans="1:14" hidden="1">
      <c r="A1360" s="39" t="s">
        <v>95</v>
      </c>
      <c r="B1360" s="39" t="s">
        <v>96</v>
      </c>
      <c r="C1360" s="39" t="s">
        <v>56</v>
      </c>
      <c r="D1360" s="43">
        <v>43154</v>
      </c>
      <c r="E1360" s="39" t="s">
        <v>35</v>
      </c>
      <c r="F1360" s="39" t="s">
        <v>44</v>
      </c>
      <c r="G1360" s="39" t="s">
        <v>275</v>
      </c>
      <c r="H1360" s="39" t="s">
        <v>1129</v>
      </c>
      <c r="I1360" s="39" t="s">
        <v>99</v>
      </c>
      <c r="J1360" s="44">
        <v>-4410.01</v>
      </c>
      <c r="K1360" s="39" t="s">
        <v>100</v>
      </c>
      <c r="L1360" s="39" t="s">
        <v>60</v>
      </c>
      <c r="M1360" s="39" t="str">
        <f>+VLOOKUP(C1360/1,Map!A:B,2,FALSE)</f>
        <v>Other revenue - late payment charge</v>
      </c>
      <c r="N1360" s="39" t="str">
        <f>+VLOOKUP(L1360/1,Map!E:G,3,FALSE)</f>
        <v>KY-CENTRAL</v>
      </c>
    </row>
    <row r="1361" spans="1:14" hidden="1">
      <c r="A1361" s="39" t="s">
        <v>95</v>
      </c>
      <c r="B1361" s="39" t="s">
        <v>96</v>
      </c>
      <c r="C1361" s="39" t="s">
        <v>56</v>
      </c>
      <c r="D1361" s="43">
        <v>43132</v>
      </c>
      <c r="E1361" s="39" t="s">
        <v>35</v>
      </c>
      <c r="F1361" s="39" t="s">
        <v>44</v>
      </c>
      <c r="G1361" s="39" t="s">
        <v>275</v>
      </c>
      <c r="H1361" s="39" t="s">
        <v>1130</v>
      </c>
      <c r="I1361" s="39" t="s">
        <v>244</v>
      </c>
      <c r="J1361" s="44">
        <v>2.7</v>
      </c>
      <c r="K1361" s="39" t="s">
        <v>100</v>
      </c>
      <c r="L1361" s="39" t="s">
        <v>60</v>
      </c>
      <c r="M1361" s="39" t="str">
        <f>+VLOOKUP(C1361/1,Map!A:B,2,FALSE)</f>
        <v>Other revenue - late payment charge</v>
      </c>
      <c r="N1361" s="39" t="str">
        <f>+VLOOKUP(L1361/1,Map!E:G,3,FALSE)</f>
        <v>KY-CENTRAL</v>
      </c>
    </row>
    <row r="1362" spans="1:14" hidden="1">
      <c r="A1362" s="39" t="s">
        <v>95</v>
      </c>
      <c r="B1362" s="39" t="s">
        <v>96</v>
      </c>
      <c r="C1362" s="39" t="s">
        <v>56</v>
      </c>
      <c r="D1362" s="43">
        <v>43138</v>
      </c>
      <c r="E1362" s="39" t="s">
        <v>35</v>
      </c>
      <c r="F1362" s="39" t="s">
        <v>44</v>
      </c>
      <c r="G1362" s="39" t="s">
        <v>275</v>
      </c>
      <c r="H1362" s="39" t="s">
        <v>1131</v>
      </c>
      <c r="I1362" s="39" t="s">
        <v>244</v>
      </c>
      <c r="J1362" s="44">
        <v>1.45</v>
      </c>
      <c r="K1362" s="39" t="s">
        <v>100</v>
      </c>
      <c r="L1362" s="39" t="s">
        <v>60</v>
      </c>
      <c r="M1362" s="39" t="str">
        <f>+VLOOKUP(C1362/1,Map!A:B,2,FALSE)</f>
        <v>Other revenue - late payment charge</v>
      </c>
      <c r="N1362" s="39" t="str">
        <f>+VLOOKUP(L1362/1,Map!E:G,3,FALSE)</f>
        <v>KY-CENTRAL</v>
      </c>
    </row>
    <row r="1363" spans="1:14" hidden="1">
      <c r="A1363" s="39" t="s">
        <v>95</v>
      </c>
      <c r="B1363" s="39" t="s">
        <v>96</v>
      </c>
      <c r="C1363" s="39" t="s">
        <v>56</v>
      </c>
      <c r="D1363" s="43">
        <v>43140</v>
      </c>
      <c r="E1363" s="39" t="s">
        <v>35</v>
      </c>
      <c r="F1363" s="39" t="s">
        <v>44</v>
      </c>
      <c r="G1363" s="39" t="s">
        <v>275</v>
      </c>
      <c r="H1363" s="39" t="s">
        <v>1132</v>
      </c>
      <c r="I1363" s="39" t="s">
        <v>244</v>
      </c>
      <c r="J1363" s="44">
        <v>1.68</v>
      </c>
      <c r="K1363" s="39" t="s">
        <v>100</v>
      </c>
      <c r="L1363" s="39" t="s">
        <v>60</v>
      </c>
      <c r="M1363" s="39" t="str">
        <f>+VLOOKUP(C1363/1,Map!A:B,2,FALSE)</f>
        <v>Other revenue - late payment charge</v>
      </c>
      <c r="N1363" s="39" t="str">
        <f>+VLOOKUP(L1363/1,Map!E:G,3,FALSE)</f>
        <v>KY-CENTRAL</v>
      </c>
    </row>
    <row r="1364" spans="1:14" hidden="1">
      <c r="A1364" s="39" t="s">
        <v>95</v>
      </c>
      <c r="B1364" s="39" t="s">
        <v>96</v>
      </c>
      <c r="C1364" s="39" t="s">
        <v>56</v>
      </c>
      <c r="D1364" s="43">
        <v>43150</v>
      </c>
      <c r="E1364" s="39" t="s">
        <v>35</v>
      </c>
      <c r="F1364" s="39" t="s">
        <v>44</v>
      </c>
      <c r="G1364" s="39" t="s">
        <v>275</v>
      </c>
      <c r="H1364" s="39" t="s">
        <v>1133</v>
      </c>
      <c r="I1364" s="39" t="s">
        <v>244</v>
      </c>
      <c r="J1364" s="44">
        <v>1.21</v>
      </c>
      <c r="K1364" s="39" t="s">
        <v>100</v>
      </c>
      <c r="L1364" s="39" t="s">
        <v>60</v>
      </c>
      <c r="M1364" s="39" t="str">
        <f>+VLOOKUP(C1364/1,Map!A:B,2,FALSE)</f>
        <v>Other revenue - late payment charge</v>
      </c>
      <c r="N1364" s="39" t="str">
        <f>+VLOOKUP(L1364/1,Map!E:G,3,FALSE)</f>
        <v>KY-CENTRAL</v>
      </c>
    </row>
    <row r="1365" spans="1:14" hidden="1">
      <c r="A1365" s="39" t="s">
        <v>95</v>
      </c>
      <c r="B1365" s="39" t="s">
        <v>96</v>
      </c>
      <c r="C1365" s="39" t="s">
        <v>56</v>
      </c>
      <c r="D1365" s="43">
        <v>43153</v>
      </c>
      <c r="E1365" s="39" t="s">
        <v>35</v>
      </c>
      <c r="F1365" s="39" t="s">
        <v>44</v>
      </c>
      <c r="G1365" s="39" t="s">
        <v>275</v>
      </c>
      <c r="H1365" s="39" t="s">
        <v>1134</v>
      </c>
      <c r="I1365" s="39" t="s">
        <v>244</v>
      </c>
      <c r="J1365" s="44">
        <v>1.21</v>
      </c>
      <c r="K1365" s="39" t="s">
        <v>100</v>
      </c>
      <c r="L1365" s="39" t="s">
        <v>60</v>
      </c>
      <c r="M1365" s="39" t="str">
        <f>+VLOOKUP(C1365/1,Map!A:B,2,FALSE)</f>
        <v>Other revenue - late payment charge</v>
      </c>
      <c r="N1365" s="39" t="str">
        <f>+VLOOKUP(L1365/1,Map!E:G,3,FALSE)</f>
        <v>KY-CENTRAL</v>
      </c>
    </row>
    <row r="1366" spans="1:14" hidden="1">
      <c r="A1366" s="39" t="s">
        <v>95</v>
      </c>
      <c r="B1366" s="39" t="s">
        <v>96</v>
      </c>
      <c r="C1366" s="39" t="s">
        <v>56</v>
      </c>
      <c r="D1366" s="43">
        <v>43153</v>
      </c>
      <c r="E1366" s="39" t="s">
        <v>35</v>
      </c>
      <c r="F1366" s="39" t="s">
        <v>44</v>
      </c>
      <c r="G1366" s="39" t="s">
        <v>275</v>
      </c>
      <c r="H1366" s="39" t="s">
        <v>1135</v>
      </c>
      <c r="I1366" s="39" t="s">
        <v>244</v>
      </c>
      <c r="J1366" s="44">
        <v>1.5</v>
      </c>
      <c r="K1366" s="39" t="s">
        <v>100</v>
      </c>
      <c r="L1366" s="39" t="s">
        <v>60</v>
      </c>
      <c r="M1366" s="39" t="str">
        <f>+VLOOKUP(C1366/1,Map!A:B,2,FALSE)</f>
        <v>Other revenue - late payment charge</v>
      </c>
      <c r="N1366" s="39" t="str">
        <f>+VLOOKUP(L1366/1,Map!E:G,3,FALSE)</f>
        <v>KY-CENTRAL</v>
      </c>
    </row>
    <row r="1367" spans="1:14" hidden="1">
      <c r="A1367" s="39" t="s">
        <v>95</v>
      </c>
      <c r="B1367" s="39" t="s">
        <v>96</v>
      </c>
      <c r="C1367" s="39" t="s">
        <v>56</v>
      </c>
      <c r="D1367" s="43">
        <v>43154</v>
      </c>
      <c r="E1367" s="39" t="s">
        <v>35</v>
      </c>
      <c r="F1367" s="39" t="s">
        <v>44</v>
      </c>
      <c r="G1367" s="39" t="s">
        <v>275</v>
      </c>
      <c r="H1367" s="39" t="s">
        <v>1136</v>
      </c>
      <c r="I1367" s="39" t="s">
        <v>244</v>
      </c>
      <c r="J1367" s="44">
        <v>8.75</v>
      </c>
      <c r="K1367" s="39" t="s">
        <v>100</v>
      </c>
      <c r="L1367" s="39" t="s">
        <v>60</v>
      </c>
      <c r="M1367" s="39" t="str">
        <f>+VLOOKUP(C1367/1,Map!A:B,2,FALSE)</f>
        <v>Other revenue - late payment charge</v>
      </c>
      <c r="N1367" s="39" t="str">
        <f>+VLOOKUP(L1367/1,Map!E:G,3,FALSE)</f>
        <v>KY-CENTRAL</v>
      </c>
    </row>
    <row r="1368" spans="1:14" hidden="1">
      <c r="A1368" s="39" t="s">
        <v>95</v>
      </c>
      <c r="B1368" s="39" t="s">
        <v>96</v>
      </c>
      <c r="C1368" s="39" t="s">
        <v>56</v>
      </c>
      <c r="D1368" s="43">
        <v>43154</v>
      </c>
      <c r="E1368" s="39" t="s">
        <v>35</v>
      </c>
      <c r="F1368" s="39" t="s">
        <v>44</v>
      </c>
      <c r="G1368" s="39" t="s">
        <v>275</v>
      </c>
      <c r="H1368" s="39" t="s">
        <v>1137</v>
      </c>
      <c r="I1368" s="39" t="s">
        <v>244</v>
      </c>
      <c r="J1368" s="44">
        <v>7.66</v>
      </c>
      <c r="K1368" s="39" t="s">
        <v>100</v>
      </c>
      <c r="L1368" s="39" t="s">
        <v>66</v>
      </c>
      <c r="M1368" s="39" t="str">
        <f>+VLOOKUP(C1368/1,Map!A:B,2,FALSE)</f>
        <v>Other revenue - late payment charge</v>
      </c>
      <c r="N1368" s="39" t="str">
        <f>+VLOOKUP(L1368/1,Map!E:G,3,FALSE)</f>
        <v>KY-OWENTON WW</v>
      </c>
    </row>
    <row r="1369" spans="1:14" hidden="1">
      <c r="A1369" s="39" t="s">
        <v>95</v>
      </c>
      <c r="B1369" s="39" t="s">
        <v>96</v>
      </c>
      <c r="C1369" s="39" t="s">
        <v>56</v>
      </c>
      <c r="D1369" s="43">
        <v>43154</v>
      </c>
      <c r="E1369" s="39" t="s">
        <v>35</v>
      </c>
      <c r="F1369" s="39" t="s">
        <v>44</v>
      </c>
      <c r="G1369" s="39" t="s">
        <v>275</v>
      </c>
      <c r="H1369" s="39" t="s">
        <v>1137</v>
      </c>
      <c r="I1369" s="39" t="s">
        <v>244</v>
      </c>
      <c r="J1369" s="44">
        <v>76.040000000000006</v>
      </c>
      <c r="K1369" s="39" t="s">
        <v>100</v>
      </c>
      <c r="L1369" s="39" t="s">
        <v>60</v>
      </c>
      <c r="M1369" s="39" t="str">
        <f>+VLOOKUP(C1369/1,Map!A:B,2,FALSE)</f>
        <v>Other revenue - late payment charge</v>
      </c>
      <c r="N1369" s="39" t="str">
        <f>+VLOOKUP(L1369/1,Map!E:G,3,FALSE)</f>
        <v>KY-CENTRAL</v>
      </c>
    </row>
    <row r="1370" spans="1:14" hidden="1">
      <c r="A1370" s="39" t="s">
        <v>95</v>
      </c>
      <c r="B1370" s="39" t="s">
        <v>96</v>
      </c>
      <c r="C1370" s="39" t="s">
        <v>56</v>
      </c>
      <c r="D1370" s="43">
        <v>43153</v>
      </c>
      <c r="E1370" s="39" t="s">
        <v>35</v>
      </c>
      <c r="F1370" s="39" t="s">
        <v>44</v>
      </c>
      <c r="G1370" s="39" t="s">
        <v>275</v>
      </c>
      <c r="H1370" s="39" t="s">
        <v>1138</v>
      </c>
      <c r="I1370" s="39" t="s">
        <v>99</v>
      </c>
      <c r="J1370" s="44">
        <v>-440.92</v>
      </c>
      <c r="K1370" s="39" t="s">
        <v>100</v>
      </c>
      <c r="L1370" s="39" t="s">
        <v>60</v>
      </c>
      <c r="M1370" s="39" t="str">
        <f>+VLOOKUP(C1370/1,Map!A:B,2,FALSE)</f>
        <v>Other revenue - late payment charge</v>
      </c>
      <c r="N1370" s="39" t="str">
        <f>+VLOOKUP(L1370/1,Map!E:G,3,FALSE)</f>
        <v>KY-CENTRAL</v>
      </c>
    </row>
    <row r="1371" spans="1:14" hidden="1">
      <c r="A1371" s="39" t="s">
        <v>95</v>
      </c>
      <c r="B1371" s="39" t="s">
        <v>96</v>
      </c>
      <c r="C1371" s="39" t="s">
        <v>56</v>
      </c>
      <c r="D1371" s="43">
        <v>43154</v>
      </c>
      <c r="E1371" s="39" t="s">
        <v>35</v>
      </c>
      <c r="F1371" s="39" t="s">
        <v>44</v>
      </c>
      <c r="G1371" s="39" t="s">
        <v>275</v>
      </c>
      <c r="H1371" s="39" t="s">
        <v>1139</v>
      </c>
      <c r="I1371" s="39" t="s">
        <v>99</v>
      </c>
      <c r="J1371" s="44">
        <v>-1026.58</v>
      </c>
      <c r="K1371" s="39" t="s">
        <v>100</v>
      </c>
      <c r="L1371" s="39" t="s">
        <v>60</v>
      </c>
      <c r="M1371" s="39" t="str">
        <f>+VLOOKUP(C1371/1,Map!A:B,2,FALSE)</f>
        <v>Other revenue - late payment charge</v>
      </c>
      <c r="N1371" s="39" t="str">
        <f>+VLOOKUP(L1371/1,Map!E:G,3,FALSE)</f>
        <v>KY-CENTRAL</v>
      </c>
    </row>
    <row r="1372" spans="1:14" hidden="1">
      <c r="A1372" s="39" t="s">
        <v>95</v>
      </c>
      <c r="B1372" s="39" t="s">
        <v>96</v>
      </c>
      <c r="C1372" s="39" t="s">
        <v>56</v>
      </c>
      <c r="D1372" s="43">
        <v>43157</v>
      </c>
      <c r="E1372" s="39" t="s">
        <v>35</v>
      </c>
      <c r="F1372" s="39" t="s">
        <v>44</v>
      </c>
      <c r="G1372" s="39" t="s">
        <v>275</v>
      </c>
      <c r="H1372" s="39" t="s">
        <v>1140</v>
      </c>
      <c r="I1372" s="39" t="s">
        <v>99</v>
      </c>
      <c r="J1372" s="44">
        <v>-1958.65</v>
      </c>
      <c r="K1372" s="39" t="s">
        <v>100</v>
      </c>
      <c r="L1372" s="39" t="s">
        <v>60</v>
      </c>
      <c r="M1372" s="39" t="str">
        <f>+VLOOKUP(C1372/1,Map!A:B,2,FALSE)</f>
        <v>Other revenue - late payment charge</v>
      </c>
      <c r="N1372" s="39" t="str">
        <f>+VLOOKUP(L1372/1,Map!E:G,3,FALSE)</f>
        <v>KY-CENTRAL</v>
      </c>
    </row>
    <row r="1373" spans="1:14" hidden="1">
      <c r="A1373" s="39" t="s">
        <v>95</v>
      </c>
      <c r="B1373" s="39" t="s">
        <v>96</v>
      </c>
      <c r="C1373" s="39" t="s">
        <v>56</v>
      </c>
      <c r="D1373" s="43">
        <v>43157</v>
      </c>
      <c r="E1373" s="39" t="s">
        <v>35</v>
      </c>
      <c r="F1373" s="39" t="s">
        <v>44</v>
      </c>
      <c r="G1373" s="39" t="s">
        <v>275</v>
      </c>
      <c r="H1373" s="39" t="s">
        <v>1141</v>
      </c>
      <c r="I1373" s="39" t="s">
        <v>244</v>
      </c>
      <c r="J1373" s="44">
        <v>49.44</v>
      </c>
      <c r="K1373" s="39" t="s">
        <v>100</v>
      </c>
      <c r="L1373" s="39" t="s">
        <v>60</v>
      </c>
      <c r="M1373" s="39" t="str">
        <f>+VLOOKUP(C1373/1,Map!A:B,2,FALSE)</f>
        <v>Other revenue - late payment charge</v>
      </c>
      <c r="N1373" s="39" t="str">
        <f>+VLOOKUP(L1373/1,Map!E:G,3,FALSE)</f>
        <v>KY-CENTRAL</v>
      </c>
    </row>
    <row r="1374" spans="1:14" hidden="1">
      <c r="A1374" s="39" t="s">
        <v>95</v>
      </c>
      <c r="B1374" s="39" t="s">
        <v>96</v>
      </c>
      <c r="C1374" s="39" t="s">
        <v>56</v>
      </c>
      <c r="D1374" s="43">
        <v>43154</v>
      </c>
      <c r="E1374" s="39" t="s">
        <v>35</v>
      </c>
      <c r="F1374" s="39" t="s">
        <v>44</v>
      </c>
      <c r="G1374" s="39" t="s">
        <v>275</v>
      </c>
      <c r="H1374" s="39" t="s">
        <v>1142</v>
      </c>
      <c r="I1374" s="39" t="s">
        <v>99</v>
      </c>
      <c r="J1374" s="44">
        <v>-196.32</v>
      </c>
      <c r="K1374" s="39" t="s">
        <v>100</v>
      </c>
      <c r="L1374" s="39" t="s">
        <v>60</v>
      </c>
      <c r="M1374" s="39" t="str">
        <f>+VLOOKUP(C1374/1,Map!A:B,2,FALSE)</f>
        <v>Other revenue - late payment charge</v>
      </c>
      <c r="N1374" s="39" t="str">
        <f>+VLOOKUP(L1374/1,Map!E:G,3,FALSE)</f>
        <v>KY-CENTRAL</v>
      </c>
    </row>
    <row r="1375" spans="1:14" hidden="1">
      <c r="A1375" s="39" t="s">
        <v>95</v>
      </c>
      <c r="B1375" s="39" t="s">
        <v>96</v>
      </c>
      <c r="C1375" s="39" t="s">
        <v>56</v>
      </c>
      <c r="D1375" s="43">
        <v>43157</v>
      </c>
      <c r="E1375" s="39" t="s">
        <v>35</v>
      </c>
      <c r="F1375" s="39" t="s">
        <v>44</v>
      </c>
      <c r="G1375" s="39" t="s">
        <v>275</v>
      </c>
      <c r="H1375" s="39" t="s">
        <v>1143</v>
      </c>
      <c r="I1375" s="39" t="s">
        <v>99</v>
      </c>
      <c r="J1375" s="44">
        <v>-34.729999999999997</v>
      </c>
      <c r="K1375" s="39" t="s">
        <v>100</v>
      </c>
      <c r="L1375" s="39" t="s">
        <v>60</v>
      </c>
      <c r="M1375" s="39" t="str">
        <f>+VLOOKUP(C1375/1,Map!A:B,2,FALSE)</f>
        <v>Other revenue - late payment charge</v>
      </c>
      <c r="N1375" s="39" t="str">
        <f>+VLOOKUP(L1375/1,Map!E:G,3,FALSE)</f>
        <v>KY-CENTRAL</v>
      </c>
    </row>
    <row r="1376" spans="1:14" hidden="1">
      <c r="A1376" s="39" t="s">
        <v>95</v>
      </c>
      <c r="B1376" s="39" t="s">
        <v>96</v>
      </c>
      <c r="C1376" s="39" t="s">
        <v>56</v>
      </c>
      <c r="D1376" s="43">
        <v>43158</v>
      </c>
      <c r="E1376" s="39" t="s">
        <v>35</v>
      </c>
      <c r="F1376" s="39" t="s">
        <v>44</v>
      </c>
      <c r="G1376" s="39" t="s">
        <v>275</v>
      </c>
      <c r="H1376" s="39" t="s">
        <v>1144</v>
      </c>
      <c r="I1376" s="39" t="s">
        <v>99</v>
      </c>
      <c r="J1376" s="44">
        <v>-2269.25</v>
      </c>
      <c r="K1376" s="39" t="s">
        <v>100</v>
      </c>
      <c r="L1376" s="39" t="s">
        <v>60</v>
      </c>
      <c r="M1376" s="39" t="str">
        <f>+VLOOKUP(C1376/1,Map!A:B,2,FALSE)</f>
        <v>Other revenue - late payment charge</v>
      </c>
      <c r="N1376" s="39" t="str">
        <f>+VLOOKUP(L1376/1,Map!E:G,3,FALSE)</f>
        <v>KY-CENTRAL</v>
      </c>
    </row>
    <row r="1377" spans="1:14" hidden="1">
      <c r="A1377" s="39" t="s">
        <v>95</v>
      </c>
      <c r="B1377" s="39" t="s">
        <v>96</v>
      </c>
      <c r="C1377" s="39" t="s">
        <v>56</v>
      </c>
      <c r="D1377" s="43">
        <v>43159</v>
      </c>
      <c r="E1377" s="39" t="s">
        <v>35</v>
      </c>
      <c r="F1377" s="39" t="s">
        <v>44</v>
      </c>
      <c r="G1377" s="39" t="s">
        <v>275</v>
      </c>
      <c r="H1377" s="39" t="s">
        <v>1145</v>
      </c>
      <c r="I1377" s="39" t="s">
        <v>99</v>
      </c>
      <c r="J1377" s="44">
        <v>-2383.3200000000002</v>
      </c>
      <c r="K1377" s="39" t="s">
        <v>100</v>
      </c>
      <c r="L1377" s="39" t="s">
        <v>60</v>
      </c>
      <c r="M1377" s="39" t="str">
        <f>+VLOOKUP(C1377/1,Map!A:B,2,FALSE)</f>
        <v>Other revenue - late payment charge</v>
      </c>
      <c r="N1377" s="39" t="str">
        <f>+VLOOKUP(L1377/1,Map!E:G,3,FALSE)</f>
        <v>KY-CENTRAL</v>
      </c>
    </row>
    <row r="1378" spans="1:14" hidden="1">
      <c r="A1378" s="39" t="s">
        <v>95</v>
      </c>
      <c r="B1378" s="39" t="s">
        <v>96</v>
      </c>
      <c r="C1378" s="39" t="s">
        <v>56</v>
      </c>
      <c r="D1378" s="43">
        <v>43159</v>
      </c>
      <c r="E1378" s="39" t="s">
        <v>35</v>
      </c>
      <c r="F1378" s="39" t="s">
        <v>44</v>
      </c>
      <c r="G1378" s="39" t="s">
        <v>275</v>
      </c>
      <c r="H1378" s="39" t="s">
        <v>1145</v>
      </c>
      <c r="I1378" s="39" t="s">
        <v>99</v>
      </c>
      <c r="J1378" s="44">
        <v>-1.92</v>
      </c>
      <c r="K1378" s="39" t="s">
        <v>100</v>
      </c>
      <c r="L1378" s="39" t="s">
        <v>68</v>
      </c>
      <c r="M1378" s="39" t="str">
        <f>+VLOOKUP(C1378/1,Map!A:B,2,FALSE)</f>
        <v>Other revenue - late payment charge</v>
      </c>
      <c r="N1378" s="39" t="str">
        <f>+VLOOKUP(L1378/1,Map!E:G,3,FALSE)</f>
        <v>KY - RIDGEWOOD WW</v>
      </c>
    </row>
    <row r="1379" spans="1:14" hidden="1">
      <c r="A1379" s="39" t="s">
        <v>95</v>
      </c>
      <c r="B1379" s="39" t="s">
        <v>96</v>
      </c>
      <c r="C1379" s="39" t="s">
        <v>56</v>
      </c>
      <c r="D1379" s="43">
        <v>43140</v>
      </c>
      <c r="E1379" s="39" t="s">
        <v>35</v>
      </c>
      <c r="F1379" s="39" t="s">
        <v>44</v>
      </c>
      <c r="G1379" s="39" t="s">
        <v>275</v>
      </c>
      <c r="H1379" s="39" t="s">
        <v>1146</v>
      </c>
      <c r="I1379" s="39" t="s">
        <v>244</v>
      </c>
      <c r="J1379" s="44">
        <v>3.26</v>
      </c>
      <c r="K1379" s="39" t="s">
        <v>100</v>
      </c>
      <c r="L1379" s="39" t="s">
        <v>60</v>
      </c>
      <c r="M1379" s="39" t="str">
        <f>+VLOOKUP(C1379/1,Map!A:B,2,FALSE)</f>
        <v>Other revenue - late payment charge</v>
      </c>
      <c r="N1379" s="39" t="str">
        <f>+VLOOKUP(L1379/1,Map!E:G,3,FALSE)</f>
        <v>KY-CENTRAL</v>
      </c>
    </row>
    <row r="1380" spans="1:14" hidden="1">
      <c r="A1380" s="39" t="s">
        <v>95</v>
      </c>
      <c r="B1380" s="39" t="s">
        <v>96</v>
      </c>
      <c r="C1380" s="39" t="s">
        <v>56</v>
      </c>
      <c r="D1380" s="43">
        <v>43157</v>
      </c>
      <c r="E1380" s="39" t="s">
        <v>35</v>
      </c>
      <c r="F1380" s="39" t="s">
        <v>44</v>
      </c>
      <c r="G1380" s="39" t="s">
        <v>275</v>
      </c>
      <c r="H1380" s="39" t="s">
        <v>1147</v>
      </c>
      <c r="I1380" s="39" t="s">
        <v>244</v>
      </c>
      <c r="J1380" s="44">
        <v>0.28000000000000003</v>
      </c>
      <c r="K1380" s="39" t="s">
        <v>100</v>
      </c>
      <c r="L1380" s="39" t="s">
        <v>60</v>
      </c>
      <c r="M1380" s="39" t="str">
        <f>+VLOOKUP(C1380/1,Map!A:B,2,FALSE)</f>
        <v>Other revenue - late payment charge</v>
      </c>
      <c r="N1380" s="39" t="str">
        <f>+VLOOKUP(L1380/1,Map!E:G,3,FALSE)</f>
        <v>KY-CENTRAL</v>
      </c>
    </row>
    <row r="1381" spans="1:14" hidden="1">
      <c r="A1381" s="39" t="s">
        <v>95</v>
      </c>
      <c r="B1381" s="39" t="s">
        <v>96</v>
      </c>
      <c r="C1381" s="39" t="s">
        <v>56</v>
      </c>
      <c r="D1381" s="43">
        <v>43143</v>
      </c>
      <c r="E1381" s="39" t="s">
        <v>35</v>
      </c>
      <c r="F1381" s="39" t="s">
        <v>44</v>
      </c>
      <c r="G1381" s="39" t="s">
        <v>275</v>
      </c>
      <c r="H1381" s="39" t="s">
        <v>1148</v>
      </c>
      <c r="I1381" s="39" t="s">
        <v>244</v>
      </c>
      <c r="J1381" s="44">
        <v>1.05</v>
      </c>
      <c r="K1381" s="39" t="s">
        <v>100</v>
      </c>
      <c r="L1381" s="39" t="s">
        <v>60</v>
      </c>
      <c r="M1381" s="39" t="str">
        <f>+VLOOKUP(C1381/1,Map!A:B,2,FALSE)</f>
        <v>Other revenue - late payment charge</v>
      </c>
      <c r="N1381" s="39" t="str">
        <f>+VLOOKUP(L1381/1,Map!E:G,3,FALSE)</f>
        <v>KY-CENTRAL</v>
      </c>
    </row>
    <row r="1382" spans="1:14" hidden="1">
      <c r="A1382" s="39" t="s">
        <v>95</v>
      </c>
      <c r="B1382" s="39" t="s">
        <v>96</v>
      </c>
      <c r="C1382" s="39" t="s">
        <v>56</v>
      </c>
      <c r="D1382" s="43">
        <v>43144</v>
      </c>
      <c r="E1382" s="39" t="s">
        <v>35</v>
      </c>
      <c r="F1382" s="39" t="s">
        <v>44</v>
      </c>
      <c r="G1382" s="39" t="s">
        <v>275</v>
      </c>
      <c r="H1382" s="39" t="s">
        <v>1149</v>
      </c>
      <c r="I1382" s="39" t="s">
        <v>244</v>
      </c>
      <c r="J1382" s="44">
        <v>1.92</v>
      </c>
      <c r="K1382" s="39" t="s">
        <v>100</v>
      </c>
      <c r="L1382" s="39" t="s">
        <v>68</v>
      </c>
      <c r="M1382" s="39" t="str">
        <f>+VLOOKUP(C1382/1,Map!A:B,2,FALSE)</f>
        <v>Other revenue - late payment charge</v>
      </c>
      <c r="N1382" s="39" t="str">
        <f>+VLOOKUP(L1382/1,Map!E:G,3,FALSE)</f>
        <v>KY - RIDGEWOOD WW</v>
      </c>
    </row>
    <row r="1383" spans="1:14" hidden="1">
      <c r="A1383" s="39" t="s">
        <v>95</v>
      </c>
      <c r="B1383" s="39" t="s">
        <v>96</v>
      </c>
      <c r="C1383" s="39" t="s">
        <v>56</v>
      </c>
      <c r="D1383" s="43">
        <v>43158</v>
      </c>
      <c r="E1383" s="39" t="s">
        <v>35</v>
      </c>
      <c r="F1383" s="39" t="s">
        <v>44</v>
      </c>
      <c r="G1383" s="39" t="s">
        <v>275</v>
      </c>
      <c r="H1383" s="39" t="s">
        <v>1150</v>
      </c>
      <c r="I1383" s="39" t="s">
        <v>244</v>
      </c>
      <c r="J1383" s="44">
        <v>1.93</v>
      </c>
      <c r="K1383" s="39" t="s">
        <v>100</v>
      </c>
      <c r="L1383" s="39" t="s">
        <v>60</v>
      </c>
      <c r="M1383" s="39" t="str">
        <f>+VLOOKUP(C1383/1,Map!A:B,2,FALSE)</f>
        <v>Other revenue - late payment charge</v>
      </c>
      <c r="N1383" s="39" t="str">
        <f>+VLOOKUP(L1383/1,Map!E:G,3,FALSE)</f>
        <v>KY-CENTRAL</v>
      </c>
    </row>
    <row r="1384" spans="1:14" hidden="1">
      <c r="A1384" s="39" t="s">
        <v>95</v>
      </c>
      <c r="B1384" s="39" t="s">
        <v>96</v>
      </c>
      <c r="C1384" s="39" t="s">
        <v>56</v>
      </c>
      <c r="D1384" s="43">
        <v>43157</v>
      </c>
      <c r="E1384" s="39" t="s">
        <v>35</v>
      </c>
      <c r="F1384" s="39" t="s">
        <v>44</v>
      </c>
      <c r="G1384" s="39" t="s">
        <v>275</v>
      </c>
      <c r="H1384" s="39" t="s">
        <v>1151</v>
      </c>
      <c r="I1384" s="39" t="s">
        <v>244</v>
      </c>
      <c r="J1384" s="44">
        <v>1.48</v>
      </c>
      <c r="K1384" s="39" t="s">
        <v>100</v>
      </c>
      <c r="L1384" s="39" t="s">
        <v>60</v>
      </c>
      <c r="M1384" s="39" t="str">
        <f>+VLOOKUP(C1384/1,Map!A:B,2,FALSE)</f>
        <v>Other revenue - late payment charge</v>
      </c>
      <c r="N1384" s="39" t="str">
        <f>+VLOOKUP(L1384/1,Map!E:G,3,FALSE)</f>
        <v>KY-CENTRAL</v>
      </c>
    </row>
    <row r="1385" spans="1:14" hidden="1">
      <c r="A1385" s="39" t="s">
        <v>95</v>
      </c>
      <c r="B1385" s="39" t="s">
        <v>96</v>
      </c>
      <c r="C1385" s="39" t="s">
        <v>56</v>
      </c>
      <c r="D1385" s="43">
        <v>43159</v>
      </c>
      <c r="E1385" s="39" t="s">
        <v>35</v>
      </c>
      <c r="F1385" s="39" t="s">
        <v>44</v>
      </c>
      <c r="G1385" s="39" t="s">
        <v>275</v>
      </c>
      <c r="H1385" s="39" t="s">
        <v>1152</v>
      </c>
      <c r="I1385" s="39" t="s">
        <v>244</v>
      </c>
      <c r="J1385" s="44">
        <v>3.21</v>
      </c>
      <c r="K1385" s="39" t="s">
        <v>100</v>
      </c>
      <c r="L1385" s="39" t="s">
        <v>64</v>
      </c>
      <c r="M1385" s="39" t="str">
        <f>+VLOOKUP(C1385/1,Map!A:B,2,FALSE)</f>
        <v>Other revenue - late payment charge</v>
      </c>
      <c r="N1385" s="39" t="str">
        <f>+VLOOKUP(L1385/1,Map!E:G,3,FALSE)</f>
        <v>KY-NORTH</v>
      </c>
    </row>
    <row r="1386" spans="1:14" hidden="1">
      <c r="A1386" s="39" t="s">
        <v>95</v>
      </c>
      <c r="B1386" s="39" t="s">
        <v>96</v>
      </c>
      <c r="C1386" s="39" t="s">
        <v>56</v>
      </c>
      <c r="D1386" s="43">
        <v>43159</v>
      </c>
      <c r="E1386" s="39" t="s">
        <v>35</v>
      </c>
      <c r="F1386" s="39" t="s">
        <v>44</v>
      </c>
      <c r="G1386" s="39" t="s">
        <v>275</v>
      </c>
      <c r="H1386" s="39" t="s">
        <v>1153</v>
      </c>
      <c r="I1386" s="39" t="s">
        <v>244</v>
      </c>
      <c r="J1386" s="44">
        <v>35.549999999999997</v>
      </c>
      <c r="K1386" s="39" t="s">
        <v>100</v>
      </c>
      <c r="L1386" s="39" t="s">
        <v>60</v>
      </c>
      <c r="M1386" s="39" t="str">
        <f>+VLOOKUP(C1386/1,Map!A:B,2,FALSE)</f>
        <v>Other revenue - late payment charge</v>
      </c>
      <c r="N1386" s="39" t="str">
        <f>+VLOOKUP(L1386/1,Map!E:G,3,FALSE)</f>
        <v>KY-CENTRAL</v>
      </c>
    </row>
    <row r="1387" spans="1:14" hidden="1">
      <c r="A1387" s="39" t="s">
        <v>95</v>
      </c>
      <c r="B1387" s="39" t="s">
        <v>96</v>
      </c>
      <c r="C1387" s="39" t="s">
        <v>56</v>
      </c>
      <c r="D1387" s="43">
        <v>43158</v>
      </c>
      <c r="E1387" s="39" t="s">
        <v>35</v>
      </c>
      <c r="F1387" s="39" t="s">
        <v>44</v>
      </c>
      <c r="G1387" s="39" t="s">
        <v>275</v>
      </c>
      <c r="H1387" s="39" t="s">
        <v>1154</v>
      </c>
      <c r="I1387" s="39" t="s">
        <v>99</v>
      </c>
      <c r="J1387" s="44">
        <v>-43.37</v>
      </c>
      <c r="K1387" s="39" t="s">
        <v>100</v>
      </c>
      <c r="L1387" s="39" t="s">
        <v>60</v>
      </c>
      <c r="M1387" s="39" t="str">
        <f>+VLOOKUP(C1387/1,Map!A:B,2,FALSE)</f>
        <v>Other revenue - late payment charge</v>
      </c>
      <c r="N1387" s="39" t="str">
        <f>+VLOOKUP(L1387/1,Map!E:G,3,FALSE)</f>
        <v>KY-CENTRAL</v>
      </c>
    </row>
    <row r="1388" spans="1:14" hidden="1">
      <c r="A1388" s="39" t="s">
        <v>95</v>
      </c>
      <c r="B1388" s="39" t="s">
        <v>96</v>
      </c>
      <c r="C1388" s="39" t="s">
        <v>56</v>
      </c>
      <c r="D1388" s="43">
        <v>43159</v>
      </c>
      <c r="E1388" s="39" t="s">
        <v>35</v>
      </c>
      <c r="F1388" s="39" t="s">
        <v>44</v>
      </c>
      <c r="G1388" s="39" t="s">
        <v>275</v>
      </c>
      <c r="H1388" s="39" t="s">
        <v>1155</v>
      </c>
      <c r="I1388" s="39" t="s">
        <v>99</v>
      </c>
      <c r="J1388" s="44">
        <v>-3.86</v>
      </c>
      <c r="K1388" s="39" t="s">
        <v>100</v>
      </c>
      <c r="L1388" s="39" t="s">
        <v>64</v>
      </c>
      <c r="M1388" s="39" t="str">
        <f>+VLOOKUP(C1388/1,Map!A:B,2,FALSE)</f>
        <v>Other revenue - late payment charge</v>
      </c>
      <c r="N1388" s="39" t="str">
        <f>+VLOOKUP(L1388/1,Map!E:G,3,FALSE)</f>
        <v>KY-NORTH</v>
      </c>
    </row>
    <row r="1389" spans="1:14" hidden="1">
      <c r="A1389" s="39" t="s">
        <v>95</v>
      </c>
      <c r="B1389" s="39" t="s">
        <v>96</v>
      </c>
      <c r="C1389" s="39" t="s">
        <v>56</v>
      </c>
      <c r="D1389" s="43">
        <v>43159</v>
      </c>
      <c r="E1389" s="39" t="s">
        <v>35</v>
      </c>
      <c r="F1389" s="39" t="s">
        <v>44</v>
      </c>
      <c r="G1389" s="39" t="s">
        <v>275</v>
      </c>
      <c r="H1389" s="39" t="s">
        <v>1155</v>
      </c>
      <c r="I1389" s="39" t="s">
        <v>99</v>
      </c>
      <c r="J1389" s="44">
        <v>-172.52</v>
      </c>
      <c r="K1389" s="39" t="s">
        <v>100</v>
      </c>
      <c r="L1389" s="39" t="s">
        <v>60</v>
      </c>
      <c r="M1389" s="39" t="str">
        <f>+VLOOKUP(C1389/1,Map!A:B,2,FALSE)</f>
        <v>Other revenue - late payment charge</v>
      </c>
      <c r="N1389" s="39" t="str">
        <f>+VLOOKUP(L1389/1,Map!E:G,3,FALSE)</f>
        <v>KY-CENTRAL</v>
      </c>
    </row>
    <row r="1390" spans="1:14" hidden="1">
      <c r="A1390" s="39" t="s">
        <v>95</v>
      </c>
      <c r="B1390" s="39" t="s">
        <v>96</v>
      </c>
      <c r="C1390" s="39" t="s">
        <v>56</v>
      </c>
      <c r="D1390" s="43">
        <v>43158</v>
      </c>
      <c r="E1390" s="39" t="s">
        <v>35</v>
      </c>
      <c r="F1390" s="39" t="s">
        <v>44</v>
      </c>
      <c r="G1390" s="39" t="s">
        <v>275</v>
      </c>
      <c r="H1390" s="39" t="s">
        <v>1156</v>
      </c>
      <c r="I1390" s="39" t="s">
        <v>99</v>
      </c>
      <c r="J1390" s="44">
        <v>-202.51</v>
      </c>
      <c r="K1390" s="39" t="s">
        <v>100</v>
      </c>
      <c r="L1390" s="39" t="s">
        <v>60</v>
      </c>
      <c r="M1390" s="39" t="str">
        <f>+VLOOKUP(C1390/1,Map!A:B,2,FALSE)</f>
        <v>Other revenue - late payment charge</v>
      </c>
      <c r="N1390" s="39" t="str">
        <f>+VLOOKUP(L1390/1,Map!E:G,3,FALSE)</f>
        <v>KY-CENTRAL</v>
      </c>
    </row>
    <row r="1391" spans="1:14" hidden="1">
      <c r="A1391" s="39" t="s">
        <v>95</v>
      </c>
      <c r="B1391" s="39" t="s">
        <v>96</v>
      </c>
      <c r="C1391" s="39" t="s">
        <v>56</v>
      </c>
      <c r="D1391" s="43">
        <v>43160</v>
      </c>
      <c r="E1391" s="39" t="s">
        <v>35</v>
      </c>
      <c r="F1391" s="39" t="s">
        <v>45</v>
      </c>
      <c r="G1391" s="39" t="s">
        <v>275</v>
      </c>
      <c r="H1391" s="39" t="s">
        <v>1157</v>
      </c>
      <c r="I1391" s="39" t="s">
        <v>99</v>
      </c>
      <c r="J1391" s="44">
        <v>-4.82</v>
      </c>
      <c r="K1391" s="39" t="s">
        <v>100</v>
      </c>
      <c r="L1391" s="39" t="s">
        <v>66</v>
      </c>
      <c r="M1391" s="39" t="str">
        <f>+VLOOKUP(C1391/1,Map!A:B,2,FALSE)</f>
        <v>Other revenue - late payment charge</v>
      </c>
      <c r="N1391" s="39" t="str">
        <f>+VLOOKUP(L1391/1,Map!E:G,3,FALSE)</f>
        <v>KY-OWENTON WW</v>
      </c>
    </row>
    <row r="1392" spans="1:14" hidden="1">
      <c r="A1392" s="39" t="s">
        <v>95</v>
      </c>
      <c r="B1392" s="39" t="s">
        <v>96</v>
      </c>
      <c r="C1392" s="39" t="s">
        <v>56</v>
      </c>
      <c r="D1392" s="43">
        <v>43160</v>
      </c>
      <c r="E1392" s="39" t="s">
        <v>35</v>
      </c>
      <c r="F1392" s="39" t="s">
        <v>45</v>
      </c>
      <c r="G1392" s="39" t="s">
        <v>275</v>
      </c>
      <c r="H1392" s="39" t="s">
        <v>1157</v>
      </c>
      <c r="I1392" s="39" t="s">
        <v>99</v>
      </c>
      <c r="J1392" s="44">
        <v>-1674.76</v>
      </c>
      <c r="K1392" s="39" t="s">
        <v>100</v>
      </c>
      <c r="L1392" s="39" t="s">
        <v>60</v>
      </c>
      <c r="M1392" s="39" t="str">
        <f>+VLOOKUP(C1392/1,Map!A:B,2,FALSE)</f>
        <v>Other revenue - late payment charge</v>
      </c>
      <c r="N1392" s="39" t="str">
        <f>+VLOOKUP(L1392/1,Map!E:G,3,FALSE)</f>
        <v>KY-CENTRAL</v>
      </c>
    </row>
    <row r="1393" spans="1:14" hidden="1">
      <c r="A1393" s="39" t="s">
        <v>95</v>
      </c>
      <c r="B1393" s="39" t="s">
        <v>96</v>
      </c>
      <c r="C1393" s="39" t="s">
        <v>56</v>
      </c>
      <c r="D1393" s="43">
        <v>43140</v>
      </c>
      <c r="E1393" s="39" t="s">
        <v>35</v>
      </c>
      <c r="F1393" s="39" t="s">
        <v>44</v>
      </c>
      <c r="G1393" s="39" t="s">
        <v>275</v>
      </c>
      <c r="H1393" s="39" t="s">
        <v>1158</v>
      </c>
      <c r="I1393" s="39" t="s">
        <v>244</v>
      </c>
      <c r="J1393" s="44">
        <v>16.100000000000001</v>
      </c>
      <c r="K1393" s="39" t="s">
        <v>100</v>
      </c>
      <c r="L1393" s="39" t="s">
        <v>60</v>
      </c>
      <c r="M1393" s="39" t="str">
        <f>+VLOOKUP(C1393/1,Map!A:B,2,FALSE)</f>
        <v>Other revenue - late payment charge</v>
      </c>
      <c r="N1393" s="39" t="str">
        <f>+VLOOKUP(L1393/1,Map!E:G,3,FALSE)</f>
        <v>KY-CENTRAL</v>
      </c>
    </row>
    <row r="1394" spans="1:14" hidden="1">
      <c r="A1394" s="39" t="s">
        <v>95</v>
      </c>
      <c r="B1394" s="39" t="s">
        <v>96</v>
      </c>
      <c r="C1394" s="39" t="s">
        <v>56</v>
      </c>
      <c r="D1394" s="43">
        <v>43159</v>
      </c>
      <c r="E1394" s="39" t="s">
        <v>35</v>
      </c>
      <c r="F1394" s="39" t="s">
        <v>44</v>
      </c>
      <c r="G1394" s="39" t="s">
        <v>275</v>
      </c>
      <c r="H1394" s="39" t="s">
        <v>1159</v>
      </c>
      <c r="I1394" s="39" t="s">
        <v>244</v>
      </c>
      <c r="J1394" s="44">
        <v>36.58</v>
      </c>
      <c r="K1394" s="39" t="s">
        <v>100</v>
      </c>
      <c r="L1394" s="39" t="s">
        <v>60</v>
      </c>
      <c r="M1394" s="39" t="str">
        <f>+VLOOKUP(C1394/1,Map!A:B,2,FALSE)</f>
        <v>Other revenue - late payment charge</v>
      </c>
      <c r="N1394" s="39" t="str">
        <f>+VLOOKUP(L1394/1,Map!E:G,3,FALSE)</f>
        <v>KY-CENTRAL</v>
      </c>
    </row>
    <row r="1395" spans="1:14" hidden="1">
      <c r="A1395" s="39" t="s">
        <v>95</v>
      </c>
      <c r="B1395" s="39" t="s">
        <v>96</v>
      </c>
      <c r="C1395" s="39" t="s">
        <v>56</v>
      </c>
      <c r="D1395" s="43">
        <v>43159</v>
      </c>
      <c r="E1395" s="39" t="s">
        <v>35</v>
      </c>
      <c r="F1395" s="39" t="s">
        <v>44</v>
      </c>
      <c r="G1395" s="39" t="s">
        <v>275</v>
      </c>
      <c r="H1395" s="39" t="s">
        <v>1160</v>
      </c>
      <c r="I1395" s="39" t="s">
        <v>244</v>
      </c>
      <c r="J1395" s="44">
        <v>1.88</v>
      </c>
      <c r="K1395" s="39" t="s">
        <v>100</v>
      </c>
      <c r="L1395" s="39" t="s">
        <v>64</v>
      </c>
      <c r="M1395" s="39" t="str">
        <f>+VLOOKUP(C1395/1,Map!A:B,2,FALSE)</f>
        <v>Other revenue - late payment charge</v>
      </c>
      <c r="N1395" s="39" t="str">
        <f>+VLOOKUP(L1395/1,Map!E:G,3,FALSE)</f>
        <v>KY-NORTH</v>
      </c>
    </row>
    <row r="1396" spans="1:14" hidden="1">
      <c r="A1396" s="39" t="s">
        <v>95</v>
      </c>
      <c r="B1396" s="39" t="s">
        <v>96</v>
      </c>
      <c r="C1396" s="39" t="s">
        <v>56</v>
      </c>
      <c r="D1396" s="43">
        <v>43160</v>
      </c>
      <c r="E1396" s="39" t="s">
        <v>35</v>
      </c>
      <c r="F1396" s="39" t="s">
        <v>45</v>
      </c>
      <c r="G1396" s="39" t="s">
        <v>275</v>
      </c>
      <c r="H1396" s="39" t="s">
        <v>1161</v>
      </c>
      <c r="I1396" s="39" t="s">
        <v>244</v>
      </c>
      <c r="J1396" s="44">
        <v>75.150000000000006</v>
      </c>
      <c r="K1396" s="39" t="s">
        <v>100</v>
      </c>
      <c r="L1396" s="39" t="s">
        <v>60</v>
      </c>
      <c r="M1396" s="39" t="str">
        <f>+VLOOKUP(C1396/1,Map!A:B,2,FALSE)</f>
        <v>Other revenue - late payment charge</v>
      </c>
      <c r="N1396" s="39" t="str">
        <f>+VLOOKUP(L1396/1,Map!E:G,3,FALSE)</f>
        <v>KY-CENTRAL</v>
      </c>
    </row>
    <row r="1397" spans="1:14" hidden="1">
      <c r="A1397" s="39" t="s">
        <v>95</v>
      </c>
      <c r="B1397" s="39" t="s">
        <v>96</v>
      </c>
      <c r="C1397" s="39" t="s">
        <v>56</v>
      </c>
      <c r="D1397" s="43">
        <v>43160</v>
      </c>
      <c r="E1397" s="39" t="s">
        <v>35</v>
      </c>
      <c r="F1397" s="39" t="s">
        <v>45</v>
      </c>
      <c r="G1397" s="39" t="s">
        <v>275</v>
      </c>
      <c r="H1397" s="39" t="s">
        <v>1161</v>
      </c>
      <c r="I1397" s="39" t="s">
        <v>244</v>
      </c>
      <c r="J1397" s="44">
        <v>9.59</v>
      </c>
      <c r="K1397" s="39" t="s">
        <v>100</v>
      </c>
      <c r="L1397" s="39" t="s">
        <v>58</v>
      </c>
      <c r="M1397" s="39" t="str">
        <f>+VLOOKUP(C1397/1,Map!A:B,2,FALSE)</f>
        <v>Other revenue - late payment charge</v>
      </c>
      <c r="N1397" s="39" t="str">
        <f>+VLOOKUP(L1397/1,Map!E:G,3,FALSE)</f>
        <v>KY-CORPORATE</v>
      </c>
    </row>
    <row r="1398" spans="1:14" hidden="1">
      <c r="A1398" s="39" t="s">
        <v>95</v>
      </c>
      <c r="B1398" s="39" t="s">
        <v>96</v>
      </c>
      <c r="C1398" s="39" t="s">
        <v>56</v>
      </c>
      <c r="D1398" s="43">
        <v>43160</v>
      </c>
      <c r="E1398" s="39" t="s">
        <v>35</v>
      </c>
      <c r="F1398" s="39" t="s">
        <v>45</v>
      </c>
      <c r="G1398" s="39" t="s">
        <v>275</v>
      </c>
      <c r="H1398" s="39" t="s">
        <v>1161</v>
      </c>
      <c r="I1398" s="39" t="s">
        <v>244</v>
      </c>
      <c r="J1398" s="44">
        <v>5.2</v>
      </c>
      <c r="K1398" s="39" t="s">
        <v>100</v>
      </c>
      <c r="L1398" s="39" t="s">
        <v>64</v>
      </c>
      <c r="M1398" s="39" t="str">
        <f>+VLOOKUP(C1398/1,Map!A:B,2,FALSE)</f>
        <v>Other revenue - late payment charge</v>
      </c>
      <c r="N1398" s="39" t="str">
        <f>+VLOOKUP(L1398/1,Map!E:G,3,FALSE)</f>
        <v>KY-NORTH</v>
      </c>
    </row>
    <row r="1399" spans="1:14" hidden="1">
      <c r="A1399" s="39" t="s">
        <v>95</v>
      </c>
      <c r="B1399" s="39" t="s">
        <v>96</v>
      </c>
      <c r="C1399" s="39" t="s">
        <v>56</v>
      </c>
      <c r="D1399" s="43">
        <v>43160</v>
      </c>
      <c r="E1399" s="39" t="s">
        <v>35</v>
      </c>
      <c r="F1399" s="39" t="s">
        <v>45</v>
      </c>
      <c r="G1399" s="39" t="s">
        <v>275</v>
      </c>
      <c r="H1399" s="39" t="s">
        <v>1162</v>
      </c>
      <c r="I1399" s="39" t="s">
        <v>99</v>
      </c>
      <c r="J1399" s="44">
        <v>-1.52</v>
      </c>
      <c r="K1399" s="39" t="s">
        <v>100</v>
      </c>
      <c r="L1399" s="39" t="s">
        <v>64</v>
      </c>
      <c r="M1399" s="39" t="str">
        <f>+VLOOKUP(C1399/1,Map!A:B,2,FALSE)</f>
        <v>Other revenue - late payment charge</v>
      </c>
      <c r="N1399" s="39" t="str">
        <f>+VLOOKUP(L1399/1,Map!E:G,3,FALSE)</f>
        <v>KY-NORTH</v>
      </c>
    </row>
    <row r="1400" spans="1:14" hidden="1">
      <c r="A1400" s="39" t="s">
        <v>95</v>
      </c>
      <c r="B1400" s="39" t="s">
        <v>96</v>
      </c>
      <c r="C1400" s="39" t="s">
        <v>56</v>
      </c>
      <c r="D1400" s="43">
        <v>43160</v>
      </c>
      <c r="E1400" s="39" t="s">
        <v>35</v>
      </c>
      <c r="F1400" s="39" t="s">
        <v>45</v>
      </c>
      <c r="G1400" s="39" t="s">
        <v>275</v>
      </c>
      <c r="H1400" s="39" t="s">
        <v>1163</v>
      </c>
      <c r="I1400" s="39" t="s">
        <v>99</v>
      </c>
      <c r="J1400" s="44">
        <v>-27.77</v>
      </c>
      <c r="K1400" s="39" t="s">
        <v>100</v>
      </c>
      <c r="L1400" s="39" t="s">
        <v>60</v>
      </c>
      <c r="M1400" s="39" t="str">
        <f>+VLOOKUP(C1400/1,Map!A:B,2,FALSE)</f>
        <v>Other revenue - late payment charge</v>
      </c>
      <c r="N1400" s="39" t="str">
        <f>+VLOOKUP(L1400/1,Map!E:G,3,FALSE)</f>
        <v>KY-CENTRAL</v>
      </c>
    </row>
    <row r="1401" spans="1:14" hidden="1">
      <c r="A1401" s="39" t="s">
        <v>95</v>
      </c>
      <c r="B1401" s="39" t="s">
        <v>96</v>
      </c>
      <c r="C1401" s="39" t="s">
        <v>56</v>
      </c>
      <c r="D1401" s="43">
        <v>43160</v>
      </c>
      <c r="E1401" s="39" t="s">
        <v>35</v>
      </c>
      <c r="F1401" s="39" t="s">
        <v>45</v>
      </c>
      <c r="G1401" s="39" t="s">
        <v>275</v>
      </c>
      <c r="H1401" s="39" t="s">
        <v>1163</v>
      </c>
      <c r="I1401" s="39" t="s">
        <v>99</v>
      </c>
      <c r="J1401" s="44">
        <v>-3.06</v>
      </c>
      <c r="K1401" s="39" t="s">
        <v>100</v>
      </c>
      <c r="L1401" s="39" t="s">
        <v>58</v>
      </c>
      <c r="M1401" s="39" t="str">
        <f>+VLOOKUP(C1401/1,Map!A:B,2,FALSE)</f>
        <v>Other revenue - late payment charge</v>
      </c>
      <c r="N1401" s="39" t="str">
        <f>+VLOOKUP(L1401/1,Map!E:G,3,FALSE)</f>
        <v>KY-CORPORATE</v>
      </c>
    </row>
    <row r="1402" spans="1:14" hidden="1">
      <c r="A1402" s="39" t="s">
        <v>95</v>
      </c>
      <c r="B1402" s="39" t="s">
        <v>96</v>
      </c>
      <c r="C1402" s="39" t="s">
        <v>56</v>
      </c>
      <c r="D1402" s="43">
        <v>43160</v>
      </c>
      <c r="E1402" s="39" t="s">
        <v>35</v>
      </c>
      <c r="F1402" s="39" t="s">
        <v>45</v>
      </c>
      <c r="G1402" s="39" t="s">
        <v>275</v>
      </c>
      <c r="H1402" s="39" t="s">
        <v>1164</v>
      </c>
      <c r="I1402" s="39" t="s">
        <v>244</v>
      </c>
      <c r="J1402" s="44">
        <v>67.94</v>
      </c>
      <c r="K1402" s="39" t="s">
        <v>100</v>
      </c>
      <c r="L1402" s="39" t="s">
        <v>60</v>
      </c>
      <c r="M1402" s="39" t="str">
        <f>+VLOOKUP(C1402/1,Map!A:B,2,FALSE)</f>
        <v>Other revenue - late payment charge</v>
      </c>
      <c r="N1402" s="39" t="str">
        <f>+VLOOKUP(L1402/1,Map!E:G,3,FALSE)</f>
        <v>KY-CENTRAL</v>
      </c>
    </row>
    <row r="1403" spans="1:14" hidden="1">
      <c r="A1403" s="39" t="s">
        <v>95</v>
      </c>
      <c r="B1403" s="39" t="s">
        <v>96</v>
      </c>
      <c r="C1403" s="39" t="s">
        <v>56</v>
      </c>
      <c r="D1403" s="43">
        <v>43161</v>
      </c>
      <c r="E1403" s="39" t="s">
        <v>35</v>
      </c>
      <c r="F1403" s="39" t="s">
        <v>45</v>
      </c>
      <c r="G1403" s="39" t="s">
        <v>275</v>
      </c>
      <c r="H1403" s="39" t="s">
        <v>1165</v>
      </c>
      <c r="I1403" s="39" t="s">
        <v>99</v>
      </c>
      <c r="J1403" s="44">
        <v>-2.08</v>
      </c>
      <c r="K1403" s="39" t="s">
        <v>100</v>
      </c>
      <c r="L1403" s="39" t="s">
        <v>64</v>
      </c>
      <c r="M1403" s="39" t="str">
        <f>+VLOOKUP(C1403/1,Map!A:B,2,FALSE)</f>
        <v>Other revenue - late payment charge</v>
      </c>
      <c r="N1403" s="39" t="str">
        <f>+VLOOKUP(L1403/1,Map!E:G,3,FALSE)</f>
        <v>KY-NORTH</v>
      </c>
    </row>
    <row r="1404" spans="1:14" hidden="1">
      <c r="A1404" s="39" t="s">
        <v>95</v>
      </c>
      <c r="B1404" s="39" t="s">
        <v>96</v>
      </c>
      <c r="C1404" s="39" t="s">
        <v>56</v>
      </c>
      <c r="D1404" s="43">
        <v>43161</v>
      </c>
      <c r="E1404" s="39" t="s">
        <v>35</v>
      </c>
      <c r="F1404" s="39" t="s">
        <v>45</v>
      </c>
      <c r="G1404" s="39" t="s">
        <v>275</v>
      </c>
      <c r="H1404" s="39" t="s">
        <v>1165</v>
      </c>
      <c r="I1404" s="39" t="s">
        <v>99</v>
      </c>
      <c r="J1404" s="44">
        <v>-2836.15</v>
      </c>
      <c r="K1404" s="39" t="s">
        <v>100</v>
      </c>
      <c r="L1404" s="39" t="s">
        <v>60</v>
      </c>
      <c r="M1404" s="39" t="str">
        <f>+VLOOKUP(C1404/1,Map!A:B,2,FALSE)</f>
        <v>Other revenue - late payment charge</v>
      </c>
      <c r="N1404" s="39" t="str">
        <f>+VLOOKUP(L1404/1,Map!E:G,3,FALSE)</f>
        <v>KY-CENTRAL</v>
      </c>
    </row>
    <row r="1405" spans="1:14" hidden="1">
      <c r="A1405" s="39" t="s">
        <v>95</v>
      </c>
      <c r="B1405" s="39" t="s">
        <v>96</v>
      </c>
      <c r="C1405" s="39" t="s">
        <v>56</v>
      </c>
      <c r="D1405" s="43">
        <v>43161</v>
      </c>
      <c r="E1405" s="39" t="s">
        <v>35</v>
      </c>
      <c r="F1405" s="39" t="s">
        <v>45</v>
      </c>
      <c r="G1405" s="39" t="s">
        <v>275</v>
      </c>
      <c r="H1405" s="39" t="s">
        <v>1166</v>
      </c>
      <c r="I1405" s="39" t="s">
        <v>244</v>
      </c>
      <c r="J1405" s="44">
        <v>29.93</v>
      </c>
      <c r="K1405" s="39" t="s">
        <v>100</v>
      </c>
      <c r="L1405" s="39" t="s">
        <v>60</v>
      </c>
      <c r="M1405" s="39" t="str">
        <f>+VLOOKUP(C1405/1,Map!A:B,2,FALSE)</f>
        <v>Other revenue - late payment charge</v>
      </c>
      <c r="N1405" s="39" t="str">
        <f>+VLOOKUP(L1405/1,Map!E:G,3,FALSE)</f>
        <v>KY-CENTRAL</v>
      </c>
    </row>
    <row r="1406" spans="1:14" hidden="1">
      <c r="A1406" s="39" t="s">
        <v>95</v>
      </c>
      <c r="B1406" s="39" t="s">
        <v>96</v>
      </c>
      <c r="C1406" s="39" t="s">
        <v>56</v>
      </c>
      <c r="D1406" s="43">
        <v>43161</v>
      </c>
      <c r="E1406" s="39" t="s">
        <v>35</v>
      </c>
      <c r="F1406" s="39" t="s">
        <v>45</v>
      </c>
      <c r="G1406" s="39" t="s">
        <v>275</v>
      </c>
      <c r="H1406" s="39" t="s">
        <v>1167</v>
      </c>
      <c r="I1406" s="39" t="s">
        <v>244</v>
      </c>
      <c r="J1406" s="44">
        <v>2.2799999999999998</v>
      </c>
      <c r="K1406" s="39" t="s">
        <v>100</v>
      </c>
      <c r="L1406" s="39" t="s">
        <v>58</v>
      </c>
      <c r="M1406" s="39" t="str">
        <f>+VLOOKUP(C1406/1,Map!A:B,2,FALSE)</f>
        <v>Other revenue - late payment charge</v>
      </c>
      <c r="N1406" s="39" t="str">
        <f>+VLOOKUP(L1406/1,Map!E:G,3,FALSE)</f>
        <v>KY-CORPORATE</v>
      </c>
    </row>
    <row r="1407" spans="1:14" hidden="1">
      <c r="A1407" s="39" t="s">
        <v>95</v>
      </c>
      <c r="B1407" s="39" t="s">
        <v>96</v>
      </c>
      <c r="C1407" s="39" t="s">
        <v>56</v>
      </c>
      <c r="D1407" s="43">
        <v>43161</v>
      </c>
      <c r="E1407" s="39" t="s">
        <v>35</v>
      </c>
      <c r="F1407" s="39" t="s">
        <v>45</v>
      </c>
      <c r="G1407" s="39" t="s">
        <v>275</v>
      </c>
      <c r="H1407" s="39" t="s">
        <v>1167</v>
      </c>
      <c r="I1407" s="39" t="s">
        <v>244</v>
      </c>
      <c r="J1407" s="44">
        <v>25.09</v>
      </c>
      <c r="K1407" s="39" t="s">
        <v>100</v>
      </c>
      <c r="L1407" s="39" t="s">
        <v>60</v>
      </c>
      <c r="M1407" s="39" t="str">
        <f>+VLOOKUP(C1407/1,Map!A:B,2,FALSE)</f>
        <v>Other revenue - late payment charge</v>
      </c>
      <c r="N1407" s="39" t="str">
        <f>+VLOOKUP(L1407/1,Map!E:G,3,FALSE)</f>
        <v>KY-CENTRAL</v>
      </c>
    </row>
    <row r="1408" spans="1:14" hidden="1">
      <c r="A1408" s="39" t="s">
        <v>95</v>
      </c>
      <c r="B1408" s="39" t="s">
        <v>96</v>
      </c>
      <c r="C1408" s="39" t="s">
        <v>56</v>
      </c>
      <c r="D1408" s="43">
        <v>43160</v>
      </c>
      <c r="E1408" s="39" t="s">
        <v>35</v>
      </c>
      <c r="F1408" s="39" t="s">
        <v>45</v>
      </c>
      <c r="G1408" s="39" t="s">
        <v>275</v>
      </c>
      <c r="H1408" s="39" t="s">
        <v>1168</v>
      </c>
      <c r="I1408" s="39" t="s">
        <v>99</v>
      </c>
      <c r="J1408" s="44">
        <v>-0.68</v>
      </c>
      <c r="K1408" s="39" t="s">
        <v>100</v>
      </c>
      <c r="L1408" s="39" t="s">
        <v>64</v>
      </c>
      <c r="M1408" s="39" t="str">
        <f>+VLOOKUP(C1408/1,Map!A:B,2,FALSE)</f>
        <v>Other revenue - late payment charge</v>
      </c>
      <c r="N1408" s="39" t="str">
        <f>+VLOOKUP(L1408/1,Map!E:G,3,FALSE)</f>
        <v>KY-NORTH</v>
      </c>
    </row>
    <row r="1409" spans="1:14" hidden="1">
      <c r="A1409" s="39" t="s">
        <v>95</v>
      </c>
      <c r="B1409" s="39" t="s">
        <v>96</v>
      </c>
      <c r="C1409" s="39" t="s">
        <v>56</v>
      </c>
      <c r="D1409" s="43">
        <v>43161</v>
      </c>
      <c r="E1409" s="39" t="s">
        <v>35</v>
      </c>
      <c r="F1409" s="39" t="s">
        <v>45</v>
      </c>
      <c r="G1409" s="39" t="s">
        <v>275</v>
      </c>
      <c r="H1409" s="39" t="s">
        <v>1169</v>
      </c>
      <c r="I1409" s="39" t="s">
        <v>99</v>
      </c>
      <c r="J1409" s="44">
        <v>-0.46</v>
      </c>
      <c r="K1409" s="39" t="s">
        <v>100</v>
      </c>
      <c r="L1409" s="39" t="s">
        <v>64</v>
      </c>
      <c r="M1409" s="39" t="str">
        <f>+VLOOKUP(C1409/1,Map!A:B,2,FALSE)</f>
        <v>Other revenue - late payment charge</v>
      </c>
      <c r="N1409" s="39" t="str">
        <f>+VLOOKUP(L1409/1,Map!E:G,3,FALSE)</f>
        <v>KY-NORTH</v>
      </c>
    </row>
    <row r="1410" spans="1:14" hidden="1">
      <c r="A1410" s="39" t="s">
        <v>95</v>
      </c>
      <c r="B1410" s="39" t="s">
        <v>96</v>
      </c>
      <c r="C1410" s="39" t="s">
        <v>56</v>
      </c>
      <c r="D1410" s="43">
        <v>43161</v>
      </c>
      <c r="E1410" s="39" t="s">
        <v>35</v>
      </c>
      <c r="F1410" s="39" t="s">
        <v>45</v>
      </c>
      <c r="G1410" s="39" t="s">
        <v>275</v>
      </c>
      <c r="H1410" s="39" t="s">
        <v>1169</v>
      </c>
      <c r="I1410" s="39" t="s">
        <v>99</v>
      </c>
      <c r="J1410" s="44">
        <v>-25.21</v>
      </c>
      <c r="K1410" s="39" t="s">
        <v>100</v>
      </c>
      <c r="L1410" s="39" t="s">
        <v>60</v>
      </c>
      <c r="M1410" s="39" t="str">
        <f>+VLOOKUP(C1410/1,Map!A:B,2,FALSE)</f>
        <v>Other revenue - late payment charge</v>
      </c>
      <c r="N1410" s="39" t="str">
        <f>+VLOOKUP(L1410/1,Map!E:G,3,FALSE)</f>
        <v>KY-CENTRAL</v>
      </c>
    </row>
    <row r="1411" spans="1:14" hidden="1">
      <c r="A1411" s="39" t="s">
        <v>95</v>
      </c>
      <c r="B1411" s="39" t="s">
        <v>96</v>
      </c>
      <c r="C1411" s="39" t="s">
        <v>56</v>
      </c>
      <c r="D1411" s="43">
        <v>43160</v>
      </c>
      <c r="E1411" s="39" t="s">
        <v>35</v>
      </c>
      <c r="F1411" s="39" t="s">
        <v>45</v>
      </c>
      <c r="G1411" s="39" t="s">
        <v>275</v>
      </c>
      <c r="H1411" s="39" t="s">
        <v>1170</v>
      </c>
      <c r="I1411" s="39" t="s">
        <v>244</v>
      </c>
      <c r="J1411" s="44">
        <v>0.7</v>
      </c>
      <c r="K1411" s="39" t="s">
        <v>100</v>
      </c>
      <c r="L1411" s="39" t="s">
        <v>60</v>
      </c>
      <c r="M1411" s="39" t="str">
        <f>+VLOOKUP(C1411/1,Map!A:B,2,FALSE)</f>
        <v>Other revenue - late payment charge</v>
      </c>
      <c r="N1411" s="39" t="str">
        <f>+VLOOKUP(L1411/1,Map!E:G,3,FALSE)</f>
        <v>KY-CENTRAL</v>
      </c>
    </row>
    <row r="1412" spans="1:14" hidden="1">
      <c r="A1412" s="39" t="s">
        <v>95</v>
      </c>
      <c r="B1412" s="39" t="s">
        <v>96</v>
      </c>
      <c r="C1412" s="39" t="s">
        <v>56</v>
      </c>
      <c r="D1412" s="43">
        <v>43161</v>
      </c>
      <c r="E1412" s="39" t="s">
        <v>35</v>
      </c>
      <c r="F1412" s="39" t="s">
        <v>45</v>
      </c>
      <c r="G1412" s="39" t="s">
        <v>275</v>
      </c>
      <c r="H1412" s="39" t="s">
        <v>1171</v>
      </c>
      <c r="I1412" s="39" t="s">
        <v>244</v>
      </c>
      <c r="J1412" s="44">
        <v>4.8899999999999997</v>
      </c>
      <c r="K1412" s="39" t="s">
        <v>100</v>
      </c>
      <c r="L1412" s="39" t="s">
        <v>60</v>
      </c>
      <c r="M1412" s="39" t="str">
        <f>+VLOOKUP(C1412/1,Map!A:B,2,FALSE)</f>
        <v>Other revenue - late payment charge</v>
      </c>
      <c r="N1412" s="39" t="str">
        <f>+VLOOKUP(L1412/1,Map!E:G,3,FALSE)</f>
        <v>KY-CENTRAL</v>
      </c>
    </row>
    <row r="1413" spans="1:14" hidden="1">
      <c r="A1413" s="39" t="s">
        <v>95</v>
      </c>
      <c r="B1413" s="39" t="s">
        <v>96</v>
      </c>
      <c r="C1413" s="39" t="s">
        <v>56</v>
      </c>
      <c r="D1413" s="43">
        <v>43164</v>
      </c>
      <c r="E1413" s="39" t="s">
        <v>35</v>
      </c>
      <c r="F1413" s="39" t="s">
        <v>45</v>
      </c>
      <c r="G1413" s="39" t="s">
        <v>275</v>
      </c>
      <c r="H1413" s="39" t="s">
        <v>1172</v>
      </c>
      <c r="I1413" s="39" t="s">
        <v>99</v>
      </c>
      <c r="J1413" s="44">
        <v>-2159.67</v>
      </c>
      <c r="K1413" s="39" t="s">
        <v>100</v>
      </c>
      <c r="L1413" s="39" t="s">
        <v>60</v>
      </c>
      <c r="M1413" s="39" t="str">
        <f>+VLOOKUP(C1413/1,Map!A:B,2,FALSE)</f>
        <v>Other revenue - late payment charge</v>
      </c>
      <c r="N1413" s="39" t="str">
        <f>+VLOOKUP(L1413/1,Map!E:G,3,FALSE)</f>
        <v>KY-CENTRAL</v>
      </c>
    </row>
    <row r="1414" spans="1:14" hidden="1">
      <c r="A1414" s="39" t="s">
        <v>95</v>
      </c>
      <c r="B1414" s="39" t="s">
        <v>96</v>
      </c>
      <c r="C1414" s="39" t="s">
        <v>56</v>
      </c>
      <c r="D1414" s="43">
        <v>43164</v>
      </c>
      <c r="E1414" s="39" t="s">
        <v>35</v>
      </c>
      <c r="F1414" s="39" t="s">
        <v>45</v>
      </c>
      <c r="G1414" s="39" t="s">
        <v>275</v>
      </c>
      <c r="H1414" s="39" t="s">
        <v>1172</v>
      </c>
      <c r="I1414" s="39" t="s">
        <v>99</v>
      </c>
      <c r="J1414" s="44">
        <v>-84.29</v>
      </c>
      <c r="K1414" s="39" t="s">
        <v>100</v>
      </c>
      <c r="L1414" s="39" t="s">
        <v>58</v>
      </c>
      <c r="M1414" s="39" t="str">
        <f>+VLOOKUP(C1414/1,Map!A:B,2,FALSE)</f>
        <v>Other revenue - late payment charge</v>
      </c>
      <c r="N1414" s="39" t="str">
        <f>+VLOOKUP(L1414/1,Map!E:G,3,FALSE)</f>
        <v>KY-CORPORATE</v>
      </c>
    </row>
    <row r="1415" spans="1:14" hidden="1">
      <c r="A1415" s="39" t="s">
        <v>95</v>
      </c>
      <c r="B1415" s="39" t="s">
        <v>96</v>
      </c>
      <c r="C1415" s="39" t="s">
        <v>56</v>
      </c>
      <c r="D1415" s="43">
        <v>43164</v>
      </c>
      <c r="E1415" s="39" t="s">
        <v>35</v>
      </c>
      <c r="F1415" s="39" t="s">
        <v>45</v>
      </c>
      <c r="G1415" s="39" t="s">
        <v>275</v>
      </c>
      <c r="H1415" s="39" t="s">
        <v>1172</v>
      </c>
      <c r="I1415" s="39" t="s">
        <v>99</v>
      </c>
      <c r="J1415" s="44">
        <v>-218.83</v>
      </c>
      <c r="K1415" s="39" t="s">
        <v>100</v>
      </c>
      <c r="L1415" s="39" t="s">
        <v>64</v>
      </c>
      <c r="M1415" s="39" t="str">
        <f>+VLOOKUP(C1415/1,Map!A:B,2,FALSE)</f>
        <v>Other revenue - late payment charge</v>
      </c>
      <c r="N1415" s="39" t="str">
        <f>+VLOOKUP(L1415/1,Map!E:G,3,FALSE)</f>
        <v>KY-NORTH</v>
      </c>
    </row>
    <row r="1416" spans="1:14" hidden="1">
      <c r="A1416" s="39" t="s">
        <v>95</v>
      </c>
      <c r="B1416" s="39" t="s">
        <v>96</v>
      </c>
      <c r="C1416" s="39" t="s">
        <v>56</v>
      </c>
      <c r="D1416" s="43">
        <v>43164</v>
      </c>
      <c r="E1416" s="39" t="s">
        <v>35</v>
      </c>
      <c r="F1416" s="39" t="s">
        <v>45</v>
      </c>
      <c r="G1416" s="39" t="s">
        <v>275</v>
      </c>
      <c r="H1416" s="39" t="s">
        <v>1173</v>
      </c>
      <c r="I1416" s="39" t="s">
        <v>244</v>
      </c>
      <c r="J1416" s="44">
        <v>35.67</v>
      </c>
      <c r="K1416" s="39" t="s">
        <v>100</v>
      </c>
      <c r="L1416" s="39" t="s">
        <v>60</v>
      </c>
      <c r="M1416" s="39" t="str">
        <f>+VLOOKUP(C1416/1,Map!A:B,2,FALSE)</f>
        <v>Other revenue - late payment charge</v>
      </c>
      <c r="N1416" s="39" t="str">
        <f>+VLOOKUP(L1416/1,Map!E:G,3,FALSE)</f>
        <v>KY-CENTRAL</v>
      </c>
    </row>
    <row r="1417" spans="1:14" hidden="1">
      <c r="A1417" s="39" t="s">
        <v>95</v>
      </c>
      <c r="B1417" s="39" t="s">
        <v>96</v>
      </c>
      <c r="C1417" s="39" t="s">
        <v>56</v>
      </c>
      <c r="D1417" s="43">
        <v>43164</v>
      </c>
      <c r="E1417" s="39" t="s">
        <v>35</v>
      </c>
      <c r="F1417" s="39" t="s">
        <v>45</v>
      </c>
      <c r="G1417" s="39" t="s">
        <v>275</v>
      </c>
      <c r="H1417" s="39" t="s">
        <v>1173</v>
      </c>
      <c r="I1417" s="39" t="s">
        <v>244</v>
      </c>
      <c r="J1417" s="44">
        <v>5.27</v>
      </c>
      <c r="K1417" s="39" t="s">
        <v>100</v>
      </c>
      <c r="L1417" s="39" t="s">
        <v>58</v>
      </c>
      <c r="M1417" s="39" t="str">
        <f>+VLOOKUP(C1417/1,Map!A:B,2,FALSE)</f>
        <v>Other revenue - late payment charge</v>
      </c>
      <c r="N1417" s="39" t="str">
        <f>+VLOOKUP(L1417/1,Map!E:G,3,FALSE)</f>
        <v>KY-CORPORATE</v>
      </c>
    </row>
    <row r="1418" spans="1:14" hidden="1">
      <c r="A1418" s="39" t="s">
        <v>95</v>
      </c>
      <c r="B1418" s="39" t="s">
        <v>96</v>
      </c>
      <c r="C1418" s="39" t="s">
        <v>56</v>
      </c>
      <c r="D1418" s="43">
        <v>43161</v>
      </c>
      <c r="E1418" s="39" t="s">
        <v>35</v>
      </c>
      <c r="F1418" s="39" t="s">
        <v>45</v>
      </c>
      <c r="G1418" s="39" t="s">
        <v>275</v>
      </c>
      <c r="H1418" s="39" t="s">
        <v>1174</v>
      </c>
      <c r="I1418" s="39" t="s">
        <v>99</v>
      </c>
      <c r="J1418" s="44">
        <v>-7.07</v>
      </c>
      <c r="K1418" s="39" t="s">
        <v>100</v>
      </c>
      <c r="L1418" s="39" t="s">
        <v>60</v>
      </c>
      <c r="M1418" s="39" t="str">
        <f>+VLOOKUP(C1418/1,Map!A:B,2,FALSE)</f>
        <v>Other revenue - late payment charge</v>
      </c>
      <c r="N1418" s="39" t="str">
        <f>+VLOOKUP(L1418/1,Map!E:G,3,FALSE)</f>
        <v>KY-CENTRAL</v>
      </c>
    </row>
    <row r="1419" spans="1:14" hidden="1">
      <c r="A1419" s="39" t="s">
        <v>95</v>
      </c>
      <c r="B1419" s="39" t="s">
        <v>96</v>
      </c>
      <c r="C1419" s="39" t="s">
        <v>56</v>
      </c>
      <c r="D1419" s="43">
        <v>43162</v>
      </c>
      <c r="E1419" s="39" t="s">
        <v>35</v>
      </c>
      <c r="F1419" s="39" t="s">
        <v>45</v>
      </c>
      <c r="G1419" s="39" t="s">
        <v>275</v>
      </c>
      <c r="H1419" s="39" t="s">
        <v>1175</v>
      </c>
      <c r="I1419" s="39" t="s">
        <v>99</v>
      </c>
      <c r="J1419" s="44">
        <v>-3.95</v>
      </c>
      <c r="K1419" s="39" t="s">
        <v>100</v>
      </c>
      <c r="L1419" s="39" t="s">
        <v>60</v>
      </c>
      <c r="M1419" s="39" t="str">
        <f>+VLOOKUP(C1419/1,Map!A:B,2,FALSE)</f>
        <v>Other revenue - late payment charge</v>
      </c>
      <c r="N1419" s="39" t="str">
        <f>+VLOOKUP(L1419/1,Map!E:G,3,FALSE)</f>
        <v>KY-CENTRAL</v>
      </c>
    </row>
    <row r="1420" spans="1:14" hidden="1">
      <c r="A1420" s="39" t="s">
        <v>95</v>
      </c>
      <c r="B1420" s="39" t="s">
        <v>96</v>
      </c>
      <c r="C1420" s="39" t="s">
        <v>56</v>
      </c>
      <c r="D1420" s="43">
        <v>43164</v>
      </c>
      <c r="E1420" s="39" t="s">
        <v>35</v>
      </c>
      <c r="F1420" s="39" t="s">
        <v>45</v>
      </c>
      <c r="G1420" s="39" t="s">
        <v>275</v>
      </c>
      <c r="H1420" s="39" t="s">
        <v>1176</v>
      </c>
      <c r="I1420" s="39" t="s">
        <v>99</v>
      </c>
      <c r="J1420" s="44">
        <v>-1.82</v>
      </c>
      <c r="K1420" s="39" t="s">
        <v>100</v>
      </c>
      <c r="L1420" s="39" t="s">
        <v>60</v>
      </c>
      <c r="M1420" s="39" t="str">
        <f>+VLOOKUP(C1420/1,Map!A:B,2,FALSE)</f>
        <v>Other revenue - late payment charge</v>
      </c>
      <c r="N1420" s="39" t="str">
        <f>+VLOOKUP(L1420/1,Map!E:G,3,FALSE)</f>
        <v>KY-CENTRAL</v>
      </c>
    </row>
    <row r="1421" spans="1:14" hidden="1">
      <c r="A1421" s="39" t="s">
        <v>95</v>
      </c>
      <c r="B1421" s="39" t="s">
        <v>96</v>
      </c>
      <c r="C1421" s="39" t="s">
        <v>56</v>
      </c>
      <c r="D1421" s="43">
        <v>43164</v>
      </c>
      <c r="E1421" s="39" t="s">
        <v>35</v>
      </c>
      <c r="F1421" s="39" t="s">
        <v>45</v>
      </c>
      <c r="G1421" s="39" t="s">
        <v>275</v>
      </c>
      <c r="H1421" s="39" t="s">
        <v>1176</v>
      </c>
      <c r="I1421" s="39" t="s">
        <v>99</v>
      </c>
      <c r="J1421" s="44">
        <v>-0.41</v>
      </c>
      <c r="K1421" s="39" t="s">
        <v>100</v>
      </c>
      <c r="L1421" s="39" t="s">
        <v>58</v>
      </c>
      <c r="M1421" s="39" t="str">
        <f>+VLOOKUP(C1421/1,Map!A:B,2,FALSE)</f>
        <v>Other revenue - late payment charge</v>
      </c>
      <c r="N1421" s="39" t="str">
        <f>+VLOOKUP(L1421/1,Map!E:G,3,FALSE)</f>
        <v>KY-CORPORATE</v>
      </c>
    </row>
    <row r="1422" spans="1:14" hidden="1">
      <c r="A1422" s="39" t="s">
        <v>95</v>
      </c>
      <c r="B1422" s="39" t="s">
        <v>96</v>
      </c>
      <c r="C1422" s="39" t="s">
        <v>56</v>
      </c>
      <c r="D1422" s="43">
        <v>43165</v>
      </c>
      <c r="E1422" s="39" t="s">
        <v>35</v>
      </c>
      <c r="F1422" s="39" t="s">
        <v>45</v>
      </c>
      <c r="G1422" s="39" t="s">
        <v>275</v>
      </c>
      <c r="H1422" s="39" t="s">
        <v>1177</v>
      </c>
      <c r="I1422" s="39" t="s">
        <v>99</v>
      </c>
      <c r="J1422" s="44">
        <v>-25.41</v>
      </c>
      <c r="K1422" s="39" t="s">
        <v>100</v>
      </c>
      <c r="L1422" s="39" t="s">
        <v>58</v>
      </c>
      <c r="M1422" s="39" t="str">
        <f>+VLOOKUP(C1422/1,Map!A:B,2,FALSE)</f>
        <v>Other revenue - late payment charge</v>
      </c>
      <c r="N1422" s="39" t="str">
        <f>+VLOOKUP(L1422/1,Map!E:G,3,FALSE)</f>
        <v>KY-CORPORATE</v>
      </c>
    </row>
    <row r="1423" spans="1:14" hidden="1">
      <c r="A1423" s="39" t="s">
        <v>95</v>
      </c>
      <c r="B1423" s="39" t="s">
        <v>96</v>
      </c>
      <c r="C1423" s="39" t="s">
        <v>56</v>
      </c>
      <c r="D1423" s="43">
        <v>43165</v>
      </c>
      <c r="E1423" s="39" t="s">
        <v>35</v>
      </c>
      <c r="F1423" s="39" t="s">
        <v>45</v>
      </c>
      <c r="G1423" s="39" t="s">
        <v>275</v>
      </c>
      <c r="H1423" s="39" t="s">
        <v>1177</v>
      </c>
      <c r="I1423" s="39" t="s">
        <v>99</v>
      </c>
      <c r="J1423" s="44">
        <v>-130.91999999999999</v>
      </c>
      <c r="K1423" s="39" t="s">
        <v>100</v>
      </c>
      <c r="L1423" s="39" t="s">
        <v>64</v>
      </c>
      <c r="M1423" s="39" t="str">
        <f>+VLOOKUP(C1423/1,Map!A:B,2,FALSE)</f>
        <v>Other revenue - late payment charge</v>
      </c>
      <c r="N1423" s="39" t="str">
        <f>+VLOOKUP(L1423/1,Map!E:G,3,FALSE)</f>
        <v>KY-NORTH</v>
      </c>
    </row>
    <row r="1424" spans="1:14" hidden="1">
      <c r="A1424" s="39" t="s">
        <v>95</v>
      </c>
      <c r="B1424" s="39" t="s">
        <v>96</v>
      </c>
      <c r="C1424" s="39" t="s">
        <v>56</v>
      </c>
      <c r="D1424" s="43">
        <v>43165</v>
      </c>
      <c r="E1424" s="39" t="s">
        <v>35</v>
      </c>
      <c r="F1424" s="39" t="s">
        <v>45</v>
      </c>
      <c r="G1424" s="39" t="s">
        <v>275</v>
      </c>
      <c r="H1424" s="39" t="s">
        <v>1177</v>
      </c>
      <c r="I1424" s="39" t="s">
        <v>99</v>
      </c>
      <c r="J1424" s="44">
        <v>-558.01</v>
      </c>
      <c r="K1424" s="39" t="s">
        <v>100</v>
      </c>
      <c r="L1424" s="39" t="s">
        <v>66</v>
      </c>
      <c r="M1424" s="39" t="str">
        <f>+VLOOKUP(C1424/1,Map!A:B,2,FALSE)</f>
        <v>Other revenue - late payment charge</v>
      </c>
      <c r="N1424" s="39" t="str">
        <f>+VLOOKUP(L1424/1,Map!E:G,3,FALSE)</f>
        <v>KY-OWENTON WW</v>
      </c>
    </row>
    <row r="1425" spans="1:14" hidden="1">
      <c r="A1425" s="39" t="s">
        <v>95</v>
      </c>
      <c r="B1425" s="39" t="s">
        <v>96</v>
      </c>
      <c r="C1425" s="39" t="s">
        <v>56</v>
      </c>
      <c r="D1425" s="43">
        <v>43165</v>
      </c>
      <c r="E1425" s="39" t="s">
        <v>35</v>
      </c>
      <c r="F1425" s="39" t="s">
        <v>45</v>
      </c>
      <c r="G1425" s="39" t="s">
        <v>275</v>
      </c>
      <c r="H1425" s="39" t="s">
        <v>1177</v>
      </c>
      <c r="I1425" s="39" t="s">
        <v>99</v>
      </c>
      <c r="J1425" s="44">
        <v>-5816.76</v>
      </c>
      <c r="K1425" s="39" t="s">
        <v>100</v>
      </c>
      <c r="L1425" s="39" t="s">
        <v>60</v>
      </c>
      <c r="M1425" s="39" t="str">
        <f>+VLOOKUP(C1425/1,Map!A:B,2,FALSE)</f>
        <v>Other revenue - late payment charge</v>
      </c>
      <c r="N1425" s="39" t="str">
        <f>+VLOOKUP(L1425/1,Map!E:G,3,FALSE)</f>
        <v>KY-CENTRAL</v>
      </c>
    </row>
    <row r="1426" spans="1:14" hidden="1">
      <c r="A1426" s="39" t="s">
        <v>95</v>
      </c>
      <c r="B1426" s="39" t="s">
        <v>96</v>
      </c>
      <c r="C1426" s="39" t="s">
        <v>56</v>
      </c>
      <c r="D1426" s="43">
        <v>43166</v>
      </c>
      <c r="E1426" s="39" t="s">
        <v>35</v>
      </c>
      <c r="F1426" s="39" t="s">
        <v>45</v>
      </c>
      <c r="G1426" s="39" t="s">
        <v>275</v>
      </c>
      <c r="H1426" s="39" t="s">
        <v>1178</v>
      </c>
      <c r="I1426" s="39" t="s">
        <v>99</v>
      </c>
      <c r="J1426" s="44">
        <v>-2269.9899999999998</v>
      </c>
      <c r="K1426" s="39" t="s">
        <v>100</v>
      </c>
      <c r="L1426" s="39" t="s">
        <v>60</v>
      </c>
      <c r="M1426" s="39" t="str">
        <f>+VLOOKUP(C1426/1,Map!A:B,2,FALSE)</f>
        <v>Other revenue - late payment charge</v>
      </c>
      <c r="N1426" s="39" t="str">
        <f>+VLOOKUP(L1426/1,Map!E:G,3,FALSE)</f>
        <v>KY-CENTRAL</v>
      </c>
    </row>
    <row r="1427" spans="1:14" hidden="1">
      <c r="A1427" s="39" t="s">
        <v>95</v>
      </c>
      <c r="B1427" s="39" t="s">
        <v>96</v>
      </c>
      <c r="C1427" s="39" t="s">
        <v>56</v>
      </c>
      <c r="D1427" s="43">
        <v>43166</v>
      </c>
      <c r="E1427" s="39" t="s">
        <v>35</v>
      </c>
      <c r="F1427" s="39" t="s">
        <v>45</v>
      </c>
      <c r="G1427" s="39" t="s">
        <v>275</v>
      </c>
      <c r="H1427" s="39" t="s">
        <v>1178</v>
      </c>
      <c r="I1427" s="39" t="s">
        <v>99</v>
      </c>
      <c r="J1427" s="44">
        <v>-71.67</v>
      </c>
      <c r="K1427" s="39" t="s">
        <v>100</v>
      </c>
      <c r="L1427" s="39" t="s">
        <v>64</v>
      </c>
      <c r="M1427" s="39" t="str">
        <f>+VLOOKUP(C1427/1,Map!A:B,2,FALSE)</f>
        <v>Other revenue - late payment charge</v>
      </c>
      <c r="N1427" s="39" t="str">
        <f>+VLOOKUP(L1427/1,Map!E:G,3,FALSE)</f>
        <v>KY-NORTH</v>
      </c>
    </row>
    <row r="1428" spans="1:14" hidden="1">
      <c r="A1428" s="39" t="s">
        <v>95</v>
      </c>
      <c r="B1428" s="39" t="s">
        <v>96</v>
      </c>
      <c r="C1428" s="39" t="s">
        <v>56</v>
      </c>
      <c r="D1428" s="43">
        <v>43166</v>
      </c>
      <c r="E1428" s="39" t="s">
        <v>35</v>
      </c>
      <c r="F1428" s="39" t="s">
        <v>45</v>
      </c>
      <c r="G1428" s="39" t="s">
        <v>275</v>
      </c>
      <c r="H1428" s="39" t="s">
        <v>1178</v>
      </c>
      <c r="I1428" s="39" t="s">
        <v>99</v>
      </c>
      <c r="J1428" s="44">
        <v>-27.61</v>
      </c>
      <c r="K1428" s="39" t="s">
        <v>100</v>
      </c>
      <c r="L1428" s="39" t="s">
        <v>58</v>
      </c>
      <c r="M1428" s="39" t="str">
        <f>+VLOOKUP(C1428/1,Map!A:B,2,FALSE)</f>
        <v>Other revenue - late payment charge</v>
      </c>
      <c r="N1428" s="39" t="str">
        <f>+VLOOKUP(L1428/1,Map!E:G,3,FALSE)</f>
        <v>KY-CORPORATE</v>
      </c>
    </row>
    <row r="1429" spans="1:14" hidden="1">
      <c r="A1429" s="39" t="s">
        <v>95</v>
      </c>
      <c r="B1429" s="39" t="s">
        <v>96</v>
      </c>
      <c r="C1429" s="39" t="s">
        <v>56</v>
      </c>
      <c r="D1429" s="43">
        <v>43166</v>
      </c>
      <c r="E1429" s="39" t="s">
        <v>35</v>
      </c>
      <c r="F1429" s="39" t="s">
        <v>45</v>
      </c>
      <c r="G1429" s="39" t="s">
        <v>275</v>
      </c>
      <c r="H1429" s="39" t="s">
        <v>1178</v>
      </c>
      <c r="I1429" s="39" t="s">
        <v>99</v>
      </c>
      <c r="J1429" s="44">
        <v>-46.36</v>
      </c>
      <c r="K1429" s="39" t="s">
        <v>100</v>
      </c>
      <c r="L1429" s="39" t="s">
        <v>66</v>
      </c>
      <c r="M1429" s="39" t="str">
        <f>+VLOOKUP(C1429/1,Map!A:B,2,FALSE)</f>
        <v>Other revenue - late payment charge</v>
      </c>
      <c r="N1429" s="39" t="str">
        <f>+VLOOKUP(L1429/1,Map!E:G,3,FALSE)</f>
        <v>KY-OWENTON WW</v>
      </c>
    </row>
    <row r="1430" spans="1:14" hidden="1">
      <c r="A1430" s="39" t="s">
        <v>95</v>
      </c>
      <c r="B1430" s="39" t="s">
        <v>96</v>
      </c>
      <c r="C1430" s="39" t="s">
        <v>56</v>
      </c>
      <c r="D1430" s="43">
        <v>43164</v>
      </c>
      <c r="E1430" s="39" t="s">
        <v>35</v>
      </c>
      <c r="F1430" s="39" t="s">
        <v>45</v>
      </c>
      <c r="G1430" s="39" t="s">
        <v>275</v>
      </c>
      <c r="H1430" s="39" t="s">
        <v>1179</v>
      </c>
      <c r="I1430" s="39" t="s">
        <v>244</v>
      </c>
      <c r="J1430" s="44">
        <v>4.6900000000000004</v>
      </c>
      <c r="K1430" s="39" t="s">
        <v>100</v>
      </c>
      <c r="L1430" s="39" t="s">
        <v>64</v>
      </c>
      <c r="M1430" s="39" t="str">
        <f>+VLOOKUP(C1430/1,Map!A:B,2,FALSE)</f>
        <v>Other revenue - late payment charge</v>
      </c>
      <c r="N1430" s="39" t="str">
        <f>+VLOOKUP(L1430/1,Map!E:G,3,FALSE)</f>
        <v>KY-NORTH</v>
      </c>
    </row>
    <row r="1431" spans="1:14" hidden="1">
      <c r="A1431" s="39" t="s">
        <v>95</v>
      </c>
      <c r="B1431" s="39" t="s">
        <v>96</v>
      </c>
      <c r="C1431" s="39" t="s">
        <v>56</v>
      </c>
      <c r="D1431" s="43">
        <v>43164</v>
      </c>
      <c r="E1431" s="39" t="s">
        <v>35</v>
      </c>
      <c r="F1431" s="39" t="s">
        <v>45</v>
      </c>
      <c r="G1431" s="39" t="s">
        <v>275</v>
      </c>
      <c r="H1431" s="39" t="s">
        <v>1179</v>
      </c>
      <c r="I1431" s="39" t="s">
        <v>244</v>
      </c>
      <c r="J1431" s="44">
        <v>7.69</v>
      </c>
      <c r="K1431" s="39" t="s">
        <v>100</v>
      </c>
      <c r="L1431" s="39" t="s">
        <v>60</v>
      </c>
      <c r="M1431" s="39" t="str">
        <f>+VLOOKUP(C1431/1,Map!A:B,2,FALSE)</f>
        <v>Other revenue - late payment charge</v>
      </c>
      <c r="N1431" s="39" t="str">
        <f>+VLOOKUP(L1431/1,Map!E:G,3,FALSE)</f>
        <v>KY-CENTRAL</v>
      </c>
    </row>
    <row r="1432" spans="1:14" hidden="1">
      <c r="A1432" s="39" t="s">
        <v>95</v>
      </c>
      <c r="B1432" s="39" t="s">
        <v>96</v>
      </c>
      <c r="C1432" s="39" t="s">
        <v>56</v>
      </c>
      <c r="D1432" s="43">
        <v>43160</v>
      </c>
      <c r="E1432" s="39" t="s">
        <v>35</v>
      </c>
      <c r="F1432" s="39" t="s">
        <v>45</v>
      </c>
      <c r="G1432" s="39" t="s">
        <v>275</v>
      </c>
      <c r="H1432" s="39" t="s">
        <v>1180</v>
      </c>
      <c r="I1432" s="39" t="s">
        <v>244</v>
      </c>
      <c r="J1432" s="44">
        <v>2.38</v>
      </c>
      <c r="K1432" s="39" t="s">
        <v>100</v>
      </c>
      <c r="L1432" s="39" t="s">
        <v>60</v>
      </c>
      <c r="M1432" s="39" t="str">
        <f>+VLOOKUP(C1432/1,Map!A:B,2,FALSE)</f>
        <v>Other revenue - late payment charge</v>
      </c>
      <c r="N1432" s="39" t="str">
        <f>+VLOOKUP(L1432/1,Map!E:G,3,FALSE)</f>
        <v>KY-CENTRAL</v>
      </c>
    </row>
    <row r="1433" spans="1:14" hidden="1">
      <c r="A1433" s="39" t="s">
        <v>95</v>
      </c>
      <c r="B1433" s="39" t="s">
        <v>96</v>
      </c>
      <c r="C1433" s="39" t="s">
        <v>56</v>
      </c>
      <c r="D1433" s="43">
        <v>43165</v>
      </c>
      <c r="E1433" s="39" t="s">
        <v>35</v>
      </c>
      <c r="F1433" s="39" t="s">
        <v>45</v>
      </c>
      <c r="G1433" s="39" t="s">
        <v>275</v>
      </c>
      <c r="H1433" s="39" t="s">
        <v>1181</v>
      </c>
      <c r="I1433" s="39" t="s">
        <v>244</v>
      </c>
      <c r="J1433" s="44">
        <v>7.97</v>
      </c>
      <c r="K1433" s="39" t="s">
        <v>100</v>
      </c>
      <c r="L1433" s="39" t="s">
        <v>60</v>
      </c>
      <c r="M1433" s="39" t="str">
        <f>+VLOOKUP(C1433/1,Map!A:B,2,FALSE)</f>
        <v>Other revenue - late payment charge</v>
      </c>
      <c r="N1433" s="39" t="str">
        <f>+VLOOKUP(L1433/1,Map!E:G,3,FALSE)</f>
        <v>KY-CENTRAL</v>
      </c>
    </row>
    <row r="1434" spans="1:14" hidden="1">
      <c r="A1434" s="39" t="s">
        <v>95</v>
      </c>
      <c r="B1434" s="39" t="s">
        <v>96</v>
      </c>
      <c r="C1434" s="39" t="s">
        <v>56</v>
      </c>
      <c r="D1434" s="43">
        <v>43165</v>
      </c>
      <c r="E1434" s="39" t="s">
        <v>35</v>
      </c>
      <c r="F1434" s="39" t="s">
        <v>45</v>
      </c>
      <c r="G1434" s="39" t="s">
        <v>275</v>
      </c>
      <c r="H1434" s="39" t="s">
        <v>1182</v>
      </c>
      <c r="I1434" s="39" t="s">
        <v>244</v>
      </c>
      <c r="J1434" s="44">
        <v>1.97</v>
      </c>
      <c r="K1434" s="39" t="s">
        <v>100</v>
      </c>
      <c r="L1434" s="39" t="s">
        <v>60</v>
      </c>
      <c r="M1434" s="39" t="str">
        <f>+VLOOKUP(C1434/1,Map!A:B,2,FALSE)</f>
        <v>Other revenue - late payment charge</v>
      </c>
      <c r="N1434" s="39" t="str">
        <f>+VLOOKUP(L1434/1,Map!E:G,3,FALSE)</f>
        <v>KY-CENTRAL</v>
      </c>
    </row>
    <row r="1435" spans="1:14" hidden="1">
      <c r="A1435" s="39" t="s">
        <v>95</v>
      </c>
      <c r="B1435" s="39" t="s">
        <v>96</v>
      </c>
      <c r="C1435" s="39" t="s">
        <v>56</v>
      </c>
      <c r="D1435" s="43">
        <v>43165</v>
      </c>
      <c r="E1435" s="39" t="s">
        <v>35</v>
      </c>
      <c r="F1435" s="39" t="s">
        <v>45</v>
      </c>
      <c r="G1435" s="39" t="s">
        <v>275</v>
      </c>
      <c r="H1435" s="39" t="s">
        <v>1183</v>
      </c>
      <c r="I1435" s="39" t="s">
        <v>244</v>
      </c>
      <c r="J1435" s="44">
        <v>6.66</v>
      </c>
      <c r="K1435" s="39" t="s">
        <v>100</v>
      </c>
      <c r="L1435" s="39" t="s">
        <v>64</v>
      </c>
      <c r="M1435" s="39" t="str">
        <f>+VLOOKUP(C1435/1,Map!A:B,2,FALSE)</f>
        <v>Other revenue - late payment charge</v>
      </c>
      <c r="N1435" s="39" t="str">
        <f>+VLOOKUP(L1435/1,Map!E:G,3,FALSE)</f>
        <v>KY-NORTH</v>
      </c>
    </row>
    <row r="1436" spans="1:14" hidden="1">
      <c r="A1436" s="39" t="s">
        <v>95</v>
      </c>
      <c r="B1436" s="39" t="s">
        <v>96</v>
      </c>
      <c r="C1436" s="39" t="s">
        <v>56</v>
      </c>
      <c r="D1436" s="43">
        <v>43165</v>
      </c>
      <c r="E1436" s="39" t="s">
        <v>35</v>
      </c>
      <c r="F1436" s="39" t="s">
        <v>45</v>
      </c>
      <c r="G1436" s="39" t="s">
        <v>275</v>
      </c>
      <c r="H1436" s="39" t="s">
        <v>1183</v>
      </c>
      <c r="I1436" s="39" t="s">
        <v>244</v>
      </c>
      <c r="J1436" s="44">
        <v>8.42</v>
      </c>
      <c r="K1436" s="39" t="s">
        <v>100</v>
      </c>
      <c r="L1436" s="39" t="s">
        <v>66</v>
      </c>
      <c r="M1436" s="39" t="str">
        <f>+VLOOKUP(C1436/1,Map!A:B,2,FALSE)</f>
        <v>Other revenue - late payment charge</v>
      </c>
      <c r="N1436" s="39" t="str">
        <f>+VLOOKUP(L1436/1,Map!E:G,3,FALSE)</f>
        <v>KY-OWENTON WW</v>
      </c>
    </row>
    <row r="1437" spans="1:14" hidden="1">
      <c r="A1437" s="39" t="s">
        <v>95</v>
      </c>
      <c r="B1437" s="39" t="s">
        <v>96</v>
      </c>
      <c r="C1437" s="39" t="s">
        <v>56</v>
      </c>
      <c r="D1437" s="43">
        <v>43165</v>
      </c>
      <c r="E1437" s="39" t="s">
        <v>35</v>
      </c>
      <c r="F1437" s="39" t="s">
        <v>45</v>
      </c>
      <c r="G1437" s="39" t="s">
        <v>275</v>
      </c>
      <c r="H1437" s="39" t="s">
        <v>1183</v>
      </c>
      <c r="I1437" s="39" t="s">
        <v>244</v>
      </c>
      <c r="J1437" s="44">
        <v>0.02</v>
      </c>
      <c r="K1437" s="39" t="s">
        <v>100</v>
      </c>
      <c r="L1437" s="39" t="s">
        <v>58</v>
      </c>
      <c r="M1437" s="39" t="str">
        <f>+VLOOKUP(C1437/1,Map!A:B,2,FALSE)</f>
        <v>Other revenue - late payment charge</v>
      </c>
      <c r="N1437" s="39" t="str">
        <f>+VLOOKUP(L1437/1,Map!E:G,3,FALSE)</f>
        <v>KY-CORPORATE</v>
      </c>
    </row>
    <row r="1438" spans="1:14" hidden="1">
      <c r="A1438" s="39" t="s">
        <v>95</v>
      </c>
      <c r="B1438" s="39" t="s">
        <v>96</v>
      </c>
      <c r="C1438" s="39" t="s">
        <v>56</v>
      </c>
      <c r="D1438" s="43">
        <v>43165</v>
      </c>
      <c r="E1438" s="39" t="s">
        <v>35</v>
      </c>
      <c r="F1438" s="39" t="s">
        <v>45</v>
      </c>
      <c r="G1438" s="39" t="s">
        <v>275</v>
      </c>
      <c r="H1438" s="39" t="s">
        <v>1184</v>
      </c>
      <c r="I1438" s="39" t="s">
        <v>244</v>
      </c>
      <c r="J1438" s="44">
        <v>12.36</v>
      </c>
      <c r="K1438" s="39" t="s">
        <v>100</v>
      </c>
      <c r="L1438" s="39" t="s">
        <v>60</v>
      </c>
      <c r="M1438" s="39" t="str">
        <f>+VLOOKUP(C1438/1,Map!A:B,2,FALSE)</f>
        <v>Other revenue - late payment charge</v>
      </c>
      <c r="N1438" s="39" t="str">
        <f>+VLOOKUP(L1438/1,Map!E:G,3,FALSE)</f>
        <v>KY-CENTRAL</v>
      </c>
    </row>
    <row r="1439" spans="1:14" hidden="1">
      <c r="A1439" s="39" t="s">
        <v>95</v>
      </c>
      <c r="B1439" s="39" t="s">
        <v>96</v>
      </c>
      <c r="C1439" s="39" t="s">
        <v>56</v>
      </c>
      <c r="D1439" s="43">
        <v>43166</v>
      </c>
      <c r="E1439" s="39" t="s">
        <v>35</v>
      </c>
      <c r="F1439" s="39" t="s">
        <v>45</v>
      </c>
      <c r="G1439" s="39" t="s">
        <v>275</v>
      </c>
      <c r="H1439" s="39" t="s">
        <v>1185</v>
      </c>
      <c r="I1439" s="39" t="s">
        <v>244</v>
      </c>
      <c r="J1439" s="44">
        <v>35.11</v>
      </c>
      <c r="K1439" s="39" t="s">
        <v>100</v>
      </c>
      <c r="L1439" s="39" t="s">
        <v>60</v>
      </c>
      <c r="M1439" s="39" t="str">
        <f>+VLOOKUP(C1439/1,Map!A:B,2,FALSE)</f>
        <v>Other revenue - late payment charge</v>
      </c>
      <c r="N1439" s="39" t="str">
        <f>+VLOOKUP(L1439/1,Map!E:G,3,FALSE)</f>
        <v>KY-CENTRAL</v>
      </c>
    </row>
    <row r="1440" spans="1:14" hidden="1">
      <c r="A1440" s="39" t="s">
        <v>95</v>
      </c>
      <c r="B1440" s="39" t="s">
        <v>96</v>
      </c>
      <c r="C1440" s="39" t="s">
        <v>56</v>
      </c>
      <c r="D1440" s="43">
        <v>43166</v>
      </c>
      <c r="E1440" s="39" t="s">
        <v>35</v>
      </c>
      <c r="F1440" s="39" t="s">
        <v>45</v>
      </c>
      <c r="G1440" s="39" t="s">
        <v>275</v>
      </c>
      <c r="H1440" s="39" t="s">
        <v>1186</v>
      </c>
      <c r="I1440" s="39" t="s">
        <v>99</v>
      </c>
      <c r="J1440" s="44">
        <v>-1.41</v>
      </c>
      <c r="K1440" s="39" t="s">
        <v>100</v>
      </c>
      <c r="L1440" s="39" t="s">
        <v>58</v>
      </c>
      <c r="M1440" s="39" t="str">
        <f>+VLOOKUP(C1440/1,Map!A:B,2,FALSE)</f>
        <v>Other revenue - late payment charge</v>
      </c>
      <c r="N1440" s="39" t="str">
        <f>+VLOOKUP(L1440/1,Map!E:G,3,FALSE)</f>
        <v>KY-CORPORATE</v>
      </c>
    </row>
    <row r="1441" spans="1:14" hidden="1">
      <c r="A1441" s="39" t="s">
        <v>95</v>
      </c>
      <c r="B1441" s="39" t="s">
        <v>96</v>
      </c>
      <c r="C1441" s="39" t="s">
        <v>56</v>
      </c>
      <c r="D1441" s="43">
        <v>43166</v>
      </c>
      <c r="E1441" s="39" t="s">
        <v>35</v>
      </c>
      <c r="F1441" s="39" t="s">
        <v>45</v>
      </c>
      <c r="G1441" s="39" t="s">
        <v>275</v>
      </c>
      <c r="H1441" s="39" t="s">
        <v>1187</v>
      </c>
      <c r="I1441" s="39" t="s">
        <v>99</v>
      </c>
      <c r="J1441" s="44">
        <v>-22.81</v>
      </c>
      <c r="K1441" s="39" t="s">
        <v>100</v>
      </c>
      <c r="L1441" s="39" t="s">
        <v>60</v>
      </c>
      <c r="M1441" s="39" t="str">
        <f>+VLOOKUP(C1441/1,Map!A:B,2,FALSE)</f>
        <v>Other revenue - late payment charge</v>
      </c>
      <c r="N1441" s="39" t="str">
        <f>+VLOOKUP(L1441/1,Map!E:G,3,FALSE)</f>
        <v>KY-CENTRAL</v>
      </c>
    </row>
    <row r="1442" spans="1:14" hidden="1">
      <c r="A1442" s="39" t="s">
        <v>95</v>
      </c>
      <c r="B1442" s="39" t="s">
        <v>96</v>
      </c>
      <c r="C1442" s="39" t="s">
        <v>56</v>
      </c>
      <c r="D1442" s="43">
        <v>43166</v>
      </c>
      <c r="E1442" s="39" t="s">
        <v>35</v>
      </c>
      <c r="F1442" s="39" t="s">
        <v>45</v>
      </c>
      <c r="G1442" s="39" t="s">
        <v>275</v>
      </c>
      <c r="H1442" s="39" t="s">
        <v>1187</v>
      </c>
      <c r="I1442" s="39" t="s">
        <v>99</v>
      </c>
      <c r="J1442" s="44">
        <v>-2.76</v>
      </c>
      <c r="K1442" s="39" t="s">
        <v>100</v>
      </c>
      <c r="L1442" s="39" t="s">
        <v>64</v>
      </c>
      <c r="M1442" s="39" t="str">
        <f>+VLOOKUP(C1442/1,Map!A:B,2,FALSE)</f>
        <v>Other revenue - late payment charge</v>
      </c>
      <c r="N1442" s="39" t="str">
        <f>+VLOOKUP(L1442/1,Map!E:G,3,FALSE)</f>
        <v>KY-NORTH</v>
      </c>
    </row>
    <row r="1443" spans="1:14" hidden="1">
      <c r="A1443" s="39" t="s">
        <v>95</v>
      </c>
      <c r="B1443" s="39" t="s">
        <v>96</v>
      </c>
      <c r="C1443" s="39" t="s">
        <v>56</v>
      </c>
      <c r="D1443" s="43">
        <v>43165</v>
      </c>
      <c r="E1443" s="39" t="s">
        <v>35</v>
      </c>
      <c r="F1443" s="39" t="s">
        <v>45</v>
      </c>
      <c r="G1443" s="39" t="s">
        <v>275</v>
      </c>
      <c r="H1443" s="39" t="s">
        <v>1188</v>
      </c>
      <c r="I1443" s="39" t="s">
        <v>99</v>
      </c>
      <c r="J1443" s="44">
        <v>-18.86</v>
      </c>
      <c r="K1443" s="39" t="s">
        <v>100</v>
      </c>
      <c r="L1443" s="39" t="s">
        <v>60</v>
      </c>
      <c r="M1443" s="39" t="str">
        <f>+VLOOKUP(C1443/1,Map!A:B,2,FALSE)</f>
        <v>Other revenue - late payment charge</v>
      </c>
      <c r="N1443" s="39" t="str">
        <f>+VLOOKUP(L1443/1,Map!E:G,3,FALSE)</f>
        <v>KY-CENTRAL</v>
      </c>
    </row>
    <row r="1444" spans="1:14" hidden="1">
      <c r="A1444" s="39" t="s">
        <v>95</v>
      </c>
      <c r="B1444" s="39" t="s">
        <v>96</v>
      </c>
      <c r="C1444" s="39" t="s">
        <v>56</v>
      </c>
      <c r="D1444" s="43">
        <v>43167</v>
      </c>
      <c r="E1444" s="39" t="s">
        <v>35</v>
      </c>
      <c r="F1444" s="39" t="s">
        <v>45</v>
      </c>
      <c r="G1444" s="39" t="s">
        <v>275</v>
      </c>
      <c r="H1444" s="39" t="s">
        <v>1189</v>
      </c>
      <c r="I1444" s="39" t="s">
        <v>99</v>
      </c>
      <c r="J1444" s="44">
        <v>-76.34</v>
      </c>
      <c r="K1444" s="39" t="s">
        <v>100</v>
      </c>
      <c r="L1444" s="39" t="s">
        <v>66</v>
      </c>
      <c r="M1444" s="39" t="str">
        <f>+VLOOKUP(C1444/1,Map!A:B,2,FALSE)</f>
        <v>Other revenue - late payment charge</v>
      </c>
      <c r="N1444" s="39" t="str">
        <f>+VLOOKUP(L1444/1,Map!E:G,3,FALSE)</f>
        <v>KY-OWENTON WW</v>
      </c>
    </row>
    <row r="1445" spans="1:14" hidden="1">
      <c r="A1445" s="39" t="s">
        <v>95</v>
      </c>
      <c r="B1445" s="39" t="s">
        <v>96</v>
      </c>
      <c r="C1445" s="39" t="s">
        <v>56</v>
      </c>
      <c r="D1445" s="43">
        <v>43167</v>
      </c>
      <c r="E1445" s="39" t="s">
        <v>35</v>
      </c>
      <c r="F1445" s="39" t="s">
        <v>45</v>
      </c>
      <c r="G1445" s="39" t="s">
        <v>275</v>
      </c>
      <c r="H1445" s="39" t="s">
        <v>1189</v>
      </c>
      <c r="I1445" s="39" t="s">
        <v>99</v>
      </c>
      <c r="J1445" s="44">
        <v>-2433.81</v>
      </c>
      <c r="K1445" s="39" t="s">
        <v>100</v>
      </c>
      <c r="L1445" s="39" t="s">
        <v>60</v>
      </c>
      <c r="M1445" s="39" t="str">
        <f>+VLOOKUP(C1445/1,Map!A:B,2,FALSE)</f>
        <v>Other revenue - late payment charge</v>
      </c>
      <c r="N1445" s="39" t="str">
        <f>+VLOOKUP(L1445/1,Map!E:G,3,FALSE)</f>
        <v>KY-CENTRAL</v>
      </c>
    </row>
    <row r="1446" spans="1:14" hidden="1">
      <c r="A1446" s="39" t="s">
        <v>95</v>
      </c>
      <c r="B1446" s="39" t="s">
        <v>96</v>
      </c>
      <c r="C1446" s="39" t="s">
        <v>56</v>
      </c>
      <c r="D1446" s="43">
        <v>43167</v>
      </c>
      <c r="E1446" s="39" t="s">
        <v>35</v>
      </c>
      <c r="F1446" s="39" t="s">
        <v>45</v>
      </c>
      <c r="G1446" s="39" t="s">
        <v>275</v>
      </c>
      <c r="H1446" s="39" t="s">
        <v>1189</v>
      </c>
      <c r="I1446" s="39" t="s">
        <v>99</v>
      </c>
      <c r="J1446" s="44">
        <v>-10.78</v>
      </c>
      <c r="K1446" s="39" t="s">
        <v>100</v>
      </c>
      <c r="L1446" s="39" t="s">
        <v>64</v>
      </c>
      <c r="M1446" s="39" t="str">
        <f>+VLOOKUP(C1446/1,Map!A:B,2,FALSE)</f>
        <v>Other revenue - late payment charge</v>
      </c>
      <c r="N1446" s="39" t="str">
        <f>+VLOOKUP(L1446/1,Map!E:G,3,FALSE)</f>
        <v>KY-NORTH</v>
      </c>
    </row>
    <row r="1447" spans="1:14" hidden="1">
      <c r="A1447" s="39" t="s">
        <v>95</v>
      </c>
      <c r="B1447" s="39" t="s">
        <v>96</v>
      </c>
      <c r="C1447" s="39" t="s">
        <v>56</v>
      </c>
      <c r="D1447" s="43">
        <v>43167</v>
      </c>
      <c r="E1447" s="39" t="s">
        <v>35</v>
      </c>
      <c r="F1447" s="39" t="s">
        <v>45</v>
      </c>
      <c r="G1447" s="39" t="s">
        <v>275</v>
      </c>
      <c r="H1447" s="39" t="s">
        <v>1190</v>
      </c>
      <c r="I1447" s="39" t="s">
        <v>244</v>
      </c>
      <c r="J1447" s="44">
        <v>32.86</v>
      </c>
      <c r="K1447" s="39" t="s">
        <v>100</v>
      </c>
      <c r="L1447" s="39" t="s">
        <v>60</v>
      </c>
      <c r="M1447" s="39" t="str">
        <f>+VLOOKUP(C1447/1,Map!A:B,2,FALSE)</f>
        <v>Other revenue - late payment charge</v>
      </c>
      <c r="N1447" s="39" t="str">
        <f>+VLOOKUP(L1447/1,Map!E:G,3,FALSE)</f>
        <v>KY-CENTRAL</v>
      </c>
    </row>
    <row r="1448" spans="1:14" hidden="1">
      <c r="A1448" s="39" t="s">
        <v>95</v>
      </c>
      <c r="B1448" s="39" t="s">
        <v>96</v>
      </c>
      <c r="C1448" s="39" t="s">
        <v>56</v>
      </c>
      <c r="D1448" s="43">
        <v>43164</v>
      </c>
      <c r="E1448" s="39" t="s">
        <v>35</v>
      </c>
      <c r="F1448" s="39" t="s">
        <v>45</v>
      </c>
      <c r="G1448" s="39" t="s">
        <v>275</v>
      </c>
      <c r="H1448" s="39" t="s">
        <v>1191</v>
      </c>
      <c r="I1448" s="39" t="s">
        <v>244</v>
      </c>
      <c r="J1448" s="44">
        <v>1.64</v>
      </c>
      <c r="K1448" s="39" t="s">
        <v>100</v>
      </c>
      <c r="L1448" s="39" t="s">
        <v>60</v>
      </c>
      <c r="M1448" s="39" t="str">
        <f>+VLOOKUP(C1448/1,Map!A:B,2,FALSE)</f>
        <v>Other revenue - late payment charge</v>
      </c>
      <c r="N1448" s="39" t="str">
        <f>+VLOOKUP(L1448/1,Map!E:G,3,FALSE)</f>
        <v>KY-CENTRAL</v>
      </c>
    </row>
    <row r="1449" spans="1:14" hidden="1">
      <c r="A1449" s="39" t="s">
        <v>95</v>
      </c>
      <c r="B1449" s="39" t="s">
        <v>96</v>
      </c>
      <c r="C1449" s="39" t="s">
        <v>56</v>
      </c>
      <c r="D1449" s="43">
        <v>43166</v>
      </c>
      <c r="E1449" s="39" t="s">
        <v>35</v>
      </c>
      <c r="F1449" s="39" t="s">
        <v>45</v>
      </c>
      <c r="G1449" s="39" t="s">
        <v>275</v>
      </c>
      <c r="H1449" s="39" t="s">
        <v>1192</v>
      </c>
      <c r="I1449" s="39" t="s">
        <v>99</v>
      </c>
      <c r="J1449" s="44">
        <v>-1.63</v>
      </c>
      <c r="K1449" s="39" t="s">
        <v>100</v>
      </c>
      <c r="L1449" s="39" t="s">
        <v>60</v>
      </c>
      <c r="M1449" s="39" t="str">
        <f>+VLOOKUP(C1449/1,Map!A:B,2,FALSE)</f>
        <v>Other revenue - late payment charge</v>
      </c>
      <c r="N1449" s="39" t="str">
        <f>+VLOOKUP(L1449/1,Map!E:G,3,FALSE)</f>
        <v>KY-CENTRAL</v>
      </c>
    </row>
    <row r="1450" spans="1:14" hidden="1">
      <c r="A1450" s="39" t="s">
        <v>95</v>
      </c>
      <c r="B1450" s="39" t="s">
        <v>96</v>
      </c>
      <c r="C1450" s="39" t="s">
        <v>56</v>
      </c>
      <c r="D1450" s="43">
        <v>43166</v>
      </c>
      <c r="E1450" s="39" t="s">
        <v>35</v>
      </c>
      <c r="F1450" s="39" t="s">
        <v>45</v>
      </c>
      <c r="G1450" s="39" t="s">
        <v>275</v>
      </c>
      <c r="H1450" s="39" t="s">
        <v>1192</v>
      </c>
      <c r="I1450" s="39" t="s">
        <v>99</v>
      </c>
      <c r="J1450" s="44">
        <v>-140.07</v>
      </c>
      <c r="K1450" s="39" t="s">
        <v>100</v>
      </c>
      <c r="L1450" s="39" t="s">
        <v>64</v>
      </c>
      <c r="M1450" s="39" t="str">
        <f>+VLOOKUP(C1450/1,Map!A:B,2,FALSE)</f>
        <v>Other revenue - late payment charge</v>
      </c>
      <c r="N1450" s="39" t="str">
        <f>+VLOOKUP(L1450/1,Map!E:G,3,FALSE)</f>
        <v>KY-NORTH</v>
      </c>
    </row>
    <row r="1451" spans="1:14" hidden="1">
      <c r="A1451" s="39" t="s">
        <v>95</v>
      </c>
      <c r="B1451" s="39" t="s">
        <v>96</v>
      </c>
      <c r="C1451" s="39" t="s">
        <v>56</v>
      </c>
      <c r="D1451" s="43">
        <v>43167</v>
      </c>
      <c r="E1451" s="39" t="s">
        <v>35</v>
      </c>
      <c r="F1451" s="39" t="s">
        <v>45</v>
      </c>
      <c r="G1451" s="39" t="s">
        <v>275</v>
      </c>
      <c r="H1451" s="39" t="s">
        <v>1193</v>
      </c>
      <c r="I1451" s="39" t="s">
        <v>99</v>
      </c>
      <c r="J1451" s="44">
        <v>-5394.1</v>
      </c>
      <c r="K1451" s="39" t="s">
        <v>100</v>
      </c>
      <c r="L1451" s="39" t="s">
        <v>60</v>
      </c>
      <c r="M1451" s="39" t="str">
        <f>+VLOOKUP(C1451/1,Map!A:B,2,FALSE)</f>
        <v>Other revenue - late payment charge</v>
      </c>
      <c r="N1451" s="39" t="str">
        <f>+VLOOKUP(L1451/1,Map!E:G,3,FALSE)</f>
        <v>KY-CENTRAL</v>
      </c>
    </row>
    <row r="1452" spans="1:14" hidden="1">
      <c r="A1452" s="39" t="s">
        <v>95</v>
      </c>
      <c r="B1452" s="39" t="s">
        <v>96</v>
      </c>
      <c r="C1452" s="39" t="s">
        <v>56</v>
      </c>
      <c r="D1452" s="43">
        <v>43166</v>
      </c>
      <c r="E1452" s="39" t="s">
        <v>35</v>
      </c>
      <c r="F1452" s="39" t="s">
        <v>45</v>
      </c>
      <c r="G1452" s="39" t="s">
        <v>275</v>
      </c>
      <c r="H1452" s="39" t="s">
        <v>1194</v>
      </c>
      <c r="I1452" s="39" t="s">
        <v>244</v>
      </c>
      <c r="J1452" s="44">
        <v>1.01</v>
      </c>
      <c r="K1452" s="39" t="s">
        <v>100</v>
      </c>
      <c r="L1452" s="39" t="s">
        <v>60</v>
      </c>
      <c r="M1452" s="39" t="str">
        <f>+VLOOKUP(C1452/1,Map!A:B,2,FALSE)</f>
        <v>Other revenue - late payment charge</v>
      </c>
      <c r="N1452" s="39" t="str">
        <f>+VLOOKUP(L1452/1,Map!E:G,3,FALSE)</f>
        <v>KY-CENTRAL</v>
      </c>
    </row>
    <row r="1453" spans="1:14" hidden="1">
      <c r="A1453" s="39" t="s">
        <v>95</v>
      </c>
      <c r="B1453" s="39" t="s">
        <v>96</v>
      </c>
      <c r="C1453" s="39" t="s">
        <v>56</v>
      </c>
      <c r="D1453" s="43">
        <v>43168</v>
      </c>
      <c r="E1453" s="39" t="s">
        <v>35</v>
      </c>
      <c r="F1453" s="39" t="s">
        <v>45</v>
      </c>
      <c r="G1453" s="39" t="s">
        <v>275</v>
      </c>
      <c r="H1453" s="39" t="s">
        <v>1195</v>
      </c>
      <c r="I1453" s="39" t="s">
        <v>99</v>
      </c>
      <c r="J1453" s="44">
        <v>-2.87</v>
      </c>
      <c r="K1453" s="39" t="s">
        <v>100</v>
      </c>
      <c r="L1453" s="39" t="s">
        <v>64</v>
      </c>
      <c r="M1453" s="39" t="str">
        <f>+VLOOKUP(C1453/1,Map!A:B,2,FALSE)</f>
        <v>Other revenue - late payment charge</v>
      </c>
      <c r="N1453" s="39" t="str">
        <f>+VLOOKUP(L1453/1,Map!E:G,3,FALSE)</f>
        <v>KY-NORTH</v>
      </c>
    </row>
    <row r="1454" spans="1:14" hidden="1">
      <c r="A1454" s="39" t="s">
        <v>95</v>
      </c>
      <c r="B1454" s="39" t="s">
        <v>96</v>
      </c>
      <c r="C1454" s="39" t="s">
        <v>56</v>
      </c>
      <c r="D1454" s="43">
        <v>43168</v>
      </c>
      <c r="E1454" s="39" t="s">
        <v>35</v>
      </c>
      <c r="F1454" s="39" t="s">
        <v>45</v>
      </c>
      <c r="G1454" s="39" t="s">
        <v>275</v>
      </c>
      <c r="H1454" s="39" t="s">
        <v>1195</v>
      </c>
      <c r="I1454" s="39" t="s">
        <v>99</v>
      </c>
      <c r="J1454" s="44">
        <v>-21.25</v>
      </c>
      <c r="K1454" s="39" t="s">
        <v>100</v>
      </c>
      <c r="L1454" s="39" t="s">
        <v>66</v>
      </c>
      <c r="M1454" s="39" t="str">
        <f>+VLOOKUP(C1454/1,Map!A:B,2,FALSE)</f>
        <v>Other revenue - late payment charge</v>
      </c>
      <c r="N1454" s="39" t="str">
        <f>+VLOOKUP(L1454/1,Map!E:G,3,FALSE)</f>
        <v>KY-OWENTON WW</v>
      </c>
    </row>
    <row r="1455" spans="1:14" hidden="1">
      <c r="A1455" s="39" t="s">
        <v>95</v>
      </c>
      <c r="B1455" s="39" t="s">
        <v>96</v>
      </c>
      <c r="C1455" s="39" t="s">
        <v>56</v>
      </c>
      <c r="D1455" s="43">
        <v>43168</v>
      </c>
      <c r="E1455" s="39" t="s">
        <v>35</v>
      </c>
      <c r="F1455" s="39" t="s">
        <v>45</v>
      </c>
      <c r="G1455" s="39" t="s">
        <v>275</v>
      </c>
      <c r="H1455" s="39" t="s">
        <v>1195</v>
      </c>
      <c r="I1455" s="39" t="s">
        <v>99</v>
      </c>
      <c r="J1455" s="44">
        <v>-2742.96</v>
      </c>
      <c r="K1455" s="39" t="s">
        <v>100</v>
      </c>
      <c r="L1455" s="39" t="s">
        <v>60</v>
      </c>
      <c r="M1455" s="39" t="str">
        <f>+VLOOKUP(C1455/1,Map!A:B,2,FALSE)</f>
        <v>Other revenue - late payment charge</v>
      </c>
      <c r="N1455" s="39" t="str">
        <f>+VLOOKUP(L1455/1,Map!E:G,3,FALSE)</f>
        <v>KY-CENTRAL</v>
      </c>
    </row>
    <row r="1456" spans="1:14" hidden="1">
      <c r="A1456" s="39" t="s">
        <v>95</v>
      </c>
      <c r="B1456" s="39" t="s">
        <v>96</v>
      </c>
      <c r="C1456" s="39" t="s">
        <v>56</v>
      </c>
      <c r="D1456" s="43">
        <v>43167</v>
      </c>
      <c r="E1456" s="39" t="s">
        <v>35</v>
      </c>
      <c r="F1456" s="39" t="s">
        <v>45</v>
      </c>
      <c r="G1456" s="39" t="s">
        <v>275</v>
      </c>
      <c r="H1456" s="39" t="s">
        <v>1196</v>
      </c>
      <c r="I1456" s="39" t="s">
        <v>244</v>
      </c>
      <c r="J1456" s="44">
        <v>1.04</v>
      </c>
      <c r="K1456" s="39" t="s">
        <v>100</v>
      </c>
      <c r="L1456" s="39" t="s">
        <v>60</v>
      </c>
      <c r="M1456" s="39" t="str">
        <f>+VLOOKUP(C1456/1,Map!A:B,2,FALSE)</f>
        <v>Other revenue - late payment charge</v>
      </c>
      <c r="N1456" s="39" t="str">
        <f>+VLOOKUP(L1456/1,Map!E:G,3,FALSE)</f>
        <v>KY-CENTRAL</v>
      </c>
    </row>
    <row r="1457" spans="1:14" hidden="1">
      <c r="A1457" s="39" t="s">
        <v>95</v>
      </c>
      <c r="B1457" s="39" t="s">
        <v>96</v>
      </c>
      <c r="C1457" s="39" t="s">
        <v>56</v>
      </c>
      <c r="D1457" s="43">
        <v>43168</v>
      </c>
      <c r="E1457" s="39" t="s">
        <v>35</v>
      </c>
      <c r="F1457" s="39" t="s">
        <v>45</v>
      </c>
      <c r="G1457" s="39" t="s">
        <v>275</v>
      </c>
      <c r="H1457" s="39" t="s">
        <v>1197</v>
      </c>
      <c r="I1457" s="39" t="s">
        <v>244</v>
      </c>
      <c r="J1457" s="44">
        <v>18.87</v>
      </c>
      <c r="K1457" s="39" t="s">
        <v>100</v>
      </c>
      <c r="L1457" s="39" t="s">
        <v>60</v>
      </c>
      <c r="M1457" s="39" t="str">
        <f>+VLOOKUP(C1457/1,Map!A:B,2,FALSE)</f>
        <v>Other revenue - late payment charge</v>
      </c>
      <c r="N1457" s="39" t="str">
        <f>+VLOOKUP(L1457/1,Map!E:G,3,FALSE)</f>
        <v>KY-CENTRAL</v>
      </c>
    </row>
    <row r="1458" spans="1:14" hidden="1">
      <c r="A1458" s="39" t="s">
        <v>95</v>
      </c>
      <c r="B1458" s="39" t="s">
        <v>96</v>
      </c>
      <c r="C1458" s="39" t="s">
        <v>56</v>
      </c>
      <c r="D1458" s="43">
        <v>43168</v>
      </c>
      <c r="E1458" s="39" t="s">
        <v>35</v>
      </c>
      <c r="F1458" s="39" t="s">
        <v>45</v>
      </c>
      <c r="G1458" s="39" t="s">
        <v>275</v>
      </c>
      <c r="H1458" s="39" t="s">
        <v>1198</v>
      </c>
      <c r="I1458" s="39" t="s">
        <v>244</v>
      </c>
      <c r="J1458" s="44">
        <v>108.09</v>
      </c>
      <c r="K1458" s="39" t="s">
        <v>100</v>
      </c>
      <c r="L1458" s="39" t="s">
        <v>60</v>
      </c>
      <c r="M1458" s="39" t="str">
        <f>+VLOOKUP(C1458/1,Map!A:B,2,FALSE)</f>
        <v>Other revenue - late payment charge</v>
      </c>
      <c r="N1458" s="39" t="str">
        <f>+VLOOKUP(L1458/1,Map!E:G,3,FALSE)</f>
        <v>KY-CENTRAL</v>
      </c>
    </row>
    <row r="1459" spans="1:14" hidden="1">
      <c r="A1459" s="39" t="s">
        <v>95</v>
      </c>
      <c r="B1459" s="39" t="s">
        <v>96</v>
      </c>
      <c r="C1459" s="39" t="s">
        <v>56</v>
      </c>
      <c r="D1459" s="43">
        <v>43167</v>
      </c>
      <c r="E1459" s="39" t="s">
        <v>35</v>
      </c>
      <c r="F1459" s="39" t="s">
        <v>45</v>
      </c>
      <c r="G1459" s="39" t="s">
        <v>275</v>
      </c>
      <c r="H1459" s="39" t="s">
        <v>1199</v>
      </c>
      <c r="I1459" s="39" t="s">
        <v>99</v>
      </c>
      <c r="J1459" s="44">
        <v>-22.15</v>
      </c>
      <c r="K1459" s="39" t="s">
        <v>100</v>
      </c>
      <c r="L1459" s="39" t="s">
        <v>60</v>
      </c>
      <c r="M1459" s="39" t="str">
        <f>+VLOOKUP(C1459/1,Map!A:B,2,FALSE)</f>
        <v>Other revenue - late payment charge</v>
      </c>
      <c r="N1459" s="39" t="str">
        <f>+VLOOKUP(L1459/1,Map!E:G,3,FALSE)</f>
        <v>KY-CENTRAL</v>
      </c>
    </row>
    <row r="1460" spans="1:14" hidden="1">
      <c r="A1460" s="39" t="s">
        <v>95</v>
      </c>
      <c r="B1460" s="39" t="s">
        <v>96</v>
      </c>
      <c r="C1460" s="39" t="s">
        <v>56</v>
      </c>
      <c r="D1460" s="43">
        <v>43168</v>
      </c>
      <c r="E1460" s="39" t="s">
        <v>35</v>
      </c>
      <c r="F1460" s="39" t="s">
        <v>45</v>
      </c>
      <c r="G1460" s="39" t="s">
        <v>275</v>
      </c>
      <c r="H1460" s="39" t="s">
        <v>1200</v>
      </c>
      <c r="I1460" s="39" t="s">
        <v>99</v>
      </c>
      <c r="J1460" s="44">
        <v>-18.87</v>
      </c>
      <c r="K1460" s="39" t="s">
        <v>100</v>
      </c>
      <c r="L1460" s="39" t="s">
        <v>60</v>
      </c>
      <c r="M1460" s="39" t="str">
        <f>+VLOOKUP(C1460/1,Map!A:B,2,FALSE)</f>
        <v>Other revenue - late payment charge</v>
      </c>
      <c r="N1460" s="39" t="str">
        <f>+VLOOKUP(L1460/1,Map!E:G,3,FALSE)</f>
        <v>KY-CENTRAL</v>
      </c>
    </row>
    <row r="1461" spans="1:14" hidden="1">
      <c r="A1461" s="39" t="s">
        <v>95</v>
      </c>
      <c r="B1461" s="39" t="s">
        <v>96</v>
      </c>
      <c r="C1461" s="39" t="s">
        <v>56</v>
      </c>
      <c r="D1461" s="43">
        <v>43168</v>
      </c>
      <c r="E1461" s="39" t="s">
        <v>35</v>
      </c>
      <c r="F1461" s="39" t="s">
        <v>45</v>
      </c>
      <c r="G1461" s="39" t="s">
        <v>275</v>
      </c>
      <c r="H1461" s="39" t="s">
        <v>1201</v>
      </c>
      <c r="I1461" s="39" t="s">
        <v>99</v>
      </c>
      <c r="J1461" s="44">
        <v>-4.16</v>
      </c>
      <c r="K1461" s="39" t="s">
        <v>100</v>
      </c>
      <c r="L1461" s="39" t="s">
        <v>66</v>
      </c>
      <c r="M1461" s="39" t="str">
        <f>+VLOOKUP(C1461/1,Map!A:B,2,FALSE)</f>
        <v>Other revenue - late payment charge</v>
      </c>
      <c r="N1461" s="39" t="str">
        <f>+VLOOKUP(L1461/1,Map!E:G,3,FALSE)</f>
        <v>KY-OWENTON WW</v>
      </c>
    </row>
    <row r="1462" spans="1:14" hidden="1">
      <c r="A1462" s="39" t="s">
        <v>95</v>
      </c>
      <c r="B1462" s="39" t="s">
        <v>96</v>
      </c>
      <c r="C1462" s="39" t="s">
        <v>56</v>
      </c>
      <c r="D1462" s="43">
        <v>43168</v>
      </c>
      <c r="E1462" s="39" t="s">
        <v>35</v>
      </c>
      <c r="F1462" s="39" t="s">
        <v>45</v>
      </c>
      <c r="G1462" s="39" t="s">
        <v>275</v>
      </c>
      <c r="H1462" s="39" t="s">
        <v>1202</v>
      </c>
      <c r="I1462" s="39" t="s">
        <v>99</v>
      </c>
      <c r="J1462" s="44">
        <v>-24.25</v>
      </c>
      <c r="K1462" s="39" t="s">
        <v>100</v>
      </c>
      <c r="L1462" s="39" t="s">
        <v>60</v>
      </c>
      <c r="M1462" s="39" t="str">
        <f>+VLOOKUP(C1462/1,Map!A:B,2,FALSE)</f>
        <v>Other revenue - late payment charge</v>
      </c>
      <c r="N1462" s="39" t="str">
        <f>+VLOOKUP(L1462/1,Map!E:G,3,FALSE)</f>
        <v>KY-CENTRAL</v>
      </c>
    </row>
    <row r="1463" spans="1:14" hidden="1">
      <c r="A1463" s="39" t="s">
        <v>95</v>
      </c>
      <c r="B1463" s="39" t="s">
        <v>96</v>
      </c>
      <c r="C1463" s="39" t="s">
        <v>56</v>
      </c>
      <c r="D1463" s="43">
        <v>43171</v>
      </c>
      <c r="E1463" s="39" t="s">
        <v>35</v>
      </c>
      <c r="F1463" s="39" t="s">
        <v>45</v>
      </c>
      <c r="G1463" s="39" t="s">
        <v>275</v>
      </c>
      <c r="H1463" s="39" t="s">
        <v>1203</v>
      </c>
      <c r="I1463" s="39" t="s">
        <v>99</v>
      </c>
      <c r="J1463" s="44">
        <v>-2612.2199999999998</v>
      </c>
      <c r="K1463" s="39" t="s">
        <v>100</v>
      </c>
      <c r="L1463" s="39" t="s">
        <v>60</v>
      </c>
      <c r="M1463" s="39" t="str">
        <f>+VLOOKUP(C1463/1,Map!A:B,2,FALSE)</f>
        <v>Other revenue - late payment charge</v>
      </c>
      <c r="N1463" s="39" t="str">
        <f>+VLOOKUP(L1463/1,Map!E:G,3,FALSE)</f>
        <v>KY-CENTRAL</v>
      </c>
    </row>
    <row r="1464" spans="1:14" hidden="1">
      <c r="A1464" s="39" t="s">
        <v>95</v>
      </c>
      <c r="B1464" s="39" t="s">
        <v>96</v>
      </c>
      <c r="C1464" s="39" t="s">
        <v>56</v>
      </c>
      <c r="D1464" s="43">
        <v>43171</v>
      </c>
      <c r="E1464" s="39" t="s">
        <v>35</v>
      </c>
      <c r="F1464" s="39" t="s">
        <v>45</v>
      </c>
      <c r="G1464" s="39" t="s">
        <v>275</v>
      </c>
      <c r="H1464" s="39" t="s">
        <v>1203</v>
      </c>
      <c r="I1464" s="39" t="s">
        <v>99</v>
      </c>
      <c r="J1464" s="44">
        <v>-2.65</v>
      </c>
      <c r="K1464" s="39" t="s">
        <v>100</v>
      </c>
      <c r="L1464" s="39" t="s">
        <v>64</v>
      </c>
      <c r="M1464" s="39" t="str">
        <f>+VLOOKUP(C1464/1,Map!A:B,2,FALSE)</f>
        <v>Other revenue - late payment charge</v>
      </c>
      <c r="N1464" s="39" t="str">
        <f>+VLOOKUP(L1464/1,Map!E:G,3,FALSE)</f>
        <v>KY-NORTH</v>
      </c>
    </row>
    <row r="1465" spans="1:14" hidden="1">
      <c r="A1465" s="39" t="s">
        <v>95</v>
      </c>
      <c r="B1465" s="39" t="s">
        <v>96</v>
      </c>
      <c r="C1465" s="39" t="s">
        <v>56</v>
      </c>
      <c r="D1465" s="43">
        <v>43160</v>
      </c>
      <c r="E1465" s="39" t="s">
        <v>35</v>
      </c>
      <c r="F1465" s="39" t="s">
        <v>45</v>
      </c>
      <c r="G1465" s="39" t="s">
        <v>275</v>
      </c>
      <c r="H1465" s="39" t="s">
        <v>1204</v>
      </c>
      <c r="I1465" s="39" t="s">
        <v>244</v>
      </c>
      <c r="J1465" s="44">
        <v>29.72</v>
      </c>
      <c r="K1465" s="39" t="s">
        <v>100</v>
      </c>
      <c r="L1465" s="39" t="s">
        <v>60</v>
      </c>
      <c r="M1465" s="39" t="str">
        <f>+VLOOKUP(C1465/1,Map!A:B,2,FALSE)</f>
        <v>Other revenue - late payment charge</v>
      </c>
      <c r="N1465" s="39" t="str">
        <f>+VLOOKUP(L1465/1,Map!E:G,3,FALSE)</f>
        <v>KY-CENTRAL</v>
      </c>
    </row>
    <row r="1466" spans="1:14" hidden="1">
      <c r="A1466" s="39" t="s">
        <v>95</v>
      </c>
      <c r="B1466" s="39" t="s">
        <v>96</v>
      </c>
      <c r="C1466" s="39" t="s">
        <v>56</v>
      </c>
      <c r="D1466" s="43">
        <v>43164</v>
      </c>
      <c r="E1466" s="39" t="s">
        <v>35</v>
      </c>
      <c r="F1466" s="39" t="s">
        <v>45</v>
      </c>
      <c r="G1466" s="39" t="s">
        <v>275</v>
      </c>
      <c r="H1466" s="39" t="s">
        <v>1205</v>
      </c>
      <c r="I1466" s="39" t="s">
        <v>244</v>
      </c>
      <c r="J1466" s="44">
        <v>3.28</v>
      </c>
      <c r="K1466" s="39" t="s">
        <v>100</v>
      </c>
      <c r="L1466" s="39" t="s">
        <v>60</v>
      </c>
      <c r="M1466" s="39" t="str">
        <f>+VLOOKUP(C1466/1,Map!A:B,2,FALSE)</f>
        <v>Other revenue - late payment charge</v>
      </c>
      <c r="N1466" s="39" t="str">
        <f>+VLOOKUP(L1466/1,Map!E:G,3,FALSE)</f>
        <v>KY-CENTRAL</v>
      </c>
    </row>
    <row r="1467" spans="1:14" hidden="1">
      <c r="A1467" s="39" t="s">
        <v>95</v>
      </c>
      <c r="B1467" s="39" t="s">
        <v>96</v>
      </c>
      <c r="C1467" s="39" t="s">
        <v>56</v>
      </c>
      <c r="D1467" s="43">
        <v>43165</v>
      </c>
      <c r="E1467" s="39" t="s">
        <v>35</v>
      </c>
      <c r="F1467" s="39" t="s">
        <v>45</v>
      </c>
      <c r="G1467" s="39" t="s">
        <v>275</v>
      </c>
      <c r="H1467" s="39" t="s">
        <v>1206</v>
      </c>
      <c r="I1467" s="39" t="s">
        <v>244</v>
      </c>
      <c r="J1467" s="44">
        <v>1.83</v>
      </c>
      <c r="K1467" s="39" t="s">
        <v>100</v>
      </c>
      <c r="L1467" s="39" t="s">
        <v>60</v>
      </c>
      <c r="M1467" s="39" t="str">
        <f>+VLOOKUP(C1467/1,Map!A:B,2,FALSE)</f>
        <v>Other revenue - late payment charge</v>
      </c>
      <c r="N1467" s="39" t="str">
        <f>+VLOOKUP(L1467/1,Map!E:G,3,FALSE)</f>
        <v>KY-CENTRAL</v>
      </c>
    </row>
    <row r="1468" spans="1:14" hidden="1">
      <c r="A1468" s="39" t="s">
        <v>95</v>
      </c>
      <c r="B1468" s="39" t="s">
        <v>96</v>
      </c>
      <c r="C1468" s="39" t="s">
        <v>56</v>
      </c>
      <c r="D1468" s="43">
        <v>43168</v>
      </c>
      <c r="E1468" s="39" t="s">
        <v>35</v>
      </c>
      <c r="F1468" s="39" t="s">
        <v>45</v>
      </c>
      <c r="G1468" s="39" t="s">
        <v>275</v>
      </c>
      <c r="H1468" s="39" t="s">
        <v>1207</v>
      </c>
      <c r="I1468" s="39" t="s">
        <v>244</v>
      </c>
      <c r="J1468" s="44">
        <v>2.23</v>
      </c>
      <c r="K1468" s="39" t="s">
        <v>100</v>
      </c>
      <c r="L1468" s="39" t="s">
        <v>60</v>
      </c>
      <c r="M1468" s="39" t="str">
        <f>+VLOOKUP(C1468/1,Map!A:B,2,FALSE)</f>
        <v>Other revenue - late payment charge</v>
      </c>
      <c r="N1468" s="39" t="str">
        <f>+VLOOKUP(L1468/1,Map!E:G,3,FALSE)</f>
        <v>KY-CENTRAL</v>
      </c>
    </row>
    <row r="1469" spans="1:14" hidden="1">
      <c r="A1469" s="39" t="s">
        <v>95</v>
      </c>
      <c r="B1469" s="39" t="s">
        <v>96</v>
      </c>
      <c r="C1469" s="39" t="s">
        <v>56</v>
      </c>
      <c r="D1469" s="43">
        <v>43168</v>
      </c>
      <c r="E1469" s="39" t="s">
        <v>35</v>
      </c>
      <c r="F1469" s="39" t="s">
        <v>45</v>
      </c>
      <c r="G1469" s="39" t="s">
        <v>275</v>
      </c>
      <c r="H1469" s="39" t="s">
        <v>1208</v>
      </c>
      <c r="I1469" s="39" t="s">
        <v>244</v>
      </c>
      <c r="J1469" s="44">
        <v>6.81</v>
      </c>
      <c r="K1469" s="39" t="s">
        <v>100</v>
      </c>
      <c r="L1469" s="39" t="s">
        <v>60</v>
      </c>
      <c r="M1469" s="39" t="str">
        <f>+VLOOKUP(C1469/1,Map!A:B,2,FALSE)</f>
        <v>Other revenue - late payment charge</v>
      </c>
      <c r="N1469" s="39" t="str">
        <f>+VLOOKUP(L1469/1,Map!E:G,3,FALSE)</f>
        <v>KY-CENTRAL</v>
      </c>
    </row>
    <row r="1470" spans="1:14" hidden="1">
      <c r="A1470" s="39" t="s">
        <v>95</v>
      </c>
      <c r="B1470" s="39" t="s">
        <v>96</v>
      </c>
      <c r="C1470" s="39" t="s">
        <v>56</v>
      </c>
      <c r="D1470" s="43">
        <v>43171</v>
      </c>
      <c r="E1470" s="39" t="s">
        <v>35</v>
      </c>
      <c r="F1470" s="39" t="s">
        <v>45</v>
      </c>
      <c r="G1470" s="39" t="s">
        <v>275</v>
      </c>
      <c r="H1470" s="39" t="s">
        <v>1209</v>
      </c>
      <c r="I1470" s="39" t="s">
        <v>244</v>
      </c>
      <c r="J1470" s="44">
        <v>23.34</v>
      </c>
      <c r="K1470" s="39" t="s">
        <v>100</v>
      </c>
      <c r="L1470" s="39" t="s">
        <v>60</v>
      </c>
      <c r="M1470" s="39" t="str">
        <f>+VLOOKUP(C1470/1,Map!A:B,2,FALSE)</f>
        <v>Other revenue - late payment charge</v>
      </c>
      <c r="N1470" s="39" t="str">
        <f>+VLOOKUP(L1470/1,Map!E:G,3,FALSE)</f>
        <v>KY-CENTRAL</v>
      </c>
    </row>
    <row r="1471" spans="1:14" hidden="1">
      <c r="A1471" s="39" t="s">
        <v>95</v>
      </c>
      <c r="B1471" s="39" t="s">
        <v>96</v>
      </c>
      <c r="C1471" s="39" t="s">
        <v>56</v>
      </c>
      <c r="D1471" s="43">
        <v>43168</v>
      </c>
      <c r="E1471" s="39" t="s">
        <v>35</v>
      </c>
      <c r="F1471" s="39" t="s">
        <v>45</v>
      </c>
      <c r="G1471" s="39" t="s">
        <v>275</v>
      </c>
      <c r="H1471" s="39" t="s">
        <v>1210</v>
      </c>
      <c r="I1471" s="39" t="s">
        <v>99</v>
      </c>
      <c r="J1471" s="44">
        <v>-843.87</v>
      </c>
      <c r="K1471" s="39" t="s">
        <v>100</v>
      </c>
      <c r="L1471" s="39" t="s">
        <v>60</v>
      </c>
      <c r="M1471" s="39" t="str">
        <f>+VLOOKUP(C1471/1,Map!A:B,2,FALSE)</f>
        <v>Other revenue - late payment charge</v>
      </c>
      <c r="N1471" s="39" t="str">
        <f>+VLOOKUP(L1471/1,Map!E:G,3,FALSE)</f>
        <v>KY-CENTRAL</v>
      </c>
    </row>
    <row r="1472" spans="1:14" hidden="1">
      <c r="A1472" s="39" t="s">
        <v>95</v>
      </c>
      <c r="B1472" s="39" t="s">
        <v>96</v>
      </c>
      <c r="C1472" s="39" t="s">
        <v>56</v>
      </c>
      <c r="D1472" s="43">
        <v>43171</v>
      </c>
      <c r="E1472" s="39" t="s">
        <v>35</v>
      </c>
      <c r="F1472" s="39" t="s">
        <v>45</v>
      </c>
      <c r="G1472" s="39" t="s">
        <v>275</v>
      </c>
      <c r="H1472" s="39" t="s">
        <v>1211</v>
      </c>
      <c r="I1472" s="39" t="s">
        <v>99</v>
      </c>
      <c r="J1472" s="44">
        <v>-2729.54</v>
      </c>
      <c r="K1472" s="39" t="s">
        <v>100</v>
      </c>
      <c r="L1472" s="39" t="s">
        <v>60</v>
      </c>
      <c r="M1472" s="39" t="str">
        <f>+VLOOKUP(C1472/1,Map!A:B,2,FALSE)</f>
        <v>Other revenue - late payment charge</v>
      </c>
      <c r="N1472" s="39" t="str">
        <f>+VLOOKUP(L1472/1,Map!E:G,3,FALSE)</f>
        <v>KY-CENTRAL</v>
      </c>
    </row>
    <row r="1473" spans="1:14" hidden="1">
      <c r="A1473" s="39" t="s">
        <v>95</v>
      </c>
      <c r="B1473" s="39" t="s">
        <v>96</v>
      </c>
      <c r="C1473" s="39" t="s">
        <v>56</v>
      </c>
      <c r="D1473" s="43">
        <v>43172</v>
      </c>
      <c r="E1473" s="39" t="s">
        <v>35</v>
      </c>
      <c r="F1473" s="39" t="s">
        <v>45</v>
      </c>
      <c r="G1473" s="39" t="s">
        <v>275</v>
      </c>
      <c r="H1473" s="39" t="s">
        <v>1212</v>
      </c>
      <c r="I1473" s="39" t="s">
        <v>99</v>
      </c>
      <c r="J1473" s="44">
        <v>-3.5</v>
      </c>
      <c r="K1473" s="39" t="s">
        <v>100</v>
      </c>
      <c r="L1473" s="39" t="s">
        <v>64</v>
      </c>
      <c r="M1473" s="39" t="str">
        <f>+VLOOKUP(C1473/1,Map!A:B,2,FALSE)</f>
        <v>Other revenue - late payment charge</v>
      </c>
      <c r="N1473" s="39" t="str">
        <f>+VLOOKUP(L1473/1,Map!E:G,3,FALSE)</f>
        <v>KY-NORTH</v>
      </c>
    </row>
    <row r="1474" spans="1:14" hidden="1">
      <c r="A1474" s="39" t="s">
        <v>95</v>
      </c>
      <c r="B1474" s="39" t="s">
        <v>96</v>
      </c>
      <c r="C1474" s="39" t="s">
        <v>56</v>
      </c>
      <c r="D1474" s="43">
        <v>43172</v>
      </c>
      <c r="E1474" s="39" t="s">
        <v>35</v>
      </c>
      <c r="F1474" s="39" t="s">
        <v>45</v>
      </c>
      <c r="G1474" s="39" t="s">
        <v>275</v>
      </c>
      <c r="H1474" s="39" t="s">
        <v>1212</v>
      </c>
      <c r="I1474" s="39" t="s">
        <v>99</v>
      </c>
      <c r="J1474" s="44">
        <v>-1868.37</v>
      </c>
      <c r="K1474" s="39" t="s">
        <v>100</v>
      </c>
      <c r="L1474" s="39" t="s">
        <v>60</v>
      </c>
      <c r="M1474" s="39" t="str">
        <f>+VLOOKUP(C1474/1,Map!A:B,2,FALSE)</f>
        <v>Other revenue - late payment charge</v>
      </c>
      <c r="N1474" s="39" t="str">
        <f>+VLOOKUP(L1474/1,Map!E:G,3,FALSE)</f>
        <v>KY-CENTRAL</v>
      </c>
    </row>
    <row r="1475" spans="1:14" hidden="1">
      <c r="A1475" s="39" t="s">
        <v>95</v>
      </c>
      <c r="B1475" s="39" t="s">
        <v>96</v>
      </c>
      <c r="C1475" s="39" t="s">
        <v>56</v>
      </c>
      <c r="D1475" s="43">
        <v>43173</v>
      </c>
      <c r="E1475" s="39" t="s">
        <v>35</v>
      </c>
      <c r="F1475" s="39" t="s">
        <v>45</v>
      </c>
      <c r="G1475" s="39" t="s">
        <v>275</v>
      </c>
      <c r="H1475" s="39" t="s">
        <v>1213</v>
      </c>
      <c r="I1475" s="39" t="s">
        <v>99</v>
      </c>
      <c r="J1475" s="44">
        <v>-69.489999999999995</v>
      </c>
      <c r="K1475" s="39" t="s">
        <v>100</v>
      </c>
      <c r="L1475" s="39" t="s">
        <v>68</v>
      </c>
      <c r="M1475" s="39" t="str">
        <f>+VLOOKUP(C1475/1,Map!A:B,2,FALSE)</f>
        <v>Other revenue - late payment charge</v>
      </c>
      <c r="N1475" s="39" t="str">
        <f>+VLOOKUP(L1475/1,Map!E:G,3,FALSE)</f>
        <v>KY - RIDGEWOOD WW</v>
      </c>
    </row>
    <row r="1476" spans="1:14" hidden="1">
      <c r="A1476" s="39" t="s">
        <v>95</v>
      </c>
      <c r="B1476" s="39" t="s">
        <v>96</v>
      </c>
      <c r="C1476" s="39" t="s">
        <v>56</v>
      </c>
      <c r="D1476" s="43">
        <v>43173</v>
      </c>
      <c r="E1476" s="39" t="s">
        <v>35</v>
      </c>
      <c r="F1476" s="39" t="s">
        <v>45</v>
      </c>
      <c r="G1476" s="39" t="s">
        <v>275</v>
      </c>
      <c r="H1476" s="39" t="s">
        <v>1213</v>
      </c>
      <c r="I1476" s="39" t="s">
        <v>99</v>
      </c>
      <c r="J1476" s="44">
        <v>-3313.28</v>
      </c>
      <c r="K1476" s="39" t="s">
        <v>100</v>
      </c>
      <c r="L1476" s="39" t="s">
        <v>60</v>
      </c>
      <c r="M1476" s="39" t="str">
        <f>+VLOOKUP(C1476/1,Map!A:B,2,FALSE)</f>
        <v>Other revenue - late payment charge</v>
      </c>
      <c r="N1476" s="39" t="str">
        <f>+VLOOKUP(L1476/1,Map!E:G,3,FALSE)</f>
        <v>KY-CENTRAL</v>
      </c>
    </row>
    <row r="1477" spans="1:14" hidden="1">
      <c r="A1477" s="39" t="s">
        <v>95</v>
      </c>
      <c r="B1477" s="39" t="s">
        <v>96</v>
      </c>
      <c r="C1477" s="39" t="s">
        <v>56</v>
      </c>
      <c r="D1477" s="43">
        <v>43173</v>
      </c>
      <c r="E1477" s="39" t="s">
        <v>35</v>
      </c>
      <c r="F1477" s="39" t="s">
        <v>45</v>
      </c>
      <c r="G1477" s="39" t="s">
        <v>275</v>
      </c>
      <c r="H1477" s="39" t="s">
        <v>1213</v>
      </c>
      <c r="I1477" s="39" t="s">
        <v>99</v>
      </c>
      <c r="J1477" s="44">
        <v>-272.51</v>
      </c>
      <c r="K1477" s="39" t="s">
        <v>100</v>
      </c>
      <c r="L1477" s="39" t="s">
        <v>64</v>
      </c>
      <c r="M1477" s="39" t="str">
        <f>+VLOOKUP(C1477/1,Map!A:B,2,FALSE)</f>
        <v>Other revenue - late payment charge</v>
      </c>
      <c r="N1477" s="39" t="str">
        <f>+VLOOKUP(L1477/1,Map!E:G,3,FALSE)</f>
        <v>KY-NORTH</v>
      </c>
    </row>
    <row r="1478" spans="1:14" hidden="1">
      <c r="A1478" s="39" t="s">
        <v>95</v>
      </c>
      <c r="B1478" s="39" t="s">
        <v>96</v>
      </c>
      <c r="C1478" s="39" t="s">
        <v>56</v>
      </c>
      <c r="D1478" s="43">
        <v>43173</v>
      </c>
      <c r="E1478" s="39" t="s">
        <v>35</v>
      </c>
      <c r="F1478" s="39" t="s">
        <v>45</v>
      </c>
      <c r="G1478" s="39" t="s">
        <v>275</v>
      </c>
      <c r="H1478" s="39" t="s">
        <v>1213</v>
      </c>
      <c r="I1478" s="39" t="s">
        <v>99</v>
      </c>
      <c r="J1478" s="44">
        <v>-22.13</v>
      </c>
      <c r="K1478" s="39" t="s">
        <v>100</v>
      </c>
      <c r="L1478" s="39" t="s">
        <v>58</v>
      </c>
      <c r="M1478" s="39" t="str">
        <f>+VLOOKUP(C1478/1,Map!A:B,2,FALSE)</f>
        <v>Other revenue - late payment charge</v>
      </c>
      <c r="N1478" s="39" t="str">
        <f>+VLOOKUP(L1478/1,Map!E:G,3,FALSE)</f>
        <v>KY-CORPORATE</v>
      </c>
    </row>
    <row r="1479" spans="1:14" hidden="1">
      <c r="A1479" s="39" t="s">
        <v>95</v>
      </c>
      <c r="B1479" s="39" t="s">
        <v>96</v>
      </c>
      <c r="C1479" s="39" t="s">
        <v>56</v>
      </c>
      <c r="D1479" s="43">
        <v>43166</v>
      </c>
      <c r="E1479" s="39" t="s">
        <v>35</v>
      </c>
      <c r="F1479" s="39" t="s">
        <v>45</v>
      </c>
      <c r="G1479" s="39" t="s">
        <v>275</v>
      </c>
      <c r="H1479" s="39" t="s">
        <v>1214</v>
      </c>
      <c r="I1479" s="39" t="s">
        <v>244</v>
      </c>
      <c r="J1479" s="44">
        <v>1.24</v>
      </c>
      <c r="K1479" s="39" t="s">
        <v>100</v>
      </c>
      <c r="L1479" s="39" t="s">
        <v>60</v>
      </c>
      <c r="M1479" s="39" t="str">
        <f>+VLOOKUP(C1479/1,Map!A:B,2,FALSE)</f>
        <v>Other revenue - late payment charge</v>
      </c>
      <c r="N1479" s="39" t="str">
        <f>+VLOOKUP(L1479/1,Map!E:G,3,FALSE)</f>
        <v>KY-CENTRAL</v>
      </c>
    </row>
    <row r="1480" spans="1:14" hidden="1">
      <c r="A1480" s="39" t="s">
        <v>95</v>
      </c>
      <c r="B1480" s="39" t="s">
        <v>96</v>
      </c>
      <c r="C1480" s="39" t="s">
        <v>56</v>
      </c>
      <c r="D1480" s="43">
        <v>43171</v>
      </c>
      <c r="E1480" s="39" t="s">
        <v>35</v>
      </c>
      <c r="F1480" s="39" t="s">
        <v>45</v>
      </c>
      <c r="G1480" s="39" t="s">
        <v>275</v>
      </c>
      <c r="H1480" s="39" t="s">
        <v>1215</v>
      </c>
      <c r="I1480" s="39" t="s">
        <v>244</v>
      </c>
      <c r="J1480" s="44">
        <v>6.67</v>
      </c>
      <c r="K1480" s="39" t="s">
        <v>100</v>
      </c>
      <c r="L1480" s="39" t="s">
        <v>60</v>
      </c>
      <c r="M1480" s="39" t="str">
        <f>+VLOOKUP(C1480/1,Map!A:B,2,FALSE)</f>
        <v>Other revenue - late payment charge</v>
      </c>
      <c r="N1480" s="39" t="str">
        <f>+VLOOKUP(L1480/1,Map!E:G,3,FALSE)</f>
        <v>KY-CENTRAL</v>
      </c>
    </row>
    <row r="1481" spans="1:14" hidden="1">
      <c r="A1481" s="39" t="s">
        <v>95</v>
      </c>
      <c r="B1481" s="39" t="s">
        <v>96</v>
      </c>
      <c r="C1481" s="39" t="s">
        <v>56</v>
      </c>
      <c r="D1481" s="43">
        <v>43164</v>
      </c>
      <c r="E1481" s="39" t="s">
        <v>35</v>
      </c>
      <c r="F1481" s="39" t="s">
        <v>45</v>
      </c>
      <c r="G1481" s="39" t="s">
        <v>275</v>
      </c>
      <c r="H1481" s="39" t="s">
        <v>1216</v>
      </c>
      <c r="I1481" s="39" t="s">
        <v>244</v>
      </c>
      <c r="J1481" s="44">
        <v>0.95</v>
      </c>
      <c r="K1481" s="39" t="s">
        <v>100</v>
      </c>
      <c r="L1481" s="39" t="s">
        <v>60</v>
      </c>
      <c r="M1481" s="39" t="str">
        <f>+VLOOKUP(C1481/1,Map!A:B,2,FALSE)</f>
        <v>Other revenue - late payment charge</v>
      </c>
      <c r="N1481" s="39" t="str">
        <f>+VLOOKUP(L1481/1,Map!E:G,3,FALSE)</f>
        <v>KY-CENTRAL</v>
      </c>
    </row>
    <row r="1482" spans="1:14" hidden="1">
      <c r="A1482" s="39" t="s">
        <v>95</v>
      </c>
      <c r="B1482" s="39" t="s">
        <v>96</v>
      </c>
      <c r="C1482" s="39" t="s">
        <v>56</v>
      </c>
      <c r="D1482" s="43">
        <v>43172</v>
      </c>
      <c r="E1482" s="39" t="s">
        <v>35</v>
      </c>
      <c r="F1482" s="39" t="s">
        <v>45</v>
      </c>
      <c r="G1482" s="39" t="s">
        <v>275</v>
      </c>
      <c r="H1482" s="39" t="s">
        <v>1217</v>
      </c>
      <c r="I1482" s="39" t="s">
        <v>244</v>
      </c>
      <c r="J1482" s="44">
        <v>1.47</v>
      </c>
      <c r="K1482" s="39" t="s">
        <v>100</v>
      </c>
      <c r="L1482" s="39" t="s">
        <v>60</v>
      </c>
      <c r="M1482" s="39" t="str">
        <f>+VLOOKUP(C1482/1,Map!A:B,2,FALSE)</f>
        <v>Other revenue - late payment charge</v>
      </c>
      <c r="N1482" s="39" t="str">
        <f>+VLOOKUP(L1482/1,Map!E:G,3,FALSE)</f>
        <v>KY-CENTRAL</v>
      </c>
    </row>
    <row r="1483" spans="1:14" hidden="1">
      <c r="A1483" s="39" t="s">
        <v>95</v>
      </c>
      <c r="B1483" s="39" t="s">
        <v>96</v>
      </c>
      <c r="C1483" s="39" t="s">
        <v>56</v>
      </c>
      <c r="D1483" s="43">
        <v>43171</v>
      </c>
      <c r="E1483" s="39" t="s">
        <v>35</v>
      </c>
      <c r="F1483" s="39" t="s">
        <v>45</v>
      </c>
      <c r="G1483" s="39" t="s">
        <v>275</v>
      </c>
      <c r="H1483" s="39" t="s">
        <v>1218</v>
      </c>
      <c r="I1483" s="39" t="s">
        <v>244</v>
      </c>
      <c r="J1483" s="44">
        <v>4.3899999999999997</v>
      </c>
      <c r="K1483" s="39" t="s">
        <v>100</v>
      </c>
      <c r="L1483" s="39" t="s">
        <v>60</v>
      </c>
      <c r="M1483" s="39" t="str">
        <f>+VLOOKUP(C1483/1,Map!A:B,2,FALSE)</f>
        <v>Other revenue - late payment charge</v>
      </c>
      <c r="N1483" s="39" t="str">
        <f>+VLOOKUP(L1483/1,Map!E:G,3,FALSE)</f>
        <v>KY-CENTRAL</v>
      </c>
    </row>
    <row r="1484" spans="1:14" hidden="1">
      <c r="A1484" s="39" t="s">
        <v>95</v>
      </c>
      <c r="B1484" s="39" t="s">
        <v>96</v>
      </c>
      <c r="C1484" s="39" t="s">
        <v>56</v>
      </c>
      <c r="D1484" s="43">
        <v>43171</v>
      </c>
      <c r="E1484" s="39" t="s">
        <v>35</v>
      </c>
      <c r="F1484" s="39" t="s">
        <v>45</v>
      </c>
      <c r="G1484" s="39" t="s">
        <v>275</v>
      </c>
      <c r="H1484" s="39" t="s">
        <v>1219</v>
      </c>
      <c r="I1484" s="39" t="s">
        <v>244</v>
      </c>
      <c r="J1484" s="44">
        <v>12.16</v>
      </c>
      <c r="K1484" s="39" t="s">
        <v>100</v>
      </c>
      <c r="L1484" s="39" t="s">
        <v>60</v>
      </c>
      <c r="M1484" s="39" t="str">
        <f>+VLOOKUP(C1484/1,Map!A:B,2,FALSE)</f>
        <v>Other revenue - late payment charge</v>
      </c>
      <c r="N1484" s="39" t="str">
        <f>+VLOOKUP(L1484/1,Map!E:G,3,FALSE)</f>
        <v>KY-CENTRAL</v>
      </c>
    </row>
    <row r="1485" spans="1:14" hidden="1">
      <c r="A1485" s="39" t="s">
        <v>95</v>
      </c>
      <c r="B1485" s="39" t="s">
        <v>96</v>
      </c>
      <c r="C1485" s="39" t="s">
        <v>56</v>
      </c>
      <c r="D1485" s="43">
        <v>43172</v>
      </c>
      <c r="E1485" s="39" t="s">
        <v>35</v>
      </c>
      <c r="F1485" s="39" t="s">
        <v>45</v>
      </c>
      <c r="G1485" s="39" t="s">
        <v>275</v>
      </c>
      <c r="H1485" s="39" t="s">
        <v>1220</v>
      </c>
      <c r="I1485" s="39" t="s">
        <v>244</v>
      </c>
      <c r="J1485" s="44">
        <v>1.72</v>
      </c>
      <c r="K1485" s="39" t="s">
        <v>100</v>
      </c>
      <c r="L1485" s="39" t="s">
        <v>60</v>
      </c>
      <c r="M1485" s="39" t="str">
        <f>+VLOOKUP(C1485/1,Map!A:B,2,FALSE)</f>
        <v>Other revenue - late payment charge</v>
      </c>
      <c r="N1485" s="39" t="str">
        <f>+VLOOKUP(L1485/1,Map!E:G,3,FALSE)</f>
        <v>KY-CENTRAL</v>
      </c>
    </row>
    <row r="1486" spans="1:14" hidden="1">
      <c r="A1486" s="39" t="s">
        <v>95</v>
      </c>
      <c r="B1486" s="39" t="s">
        <v>96</v>
      </c>
      <c r="C1486" s="39" t="s">
        <v>56</v>
      </c>
      <c r="D1486" s="43">
        <v>43173</v>
      </c>
      <c r="E1486" s="39" t="s">
        <v>35</v>
      </c>
      <c r="F1486" s="39" t="s">
        <v>45</v>
      </c>
      <c r="G1486" s="39" t="s">
        <v>275</v>
      </c>
      <c r="H1486" s="39" t="s">
        <v>1221</v>
      </c>
      <c r="I1486" s="39" t="s">
        <v>244</v>
      </c>
      <c r="J1486" s="44">
        <v>10.97</v>
      </c>
      <c r="K1486" s="39" t="s">
        <v>100</v>
      </c>
      <c r="L1486" s="39" t="s">
        <v>60</v>
      </c>
      <c r="M1486" s="39" t="str">
        <f>+VLOOKUP(C1486/1,Map!A:B,2,FALSE)</f>
        <v>Other revenue - late payment charge</v>
      </c>
      <c r="N1486" s="39" t="str">
        <f>+VLOOKUP(L1486/1,Map!E:G,3,FALSE)</f>
        <v>KY-CENTRAL</v>
      </c>
    </row>
    <row r="1487" spans="1:14" hidden="1">
      <c r="A1487" s="39" t="s">
        <v>95</v>
      </c>
      <c r="B1487" s="39" t="s">
        <v>96</v>
      </c>
      <c r="C1487" s="39" t="s">
        <v>56</v>
      </c>
      <c r="D1487" s="43">
        <v>43173</v>
      </c>
      <c r="E1487" s="39" t="s">
        <v>35</v>
      </c>
      <c r="F1487" s="39" t="s">
        <v>45</v>
      </c>
      <c r="G1487" s="39" t="s">
        <v>275</v>
      </c>
      <c r="H1487" s="39" t="s">
        <v>1221</v>
      </c>
      <c r="I1487" s="39" t="s">
        <v>244</v>
      </c>
      <c r="J1487" s="44">
        <v>14.05</v>
      </c>
      <c r="K1487" s="39" t="s">
        <v>100</v>
      </c>
      <c r="L1487" s="39" t="s">
        <v>66</v>
      </c>
      <c r="M1487" s="39" t="str">
        <f>+VLOOKUP(C1487/1,Map!A:B,2,FALSE)</f>
        <v>Other revenue - late payment charge</v>
      </c>
      <c r="N1487" s="39" t="str">
        <f>+VLOOKUP(L1487/1,Map!E:G,3,FALSE)</f>
        <v>KY-OWENTON WW</v>
      </c>
    </row>
    <row r="1488" spans="1:14" hidden="1">
      <c r="A1488" s="39" t="s">
        <v>95</v>
      </c>
      <c r="B1488" s="39" t="s">
        <v>96</v>
      </c>
      <c r="C1488" s="39" t="s">
        <v>56</v>
      </c>
      <c r="D1488" s="43">
        <v>43172</v>
      </c>
      <c r="E1488" s="39" t="s">
        <v>35</v>
      </c>
      <c r="F1488" s="39" t="s">
        <v>45</v>
      </c>
      <c r="G1488" s="39" t="s">
        <v>275</v>
      </c>
      <c r="H1488" s="39" t="s">
        <v>1222</v>
      </c>
      <c r="I1488" s="39" t="s">
        <v>99</v>
      </c>
      <c r="J1488" s="44">
        <v>-32.020000000000003</v>
      </c>
      <c r="K1488" s="39" t="s">
        <v>100</v>
      </c>
      <c r="L1488" s="39" t="s">
        <v>64</v>
      </c>
      <c r="M1488" s="39" t="str">
        <f>+VLOOKUP(C1488/1,Map!A:B,2,FALSE)</f>
        <v>Other revenue - late payment charge</v>
      </c>
      <c r="N1488" s="39" t="str">
        <f>+VLOOKUP(L1488/1,Map!E:G,3,FALSE)</f>
        <v>KY-NORTH</v>
      </c>
    </row>
    <row r="1489" spans="1:14" hidden="1">
      <c r="A1489" s="39" t="s">
        <v>95</v>
      </c>
      <c r="B1489" s="39" t="s">
        <v>96</v>
      </c>
      <c r="C1489" s="39" t="s">
        <v>56</v>
      </c>
      <c r="D1489" s="43">
        <v>43172</v>
      </c>
      <c r="E1489" s="39" t="s">
        <v>35</v>
      </c>
      <c r="F1489" s="39" t="s">
        <v>45</v>
      </c>
      <c r="G1489" s="39" t="s">
        <v>275</v>
      </c>
      <c r="H1489" s="39" t="s">
        <v>1222</v>
      </c>
      <c r="I1489" s="39" t="s">
        <v>99</v>
      </c>
      <c r="J1489" s="44">
        <v>-3.95</v>
      </c>
      <c r="K1489" s="39" t="s">
        <v>100</v>
      </c>
      <c r="L1489" s="39" t="s">
        <v>60</v>
      </c>
      <c r="M1489" s="39" t="str">
        <f>+VLOOKUP(C1489/1,Map!A:B,2,FALSE)</f>
        <v>Other revenue - late payment charge</v>
      </c>
      <c r="N1489" s="39" t="str">
        <f>+VLOOKUP(L1489/1,Map!E:G,3,FALSE)</f>
        <v>KY-CENTRAL</v>
      </c>
    </row>
    <row r="1490" spans="1:14" hidden="1">
      <c r="A1490" s="39" t="s">
        <v>95</v>
      </c>
      <c r="B1490" s="39" t="s">
        <v>96</v>
      </c>
      <c r="C1490" s="39" t="s">
        <v>56</v>
      </c>
      <c r="D1490" s="43">
        <v>43173</v>
      </c>
      <c r="E1490" s="39" t="s">
        <v>35</v>
      </c>
      <c r="F1490" s="39" t="s">
        <v>45</v>
      </c>
      <c r="G1490" s="39" t="s">
        <v>275</v>
      </c>
      <c r="H1490" s="39" t="s">
        <v>1223</v>
      </c>
      <c r="I1490" s="39" t="s">
        <v>99</v>
      </c>
      <c r="J1490" s="44">
        <v>-14.68</v>
      </c>
      <c r="K1490" s="39" t="s">
        <v>100</v>
      </c>
      <c r="L1490" s="39" t="s">
        <v>60</v>
      </c>
      <c r="M1490" s="39" t="str">
        <f>+VLOOKUP(C1490/1,Map!A:B,2,FALSE)</f>
        <v>Other revenue - late payment charge</v>
      </c>
      <c r="N1490" s="39" t="str">
        <f>+VLOOKUP(L1490/1,Map!E:G,3,FALSE)</f>
        <v>KY-CENTRAL</v>
      </c>
    </row>
    <row r="1491" spans="1:14" hidden="1">
      <c r="A1491" s="39" t="s">
        <v>95</v>
      </c>
      <c r="B1491" s="39" t="s">
        <v>96</v>
      </c>
      <c r="C1491" s="39" t="s">
        <v>56</v>
      </c>
      <c r="D1491" s="43">
        <v>43173</v>
      </c>
      <c r="E1491" s="39" t="s">
        <v>35</v>
      </c>
      <c r="F1491" s="39" t="s">
        <v>45</v>
      </c>
      <c r="G1491" s="39" t="s">
        <v>275</v>
      </c>
      <c r="H1491" s="39" t="s">
        <v>1224</v>
      </c>
      <c r="I1491" s="39" t="s">
        <v>99</v>
      </c>
      <c r="J1491" s="44">
        <v>-5.26</v>
      </c>
      <c r="K1491" s="39" t="s">
        <v>100</v>
      </c>
      <c r="L1491" s="39" t="s">
        <v>66</v>
      </c>
      <c r="M1491" s="39" t="str">
        <f>+VLOOKUP(C1491/1,Map!A:B,2,FALSE)</f>
        <v>Other revenue - late payment charge</v>
      </c>
      <c r="N1491" s="39" t="str">
        <f>+VLOOKUP(L1491/1,Map!E:G,3,FALSE)</f>
        <v>KY-OWENTON WW</v>
      </c>
    </row>
    <row r="1492" spans="1:14" hidden="1">
      <c r="A1492" s="39" t="s">
        <v>95</v>
      </c>
      <c r="B1492" s="39" t="s">
        <v>96</v>
      </c>
      <c r="C1492" s="39" t="s">
        <v>56</v>
      </c>
      <c r="D1492" s="43">
        <v>43172</v>
      </c>
      <c r="E1492" s="39" t="s">
        <v>35</v>
      </c>
      <c r="F1492" s="39" t="s">
        <v>45</v>
      </c>
      <c r="G1492" s="39" t="s">
        <v>275</v>
      </c>
      <c r="H1492" s="39" t="s">
        <v>1225</v>
      </c>
      <c r="I1492" s="39" t="s">
        <v>99</v>
      </c>
      <c r="J1492" s="44">
        <v>-2.62</v>
      </c>
      <c r="K1492" s="39" t="s">
        <v>100</v>
      </c>
      <c r="L1492" s="39" t="s">
        <v>60</v>
      </c>
      <c r="M1492" s="39" t="str">
        <f>+VLOOKUP(C1492/1,Map!A:B,2,FALSE)</f>
        <v>Other revenue - late payment charge</v>
      </c>
      <c r="N1492" s="39" t="str">
        <f>+VLOOKUP(L1492/1,Map!E:G,3,FALSE)</f>
        <v>KY-CENTRAL</v>
      </c>
    </row>
    <row r="1493" spans="1:14" hidden="1">
      <c r="A1493" s="39" t="s">
        <v>95</v>
      </c>
      <c r="B1493" s="39" t="s">
        <v>96</v>
      </c>
      <c r="C1493" s="39" t="s">
        <v>56</v>
      </c>
      <c r="D1493" s="43">
        <v>43165</v>
      </c>
      <c r="E1493" s="39" t="s">
        <v>35</v>
      </c>
      <c r="F1493" s="39" t="s">
        <v>45</v>
      </c>
      <c r="G1493" s="39" t="s">
        <v>275</v>
      </c>
      <c r="H1493" s="39" t="s">
        <v>1226</v>
      </c>
      <c r="I1493" s="39" t="s">
        <v>244</v>
      </c>
      <c r="J1493" s="44">
        <v>1.2</v>
      </c>
      <c r="K1493" s="39" t="s">
        <v>100</v>
      </c>
      <c r="L1493" s="39" t="s">
        <v>60</v>
      </c>
      <c r="M1493" s="39" t="str">
        <f>+VLOOKUP(C1493/1,Map!A:B,2,FALSE)</f>
        <v>Other revenue - late payment charge</v>
      </c>
      <c r="N1493" s="39" t="str">
        <f>+VLOOKUP(L1493/1,Map!E:G,3,FALSE)</f>
        <v>KY-CENTRAL</v>
      </c>
    </row>
    <row r="1494" spans="1:14" hidden="1">
      <c r="A1494" s="39" t="s">
        <v>95</v>
      </c>
      <c r="B1494" s="39" t="s">
        <v>96</v>
      </c>
      <c r="C1494" s="39" t="s">
        <v>56</v>
      </c>
      <c r="D1494" s="43">
        <v>43173</v>
      </c>
      <c r="E1494" s="39" t="s">
        <v>35</v>
      </c>
      <c r="F1494" s="39" t="s">
        <v>45</v>
      </c>
      <c r="G1494" s="39" t="s">
        <v>275</v>
      </c>
      <c r="H1494" s="39" t="s">
        <v>1227</v>
      </c>
      <c r="I1494" s="39" t="s">
        <v>244</v>
      </c>
      <c r="J1494" s="44">
        <v>19.690000000000001</v>
      </c>
      <c r="K1494" s="39" t="s">
        <v>100</v>
      </c>
      <c r="L1494" s="39" t="s">
        <v>60</v>
      </c>
      <c r="M1494" s="39" t="str">
        <f>+VLOOKUP(C1494/1,Map!A:B,2,FALSE)</f>
        <v>Other revenue - late payment charge</v>
      </c>
      <c r="N1494" s="39" t="str">
        <f>+VLOOKUP(L1494/1,Map!E:G,3,FALSE)</f>
        <v>KY-CENTRAL</v>
      </c>
    </row>
    <row r="1495" spans="1:14" hidden="1">
      <c r="A1495" s="39" t="s">
        <v>95</v>
      </c>
      <c r="B1495" s="39" t="s">
        <v>96</v>
      </c>
      <c r="C1495" s="39" t="s">
        <v>56</v>
      </c>
      <c r="D1495" s="43">
        <v>43174</v>
      </c>
      <c r="E1495" s="39" t="s">
        <v>35</v>
      </c>
      <c r="F1495" s="39" t="s">
        <v>45</v>
      </c>
      <c r="G1495" s="39" t="s">
        <v>275</v>
      </c>
      <c r="H1495" s="39" t="s">
        <v>1228</v>
      </c>
      <c r="I1495" s="39" t="s">
        <v>99</v>
      </c>
      <c r="J1495" s="44">
        <v>-3946.32</v>
      </c>
      <c r="K1495" s="39" t="s">
        <v>100</v>
      </c>
      <c r="L1495" s="39" t="s">
        <v>60</v>
      </c>
      <c r="M1495" s="39" t="str">
        <f>+VLOOKUP(C1495/1,Map!A:B,2,FALSE)</f>
        <v>Other revenue - late payment charge</v>
      </c>
      <c r="N1495" s="39" t="str">
        <f>+VLOOKUP(L1495/1,Map!E:G,3,FALSE)</f>
        <v>KY-CENTRAL</v>
      </c>
    </row>
    <row r="1496" spans="1:14" hidden="1">
      <c r="A1496" s="39" t="s">
        <v>95</v>
      </c>
      <c r="B1496" s="39" t="s">
        <v>96</v>
      </c>
      <c r="C1496" s="39" t="s">
        <v>56</v>
      </c>
      <c r="D1496" s="43">
        <v>43174</v>
      </c>
      <c r="E1496" s="39" t="s">
        <v>35</v>
      </c>
      <c r="F1496" s="39" t="s">
        <v>45</v>
      </c>
      <c r="G1496" s="39" t="s">
        <v>275</v>
      </c>
      <c r="H1496" s="39" t="s">
        <v>1228</v>
      </c>
      <c r="I1496" s="39" t="s">
        <v>99</v>
      </c>
      <c r="J1496" s="44">
        <v>-8.98</v>
      </c>
      <c r="K1496" s="39" t="s">
        <v>100</v>
      </c>
      <c r="L1496" s="39" t="s">
        <v>64</v>
      </c>
      <c r="M1496" s="39" t="str">
        <f>+VLOOKUP(C1496/1,Map!A:B,2,FALSE)</f>
        <v>Other revenue - late payment charge</v>
      </c>
      <c r="N1496" s="39" t="str">
        <f>+VLOOKUP(L1496/1,Map!E:G,3,FALSE)</f>
        <v>KY-NORTH</v>
      </c>
    </row>
    <row r="1497" spans="1:14" hidden="1">
      <c r="A1497" s="39" t="s">
        <v>95</v>
      </c>
      <c r="B1497" s="39" t="s">
        <v>96</v>
      </c>
      <c r="C1497" s="39" t="s">
        <v>56</v>
      </c>
      <c r="D1497" s="43">
        <v>43164</v>
      </c>
      <c r="E1497" s="39" t="s">
        <v>35</v>
      </c>
      <c r="F1497" s="39" t="s">
        <v>45</v>
      </c>
      <c r="G1497" s="39" t="s">
        <v>275</v>
      </c>
      <c r="H1497" s="39" t="s">
        <v>1229</v>
      </c>
      <c r="I1497" s="39" t="s">
        <v>244</v>
      </c>
      <c r="J1497" s="44">
        <v>1.1499999999999999</v>
      </c>
      <c r="K1497" s="39" t="s">
        <v>100</v>
      </c>
      <c r="L1497" s="39" t="s">
        <v>60</v>
      </c>
      <c r="M1497" s="39" t="str">
        <f>+VLOOKUP(C1497/1,Map!A:B,2,FALSE)</f>
        <v>Other revenue - late payment charge</v>
      </c>
      <c r="N1497" s="39" t="str">
        <f>+VLOOKUP(L1497/1,Map!E:G,3,FALSE)</f>
        <v>KY-CENTRAL</v>
      </c>
    </row>
    <row r="1498" spans="1:14" hidden="1">
      <c r="A1498" s="39" t="s">
        <v>95</v>
      </c>
      <c r="B1498" s="39" t="s">
        <v>96</v>
      </c>
      <c r="C1498" s="39" t="s">
        <v>56</v>
      </c>
      <c r="D1498" s="43">
        <v>43173</v>
      </c>
      <c r="E1498" s="39" t="s">
        <v>35</v>
      </c>
      <c r="F1498" s="39" t="s">
        <v>45</v>
      </c>
      <c r="G1498" s="39" t="s">
        <v>275</v>
      </c>
      <c r="H1498" s="39" t="s">
        <v>1230</v>
      </c>
      <c r="I1498" s="39" t="s">
        <v>244</v>
      </c>
      <c r="J1498" s="44">
        <v>2.42</v>
      </c>
      <c r="K1498" s="39" t="s">
        <v>100</v>
      </c>
      <c r="L1498" s="39" t="s">
        <v>60</v>
      </c>
      <c r="M1498" s="39" t="str">
        <f>+VLOOKUP(C1498/1,Map!A:B,2,FALSE)</f>
        <v>Other revenue - late payment charge</v>
      </c>
      <c r="N1498" s="39" t="str">
        <f>+VLOOKUP(L1498/1,Map!E:G,3,FALSE)</f>
        <v>KY-CENTRAL</v>
      </c>
    </row>
    <row r="1499" spans="1:14" hidden="1">
      <c r="A1499" s="39" t="s">
        <v>95</v>
      </c>
      <c r="B1499" s="39" t="s">
        <v>96</v>
      </c>
      <c r="C1499" s="39" t="s">
        <v>56</v>
      </c>
      <c r="D1499" s="43">
        <v>43174</v>
      </c>
      <c r="E1499" s="39" t="s">
        <v>35</v>
      </c>
      <c r="F1499" s="39" t="s">
        <v>45</v>
      </c>
      <c r="G1499" s="39" t="s">
        <v>275</v>
      </c>
      <c r="H1499" s="39" t="s">
        <v>1231</v>
      </c>
      <c r="I1499" s="39" t="s">
        <v>244</v>
      </c>
      <c r="J1499" s="44">
        <v>40.799999999999997</v>
      </c>
      <c r="K1499" s="39" t="s">
        <v>100</v>
      </c>
      <c r="L1499" s="39" t="s">
        <v>60</v>
      </c>
      <c r="M1499" s="39" t="str">
        <f>+VLOOKUP(C1499/1,Map!A:B,2,FALSE)</f>
        <v>Other revenue - late payment charge</v>
      </c>
      <c r="N1499" s="39" t="str">
        <f>+VLOOKUP(L1499/1,Map!E:G,3,FALSE)</f>
        <v>KY-CENTRAL</v>
      </c>
    </row>
    <row r="1500" spans="1:14" hidden="1">
      <c r="A1500" s="39" t="s">
        <v>95</v>
      </c>
      <c r="B1500" s="39" t="s">
        <v>96</v>
      </c>
      <c r="C1500" s="39" t="s">
        <v>56</v>
      </c>
      <c r="D1500" s="43">
        <v>43174</v>
      </c>
      <c r="E1500" s="39" t="s">
        <v>35</v>
      </c>
      <c r="F1500" s="39" t="s">
        <v>45</v>
      </c>
      <c r="G1500" s="39" t="s">
        <v>275</v>
      </c>
      <c r="H1500" s="39" t="s">
        <v>1231</v>
      </c>
      <c r="I1500" s="39" t="s">
        <v>244</v>
      </c>
      <c r="J1500" s="44">
        <v>13.76</v>
      </c>
      <c r="K1500" s="39" t="s">
        <v>100</v>
      </c>
      <c r="L1500" s="39" t="s">
        <v>66</v>
      </c>
      <c r="M1500" s="39" t="str">
        <f>+VLOOKUP(C1500/1,Map!A:B,2,FALSE)</f>
        <v>Other revenue - late payment charge</v>
      </c>
      <c r="N1500" s="39" t="str">
        <f>+VLOOKUP(L1500/1,Map!E:G,3,FALSE)</f>
        <v>KY-OWENTON WW</v>
      </c>
    </row>
    <row r="1501" spans="1:14" hidden="1">
      <c r="A1501" s="39" t="s">
        <v>95</v>
      </c>
      <c r="B1501" s="39" t="s">
        <v>96</v>
      </c>
      <c r="C1501" s="39" t="s">
        <v>56</v>
      </c>
      <c r="D1501" s="43">
        <v>43173</v>
      </c>
      <c r="E1501" s="39" t="s">
        <v>35</v>
      </c>
      <c r="F1501" s="39" t="s">
        <v>45</v>
      </c>
      <c r="G1501" s="39" t="s">
        <v>275</v>
      </c>
      <c r="H1501" s="39" t="s">
        <v>1232</v>
      </c>
      <c r="I1501" s="39" t="s">
        <v>99</v>
      </c>
      <c r="J1501" s="44">
        <v>-1.97</v>
      </c>
      <c r="K1501" s="39" t="s">
        <v>100</v>
      </c>
      <c r="L1501" s="39" t="s">
        <v>60</v>
      </c>
      <c r="M1501" s="39" t="str">
        <f>+VLOOKUP(C1501/1,Map!A:B,2,FALSE)</f>
        <v>Other revenue - late payment charge</v>
      </c>
      <c r="N1501" s="39" t="str">
        <f>+VLOOKUP(L1501/1,Map!E:G,3,FALSE)</f>
        <v>KY-CENTRAL</v>
      </c>
    </row>
    <row r="1502" spans="1:14" hidden="1">
      <c r="A1502" s="39" t="s">
        <v>95</v>
      </c>
      <c r="B1502" s="39" t="s">
        <v>96</v>
      </c>
      <c r="C1502" s="39" t="s">
        <v>56</v>
      </c>
      <c r="D1502" s="43">
        <v>43174</v>
      </c>
      <c r="E1502" s="39" t="s">
        <v>35</v>
      </c>
      <c r="F1502" s="39" t="s">
        <v>45</v>
      </c>
      <c r="G1502" s="39" t="s">
        <v>275</v>
      </c>
      <c r="H1502" s="39" t="s">
        <v>1233</v>
      </c>
      <c r="I1502" s="39" t="s">
        <v>99</v>
      </c>
      <c r="J1502" s="44">
        <v>-57.26</v>
      </c>
      <c r="K1502" s="39" t="s">
        <v>100</v>
      </c>
      <c r="L1502" s="39" t="s">
        <v>60</v>
      </c>
      <c r="M1502" s="39" t="str">
        <f>+VLOOKUP(C1502/1,Map!A:B,2,FALSE)</f>
        <v>Other revenue - late payment charge</v>
      </c>
      <c r="N1502" s="39" t="str">
        <f>+VLOOKUP(L1502/1,Map!E:G,3,FALSE)</f>
        <v>KY-CENTRAL</v>
      </c>
    </row>
    <row r="1503" spans="1:14" hidden="1">
      <c r="A1503" s="39" t="s">
        <v>95</v>
      </c>
      <c r="B1503" s="39" t="s">
        <v>96</v>
      </c>
      <c r="C1503" s="39" t="s">
        <v>56</v>
      </c>
      <c r="D1503" s="43">
        <v>43174</v>
      </c>
      <c r="E1503" s="39" t="s">
        <v>35</v>
      </c>
      <c r="F1503" s="39" t="s">
        <v>45</v>
      </c>
      <c r="G1503" s="39" t="s">
        <v>275</v>
      </c>
      <c r="H1503" s="39" t="s">
        <v>1233</v>
      </c>
      <c r="I1503" s="39" t="s">
        <v>99</v>
      </c>
      <c r="J1503" s="44">
        <v>-7.02</v>
      </c>
      <c r="K1503" s="39" t="s">
        <v>100</v>
      </c>
      <c r="L1503" s="39" t="s">
        <v>66</v>
      </c>
      <c r="M1503" s="39" t="str">
        <f>+VLOOKUP(C1503/1,Map!A:B,2,FALSE)</f>
        <v>Other revenue - late payment charge</v>
      </c>
      <c r="N1503" s="39" t="str">
        <f>+VLOOKUP(L1503/1,Map!E:G,3,FALSE)</f>
        <v>KY-OWENTON WW</v>
      </c>
    </row>
    <row r="1504" spans="1:14" hidden="1">
      <c r="A1504" s="39" t="s">
        <v>95</v>
      </c>
      <c r="B1504" s="39" t="s">
        <v>96</v>
      </c>
      <c r="C1504" s="39" t="s">
        <v>56</v>
      </c>
      <c r="D1504" s="43">
        <v>43175</v>
      </c>
      <c r="E1504" s="39" t="s">
        <v>35</v>
      </c>
      <c r="F1504" s="39" t="s">
        <v>45</v>
      </c>
      <c r="G1504" s="39" t="s">
        <v>275</v>
      </c>
      <c r="H1504" s="39" t="s">
        <v>1234</v>
      </c>
      <c r="I1504" s="39" t="s">
        <v>99</v>
      </c>
      <c r="J1504" s="44">
        <v>-10.72</v>
      </c>
      <c r="K1504" s="39" t="s">
        <v>100</v>
      </c>
      <c r="L1504" s="39" t="s">
        <v>66</v>
      </c>
      <c r="M1504" s="39" t="str">
        <f>+VLOOKUP(C1504/1,Map!A:B,2,FALSE)</f>
        <v>Other revenue - late payment charge</v>
      </c>
      <c r="N1504" s="39" t="str">
        <f>+VLOOKUP(L1504/1,Map!E:G,3,FALSE)</f>
        <v>KY-OWENTON WW</v>
      </c>
    </row>
    <row r="1505" spans="1:14" hidden="1">
      <c r="A1505" s="39" t="s">
        <v>95</v>
      </c>
      <c r="B1505" s="39" t="s">
        <v>96</v>
      </c>
      <c r="C1505" s="39" t="s">
        <v>56</v>
      </c>
      <c r="D1505" s="43">
        <v>43175</v>
      </c>
      <c r="E1505" s="39" t="s">
        <v>35</v>
      </c>
      <c r="F1505" s="39" t="s">
        <v>45</v>
      </c>
      <c r="G1505" s="39" t="s">
        <v>275</v>
      </c>
      <c r="H1505" s="39" t="s">
        <v>1234</v>
      </c>
      <c r="I1505" s="39" t="s">
        <v>99</v>
      </c>
      <c r="J1505" s="44">
        <v>-63.66</v>
      </c>
      <c r="K1505" s="39" t="s">
        <v>100</v>
      </c>
      <c r="L1505" s="39" t="s">
        <v>58</v>
      </c>
      <c r="M1505" s="39" t="str">
        <f>+VLOOKUP(C1505/1,Map!A:B,2,FALSE)</f>
        <v>Other revenue - late payment charge</v>
      </c>
      <c r="N1505" s="39" t="str">
        <f>+VLOOKUP(L1505/1,Map!E:G,3,FALSE)</f>
        <v>KY-CORPORATE</v>
      </c>
    </row>
    <row r="1506" spans="1:14" hidden="1">
      <c r="A1506" s="39" t="s">
        <v>95</v>
      </c>
      <c r="B1506" s="39" t="s">
        <v>96</v>
      </c>
      <c r="C1506" s="39" t="s">
        <v>56</v>
      </c>
      <c r="D1506" s="43">
        <v>43175</v>
      </c>
      <c r="E1506" s="39" t="s">
        <v>35</v>
      </c>
      <c r="F1506" s="39" t="s">
        <v>45</v>
      </c>
      <c r="G1506" s="39" t="s">
        <v>275</v>
      </c>
      <c r="H1506" s="39" t="s">
        <v>1234</v>
      </c>
      <c r="I1506" s="39" t="s">
        <v>99</v>
      </c>
      <c r="J1506" s="44">
        <v>-288.35000000000002</v>
      </c>
      <c r="K1506" s="39" t="s">
        <v>100</v>
      </c>
      <c r="L1506" s="39" t="s">
        <v>64</v>
      </c>
      <c r="M1506" s="39" t="str">
        <f>+VLOOKUP(C1506/1,Map!A:B,2,FALSE)</f>
        <v>Other revenue - late payment charge</v>
      </c>
      <c r="N1506" s="39" t="str">
        <f>+VLOOKUP(L1506/1,Map!E:G,3,FALSE)</f>
        <v>KY-NORTH</v>
      </c>
    </row>
    <row r="1507" spans="1:14" hidden="1">
      <c r="A1507" s="39" t="s">
        <v>95</v>
      </c>
      <c r="B1507" s="39" t="s">
        <v>96</v>
      </c>
      <c r="C1507" s="39" t="s">
        <v>56</v>
      </c>
      <c r="D1507" s="43">
        <v>43175</v>
      </c>
      <c r="E1507" s="39" t="s">
        <v>35</v>
      </c>
      <c r="F1507" s="39" t="s">
        <v>45</v>
      </c>
      <c r="G1507" s="39" t="s">
        <v>275</v>
      </c>
      <c r="H1507" s="39" t="s">
        <v>1234</v>
      </c>
      <c r="I1507" s="39" t="s">
        <v>99</v>
      </c>
      <c r="J1507" s="44">
        <v>-3057.46</v>
      </c>
      <c r="K1507" s="39" t="s">
        <v>100</v>
      </c>
      <c r="L1507" s="39" t="s">
        <v>60</v>
      </c>
      <c r="M1507" s="39" t="str">
        <f>+VLOOKUP(C1507/1,Map!A:B,2,FALSE)</f>
        <v>Other revenue - late payment charge</v>
      </c>
      <c r="N1507" s="39" t="str">
        <f>+VLOOKUP(L1507/1,Map!E:G,3,FALSE)</f>
        <v>KY-CENTRAL</v>
      </c>
    </row>
    <row r="1508" spans="1:14" hidden="1">
      <c r="A1508" s="39" t="s">
        <v>95</v>
      </c>
      <c r="B1508" s="39" t="s">
        <v>96</v>
      </c>
      <c r="C1508" s="39" t="s">
        <v>56</v>
      </c>
      <c r="D1508" s="43">
        <v>43161</v>
      </c>
      <c r="E1508" s="39" t="s">
        <v>35</v>
      </c>
      <c r="F1508" s="39" t="s">
        <v>45</v>
      </c>
      <c r="G1508" s="39" t="s">
        <v>275</v>
      </c>
      <c r="H1508" s="39" t="s">
        <v>1235</v>
      </c>
      <c r="I1508" s="39" t="s">
        <v>244</v>
      </c>
      <c r="J1508" s="44">
        <v>5.55</v>
      </c>
      <c r="K1508" s="39" t="s">
        <v>100</v>
      </c>
      <c r="L1508" s="39" t="s">
        <v>60</v>
      </c>
      <c r="M1508" s="39" t="str">
        <f>+VLOOKUP(C1508/1,Map!A:B,2,FALSE)</f>
        <v>Other revenue - late payment charge</v>
      </c>
      <c r="N1508" s="39" t="str">
        <f>+VLOOKUP(L1508/1,Map!E:G,3,FALSE)</f>
        <v>KY-CENTRAL</v>
      </c>
    </row>
    <row r="1509" spans="1:14" hidden="1">
      <c r="A1509" s="39" t="s">
        <v>95</v>
      </c>
      <c r="B1509" s="39" t="s">
        <v>96</v>
      </c>
      <c r="C1509" s="39" t="s">
        <v>56</v>
      </c>
      <c r="D1509" s="43">
        <v>43165</v>
      </c>
      <c r="E1509" s="39" t="s">
        <v>35</v>
      </c>
      <c r="F1509" s="39" t="s">
        <v>45</v>
      </c>
      <c r="G1509" s="39" t="s">
        <v>275</v>
      </c>
      <c r="H1509" s="39" t="s">
        <v>1236</v>
      </c>
      <c r="I1509" s="39" t="s">
        <v>244</v>
      </c>
      <c r="J1509" s="44">
        <v>0.66</v>
      </c>
      <c r="K1509" s="39" t="s">
        <v>100</v>
      </c>
      <c r="L1509" s="39" t="s">
        <v>60</v>
      </c>
      <c r="M1509" s="39" t="str">
        <f>+VLOOKUP(C1509/1,Map!A:B,2,FALSE)</f>
        <v>Other revenue - late payment charge</v>
      </c>
      <c r="N1509" s="39" t="str">
        <f>+VLOOKUP(L1509/1,Map!E:G,3,FALSE)</f>
        <v>KY-CENTRAL</v>
      </c>
    </row>
    <row r="1510" spans="1:14" hidden="1">
      <c r="A1510" s="39" t="s">
        <v>95</v>
      </c>
      <c r="B1510" s="39" t="s">
        <v>96</v>
      </c>
      <c r="C1510" s="39" t="s">
        <v>56</v>
      </c>
      <c r="D1510" s="43">
        <v>43172</v>
      </c>
      <c r="E1510" s="39" t="s">
        <v>35</v>
      </c>
      <c r="F1510" s="39" t="s">
        <v>45</v>
      </c>
      <c r="G1510" s="39" t="s">
        <v>275</v>
      </c>
      <c r="H1510" s="39" t="s">
        <v>1237</v>
      </c>
      <c r="I1510" s="39" t="s">
        <v>244</v>
      </c>
      <c r="J1510" s="44">
        <v>0.91</v>
      </c>
      <c r="K1510" s="39" t="s">
        <v>100</v>
      </c>
      <c r="L1510" s="39" t="s">
        <v>60</v>
      </c>
      <c r="M1510" s="39" t="str">
        <f>+VLOOKUP(C1510/1,Map!A:B,2,FALSE)</f>
        <v>Other revenue - late payment charge</v>
      </c>
      <c r="N1510" s="39" t="str">
        <f>+VLOOKUP(L1510/1,Map!E:G,3,FALSE)</f>
        <v>KY-CENTRAL</v>
      </c>
    </row>
    <row r="1511" spans="1:14" hidden="1">
      <c r="A1511" s="39" t="s">
        <v>95</v>
      </c>
      <c r="B1511" s="39" t="s">
        <v>96</v>
      </c>
      <c r="C1511" s="39" t="s">
        <v>56</v>
      </c>
      <c r="D1511" s="43">
        <v>43174</v>
      </c>
      <c r="E1511" s="39" t="s">
        <v>35</v>
      </c>
      <c r="F1511" s="39" t="s">
        <v>45</v>
      </c>
      <c r="G1511" s="39" t="s">
        <v>275</v>
      </c>
      <c r="H1511" s="39" t="s">
        <v>1238</v>
      </c>
      <c r="I1511" s="39" t="s">
        <v>244</v>
      </c>
      <c r="J1511" s="44">
        <v>19.22</v>
      </c>
      <c r="K1511" s="39" t="s">
        <v>100</v>
      </c>
      <c r="L1511" s="39" t="s">
        <v>60</v>
      </c>
      <c r="M1511" s="39" t="str">
        <f>+VLOOKUP(C1511/1,Map!A:B,2,FALSE)</f>
        <v>Other revenue - late payment charge</v>
      </c>
      <c r="N1511" s="39" t="str">
        <f>+VLOOKUP(L1511/1,Map!E:G,3,FALSE)</f>
        <v>KY-CENTRAL</v>
      </c>
    </row>
    <row r="1512" spans="1:14" hidden="1">
      <c r="A1512" s="39" t="s">
        <v>95</v>
      </c>
      <c r="B1512" s="39" t="s">
        <v>96</v>
      </c>
      <c r="C1512" s="39" t="s">
        <v>56</v>
      </c>
      <c r="D1512" s="43">
        <v>43175</v>
      </c>
      <c r="E1512" s="39" t="s">
        <v>35</v>
      </c>
      <c r="F1512" s="39" t="s">
        <v>45</v>
      </c>
      <c r="G1512" s="39" t="s">
        <v>275</v>
      </c>
      <c r="H1512" s="39" t="s">
        <v>1239</v>
      </c>
      <c r="I1512" s="39" t="s">
        <v>244</v>
      </c>
      <c r="J1512" s="44">
        <v>0.74</v>
      </c>
      <c r="K1512" s="39" t="s">
        <v>100</v>
      </c>
      <c r="L1512" s="39" t="s">
        <v>60</v>
      </c>
      <c r="M1512" s="39" t="str">
        <f>+VLOOKUP(C1512/1,Map!A:B,2,FALSE)</f>
        <v>Other revenue - late payment charge</v>
      </c>
      <c r="N1512" s="39" t="str">
        <f>+VLOOKUP(L1512/1,Map!E:G,3,FALSE)</f>
        <v>KY-CENTRAL</v>
      </c>
    </row>
    <row r="1513" spans="1:14" hidden="1">
      <c r="A1513" s="39" t="s">
        <v>95</v>
      </c>
      <c r="B1513" s="39" t="s">
        <v>96</v>
      </c>
      <c r="C1513" s="39" t="s">
        <v>56</v>
      </c>
      <c r="D1513" s="43">
        <v>43175</v>
      </c>
      <c r="E1513" s="39" t="s">
        <v>35</v>
      </c>
      <c r="F1513" s="39" t="s">
        <v>45</v>
      </c>
      <c r="G1513" s="39" t="s">
        <v>275</v>
      </c>
      <c r="H1513" s="39" t="s">
        <v>1240</v>
      </c>
      <c r="I1513" s="39" t="s">
        <v>244</v>
      </c>
      <c r="J1513" s="44">
        <v>4.6900000000000004</v>
      </c>
      <c r="K1513" s="39" t="s">
        <v>100</v>
      </c>
      <c r="L1513" s="39" t="s">
        <v>64</v>
      </c>
      <c r="M1513" s="39" t="str">
        <f>+VLOOKUP(C1513/1,Map!A:B,2,FALSE)</f>
        <v>Other revenue - late payment charge</v>
      </c>
      <c r="N1513" s="39" t="str">
        <f>+VLOOKUP(L1513/1,Map!E:G,3,FALSE)</f>
        <v>KY-NORTH</v>
      </c>
    </row>
    <row r="1514" spans="1:14" hidden="1">
      <c r="A1514" s="39" t="s">
        <v>95</v>
      </c>
      <c r="B1514" s="39" t="s">
        <v>96</v>
      </c>
      <c r="C1514" s="39" t="s">
        <v>56</v>
      </c>
      <c r="D1514" s="43">
        <v>43175</v>
      </c>
      <c r="E1514" s="39" t="s">
        <v>35</v>
      </c>
      <c r="F1514" s="39" t="s">
        <v>45</v>
      </c>
      <c r="G1514" s="39" t="s">
        <v>275</v>
      </c>
      <c r="H1514" s="39" t="s">
        <v>1240</v>
      </c>
      <c r="I1514" s="39" t="s">
        <v>244</v>
      </c>
      <c r="J1514" s="44">
        <v>64.05</v>
      </c>
      <c r="K1514" s="39" t="s">
        <v>100</v>
      </c>
      <c r="L1514" s="39" t="s">
        <v>60</v>
      </c>
      <c r="M1514" s="39" t="str">
        <f>+VLOOKUP(C1514/1,Map!A:B,2,FALSE)</f>
        <v>Other revenue - late payment charge</v>
      </c>
      <c r="N1514" s="39" t="str">
        <f>+VLOOKUP(L1514/1,Map!E:G,3,FALSE)</f>
        <v>KY-CENTRAL</v>
      </c>
    </row>
    <row r="1515" spans="1:14" hidden="1">
      <c r="A1515" s="39" t="s">
        <v>95</v>
      </c>
      <c r="B1515" s="39" t="s">
        <v>96</v>
      </c>
      <c r="C1515" s="39" t="s">
        <v>56</v>
      </c>
      <c r="D1515" s="43">
        <v>43175</v>
      </c>
      <c r="E1515" s="39" t="s">
        <v>35</v>
      </c>
      <c r="F1515" s="39" t="s">
        <v>45</v>
      </c>
      <c r="G1515" s="39" t="s">
        <v>275</v>
      </c>
      <c r="H1515" s="39" t="s">
        <v>1241</v>
      </c>
      <c r="I1515" s="39" t="s">
        <v>99</v>
      </c>
      <c r="J1515" s="44">
        <v>-4.9400000000000004</v>
      </c>
      <c r="K1515" s="39" t="s">
        <v>100</v>
      </c>
      <c r="L1515" s="39" t="s">
        <v>60</v>
      </c>
      <c r="M1515" s="39" t="str">
        <f>+VLOOKUP(C1515/1,Map!A:B,2,FALSE)</f>
        <v>Other revenue - late payment charge</v>
      </c>
      <c r="N1515" s="39" t="str">
        <f>+VLOOKUP(L1515/1,Map!E:G,3,FALSE)</f>
        <v>KY-CENTRAL</v>
      </c>
    </row>
    <row r="1516" spans="1:14" hidden="1">
      <c r="A1516" s="39" t="s">
        <v>95</v>
      </c>
      <c r="B1516" s="39" t="s">
        <v>96</v>
      </c>
      <c r="C1516" s="39" t="s">
        <v>56</v>
      </c>
      <c r="D1516" s="43">
        <v>43178</v>
      </c>
      <c r="E1516" s="39" t="s">
        <v>35</v>
      </c>
      <c r="F1516" s="39" t="s">
        <v>45</v>
      </c>
      <c r="G1516" s="39" t="s">
        <v>275</v>
      </c>
      <c r="H1516" s="39" t="s">
        <v>1242</v>
      </c>
      <c r="I1516" s="39" t="s">
        <v>99</v>
      </c>
      <c r="J1516" s="44">
        <v>-2294.25</v>
      </c>
      <c r="K1516" s="39" t="s">
        <v>100</v>
      </c>
      <c r="L1516" s="39" t="s">
        <v>60</v>
      </c>
      <c r="M1516" s="39" t="str">
        <f>+VLOOKUP(C1516/1,Map!A:B,2,FALSE)</f>
        <v>Other revenue - late payment charge</v>
      </c>
      <c r="N1516" s="39" t="str">
        <f>+VLOOKUP(L1516/1,Map!E:G,3,FALSE)</f>
        <v>KY-CENTRAL</v>
      </c>
    </row>
    <row r="1517" spans="1:14" hidden="1">
      <c r="A1517" s="39" t="s">
        <v>95</v>
      </c>
      <c r="B1517" s="39" t="s">
        <v>96</v>
      </c>
      <c r="C1517" s="39" t="s">
        <v>56</v>
      </c>
      <c r="D1517" s="43">
        <v>43178</v>
      </c>
      <c r="E1517" s="39" t="s">
        <v>35</v>
      </c>
      <c r="F1517" s="39" t="s">
        <v>45</v>
      </c>
      <c r="G1517" s="39" t="s">
        <v>275</v>
      </c>
      <c r="H1517" s="39" t="s">
        <v>1242</v>
      </c>
      <c r="I1517" s="39" t="s">
        <v>99</v>
      </c>
      <c r="J1517" s="44">
        <v>-240.6</v>
      </c>
      <c r="K1517" s="39" t="s">
        <v>100</v>
      </c>
      <c r="L1517" s="39" t="s">
        <v>58</v>
      </c>
      <c r="M1517" s="39" t="str">
        <f>+VLOOKUP(C1517/1,Map!A:B,2,FALSE)</f>
        <v>Other revenue - late payment charge</v>
      </c>
      <c r="N1517" s="39" t="str">
        <f>+VLOOKUP(L1517/1,Map!E:G,3,FALSE)</f>
        <v>KY-CORPORATE</v>
      </c>
    </row>
    <row r="1518" spans="1:14" hidden="1">
      <c r="A1518" s="39" t="s">
        <v>95</v>
      </c>
      <c r="B1518" s="39" t="s">
        <v>96</v>
      </c>
      <c r="C1518" s="39" t="s">
        <v>56</v>
      </c>
      <c r="D1518" s="43">
        <v>43178</v>
      </c>
      <c r="E1518" s="39" t="s">
        <v>35</v>
      </c>
      <c r="F1518" s="39" t="s">
        <v>45</v>
      </c>
      <c r="G1518" s="39" t="s">
        <v>275</v>
      </c>
      <c r="H1518" s="39" t="s">
        <v>1242</v>
      </c>
      <c r="I1518" s="39" t="s">
        <v>99</v>
      </c>
      <c r="J1518" s="44">
        <v>-44.3</v>
      </c>
      <c r="K1518" s="39" t="s">
        <v>100</v>
      </c>
      <c r="L1518" s="39" t="s">
        <v>64</v>
      </c>
      <c r="M1518" s="39" t="str">
        <f>+VLOOKUP(C1518/1,Map!A:B,2,FALSE)</f>
        <v>Other revenue - late payment charge</v>
      </c>
      <c r="N1518" s="39" t="str">
        <f>+VLOOKUP(L1518/1,Map!E:G,3,FALSE)</f>
        <v>KY-NORTH</v>
      </c>
    </row>
    <row r="1519" spans="1:14" hidden="1">
      <c r="A1519" s="39" t="s">
        <v>95</v>
      </c>
      <c r="B1519" s="39" t="s">
        <v>96</v>
      </c>
      <c r="C1519" s="39" t="s">
        <v>56</v>
      </c>
      <c r="D1519" s="43">
        <v>43164</v>
      </c>
      <c r="E1519" s="39" t="s">
        <v>35</v>
      </c>
      <c r="F1519" s="39" t="s">
        <v>45</v>
      </c>
      <c r="G1519" s="39" t="s">
        <v>275</v>
      </c>
      <c r="H1519" s="39" t="s">
        <v>1243</v>
      </c>
      <c r="I1519" s="39" t="s">
        <v>244</v>
      </c>
      <c r="J1519" s="44">
        <v>1.48</v>
      </c>
      <c r="K1519" s="39" t="s">
        <v>100</v>
      </c>
      <c r="L1519" s="39" t="s">
        <v>60</v>
      </c>
      <c r="M1519" s="39" t="str">
        <f>+VLOOKUP(C1519/1,Map!A:B,2,FALSE)</f>
        <v>Other revenue - late payment charge</v>
      </c>
      <c r="N1519" s="39" t="str">
        <f>+VLOOKUP(L1519/1,Map!E:G,3,FALSE)</f>
        <v>KY-CENTRAL</v>
      </c>
    </row>
    <row r="1520" spans="1:14" hidden="1">
      <c r="A1520" s="39" t="s">
        <v>95</v>
      </c>
      <c r="B1520" s="39" t="s">
        <v>96</v>
      </c>
      <c r="C1520" s="39" t="s">
        <v>56</v>
      </c>
      <c r="D1520" s="43">
        <v>43165</v>
      </c>
      <c r="E1520" s="39" t="s">
        <v>35</v>
      </c>
      <c r="F1520" s="39" t="s">
        <v>45</v>
      </c>
      <c r="G1520" s="39" t="s">
        <v>275</v>
      </c>
      <c r="H1520" s="39" t="s">
        <v>1244</v>
      </c>
      <c r="I1520" s="39" t="s">
        <v>244</v>
      </c>
      <c r="J1520" s="44">
        <v>12.23</v>
      </c>
      <c r="K1520" s="39" t="s">
        <v>100</v>
      </c>
      <c r="L1520" s="39" t="s">
        <v>60</v>
      </c>
      <c r="M1520" s="39" t="str">
        <f>+VLOOKUP(C1520/1,Map!A:B,2,FALSE)</f>
        <v>Other revenue - late payment charge</v>
      </c>
      <c r="N1520" s="39" t="str">
        <f>+VLOOKUP(L1520/1,Map!E:G,3,FALSE)</f>
        <v>KY-CENTRAL</v>
      </c>
    </row>
    <row r="1521" spans="1:14" hidden="1">
      <c r="A1521" s="39" t="s">
        <v>95</v>
      </c>
      <c r="B1521" s="39" t="s">
        <v>96</v>
      </c>
      <c r="C1521" s="39" t="s">
        <v>56</v>
      </c>
      <c r="D1521" s="43">
        <v>43171</v>
      </c>
      <c r="E1521" s="39" t="s">
        <v>35</v>
      </c>
      <c r="F1521" s="39" t="s">
        <v>45</v>
      </c>
      <c r="G1521" s="39" t="s">
        <v>275</v>
      </c>
      <c r="H1521" s="39" t="s">
        <v>1245</v>
      </c>
      <c r="I1521" s="39" t="s">
        <v>244</v>
      </c>
      <c r="J1521" s="44">
        <v>0.66</v>
      </c>
      <c r="K1521" s="39" t="s">
        <v>100</v>
      </c>
      <c r="L1521" s="39" t="s">
        <v>60</v>
      </c>
      <c r="M1521" s="39" t="str">
        <f>+VLOOKUP(C1521/1,Map!A:B,2,FALSE)</f>
        <v>Other revenue - late payment charge</v>
      </c>
      <c r="N1521" s="39" t="str">
        <f>+VLOOKUP(L1521/1,Map!E:G,3,FALSE)</f>
        <v>KY-CENTRAL</v>
      </c>
    </row>
    <row r="1522" spans="1:14" hidden="1">
      <c r="A1522" s="39" t="s">
        <v>95</v>
      </c>
      <c r="B1522" s="39" t="s">
        <v>96</v>
      </c>
      <c r="C1522" s="39" t="s">
        <v>56</v>
      </c>
      <c r="D1522" s="43">
        <v>43172</v>
      </c>
      <c r="E1522" s="39" t="s">
        <v>35</v>
      </c>
      <c r="F1522" s="39" t="s">
        <v>45</v>
      </c>
      <c r="G1522" s="39" t="s">
        <v>275</v>
      </c>
      <c r="H1522" s="39" t="s">
        <v>1246</v>
      </c>
      <c r="I1522" s="39" t="s">
        <v>244</v>
      </c>
      <c r="J1522" s="44">
        <v>5.32</v>
      </c>
      <c r="K1522" s="39" t="s">
        <v>100</v>
      </c>
      <c r="L1522" s="39" t="s">
        <v>60</v>
      </c>
      <c r="M1522" s="39" t="str">
        <f>+VLOOKUP(C1522/1,Map!A:B,2,FALSE)</f>
        <v>Other revenue - late payment charge</v>
      </c>
      <c r="N1522" s="39" t="str">
        <f>+VLOOKUP(L1522/1,Map!E:G,3,FALSE)</f>
        <v>KY-CENTRAL</v>
      </c>
    </row>
    <row r="1523" spans="1:14" hidden="1">
      <c r="A1523" s="39" t="s">
        <v>95</v>
      </c>
      <c r="B1523" s="39" t="s">
        <v>96</v>
      </c>
      <c r="C1523" s="39" t="s">
        <v>56</v>
      </c>
      <c r="D1523" s="43">
        <v>43174</v>
      </c>
      <c r="E1523" s="39" t="s">
        <v>35</v>
      </c>
      <c r="F1523" s="39" t="s">
        <v>45</v>
      </c>
      <c r="G1523" s="39" t="s">
        <v>275</v>
      </c>
      <c r="H1523" s="39" t="s">
        <v>1247</v>
      </c>
      <c r="I1523" s="39" t="s">
        <v>244</v>
      </c>
      <c r="J1523" s="44">
        <v>0.77</v>
      </c>
      <c r="K1523" s="39" t="s">
        <v>100</v>
      </c>
      <c r="L1523" s="39" t="s">
        <v>60</v>
      </c>
      <c r="M1523" s="39" t="str">
        <f>+VLOOKUP(C1523/1,Map!A:B,2,FALSE)</f>
        <v>Other revenue - late payment charge</v>
      </c>
      <c r="N1523" s="39" t="str">
        <f>+VLOOKUP(L1523/1,Map!E:G,3,FALSE)</f>
        <v>KY-CENTRAL</v>
      </c>
    </row>
    <row r="1524" spans="1:14" hidden="1">
      <c r="A1524" s="39" t="s">
        <v>95</v>
      </c>
      <c r="B1524" s="39" t="s">
        <v>96</v>
      </c>
      <c r="C1524" s="39" t="s">
        <v>56</v>
      </c>
      <c r="D1524" s="43">
        <v>43175</v>
      </c>
      <c r="E1524" s="39" t="s">
        <v>35</v>
      </c>
      <c r="F1524" s="39" t="s">
        <v>45</v>
      </c>
      <c r="G1524" s="39" t="s">
        <v>275</v>
      </c>
      <c r="H1524" s="39" t="s">
        <v>1248</v>
      </c>
      <c r="I1524" s="39" t="s">
        <v>244</v>
      </c>
      <c r="J1524" s="44">
        <v>1.78</v>
      </c>
      <c r="K1524" s="39" t="s">
        <v>100</v>
      </c>
      <c r="L1524" s="39" t="s">
        <v>60</v>
      </c>
      <c r="M1524" s="39" t="str">
        <f>+VLOOKUP(C1524/1,Map!A:B,2,FALSE)</f>
        <v>Other revenue - late payment charge</v>
      </c>
      <c r="N1524" s="39" t="str">
        <f>+VLOOKUP(L1524/1,Map!E:G,3,FALSE)</f>
        <v>KY-CENTRAL</v>
      </c>
    </row>
    <row r="1525" spans="1:14" hidden="1">
      <c r="A1525" s="39" t="s">
        <v>95</v>
      </c>
      <c r="B1525" s="39" t="s">
        <v>96</v>
      </c>
      <c r="C1525" s="39" t="s">
        <v>56</v>
      </c>
      <c r="D1525" s="43">
        <v>43175</v>
      </c>
      <c r="E1525" s="39" t="s">
        <v>35</v>
      </c>
      <c r="F1525" s="39" t="s">
        <v>45</v>
      </c>
      <c r="G1525" s="39" t="s">
        <v>275</v>
      </c>
      <c r="H1525" s="39" t="s">
        <v>1249</v>
      </c>
      <c r="I1525" s="39" t="s">
        <v>244</v>
      </c>
      <c r="J1525" s="44">
        <v>1.41</v>
      </c>
      <c r="K1525" s="39" t="s">
        <v>100</v>
      </c>
      <c r="L1525" s="39" t="s">
        <v>58</v>
      </c>
      <c r="M1525" s="39" t="str">
        <f>+VLOOKUP(C1525/1,Map!A:B,2,FALSE)</f>
        <v>Other revenue - late payment charge</v>
      </c>
      <c r="N1525" s="39" t="str">
        <f>+VLOOKUP(L1525/1,Map!E:G,3,FALSE)</f>
        <v>KY-CORPORATE</v>
      </c>
    </row>
    <row r="1526" spans="1:14" hidden="1">
      <c r="A1526" s="39" t="s">
        <v>95</v>
      </c>
      <c r="B1526" s="39" t="s">
        <v>96</v>
      </c>
      <c r="C1526" s="39" t="s">
        <v>56</v>
      </c>
      <c r="D1526" s="43">
        <v>43175</v>
      </c>
      <c r="E1526" s="39" t="s">
        <v>35</v>
      </c>
      <c r="F1526" s="39" t="s">
        <v>45</v>
      </c>
      <c r="G1526" s="39" t="s">
        <v>275</v>
      </c>
      <c r="H1526" s="39" t="s">
        <v>1249</v>
      </c>
      <c r="I1526" s="39" t="s">
        <v>244</v>
      </c>
      <c r="J1526" s="44">
        <v>31.85</v>
      </c>
      <c r="K1526" s="39" t="s">
        <v>100</v>
      </c>
      <c r="L1526" s="39" t="s">
        <v>60</v>
      </c>
      <c r="M1526" s="39" t="str">
        <f>+VLOOKUP(C1526/1,Map!A:B,2,FALSE)</f>
        <v>Other revenue - late payment charge</v>
      </c>
      <c r="N1526" s="39" t="str">
        <f>+VLOOKUP(L1526/1,Map!E:G,3,FALSE)</f>
        <v>KY-CENTRAL</v>
      </c>
    </row>
    <row r="1527" spans="1:14" hidden="1">
      <c r="A1527" s="39" t="s">
        <v>95</v>
      </c>
      <c r="B1527" s="39" t="s">
        <v>96</v>
      </c>
      <c r="C1527" s="39" t="s">
        <v>56</v>
      </c>
      <c r="D1527" s="43">
        <v>43176</v>
      </c>
      <c r="E1527" s="39" t="s">
        <v>35</v>
      </c>
      <c r="F1527" s="39" t="s">
        <v>45</v>
      </c>
      <c r="G1527" s="39" t="s">
        <v>275</v>
      </c>
      <c r="H1527" s="39" t="s">
        <v>1250</v>
      </c>
      <c r="I1527" s="39" t="s">
        <v>244</v>
      </c>
      <c r="J1527" s="44">
        <v>2.52</v>
      </c>
      <c r="K1527" s="39" t="s">
        <v>100</v>
      </c>
      <c r="L1527" s="39" t="s">
        <v>60</v>
      </c>
      <c r="M1527" s="39" t="str">
        <f>+VLOOKUP(C1527/1,Map!A:B,2,FALSE)</f>
        <v>Other revenue - late payment charge</v>
      </c>
      <c r="N1527" s="39" t="str">
        <f>+VLOOKUP(L1527/1,Map!E:G,3,FALSE)</f>
        <v>KY-CENTRAL</v>
      </c>
    </row>
    <row r="1528" spans="1:14" hidden="1">
      <c r="A1528" s="39" t="s">
        <v>95</v>
      </c>
      <c r="B1528" s="39" t="s">
        <v>96</v>
      </c>
      <c r="C1528" s="39" t="s">
        <v>56</v>
      </c>
      <c r="D1528" s="43">
        <v>43176</v>
      </c>
      <c r="E1528" s="39" t="s">
        <v>35</v>
      </c>
      <c r="F1528" s="39" t="s">
        <v>45</v>
      </c>
      <c r="G1528" s="39" t="s">
        <v>275</v>
      </c>
      <c r="H1528" s="39" t="s">
        <v>1251</v>
      </c>
      <c r="I1528" s="39" t="s">
        <v>244</v>
      </c>
      <c r="J1528" s="44">
        <v>5.73</v>
      </c>
      <c r="K1528" s="39" t="s">
        <v>100</v>
      </c>
      <c r="L1528" s="39" t="s">
        <v>64</v>
      </c>
      <c r="M1528" s="39" t="str">
        <f>+VLOOKUP(C1528/1,Map!A:B,2,FALSE)</f>
        <v>Other revenue - late payment charge</v>
      </c>
      <c r="N1528" s="39" t="str">
        <f>+VLOOKUP(L1528/1,Map!E:G,3,FALSE)</f>
        <v>KY-NORTH</v>
      </c>
    </row>
    <row r="1529" spans="1:14" hidden="1">
      <c r="A1529" s="39" t="s">
        <v>95</v>
      </c>
      <c r="B1529" s="39" t="s">
        <v>96</v>
      </c>
      <c r="C1529" s="39" t="s">
        <v>56</v>
      </c>
      <c r="D1529" s="43">
        <v>43176</v>
      </c>
      <c r="E1529" s="39" t="s">
        <v>35</v>
      </c>
      <c r="F1529" s="39" t="s">
        <v>45</v>
      </c>
      <c r="G1529" s="39" t="s">
        <v>275</v>
      </c>
      <c r="H1529" s="39" t="s">
        <v>1251</v>
      </c>
      <c r="I1529" s="39" t="s">
        <v>244</v>
      </c>
      <c r="J1529" s="44">
        <v>42.18</v>
      </c>
      <c r="K1529" s="39" t="s">
        <v>100</v>
      </c>
      <c r="L1529" s="39" t="s">
        <v>60</v>
      </c>
      <c r="M1529" s="39" t="str">
        <f>+VLOOKUP(C1529/1,Map!A:B,2,FALSE)</f>
        <v>Other revenue - late payment charge</v>
      </c>
      <c r="N1529" s="39" t="str">
        <f>+VLOOKUP(L1529/1,Map!E:G,3,FALSE)</f>
        <v>KY-CENTRAL</v>
      </c>
    </row>
    <row r="1530" spans="1:14" hidden="1">
      <c r="A1530" s="39" t="s">
        <v>95</v>
      </c>
      <c r="B1530" s="39" t="s">
        <v>96</v>
      </c>
      <c r="C1530" s="39" t="s">
        <v>56</v>
      </c>
      <c r="D1530" s="43">
        <v>43176</v>
      </c>
      <c r="E1530" s="39" t="s">
        <v>35</v>
      </c>
      <c r="F1530" s="39" t="s">
        <v>45</v>
      </c>
      <c r="G1530" s="39" t="s">
        <v>275</v>
      </c>
      <c r="H1530" s="39" t="s">
        <v>1252</v>
      </c>
      <c r="I1530" s="39" t="s">
        <v>99</v>
      </c>
      <c r="J1530" s="44">
        <v>-2.61</v>
      </c>
      <c r="K1530" s="39" t="s">
        <v>100</v>
      </c>
      <c r="L1530" s="39" t="s">
        <v>64</v>
      </c>
      <c r="M1530" s="39" t="str">
        <f>+VLOOKUP(C1530/1,Map!A:B,2,FALSE)</f>
        <v>Other revenue - late payment charge</v>
      </c>
      <c r="N1530" s="39" t="str">
        <f>+VLOOKUP(L1530/1,Map!E:G,3,FALSE)</f>
        <v>KY-NORTH</v>
      </c>
    </row>
    <row r="1531" spans="1:14" hidden="1">
      <c r="A1531" s="39" t="s">
        <v>95</v>
      </c>
      <c r="B1531" s="39" t="s">
        <v>96</v>
      </c>
      <c r="C1531" s="39" t="s">
        <v>56</v>
      </c>
      <c r="D1531" s="43">
        <v>43176</v>
      </c>
      <c r="E1531" s="39" t="s">
        <v>35</v>
      </c>
      <c r="F1531" s="39" t="s">
        <v>45</v>
      </c>
      <c r="G1531" s="39" t="s">
        <v>275</v>
      </c>
      <c r="H1531" s="39" t="s">
        <v>1253</v>
      </c>
      <c r="I1531" s="39" t="s">
        <v>99</v>
      </c>
      <c r="J1531" s="44">
        <v>-177.87</v>
      </c>
      <c r="K1531" s="39" t="s">
        <v>100</v>
      </c>
      <c r="L1531" s="39" t="s">
        <v>60</v>
      </c>
      <c r="M1531" s="39" t="str">
        <f>+VLOOKUP(C1531/1,Map!A:B,2,FALSE)</f>
        <v>Other revenue - late payment charge</v>
      </c>
      <c r="N1531" s="39" t="str">
        <f>+VLOOKUP(L1531/1,Map!E:G,3,FALSE)</f>
        <v>KY-CENTRAL</v>
      </c>
    </row>
    <row r="1532" spans="1:14" hidden="1">
      <c r="A1532" s="39" t="s">
        <v>95</v>
      </c>
      <c r="B1532" s="39" t="s">
        <v>96</v>
      </c>
      <c r="C1532" s="39" t="s">
        <v>56</v>
      </c>
      <c r="D1532" s="43">
        <v>43178</v>
      </c>
      <c r="E1532" s="39" t="s">
        <v>35</v>
      </c>
      <c r="F1532" s="39" t="s">
        <v>45</v>
      </c>
      <c r="G1532" s="39" t="s">
        <v>275</v>
      </c>
      <c r="H1532" s="39" t="s">
        <v>1254</v>
      </c>
      <c r="I1532" s="39" t="s">
        <v>99</v>
      </c>
      <c r="J1532" s="44">
        <v>-7.54</v>
      </c>
      <c r="K1532" s="39" t="s">
        <v>100</v>
      </c>
      <c r="L1532" s="39" t="s">
        <v>60</v>
      </c>
      <c r="M1532" s="39" t="str">
        <f>+VLOOKUP(C1532/1,Map!A:B,2,FALSE)</f>
        <v>Other revenue - late payment charge</v>
      </c>
      <c r="N1532" s="39" t="str">
        <f>+VLOOKUP(L1532/1,Map!E:G,3,FALSE)</f>
        <v>KY-CENTRAL</v>
      </c>
    </row>
    <row r="1533" spans="1:14" hidden="1">
      <c r="A1533" s="39" t="s">
        <v>95</v>
      </c>
      <c r="B1533" s="39" t="s">
        <v>96</v>
      </c>
      <c r="C1533" s="39" t="s">
        <v>56</v>
      </c>
      <c r="D1533" s="43">
        <v>43179</v>
      </c>
      <c r="E1533" s="39" t="s">
        <v>35</v>
      </c>
      <c r="F1533" s="39" t="s">
        <v>45</v>
      </c>
      <c r="G1533" s="39" t="s">
        <v>275</v>
      </c>
      <c r="H1533" s="39" t="s">
        <v>1255</v>
      </c>
      <c r="I1533" s="39" t="s">
        <v>99</v>
      </c>
      <c r="J1533" s="44">
        <v>-1.92</v>
      </c>
      <c r="K1533" s="39" t="s">
        <v>100</v>
      </c>
      <c r="L1533" s="39" t="s">
        <v>68</v>
      </c>
      <c r="M1533" s="39" t="str">
        <f>+VLOOKUP(C1533/1,Map!A:B,2,FALSE)</f>
        <v>Other revenue - late payment charge</v>
      </c>
      <c r="N1533" s="39" t="str">
        <f>+VLOOKUP(L1533/1,Map!E:G,3,FALSE)</f>
        <v>KY - RIDGEWOOD WW</v>
      </c>
    </row>
    <row r="1534" spans="1:14" hidden="1">
      <c r="A1534" s="39" t="s">
        <v>95</v>
      </c>
      <c r="B1534" s="39" t="s">
        <v>96</v>
      </c>
      <c r="C1534" s="39" t="s">
        <v>56</v>
      </c>
      <c r="D1534" s="43">
        <v>43179</v>
      </c>
      <c r="E1534" s="39" t="s">
        <v>35</v>
      </c>
      <c r="F1534" s="39" t="s">
        <v>45</v>
      </c>
      <c r="G1534" s="39" t="s">
        <v>275</v>
      </c>
      <c r="H1534" s="39" t="s">
        <v>1255</v>
      </c>
      <c r="I1534" s="39" t="s">
        <v>99</v>
      </c>
      <c r="J1534" s="44">
        <v>-2986.15</v>
      </c>
      <c r="K1534" s="39" t="s">
        <v>100</v>
      </c>
      <c r="L1534" s="39" t="s">
        <v>60</v>
      </c>
      <c r="M1534" s="39" t="str">
        <f>+VLOOKUP(C1534/1,Map!A:B,2,FALSE)</f>
        <v>Other revenue - late payment charge</v>
      </c>
      <c r="N1534" s="39" t="str">
        <f>+VLOOKUP(L1534/1,Map!E:G,3,FALSE)</f>
        <v>KY-CENTRAL</v>
      </c>
    </row>
    <row r="1535" spans="1:14" hidden="1">
      <c r="A1535" s="39" t="s">
        <v>95</v>
      </c>
      <c r="B1535" s="39" t="s">
        <v>96</v>
      </c>
      <c r="C1535" s="39" t="s">
        <v>56</v>
      </c>
      <c r="D1535" s="43">
        <v>43179</v>
      </c>
      <c r="E1535" s="39" t="s">
        <v>35</v>
      </c>
      <c r="F1535" s="39" t="s">
        <v>45</v>
      </c>
      <c r="G1535" s="39" t="s">
        <v>275</v>
      </c>
      <c r="H1535" s="39" t="s">
        <v>1255</v>
      </c>
      <c r="I1535" s="39" t="s">
        <v>99</v>
      </c>
      <c r="J1535" s="44">
        <v>-52.21</v>
      </c>
      <c r="K1535" s="39" t="s">
        <v>100</v>
      </c>
      <c r="L1535" s="39" t="s">
        <v>64</v>
      </c>
      <c r="M1535" s="39" t="str">
        <f>+VLOOKUP(C1535/1,Map!A:B,2,FALSE)</f>
        <v>Other revenue - late payment charge</v>
      </c>
      <c r="N1535" s="39" t="str">
        <f>+VLOOKUP(L1535/1,Map!E:G,3,FALSE)</f>
        <v>KY-NORTH</v>
      </c>
    </row>
    <row r="1536" spans="1:14" hidden="1">
      <c r="A1536" s="39" t="s">
        <v>95</v>
      </c>
      <c r="B1536" s="39" t="s">
        <v>96</v>
      </c>
      <c r="C1536" s="39" t="s">
        <v>56</v>
      </c>
      <c r="D1536" s="43">
        <v>43179</v>
      </c>
      <c r="E1536" s="39" t="s">
        <v>35</v>
      </c>
      <c r="F1536" s="39" t="s">
        <v>45</v>
      </c>
      <c r="G1536" s="39" t="s">
        <v>275</v>
      </c>
      <c r="H1536" s="39" t="s">
        <v>1255</v>
      </c>
      <c r="I1536" s="39" t="s">
        <v>99</v>
      </c>
      <c r="J1536" s="44">
        <v>-122.7</v>
      </c>
      <c r="K1536" s="39" t="s">
        <v>100</v>
      </c>
      <c r="L1536" s="39" t="s">
        <v>58</v>
      </c>
      <c r="M1536" s="39" t="str">
        <f>+VLOOKUP(C1536/1,Map!A:B,2,FALSE)</f>
        <v>Other revenue - late payment charge</v>
      </c>
      <c r="N1536" s="39" t="str">
        <f>+VLOOKUP(L1536/1,Map!E:G,3,FALSE)</f>
        <v>KY-CORPORATE</v>
      </c>
    </row>
    <row r="1537" spans="1:14" hidden="1">
      <c r="A1537" s="39" t="s">
        <v>95</v>
      </c>
      <c r="B1537" s="39" t="s">
        <v>96</v>
      </c>
      <c r="C1537" s="39" t="s">
        <v>56</v>
      </c>
      <c r="D1537" s="43">
        <v>43173</v>
      </c>
      <c r="E1537" s="39" t="s">
        <v>35</v>
      </c>
      <c r="F1537" s="39" t="s">
        <v>45</v>
      </c>
      <c r="G1537" s="39" t="s">
        <v>275</v>
      </c>
      <c r="H1537" s="39" t="s">
        <v>1256</v>
      </c>
      <c r="I1537" s="39" t="s">
        <v>244</v>
      </c>
      <c r="J1537" s="44">
        <v>1.83</v>
      </c>
      <c r="K1537" s="39" t="s">
        <v>100</v>
      </c>
      <c r="L1537" s="39" t="s">
        <v>68</v>
      </c>
      <c r="M1537" s="39" t="str">
        <f>+VLOOKUP(C1537/1,Map!A:B,2,FALSE)</f>
        <v>Other revenue - late payment charge</v>
      </c>
      <c r="N1537" s="39" t="str">
        <f>+VLOOKUP(L1537/1,Map!E:G,3,FALSE)</f>
        <v>KY - RIDGEWOOD WW</v>
      </c>
    </row>
    <row r="1538" spans="1:14" hidden="1">
      <c r="A1538" s="39" t="s">
        <v>95</v>
      </c>
      <c r="B1538" s="39" t="s">
        <v>96</v>
      </c>
      <c r="C1538" s="39" t="s">
        <v>56</v>
      </c>
      <c r="D1538" s="43">
        <v>43178</v>
      </c>
      <c r="E1538" s="39" t="s">
        <v>35</v>
      </c>
      <c r="F1538" s="39" t="s">
        <v>45</v>
      </c>
      <c r="G1538" s="39" t="s">
        <v>275</v>
      </c>
      <c r="H1538" s="39" t="s">
        <v>1257</v>
      </c>
      <c r="I1538" s="39" t="s">
        <v>244</v>
      </c>
      <c r="J1538" s="44">
        <v>5.76</v>
      </c>
      <c r="K1538" s="39" t="s">
        <v>100</v>
      </c>
      <c r="L1538" s="39" t="s">
        <v>68</v>
      </c>
      <c r="M1538" s="39" t="str">
        <f>+VLOOKUP(C1538/1,Map!A:B,2,FALSE)</f>
        <v>Other revenue - late payment charge</v>
      </c>
      <c r="N1538" s="39" t="str">
        <f>+VLOOKUP(L1538/1,Map!E:G,3,FALSE)</f>
        <v>KY - RIDGEWOOD WW</v>
      </c>
    </row>
    <row r="1539" spans="1:14" hidden="1">
      <c r="A1539" s="39" t="s">
        <v>95</v>
      </c>
      <c r="B1539" s="39" t="s">
        <v>96</v>
      </c>
      <c r="C1539" s="39" t="s">
        <v>56</v>
      </c>
      <c r="D1539" s="43">
        <v>43180</v>
      </c>
      <c r="E1539" s="39" t="s">
        <v>35</v>
      </c>
      <c r="F1539" s="39" t="s">
        <v>45</v>
      </c>
      <c r="G1539" s="39" t="s">
        <v>275</v>
      </c>
      <c r="H1539" s="39" t="s">
        <v>1258</v>
      </c>
      <c r="I1539" s="39" t="s">
        <v>99</v>
      </c>
      <c r="J1539" s="44">
        <v>-2.62</v>
      </c>
      <c r="K1539" s="39" t="s">
        <v>100</v>
      </c>
      <c r="L1539" s="39" t="s">
        <v>58</v>
      </c>
      <c r="M1539" s="39" t="str">
        <f>+VLOOKUP(C1539/1,Map!A:B,2,FALSE)</f>
        <v>Other revenue - late payment charge</v>
      </c>
      <c r="N1539" s="39" t="str">
        <f>+VLOOKUP(L1539/1,Map!E:G,3,FALSE)</f>
        <v>KY-CORPORATE</v>
      </c>
    </row>
    <row r="1540" spans="1:14" hidden="1">
      <c r="A1540" s="39" t="s">
        <v>95</v>
      </c>
      <c r="B1540" s="39" t="s">
        <v>96</v>
      </c>
      <c r="C1540" s="39" t="s">
        <v>56</v>
      </c>
      <c r="D1540" s="43">
        <v>43180</v>
      </c>
      <c r="E1540" s="39" t="s">
        <v>35</v>
      </c>
      <c r="F1540" s="39" t="s">
        <v>45</v>
      </c>
      <c r="G1540" s="39" t="s">
        <v>275</v>
      </c>
      <c r="H1540" s="39" t="s">
        <v>1258</v>
      </c>
      <c r="I1540" s="39" t="s">
        <v>99</v>
      </c>
      <c r="J1540" s="44">
        <v>-2777.72</v>
      </c>
      <c r="K1540" s="39" t="s">
        <v>100</v>
      </c>
      <c r="L1540" s="39" t="s">
        <v>60</v>
      </c>
      <c r="M1540" s="39" t="str">
        <f>+VLOOKUP(C1540/1,Map!A:B,2,FALSE)</f>
        <v>Other revenue - late payment charge</v>
      </c>
      <c r="N1540" s="39" t="str">
        <f>+VLOOKUP(L1540/1,Map!E:G,3,FALSE)</f>
        <v>KY-CENTRAL</v>
      </c>
    </row>
    <row r="1541" spans="1:14" hidden="1">
      <c r="A1541" s="39" t="s">
        <v>95</v>
      </c>
      <c r="B1541" s="39" t="s">
        <v>96</v>
      </c>
      <c r="C1541" s="39" t="s">
        <v>56</v>
      </c>
      <c r="D1541" s="43">
        <v>43164</v>
      </c>
      <c r="E1541" s="39" t="s">
        <v>35</v>
      </c>
      <c r="F1541" s="39" t="s">
        <v>45</v>
      </c>
      <c r="G1541" s="39" t="s">
        <v>275</v>
      </c>
      <c r="H1541" s="39" t="s">
        <v>1259</v>
      </c>
      <c r="I1541" s="39" t="s">
        <v>244</v>
      </c>
      <c r="J1541" s="44">
        <v>4.71</v>
      </c>
      <c r="K1541" s="39" t="s">
        <v>100</v>
      </c>
      <c r="L1541" s="39" t="s">
        <v>60</v>
      </c>
      <c r="M1541" s="39" t="str">
        <f>+VLOOKUP(C1541/1,Map!A:B,2,FALSE)</f>
        <v>Other revenue - late payment charge</v>
      </c>
      <c r="N1541" s="39" t="str">
        <f>+VLOOKUP(L1541/1,Map!E:G,3,FALSE)</f>
        <v>KY-CENTRAL</v>
      </c>
    </row>
    <row r="1542" spans="1:14" hidden="1">
      <c r="A1542" s="39" t="s">
        <v>95</v>
      </c>
      <c r="B1542" s="39" t="s">
        <v>96</v>
      </c>
      <c r="C1542" s="39" t="s">
        <v>56</v>
      </c>
      <c r="D1542" s="43">
        <v>43179</v>
      </c>
      <c r="E1542" s="39" t="s">
        <v>35</v>
      </c>
      <c r="F1542" s="39" t="s">
        <v>45</v>
      </c>
      <c r="G1542" s="39" t="s">
        <v>275</v>
      </c>
      <c r="H1542" s="39" t="s">
        <v>1260</v>
      </c>
      <c r="I1542" s="39" t="s">
        <v>244</v>
      </c>
      <c r="J1542" s="44">
        <v>5.88</v>
      </c>
      <c r="K1542" s="39" t="s">
        <v>100</v>
      </c>
      <c r="L1542" s="39" t="s">
        <v>60</v>
      </c>
      <c r="M1542" s="39" t="str">
        <f>+VLOOKUP(C1542/1,Map!A:B,2,FALSE)</f>
        <v>Other revenue - late payment charge</v>
      </c>
      <c r="N1542" s="39" t="str">
        <f>+VLOOKUP(L1542/1,Map!E:G,3,FALSE)</f>
        <v>KY-CENTRAL</v>
      </c>
    </row>
    <row r="1543" spans="1:14" hidden="1">
      <c r="A1543" s="39" t="s">
        <v>95</v>
      </c>
      <c r="B1543" s="39" t="s">
        <v>96</v>
      </c>
      <c r="C1543" s="39" t="s">
        <v>56</v>
      </c>
      <c r="D1543" s="43">
        <v>43180</v>
      </c>
      <c r="E1543" s="39" t="s">
        <v>35</v>
      </c>
      <c r="F1543" s="39" t="s">
        <v>45</v>
      </c>
      <c r="G1543" s="39" t="s">
        <v>275</v>
      </c>
      <c r="H1543" s="39" t="s">
        <v>1261</v>
      </c>
      <c r="I1543" s="39" t="s">
        <v>244</v>
      </c>
      <c r="J1543" s="44">
        <v>14.26</v>
      </c>
      <c r="K1543" s="39" t="s">
        <v>100</v>
      </c>
      <c r="L1543" s="39" t="s">
        <v>60</v>
      </c>
      <c r="M1543" s="39" t="str">
        <f>+VLOOKUP(C1543/1,Map!A:B,2,FALSE)</f>
        <v>Other revenue - late payment charge</v>
      </c>
      <c r="N1543" s="39" t="str">
        <f>+VLOOKUP(L1543/1,Map!E:G,3,FALSE)</f>
        <v>KY-CENTRAL</v>
      </c>
    </row>
    <row r="1544" spans="1:14" hidden="1">
      <c r="A1544" s="39" t="s">
        <v>95</v>
      </c>
      <c r="B1544" s="39" t="s">
        <v>96</v>
      </c>
      <c r="C1544" s="39" t="s">
        <v>56</v>
      </c>
      <c r="D1544" s="43">
        <v>43180</v>
      </c>
      <c r="E1544" s="39" t="s">
        <v>35</v>
      </c>
      <c r="F1544" s="39" t="s">
        <v>45</v>
      </c>
      <c r="G1544" s="39" t="s">
        <v>275</v>
      </c>
      <c r="H1544" s="39" t="s">
        <v>1261</v>
      </c>
      <c r="I1544" s="39" t="s">
        <v>244</v>
      </c>
      <c r="J1544" s="44">
        <v>2.4700000000000002</v>
      </c>
      <c r="K1544" s="39" t="s">
        <v>100</v>
      </c>
      <c r="L1544" s="39" t="s">
        <v>64</v>
      </c>
      <c r="M1544" s="39" t="str">
        <f>+VLOOKUP(C1544/1,Map!A:B,2,FALSE)</f>
        <v>Other revenue - late payment charge</v>
      </c>
      <c r="N1544" s="39" t="str">
        <f>+VLOOKUP(L1544/1,Map!E:G,3,FALSE)</f>
        <v>KY-NORTH</v>
      </c>
    </row>
    <row r="1545" spans="1:14" hidden="1">
      <c r="A1545" s="39" t="s">
        <v>95</v>
      </c>
      <c r="B1545" s="39" t="s">
        <v>96</v>
      </c>
      <c r="C1545" s="39" t="s">
        <v>56</v>
      </c>
      <c r="D1545" s="43">
        <v>43179</v>
      </c>
      <c r="E1545" s="39" t="s">
        <v>35</v>
      </c>
      <c r="F1545" s="39" t="s">
        <v>45</v>
      </c>
      <c r="G1545" s="39" t="s">
        <v>275</v>
      </c>
      <c r="H1545" s="39" t="s">
        <v>1262</v>
      </c>
      <c r="I1545" s="39" t="s">
        <v>99</v>
      </c>
      <c r="J1545" s="44">
        <v>-51.57</v>
      </c>
      <c r="K1545" s="39" t="s">
        <v>100</v>
      </c>
      <c r="L1545" s="39" t="s">
        <v>60</v>
      </c>
      <c r="M1545" s="39" t="str">
        <f>+VLOOKUP(C1545/1,Map!A:B,2,FALSE)</f>
        <v>Other revenue - late payment charge</v>
      </c>
      <c r="N1545" s="39" t="str">
        <f>+VLOOKUP(L1545/1,Map!E:G,3,FALSE)</f>
        <v>KY-CENTRAL</v>
      </c>
    </row>
    <row r="1546" spans="1:14" hidden="1">
      <c r="A1546" s="39" t="s">
        <v>95</v>
      </c>
      <c r="B1546" s="39" t="s">
        <v>96</v>
      </c>
      <c r="C1546" s="39" t="s">
        <v>56</v>
      </c>
      <c r="D1546" s="43">
        <v>43180</v>
      </c>
      <c r="E1546" s="39" t="s">
        <v>35</v>
      </c>
      <c r="F1546" s="39" t="s">
        <v>45</v>
      </c>
      <c r="G1546" s="39" t="s">
        <v>275</v>
      </c>
      <c r="H1546" s="39" t="s">
        <v>1263</v>
      </c>
      <c r="I1546" s="39" t="s">
        <v>99</v>
      </c>
      <c r="J1546" s="44">
        <v>-47.96</v>
      </c>
      <c r="K1546" s="39" t="s">
        <v>100</v>
      </c>
      <c r="L1546" s="39" t="s">
        <v>60</v>
      </c>
      <c r="M1546" s="39" t="str">
        <f>+VLOOKUP(C1546/1,Map!A:B,2,FALSE)</f>
        <v>Other revenue - late payment charge</v>
      </c>
      <c r="N1546" s="39" t="str">
        <f>+VLOOKUP(L1546/1,Map!E:G,3,FALSE)</f>
        <v>KY-CENTRAL</v>
      </c>
    </row>
    <row r="1547" spans="1:14" hidden="1">
      <c r="A1547" s="39" t="s">
        <v>95</v>
      </c>
      <c r="B1547" s="39" t="s">
        <v>96</v>
      </c>
      <c r="C1547" s="39" t="s">
        <v>56</v>
      </c>
      <c r="D1547" s="43">
        <v>43180</v>
      </c>
      <c r="E1547" s="39" t="s">
        <v>35</v>
      </c>
      <c r="F1547" s="39" t="s">
        <v>45</v>
      </c>
      <c r="G1547" s="39" t="s">
        <v>275</v>
      </c>
      <c r="H1547" s="39" t="s">
        <v>1264</v>
      </c>
      <c r="I1547" s="39" t="s">
        <v>99</v>
      </c>
      <c r="J1547" s="44">
        <v>-66.02</v>
      </c>
      <c r="K1547" s="39" t="s">
        <v>100</v>
      </c>
      <c r="L1547" s="39" t="s">
        <v>60</v>
      </c>
      <c r="M1547" s="39" t="str">
        <f>+VLOOKUP(C1547/1,Map!A:B,2,FALSE)</f>
        <v>Other revenue - late payment charge</v>
      </c>
      <c r="N1547" s="39" t="str">
        <f>+VLOOKUP(L1547/1,Map!E:G,3,FALSE)</f>
        <v>KY-CENTRAL</v>
      </c>
    </row>
    <row r="1548" spans="1:14" hidden="1">
      <c r="A1548" s="39" t="s">
        <v>95</v>
      </c>
      <c r="B1548" s="39" t="s">
        <v>96</v>
      </c>
      <c r="C1548" s="39" t="s">
        <v>56</v>
      </c>
      <c r="D1548" s="43">
        <v>43180</v>
      </c>
      <c r="E1548" s="39" t="s">
        <v>35</v>
      </c>
      <c r="F1548" s="39" t="s">
        <v>45</v>
      </c>
      <c r="G1548" s="39" t="s">
        <v>275</v>
      </c>
      <c r="H1548" s="39" t="s">
        <v>1264</v>
      </c>
      <c r="I1548" s="39" t="s">
        <v>99</v>
      </c>
      <c r="J1548" s="44">
        <v>-1.41</v>
      </c>
      <c r="K1548" s="39" t="s">
        <v>100</v>
      </c>
      <c r="L1548" s="39" t="s">
        <v>58</v>
      </c>
      <c r="M1548" s="39" t="str">
        <f>+VLOOKUP(C1548/1,Map!A:B,2,FALSE)</f>
        <v>Other revenue - late payment charge</v>
      </c>
      <c r="N1548" s="39" t="str">
        <f>+VLOOKUP(L1548/1,Map!E:G,3,FALSE)</f>
        <v>KY-CORPORATE</v>
      </c>
    </row>
    <row r="1549" spans="1:14" hidden="1">
      <c r="A1549" s="39" t="s">
        <v>95</v>
      </c>
      <c r="B1549" s="39" t="s">
        <v>96</v>
      </c>
      <c r="C1549" s="39" t="s">
        <v>56</v>
      </c>
      <c r="D1549" s="43">
        <v>43178</v>
      </c>
      <c r="E1549" s="39" t="s">
        <v>35</v>
      </c>
      <c r="F1549" s="39" t="s">
        <v>45</v>
      </c>
      <c r="G1549" s="39" t="s">
        <v>275</v>
      </c>
      <c r="H1549" s="39" t="s">
        <v>1265</v>
      </c>
      <c r="I1549" s="39" t="s">
        <v>99</v>
      </c>
      <c r="J1549" s="44">
        <v>-1.61</v>
      </c>
      <c r="K1549" s="39" t="s">
        <v>100</v>
      </c>
      <c r="L1549" s="39" t="s">
        <v>60</v>
      </c>
      <c r="M1549" s="39" t="str">
        <f>+VLOOKUP(C1549/1,Map!A:B,2,FALSE)</f>
        <v>Other revenue - late payment charge</v>
      </c>
      <c r="N1549" s="39" t="str">
        <f>+VLOOKUP(L1549/1,Map!E:G,3,FALSE)</f>
        <v>KY-CENTRAL</v>
      </c>
    </row>
    <row r="1550" spans="1:14" hidden="1">
      <c r="A1550" s="39" t="s">
        <v>95</v>
      </c>
      <c r="B1550" s="39" t="s">
        <v>96</v>
      </c>
      <c r="C1550" s="39" t="s">
        <v>56</v>
      </c>
      <c r="D1550" s="43">
        <v>43181</v>
      </c>
      <c r="E1550" s="39" t="s">
        <v>35</v>
      </c>
      <c r="F1550" s="39" t="s">
        <v>45</v>
      </c>
      <c r="G1550" s="39" t="s">
        <v>275</v>
      </c>
      <c r="H1550" s="39" t="s">
        <v>1266</v>
      </c>
      <c r="I1550" s="39" t="s">
        <v>99</v>
      </c>
      <c r="J1550" s="44">
        <v>-1.92</v>
      </c>
      <c r="K1550" s="39" t="s">
        <v>100</v>
      </c>
      <c r="L1550" s="39" t="s">
        <v>68</v>
      </c>
      <c r="M1550" s="39" t="str">
        <f>+VLOOKUP(C1550/1,Map!A:B,2,FALSE)</f>
        <v>Other revenue - late payment charge</v>
      </c>
      <c r="N1550" s="39" t="str">
        <f>+VLOOKUP(L1550/1,Map!E:G,3,FALSE)</f>
        <v>KY - RIDGEWOOD WW</v>
      </c>
    </row>
    <row r="1551" spans="1:14" hidden="1">
      <c r="A1551" s="39" t="s">
        <v>95</v>
      </c>
      <c r="B1551" s="39" t="s">
        <v>96</v>
      </c>
      <c r="C1551" s="39" t="s">
        <v>56</v>
      </c>
      <c r="D1551" s="43">
        <v>43181</v>
      </c>
      <c r="E1551" s="39" t="s">
        <v>35</v>
      </c>
      <c r="F1551" s="39" t="s">
        <v>45</v>
      </c>
      <c r="G1551" s="39" t="s">
        <v>275</v>
      </c>
      <c r="H1551" s="39" t="s">
        <v>1266</v>
      </c>
      <c r="I1551" s="39" t="s">
        <v>99</v>
      </c>
      <c r="J1551" s="44">
        <v>-334.68</v>
      </c>
      <c r="K1551" s="39" t="s">
        <v>100</v>
      </c>
      <c r="L1551" s="39" t="s">
        <v>64</v>
      </c>
      <c r="M1551" s="39" t="str">
        <f>+VLOOKUP(C1551/1,Map!A:B,2,FALSE)</f>
        <v>Other revenue - late payment charge</v>
      </c>
      <c r="N1551" s="39" t="str">
        <f>+VLOOKUP(L1551/1,Map!E:G,3,FALSE)</f>
        <v>KY-NORTH</v>
      </c>
    </row>
    <row r="1552" spans="1:14" hidden="1">
      <c r="A1552" s="39" t="s">
        <v>95</v>
      </c>
      <c r="B1552" s="39" t="s">
        <v>96</v>
      </c>
      <c r="C1552" s="39" t="s">
        <v>56</v>
      </c>
      <c r="D1552" s="43">
        <v>43181</v>
      </c>
      <c r="E1552" s="39" t="s">
        <v>35</v>
      </c>
      <c r="F1552" s="39" t="s">
        <v>45</v>
      </c>
      <c r="G1552" s="39" t="s">
        <v>275</v>
      </c>
      <c r="H1552" s="39" t="s">
        <v>1266</v>
      </c>
      <c r="I1552" s="39" t="s">
        <v>99</v>
      </c>
      <c r="J1552" s="44">
        <v>-3167.12</v>
      </c>
      <c r="K1552" s="39" t="s">
        <v>100</v>
      </c>
      <c r="L1552" s="39" t="s">
        <v>60</v>
      </c>
      <c r="M1552" s="39" t="str">
        <f>+VLOOKUP(C1552/1,Map!A:B,2,FALSE)</f>
        <v>Other revenue - late payment charge</v>
      </c>
      <c r="N1552" s="39" t="str">
        <f>+VLOOKUP(L1552/1,Map!E:G,3,FALSE)</f>
        <v>KY-CENTRAL</v>
      </c>
    </row>
    <row r="1553" spans="1:14" hidden="1">
      <c r="A1553" s="39" t="s">
        <v>95</v>
      </c>
      <c r="B1553" s="39" t="s">
        <v>96</v>
      </c>
      <c r="C1553" s="39" t="s">
        <v>56</v>
      </c>
      <c r="D1553" s="43">
        <v>43161</v>
      </c>
      <c r="E1553" s="39" t="s">
        <v>35</v>
      </c>
      <c r="F1553" s="39" t="s">
        <v>45</v>
      </c>
      <c r="G1553" s="39" t="s">
        <v>275</v>
      </c>
      <c r="H1553" s="39" t="s">
        <v>1267</v>
      </c>
      <c r="I1553" s="39" t="s">
        <v>244</v>
      </c>
      <c r="J1553" s="44">
        <v>6.66</v>
      </c>
      <c r="K1553" s="39" t="s">
        <v>100</v>
      </c>
      <c r="L1553" s="39" t="s">
        <v>60</v>
      </c>
      <c r="M1553" s="39" t="str">
        <f>+VLOOKUP(C1553/1,Map!A:B,2,FALSE)</f>
        <v>Other revenue - late payment charge</v>
      </c>
      <c r="N1553" s="39" t="str">
        <f>+VLOOKUP(L1553/1,Map!E:G,3,FALSE)</f>
        <v>KY-CENTRAL</v>
      </c>
    </row>
    <row r="1554" spans="1:14" hidden="1">
      <c r="A1554" s="39" t="s">
        <v>95</v>
      </c>
      <c r="B1554" s="39" t="s">
        <v>96</v>
      </c>
      <c r="C1554" s="39" t="s">
        <v>56</v>
      </c>
      <c r="D1554" s="43">
        <v>43165</v>
      </c>
      <c r="E1554" s="39" t="s">
        <v>35</v>
      </c>
      <c r="F1554" s="39" t="s">
        <v>45</v>
      </c>
      <c r="G1554" s="39" t="s">
        <v>275</v>
      </c>
      <c r="H1554" s="39" t="s">
        <v>1268</v>
      </c>
      <c r="I1554" s="39" t="s">
        <v>244</v>
      </c>
      <c r="J1554" s="44">
        <v>2.38</v>
      </c>
      <c r="K1554" s="39" t="s">
        <v>100</v>
      </c>
      <c r="L1554" s="39" t="s">
        <v>60</v>
      </c>
      <c r="M1554" s="39" t="str">
        <f>+VLOOKUP(C1554/1,Map!A:B,2,FALSE)</f>
        <v>Other revenue - late payment charge</v>
      </c>
      <c r="N1554" s="39" t="str">
        <f>+VLOOKUP(L1554/1,Map!E:G,3,FALSE)</f>
        <v>KY-CENTRAL</v>
      </c>
    </row>
    <row r="1555" spans="1:14" hidden="1">
      <c r="A1555" s="39" t="s">
        <v>95</v>
      </c>
      <c r="B1555" s="39" t="s">
        <v>96</v>
      </c>
      <c r="C1555" s="39" t="s">
        <v>56</v>
      </c>
      <c r="D1555" s="43">
        <v>43173</v>
      </c>
      <c r="E1555" s="39" t="s">
        <v>35</v>
      </c>
      <c r="F1555" s="39" t="s">
        <v>45</v>
      </c>
      <c r="G1555" s="39" t="s">
        <v>275</v>
      </c>
      <c r="H1555" s="39" t="s">
        <v>1269</v>
      </c>
      <c r="I1555" s="39" t="s">
        <v>244</v>
      </c>
      <c r="J1555" s="44">
        <v>1.92</v>
      </c>
      <c r="K1555" s="39" t="s">
        <v>100</v>
      </c>
      <c r="L1555" s="39" t="s">
        <v>68</v>
      </c>
      <c r="M1555" s="39" t="str">
        <f>+VLOOKUP(C1555/1,Map!A:B,2,FALSE)</f>
        <v>Other revenue - late payment charge</v>
      </c>
      <c r="N1555" s="39" t="str">
        <f>+VLOOKUP(L1555/1,Map!E:G,3,FALSE)</f>
        <v>KY - RIDGEWOOD WW</v>
      </c>
    </row>
    <row r="1556" spans="1:14" hidden="1">
      <c r="A1556" s="39" t="s">
        <v>95</v>
      </c>
      <c r="B1556" s="39" t="s">
        <v>96</v>
      </c>
      <c r="C1556" s="39" t="s">
        <v>56</v>
      </c>
      <c r="D1556" s="43">
        <v>43180</v>
      </c>
      <c r="E1556" s="39" t="s">
        <v>35</v>
      </c>
      <c r="F1556" s="39" t="s">
        <v>45</v>
      </c>
      <c r="G1556" s="39" t="s">
        <v>275</v>
      </c>
      <c r="H1556" s="39" t="s">
        <v>1270</v>
      </c>
      <c r="I1556" s="39" t="s">
        <v>244</v>
      </c>
      <c r="J1556" s="44">
        <v>14.01</v>
      </c>
      <c r="K1556" s="39" t="s">
        <v>100</v>
      </c>
      <c r="L1556" s="39" t="s">
        <v>60</v>
      </c>
      <c r="M1556" s="39" t="str">
        <f>+VLOOKUP(C1556/1,Map!A:B,2,FALSE)</f>
        <v>Other revenue - late payment charge</v>
      </c>
      <c r="N1556" s="39" t="str">
        <f>+VLOOKUP(L1556/1,Map!E:G,3,FALSE)</f>
        <v>KY-CENTRAL</v>
      </c>
    </row>
    <row r="1557" spans="1:14" hidden="1">
      <c r="A1557" s="39" t="s">
        <v>95</v>
      </c>
      <c r="B1557" s="39" t="s">
        <v>96</v>
      </c>
      <c r="C1557" s="39" t="s">
        <v>56</v>
      </c>
      <c r="D1557" s="43">
        <v>43180</v>
      </c>
      <c r="E1557" s="39" t="s">
        <v>35</v>
      </c>
      <c r="F1557" s="39" t="s">
        <v>45</v>
      </c>
      <c r="G1557" s="39" t="s">
        <v>275</v>
      </c>
      <c r="H1557" s="39" t="s">
        <v>1270</v>
      </c>
      <c r="I1557" s="39" t="s">
        <v>244</v>
      </c>
      <c r="J1557" s="44">
        <v>5.76</v>
      </c>
      <c r="K1557" s="39" t="s">
        <v>100</v>
      </c>
      <c r="L1557" s="39" t="s">
        <v>68</v>
      </c>
      <c r="M1557" s="39" t="str">
        <f>+VLOOKUP(C1557/1,Map!A:B,2,FALSE)</f>
        <v>Other revenue - late payment charge</v>
      </c>
      <c r="N1557" s="39" t="str">
        <f>+VLOOKUP(L1557/1,Map!E:G,3,FALSE)</f>
        <v>KY - RIDGEWOOD WW</v>
      </c>
    </row>
    <row r="1558" spans="1:14" hidden="1">
      <c r="A1558" s="39" t="s">
        <v>95</v>
      </c>
      <c r="B1558" s="39" t="s">
        <v>96</v>
      </c>
      <c r="C1558" s="39" t="s">
        <v>56</v>
      </c>
      <c r="D1558" s="43">
        <v>43181</v>
      </c>
      <c r="E1558" s="39" t="s">
        <v>35</v>
      </c>
      <c r="F1558" s="39" t="s">
        <v>45</v>
      </c>
      <c r="G1558" s="39" t="s">
        <v>275</v>
      </c>
      <c r="H1558" s="39" t="s">
        <v>1271</v>
      </c>
      <c r="I1558" s="39" t="s">
        <v>99</v>
      </c>
      <c r="J1558" s="44">
        <v>-30.6</v>
      </c>
      <c r="K1558" s="39" t="s">
        <v>100</v>
      </c>
      <c r="L1558" s="39" t="s">
        <v>60</v>
      </c>
      <c r="M1558" s="39" t="str">
        <f>+VLOOKUP(C1558/1,Map!A:B,2,FALSE)</f>
        <v>Other revenue - late payment charge</v>
      </c>
      <c r="N1558" s="39" t="str">
        <f>+VLOOKUP(L1558/1,Map!E:G,3,FALSE)</f>
        <v>KY-CENTRAL</v>
      </c>
    </row>
    <row r="1559" spans="1:14" hidden="1">
      <c r="A1559" s="39" t="s">
        <v>95</v>
      </c>
      <c r="B1559" s="39" t="s">
        <v>96</v>
      </c>
      <c r="C1559" s="39" t="s">
        <v>56</v>
      </c>
      <c r="D1559" s="43">
        <v>43181</v>
      </c>
      <c r="E1559" s="39" t="s">
        <v>35</v>
      </c>
      <c r="F1559" s="39" t="s">
        <v>45</v>
      </c>
      <c r="G1559" s="39" t="s">
        <v>275</v>
      </c>
      <c r="H1559" s="39" t="s">
        <v>1271</v>
      </c>
      <c r="I1559" s="39" t="s">
        <v>99</v>
      </c>
      <c r="J1559" s="44">
        <v>-1.1200000000000001</v>
      </c>
      <c r="K1559" s="39" t="s">
        <v>100</v>
      </c>
      <c r="L1559" s="39" t="s">
        <v>64</v>
      </c>
      <c r="M1559" s="39" t="str">
        <f>+VLOOKUP(C1559/1,Map!A:B,2,FALSE)</f>
        <v>Other revenue - late payment charge</v>
      </c>
      <c r="N1559" s="39" t="str">
        <f>+VLOOKUP(L1559/1,Map!E:G,3,FALSE)</f>
        <v>KY-NORTH</v>
      </c>
    </row>
    <row r="1560" spans="1:14" hidden="1">
      <c r="A1560" s="39" t="s">
        <v>95</v>
      </c>
      <c r="B1560" s="39" t="s">
        <v>96</v>
      </c>
      <c r="C1560" s="39" t="s">
        <v>56</v>
      </c>
      <c r="D1560" s="43">
        <v>43181</v>
      </c>
      <c r="E1560" s="39" t="s">
        <v>35</v>
      </c>
      <c r="F1560" s="39" t="s">
        <v>45</v>
      </c>
      <c r="G1560" s="39" t="s">
        <v>275</v>
      </c>
      <c r="H1560" s="39" t="s">
        <v>1272</v>
      </c>
      <c r="I1560" s="39" t="s">
        <v>244</v>
      </c>
      <c r="J1560" s="44">
        <v>38.020000000000003</v>
      </c>
      <c r="K1560" s="39" t="s">
        <v>100</v>
      </c>
      <c r="L1560" s="39" t="s">
        <v>60</v>
      </c>
      <c r="M1560" s="39" t="str">
        <f>+VLOOKUP(C1560/1,Map!A:B,2,FALSE)</f>
        <v>Other revenue - late payment charge</v>
      </c>
      <c r="N1560" s="39" t="str">
        <f>+VLOOKUP(L1560/1,Map!E:G,3,FALSE)</f>
        <v>KY-CENTRAL</v>
      </c>
    </row>
    <row r="1561" spans="1:14" hidden="1">
      <c r="A1561" s="39" t="s">
        <v>95</v>
      </c>
      <c r="B1561" s="39" t="s">
        <v>96</v>
      </c>
      <c r="C1561" s="39" t="s">
        <v>56</v>
      </c>
      <c r="D1561" s="43">
        <v>43182</v>
      </c>
      <c r="E1561" s="39" t="s">
        <v>35</v>
      </c>
      <c r="F1561" s="39" t="s">
        <v>45</v>
      </c>
      <c r="G1561" s="39" t="s">
        <v>275</v>
      </c>
      <c r="H1561" s="39" t="s">
        <v>1273</v>
      </c>
      <c r="I1561" s="39" t="s">
        <v>99</v>
      </c>
      <c r="J1561" s="44">
        <v>-5.14</v>
      </c>
      <c r="K1561" s="39" t="s">
        <v>100</v>
      </c>
      <c r="L1561" s="39" t="s">
        <v>58</v>
      </c>
      <c r="M1561" s="39" t="str">
        <f>+VLOOKUP(C1561/1,Map!A:B,2,FALSE)</f>
        <v>Other revenue - late payment charge</v>
      </c>
      <c r="N1561" s="39" t="str">
        <f>+VLOOKUP(L1561/1,Map!E:G,3,FALSE)</f>
        <v>KY-CORPORATE</v>
      </c>
    </row>
    <row r="1562" spans="1:14" hidden="1">
      <c r="A1562" s="39" t="s">
        <v>95</v>
      </c>
      <c r="B1562" s="39" t="s">
        <v>96</v>
      </c>
      <c r="C1562" s="39" t="s">
        <v>56</v>
      </c>
      <c r="D1562" s="43">
        <v>43182</v>
      </c>
      <c r="E1562" s="39" t="s">
        <v>35</v>
      </c>
      <c r="F1562" s="39" t="s">
        <v>45</v>
      </c>
      <c r="G1562" s="39" t="s">
        <v>275</v>
      </c>
      <c r="H1562" s="39" t="s">
        <v>1273</v>
      </c>
      <c r="I1562" s="39" t="s">
        <v>99</v>
      </c>
      <c r="J1562" s="44">
        <v>-3322.14</v>
      </c>
      <c r="K1562" s="39" t="s">
        <v>100</v>
      </c>
      <c r="L1562" s="39" t="s">
        <v>60</v>
      </c>
      <c r="M1562" s="39" t="str">
        <f>+VLOOKUP(C1562/1,Map!A:B,2,FALSE)</f>
        <v>Other revenue - late payment charge</v>
      </c>
      <c r="N1562" s="39" t="str">
        <f>+VLOOKUP(L1562/1,Map!E:G,3,FALSE)</f>
        <v>KY-CENTRAL</v>
      </c>
    </row>
    <row r="1563" spans="1:14" hidden="1">
      <c r="A1563" s="39" t="s">
        <v>95</v>
      </c>
      <c r="B1563" s="39" t="s">
        <v>96</v>
      </c>
      <c r="C1563" s="39" t="s">
        <v>56</v>
      </c>
      <c r="D1563" s="43">
        <v>43182</v>
      </c>
      <c r="E1563" s="39" t="s">
        <v>35</v>
      </c>
      <c r="F1563" s="39" t="s">
        <v>45</v>
      </c>
      <c r="G1563" s="39" t="s">
        <v>275</v>
      </c>
      <c r="H1563" s="39" t="s">
        <v>1273</v>
      </c>
      <c r="I1563" s="39" t="s">
        <v>99</v>
      </c>
      <c r="J1563" s="44">
        <v>-23.16</v>
      </c>
      <c r="K1563" s="39" t="s">
        <v>100</v>
      </c>
      <c r="L1563" s="39" t="s">
        <v>64</v>
      </c>
      <c r="M1563" s="39" t="str">
        <f>+VLOOKUP(C1563/1,Map!A:B,2,FALSE)</f>
        <v>Other revenue - late payment charge</v>
      </c>
      <c r="N1563" s="39" t="str">
        <f>+VLOOKUP(L1563/1,Map!E:G,3,FALSE)</f>
        <v>KY-NORTH</v>
      </c>
    </row>
    <row r="1564" spans="1:14" hidden="1">
      <c r="A1564" s="39" t="s">
        <v>95</v>
      </c>
      <c r="B1564" s="39" t="s">
        <v>96</v>
      </c>
      <c r="C1564" s="39" t="s">
        <v>56</v>
      </c>
      <c r="D1564" s="43">
        <v>43175</v>
      </c>
      <c r="E1564" s="39" t="s">
        <v>35</v>
      </c>
      <c r="F1564" s="39" t="s">
        <v>45</v>
      </c>
      <c r="G1564" s="39" t="s">
        <v>275</v>
      </c>
      <c r="H1564" s="39" t="s">
        <v>1274</v>
      </c>
      <c r="I1564" s="39" t="s">
        <v>244</v>
      </c>
      <c r="J1564" s="44">
        <v>0.66</v>
      </c>
      <c r="K1564" s="39" t="s">
        <v>100</v>
      </c>
      <c r="L1564" s="39" t="s">
        <v>60</v>
      </c>
      <c r="M1564" s="39" t="str">
        <f>+VLOOKUP(C1564/1,Map!A:B,2,FALSE)</f>
        <v>Other revenue - late payment charge</v>
      </c>
      <c r="N1564" s="39" t="str">
        <f>+VLOOKUP(L1564/1,Map!E:G,3,FALSE)</f>
        <v>KY-CENTRAL</v>
      </c>
    </row>
    <row r="1565" spans="1:14" hidden="1">
      <c r="A1565" s="39" t="s">
        <v>95</v>
      </c>
      <c r="B1565" s="39" t="s">
        <v>96</v>
      </c>
      <c r="C1565" s="39" t="s">
        <v>56</v>
      </c>
      <c r="D1565" s="43">
        <v>43179</v>
      </c>
      <c r="E1565" s="39" t="s">
        <v>35</v>
      </c>
      <c r="F1565" s="39" t="s">
        <v>45</v>
      </c>
      <c r="G1565" s="39" t="s">
        <v>275</v>
      </c>
      <c r="H1565" s="39" t="s">
        <v>1275</v>
      </c>
      <c r="I1565" s="39" t="s">
        <v>244</v>
      </c>
      <c r="J1565" s="44">
        <v>3.01</v>
      </c>
      <c r="K1565" s="39" t="s">
        <v>100</v>
      </c>
      <c r="L1565" s="39" t="s">
        <v>58</v>
      </c>
      <c r="M1565" s="39" t="str">
        <f>+VLOOKUP(C1565/1,Map!A:B,2,FALSE)</f>
        <v>Other revenue - late payment charge</v>
      </c>
      <c r="N1565" s="39" t="str">
        <f>+VLOOKUP(L1565/1,Map!E:G,3,FALSE)</f>
        <v>KY-CORPORATE</v>
      </c>
    </row>
    <row r="1566" spans="1:14" hidden="1">
      <c r="A1566" s="39" t="s">
        <v>95</v>
      </c>
      <c r="B1566" s="39" t="s">
        <v>96</v>
      </c>
      <c r="C1566" s="39" t="s">
        <v>56</v>
      </c>
      <c r="D1566" s="43">
        <v>43181</v>
      </c>
      <c r="E1566" s="39" t="s">
        <v>35</v>
      </c>
      <c r="F1566" s="39" t="s">
        <v>45</v>
      </c>
      <c r="G1566" s="39" t="s">
        <v>275</v>
      </c>
      <c r="H1566" s="39" t="s">
        <v>1276</v>
      </c>
      <c r="I1566" s="39" t="s">
        <v>244</v>
      </c>
      <c r="J1566" s="44">
        <v>285.61</v>
      </c>
      <c r="K1566" s="39" t="s">
        <v>100</v>
      </c>
      <c r="L1566" s="39" t="s">
        <v>60</v>
      </c>
      <c r="M1566" s="39" t="str">
        <f>+VLOOKUP(C1566/1,Map!A:B,2,FALSE)</f>
        <v>Other revenue - late payment charge</v>
      </c>
      <c r="N1566" s="39" t="str">
        <f>+VLOOKUP(L1566/1,Map!E:G,3,FALSE)</f>
        <v>KY-CENTRAL</v>
      </c>
    </row>
    <row r="1567" spans="1:14" hidden="1">
      <c r="A1567" s="39" t="s">
        <v>95</v>
      </c>
      <c r="B1567" s="39" t="s">
        <v>96</v>
      </c>
      <c r="C1567" s="39" t="s">
        <v>56</v>
      </c>
      <c r="D1567" s="43">
        <v>43182</v>
      </c>
      <c r="E1567" s="39" t="s">
        <v>35</v>
      </c>
      <c r="F1567" s="39" t="s">
        <v>45</v>
      </c>
      <c r="G1567" s="39" t="s">
        <v>275</v>
      </c>
      <c r="H1567" s="39" t="s">
        <v>1277</v>
      </c>
      <c r="I1567" s="39" t="s">
        <v>244</v>
      </c>
      <c r="J1567" s="44">
        <v>2.34</v>
      </c>
      <c r="K1567" s="39" t="s">
        <v>100</v>
      </c>
      <c r="L1567" s="39" t="s">
        <v>60</v>
      </c>
      <c r="M1567" s="39" t="str">
        <f>+VLOOKUP(C1567/1,Map!A:B,2,FALSE)</f>
        <v>Other revenue - late payment charge</v>
      </c>
      <c r="N1567" s="39" t="str">
        <f>+VLOOKUP(L1567/1,Map!E:G,3,FALSE)</f>
        <v>KY-CENTRAL</v>
      </c>
    </row>
    <row r="1568" spans="1:14" hidden="1">
      <c r="A1568" s="39" t="s">
        <v>95</v>
      </c>
      <c r="B1568" s="39" t="s">
        <v>96</v>
      </c>
      <c r="C1568" s="39" t="s">
        <v>56</v>
      </c>
      <c r="D1568" s="43">
        <v>43182</v>
      </c>
      <c r="E1568" s="39" t="s">
        <v>35</v>
      </c>
      <c r="F1568" s="39" t="s">
        <v>45</v>
      </c>
      <c r="G1568" s="39" t="s">
        <v>275</v>
      </c>
      <c r="H1568" s="39" t="s">
        <v>1277</v>
      </c>
      <c r="I1568" s="39" t="s">
        <v>244</v>
      </c>
      <c r="J1568" s="44">
        <v>9.1300000000000008</v>
      </c>
      <c r="K1568" s="39" t="s">
        <v>100</v>
      </c>
      <c r="L1568" s="39" t="s">
        <v>64</v>
      </c>
      <c r="M1568" s="39" t="str">
        <f>+VLOOKUP(C1568/1,Map!A:B,2,FALSE)</f>
        <v>Other revenue - late payment charge</v>
      </c>
      <c r="N1568" s="39" t="str">
        <f>+VLOOKUP(L1568/1,Map!E:G,3,FALSE)</f>
        <v>KY-NORTH</v>
      </c>
    </row>
    <row r="1569" spans="1:14" hidden="1">
      <c r="A1569" s="39" t="s">
        <v>95</v>
      </c>
      <c r="B1569" s="39" t="s">
        <v>96</v>
      </c>
      <c r="C1569" s="39" t="s">
        <v>56</v>
      </c>
      <c r="D1569" s="43">
        <v>43182</v>
      </c>
      <c r="E1569" s="39" t="s">
        <v>35</v>
      </c>
      <c r="F1569" s="39" t="s">
        <v>45</v>
      </c>
      <c r="G1569" s="39" t="s">
        <v>275</v>
      </c>
      <c r="H1569" s="39" t="s">
        <v>1277</v>
      </c>
      <c r="I1569" s="39" t="s">
        <v>244</v>
      </c>
      <c r="J1569" s="44">
        <v>0.95</v>
      </c>
      <c r="K1569" s="39" t="s">
        <v>100</v>
      </c>
      <c r="L1569" s="39" t="s">
        <v>58</v>
      </c>
      <c r="M1569" s="39" t="str">
        <f>+VLOOKUP(C1569/1,Map!A:B,2,FALSE)</f>
        <v>Other revenue - late payment charge</v>
      </c>
      <c r="N1569" s="39" t="str">
        <f>+VLOOKUP(L1569/1,Map!E:G,3,FALSE)</f>
        <v>KY-CORPORATE</v>
      </c>
    </row>
    <row r="1570" spans="1:14" hidden="1">
      <c r="A1570" s="39" t="s">
        <v>95</v>
      </c>
      <c r="B1570" s="39" t="s">
        <v>96</v>
      </c>
      <c r="C1570" s="39" t="s">
        <v>56</v>
      </c>
      <c r="D1570" s="43">
        <v>43181</v>
      </c>
      <c r="E1570" s="39" t="s">
        <v>35</v>
      </c>
      <c r="F1570" s="39" t="s">
        <v>45</v>
      </c>
      <c r="G1570" s="39" t="s">
        <v>275</v>
      </c>
      <c r="H1570" s="39" t="s">
        <v>1278</v>
      </c>
      <c r="I1570" s="39" t="s">
        <v>99</v>
      </c>
      <c r="J1570" s="44">
        <v>-379.03</v>
      </c>
      <c r="K1570" s="39" t="s">
        <v>100</v>
      </c>
      <c r="L1570" s="39" t="s">
        <v>60</v>
      </c>
      <c r="M1570" s="39" t="str">
        <f>+VLOOKUP(C1570/1,Map!A:B,2,FALSE)</f>
        <v>Other revenue - late payment charge</v>
      </c>
      <c r="N1570" s="39" t="str">
        <f>+VLOOKUP(L1570/1,Map!E:G,3,FALSE)</f>
        <v>KY-CENTRAL</v>
      </c>
    </row>
    <row r="1571" spans="1:14" hidden="1">
      <c r="A1571" s="39" t="s">
        <v>95</v>
      </c>
      <c r="B1571" s="39" t="s">
        <v>96</v>
      </c>
      <c r="C1571" s="39" t="s">
        <v>56</v>
      </c>
      <c r="D1571" s="43">
        <v>43182</v>
      </c>
      <c r="E1571" s="39" t="s">
        <v>35</v>
      </c>
      <c r="F1571" s="39" t="s">
        <v>45</v>
      </c>
      <c r="G1571" s="39" t="s">
        <v>275</v>
      </c>
      <c r="H1571" s="39" t="s">
        <v>1279</v>
      </c>
      <c r="I1571" s="39" t="s">
        <v>99</v>
      </c>
      <c r="J1571" s="44">
        <v>-4.2</v>
      </c>
      <c r="K1571" s="39" t="s">
        <v>100</v>
      </c>
      <c r="L1571" s="39" t="s">
        <v>64</v>
      </c>
      <c r="M1571" s="39" t="str">
        <f>+VLOOKUP(C1571/1,Map!A:B,2,FALSE)</f>
        <v>Other revenue - late payment charge</v>
      </c>
      <c r="N1571" s="39" t="str">
        <f>+VLOOKUP(L1571/1,Map!E:G,3,FALSE)</f>
        <v>KY-NORTH</v>
      </c>
    </row>
    <row r="1572" spans="1:14" hidden="1">
      <c r="A1572" s="39" t="s">
        <v>95</v>
      </c>
      <c r="B1572" s="39" t="s">
        <v>96</v>
      </c>
      <c r="C1572" s="39" t="s">
        <v>56</v>
      </c>
      <c r="D1572" s="43">
        <v>43182</v>
      </c>
      <c r="E1572" s="39" t="s">
        <v>35</v>
      </c>
      <c r="F1572" s="39" t="s">
        <v>45</v>
      </c>
      <c r="G1572" s="39" t="s">
        <v>275</v>
      </c>
      <c r="H1572" s="39" t="s">
        <v>1279</v>
      </c>
      <c r="I1572" s="39" t="s">
        <v>99</v>
      </c>
      <c r="J1572" s="44">
        <v>-5.47</v>
      </c>
      <c r="K1572" s="39" t="s">
        <v>100</v>
      </c>
      <c r="L1572" s="39" t="s">
        <v>60</v>
      </c>
      <c r="M1572" s="39" t="str">
        <f>+VLOOKUP(C1572/1,Map!A:B,2,FALSE)</f>
        <v>Other revenue - late payment charge</v>
      </c>
      <c r="N1572" s="39" t="str">
        <f>+VLOOKUP(L1572/1,Map!E:G,3,FALSE)</f>
        <v>KY-CENTRAL</v>
      </c>
    </row>
    <row r="1573" spans="1:14" hidden="1">
      <c r="A1573" s="39" t="s">
        <v>95</v>
      </c>
      <c r="B1573" s="39" t="s">
        <v>96</v>
      </c>
      <c r="C1573" s="39" t="s">
        <v>56</v>
      </c>
      <c r="D1573" s="43">
        <v>43171</v>
      </c>
      <c r="E1573" s="39" t="s">
        <v>35</v>
      </c>
      <c r="F1573" s="39" t="s">
        <v>45</v>
      </c>
      <c r="G1573" s="39" t="s">
        <v>275</v>
      </c>
      <c r="H1573" s="39" t="s">
        <v>1280</v>
      </c>
      <c r="I1573" s="39" t="s">
        <v>244</v>
      </c>
      <c r="J1573" s="44">
        <v>0.9</v>
      </c>
      <c r="K1573" s="39" t="s">
        <v>100</v>
      </c>
      <c r="L1573" s="39" t="s">
        <v>60</v>
      </c>
      <c r="M1573" s="39" t="str">
        <f>+VLOOKUP(C1573/1,Map!A:B,2,FALSE)</f>
        <v>Other revenue - late payment charge</v>
      </c>
      <c r="N1573" s="39" t="str">
        <f>+VLOOKUP(L1573/1,Map!E:G,3,FALSE)</f>
        <v>KY-CENTRAL</v>
      </c>
    </row>
    <row r="1574" spans="1:14" hidden="1">
      <c r="A1574" s="39" t="s">
        <v>95</v>
      </c>
      <c r="B1574" s="39" t="s">
        <v>96</v>
      </c>
      <c r="C1574" s="39" t="s">
        <v>56</v>
      </c>
      <c r="D1574" s="43">
        <v>43178</v>
      </c>
      <c r="E1574" s="39" t="s">
        <v>35</v>
      </c>
      <c r="F1574" s="39" t="s">
        <v>45</v>
      </c>
      <c r="G1574" s="39" t="s">
        <v>275</v>
      </c>
      <c r="H1574" s="39" t="s">
        <v>1281</v>
      </c>
      <c r="I1574" s="39" t="s">
        <v>244</v>
      </c>
      <c r="J1574" s="44">
        <v>45.15</v>
      </c>
      <c r="K1574" s="39" t="s">
        <v>100</v>
      </c>
      <c r="L1574" s="39" t="s">
        <v>60</v>
      </c>
      <c r="M1574" s="39" t="str">
        <f>+VLOOKUP(C1574/1,Map!A:B,2,FALSE)</f>
        <v>Other revenue - late payment charge</v>
      </c>
      <c r="N1574" s="39" t="str">
        <f>+VLOOKUP(L1574/1,Map!E:G,3,FALSE)</f>
        <v>KY-CENTRAL</v>
      </c>
    </row>
    <row r="1575" spans="1:14" hidden="1">
      <c r="A1575" s="39" t="s">
        <v>95</v>
      </c>
      <c r="B1575" s="39" t="s">
        <v>96</v>
      </c>
      <c r="C1575" s="39" t="s">
        <v>56</v>
      </c>
      <c r="D1575" s="43">
        <v>43185</v>
      </c>
      <c r="E1575" s="39" t="s">
        <v>35</v>
      </c>
      <c r="F1575" s="39" t="s">
        <v>45</v>
      </c>
      <c r="G1575" s="39" t="s">
        <v>275</v>
      </c>
      <c r="H1575" s="39" t="s">
        <v>1282</v>
      </c>
      <c r="I1575" s="39" t="s">
        <v>99</v>
      </c>
      <c r="J1575" s="44">
        <v>-5.85</v>
      </c>
      <c r="K1575" s="39" t="s">
        <v>100</v>
      </c>
      <c r="L1575" s="39" t="s">
        <v>58</v>
      </c>
      <c r="M1575" s="39" t="str">
        <f>+VLOOKUP(C1575/1,Map!A:B,2,FALSE)</f>
        <v>Other revenue - late payment charge</v>
      </c>
      <c r="N1575" s="39" t="str">
        <f>+VLOOKUP(L1575/1,Map!E:G,3,FALSE)</f>
        <v>KY-CORPORATE</v>
      </c>
    </row>
    <row r="1576" spans="1:14" hidden="1">
      <c r="A1576" s="39" t="s">
        <v>95</v>
      </c>
      <c r="B1576" s="39" t="s">
        <v>96</v>
      </c>
      <c r="C1576" s="39" t="s">
        <v>56</v>
      </c>
      <c r="D1576" s="43">
        <v>43185</v>
      </c>
      <c r="E1576" s="39" t="s">
        <v>35</v>
      </c>
      <c r="F1576" s="39" t="s">
        <v>45</v>
      </c>
      <c r="G1576" s="39" t="s">
        <v>275</v>
      </c>
      <c r="H1576" s="39" t="s">
        <v>1282</v>
      </c>
      <c r="I1576" s="39" t="s">
        <v>99</v>
      </c>
      <c r="J1576" s="44">
        <v>-2854.15</v>
      </c>
      <c r="K1576" s="39" t="s">
        <v>100</v>
      </c>
      <c r="L1576" s="39" t="s">
        <v>60</v>
      </c>
      <c r="M1576" s="39" t="str">
        <f>+VLOOKUP(C1576/1,Map!A:B,2,FALSE)</f>
        <v>Other revenue - late payment charge</v>
      </c>
      <c r="N1576" s="39" t="str">
        <f>+VLOOKUP(L1576/1,Map!E:G,3,FALSE)</f>
        <v>KY-CENTRAL</v>
      </c>
    </row>
    <row r="1577" spans="1:14" hidden="1">
      <c r="A1577" s="39" t="s">
        <v>95</v>
      </c>
      <c r="B1577" s="39" t="s">
        <v>96</v>
      </c>
      <c r="C1577" s="39" t="s">
        <v>56</v>
      </c>
      <c r="D1577" s="43">
        <v>43185</v>
      </c>
      <c r="E1577" s="39" t="s">
        <v>35</v>
      </c>
      <c r="F1577" s="39" t="s">
        <v>45</v>
      </c>
      <c r="G1577" s="39" t="s">
        <v>275</v>
      </c>
      <c r="H1577" s="39" t="s">
        <v>1282</v>
      </c>
      <c r="I1577" s="39" t="s">
        <v>99</v>
      </c>
      <c r="J1577" s="44">
        <v>-10.58</v>
      </c>
      <c r="K1577" s="39" t="s">
        <v>100</v>
      </c>
      <c r="L1577" s="39" t="s">
        <v>64</v>
      </c>
      <c r="M1577" s="39" t="str">
        <f>+VLOOKUP(C1577/1,Map!A:B,2,FALSE)</f>
        <v>Other revenue - late payment charge</v>
      </c>
      <c r="N1577" s="39" t="str">
        <f>+VLOOKUP(L1577/1,Map!E:G,3,FALSE)</f>
        <v>KY-NORTH</v>
      </c>
    </row>
    <row r="1578" spans="1:14" hidden="1">
      <c r="A1578" s="39" t="s">
        <v>95</v>
      </c>
      <c r="B1578" s="39" t="s">
        <v>96</v>
      </c>
      <c r="C1578" s="39" t="s">
        <v>56</v>
      </c>
      <c r="D1578" s="43">
        <v>43181</v>
      </c>
      <c r="E1578" s="39" t="s">
        <v>35</v>
      </c>
      <c r="F1578" s="39" t="s">
        <v>45</v>
      </c>
      <c r="G1578" s="39" t="s">
        <v>275</v>
      </c>
      <c r="H1578" s="39" t="s">
        <v>1283</v>
      </c>
      <c r="I1578" s="39" t="s">
        <v>244</v>
      </c>
      <c r="J1578" s="44">
        <v>2.77</v>
      </c>
      <c r="K1578" s="39" t="s">
        <v>100</v>
      </c>
      <c r="L1578" s="39" t="s">
        <v>60</v>
      </c>
      <c r="M1578" s="39" t="str">
        <f>+VLOOKUP(C1578/1,Map!A:B,2,FALSE)</f>
        <v>Other revenue - late payment charge</v>
      </c>
      <c r="N1578" s="39" t="str">
        <f>+VLOOKUP(L1578/1,Map!E:G,3,FALSE)</f>
        <v>KY-CENTRAL</v>
      </c>
    </row>
    <row r="1579" spans="1:14" hidden="1">
      <c r="A1579" s="39" t="s">
        <v>95</v>
      </c>
      <c r="B1579" s="39" t="s">
        <v>96</v>
      </c>
      <c r="C1579" s="39" t="s">
        <v>56</v>
      </c>
      <c r="D1579" s="43">
        <v>43182</v>
      </c>
      <c r="E1579" s="39" t="s">
        <v>35</v>
      </c>
      <c r="F1579" s="39" t="s">
        <v>45</v>
      </c>
      <c r="G1579" s="39" t="s">
        <v>275</v>
      </c>
      <c r="H1579" s="39" t="s">
        <v>1284</v>
      </c>
      <c r="I1579" s="39" t="s">
        <v>244</v>
      </c>
      <c r="J1579" s="44">
        <v>2.12</v>
      </c>
      <c r="K1579" s="39" t="s">
        <v>100</v>
      </c>
      <c r="L1579" s="39" t="s">
        <v>60</v>
      </c>
      <c r="M1579" s="39" t="str">
        <f>+VLOOKUP(C1579/1,Map!A:B,2,FALSE)</f>
        <v>Other revenue - late payment charge</v>
      </c>
      <c r="N1579" s="39" t="str">
        <f>+VLOOKUP(L1579/1,Map!E:G,3,FALSE)</f>
        <v>KY-CENTRAL</v>
      </c>
    </row>
    <row r="1580" spans="1:14" hidden="1">
      <c r="A1580" s="39" t="s">
        <v>95</v>
      </c>
      <c r="B1580" s="39" t="s">
        <v>96</v>
      </c>
      <c r="C1580" s="39" t="s">
        <v>56</v>
      </c>
      <c r="D1580" s="43">
        <v>43182</v>
      </c>
      <c r="E1580" s="39" t="s">
        <v>35</v>
      </c>
      <c r="F1580" s="39" t="s">
        <v>45</v>
      </c>
      <c r="G1580" s="39" t="s">
        <v>275</v>
      </c>
      <c r="H1580" s="39" t="s">
        <v>1285</v>
      </c>
      <c r="I1580" s="39" t="s">
        <v>244</v>
      </c>
      <c r="J1580" s="44">
        <v>10.09</v>
      </c>
      <c r="K1580" s="39" t="s">
        <v>100</v>
      </c>
      <c r="L1580" s="39" t="s">
        <v>60</v>
      </c>
      <c r="M1580" s="39" t="str">
        <f>+VLOOKUP(C1580/1,Map!A:B,2,FALSE)</f>
        <v>Other revenue - late payment charge</v>
      </c>
      <c r="N1580" s="39" t="str">
        <f>+VLOOKUP(L1580/1,Map!E:G,3,FALSE)</f>
        <v>KY-CENTRAL</v>
      </c>
    </row>
    <row r="1581" spans="1:14" hidden="1">
      <c r="A1581" s="39" t="s">
        <v>95</v>
      </c>
      <c r="B1581" s="39" t="s">
        <v>96</v>
      </c>
      <c r="C1581" s="39" t="s">
        <v>56</v>
      </c>
      <c r="D1581" s="43">
        <v>43182</v>
      </c>
      <c r="E1581" s="39" t="s">
        <v>35</v>
      </c>
      <c r="F1581" s="39" t="s">
        <v>45</v>
      </c>
      <c r="G1581" s="39" t="s">
        <v>275</v>
      </c>
      <c r="H1581" s="39" t="s">
        <v>1286</v>
      </c>
      <c r="I1581" s="39" t="s">
        <v>244</v>
      </c>
      <c r="J1581" s="44">
        <v>1.1499999999999999</v>
      </c>
      <c r="K1581" s="39" t="s">
        <v>100</v>
      </c>
      <c r="L1581" s="39" t="s">
        <v>60</v>
      </c>
      <c r="M1581" s="39" t="str">
        <f>+VLOOKUP(C1581/1,Map!A:B,2,FALSE)</f>
        <v>Other revenue - late payment charge</v>
      </c>
      <c r="N1581" s="39" t="str">
        <f>+VLOOKUP(L1581/1,Map!E:G,3,FALSE)</f>
        <v>KY-CENTRAL</v>
      </c>
    </row>
    <row r="1582" spans="1:14" hidden="1">
      <c r="A1582" s="39" t="s">
        <v>95</v>
      </c>
      <c r="B1582" s="39" t="s">
        <v>96</v>
      </c>
      <c r="C1582" s="39" t="s">
        <v>56</v>
      </c>
      <c r="D1582" s="43">
        <v>43185</v>
      </c>
      <c r="E1582" s="39" t="s">
        <v>35</v>
      </c>
      <c r="F1582" s="39" t="s">
        <v>45</v>
      </c>
      <c r="G1582" s="39" t="s">
        <v>275</v>
      </c>
      <c r="H1582" s="39" t="s">
        <v>1287</v>
      </c>
      <c r="I1582" s="39" t="s">
        <v>244</v>
      </c>
      <c r="J1582" s="44">
        <v>14.8</v>
      </c>
      <c r="K1582" s="39" t="s">
        <v>100</v>
      </c>
      <c r="L1582" s="39" t="s">
        <v>64</v>
      </c>
      <c r="M1582" s="39" t="str">
        <f>+VLOOKUP(C1582/1,Map!A:B,2,FALSE)</f>
        <v>Other revenue - late payment charge</v>
      </c>
      <c r="N1582" s="39" t="str">
        <f>+VLOOKUP(L1582/1,Map!E:G,3,FALSE)</f>
        <v>KY-NORTH</v>
      </c>
    </row>
    <row r="1583" spans="1:14" hidden="1">
      <c r="A1583" s="39" t="s">
        <v>95</v>
      </c>
      <c r="B1583" s="39" t="s">
        <v>96</v>
      </c>
      <c r="C1583" s="39" t="s">
        <v>56</v>
      </c>
      <c r="D1583" s="43">
        <v>43185</v>
      </c>
      <c r="E1583" s="39" t="s">
        <v>35</v>
      </c>
      <c r="F1583" s="39" t="s">
        <v>45</v>
      </c>
      <c r="G1583" s="39" t="s">
        <v>275</v>
      </c>
      <c r="H1583" s="39" t="s">
        <v>1287</v>
      </c>
      <c r="I1583" s="39" t="s">
        <v>244</v>
      </c>
      <c r="J1583" s="44">
        <v>14.84</v>
      </c>
      <c r="K1583" s="39" t="s">
        <v>100</v>
      </c>
      <c r="L1583" s="39" t="s">
        <v>60</v>
      </c>
      <c r="M1583" s="39" t="str">
        <f>+VLOOKUP(C1583/1,Map!A:B,2,FALSE)</f>
        <v>Other revenue - late payment charge</v>
      </c>
      <c r="N1583" s="39" t="str">
        <f>+VLOOKUP(L1583/1,Map!E:G,3,FALSE)</f>
        <v>KY-CENTRAL</v>
      </c>
    </row>
    <row r="1584" spans="1:14" hidden="1">
      <c r="A1584" s="39" t="s">
        <v>95</v>
      </c>
      <c r="B1584" s="39" t="s">
        <v>96</v>
      </c>
      <c r="C1584" s="39" t="s">
        <v>56</v>
      </c>
      <c r="D1584" s="43">
        <v>43182</v>
      </c>
      <c r="E1584" s="39" t="s">
        <v>35</v>
      </c>
      <c r="F1584" s="39" t="s">
        <v>45</v>
      </c>
      <c r="G1584" s="39" t="s">
        <v>275</v>
      </c>
      <c r="H1584" s="39" t="s">
        <v>1288</v>
      </c>
      <c r="I1584" s="39" t="s">
        <v>99</v>
      </c>
      <c r="J1584" s="44">
        <v>-3.01</v>
      </c>
      <c r="K1584" s="39" t="s">
        <v>100</v>
      </c>
      <c r="L1584" s="39" t="s">
        <v>58</v>
      </c>
      <c r="M1584" s="39" t="str">
        <f>+VLOOKUP(C1584/1,Map!A:B,2,FALSE)</f>
        <v>Other revenue - late payment charge</v>
      </c>
      <c r="N1584" s="39" t="str">
        <f>+VLOOKUP(L1584/1,Map!E:G,3,FALSE)</f>
        <v>KY-CORPORATE</v>
      </c>
    </row>
    <row r="1585" spans="1:14" hidden="1">
      <c r="A1585" s="39" t="s">
        <v>95</v>
      </c>
      <c r="B1585" s="39" t="s">
        <v>96</v>
      </c>
      <c r="C1585" s="39" t="s">
        <v>56</v>
      </c>
      <c r="D1585" s="43">
        <v>43182</v>
      </c>
      <c r="E1585" s="39" t="s">
        <v>35</v>
      </c>
      <c r="F1585" s="39" t="s">
        <v>45</v>
      </c>
      <c r="G1585" s="39" t="s">
        <v>275</v>
      </c>
      <c r="H1585" s="39" t="s">
        <v>1288</v>
      </c>
      <c r="I1585" s="39" t="s">
        <v>99</v>
      </c>
      <c r="J1585" s="44">
        <v>-48.73</v>
      </c>
      <c r="K1585" s="39" t="s">
        <v>100</v>
      </c>
      <c r="L1585" s="39" t="s">
        <v>60</v>
      </c>
      <c r="M1585" s="39" t="str">
        <f>+VLOOKUP(C1585/1,Map!A:B,2,FALSE)</f>
        <v>Other revenue - late payment charge</v>
      </c>
      <c r="N1585" s="39" t="str">
        <f>+VLOOKUP(L1585/1,Map!E:G,3,FALSE)</f>
        <v>KY-CENTRAL</v>
      </c>
    </row>
    <row r="1586" spans="1:14" hidden="1">
      <c r="A1586" s="39" t="s">
        <v>95</v>
      </c>
      <c r="B1586" s="39" t="s">
        <v>96</v>
      </c>
      <c r="C1586" s="39" t="s">
        <v>56</v>
      </c>
      <c r="D1586" s="43">
        <v>43183</v>
      </c>
      <c r="E1586" s="39" t="s">
        <v>35</v>
      </c>
      <c r="F1586" s="39" t="s">
        <v>45</v>
      </c>
      <c r="G1586" s="39" t="s">
        <v>275</v>
      </c>
      <c r="H1586" s="39" t="s">
        <v>1289</v>
      </c>
      <c r="I1586" s="39" t="s">
        <v>99</v>
      </c>
      <c r="J1586" s="44">
        <v>-10.09</v>
      </c>
      <c r="K1586" s="39" t="s">
        <v>100</v>
      </c>
      <c r="L1586" s="39" t="s">
        <v>60</v>
      </c>
      <c r="M1586" s="39" t="str">
        <f>+VLOOKUP(C1586/1,Map!A:B,2,FALSE)</f>
        <v>Other revenue - late payment charge</v>
      </c>
      <c r="N1586" s="39" t="str">
        <f>+VLOOKUP(L1586/1,Map!E:G,3,FALSE)</f>
        <v>KY-CENTRAL</v>
      </c>
    </row>
    <row r="1587" spans="1:14" hidden="1">
      <c r="A1587" s="39" t="s">
        <v>95</v>
      </c>
      <c r="B1587" s="39" t="s">
        <v>96</v>
      </c>
      <c r="C1587" s="39" t="s">
        <v>56</v>
      </c>
      <c r="D1587" s="43">
        <v>43185</v>
      </c>
      <c r="E1587" s="39" t="s">
        <v>35</v>
      </c>
      <c r="F1587" s="39" t="s">
        <v>45</v>
      </c>
      <c r="G1587" s="39" t="s">
        <v>275</v>
      </c>
      <c r="H1587" s="39" t="s">
        <v>1290</v>
      </c>
      <c r="I1587" s="39" t="s">
        <v>99</v>
      </c>
      <c r="J1587" s="44">
        <v>-8.16</v>
      </c>
      <c r="K1587" s="39" t="s">
        <v>100</v>
      </c>
      <c r="L1587" s="39" t="s">
        <v>60</v>
      </c>
      <c r="M1587" s="39" t="str">
        <f>+VLOOKUP(C1587/1,Map!A:B,2,FALSE)</f>
        <v>Other revenue - late payment charge</v>
      </c>
      <c r="N1587" s="39" t="str">
        <f>+VLOOKUP(L1587/1,Map!E:G,3,FALSE)</f>
        <v>KY-CENTRAL</v>
      </c>
    </row>
    <row r="1588" spans="1:14" hidden="1">
      <c r="A1588" s="39" t="s">
        <v>95</v>
      </c>
      <c r="B1588" s="39" t="s">
        <v>96</v>
      </c>
      <c r="C1588" s="39" t="s">
        <v>56</v>
      </c>
      <c r="D1588" s="43">
        <v>43185</v>
      </c>
      <c r="E1588" s="39" t="s">
        <v>35</v>
      </c>
      <c r="F1588" s="39" t="s">
        <v>45</v>
      </c>
      <c r="G1588" s="39" t="s">
        <v>275</v>
      </c>
      <c r="H1588" s="39" t="s">
        <v>1291</v>
      </c>
      <c r="I1588" s="39" t="s">
        <v>99</v>
      </c>
      <c r="J1588" s="44">
        <v>-6.07</v>
      </c>
      <c r="K1588" s="39" t="s">
        <v>100</v>
      </c>
      <c r="L1588" s="39" t="s">
        <v>64</v>
      </c>
      <c r="M1588" s="39" t="str">
        <f>+VLOOKUP(C1588/1,Map!A:B,2,FALSE)</f>
        <v>Other revenue - late payment charge</v>
      </c>
      <c r="N1588" s="39" t="str">
        <f>+VLOOKUP(L1588/1,Map!E:G,3,FALSE)</f>
        <v>KY-NORTH</v>
      </c>
    </row>
    <row r="1589" spans="1:14" hidden="1">
      <c r="A1589" s="39" t="s">
        <v>95</v>
      </c>
      <c r="B1589" s="39" t="s">
        <v>96</v>
      </c>
      <c r="C1589" s="39" t="s">
        <v>56</v>
      </c>
      <c r="D1589" s="43">
        <v>43186</v>
      </c>
      <c r="E1589" s="39" t="s">
        <v>35</v>
      </c>
      <c r="F1589" s="39" t="s">
        <v>45</v>
      </c>
      <c r="G1589" s="39" t="s">
        <v>275</v>
      </c>
      <c r="H1589" s="39" t="s">
        <v>1292</v>
      </c>
      <c r="I1589" s="39" t="s">
        <v>99</v>
      </c>
      <c r="J1589" s="44">
        <v>-1702.89</v>
      </c>
      <c r="K1589" s="39" t="s">
        <v>100</v>
      </c>
      <c r="L1589" s="39" t="s">
        <v>60</v>
      </c>
      <c r="M1589" s="39" t="str">
        <f>+VLOOKUP(C1589/1,Map!A:B,2,FALSE)</f>
        <v>Other revenue - late payment charge</v>
      </c>
      <c r="N1589" s="39" t="str">
        <f>+VLOOKUP(L1589/1,Map!E:G,3,FALSE)</f>
        <v>KY-CENTRAL</v>
      </c>
    </row>
    <row r="1590" spans="1:14" hidden="1">
      <c r="A1590" s="39" t="s">
        <v>95</v>
      </c>
      <c r="B1590" s="39" t="s">
        <v>96</v>
      </c>
      <c r="C1590" s="39" t="s">
        <v>56</v>
      </c>
      <c r="D1590" s="43">
        <v>43186</v>
      </c>
      <c r="E1590" s="39" t="s">
        <v>35</v>
      </c>
      <c r="F1590" s="39" t="s">
        <v>45</v>
      </c>
      <c r="G1590" s="39" t="s">
        <v>275</v>
      </c>
      <c r="H1590" s="39" t="s">
        <v>1292</v>
      </c>
      <c r="I1590" s="39" t="s">
        <v>99</v>
      </c>
      <c r="J1590" s="44">
        <v>-12.5</v>
      </c>
      <c r="K1590" s="39" t="s">
        <v>100</v>
      </c>
      <c r="L1590" s="39" t="s">
        <v>64</v>
      </c>
      <c r="M1590" s="39" t="str">
        <f>+VLOOKUP(C1590/1,Map!A:B,2,FALSE)</f>
        <v>Other revenue - late payment charge</v>
      </c>
      <c r="N1590" s="39" t="str">
        <f>+VLOOKUP(L1590/1,Map!E:G,3,FALSE)</f>
        <v>KY-NORTH</v>
      </c>
    </row>
    <row r="1591" spans="1:14" hidden="1">
      <c r="A1591" s="39" t="s">
        <v>95</v>
      </c>
      <c r="B1591" s="39" t="s">
        <v>96</v>
      </c>
      <c r="C1591" s="39" t="s">
        <v>56</v>
      </c>
      <c r="D1591" s="43">
        <v>43185</v>
      </c>
      <c r="E1591" s="39" t="s">
        <v>35</v>
      </c>
      <c r="F1591" s="39" t="s">
        <v>45</v>
      </c>
      <c r="G1591" s="39" t="s">
        <v>275</v>
      </c>
      <c r="H1591" s="39" t="s">
        <v>1293</v>
      </c>
      <c r="I1591" s="39" t="s">
        <v>244</v>
      </c>
      <c r="J1591" s="44">
        <v>8.18</v>
      </c>
      <c r="K1591" s="39" t="s">
        <v>100</v>
      </c>
      <c r="L1591" s="39" t="s">
        <v>60</v>
      </c>
      <c r="M1591" s="39" t="str">
        <f>+VLOOKUP(C1591/1,Map!A:B,2,FALSE)</f>
        <v>Other revenue - late payment charge</v>
      </c>
      <c r="N1591" s="39" t="str">
        <f>+VLOOKUP(L1591/1,Map!E:G,3,FALSE)</f>
        <v>KY-CENTRAL</v>
      </c>
    </row>
    <row r="1592" spans="1:14" hidden="1">
      <c r="A1592" s="39" t="s">
        <v>95</v>
      </c>
      <c r="B1592" s="39" t="s">
        <v>96</v>
      </c>
      <c r="C1592" s="39" t="s">
        <v>56</v>
      </c>
      <c r="D1592" s="43">
        <v>43187</v>
      </c>
      <c r="E1592" s="39" t="s">
        <v>35</v>
      </c>
      <c r="F1592" s="39" t="s">
        <v>45</v>
      </c>
      <c r="G1592" s="39" t="s">
        <v>275</v>
      </c>
      <c r="H1592" s="39" t="s">
        <v>1294</v>
      </c>
      <c r="I1592" s="39" t="s">
        <v>99</v>
      </c>
      <c r="J1592" s="44">
        <v>-2.34</v>
      </c>
      <c r="K1592" s="39" t="s">
        <v>100</v>
      </c>
      <c r="L1592" s="39" t="s">
        <v>66</v>
      </c>
      <c r="M1592" s="39" t="str">
        <f>+VLOOKUP(C1592/1,Map!A:B,2,FALSE)</f>
        <v>Other revenue - late payment charge</v>
      </c>
      <c r="N1592" s="39" t="str">
        <f>+VLOOKUP(L1592/1,Map!E:G,3,FALSE)</f>
        <v>KY-OWENTON WW</v>
      </c>
    </row>
    <row r="1593" spans="1:14" hidden="1">
      <c r="A1593" s="39" t="s">
        <v>95</v>
      </c>
      <c r="B1593" s="39" t="s">
        <v>96</v>
      </c>
      <c r="C1593" s="39" t="s">
        <v>56</v>
      </c>
      <c r="D1593" s="43">
        <v>43187</v>
      </c>
      <c r="E1593" s="39" t="s">
        <v>35</v>
      </c>
      <c r="F1593" s="39" t="s">
        <v>45</v>
      </c>
      <c r="G1593" s="39" t="s">
        <v>275</v>
      </c>
      <c r="H1593" s="39" t="s">
        <v>1294</v>
      </c>
      <c r="I1593" s="39" t="s">
        <v>99</v>
      </c>
      <c r="J1593" s="44">
        <v>-876.49</v>
      </c>
      <c r="K1593" s="39" t="s">
        <v>100</v>
      </c>
      <c r="L1593" s="39" t="s">
        <v>60</v>
      </c>
      <c r="M1593" s="39" t="str">
        <f>+VLOOKUP(C1593/1,Map!A:B,2,FALSE)</f>
        <v>Other revenue - late payment charge</v>
      </c>
      <c r="N1593" s="39" t="str">
        <f>+VLOOKUP(L1593/1,Map!E:G,3,FALSE)</f>
        <v>KY-CENTRAL</v>
      </c>
    </row>
    <row r="1594" spans="1:14" hidden="1">
      <c r="A1594" s="39" t="s">
        <v>95</v>
      </c>
      <c r="B1594" s="39" t="s">
        <v>96</v>
      </c>
      <c r="C1594" s="39" t="s">
        <v>56</v>
      </c>
      <c r="D1594" s="43">
        <v>43178</v>
      </c>
      <c r="E1594" s="39" t="s">
        <v>35</v>
      </c>
      <c r="F1594" s="39" t="s">
        <v>45</v>
      </c>
      <c r="G1594" s="39" t="s">
        <v>275</v>
      </c>
      <c r="H1594" s="39" t="s">
        <v>1295</v>
      </c>
      <c r="I1594" s="39" t="s">
        <v>244</v>
      </c>
      <c r="J1594" s="44">
        <v>1.1100000000000001</v>
      </c>
      <c r="K1594" s="39" t="s">
        <v>100</v>
      </c>
      <c r="L1594" s="39" t="s">
        <v>60</v>
      </c>
      <c r="M1594" s="39" t="str">
        <f>+VLOOKUP(C1594/1,Map!A:B,2,FALSE)</f>
        <v>Other revenue - late payment charge</v>
      </c>
      <c r="N1594" s="39" t="str">
        <f>+VLOOKUP(L1594/1,Map!E:G,3,FALSE)</f>
        <v>KY-CENTRAL</v>
      </c>
    </row>
    <row r="1595" spans="1:14" hidden="1">
      <c r="A1595" s="39" t="s">
        <v>95</v>
      </c>
      <c r="B1595" s="39" t="s">
        <v>96</v>
      </c>
      <c r="C1595" s="39" t="s">
        <v>56</v>
      </c>
      <c r="D1595" s="43">
        <v>43185</v>
      </c>
      <c r="E1595" s="39" t="s">
        <v>35</v>
      </c>
      <c r="F1595" s="39" t="s">
        <v>45</v>
      </c>
      <c r="G1595" s="39" t="s">
        <v>275</v>
      </c>
      <c r="H1595" s="39" t="s">
        <v>1296</v>
      </c>
      <c r="I1595" s="39" t="s">
        <v>244</v>
      </c>
      <c r="J1595" s="44">
        <v>12.53</v>
      </c>
      <c r="K1595" s="39" t="s">
        <v>100</v>
      </c>
      <c r="L1595" s="39" t="s">
        <v>60</v>
      </c>
      <c r="M1595" s="39" t="str">
        <f>+VLOOKUP(C1595/1,Map!A:B,2,FALSE)</f>
        <v>Other revenue - late payment charge</v>
      </c>
      <c r="N1595" s="39" t="str">
        <f>+VLOOKUP(L1595/1,Map!E:G,3,FALSE)</f>
        <v>KY-CENTRAL</v>
      </c>
    </row>
    <row r="1596" spans="1:14" hidden="1">
      <c r="A1596" s="39" t="s">
        <v>95</v>
      </c>
      <c r="B1596" s="39" t="s">
        <v>96</v>
      </c>
      <c r="C1596" s="39" t="s">
        <v>56</v>
      </c>
      <c r="D1596" s="43">
        <v>43186</v>
      </c>
      <c r="E1596" s="39" t="s">
        <v>35</v>
      </c>
      <c r="F1596" s="39" t="s">
        <v>45</v>
      </c>
      <c r="G1596" s="39" t="s">
        <v>275</v>
      </c>
      <c r="H1596" s="39" t="s">
        <v>1297</v>
      </c>
      <c r="I1596" s="39" t="s">
        <v>244</v>
      </c>
      <c r="J1596" s="44">
        <v>34.299999999999997</v>
      </c>
      <c r="K1596" s="39" t="s">
        <v>100</v>
      </c>
      <c r="L1596" s="39" t="s">
        <v>60</v>
      </c>
      <c r="M1596" s="39" t="str">
        <f>+VLOOKUP(C1596/1,Map!A:B,2,FALSE)</f>
        <v>Other revenue - late payment charge</v>
      </c>
      <c r="N1596" s="39" t="str">
        <f>+VLOOKUP(L1596/1,Map!E:G,3,FALSE)</f>
        <v>KY-CENTRAL</v>
      </c>
    </row>
    <row r="1597" spans="1:14" hidden="1">
      <c r="A1597" s="39" t="s">
        <v>95</v>
      </c>
      <c r="B1597" s="39" t="s">
        <v>96</v>
      </c>
      <c r="C1597" s="39" t="s">
        <v>56</v>
      </c>
      <c r="D1597" s="43">
        <v>43168</v>
      </c>
      <c r="E1597" s="39" t="s">
        <v>35</v>
      </c>
      <c r="F1597" s="39" t="s">
        <v>45</v>
      </c>
      <c r="G1597" s="39" t="s">
        <v>275</v>
      </c>
      <c r="H1597" s="39" t="s">
        <v>1298</v>
      </c>
      <c r="I1597" s="39" t="s">
        <v>244</v>
      </c>
      <c r="J1597" s="44">
        <v>0.72</v>
      </c>
      <c r="K1597" s="39" t="s">
        <v>100</v>
      </c>
      <c r="L1597" s="39" t="s">
        <v>60</v>
      </c>
      <c r="M1597" s="39" t="str">
        <f>+VLOOKUP(C1597/1,Map!A:B,2,FALSE)</f>
        <v>Other revenue - late payment charge</v>
      </c>
      <c r="N1597" s="39" t="str">
        <f>+VLOOKUP(L1597/1,Map!E:G,3,FALSE)</f>
        <v>KY-CENTRAL</v>
      </c>
    </row>
    <row r="1598" spans="1:14" hidden="1">
      <c r="A1598" s="39" t="s">
        <v>95</v>
      </c>
      <c r="B1598" s="39" t="s">
        <v>96</v>
      </c>
      <c r="C1598" s="39" t="s">
        <v>56</v>
      </c>
      <c r="D1598" s="43">
        <v>43178</v>
      </c>
      <c r="E1598" s="39" t="s">
        <v>35</v>
      </c>
      <c r="F1598" s="39" t="s">
        <v>45</v>
      </c>
      <c r="G1598" s="39" t="s">
        <v>275</v>
      </c>
      <c r="H1598" s="39" t="s">
        <v>1299</v>
      </c>
      <c r="I1598" s="39" t="s">
        <v>244</v>
      </c>
      <c r="J1598" s="44">
        <v>3.41</v>
      </c>
      <c r="K1598" s="39" t="s">
        <v>100</v>
      </c>
      <c r="L1598" s="39" t="s">
        <v>60</v>
      </c>
      <c r="M1598" s="39" t="str">
        <f>+VLOOKUP(C1598/1,Map!A:B,2,FALSE)</f>
        <v>Other revenue - late payment charge</v>
      </c>
      <c r="N1598" s="39" t="str">
        <f>+VLOOKUP(L1598/1,Map!E:G,3,FALSE)</f>
        <v>KY-CENTRAL</v>
      </c>
    </row>
    <row r="1599" spans="1:14" hidden="1">
      <c r="A1599" s="39" t="s">
        <v>95</v>
      </c>
      <c r="B1599" s="39" t="s">
        <v>96</v>
      </c>
      <c r="C1599" s="39" t="s">
        <v>56</v>
      </c>
      <c r="D1599" s="43">
        <v>43179</v>
      </c>
      <c r="E1599" s="39" t="s">
        <v>35</v>
      </c>
      <c r="F1599" s="39" t="s">
        <v>45</v>
      </c>
      <c r="G1599" s="39" t="s">
        <v>275</v>
      </c>
      <c r="H1599" s="39" t="s">
        <v>1300</v>
      </c>
      <c r="I1599" s="39" t="s">
        <v>244</v>
      </c>
      <c r="J1599" s="44">
        <v>15.67</v>
      </c>
      <c r="K1599" s="39" t="s">
        <v>100</v>
      </c>
      <c r="L1599" s="39" t="s">
        <v>60</v>
      </c>
      <c r="M1599" s="39" t="str">
        <f>+VLOOKUP(C1599/1,Map!A:B,2,FALSE)</f>
        <v>Other revenue - late payment charge</v>
      </c>
      <c r="N1599" s="39" t="str">
        <f>+VLOOKUP(L1599/1,Map!E:G,3,FALSE)</f>
        <v>KY-CENTRAL</v>
      </c>
    </row>
    <row r="1600" spans="1:14" hidden="1">
      <c r="A1600" s="39" t="s">
        <v>95</v>
      </c>
      <c r="B1600" s="39" t="s">
        <v>96</v>
      </c>
      <c r="C1600" s="39" t="s">
        <v>56</v>
      </c>
      <c r="D1600" s="43">
        <v>43186</v>
      </c>
      <c r="E1600" s="39" t="s">
        <v>35</v>
      </c>
      <c r="F1600" s="39" t="s">
        <v>45</v>
      </c>
      <c r="G1600" s="39" t="s">
        <v>275</v>
      </c>
      <c r="H1600" s="39" t="s">
        <v>1301</v>
      </c>
      <c r="I1600" s="39" t="s">
        <v>244</v>
      </c>
      <c r="J1600" s="44">
        <v>5.07</v>
      </c>
      <c r="K1600" s="39" t="s">
        <v>100</v>
      </c>
      <c r="L1600" s="39" t="s">
        <v>60</v>
      </c>
      <c r="M1600" s="39" t="str">
        <f>+VLOOKUP(C1600/1,Map!A:B,2,FALSE)</f>
        <v>Other revenue - late payment charge</v>
      </c>
      <c r="N1600" s="39" t="str">
        <f>+VLOOKUP(L1600/1,Map!E:G,3,FALSE)</f>
        <v>KY-CENTRAL</v>
      </c>
    </row>
    <row r="1601" spans="1:14" hidden="1">
      <c r="A1601" s="39" t="s">
        <v>95</v>
      </c>
      <c r="B1601" s="39" t="s">
        <v>96</v>
      </c>
      <c r="C1601" s="39" t="s">
        <v>56</v>
      </c>
      <c r="D1601" s="43">
        <v>43187</v>
      </c>
      <c r="E1601" s="39" t="s">
        <v>35</v>
      </c>
      <c r="F1601" s="39" t="s">
        <v>45</v>
      </c>
      <c r="G1601" s="39" t="s">
        <v>275</v>
      </c>
      <c r="H1601" s="39" t="s">
        <v>1302</v>
      </c>
      <c r="I1601" s="39" t="s">
        <v>244</v>
      </c>
      <c r="J1601" s="44">
        <v>16.82</v>
      </c>
      <c r="K1601" s="39" t="s">
        <v>100</v>
      </c>
      <c r="L1601" s="39" t="s">
        <v>60</v>
      </c>
      <c r="M1601" s="39" t="str">
        <f>+VLOOKUP(C1601/1,Map!A:B,2,FALSE)</f>
        <v>Other revenue - late payment charge</v>
      </c>
      <c r="N1601" s="39" t="str">
        <f>+VLOOKUP(L1601/1,Map!E:G,3,FALSE)</f>
        <v>KY-CENTRAL</v>
      </c>
    </row>
    <row r="1602" spans="1:14" hidden="1">
      <c r="A1602" s="39" t="s">
        <v>95</v>
      </c>
      <c r="B1602" s="39" t="s">
        <v>96</v>
      </c>
      <c r="C1602" s="39" t="s">
        <v>56</v>
      </c>
      <c r="D1602" s="43">
        <v>43186</v>
      </c>
      <c r="E1602" s="39" t="s">
        <v>35</v>
      </c>
      <c r="F1602" s="39" t="s">
        <v>45</v>
      </c>
      <c r="G1602" s="39" t="s">
        <v>275</v>
      </c>
      <c r="H1602" s="39" t="s">
        <v>1303</v>
      </c>
      <c r="I1602" s="39" t="s">
        <v>99</v>
      </c>
      <c r="J1602" s="44">
        <v>-754.6</v>
      </c>
      <c r="K1602" s="39" t="s">
        <v>100</v>
      </c>
      <c r="L1602" s="39" t="s">
        <v>60</v>
      </c>
      <c r="M1602" s="39" t="str">
        <f>+VLOOKUP(C1602/1,Map!A:B,2,FALSE)</f>
        <v>Other revenue - late payment charge</v>
      </c>
      <c r="N1602" s="39" t="str">
        <f>+VLOOKUP(L1602/1,Map!E:G,3,FALSE)</f>
        <v>KY-CENTRAL</v>
      </c>
    </row>
    <row r="1603" spans="1:14" hidden="1">
      <c r="A1603" s="39" t="s">
        <v>95</v>
      </c>
      <c r="B1603" s="39" t="s">
        <v>96</v>
      </c>
      <c r="C1603" s="39" t="s">
        <v>56</v>
      </c>
      <c r="D1603" s="43">
        <v>43187</v>
      </c>
      <c r="E1603" s="39" t="s">
        <v>35</v>
      </c>
      <c r="F1603" s="39" t="s">
        <v>45</v>
      </c>
      <c r="G1603" s="39" t="s">
        <v>275</v>
      </c>
      <c r="H1603" s="39" t="s">
        <v>1304</v>
      </c>
      <c r="I1603" s="39" t="s">
        <v>99</v>
      </c>
      <c r="J1603" s="44">
        <v>-35.979999999999997</v>
      </c>
      <c r="K1603" s="39" t="s">
        <v>100</v>
      </c>
      <c r="L1603" s="39" t="s">
        <v>60</v>
      </c>
      <c r="M1603" s="39" t="str">
        <f>+VLOOKUP(C1603/1,Map!A:B,2,FALSE)</f>
        <v>Other revenue - late payment charge</v>
      </c>
      <c r="N1603" s="39" t="str">
        <f>+VLOOKUP(L1603/1,Map!E:G,3,FALSE)</f>
        <v>KY-CENTRAL</v>
      </c>
    </row>
    <row r="1604" spans="1:14" hidden="1">
      <c r="A1604" s="39" t="s">
        <v>95</v>
      </c>
      <c r="B1604" s="39" t="s">
        <v>96</v>
      </c>
      <c r="C1604" s="39" t="s">
        <v>56</v>
      </c>
      <c r="D1604" s="43">
        <v>43187</v>
      </c>
      <c r="E1604" s="39" t="s">
        <v>35</v>
      </c>
      <c r="F1604" s="39" t="s">
        <v>45</v>
      </c>
      <c r="G1604" s="39" t="s">
        <v>275</v>
      </c>
      <c r="H1604" s="39" t="s">
        <v>1304</v>
      </c>
      <c r="I1604" s="39" t="s">
        <v>99</v>
      </c>
      <c r="J1604" s="44">
        <v>-0.64</v>
      </c>
      <c r="K1604" s="39" t="s">
        <v>100</v>
      </c>
      <c r="L1604" s="39" t="s">
        <v>58</v>
      </c>
      <c r="M1604" s="39" t="str">
        <f>+VLOOKUP(C1604/1,Map!A:B,2,FALSE)</f>
        <v>Other revenue - late payment charge</v>
      </c>
      <c r="N1604" s="39" t="str">
        <f>+VLOOKUP(L1604/1,Map!E:G,3,FALSE)</f>
        <v>KY-CORPORATE</v>
      </c>
    </row>
    <row r="1605" spans="1:14" hidden="1">
      <c r="A1605" s="39" t="s">
        <v>95</v>
      </c>
      <c r="B1605" s="39" t="s">
        <v>96</v>
      </c>
      <c r="C1605" s="39" t="s">
        <v>56</v>
      </c>
      <c r="D1605" s="43">
        <v>43186</v>
      </c>
      <c r="E1605" s="39" t="s">
        <v>35</v>
      </c>
      <c r="F1605" s="39" t="s">
        <v>45</v>
      </c>
      <c r="G1605" s="39" t="s">
        <v>275</v>
      </c>
      <c r="H1605" s="39" t="s">
        <v>1305</v>
      </c>
      <c r="I1605" s="39" t="s">
        <v>244</v>
      </c>
      <c r="J1605" s="44">
        <v>11.89</v>
      </c>
      <c r="K1605" s="39" t="s">
        <v>100</v>
      </c>
      <c r="L1605" s="39" t="s">
        <v>60</v>
      </c>
      <c r="M1605" s="39" t="str">
        <f>+VLOOKUP(C1605/1,Map!A:B,2,FALSE)</f>
        <v>Other revenue - late payment charge</v>
      </c>
      <c r="N1605" s="39" t="str">
        <f>+VLOOKUP(L1605/1,Map!E:G,3,FALSE)</f>
        <v>KY-CENTRAL</v>
      </c>
    </row>
    <row r="1606" spans="1:14" hidden="1">
      <c r="A1606" s="39" t="s">
        <v>95</v>
      </c>
      <c r="B1606" s="39" t="s">
        <v>96</v>
      </c>
      <c r="C1606" s="39" t="s">
        <v>56</v>
      </c>
      <c r="D1606" s="43">
        <v>43188</v>
      </c>
      <c r="E1606" s="39" t="s">
        <v>35</v>
      </c>
      <c r="F1606" s="39" t="s">
        <v>45</v>
      </c>
      <c r="G1606" s="39" t="s">
        <v>275</v>
      </c>
      <c r="H1606" s="39" t="s">
        <v>1306</v>
      </c>
      <c r="I1606" s="39" t="s">
        <v>99</v>
      </c>
      <c r="J1606" s="44">
        <v>-606.13</v>
      </c>
      <c r="K1606" s="39" t="s">
        <v>100</v>
      </c>
      <c r="L1606" s="39" t="s">
        <v>60</v>
      </c>
      <c r="M1606" s="39" t="str">
        <f>+VLOOKUP(C1606/1,Map!A:B,2,FALSE)</f>
        <v>Other revenue - late payment charge</v>
      </c>
      <c r="N1606" s="39" t="str">
        <f>+VLOOKUP(L1606/1,Map!E:G,3,FALSE)</f>
        <v>KY-CENTRAL</v>
      </c>
    </row>
    <row r="1607" spans="1:14" hidden="1">
      <c r="A1607" s="39" t="s">
        <v>95</v>
      </c>
      <c r="B1607" s="39" t="s">
        <v>96</v>
      </c>
      <c r="C1607" s="39" t="s">
        <v>56</v>
      </c>
      <c r="D1607" s="43">
        <v>43175</v>
      </c>
      <c r="E1607" s="39" t="s">
        <v>35</v>
      </c>
      <c r="F1607" s="39" t="s">
        <v>45</v>
      </c>
      <c r="G1607" s="39" t="s">
        <v>275</v>
      </c>
      <c r="H1607" s="39" t="s">
        <v>1307</v>
      </c>
      <c r="I1607" s="39" t="s">
        <v>244</v>
      </c>
      <c r="J1607" s="44">
        <v>2.67</v>
      </c>
      <c r="K1607" s="39" t="s">
        <v>100</v>
      </c>
      <c r="L1607" s="39" t="s">
        <v>60</v>
      </c>
      <c r="M1607" s="39" t="str">
        <f>+VLOOKUP(C1607/1,Map!A:B,2,FALSE)</f>
        <v>Other revenue - late payment charge</v>
      </c>
      <c r="N1607" s="39" t="str">
        <f>+VLOOKUP(L1607/1,Map!E:G,3,FALSE)</f>
        <v>KY-CENTRAL</v>
      </c>
    </row>
    <row r="1608" spans="1:14" hidden="1">
      <c r="A1608" s="39" t="s">
        <v>95</v>
      </c>
      <c r="B1608" s="39" t="s">
        <v>96</v>
      </c>
      <c r="C1608" s="39" t="s">
        <v>56</v>
      </c>
      <c r="D1608" s="43">
        <v>43178</v>
      </c>
      <c r="E1608" s="39" t="s">
        <v>35</v>
      </c>
      <c r="F1608" s="39" t="s">
        <v>45</v>
      </c>
      <c r="G1608" s="39" t="s">
        <v>275</v>
      </c>
      <c r="H1608" s="39" t="s">
        <v>1308</v>
      </c>
      <c r="I1608" s="39" t="s">
        <v>244</v>
      </c>
      <c r="J1608" s="44">
        <v>1.48</v>
      </c>
      <c r="K1608" s="39" t="s">
        <v>100</v>
      </c>
      <c r="L1608" s="39" t="s">
        <v>60</v>
      </c>
      <c r="M1608" s="39" t="str">
        <f>+VLOOKUP(C1608/1,Map!A:B,2,FALSE)</f>
        <v>Other revenue - late payment charge</v>
      </c>
      <c r="N1608" s="39" t="str">
        <f>+VLOOKUP(L1608/1,Map!E:G,3,FALSE)</f>
        <v>KY-CENTRAL</v>
      </c>
    </row>
    <row r="1609" spans="1:14" hidden="1">
      <c r="A1609" s="39" t="s">
        <v>95</v>
      </c>
      <c r="B1609" s="39" t="s">
        <v>96</v>
      </c>
      <c r="C1609" s="39" t="s">
        <v>56</v>
      </c>
      <c r="D1609" s="43">
        <v>43187</v>
      </c>
      <c r="E1609" s="39" t="s">
        <v>35</v>
      </c>
      <c r="F1609" s="39" t="s">
        <v>45</v>
      </c>
      <c r="G1609" s="39" t="s">
        <v>275</v>
      </c>
      <c r="H1609" s="39" t="s">
        <v>1309</v>
      </c>
      <c r="I1609" s="39" t="s">
        <v>244</v>
      </c>
      <c r="J1609" s="44">
        <v>3.29</v>
      </c>
      <c r="K1609" s="39" t="s">
        <v>100</v>
      </c>
      <c r="L1609" s="39" t="s">
        <v>60</v>
      </c>
      <c r="M1609" s="39" t="str">
        <f>+VLOOKUP(C1609/1,Map!A:B,2,FALSE)</f>
        <v>Other revenue - late payment charge</v>
      </c>
      <c r="N1609" s="39" t="str">
        <f>+VLOOKUP(L1609/1,Map!E:G,3,FALSE)</f>
        <v>KY-CENTRAL</v>
      </c>
    </row>
    <row r="1610" spans="1:14" hidden="1">
      <c r="A1610" s="39" t="s">
        <v>95</v>
      </c>
      <c r="B1610" s="39" t="s">
        <v>96</v>
      </c>
      <c r="C1610" s="39" t="s">
        <v>56</v>
      </c>
      <c r="D1610" s="43">
        <v>43188</v>
      </c>
      <c r="E1610" s="39" t="s">
        <v>35</v>
      </c>
      <c r="F1610" s="39" t="s">
        <v>45</v>
      </c>
      <c r="G1610" s="39" t="s">
        <v>275</v>
      </c>
      <c r="H1610" s="39" t="s">
        <v>1310</v>
      </c>
      <c r="I1610" s="39" t="s">
        <v>244</v>
      </c>
      <c r="J1610" s="44">
        <v>1.48</v>
      </c>
      <c r="K1610" s="39" t="s">
        <v>100</v>
      </c>
      <c r="L1610" s="39" t="s">
        <v>60</v>
      </c>
      <c r="M1610" s="39" t="str">
        <f>+VLOOKUP(C1610/1,Map!A:B,2,FALSE)</f>
        <v>Other revenue - late payment charge</v>
      </c>
      <c r="N1610" s="39" t="str">
        <f>+VLOOKUP(L1610/1,Map!E:G,3,FALSE)</f>
        <v>KY-CENTRAL</v>
      </c>
    </row>
    <row r="1611" spans="1:14" hidden="1">
      <c r="A1611" s="39" t="s">
        <v>95</v>
      </c>
      <c r="B1611" s="39" t="s">
        <v>96</v>
      </c>
      <c r="C1611" s="39" t="s">
        <v>56</v>
      </c>
      <c r="D1611" s="43">
        <v>43188</v>
      </c>
      <c r="E1611" s="39" t="s">
        <v>35</v>
      </c>
      <c r="F1611" s="39" t="s">
        <v>45</v>
      </c>
      <c r="G1611" s="39" t="s">
        <v>275</v>
      </c>
      <c r="H1611" s="39" t="s">
        <v>1311</v>
      </c>
      <c r="I1611" s="39" t="s">
        <v>244</v>
      </c>
      <c r="J1611" s="44">
        <v>10.85</v>
      </c>
      <c r="K1611" s="39" t="s">
        <v>100</v>
      </c>
      <c r="L1611" s="39" t="s">
        <v>60</v>
      </c>
      <c r="M1611" s="39" t="str">
        <f>+VLOOKUP(C1611/1,Map!A:B,2,FALSE)</f>
        <v>Other revenue - late payment charge</v>
      </c>
      <c r="N1611" s="39" t="str">
        <f>+VLOOKUP(L1611/1,Map!E:G,3,FALSE)</f>
        <v>KY-CENTRAL</v>
      </c>
    </row>
    <row r="1612" spans="1:14" hidden="1">
      <c r="A1612" s="39" t="s">
        <v>95</v>
      </c>
      <c r="B1612" s="39" t="s">
        <v>96</v>
      </c>
      <c r="C1612" s="39" t="s">
        <v>56</v>
      </c>
      <c r="D1612" s="43">
        <v>43188</v>
      </c>
      <c r="E1612" s="39" t="s">
        <v>35</v>
      </c>
      <c r="F1612" s="39" t="s">
        <v>45</v>
      </c>
      <c r="G1612" s="39" t="s">
        <v>275</v>
      </c>
      <c r="H1612" s="39" t="s">
        <v>1312</v>
      </c>
      <c r="I1612" s="39" t="s">
        <v>244</v>
      </c>
      <c r="J1612" s="44">
        <v>384.92</v>
      </c>
      <c r="K1612" s="39" t="s">
        <v>100</v>
      </c>
      <c r="L1612" s="39" t="s">
        <v>60</v>
      </c>
      <c r="M1612" s="39" t="str">
        <f>+VLOOKUP(C1612/1,Map!A:B,2,FALSE)</f>
        <v>Other revenue - late payment charge</v>
      </c>
      <c r="N1612" s="39" t="str">
        <f>+VLOOKUP(L1612/1,Map!E:G,3,FALSE)</f>
        <v>KY-CENTRAL</v>
      </c>
    </row>
    <row r="1613" spans="1:14" hidden="1">
      <c r="A1613" s="39" t="s">
        <v>95</v>
      </c>
      <c r="B1613" s="39" t="s">
        <v>96</v>
      </c>
      <c r="C1613" s="39" t="s">
        <v>56</v>
      </c>
      <c r="D1613" s="43">
        <v>43187</v>
      </c>
      <c r="E1613" s="39" t="s">
        <v>35</v>
      </c>
      <c r="F1613" s="39" t="s">
        <v>45</v>
      </c>
      <c r="G1613" s="39" t="s">
        <v>275</v>
      </c>
      <c r="H1613" s="39" t="s">
        <v>1313</v>
      </c>
      <c r="I1613" s="39" t="s">
        <v>99</v>
      </c>
      <c r="J1613" s="44">
        <v>-87.04</v>
      </c>
      <c r="K1613" s="39" t="s">
        <v>100</v>
      </c>
      <c r="L1613" s="39" t="s">
        <v>60</v>
      </c>
      <c r="M1613" s="39" t="str">
        <f>+VLOOKUP(C1613/1,Map!A:B,2,FALSE)</f>
        <v>Other revenue - late payment charge</v>
      </c>
      <c r="N1613" s="39" t="str">
        <f>+VLOOKUP(L1613/1,Map!E:G,3,FALSE)</f>
        <v>KY-CENTRAL</v>
      </c>
    </row>
    <row r="1614" spans="1:14" hidden="1">
      <c r="A1614" s="39" t="s">
        <v>95</v>
      </c>
      <c r="B1614" s="39" t="s">
        <v>96</v>
      </c>
      <c r="C1614" s="39" t="s">
        <v>56</v>
      </c>
      <c r="D1614" s="43">
        <v>43188</v>
      </c>
      <c r="E1614" s="39" t="s">
        <v>35</v>
      </c>
      <c r="F1614" s="39" t="s">
        <v>45</v>
      </c>
      <c r="G1614" s="39" t="s">
        <v>275</v>
      </c>
      <c r="H1614" s="39" t="s">
        <v>1314</v>
      </c>
      <c r="I1614" s="39" t="s">
        <v>99</v>
      </c>
      <c r="J1614" s="44">
        <v>-2.04</v>
      </c>
      <c r="K1614" s="39" t="s">
        <v>100</v>
      </c>
      <c r="L1614" s="39" t="s">
        <v>64</v>
      </c>
      <c r="M1614" s="39" t="str">
        <f>+VLOOKUP(C1614/1,Map!A:B,2,FALSE)</f>
        <v>Other revenue - late payment charge</v>
      </c>
      <c r="N1614" s="39" t="str">
        <f>+VLOOKUP(L1614/1,Map!E:G,3,FALSE)</f>
        <v>KY-NORTH</v>
      </c>
    </row>
    <row r="1615" spans="1:14" hidden="1">
      <c r="A1615" s="39" t="s">
        <v>95</v>
      </c>
      <c r="B1615" s="39" t="s">
        <v>96</v>
      </c>
      <c r="C1615" s="39" t="s">
        <v>56</v>
      </c>
      <c r="D1615" s="43">
        <v>43188</v>
      </c>
      <c r="E1615" s="39" t="s">
        <v>35</v>
      </c>
      <c r="F1615" s="39" t="s">
        <v>45</v>
      </c>
      <c r="G1615" s="39" t="s">
        <v>275</v>
      </c>
      <c r="H1615" s="39" t="s">
        <v>1314</v>
      </c>
      <c r="I1615" s="39" t="s">
        <v>99</v>
      </c>
      <c r="J1615" s="44">
        <v>-68.22</v>
      </c>
      <c r="K1615" s="39" t="s">
        <v>100</v>
      </c>
      <c r="L1615" s="39" t="s">
        <v>60</v>
      </c>
      <c r="M1615" s="39" t="str">
        <f>+VLOOKUP(C1615/1,Map!A:B,2,FALSE)</f>
        <v>Other revenue - late payment charge</v>
      </c>
      <c r="N1615" s="39" t="str">
        <f>+VLOOKUP(L1615/1,Map!E:G,3,FALSE)</f>
        <v>KY-CENTRAL</v>
      </c>
    </row>
    <row r="1616" spans="1:14" hidden="1">
      <c r="A1616" s="39" t="s">
        <v>95</v>
      </c>
      <c r="B1616" s="39" t="s">
        <v>96</v>
      </c>
      <c r="C1616" s="39" t="s">
        <v>56</v>
      </c>
      <c r="D1616" s="43">
        <v>43189</v>
      </c>
      <c r="E1616" s="39" t="s">
        <v>35</v>
      </c>
      <c r="F1616" s="39" t="s">
        <v>45</v>
      </c>
      <c r="G1616" s="39" t="s">
        <v>275</v>
      </c>
      <c r="H1616" s="39" t="s">
        <v>1315</v>
      </c>
      <c r="I1616" s="39" t="s">
        <v>99</v>
      </c>
      <c r="J1616" s="44">
        <v>-3.04</v>
      </c>
      <c r="K1616" s="39" t="s">
        <v>100</v>
      </c>
      <c r="L1616" s="39" t="s">
        <v>64</v>
      </c>
      <c r="M1616" s="39" t="str">
        <f>+VLOOKUP(C1616/1,Map!A:B,2,FALSE)</f>
        <v>Other revenue - late payment charge</v>
      </c>
      <c r="N1616" s="39" t="str">
        <f>+VLOOKUP(L1616/1,Map!E:G,3,FALSE)</f>
        <v>KY-NORTH</v>
      </c>
    </row>
    <row r="1617" spans="1:14" hidden="1">
      <c r="A1617" s="39" t="s">
        <v>95</v>
      </c>
      <c r="B1617" s="39" t="s">
        <v>96</v>
      </c>
      <c r="C1617" s="39" t="s">
        <v>56</v>
      </c>
      <c r="D1617" s="43">
        <v>43189</v>
      </c>
      <c r="E1617" s="39" t="s">
        <v>35</v>
      </c>
      <c r="F1617" s="39" t="s">
        <v>45</v>
      </c>
      <c r="G1617" s="39" t="s">
        <v>275</v>
      </c>
      <c r="H1617" s="39" t="s">
        <v>1315</v>
      </c>
      <c r="I1617" s="39" t="s">
        <v>99</v>
      </c>
      <c r="J1617" s="44">
        <v>-1922.97</v>
      </c>
      <c r="K1617" s="39" t="s">
        <v>100</v>
      </c>
      <c r="L1617" s="39" t="s">
        <v>60</v>
      </c>
      <c r="M1617" s="39" t="str">
        <f>+VLOOKUP(C1617/1,Map!A:B,2,FALSE)</f>
        <v>Other revenue - late payment charge</v>
      </c>
      <c r="N1617" s="39" t="str">
        <f>+VLOOKUP(L1617/1,Map!E:G,3,FALSE)</f>
        <v>KY-CENTRAL</v>
      </c>
    </row>
    <row r="1618" spans="1:14" hidden="1">
      <c r="A1618" s="39" t="s">
        <v>95</v>
      </c>
      <c r="B1618" s="39" t="s">
        <v>96</v>
      </c>
      <c r="C1618" s="39" t="s">
        <v>56</v>
      </c>
      <c r="D1618" s="43">
        <v>43188</v>
      </c>
      <c r="E1618" s="39" t="s">
        <v>35</v>
      </c>
      <c r="F1618" s="39" t="s">
        <v>45</v>
      </c>
      <c r="G1618" s="39" t="s">
        <v>275</v>
      </c>
      <c r="H1618" s="39" t="s">
        <v>1316</v>
      </c>
      <c r="I1618" s="39" t="s">
        <v>244</v>
      </c>
      <c r="J1618" s="44">
        <v>8.5</v>
      </c>
      <c r="K1618" s="39" t="s">
        <v>100</v>
      </c>
      <c r="L1618" s="39" t="s">
        <v>60</v>
      </c>
      <c r="M1618" s="39" t="str">
        <f>+VLOOKUP(C1618/1,Map!A:B,2,FALSE)</f>
        <v>Other revenue - late payment charge</v>
      </c>
      <c r="N1618" s="39" t="str">
        <f>+VLOOKUP(L1618/1,Map!E:G,3,FALSE)</f>
        <v>KY-CENTRAL</v>
      </c>
    </row>
    <row r="1619" spans="1:14" hidden="1">
      <c r="A1619" s="39" t="s">
        <v>95</v>
      </c>
      <c r="B1619" s="39" t="s">
        <v>96</v>
      </c>
      <c r="C1619" s="39" t="s">
        <v>56</v>
      </c>
      <c r="D1619" s="43">
        <v>43188</v>
      </c>
      <c r="E1619" s="39" t="s">
        <v>35</v>
      </c>
      <c r="F1619" s="39" t="s">
        <v>45</v>
      </c>
      <c r="G1619" s="39" t="s">
        <v>275</v>
      </c>
      <c r="H1619" s="39" t="s">
        <v>1317</v>
      </c>
      <c r="I1619" s="39" t="s">
        <v>244</v>
      </c>
      <c r="J1619" s="44">
        <v>4.71</v>
      </c>
      <c r="K1619" s="39" t="s">
        <v>100</v>
      </c>
      <c r="L1619" s="39" t="s">
        <v>60</v>
      </c>
      <c r="M1619" s="39" t="str">
        <f>+VLOOKUP(C1619/1,Map!A:B,2,FALSE)</f>
        <v>Other revenue - late payment charge</v>
      </c>
      <c r="N1619" s="39" t="str">
        <f>+VLOOKUP(L1619/1,Map!E:G,3,FALSE)</f>
        <v>KY-CENTRAL</v>
      </c>
    </row>
    <row r="1620" spans="1:14" hidden="1">
      <c r="A1620" s="39" t="s">
        <v>95</v>
      </c>
      <c r="B1620" s="39" t="s">
        <v>96</v>
      </c>
      <c r="C1620" s="39" t="s">
        <v>56</v>
      </c>
      <c r="D1620" s="43">
        <v>43188</v>
      </c>
      <c r="E1620" s="39" t="s">
        <v>35</v>
      </c>
      <c r="F1620" s="39" t="s">
        <v>45</v>
      </c>
      <c r="G1620" s="39" t="s">
        <v>275</v>
      </c>
      <c r="H1620" s="39" t="s">
        <v>1318</v>
      </c>
      <c r="I1620" s="39" t="s">
        <v>244</v>
      </c>
      <c r="J1620" s="44">
        <v>5.96</v>
      </c>
      <c r="K1620" s="39" t="s">
        <v>100</v>
      </c>
      <c r="L1620" s="39" t="s">
        <v>64</v>
      </c>
      <c r="M1620" s="39" t="str">
        <f>+VLOOKUP(C1620/1,Map!A:B,2,FALSE)</f>
        <v>Other revenue - late payment charge</v>
      </c>
      <c r="N1620" s="39" t="str">
        <f>+VLOOKUP(L1620/1,Map!E:G,3,FALSE)</f>
        <v>KY-NORTH</v>
      </c>
    </row>
    <row r="1621" spans="1:14" hidden="1">
      <c r="A1621" s="39" t="s">
        <v>95</v>
      </c>
      <c r="B1621" s="39" t="s">
        <v>96</v>
      </c>
      <c r="C1621" s="39" t="s">
        <v>56</v>
      </c>
      <c r="D1621" s="43">
        <v>43189</v>
      </c>
      <c r="E1621" s="39" t="s">
        <v>35</v>
      </c>
      <c r="F1621" s="39" t="s">
        <v>45</v>
      </c>
      <c r="G1621" s="39" t="s">
        <v>275</v>
      </c>
      <c r="H1621" s="39" t="s">
        <v>1319</v>
      </c>
      <c r="I1621" s="39" t="s">
        <v>244</v>
      </c>
      <c r="J1621" s="44">
        <v>132.63999999999999</v>
      </c>
      <c r="K1621" s="39" t="s">
        <v>100</v>
      </c>
      <c r="L1621" s="39" t="s">
        <v>60</v>
      </c>
      <c r="M1621" s="39" t="str">
        <f>+VLOOKUP(C1621/1,Map!A:B,2,FALSE)</f>
        <v>Other revenue - late payment charge</v>
      </c>
      <c r="N1621" s="39" t="str">
        <f>+VLOOKUP(L1621/1,Map!E:G,3,FALSE)</f>
        <v>KY-CENTRAL</v>
      </c>
    </row>
    <row r="1622" spans="1:14" hidden="1">
      <c r="A1622" s="39" t="s">
        <v>95</v>
      </c>
      <c r="B1622" s="39" t="s">
        <v>96</v>
      </c>
      <c r="C1622" s="39" t="s">
        <v>56</v>
      </c>
      <c r="D1622" s="43">
        <v>43189</v>
      </c>
      <c r="E1622" s="39" t="s">
        <v>35</v>
      </c>
      <c r="F1622" s="39" t="s">
        <v>45</v>
      </c>
      <c r="G1622" s="39" t="s">
        <v>275</v>
      </c>
      <c r="H1622" s="39" t="s">
        <v>1319</v>
      </c>
      <c r="I1622" s="39" t="s">
        <v>244</v>
      </c>
      <c r="J1622" s="44">
        <v>10.73</v>
      </c>
      <c r="K1622" s="39" t="s">
        <v>100</v>
      </c>
      <c r="L1622" s="39" t="s">
        <v>64</v>
      </c>
      <c r="M1622" s="39" t="str">
        <f>+VLOOKUP(C1622/1,Map!A:B,2,FALSE)</f>
        <v>Other revenue - late payment charge</v>
      </c>
      <c r="N1622" s="39" t="str">
        <f>+VLOOKUP(L1622/1,Map!E:G,3,FALSE)</f>
        <v>KY-NORTH</v>
      </c>
    </row>
    <row r="1623" spans="1:14" hidden="1">
      <c r="A1623" s="39" t="s">
        <v>95</v>
      </c>
      <c r="B1623" s="39" t="s">
        <v>96</v>
      </c>
      <c r="C1623" s="39" t="s">
        <v>56</v>
      </c>
      <c r="D1623" s="43">
        <v>43188</v>
      </c>
      <c r="E1623" s="39" t="s">
        <v>35</v>
      </c>
      <c r="F1623" s="39" t="s">
        <v>45</v>
      </c>
      <c r="G1623" s="39" t="s">
        <v>275</v>
      </c>
      <c r="H1623" s="39" t="s">
        <v>1320</v>
      </c>
      <c r="I1623" s="39" t="s">
        <v>99</v>
      </c>
      <c r="J1623" s="44">
        <v>-354.66</v>
      </c>
      <c r="K1623" s="39" t="s">
        <v>100</v>
      </c>
      <c r="L1623" s="39" t="s">
        <v>60</v>
      </c>
      <c r="M1623" s="39" t="str">
        <f>+VLOOKUP(C1623/1,Map!A:B,2,FALSE)</f>
        <v>Other revenue - late payment charge</v>
      </c>
      <c r="N1623" s="39" t="str">
        <f>+VLOOKUP(L1623/1,Map!E:G,3,FALSE)</f>
        <v>KY-CENTRAL</v>
      </c>
    </row>
    <row r="1624" spans="1:14" hidden="1">
      <c r="A1624" s="39" t="s">
        <v>95</v>
      </c>
      <c r="B1624" s="39" t="s">
        <v>96</v>
      </c>
      <c r="C1624" s="39" t="s">
        <v>56</v>
      </c>
      <c r="D1624" s="43">
        <v>43189</v>
      </c>
      <c r="E1624" s="39" t="s">
        <v>35</v>
      </c>
      <c r="F1624" s="39" t="s">
        <v>45</v>
      </c>
      <c r="G1624" s="39" t="s">
        <v>275</v>
      </c>
      <c r="H1624" s="39" t="s">
        <v>1321</v>
      </c>
      <c r="I1624" s="39" t="s">
        <v>99</v>
      </c>
      <c r="J1624" s="44">
        <v>-5.3</v>
      </c>
      <c r="K1624" s="39" t="s">
        <v>100</v>
      </c>
      <c r="L1624" s="39" t="s">
        <v>64</v>
      </c>
      <c r="M1624" s="39" t="str">
        <f>+VLOOKUP(C1624/1,Map!A:B,2,FALSE)</f>
        <v>Other revenue - late payment charge</v>
      </c>
      <c r="N1624" s="39" t="str">
        <f>+VLOOKUP(L1624/1,Map!E:G,3,FALSE)</f>
        <v>KY-NORTH</v>
      </c>
    </row>
    <row r="1625" spans="1:14" hidden="1">
      <c r="A1625" s="39" t="s">
        <v>95</v>
      </c>
      <c r="B1625" s="39" t="s">
        <v>96</v>
      </c>
      <c r="C1625" s="39" t="s">
        <v>56</v>
      </c>
      <c r="D1625" s="43">
        <v>43189</v>
      </c>
      <c r="E1625" s="39" t="s">
        <v>35</v>
      </c>
      <c r="F1625" s="39" t="s">
        <v>45</v>
      </c>
      <c r="G1625" s="39" t="s">
        <v>275</v>
      </c>
      <c r="H1625" s="39" t="s">
        <v>1322</v>
      </c>
      <c r="I1625" s="39" t="s">
        <v>99</v>
      </c>
      <c r="J1625" s="44">
        <v>-286.25</v>
      </c>
      <c r="K1625" s="39" t="s">
        <v>100</v>
      </c>
      <c r="L1625" s="39" t="s">
        <v>60</v>
      </c>
      <c r="M1625" s="39" t="str">
        <f>+VLOOKUP(C1625/1,Map!A:B,2,FALSE)</f>
        <v>Other revenue - late payment charge</v>
      </c>
      <c r="N1625" s="39" t="str">
        <f>+VLOOKUP(L1625/1,Map!E:G,3,FALSE)</f>
        <v>KY-CENTRAL</v>
      </c>
    </row>
    <row r="1626" spans="1:14" hidden="1">
      <c r="A1626" s="39" t="s">
        <v>95</v>
      </c>
      <c r="B1626" s="39" t="s">
        <v>96</v>
      </c>
      <c r="C1626" s="39" t="s">
        <v>56</v>
      </c>
      <c r="D1626" s="43">
        <v>43189</v>
      </c>
      <c r="E1626" s="39" t="s">
        <v>35</v>
      </c>
      <c r="F1626" s="39" t="s">
        <v>45</v>
      </c>
      <c r="G1626" s="39" t="s">
        <v>275</v>
      </c>
      <c r="H1626" s="39" t="s">
        <v>1323</v>
      </c>
      <c r="I1626" s="39" t="s">
        <v>99</v>
      </c>
      <c r="J1626" s="44">
        <v>-4.88</v>
      </c>
      <c r="K1626" s="39" t="s">
        <v>100</v>
      </c>
      <c r="L1626" s="39" t="s">
        <v>58</v>
      </c>
      <c r="M1626" s="39" t="str">
        <f>+VLOOKUP(C1626/1,Map!A:B,2,FALSE)</f>
        <v>Other revenue - late payment charge</v>
      </c>
      <c r="N1626" s="39" t="str">
        <f>+VLOOKUP(L1626/1,Map!E:G,3,FALSE)</f>
        <v>KY-CORPORATE</v>
      </c>
    </row>
    <row r="1627" spans="1:14" hidden="1">
      <c r="A1627" s="39" t="s">
        <v>95</v>
      </c>
      <c r="B1627" s="39" t="s">
        <v>96</v>
      </c>
      <c r="C1627" s="39" t="s">
        <v>56</v>
      </c>
      <c r="D1627" s="43">
        <v>43192</v>
      </c>
      <c r="E1627" s="39" t="s">
        <v>35</v>
      </c>
      <c r="F1627" s="39" t="s">
        <v>46</v>
      </c>
      <c r="G1627" s="39" t="s">
        <v>275</v>
      </c>
      <c r="H1627" s="39" t="s">
        <v>1324</v>
      </c>
      <c r="I1627" s="39" t="s">
        <v>99</v>
      </c>
      <c r="J1627" s="44">
        <v>-156.57</v>
      </c>
      <c r="K1627" s="39" t="s">
        <v>100</v>
      </c>
      <c r="L1627" s="39" t="s">
        <v>60</v>
      </c>
      <c r="M1627" s="39" t="str">
        <f>+VLOOKUP(C1627/1,Map!A:B,2,FALSE)</f>
        <v>Other revenue - late payment charge</v>
      </c>
      <c r="N1627" s="39" t="str">
        <f>+VLOOKUP(L1627/1,Map!E:G,3,FALSE)</f>
        <v>KY-CENTRAL</v>
      </c>
    </row>
    <row r="1628" spans="1:14" hidden="1">
      <c r="A1628" s="39" t="s">
        <v>95</v>
      </c>
      <c r="B1628" s="39" t="s">
        <v>96</v>
      </c>
      <c r="C1628" s="39" t="s">
        <v>56</v>
      </c>
      <c r="D1628" s="43">
        <v>43192</v>
      </c>
      <c r="E1628" s="39" t="s">
        <v>35</v>
      </c>
      <c r="F1628" s="39" t="s">
        <v>46</v>
      </c>
      <c r="G1628" s="39" t="s">
        <v>275</v>
      </c>
      <c r="H1628" s="39" t="s">
        <v>1325</v>
      </c>
      <c r="I1628" s="39" t="s">
        <v>244</v>
      </c>
      <c r="J1628" s="44">
        <v>1.6</v>
      </c>
      <c r="K1628" s="39" t="s">
        <v>100</v>
      </c>
      <c r="L1628" s="39" t="s">
        <v>64</v>
      </c>
      <c r="M1628" s="39" t="str">
        <f>+VLOOKUP(C1628/1,Map!A:B,2,FALSE)</f>
        <v>Other revenue - late payment charge</v>
      </c>
      <c r="N1628" s="39" t="str">
        <f>+VLOOKUP(L1628/1,Map!E:G,3,FALSE)</f>
        <v>KY-NORTH</v>
      </c>
    </row>
    <row r="1629" spans="1:14" hidden="1">
      <c r="A1629" s="39" t="s">
        <v>95</v>
      </c>
      <c r="B1629" s="39" t="s">
        <v>96</v>
      </c>
      <c r="C1629" s="39" t="s">
        <v>56</v>
      </c>
      <c r="D1629" s="43">
        <v>43192</v>
      </c>
      <c r="E1629" s="39" t="s">
        <v>35</v>
      </c>
      <c r="F1629" s="39" t="s">
        <v>46</v>
      </c>
      <c r="G1629" s="39" t="s">
        <v>275</v>
      </c>
      <c r="H1629" s="39" t="s">
        <v>1325</v>
      </c>
      <c r="I1629" s="39" t="s">
        <v>244</v>
      </c>
      <c r="J1629" s="44">
        <v>35.5</v>
      </c>
      <c r="K1629" s="39" t="s">
        <v>100</v>
      </c>
      <c r="L1629" s="39" t="s">
        <v>60</v>
      </c>
      <c r="M1629" s="39" t="str">
        <f>+VLOOKUP(C1629/1,Map!A:B,2,FALSE)</f>
        <v>Other revenue - late payment charge</v>
      </c>
      <c r="N1629" s="39" t="str">
        <f>+VLOOKUP(L1629/1,Map!E:G,3,FALSE)</f>
        <v>KY-CENTRAL</v>
      </c>
    </row>
    <row r="1630" spans="1:14" hidden="1">
      <c r="A1630" s="39" t="s">
        <v>95</v>
      </c>
      <c r="B1630" s="39" t="s">
        <v>96</v>
      </c>
      <c r="C1630" s="39" t="s">
        <v>56</v>
      </c>
      <c r="D1630" s="43">
        <v>43189</v>
      </c>
      <c r="E1630" s="39" t="s">
        <v>35</v>
      </c>
      <c r="F1630" s="39" t="s">
        <v>45</v>
      </c>
      <c r="G1630" s="39" t="s">
        <v>275</v>
      </c>
      <c r="H1630" s="39" t="s">
        <v>1326</v>
      </c>
      <c r="I1630" s="39" t="s">
        <v>244</v>
      </c>
      <c r="J1630" s="44">
        <v>51.64</v>
      </c>
      <c r="K1630" s="39" t="s">
        <v>100</v>
      </c>
      <c r="L1630" s="39" t="s">
        <v>60</v>
      </c>
      <c r="M1630" s="39" t="str">
        <f>+VLOOKUP(C1630/1,Map!A:B,2,FALSE)</f>
        <v>Other revenue - late payment charge</v>
      </c>
      <c r="N1630" s="39" t="str">
        <f>+VLOOKUP(L1630/1,Map!E:G,3,FALSE)</f>
        <v>KY-CENTRAL</v>
      </c>
    </row>
    <row r="1631" spans="1:14" hidden="1">
      <c r="A1631" s="39" t="s">
        <v>95</v>
      </c>
      <c r="B1631" s="39" t="s">
        <v>96</v>
      </c>
      <c r="C1631" s="39" t="s">
        <v>56</v>
      </c>
      <c r="D1631" s="43">
        <v>43189</v>
      </c>
      <c r="E1631" s="39" t="s">
        <v>35</v>
      </c>
      <c r="F1631" s="39" t="s">
        <v>45</v>
      </c>
      <c r="G1631" s="39" t="s">
        <v>275</v>
      </c>
      <c r="H1631" s="39" t="s">
        <v>1327</v>
      </c>
      <c r="I1631" s="39" t="s">
        <v>99</v>
      </c>
      <c r="J1631" s="44">
        <v>-4</v>
      </c>
      <c r="K1631" s="39" t="s">
        <v>100</v>
      </c>
      <c r="L1631" s="39" t="s">
        <v>60</v>
      </c>
      <c r="M1631" s="39" t="str">
        <f>+VLOOKUP(C1631/1,Map!A:B,2,FALSE)</f>
        <v>Other revenue - late payment charge</v>
      </c>
      <c r="N1631" s="39" t="str">
        <f>+VLOOKUP(L1631/1,Map!E:G,3,FALSE)</f>
        <v>KY-CENTRAL</v>
      </c>
    </row>
    <row r="1632" spans="1:14" hidden="1">
      <c r="A1632" s="39" t="s">
        <v>95</v>
      </c>
      <c r="B1632" s="39" t="s">
        <v>96</v>
      </c>
      <c r="C1632" s="39" t="s">
        <v>56</v>
      </c>
      <c r="D1632" s="43">
        <v>43190</v>
      </c>
      <c r="E1632" s="39" t="s">
        <v>35</v>
      </c>
      <c r="F1632" s="39" t="s">
        <v>45</v>
      </c>
      <c r="G1632" s="39" t="s">
        <v>275</v>
      </c>
      <c r="H1632" s="39" t="s">
        <v>1328</v>
      </c>
      <c r="I1632" s="39" t="s">
        <v>99</v>
      </c>
      <c r="J1632" s="44">
        <v>-2.38</v>
      </c>
      <c r="K1632" s="39" t="s">
        <v>100</v>
      </c>
      <c r="L1632" s="39" t="s">
        <v>60</v>
      </c>
      <c r="M1632" s="39" t="str">
        <f>+VLOOKUP(C1632/1,Map!A:B,2,FALSE)</f>
        <v>Other revenue - late payment charge</v>
      </c>
      <c r="N1632" s="39" t="str">
        <f>+VLOOKUP(L1632/1,Map!E:G,3,FALSE)</f>
        <v>KY-CENTRAL</v>
      </c>
    </row>
    <row r="1633" spans="1:14" hidden="1">
      <c r="A1633" s="39" t="s">
        <v>95</v>
      </c>
      <c r="B1633" s="39" t="s">
        <v>96</v>
      </c>
      <c r="C1633" s="39" t="s">
        <v>56</v>
      </c>
      <c r="D1633" s="43">
        <v>43192</v>
      </c>
      <c r="E1633" s="39" t="s">
        <v>35</v>
      </c>
      <c r="F1633" s="39" t="s">
        <v>46</v>
      </c>
      <c r="G1633" s="39" t="s">
        <v>275</v>
      </c>
      <c r="H1633" s="39" t="s">
        <v>1329</v>
      </c>
      <c r="I1633" s="39" t="s">
        <v>99</v>
      </c>
      <c r="J1633" s="44">
        <v>-1.59</v>
      </c>
      <c r="K1633" s="39" t="s">
        <v>100</v>
      </c>
      <c r="L1633" s="39" t="s">
        <v>60</v>
      </c>
      <c r="M1633" s="39" t="str">
        <f>+VLOOKUP(C1633/1,Map!A:B,2,FALSE)</f>
        <v>Other revenue - late payment charge</v>
      </c>
      <c r="N1633" s="39" t="str">
        <f>+VLOOKUP(L1633/1,Map!E:G,3,FALSE)</f>
        <v>KY-CENTRAL</v>
      </c>
    </row>
    <row r="1634" spans="1:14" hidden="1">
      <c r="A1634" s="39" t="s">
        <v>95</v>
      </c>
      <c r="B1634" s="39" t="s">
        <v>96</v>
      </c>
      <c r="C1634" s="39" t="s">
        <v>56</v>
      </c>
      <c r="D1634" s="43">
        <v>43192</v>
      </c>
      <c r="E1634" s="39" t="s">
        <v>35</v>
      </c>
      <c r="F1634" s="39" t="s">
        <v>46</v>
      </c>
      <c r="G1634" s="39" t="s">
        <v>275</v>
      </c>
      <c r="H1634" s="39" t="s">
        <v>1330</v>
      </c>
      <c r="I1634" s="39" t="s">
        <v>99</v>
      </c>
      <c r="J1634" s="44">
        <v>-1.6</v>
      </c>
      <c r="K1634" s="39" t="s">
        <v>100</v>
      </c>
      <c r="L1634" s="39" t="s">
        <v>64</v>
      </c>
      <c r="M1634" s="39" t="str">
        <f>+VLOOKUP(C1634/1,Map!A:B,2,FALSE)</f>
        <v>Other revenue - late payment charge</v>
      </c>
      <c r="N1634" s="39" t="str">
        <f>+VLOOKUP(L1634/1,Map!E:G,3,FALSE)</f>
        <v>KY-NORTH</v>
      </c>
    </row>
    <row r="1635" spans="1:14" hidden="1">
      <c r="A1635" s="39" t="s">
        <v>95</v>
      </c>
      <c r="B1635" s="39" t="s">
        <v>96</v>
      </c>
      <c r="C1635" s="39" t="s">
        <v>56</v>
      </c>
      <c r="D1635" s="43">
        <v>43192</v>
      </c>
      <c r="E1635" s="39" t="s">
        <v>35</v>
      </c>
      <c r="F1635" s="39" t="s">
        <v>46</v>
      </c>
      <c r="G1635" s="39" t="s">
        <v>275</v>
      </c>
      <c r="H1635" s="39" t="s">
        <v>1331</v>
      </c>
      <c r="I1635" s="39" t="s">
        <v>244</v>
      </c>
      <c r="J1635" s="44">
        <v>3.04</v>
      </c>
      <c r="K1635" s="39" t="s">
        <v>100</v>
      </c>
      <c r="L1635" s="39" t="s">
        <v>60</v>
      </c>
      <c r="M1635" s="39" t="str">
        <f>+VLOOKUP(C1635/1,Map!A:B,2,FALSE)</f>
        <v>Other revenue - late payment charge</v>
      </c>
      <c r="N1635" s="39" t="str">
        <f>+VLOOKUP(L1635/1,Map!E:G,3,FALSE)</f>
        <v>KY-CENTRAL</v>
      </c>
    </row>
    <row r="1636" spans="1:14" hidden="1">
      <c r="A1636" s="39" t="s">
        <v>95</v>
      </c>
      <c r="B1636" s="39" t="s">
        <v>96</v>
      </c>
      <c r="C1636" s="39" t="s">
        <v>56</v>
      </c>
      <c r="D1636" s="43">
        <v>43193</v>
      </c>
      <c r="E1636" s="39" t="s">
        <v>35</v>
      </c>
      <c r="F1636" s="39" t="s">
        <v>46</v>
      </c>
      <c r="G1636" s="39" t="s">
        <v>275</v>
      </c>
      <c r="H1636" s="39" t="s">
        <v>1332</v>
      </c>
      <c r="I1636" s="39" t="s">
        <v>244</v>
      </c>
      <c r="J1636" s="44">
        <v>58.19</v>
      </c>
      <c r="K1636" s="39" t="s">
        <v>100</v>
      </c>
      <c r="L1636" s="39" t="s">
        <v>60</v>
      </c>
      <c r="M1636" s="39" t="str">
        <f>+VLOOKUP(C1636/1,Map!A:B,2,FALSE)</f>
        <v>Other revenue - late payment charge</v>
      </c>
      <c r="N1636" s="39" t="str">
        <f>+VLOOKUP(L1636/1,Map!E:G,3,FALSE)</f>
        <v>KY-CENTRAL</v>
      </c>
    </row>
    <row r="1637" spans="1:14" hidden="1">
      <c r="A1637" s="39" t="s">
        <v>95</v>
      </c>
      <c r="B1637" s="39" t="s">
        <v>96</v>
      </c>
      <c r="C1637" s="39" t="s">
        <v>56</v>
      </c>
      <c r="D1637" s="43">
        <v>43194</v>
      </c>
      <c r="E1637" s="39" t="s">
        <v>35</v>
      </c>
      <c r="F1637" s="39" t="s">
        <v>46</v>
      </c>
      <c r="G1637" s="39" t="s">
        <v>275</v>
      </c>
      <c r="H1637" s="39" t="s">
        <v>1333</v>
      </c>
      <c r="I1637" s="39" t="s">
        <v>99</v>
      </c>
      <c r="J1637" s="44">
        <v>-212.05</v>
      </c>
      <c r="K1637" s="39" t="s">
        <v>100</v>
      </c>
      <c r="L1637" s="39" t="s">
        <v>64</v>
      </c>
      <c r="M1637" s="39" t="str">
        <f>+VLOOKUP(C1637/1,Map!A:B,2,FALSE)</f>
        <v>Other revenue - late payment charge</v>
      </c>
      <c r="N1637" s="39" t="str">
        <f>+VLOOKUP(L1637/1,Map!E:G,3,FALSE)</f>
        <v>KY-NORTH</v>
      </c>
    </row>
    <row r="1638" spans="1:14" hidden="1">
      <c r="A1638" s="39" t="s">
        <v>95</v>
      </c>
      <c r="B1638" s="39" t="s">
        <v>96</v>
      </c>
      <c r="C1638" s="39" t="s">
        <v>56</v>
      </c>
      <c r="D1638" s="43">
        <v>43194</v>
      </c>
      <c r="E1638" s="39" t="s">
        <v>35</v>
      </c>
      <c r="F1638" s="39" t="s">
        <v>46</v>
      </c>
      <c r="G1638" s="39" t="s">
        <v>275</v>
      </c>
      <c r="H1638" s="39" t="s">
        <v>1333</v>
      </c>
      <c r="I1638" s="39" t="s">
        <v>99</v>
      </c>
      <c r="J1638" s="44">
        <v>-7072.33</v>
      </c>
      <c r="K1638" s="39" t="s">
        <v>100</v>
      </c>
      <c r="L1638" s="39" t="s">
        <v>60</v>
      </c>
      <c r="M1638" s="39" t="str">
        <f>+VLOOKUP(C1638/1,Map!A:B,2,FALSE)</f>
        <v>Other revenue - late payment charge</v>
      </c>
      <c r="N1638" s="39" t="str">
        <f>+VLOOKUP(L1638/1,Map!E:G,3,FALSE)</f>
        <v>KY-CENTRAL</v>
      </c>
    </row>
    <row r="1639" spans="1:14" hidden="1">
      <c r="A1639" s="39" t="s">
        <v>95</v>
      </c>
      <c r="B1639" s="39" t="s">
        <v>96</v>
      </c>
      <c r="C1639" s="39" t="s">
        <v>56</v>
      </c>
      <c r="D1639" s="43">
        <v>43194</v>
      </c>
      <c r="E1639" s="39" t="s">
        <v>35</v>
      </c>
      <c r="F1639" s="39" t="s">
        <v>46</v>
      </c>
      <c r="G1639" s="39" t="s">
        <v>275</v>
      </c>
      <c r="H1639" s="39" t="s">
        <v>1334</v>
      </c>
      <c r="I1639" s="39" t="s">
        <v>99</v>
      </c>
      <c r="J1639" s="44">
        <v>-79.64</v>
      </c>
      <c r="K1639" s="39" t="s">
        <v>100</v>
      </c>
      <c r="L1639" s="39" t="s">
        <v>58</v>
      </c>
      <c r="M1639" s="39" t="str">
        <f>+VLOOKUP(C1639/1,Map!A:B,2,FALSE)</f>
        <v>Other revenue - late payment charge</v>
      </c>
      <c r="N1639" s="39" t="str">
        <f>+VLOOKUP(L1639/1,Map!E:G,3,FALSE)</f>
        <v>KY-CORPORATE</v>
      </c>
    </row>
    <row r="1640" spans="1:14" hidden="1">
      <c r="A1640" s="39" t="s">
        <v>95</v>
      </c>
      <c r="B1640" s="39" t="s">
        <v>96</v>
      </c>
      <c r="C1640" s="39" t="s">
        <v>56</v>
      </c>
      <c r="D1640" s="43">
        <v>43194</v>
      </c>
      <c r="E1640" s="39" t="s">
        <v>35</v>
      </c>
      <c r="F1640" s="39" t="s">
        <v>46</v>
      </c>
      <c r="G1640" s="39" t="s">
        <v>275</v>
      </c>
      <c r="H1640" s="39" t="s">
        <v>1335</v>
      </c>
      <c r="I1640" s="39" t="s">
        <v>244</v>
      </c>
      <c r="J1640" s="44">
        <v>35.700000000000003</v>
      </c>
      <c r="K1640" s="39" t="s">
        <v>100</v>
      </c>
      <c r="L1640" s="39" t="s">
        <v>60</v>
      </c>
      <c r="M1640" s="39" t="str">
        <f>+VLOOKUP(C1640/1,Map!A:B,2,FALSE)</f>
        <v>Other revenue - late payment charge</v>
      </c>
      <c r="N1640" s="39" t="str">
        <f>+VLOOKUP(L1640/1,Map!E:G,3,FALSE)</f>
        <v>KY-CENTRAL</v>
      </c>
    </row>
    <row r="1641" spans="1:14" hidden="1">
      <c r="A1641" s="39" t="s">
        <v>95</v>
      </c>
      <c r="B1641" s="39" t="s">
        <v>96</v>
      </c>
      <c r="C1641" s="39" t="s">
        <v>56</v>
      </c>
      <c r="D1641" s="43">
        <v>43192</v>
      </c>
      <c r="E1641" s="39" t="s">
        <v>35</v>
      </c>
      <c r="F1641" s="39" t="s">
        <v>46</v>
      </c>
      <c r="G1641" s="39" t="s">
        <v>275</v>
      </c>
      <c r="H1641" s="39" t="s">
        <v>1336</v>
      </c>
      <c r="I1641" s="39" t="s">
        <v>244</v>
      </c>
      <c r="J1641" s="44">
        <v>11.16</v>
      </c>
      <c r="K1641" s="39" t="s">
        <v>100</v>
      </c>
      <c r="L1641" s="39" t="s">
        <v>60</v>
      </c>
      <c r="M1641" s="39" t="str">
        <f>+VLOOKUP(C1641/1,Map!A:B,2,FALSE)</f>
        <v>Other revenue - late payment charge</v>
      </c>
      <c r="N1641" s="39" t="str">
        <f>+VLOOKUP(L1641/1,Map!E:G,3,FALSE)</f>
        <v>KY-CENTRAL</v>
      </c>
    </row>
    <row r="1642" spans="1:14" hidden="1">
      <c r="A1642" s="39" t="s">
        <v>95</v>
      </c>
      <c r="B1642" s="39" t="s">
        <v>96</v>
      </c>
      <c r="C1642" s="39" t="s">
        <v>56</v>
      </c>
      <c r="D1642" s="43">
        <v>43194</v>
      </c>
      <c r="E1642" s="39" t="s">
        <v>35</v>
      </c>
      <c r="F1642" s="39" t="s">
        <v>46</v>
      </c>
      <c r="G1642" s="39" t="s">
        <v>275</v>
      </c>
      <c r="H1642" s="39" t="s">
        <v>1337</v>
      </c>
      <c r="I1642" s="39" t="s">
        <v>99</v>
      </c>
      <c r="J1642" s="44">
        <v>-3.64</v>
      </c>
      <c r="K1642" s="39" t="s">
        <v>100</v>
      </c>
      <c r="L1642" s="39" t="s">
        <v>60</v>
      </c>
      <c r="M1642" s="39" t="str">
        <f>+VLOOKUP(C1642/1,Map!A:B,2,FALSE)</f>
        <v>Other revenue - late payment charge</v>
      </c>
      <c r="N1642" s="39" t="str">
        <f>+VLOOKUP(L1642/1,Map!E:G,3,FALSE)</f>
        <v>KY-CENTRAL</v>
      </c>
    </row>
    <row r="1643" spans="1:14" hidden="1">
      <c r="A1643" s="39" t="s">
        <v>95</v>
      </c>
      <c r="B1643" s="39" t="s">
        <v>96</v>
      </c>
      <c r="C1643" s="39" t="s">
        <v>56</v>
      </c>
      <c r="D1643" s="43">
        <v>43192</v>
      </c>
      <c r="E1643" s="39" t="s">
        <v>35</v>
      </c>
      <c r="F1643" s="39" t="s">
        <v>46</v>
      </c>
      <c r="G1643" s="39" t="s">
        <v>275</v>
      </c>
      <c r="H1643" s="39" t="s">
        <v>1338</v>
      </c>
      <c r="I1643" s="39" t="s">
        <v>99</v>
      </c>
      <c r="J1643" s="44">
        <v>-4.0199999999999996</v>
      </c>
      <c r="K1643" s="39" t="s">
        <v>100</v>
      </c>
      <c r="L1643" s="39" t="s">
        <v>60</v>
      </c>
      <c r="M1643" s="39" t="str">
        <f>+VLOOKUP(C1643/1,Map!A:B,2,FALSE)</f>
        <v>Other revenue - late payment charge</v>
      </c>
      <c r="N1643" s="39" t="str">
        <f>+VLOOKUP(L1643/1,Map!E:G,3,FALSE)</f>
        <v>KY-CENTRAL</v>
      </c>
    </row>
    <row r="1644" spans="1:14" hidden="1">
      <c r="A1644" s="39" t="s">
        <v>95</v>
      </c>
      <c r="B1644" s="39" t="s">
        <v>96</v>
      </c>
      <c r="C1644" s="39" t="s">
        <v>56</v>
      </c>
      <c r="D1644" s="43">
        <v>43193</v>
      </c>
      <c r="E1644" s="39" t="s">
        <v>35</v>
      </c>
      <c r="F1644" s="39" t="s">
        <v>46</v>
      </c>
      <c r="G1644" s="39" t="s">
        <v>275</v>
      </c>
      <c r="H1644" s="39" t="s">
        <v>1339</v>
      </c>
      <c r="I1644" s="39" t="s">
        <v>99</v>
      </c>
      <c r="J1644" s="44">
        <v>-47.57</v>
      </c>
      <c r="K1644" s="39" t="s">
        <v>100</v>
      </c>
      <c r="L1644" s="39" t="s">
        <v>60</v>
      </c>
      <c r="M1644" s="39" t="str">
        <f>+VLOOKUP(C1644/1,Map!A:B,2,FALSE)</f>
        <v>Other revenue - late payment charge</v>
      </c>
      <c r="N1644" s="39" t="str">
        <f>+VLOOKUP(L1644/1,Map!E:G,3,FALSE)</f>
        <v>KY-CENTRAL</v>
      </c>
    </row>
    <row r="1645" spans="1:14" hidden="1">
      <c r="A1645" s="39" t="s">
        <v>95</v>
      </c>
      <c r="B1645" s="39" t="s">
        <v>96</v>
      </c>
      <c r="C1645" s="39" t="s">
        <v>56</v>
      </c>
      <c r="D1645" s="43">
        <v>43195</v>
      </c>
      <c r="E1645" s="39" t="s">
        <v>35</v>
      </c>
      <c r="F1645" s="39" t="s">
        <v>46</v>
      </c>
      <c r="G1645" s="39" t="s">
        <v>275</v>
      </c>
      <c r="H1645" s="39" t="s">
        <v>1340</v>
      </c>
      <c r="I1645" s="39" t="s">
        <v>99</v>
      </c>
      <c r="J1645" s="44">
        <v>-2.62</v>
      </c>
      <c r="K1645" s="39" t="s">
        <v>100</v>
      </c>
      <c r="L1645" s="39" t="s">
        <v>58</v>
      </c>
      <c r="M1645" s="39" t="str">
        <f>+VLOOKUP(C1645/1,Map!A:B,2,FALSE)</f>
        <v>Other revenue - late payment charge</v>
      </c>
      <c r="N1645" s="39" t="str">
        <f>+VLOOKUP(L1645/1,Map!E:G,3,FALSE)</f>
        <v>KY-CORPORATE</v>
      </c>
    </row>
    <row r="1646" spans="1:14" hidden="1">
      <c r="A1646" s="39" t="s">
        <v>95</v>
      </c>
      <c r="B1646" s="39" t="s">
        <v>96</v>
      </c>
      <c r="C1646" s="39" t="s">
        <v>56</v>
      </c>
      <c r="D1646" s="43">
        <v>43195</v>
      </c>
      <c r="E1646" s="39" t="s">
        <v>35</v>
      </c>
      <c r="F1646" s="39" t="s">
        <v>46</v>
      </c>
      <c r="G1646" s="39" t="s">
        <v>275</v>
      </c>
      <c r="H1646" s="39" t="s">
        <v>1340</v>
      </c>
      <c r="I1646" s="39" t="s">
        <v>99</v>
      </c>
      <c r="J1646" s="44">
        <v>-1825.8</v>
      </c>
      <c r="K1646" s="39" t="s">
        <v>100</v>
      </c>
      <c r="L1646" s="39" t="s">
        <v>60</v>
      </c>
      <c r="M1646" s="39" t="str">
        <f>+VLOOKUP(C1646/1,Map!A:B,2,FALSE)</f>
        <v>Other revenue - late payment charge</v>
      </c>
      <c r="N1646" s="39" t="str">
        <f>+VLOOKUP(L1646/1,Map!E:G,3,FALSE)</f>
        <v>KY-CENTRAL</v>
      </c>
    </row>
    <row r="1647" spans="1:14" hidden="1">
      <c r="A1647" s="39" t="s">
        <v>95</v>
      </c>
      <c r="B1647" s="39" t="s">
        <v>96</v>
      </c>
      <c r="C1647" s="39" t="s">
        <v>56</v>
      </c>
      <c r="D1647" s="43">
        <v>43195</v>
      </c>
      <c r="E1647" s="39" t="s">
        <v>35</v>
      </c>
      <c r="F1647" s="39" t="s">
        <v>46</v>
      </c>
      <c r="G1647" s="39" t="s">
        <v>275</v>
      </c>
      <c r="H1647" s="39" t="s">
        <v>1340</v>
      </c>
      <c r="I1647" s="39" t="s">
        <v>99</v>
      </c>
      <c r="J1647" s="44">
        <v>-635.58000000000004</v>
      </c>
      <c r="K1647" s="39" t="s">
        <v>100</v>
      </c>
      <c r="L1647" s="39" t="s">
        <v>66</v>
      </c>
      <c r="M1647" s="39" t="str">
        <f>+VLOOKUP(C1647/1,Map!A:B,2,FALSE)</f>
        <v>Other revenue - late payment charge</v>
      </c>
      <c r="N1647" s="39" t="str">
        <f>+VLOOKUP(L1647/1,Map!E:G,3,FALSE)</f>
        <v>KY-OWENTON WW</v>
      </c>
    </row>
    <row r="1648" spans="1:14" hidden="1">
      <c r="A1648" s="39" t="s">
        <v>95</v>
      </c>
      <c r="B1648" s="39" t="s">
        <v>96</v>
      </c>
      <c r="C1648" s="39" t="s">
        <v>56</v>
      </c>
      <c r="D1648" s="43">
        <v>43195</v>
      </c>
      <c r="E1648" s="39" t="s">
        <v>35</v>
      </c>
      <c r="F1648" s="39" t="s">
        <v>46</v>
      </c>
      <c r="G1648" s="39" t="s">
        <v>275</v>
      </c>
      <c r="H1648" s="39" t="s">
        <v>1340</v>
      </c>
      <c r="I1648" s="39" t="s">
        <v>99</v>
      </c>
      <c r="J1648" s="44">
        <v>-83.15</v>
      </c>
      <c r="K1648" s="39" t="s">
        <v>100</v>
      </c>
      <c r="L1648" s="39" t="s">
        <v>64</v>
      </c>
      <c r="M1648" s="39" t="str">
        <f>+VLOOKUP(C1648/1,Map!A:B,2,FALSE)</f>
        <v>Other revenue - late payment charge</v>
      </c>
      <c r="N1648" s="39" t="str">
        <f>+VLOOKUP(L1648/1,Map!E:G,3,FALSE)</f>
        <v>KY-NORTH</v>
      </c>
    </row>
    <row r="1649" spans="1:14" hidden="1">
      <c r="A1649" s="39" t="s">
        <v>95</v>
      </c>
      <c r="B1649" s="39" t="s">
        <v>96</v>
      </c>
      <c r="C1649" s="39" t="s">
        <v>56</v>
      </c>
      <c r="D1649" s="43">
        <v>43195</v>
      </c>
      <c r="E1649" s="39" t="s">
        <v>35</v>
      </c>
      <c r="F1649" s="39" t="s">
        <v>46</v>
      </c>
      <c r="G1649" s="39" t="s">
        <v>275</v>
      </c>
      <c r="H1649" s="39" t="s">
        <v>1341</v>
      </c>
      <c r="I1649" s="39" t="s">
        <v>244</v>
      </c>
      <c r="J1649" s="44">
        <v>110.84</v>
      </c>
      <c r="K1649" s="39" t="s">
        <v>100</v>
      </c>
      <c r="L1649" s="39" t="s">
        <v>60</v>
      </c>
      <c r="M1649" s="39" t="str">
        <f>+VLOOKUP(C1649/1,Map!A:B,2,FALSE)</f>
        <v>Other revenue - late payment charge</v>
      </c>
      <c r="N1649" s="39" t="str">
        <f>+VLOOKUP(L1649/1,Map!E:G,3,FALSE)</f>
        <v>KY-CENTRAL</v>
      </c>
    </row>
    <row r="1650" spans="1:14" hidden="1">
      <c r="A1650" s="39" t="s">
        <v>95</v>
      </c>
      <c r="B1650" s="39" t="s">
        <v>96</v>
      </c>
      <c r="C1650" s="39" t="s">
        <v>56</v>
      </c>
      <c r="D1650" s="43">
        <v>43194</v>
      </c>
      <c r="E1650" s="39" t="s">
        <v>35</v>
      </c>
      <c r="F1650" s="39" t="s">
        <v>46</v>
      </c>
      <c r="G1650" s="39" t="s">
        <v>275</v>
      </c>
      <c r="H1650" s="39" t="s">
        <v>1342</v>
      </c>
      <c r="I1650" s="39" t="s">
        <v>244</v>
      </c>
      <c r="J1650" s="44">
        <v>2.95</v>
      </c>
      <c r="K1650" s="39" t="s">
        <v>100</v>
      </c>
      <c r="L1650" s="39" t="s">
        <v>60</v>
      </c>
      <c r="M1650" s="39" t="str">
        <f>+VLOOKUP(C1650/1,Map!A:B,2,FALSE)</f>
        <v>Other revenue - late payment charge</v>
      </c>
      <c r="N1650" s="39" t="str">
        <f>+VLOOKUP(L1650/1,Map!E:G,3,FALSE)</f>
        <v>KY-CENTRAL</v>
      </c>
    </row>
    <row r="1651" spans="1:14" hidden="1">
      <c r="A1651" s="39" t="s">
        <v>95</v>
      </c>
      <c r="B1651" s="39" t="s">
        <v>96</v>
      </c>
      <c r="C1651" s="39" t="s">
        <v>56</v>
      </c>
      <c r="D1651" s="43">
        <v>43194</v>
      </c>
      <c r="E1651" s="39" t="s">
        <v>35</v>
      </c>
      <c r="F1651" s="39" t="s">
        <v>46</v>
      </c>
      <c r="G1651" s="39" t="s">
        <v>275</v>
      </c>
      <c r="H1651" s="39" t="s">
        <v>1343</v>
      </c>
      <c r="I1651" s="39" t="s">
        <v>99</v>
      </c>
      <c r="J1651" s="44">
        <v>-42.89</v>
      </c>
      <c r="K1651" s="39" t="s">
        <v>100</v>
      </c>
      <c r="L1651" s="39" t="s">
        <v>60</v>
      </c>
      <c r="M1651" s="39" t="str">
        <f>+VLOOKUP(C1651/1,Map!A:B,2,FALSE)</f>
        <v>Other revenue - late payment charge</v>
      </c>
      <c r="N1651" s="39" t="str">
        <f>+VLOOKUP(L1651/1,Map!E:G,3,FALSE)</f>
        <v>KY-CENTRAL</v>
      </c>
    </row>
    <row r="1652" spans="1:14" hidden="1">
      <c r="A1652" s="39" t="s">
        <v>95</v>
      </c>
      <c r="B1652" s="39" t="s">
        <v>96</v>
      </c>
      <c r="C1652" s="39" t="s">
        <v>56</v>
      </c>
      <c r="D1652" s="43">
        <v>43195</v>
      </c>
      <c r="E1652" s="39" t="s">
        <v>35</v>
      </c>
      <c r="F1652" s="39" t="s">
        <v>46</v>
      </c>
      <c r="G1652" s="39" t="s">
        <v>275</v>
      </c>
      <c r="H1652" s="39" t="s">
        <v>1344</v>
      </c>
      <c r="I1652" s="39" t="s">
        <v>99</v>
      </c>
      <c r="J1652" s="44">
        <v>-6.08</v>
      </c>
      <c r="K1652" s="39" t="s">
        <v>100</v>
      </c>
      <c r="L1652" s="39" t="s">
        <v>58</v>
      </c>
      <c r="M1652" s="39" t="str">
        <f>+VLOOKUP(C1652/1,Map!A:B,2,FALSE)</f>
        <v>Other revenue - late payment charge</v>
      </c>
      <c r="N1652" s="39" t="str">
        <f>+VLOOKUP(L1652/1,Map!E:G,3,FALSE)</f>
        <v>KY-CORPORATE</v>
      </c>
    </row>
    <row r="1653" spans="1:14" hidden="1">
      <c r="A1653" s="39" t="s">
        <v>95</v>
      </c>
      <c r="B1653" s="39" t="s">
        <v>96</v>
      </c>
      <c r="C1653" s="39" t="s">
        <v>56</v>
      </c>
      <c r="D1653" s="43">
        <v>43195</v>
      </c>
      <c r="E1653" s="39" t="s">
        <v>35</v>
      </c>
      <c r="F1653" s="39" t="s">
        <v>46</v>
      </c>
      <c r="G1653" s="39" t="s">
        <v>275</v>
      </c>
      <c r="H1653" s="39" t="s">
        <v>1345</v>
      </c>
      <c r="I1653" s="39" t="s">
        <v>99</v>
      </c>
      <c r="J1653" s="44">
        <v>-46.26</v>
      </c>
      <c r="K1653" s="39" t="s">
        <v>100</v>
      </c>
      <c r="L1653" s="39" t="s">
        <v>60</v>
      </c>
      <c r="M1653" s="39" t="str">
        <f>+VLOOKUP(C1653/1,Map!A:B,2,FALSE)</f>
        <v>Other revenue - late payment charge</v>
      </c>
      <c r="N1653" s="39" t="str">
        <f>+VLOOKUP(L1653/1,Map!E:G,3,FALSE)</f>
        <v>KY-CENTRAL</v>
      </c>
    </row>
    <row r="1654" spans="1:14" hidden="1">
      <c r="A1654" s="39" t="s">
        <v>95</v>
      </c>
      <c r="B1654" s="39" t="s">
        <v>96</v>
      </c>
      <c r="C1654" s="39" t="s">
        <v>56</v>
      </c>
      <c r="D1654" s="43">
        <v>43196</v>
      </c>
      <c r="E1654" s="39" t="s">
        <v>35</v>
      </c>
      <c r="F1654" s="39" t="s">
        <v>46</v>
      </c>
      <c r="G1654" s="39" t="s">
        <v>275</v>
      </c>
      <c r="H1654" s="39" t="s">
        <v>1346</v>
      </c>
      <c r="I1654" s="39" t="s">
        <v>99</v>
      </c>
      <c r="J1654" s="44">
        <v>-28.13</v>
      </c>
      <c r="K1654" s="39" t="s">
        <v>100</v>
      </c>
      <c r="L1654" s="39" t="s">
        <v>64</v>
      </c>
      <c r="M1654" s="39" t="str">
        <f>+VLOOKUP(C1654/1,Map!A:B,2,FALSE)</f>
        <v>Other revenue - late payment charge</v>
      </c>
      <c r="N1654" s="39" t="str">
        <f>+VLOOKUP(L1654/1,Map!E:G,3,FALSE)</f>
        <v>KY-NORTH</v>
      </c>
    </row>
    <row r="1655" spans="1:14" hidden="1">
      <c r="A1655" s="39" t="s">
        <v>95</v>
      </c>
      <c r="B1655" s="39" t="s">
        <v>96</v>
      </c>
      <c r="C1655" s="39" t="s">
        <v>56</v>
      </c>
      <c r="D1655" s="43">
        <v>43196</v>
      </c>
      <c r="E1655" s="39" t="s">
        <v>35</v>
      </c>
      <c r="F1655" s="39" t="s">
        <v>46</v>
      </c>
      <c r="G1655" s="39" t="s">
        <v>275</v>
      </c>
      <c r="H1655" s="39" t="s">
        <v>1346</v>
      </c>
      <c r="I1655" s="39" t="s">
        <v>99</v>
      </c>
      <c r="J1655" s="44">
        <v>-3699.36</v>
      </c>
      <c r="K1655" s="39" t="s">
        <v>100</v>
      </c>
      <c r="L1655" s="39" t="s">
        <v>60</v>
      </c>
      <c r="M1655" s="39" t="str">
        <f>+VLOOKUP(C1655/1,Map!A:B,2,FALSE)</f>
        <v>Other revenue - late payment charge</v>
      </c>
      <c r="N1655" s="39" t="str">
        <f>+VLOOKUP(L1655/1,Map!E:G,3,FALSE)</f>
        <v>KY-CENTRAL</v>
      </c>
    </row>
    <row r="1656" spans="1:14" hidden="1">
      <c r="A1656" s="39" t="s">
        <v>95</v>
      </c>
      <c r="B1656" s="39" t="s">
        <v>96</v>
      </c>
      <c r="C1656" s="39" t="s">
        <v>56</v>
      </c>
      <c r="D1656" s="43">
        <v>43196</v>
      </c>
      <c r="E1656" s="39" t="s">
        <v>35</v>
      </c>
      <c r="F1656" s="39" t="s">
        <v>46</v>
      </c>
      <c r="G1656" s="39" t="s">
        <v>275</v>
      </c>
      <c r="H1656" s="39" t="s">
        <v>1346</v>
      </c>
      <c r="I1656" s="39" t="s">
        <v>99</v>
      </c>
      <c r="J1656" s="44">
        <v>-12.66</v>
      </c>
      <c r="K1656" s="39" t="s">
        <v>100</v>
      </c>
      <c r="L1656" s="39" t="s">
        <v>58</v>
      </c>
      <c r="M1656" s="39" t="str">
        <f>+VLOOKUP(C1656/1,Map!A:B,2,FALSE)</f>
        <v>Other revenue - late payment charge</v>
      </c>
      <c r="N1656" s="39" t="str">
        <f>+VLOOKUP(L1656/1,Map!E:G,3,FALSE)</f>
        <v>KY-CORPORATE</v>
      </c>
    </row>
    <row r="1657" spans="1:14" hidden="1">
      <c r="A1657" s="39" t="s">
        <v>95</v>
      </c>
      <c r="B1657" s="39" t="s">
        <v>96</v>
      </c>
      <c r="C1657" s="39" t="s">
        <v>56</v>
      </c>
      <c r="D1657" s="43">
        <v>43196</v>
      </c>
      <c r="E1657" s="39" t="s">
        <v>35</v>
      </c>
      <c r="F1657" s="39" t="s">
        <v>46</v>
      </c>
      <c r="G1657" s="39" t="s">
        <v>275</v>
      </c>
      <c r="H1657" s="39" t="s">
        <v>1346</v>
      </c>
      <c r="I1657" s="39" t="s">
        <v>99</v>
      </c>
      <c r="J1657" s="44">
        <v>-37.65</v>
      </c>
      <c r="K1657" s="39" t="s">
        <v>100</v>
      </c>
      <c r="L1657" s="39" t="s">
        <v>66</v>
      </c>
      <c r="M1657" s="39" t="str">
        <f>+VLOOKUP(C1657/1,Map!A:B,2,FALSE)</f>
        <v>Other revenue - late payment charge</v>
      </c>
      <c r="N1657" s="39" t="str">
        <f>+VLOOKUP(L1657/1,Map!E:G,3,FALSE)</f>
        <v>KY-OWENTON WW</v>
      </c>
    </row>
    <row r="1658" spans="1:14" hidden="1">
      <c r="A1658" s="39" t="s">
        <v>95</v>
      </c>
      <c r="B1658" s="39" t="s">
        <v>96</v>
      </c>
      <c r="C1658" s="39" t="s">
        <v>56</v>
      </c>
      <c r="D1658" s="43">
        <v>43195</v>
      </c>
      <c r="E1658" s="39" t="s">
        <v>35</v>
      </c>
      <c r="F1658" s="39" t="s">
        <v>46</v>
      </c>
      <c r="G1658" s="39" t="s">
        <v>275</v>
      </c>
      <c r="H1658" s="39" t="s">
        <v>1347</v>
      </c>
      <c r="I1658" s="39" t="s">
        <v>244</v>
      </c>
      <c r="J1658" s="44">
        <v>2.38</v>
      </c>
      <c r="K1658" s="39" t="s">
        <v>100</v>
      </c>
      <c r="L1658" s="39" t="s">
        <v>60</v>
      </c>
      <c r="M1658" s="39" t="str">
        <f>+VLOOKUP(C1658/1,Map!A:B,2,FALSE)</f>
        <v>Other revenue - late payment charge</v>
      </c>
      <c r="N1658" s="39" t="str">
        <f>+VLOOKUP(L1658/1,Map!E:G,3,FALSE)</f>
        <v>KY-CENTRAL</v>
      </c>
    </row>
    <row r="1659" spans="1:14" hidden="1">
      <c r="A1659" s="39" t="s">
        <v>95</v>
      </c>
      <c r="B1659" s="39" t="s">
        <v>96</v>
      </c>
      <c r="C1659" s="39" t="s">
        <v>56</v>
      </c>
      <c r="D1659" s="43">
        <v>43196</v>
      </c>
      <c r="E1659" s="39" t="s">
        <v>35</v>
      </c>
      <c r="F1659" s="39" t="s">
        <v>46</v>
      </c>
      <c r="G1659" s="39" t="s">
        <v>275</v>
      </c>
      <c r="H1659" s="39" t="s">
        <v>1348</v>
      </c>
      <c r="I1659" s="39" t="s">
        <v>244</v>
      </c>
      <c r="J1659" s="44">
        <v>3.8</v>
      </c>
      <c r="K1659" s="39" t="s">
        <v>100</v>
      </c>
      <c r="L1659" s="39" t="s">
        <v>64</v>
      </c>
      <c r="M1659" s="39" t="str">
        <f>+VLOOKUP(C1659/1,Map!A:B,2,FALSE)</f>
        <v>Other revenue - late payment charge</v>
      </c>
      <c r="N1659" s="39" t="str">
        <f>+VLOOKUP(L1659/1,Map!E:G,3,FALSE)</f>
        <v>KY-NORTH</v>
      </c>
    </row>
    <row r="1660" spans="1:14" hidden="1">
      <c r="A1660" s="39" t="s">
        <v>95</v>
      </c>
      <c r="B1660" s="39" t="s">
        <v>96</v>
      </c>
      <c r="C1660" s="39" t="s">
        <v>56</v>
      </c>
      <c r="D1660" s="43">
        <v>43196</v>
      </c>
      <c r="E1660" s="39" t="s">
        <v>35</v>
      </c>
      <c r="F1660" s="39" t="s">
        <v>46</v>
      </c>
      <c r="G1660" s="39" t="s">
        <v>275</v>
      </c>
      <c r="H1660" s="39" t="s">
        <v>1349</v>
      </c>
      <c r="I1660" s="39" t="s">
        <v>244</v>
      </c>
      <c r="J1660" s="44">
        <v>138.13</v>
      </c>
      <c r="K1660" s="39" t="s">
        <v>100</v>
      </c>
      <c r="L1660" s="39" t="s">
        <v>60</v>
      </c>
      <c r="M1660" s="39" t="str">
        <f>+VLOOKUP(C1660/1,Map!A:B,2,FALSE)</f>
        <v>Other revenue - late payment charge</v>
      </c>
      <c r="N1660" s="39" t="str">
        <f>+VLOOKUP(L1660/1,Map!E:G,3,FALSE)</f>
        <v>KY-CENTRAL</v>
      </c>
    </row>
    <row r="1661" spans="1:14" hidden="1">
      <c r="A1661" s="39" t="s">
        <v>95</v>
      </c>
      <c r="B1661" s="39" t="s">
        <v>96</v>
      </c>
      <c r="C1661" s="39" t="s">
        <v>56</v>
      </c>
      <c r="D1661" s="43">
        <v>43195</v>
      </c>
      <c r="E1661" s="39" t="s">
        <v>35</v>
      </c>
      <c r="F1661" s="39" t="s">
        <v>46</v>
      </c>
      <c r="G1661" s="39" t="s">
        <v>275</v>
      </c>
      <c r="H1661" s="39" t="s">
        <v>1350</v>
      </c>
      <c r="I1661" s="39" t="s">
        <v>99</v>
      </c>
      <c r="J1661" s="44">
        <v>-0.17</v>
      </c>
      <c r="K1661" s="39" t="s">
        <v>100</v>
      </c>
      <c r="L1661" s="39" t="s">
        <v>60</v>
      </c>
      <c r="M1661" s="39" t="str">
        <f>+VLOOKUP(C1661/1,Map!A:B,2,FALSE)</f>
        <v>Other revenue - late payment charge</v>
      </c>
      <c r="N1661" s="39" t="str">
        <f>+VLOOKUP(L1661/1,Map!E:G,3,FALSE)</f>
        <v>KY-CENTRAL</v>
      </c>
    </row>
    <row r="1662" spans="1:14" hidden="1">
      <c r="A1662" s="39" t="s">
        <v>95</v>
      </c>
      <c r="B1662" s="39" t="s">
        <v>96</v>
      </c>
      <c r="C1662" s="39" t="s">
        <v>56</v>
      </c>
      <c r="D1662" s="43">
        <v>43195</v>
      </c>
      <c r="E1662" s="39" t="s">
        <v>35</v>
      </c>
      <c r="F1662" s="39" t="s">
        <v>46</v>
      </c>
      <c r="G1662" s="39" t="s">
        <v>275</v>
      </c>
      <c r="H1662" s="39" t="s">
        <v>1350</v>
      </c>
      <c r="I1662" s="39" t="s">
        <v>99</v>
      </c>
      <c r="J1662" s="44">
        <v>-92.62</v>
      </c>
      <c r="K1662" s="39" t="s">
        <v>100</v>
      </c>
      <c r="L1662" s="39" t="s">
        <v>64</v>
      </c>
      <c r="M1662" s="39" t="str">
        <f>+VLOOKUP(C1662/1,Map!A:B,2,FALSE)</f>
        <v>Other revenue - late payment charge</v>
      </c>
      <c r="N1662" s="39" t="str">
        <f>+VLOOKUP(L1662/1,Map!E:G,3,FALSE)</f>
        <v>KY-NORTH</v>
      </c>
    </row>
    <row r="1663" spans="1:14" hidden="1">
      <c r="A1663" s="39" t="s">
        <v>95</v>
      </c>
      <c r="B1663" s="39" t="s">
        <v>96</v>
      </c>
      <c r="C1663" s="39" t="s">
        <v>56</v>
      </c>
      <c r="D1663" s="43">
        <v>43196</v>
      </c>
      <c r="E1663" s="39" t="s">
        <v>35</v>
      </c>
      <c r="F1663" s="39" t="s">
        <v>46</v>
      </c>
      <c r="G1663" s="39" t="s">
        <v>275</v>
      </c>
      <c r="H1663" s="39" t="s">
        <v>1351</v>
      </c>
      <c r="I1663" s="39" t="s">
        <v>99</v>
      </c>
      <c r="J1663" s="44">
        <v>-1.29</v>
      </c>
      <c r="K1663" s="39" t="s">
        <v>100</v>
      </c>
      <c r="L1663" s="39" t="s">
        <v>64</v>
      </c>
      <c r="M1663" s="39" t="str">
        <f>+VLOOKUP(C1663/1,Map!A:B,2,FALSE)</f>
        <v>Other revenue - late payment charge</v>
      </c>
      <c r="N1663" s="39" t="str">
        <f>+VLOOKUP(L1663/1,Map!E:G,3,FALSE)</f>
        <v>KY-NORTH</v>
      </c>
    </row>
    <row r="1664" spans="1:14" hidden="1">
      <c r="A1664" s="39" t="s">
        <v>95</v>
      </c>
      <c r="B1664" s="39" t="s">
        <v>96</v>
      </c>
      <c r="C1664" s="39" t="s">
        <v>56</v>
      </c>
      <c r="D1664" s="43">
        <v>43196</v>
      </c>
      <c r="E1664" s="39" t="s">
        <v>35</v>
      </c>
      <c r="F1664" s="39" t="s">
        <v>46</v>
      </c>
      <c r="G1664" s="39" t="s">
        <v>275</v>
      </c>
      <c r="H1664" s="39" t="s">
        <v>1351</v>
      </c>
      <c r="I1664" s="39" t="s">
        <v>99</v>
      </c>
      <c r="J1664" s="44">
        <v>-2.95</v>
      </c>
      <c r="K1664" s="39" t="s">
        <v>100</v>
      </c>
      <c r="L1664" s="39" t="s">
        <v>66</v>
      </c>
      <c r="M1664" s="39" t="str">
        <f>+VLOOKUP(C1664/1,Map!A:B,2,FALSE)</f>
        <v>Other revenue - late payment charge</v>
      </c>
      <c r="N1664" s="39" t="str">
        <f>+VLOOKUP(L1664/1,Map!E:G,3,FALSE)</f>
        <v>KY-OWENTON WW</v>
      </c>
    </row>
    <row r="1665" spans="1:14" hidden="1">
      <c r="A1665" s="39" t="s">
        <v>95</v>
      </c>
      <c r="B1665" s="39" t="s">
        <v>96</v>
      </c>
      <c r="C1665" s="39" t="s">
        <v>56</v>
      </c>
      <c r="D1665" s="43">
        <v>43196</v>
      </c>
      <c r="E1665" s="39" t="s">
        <v>35</v>
      </c>
      <c r="F1665" s="39" t="s">
        <v>46</v>
      </c>
      <c r="G1665" s="39" t="s">
        <v>275</v>
      </c>
      <c r="H1665" s="39" t="s">
        <v>1352</v>
      </c>
      <c r="I1665" s="39" t="s">
        <v>99</v>
      </c>
      <c r="J1665" s="44">
        <v>-17.28</v>
      </c>
      <c r="K1665" s="39" t="s">
        <v>100</v>
      </c>
      <c r="L1665" s="39" t="s">
        <v>60</v>
      </c>
      <c r="M1665" s="39" t="str">
        <f>+VLOOKUP(C1665/1,Map!A:B,2,FALSE)</f>
        <v>Other revenue - late payment charge</v>
      </c>
      <c r="N1665" s="39" t="str">
        <f>+VLOOKUP(L1665/1,Map!E:G,3,FALSE)</f>
        <v>KY-CENTRAL</v>
      </c>
    </row>
    <row r="1666" spans="1:14" hidden="1">
      <c r="A1666" s="39" t="s">
        <v>95</v>
      </c>
      <c r="B1666" s="39" t="s">
        <v>96</v>
      </c>
      <c r="C1666" s="39" t="s">
        <v>56</v>
      </c>
      <c r="D1666" s="43">
        <v>43199</v>
      </c>
      <c r="E1666" s="39" t="s">
        <v>35</v>
      </c>
      <c r="F1666" s="39" t="s">
        <v>46</v>
      </c>
      <c r="G1666" s="39" t="s">
        <v>275</v>
      </c>
      <c r="H1666" s="39" t="s">
        <v>1353</v>
      </c>
      <c r="I1666" s="39" t="s">
        <v>99</v>
      </c>
      <c r="J1666" s="44">
        <v>-9.98</v>
      </c>
      <c r="K1666" s="39" t="s">
        <v>100</v>
      </c>
      <c r="L1666" s="39" t="s">
        <v>64</v>
      </c>
      <c r="M1666" s="39" t="str">
        <f>+VLOOKUP(C1666/1,Map!A:B,2,FALSE)</f>
        <v>Other revenue - late payment charge</v>
      </c>
      <c r="N1666" s="39" t="str">
        <f>+VLOOKUP(L1666/1,Map!E:G,3,FALSE)</f>
        <v>KY-NORTH</v>
      </c>
    </row>
    <row r="1667" spans="1:14" hidden="1">
      <c r="A1667" s="39" t="s">
        <v>95</v>
      </c>
      <c r="B1667" s="39" t="s">
        <v>96</v>
      </c>
      <c r="C1667" s="39" t="s">
        <v>56</v>
      </c>
      <c r="D1667" s="43">
        <v>43199</v>
      </c>
      <c r="E1667" s="39" t="s">
        <v>35</v>
      </c>
      <c r="F1667" s="39" t="s">
        <v>46</v>
      </c>
      <c r="G1667" s="39" t="s">
        <v>275</v>
      </c>
      <c r="H1667" s="39" t="s">
        <v>1353</v>
      </c>
      <c r="I1667" s="39" t="s">
        <v>99</v>
      </c>
      <c r="J1667" s="44">
        <v>-30.52</v>
      </c>
      <c r="K1667" s="39" t="s">
        <v>100</v>
      </c>
      <c r="L1667" s="39" t="s">
        <v>66</v>
      </c>
      <c r="M1667" s="39" t="str">
        <f>+VLOOKUP(C1667/1,Map!A:B,2,FALSE)</f>
        <v>Other revenue - late payment charge</v>
      </c>
      <c r="N1667" s="39" t="str">
        <f>+VLOOKUP(L1667/1,Map!E:G,3,FALSE)</f>
        <v>KY-OWENTON WW</v>
      </c>
    </row>
    <row r="1668" spans="1:14" hidden="1">
      <c r="A1668" s="39" t="s">
        <v>95</v>
      </c>
      <c r="B1668" s="39" t="s">
        <v>96</v>
      </c>
      <c r="C1668" s="39" t="s">
        <v>56</v>
      </c>
      <c r="D1668" s="43">
        <v>43199</v>
      </c>
      <c r="E1668" s="39" t="s">
        <v>35</v>
      </c>
      <c r="F1668" s="39" t="s">
        <v>46</v>
      </c>
      <c r="G1668" s="39" t="s">
        <v>275</v>
      </c>
      <c r="H1668" s="39" t="s">
        <v>1353</v>
      </c>
      <c r="I1668" s="39" t="s">
        <v>99</v>
      </c>
      <c r="J1668" s="44">
        <v>-3372.6</v>
      </c>
      <c r="K1668" s="39" t="s">
        <v>100</v>
      </c>
      <c r="L1668" s="39" t="s">
        <v>60</v>
      </c>
      <c r="M1668" s="39" t="str">
        <f>+VLOOKUP(C1668/1,Map!A:B,2,FALSE)</f>
        <v>Other revenue - late payment charge</v>
      </c>
      <c r="N1668" s="39" t="str">
        <f>+VLOOKUP(L1668/1,Map!E:G,3,FALSE)</f>
        <v>KY-CENTRAL</v>
      </c>
    </row>
    <row r="1669" spans="1:14" hidden="1">
      <c r="A1669" s="39" t="s">
        <v>95</v>
      </c>
      <c r="B1669" s="39" t="s">
        <v>96</v>
      </c>
      <c r="C1669" s="39" t="s">
        <v>56</v>
      </c>
      <c r="D1669" s="43">
        <v>43199</v>
      </c>
      <c r="E1669" s="39" t="s">
        <v>35</v>
      </c>
      <c r="F1669" s="39" t="s">
        <v>46</v>
      </c>
      <c r="G1669" s="39" t="s">
        <v>275</v>
      </c>
      <c r="H1669" s="39" t="s">
        <v>1353</v>
      </c>
      <c r="I1669" s="39" t="s">
        <v>99</v>
      </c>
      <c r="J1669" s="44">
        <v>-3.27</v>
      </c>
      <c r="K1669" s="39" t="s">
        <v>100</v>
      </c>
      <c r="L1669" s="39" t="s">
        <v>58</v>
      </c>
      <c r="M1669" s="39" t="str">
        <f>+VLOOKUP(C1669/1,Map!A:B,2,FALSE)</f>
        <v>Other revenue - late payment charge</v>
      </c>
      <c r="N1669" s="39" t="str">
        <f>+VLOOKUP(L1669/1,Map!E:G,3,FALSE)</f>
        <v>KY-CORPORATE</v>
      </c>
    </row>
    <row r="1670" spans="1:14" hidden="1">
      <c r="A1670" s="39" t="s">
        <v>95</v>
      </c>
      <c r="B1670" s="39" t="s">
        <v>96</v>
      </c>
      <c r="C1670" s="39" t="s">
        <v>56</v>
      </c>
      <c r="D1670" s="43">
        <v>43196</v>
      </c>
      <c r="E1670" s="39" t="s">
        <v>35</v>
      </c>
      <c r="F1670" s="39" t="s">
        <v>46</v>
      </c>
      <c r="G1670" s="39" t="s">
        <v>275</v>
      </c>
      <c r="H1670" s="39" t="s">
        <v>1354</v>
      </c>
      <c r="I1670" s="39" t="s">
        <v>244</v>
      </c>
      <c r="J1670" s="44">
        <v>4.17</v>
      </c>
      <c r="K1670" s="39" t="s">
        <v>100</v>
      </c>
      <c r="L1670" s="39" t="s">
        <v>60</v>
      </c>
      <c r="M1670" s="39" t="str">
        <f>+VLOOKUP(C1670/1,Map!A:B,2,FALSE)</f>
        <v>Other revenue - late payment charge</v>
      </c>
      <c r="N1670" s="39" t="str">
        <f>+VLOOKUP(L1670/1,Map!E:G,3,FALSE)</f>
        <v>KY-CENTRAL</v>
      </c>
    </row>
    <row r="1671" spans="1:14" hidden="1">
      <c r="A1671" s="39" t="s">
        <v>95</v>
      </c>
      <c r="B1671" s="39" t="s">
        <v>96</v>
      </c>
      <c r="C1671" s="39" t="s">
        <v>56</v>
      </c>
      <c r="D1671" s="43">
        <v>43199</v>
      </c>
      <c r="E1671" s="39" t="s">
        <v>35</v>
      </c>
      <c r="F1671" s="39" t="s">
        <v>46</v>
      </c>
      <c r="G1671" s="39" t="s">
        <v>275</v>
      </c>
      <c r="H1671" s="39" t="s">
        <v>1355</v>
      </c>
      <c r="I1671" s="39" t="s">
        <v>244</v>
      </c>
      <c r="J1671" s="44">
        <v>5.97</v>
      </c>
      <c r="K1671" s="39" t="s">
        <v>100</v>
      </c>
      <c r="L1671" s="39" t="s">
        <v>58</v>
      </c>
      <c r="M1671" s="39" t="str">
        <f>+VLOOKUP(C1671/1,Map!A:B,2,FALSE)</f>
        <v>Other revenue - late payment charge</v>
      </c>
      <c r="N1671" s="39" t="str">
        <f>+VLOOKUP(L1671/1,Map!E:G,3,FALSE)</f>
        <v>KY-CORPORATE</v>
      </c>
    </row>
    <row r="1672" spans="1:14" hidden="1">
      <c r="A1672" s="39" t="s">
        <v>95</v>
      </c>
      <c r="B1672" s="39" t="s">
        <v>96</v>
      </c>
      <c r="C1672" s="39" t="s">
        <v>56</v>
      </c>
      <c r="D1672" s="43">
        <v>43199</v>
      </c>
      <c r="E1672" s="39" t="s">
        <v>35</v>
      </c>
      <c r="F1672" s="39" t="s">
        <v>46</v>
      </c>
      <c r="G1672" s="39" t="s">
        <v>275</v>
      </c>
      <c r="H1672" s="39" t="s">
        <v>1355</v>
      </c>
      <c r="I1672" s="39" t="s">
        <v>244</v>
      </c>
      <c r="J1672" s="44">
        <v>1.44</v>
      </c>
      <c r="K1672" s="39" t="s">
        <v>100</v>
      </c>
      <c r="L1672" s="39" t="s">
        <v>64</v>
      </c>
      <c r="M1672" s="39" t="str">
        <f>+VLOOKUP(C1672/1,Map!A:B,2,FALSE)</f>
        <v>Other revenue - late payment charge</v>
      </c>
      <c r="N1672" s="39" t="str">
        <f>+VLOOKUP(L1672/1,Map!E:G,3,FALSE)</f>
        <v>KY-NORTH</v>
      </c>
    </row>
    <row r="1673" spans="1:14" hidden="1">
      <c r="A1673" s="39" t="s">
        <v>95</v>
      </c>
      <c r="B1673" s="39" t="s">
        <v>96</v>
      </c>
      <c r="C1673" s="39" t="s">
        <v>56</v>
      </c>
      <c r="D1673" s="43">
        <v>43199</v>
      </c>
      <c r="E1673" s="39" t="s">
        <v>35</v>
      </c>
      <c r="F1673" s="39" t="s">
        <v>46</v>
      </c>
      <c r="G1673" s="39" t="s">
        <v>275</v>
      </c>
      <c r="H1673" s="39" t="s">
        <v>1356</v>
      </c>
      <c r="I1673" s="39" t="s">
        <v>244</v>
      </c>
      <c r="J1673" s="44">
        <v>225.95</v>
      </c>
      <c r="K1673" s="39" t="s">
        <v>100</v>
      </c>
      <c r="L1673" s="39" t="s">
        <v>60</v>
      </c>
      <c r="M1673" s="39" t="str">
        <f>+VLOOKUP(C1673/1,Map!A:B,2,FALSE)</f>
        <v>Other revenue - late payment charge</v>
      </c>
      <c r="N1673" s="39" t="str">
        <f>+VLOOKUP(L1673/1,Map!E:G,3,FALSE)</f>
        <v>KY-CENTRAL</v>
      </c>
    </row>
    <row r="1674" spans="1:14" hidden="1">
      <c r="A1674" s="39" t="s">
        <v>95</v>
      </c>
      <c r="B1674" s="39" t="s">
        <v>96</v>
      </c>
      <c r="C1674" s="39" t="s">
        <v>56</v>
      </c>
      <c r="D1674" s="43">
        <v>43196</v>
      </c>
      <c r="E1674" s="39" t="s">
        <v>35</v>
      </c>
      <c r="F1674" s="39" t="s">
        <v>46</v>
      </c>
      <c r="G1674" s="39" t="s">
        <v>275</v>
      </c>
      <c r="H1674" s="39" t="s">
        <v>1357</v>
      </c>
      <c r="I1674" s="39" t="s">
        <v>99</v>
      </c>
      <c r="J1674" s="44">
        <v>-508.79</v>
      </c>
      <c r="K1674" s="39" t="s">
        <v>100</v>
      </c>
      <c r="L1674" s="39" t="s">
        <v>60</v>
      </c>
      <c r="M1674" s="39" t="str">
        <f>+VLOOKUP(C1674/1,Map!A:B,2,FALSE)</f>
        <v>Other revenue - late payment charge</v>
      </c>
      <c r="N1674" s="39" t="str">
        <f>+VLOOKUP(L1674/1,Map!E:G,3,FALSE)</f>
        <v>KY-CENTRAL</v>
      </c>
    </row>
    <row r="1675" spans="1:14" hidden="1">
      <c r="A1675" s="39" t="s">
        <v>95</v>
      </c>
      <c r="B1675" s="39" t="s">
        <v>96</v>
      </c>
      <c r="C1675" s="39" t="s">
        <v>56</v>
      </c>
      <c r="D1675" s="43">
        <v>43199</v>
      </c>
      <c r="E1675" s="39" t="s">
        <v>35</v>
      </c>
      <c r="F1675" s="39" t="s">
        <v>46</v>
      </c>
      <c r="G1675" s="39" t="s">
        <v>275</v>
      </c>
      <c r="H1675" s="39" t="s">
        <v>1358</v>
      </c>
      <c r="I1675" s="39" t="s">
        <v>99</v>
      </c>
      <c r="J1675" s="44">
        <v>-0.68</v>
      </c>
      <c r="K1675" s="39" t="s">
        <v>100</v>
      </c>
      <c r="L1675" s="39" t="s">
        <v>58</v>
      </c>
      <c r="M1675" s="39" t="str">
        <f>+VLOOKUP(C1675/1,Map!A:B,2,FALSE)</f>
        <v>Other revenue - late payment charge</v>
      </c>
      <c r="N1675" s="39" t="str">
        <f>+VLOOKUP(L1675/1,Map!E:G,3,FALSE)</f>
        <v>KY-CORPORATE</v>
      </c>
    </row>
    <row r="1676" spans="1:14" hidden="1">
      <c r="A1676" s="39" t="s">
        <v>95</v>
      </c>
      <c r="B1676" s="39" t="s">
        <v>96</v>
      </c>
      <c r="C1676" s="39" t="s">
        <v>56</v>
      </c>
      <c r="D1676" s="43">
        <v>43199</v>
      </c>
      <c r="E1676" s="39" t="s">
        <v>35</v>
      </c>
      <c r="F1676" s="39" t="s">
        <v>46</v>
      </c>
      <c r="G1676" s="39" t="s">
        <v>275</v>
      </c>
      <c r="H1676" s="39" t="s">
        <v>1359</v>
      </c>
      <c r="I1676" s="39" t="s">
        <v>99</v>
      </c>
      <c r="J1676" s="44">
        <v>-1652.36</v>
      </c>
      <c r="K1676" s="39" t="s">
        <v>100</v>
      </c>
      <c r="L1676" s="39" t="s">
        <v>60</v>
      </c>
      <c r="M1676" s="39" t="str">
        <f>+VLOOKUP(C1676/1,Map!A:B,2,FALSE)</f>
        <v>Other revenue - late payment charge</v>
      </c>
      <c r="N1676" s="39" t="str">
        <f>+VLOOKUP(L1676/1,Map!E:G,3,FALSE)</f>
        <v>KY-CENTRAL</v>
      </c>
    </row>
    <row r="1677" spans="1:14" hidden="1">
      <c r="A1677" s="39" t="s">
        <v>95</v>
      </c>
      <c r="B1677" s="39" t="s">
        <v>96</v>
      </c>
      <c r="C1677" s="39" t="s">
        <v>56</v>
      </c>
      <c r="D1677" s="43">
        <v>43200</v>
      </c>
      <c r="E1677" s="39" t="s">
        <v>35</v>
      </c>
      <c r="F1677" s="39" t="s">
        <v>46</v>
      </c>
      <c r="G1677" s="39" t="s">
        <v>275</v>
      </c>
      <c r="H1677" s="39" t="s">
        <v>1360</v>
      </c>
      <c r="I1677" s="39" t="s">
        <v>99</v>
      </c>
      <c r="J1677" s="44">
        <v>-6.58</v>
      </c>
      <c r="K1677" s="39" t="s">
        <v>100</v>
      </c>
      <c r="L1677" s="39" t="s">
        <v>64</v>
      </c>
      <c r="M1677" s="39" t="str">
        <f>+VLOOKUP(C1677/1,Map!A:B,2,FALSE)</f>
        <v>Other revenue - late payment charge</v>
      </c>
      <c r="N1677" s="39" t="str">
        <f>+VLOOKUP(L1677/1,Map!E:G,3,FALSE)</f>
        <v>KY-NORTH</v>
      </c>
    </row>
    <row r="1678" spans="1:14" hidden="1">
      <c r="A1678" s="39" t="s">
        <v>95</v>
      </c>
      <c r="B1678" s="39" t="s">
        <v>96</v>
      </c>
      <c r="C1678" s="39" t="s">
        <v>56</v>
      </c>
      <c r="D1678" s="43">
        <v>43200</v>
      </c>
      <c r="E1678" s="39" t="s">
        <v>35</v>
      </c>
      <c r="F1678" s="39" t="s">
        <v>46</v>
      </c>
      <c r="G1678" s="39" t="s">
        <v>275</v>
      </c>
      <c r="H1678" s="39" t="s">
        <v>1360</v>
      </c>
      <c r="I1678" s="39" t="s">
        <v>99</v>
      </c>
      <c r="J1678" s="44">
        <v>-2.88</v>
      </c>
      <c r="K1678" s="39" t="s">
        <v>100</v>
      </c>
      <c r="L1678" s="39" t="s">
        <v>58</v>
      </c>
      <c r="M1678" s="39" t="str">
        <f>+VLOOKUP(C1678/1,Map!A:B,2,FALSE)</f>
        <v>Other revenue - late payment charge</v>
      </c>
      <c r="N1678" s="39" t="str">
        <f>+VLOOKUP(L1678/1,Map!E:G,3,FALSE)</f>
        <v>KY-CORPORATE</v>
      </c>
    </row>
    <row r="1679" spans="1:14" hidden="1">
      <c r="A1679" s="39" t="s">
        <v>95</v>
      </c>
      <c r="B1679" s="39" t="s">
        <v>96</v>
      </c>
      <c r="C1679" s="39" t="s">
        <v>56</v>
      </c>
      <c r="D1679" s="43">
        <v>43200</v>
      </c>
      <c r="E1679" s="39" t="s">
        <v>35</v>
      </c>
      <c r="F1679" s="39" t="s">
        <v>46</v>
      </c>
      <c r="G1679" s="39" t="s">
        <v>275</v>
      </c>
      <c r="H1679" s="39" t="s">
        <v>1360</v>
      </c>
      <c r="I1679" s="39" t="s">
        <v>99</v>
      </c>
      <c r="J1679" s="44">
        <v>-2732.82</v>
      </c>
      <c r="K1679" s="39" t="s">
        <v>100</v>
      </c>
      <c r="L1679" s="39" t="s">
        <v>60</v>
      </c>
      <c r="M1679" s="39" t="str">
        <f>+VLOOKUP(C1679/1,Map!A:B,2,FALSE)</f>
        <v>Other revenue - late payment charge</v>
      </c>
      <c r="N1679" s="39" t="str">
        <f>+VLOOKUP(L1679/1,Map!E:G,3,FALSE)</f>
        <v>KY-CENTRAL</v>
      </c>
    </row>
    <row r="1680" spans="1:14" hidden="1">
      <c r="A1680" s="39" t="s">
        <v>95</v>
      </c>
      <c r="B1680" s="39" t="s">
        <v>96</v>
      </c>
      <c r="C1680" s="39" t="s">
        <v>56</v>
      </c>
      <c r="D1680" s="43">
        <v>43199</v>
      </c>
      <c r="E1680" s="39" t="s">
        <v>35</v>
      </c>
      <c r="F1680" s="39" t="s">
        <v>46</v>
      </c>
      <c r="G1680" s="39" t="s">
        <v>275</v>
      </c>
      <c r="H1680" s="39" t="s">
        <v>1361</v>
      </c>
      <c r="I1680" s="39" t="s">
        <v>244</v>
      </c>
      <c r="J1680" s="44">
        <v>18.87</v>
      </c>
      <c r="K1680" s="39" t="s">
        <v>100</v>
      </c>
      <c r="L1680" s="39" t="s">
        <v>60</v>
      </c>
      <c r="M1680" s="39" t="str">
        <f>+VLOOKUP(C1680/1,Map!A:B,2,FALSE)</f>
        <v>Other revenue - late payment charge</v>
      </c>
      <c r="N1680" s="39" t="str">
        <f>+VLOOKUP(L1680/1,Map!E:G,3,FALSE)</f>
        <v>KY-CENTRAL</v>
      </c>
    </row>
    <row r="1681" spans="1:14" hidden="1">
      <c r="A1681" s="39" t="s">
        <v>95</v>
      </c>
      <c r="B1681" s="39" t="s">
        <v>96</v>
      </c>
      <c r="C1681" s="39" t="s">
        <v>56</v>
      </c>
      <c r="D1681" s="43">
        <v>43201</v>
      </c>
      <c r="E1681" s="39" t="s">
        <v>35</v>
      </c>
      <c r="F1681" s="39" t="s">
        <v>46</v>
      </c>
      <c r="G1681" s="39" t="s">
        <v>275</v>
      </c>
      <c r="H1681" s="39" t="s">
        <v>1362</v>
      </c>
      <c r="I1681" s="39" t="s">
        <v>99</v>
      </c>
      <c r="J1681" s="44">
        <v>-3.22</v>
      </c>
      <c r="K1681" s="39" t="s">
        <v>100</v>
      </c>
      <c r="L1681" s="39" t="s">
        <v>64</v>
      </c>
      <c r="M1681" s="39" t="str">
        <f>+VLOOKUP(C1681/1,Map!A:B,2,FALSE)</f>
        <v>Other revenue - late payment charge</v>
      </c>
      <c r="N1681" s="39" t="str">
        <f>+VLOOKUP(L1681/1,Map!E:G,3,FALSE)</f>
        <v>KY-NORTH</v>
      </c>
    </row>
    <row r="1682" spans="1:14" hidden="1">
      <c r="A1682" s="39" t="s">
        <v>95</v>
      </c>
      <c r="B1682" s="39" t="s">
        <v>96</v>
      </c>
      <c r="C1682" s="39" t="s">
        <v>56</v>
      </c>
      <c r="D1682" s="43">
        <v>43201</v>
      </c>
      <c r="E1682" s="39" t="s">
        <v>35</v>
      </c>
      <c r="F1682" s="39" t="s">
        <v>46</v>
      </c>
      <c r="G1682" s="39" t="s">
        <v>275</v>
      </c>
      <c r="H1682" s="39" t="s">
        <v>1362</v>
      </c>
      <c r="I1682" s="39" t="s">
        <v>99</v>
      </c>
      <c r="J1682" s="44">
        <v>-3243.9</v>
      </c>
      <c r="K1682" s="39" t="s">
        <v>100</v>
      </c>
      <c r="L1682" s="39" t="s">
        <v>60</v>
      </c>
      <c r="M1682" s="39" t="str">
        <f>+VLOOKUP(C1682/1,Map!A:B,2,FALSE)</f>
        <v>Other revenue - late payment charge</v>
      </c>
      <c r="N1682" s="39" t="str">
        <f>+VLOOKUP(L1682/1,Map!E:G,3,FALSE)</f>
        <v>KY-CENTRAL</v>
      </c>
    </row>
    <row r="1683" spans="1:14" hidden="1">
      <c r="A1683" s="39" t="s">
        <v>95</v>
      </c>
      <c r="B1683" s="39" t="s">
        <v>96</v>
      </c>
      <c r="C1683" s="39" t="s">
        <v>56</v>
      </c>
      <c r="D1683" s="43">
        <v>43194</v>
      </c>
      <c r="E1683" s="39" t="s">
        <v>35</v>
      </c>
      <c r="F1683" s="39" t="s">
        <v>46</v>
      </c>
      <c r="G1683" s="39" t="s">
        <v>275</v>
      </c>
      <c r="H1683" s="39" t="s">
        <v>1363</v>
      </c>
      <c r="I1683" s="39" t="s">
        <v>244</v>
      </c>
      <c r="J1683" s="44">
        <v>1.27</v>
      </c>
      <c r="K1683" s="39" t="s">
        <v>100</v>
      </c>
      <c r="L1683" s="39" t="s">
        <v>64</v>
      </c>
      <c r="M1683" s="39" t="str">
        <f>+VLOOKUP(C1683/1,Map!A:B,2,FALSE)</f>
        <v>Other revenue - late payment charge</v>
      </c>
      <c r="N1683" s="39" t="str">
        <f>+VLOOKUP(L1683/1,Map!E:G,3,FALSE)</f>
        <v>KY-NORTH</v>
      </c>
    </row>
    <row r="1684" spans="1:14" hidden="1">
      <c r="A1684" s="39" t="s">
        <v>95</v>
      </c>
      <c r="B1684" s="39" t="s">
        <v>96</v>
      </c>
      <c r="C1684" s="39" t="s">
        <v>56</v>
      </c>
      <c r="D1684" s="43">
        <v>43194</v>
      </c>
      <c r="E1684" s="39" t="s">
        <v>35</v>
      </c>
      <c r="F1684" s="39" t="s">
        <v>46</v>
      </c>
      <c r="G1684" s="39" t="s">
        <v>275</v>
      </c>
      <c r="H1684" s="39" t="s">
        <v>1363</v>
      </c>
      <c r="I1684" s="39" t="s">
        <v>244</v>
      </c>
      <c r="J1684" s="44">
        <v>22.49</v>
      </c>
      <c r="K1684" s="39" t="s">
        <v>100</v>
      </c>
      <c r="L1684" s="39" t="s">
        <v>60</v>
      </c>
      <c r="M1684" s="39" t="str">
        <f>+VLOOKUP(C1684/1,Map!A:B,2,FALSE)</f>
        <v>Other revenue - late payment charge</v>
      </c>
      <c r="N1684" s="39" t="str">
        <f>+VLOOKUP(L1684/1,Map!E:G,3,FALSE)</f>
        <v>KY-CENTRAL</v>
      </c>
    </row>
    <row r="1685" spans="1:14" hidden="1">
      <c r="A1685" s="39" t="s">
        <v>95</v>
      </c>
      <c r="B1685" s="39" t="s">
        <v>96</v>
      </c>
      <c r="C1685" s="39" t="s">
        <v>56</v>
      </c>
      <c r="D1685" s="43">
        <v>43200</v>
      </c>
      <c r="E1685" s="39" t="s">
        <v>35</v>
      </c>
      <c r="F1685" s="39" t="s">
        <v>46</v>
      </c>
      <c r="G1685" s="39" t="s">
        <v>275</v>
      </c>
      <c r="H1685" s="39" t="s">
        <v>1364</v>
      </c>
      <c r="I1685" s="39" t="s">
        <v>244</v>
      </c>
      <c r="J1685" s="44">
        <v>3.22</v>
      </c>
      <c r="K1685" s="39" t="s">
        <v>100</v>
      </c>
      <c r="L1685" s="39" t="s">
        <v>64</v>
      </c>
      <c r="M1685" s="39" t="str">
        <f>+VLOOKUP(C1685/1,Map!A:B,2,FALSE)</f>
        <v>Other revenue - late payment charge</v>
      </c>
      <c r="N1685" s="39" t="str">
        <f>+VLOOKUP(L1685/1,Map!E:G,3,FALSE)</f>
        <v>KY-NORTH</v>
      </c>
    </row>
    <row r="1686" spans="1:14" hidden="1">
      <c r="A1686" s="39" t="s">
        <v>95</v>
      </c>
      <c r="B1686" s="39" t="s">
        <v>96</v>
      </c>
      <c r="C1686" s="39" t="s">
        <v>56</v>
      </c>
      <c r="D1686" s="43">
        <v>43199</v>
      </c>
      <c r="E1686" s="39" t="s">
        <v>35</v>
      </c>
      <c r="F1686" s="39" t="s">
        <v>46</v>
      </c>
      <c r="G1686" s="39" t="s">
        <v>275</v>
      </c>
      <c r="H1686" s="39" t="s">
        <v>1365</v>
      </c>
      <c r="I1686" s="39" t="s">
        <v>244</v>
      </c>
      <c r="J1686" s="44">
        <v>3.87</v>
      </c>
      <c r="K1686" s="39" t="s">
        <v>100</v>
      </c>
      <c r="L1686" s="39" t="s">
        <v>60</v>
      </c>
      <c r="M1686" s="39" t="str">
        <f>+VLOOKUP(C1686/1,Map!A:B,2,FALSE)</f>
        <v>Other revenue - late payment charge</v>
      </c>
      <c r="N1686" s="39" t="str">
        <f>+VLOOKUP(L1686/1,Map!E:G,3,FALSE)</f>
        <v>KY-CENTRAL</v>
      </c>
    </row>
    <row r="1687" spans="1:14" hidden="1">
      <c r="A1687" s="39" t="s">
        <v>95</v>
      </c>
      <c r="B1687" s="39" t="s">
        <v>96</v>
      </c>
      <c r="C1687" s="39" t="s">
        <v>56</v>
      </c>
      <c r="D1687" s="43">
        <v>43200</v>
      </c>
      <c r="E1687" s="39" t="s">
        <v>35</v>
      </c>
      <c r="F1687" s="39" t="s">
        <v>46</v>
      </c>
      <c r="G1687" s="39" t="s">
        <v>275</v>
      </c>
      <c r="H1687" s="39" t="s">
        <v>1366</v>
      </c>
      <c r="I1687" s="39" t="s">
        <v>244</v>
      </c>
      <c r="J1687" s="44">
        <v>18.25</v>
      </c>
      <c r="K1687" s="39" t="s">
        <v>100</v>
      </c>
      <c r="L1687" s="39" t="s">
        <v>60</v>
      </c>
      <c r="M1687" s="39" t="str">
        <f>+VLOOKUP(C1687/1,Map!A:B,2,FALSE)</f>
        <v>Other revenue - late payment charge</v>
      </c>
      <c r="N1687" s="39" t="str">
        <f>+VLOOKUP(L1687/1,Map!E:G,3,FALSE)</f>
        <v>KY-CENTRAL</v>
      </c>
    </row>
    <row r="1688" spans="1:14" hidden="1">
      <c r="A1688" s="39" t="s">
        <v>95</v>
      </c>
      <c r="B1688" s="39" t="s">
        <v>96</v>
      </c>
      <c r="C1688" s="39" t="s">
        <v>56</v>
      </c>
      <c r="D1688" s="43">
        <v>43200</v>
      </c>
      <c r="E1688" s="39" t="s">
        <v>35</v>
      </c>
      <c r="F1688" s="39" t="s">
        <v>46</v>
      </c>
      <c r="G1688" s="39" t="s">
        <v>275</v>
      </c>
      <c r="H1688" s="39" t="s">
        <v>1367</v>
      </c>
      <c r="I1688" s="39" t="s">
        <v>244</v>
      </c>
      <c r="J1688" s="44">
        <v>7.17</v>
      </c>
      <c r="K1688" s="39" t="s">
        <v>100</v>
      </c>
      <c r="L1688" s="39" t="s">
        <v>64</v>
      </c>
      <c r="M1688" s="39" t="str">
        <f>+VLOOKUP(C1688/1,Map!A:B,2,FALSE)</f>
        <v>Other revenue - late payment charge</v>
      </c>
      <c r="N1688" s="39" t="str">
        <f>+VLOOKUP(L1688/1,Map!E:G,3,FALSE)</f>
        <v>KY-NORTH</v>
      </c>
    </row>
    <row r="1689" spans="1:14" hidden="1">
      <c r="A1689" s="39" t="s">
        <v>95</v>
      </c>
      <c r="B1689" s="39" t="s">
        <v>96</v>
      </c>
      <c r="C1689" s="39" t="s">
        <v>56</v>
      </c>
      <c r="D1689" s="43">
        <v>43200</v>
      </c>
      <c r="E1689" s="39" t="s">
        <v>35</v>
      </c>
      <c r="F1689" s="39" t="s">
        <v>46</v>
      </c>
      <c r="G1689" s="39" t="s">
        <v>275</v>
      </c>
      <c r="H1689" s="39" t="s">
        <v>1367</v>
      </c>
      <c r="I1689" s="39" t="s">
        <v>244</v>
      </c>
      <c r="J1689" s="44">
        <v>5.12</v>
      </c>
      <c r="K1689" s="39" t="s">
        <v>100</v>
      </c>
      <c r="L1689" s="39" t="s">
        <v>66</v>
      </c>
      <c r="M1689" s="39" t="str">
        <f>+VLOOKUP(C1689/1,Map!A:B,2,FALSE)</f>
        <v>Other revenue - late payment charge</v>
      </c>
      <c r="N1689" s="39" t="str">
        <f>+VLOOKUP(L1689/1,Map!E:G,3,FALSE)</f>
        <v>KY-OWENTON WW</v>
      </c>
    </row>
    <row r="1690" spans="1:14" hidden="1">
      <c r="A1690" s="39" t="s">
        <v>95</v>
      </c>
      <c r="B1690" s="39" t="s">
        <v>96</v>
      </c>
      <c r="C1690" s="39" t="s">
        <v>56</v>
      </c>
      <c r="D1690" s="43">
        <v>43200</v>
      </c>
      <c r="E1690" s="39" t="s">
        <v>35</v>
      </c>
      <c r="F1690" s="39" t="s">
        <v>46</v>
      </c>
      <c r="G1690" s="39" t="s">
        <v>275</v>
      </c>
      <c r="H1690" s="39" t="s">
        <v>1368</v>
      </c>
      <c r="I1690" s="39" t="s">
        <v>244</v>
      </c>
      <c r="J1690" s="44">
        <v>312.36</v>
      </c>
      <c r="K1690" s="39" t="s">
        <v>100</v>
      </c>
      <c r="L1690" s="39" t="s">
        <v>60</v>
      </c>
      <c r="M1690" s="39" t="str">
        <f>+VLOOKUP(C1690/1,Map!A:B,2,FALSE)</f>
        <v>Other revenue - late payment charge</v>
      </c>
      <c r="N1690" s="39" t="str">
        <f>+VLOOKUP(L1690/1,Map!E:G,3,FALSE)</f>
        <v>KY-CENTRAL</v>
      </c>
    </row>
    <row r="1691" spans="1:14" hidden="1">
      <c r="A1691" s="39" t="s">
        <v>95</v>
      </c>
      <c r="B1691" s="39" t="s">
        <v>96</v>
      </c>
      <c r="C1691" s="39" t="s">
        <v>56</v>
      </c>
      <c r="D1691" s="43">
        <v>43199</v>
      </c>
      <c r="E1691" s="39" t="s">
        <v>35</v>
      </c>
      <c r="F1691" s="39" t="s">
        <v>46</v>
      </c>
      <c r="G1691" s="39" t="s">
        <v>275</v>
      </c>
      <c r="H1691" s="39" t="s">
        <v>1369</v>
      </c>
      <c r="I1691" s="39" t="s">
        <v>244</v>
      </c>
      <c r="J1691" s="44">
        <v>2.13</v>
      </c>
      <c r="K1691" s="39" t="s">
        <v>100</v>
      </c>
      <c r="L1691" s="39" t="s">
        <v>60</v>
      </c>
      <c r="M1691" s="39" t="str">
        <f>+VLOOKUP(C1691/1,Map!A:B,2,FALSE)</f>
        <v>Other revenue - late payment charge</v>
      </c>
      <c r="N1691" s="39" t="str">
        <f>+VLOOKUP(L1691/1,Map!E:G,3,FALSE)</f>
        <v>KY-CENTRAL</v>
      </c>
    </row>
    <row r="1692" spans="1:14" hidden="1">
      <c r="A1692" s="39" t="s">
        <v>95</v>
      </c>
      <c r="B1692" s="39" t="s">
        <v>96</v>
      </c>
      <c r="C1692" s="39" t="s">
        <v>56</v>
      </c>
      <c r="D1692" s="43">
        <v>43201</v>
      </c>
      <c r="E1692" s="39" t="s">
        <v>35</v>
      </c>
      <c r="F1692" s="39" t="s">
        <v>46</v>
      </c>
      <c r="G1692" s="39" t="s">
        <v>275</v>
      </c>
      <c r="H1692" s="39" t="s">
        <v>1370</v>
      </c>
      <c r="I1692" s="39" t="s">
        <v>244</v>
      </c>
      <c r="J1692" s="44">
        <v>8.93</v>
      </c>
      <c r="K1692" s="39" t="s">
        <v>100</v>
      </c>
      <c r="L1692" s="39" t="s">
        <v>64</v>
      </c>
      <c r="M1692" s="39" t="str">
        <f>+VLOOKUP(C1692/1,Map!A:B,2,FALSE)</f>
        <v>Other revenue - late payment charge</v>
      </c>
      <c r="N1692" s="39" t="str">
        <f>+VLOOKUP(L1692/1,Map!E:G,3,FALSE)</f>
        <v>KY-NORTH</v>
      </c>
    </row>
    <row r="1693" spans="1:14" hidden="1">
      <c r="A1693" s="39" t="s">
        <v>95</v>
      </c>
      <c r="B1693" s="39" t="s">
        <v>96</v>
      </c>
      <c r="C1693" s="39" t="s">
        <v>56</v>
      </c>
      <c r="D1693" s="43">
        <v>43201</v>
      </c>
      <c r="E1693" s="39" t="s">
        <v>35</v>
      </c>
      <c r="F1693" s="39" t="s">
        <v>46</v>
      </c>
      <c r="G1693" s="39" t="s">
        <v>275</v>
      </c>
      <c r="H1693" s="39" t="s">
        <v>1371</v>
      </c>
      <c r="I1693" s="39" t="s">
        <v>244</v>
      </c>
      <c r="J1693" s="44">
        <v>65.36</v>
      </c>
      <c r="K1693" s="39" t="s">
        <v>100</v>
      </c>
      <c r="L1693" s="39" t="s">
        <v>60</v>
      </c>
      <c r="M1693" s="39" t="str">
        <f>+VLOOKUP(C1693/1,Map!A:B,2,FALSE)</f>
        <v>Other revenue - late payment charge</v>
      </c>
      <c r="N1693" s="39" t="str">
        <f>+VLOOKUP(L1693/1,Map!E:G,3,FALSE)</f>
        <v>KY-CENTRAL</v>
      </c>
    </row>
    <row r="1694" spans="1:14" hidden="1">
      <c r="A1694" s="39" t="s">
        <v>95</v>
      </c>
      <c r="B1694" s="39" t="s">
        <v>96</v>
      </c>
      <c r="C1694" s="39" t="s">
        <v>56</v>
      </c>
      <c r="D1694" s="43">
        <v>43201</v>
      </c>
      <c r="E1694" s="39" t="s">
        <v>35</v>
      </c>
      <c r="F1694" s="39" t="s">
        <v>46</v>
      </c>
      <c r="G1694" s="39" t="s">
        <v>275</v>
      </c>
      <c r="H1694" s="39" t="s">
        <v>1372</v>
      </c>
      <c r="I1694" s="39" t="s">
        <v>244</v>
      </c>
      <c r="J1694" s="44">
        <v>1.83</v>
      </c>
      <c r="K1694" s="39" t="s">
        <v>100</v>
      </c>
      <c r="L1694" s="39" t="s">
        <v>58</v>
      </c>
      <c r="M1694" s="39" t="str">
        <f>+VLOOKUP(C1694/1,Map!A:B,2,FALSE)</f>
        <v>Other revenue - late payment charge</v>
      </c>
      <c r="N1694" s="39" t="str">
        <f>+VLOOKUP(L1694/1,Map!E:G,3,FALSE)</f>
        <v>KY-CORPORATE</v>
      </c>
    </row>
    <row r="1695" spans="1:14" hidden="1">
      <c r="A1695" s="39" t="s">
        <v>95</v>
      </c>
      <c r="B1695" s="39" t="s">
        <v>96</v>
      </c>
      <c r="C1695" s="39" t="s">
        <v>56</v>
      </c>
      <c r="D1695" s="43">
        <v>43200</v>
      </c>
      <c r="E1695" s="39" t="s">
        <v>35</v>
      </c>
      <c r="F1695" s="39" t="s">
        <v>46</v>
      </c>
      <c r="G1695" s="39" t="s">
        <v>275</v>
      </c>
      <c r="H1695" s="39" t="s">
        <v>1373</v>
      </c>
      <c r="I1695" s="39" t="s">
        <v>99</v>
      </c>
      <c r="J1695" s="44">
        <v>-13.35</v>
      </c>
      <c r="K1695" s="39" t="s">
        <v>100</v>
      </c>
      <c r="L1695" s="39" t="s">
        <v>60</v>
      </c>
      <c r="M1695" s="39" t="str">
        <f>+VLOOKUP(C1695/1,Map!A:B,2,FALSE)</f>
        <v>Other revenue - late payment charge</v>
      </c>
      <c r="N1695" s="39" t="str">
        <f>+VLOOKUP(L1695/1,Map!E:G,3,FALSE)</f>
        <v>KY-CENTRAL</v>
      </c>
    </row>
    <row r="1696" spans="1:14" hidden="1">
      <c r="A1696" s="39" t="s">
        <v>95</v>
      </c>
      <c r="B1696" s="39" t="s">
        <v>96</v>
      </c>
      <c r="C1696" s="39" t="s">
        <v>56</v>
      </c>
      <c r="D1696" s="43">
        <v>43200</v>
      </c>
      <c r="E1696" s="39" t="s">
        <v>35</v>
      </c>
      <c r="F1696" s="39" t="s">
        <v>46</v>
      </c>
      <c r="G1696" s="39" t="s">
        <v>275</v>
      </c>
      <c r="H1696" s="39" t="s">
        <v>1374</v>
      </c>
      <c r="I1696" s="39" t="s">
        <v>244</v>
      </c>
      <c r="J1696" s="44">
        <v>1.89</v>
      </c>
      <c r="K1696" s="39" t="s">
        <v>100</v>
      </c>
      <c r="L1696" s="39" t="s">
        <v>60</v>
      </c>
      <c r="M1696" s="39" t="str">
        <f>+VLOOKUP(C1696/1,Map!A:B,2,FALSE)</f>
        <v>Other revenue - late payment charge</v>
      </c>
      <c r="N1696" s="39" t="str">
        <f>+VLOOKUP(L1696/1,Map!E:G,3,FALSE)</f>
        <v>KY-CENTRAL</v>
      </c>
    </row>
    <row r="1697" spans="1:14" hidden="1">
      <c r="A1697" s="39" t="s">
        <v>95</v>
      </c>
      <c r="B1697" s="39" t="s">
        <v>96</v>
      </c>
      <c r="C1697" s="39" t="s">
        <v>56</v>
      </c>
      <c r="D1697" s="43">
        <v>43199</v>
      </c>
      <c r="E1697" s="39" t="s">
        <v>35</v>
      </c>
      <c r="F1697" s="39" t="s">
        <v>46</v>
      </c>
      <c r="G1697" s="39" t="s">
        <v>275</v>
      </c>
      <c r="H1697" s="39" t="s">
        <v>1375</v>
      </c>
      <c r="I1697" s="39" t="s">
        <v>244</v>
      </c>
      <c r="J1697" s="44">
        <v>2.21</v>
      </c>
      <c r="K1697" s="39" t="s">
        <v>100</v>
      </c>
      <c r="L1697" s="39" t="s">
        <v>60</v>
      </c>
      <c r="M1697" s="39" t="str">
        <f>+VLOOKUP(C1697/1,Map!A:B,2,FALSE)</f>
        <v>Other revenue - late payment charge</v>
      </c>
      <c r="N1697" s="39" t="str">
        <f>+VLOOKUP(L1697/1,Map!E:G,3,FALSE)</f>
        <v>KY-CENTRAL</v>
      </c>
    </row>
    <row r="1698" spans="1:14" hidden="1">
      <c r="A1698" s="39" t="s">
        <v>95</v>
      </c>
      <c r="B1698" s="39" t="s">
        <v>96</v>
      </c>
      <c r="C1698" s="39" t="s">
        <v>56</v>
      </c>
      <c r="D1698" s="43">
        <v>43200</v>
      </c>
      <c r="E1698" s="39" t="s">
        <v>35</v>
      </c>
      <c r="F1698" s="39" t="s">
        <v>46</v>
      </c>
      <c r="G1698" s="39" t="s">
        <v>275</v>
      </c>
      <c r="H1698" s="39" t="s">
        <v>1376</v>
      </c>
      <c r="I1698" s="39" t="s">
        <v>244</v>
      </c>
      <c r="J1698" s="44">
        <v>0.7</v>
      </c>
      <c r="K1698" s="39" t="s">
        <v>100</v>
      </c>
      <c r="L1698" s="39" t="s">
        <v>60</v>
      </c>
      <c r="M1698" s="39" t="str">
        <f>+VLOOKUP(C1698/1,Map!A:B,2,FALSE)</f>
        <v>Other revenue - late payment charge</v>
      </c>
      <c r="N1698" s="39" t="str">
        <f>+VLOOKUP(L1698/1,Map!E:G,3,FALSE)</f>
        <v>KY-CENTRAL</v>
      </c>
    </row>
    <row r="1699" spans="1:14" hidden="1">
      <c r="A1699" s="39" t="s">
        <v>95</v>
      </c>
      <c r="B1699" s="39" t="s">
        <v>96</v>
      </c>
      <c r="C1699" s="39" t="s">
        <v>56</v>
      </c>
      <c r="D1699" s="43">
        <v>43201</v>
      </c>
      <c r="E1699" s="39" t="s">
        <v>35</v>
      </c>
      <c r="F1699" s="39" t="s">
        <v>46</v>
      </c>
      <c r="G1699" s="39" t="s">
        <v>275</v>
      </c>
      <c r="H1699" s="39" t="s">
        <v>1377</v>
      </c>
      <c r="I1699" s="39" t="s">
        <v>99</v>
      </c>
      <c r="J1699" s="44">
        <v>-1.95</v>
      </c>
      <c r="K1699" s="39" t="s">
        <v>100</v>
      </c>
      <c r="L1699" s="39" t="s">
        <v>64</v>
      </c>
      <c r="M1699" s="39" t="str">
        <f>+VLOOKUP(C1699/1,Map!A:B,2,FALSE)</f>
        <v>Other revenue - late payment charge</v>
      </c>
      <c r="N1699" s="39" t="str">
        <f>+VLOOKUP(L1699/1,Map!E:G,3,FALSE)</f>
        <v>KY-NORTH</v>
      </c>
    </row>
    <row r="1700" spans="1:14" hidden="1">
      <c r="A1700" s="39" t="s">
        <v>95</v>
      </c>
      <c r="B1700" s="39" t="s">
        <v>96</v>
      </c>
      <c r="C1700" s="39" t="s">
        <v>56</v>
      </c>
      <c r="D1700" s="43">
        <v>43201</v>
      </c>
      <c r="E1700" s="39" t="s">
        <v>35</v>
      </c>
      <c r="F1700" s="39" t="s">
        <v>46</v>
      </c>
      <c r="G1700" s="39" t="s">
        <v>275</v>
      </c>
      <c r="H1700" s="39" t="s">
        <v>1378</v>
      </c>
      <c r="I1700" s="39" t="s">
        <v>99</v>
      </c>
      <c r="J1700" s="44">
        <v>-237.53</v>
      </c>
      <c r="K1700" s="39" t="s">
        <v>100</v>
      </c>
      <c r="L1700" s="39" t="s">
        <v>60</v>
      </c>
      <c r="M1700" s="39" t="str">
        <f>+VLOOKUP(C1700/1,Map!A:B,2,FALSE)</f>
        <v>Other revenue - late payment charge</v>
      </c>
      <c r="N1700" s="39" t="str">
        <f>+VLOOKUP(L1700/1,Map!E:G,3,FALSE)</f>
        <v>KY-CENTRAL</v>
      </c>
    </row>
    <row r="1701" spans="1:14" hidden="1">
      <c r="A1701" s="39" t="s">
        <v>95</v>
      </c>
      <c r="B1701" s="39" t="s">
        <v>96</v>
      </c>
      <c r="C1701" s="39" t="s">
        <v>56</v>
      </c>
      <c r="D1701" s="43">
        <v>43199</v>
      </c>
      <c r="E1701" s="39" t="s">
        <v>35</v>
      </c>
      <c r="F1701" s="39" t="s">
        <v>46</v>
      </c>
      <c r="G1701" s="39" t="s">
        <v>275</v>
      </c>
      <c r="H1701" s="39" t="s">
        <v>1379</v>
      </c>
      <c r="I1701" s="39" t="s">
        <v>99</v>
      </c>
      <c r="J1701" s="44">
        <v>-20.190000000000001</v>
      </c>
      <c r="K1701" s="39" t="s">
        <v>100</v>
      </c>
      <c r="L1701" s="39" t="s">
        <v>60</v>
      </c>
      <c r="M1701" s="39" t="str">
        <f>+VLOOKUP(C1701/1,Map!A:B,2,FALSE)</f>
        <v>Other revenue - late payment charge</v>
      </c>
      <c r="N1701" s="39" t="str">
        <f>+VLOOKUP(L1701/1,Map!E:G,3,FALSE)</f>
        <v>KY-CENTRAL</v>
      </c>
    </row>
    <row r="1702" spans="1:14" hidden="1">
      <c r="A1702" s="39" t="s">
        <v>95</v>
      </c>
      <c r="B1702" s="39" t="s">
        <v>96</v>
      </c>
      <c r="C1702" s="39" t="s">
        <v>56</v>
      </c>
      <c r="D1702" s="43">
        <v>43199</v>
      </c>
      <c r="E1702" s="39" t="s">
        <v>35</v>
      </c>
      <c r="F1702" s="39" t="s">
        <v>46</v>
      </c>
      <c r="G1702" s="39" t="s">
        <v>275</v>
      </c>
      <c r="H1702" s="39" t="s">
        <v>1379</v>
      </c>
      <c r="I1702" s="39" t="s">
        <v>99</v>
      </c>
      <c r="J1702" s="44">
        <v>-4.63</v>
      </c>
      <c r="K1702" s="39" t="s">
        <v>100</v>
      </c>
      <c r="L1702" s="39" t="s">
        <v>66</v>
      </c>
      <c r="M1702" s="39" t="str">
        <f>+VLOOKUP(C1702/1,Map!A:B,2,FALSE)</f>
        <v>Other revenue - late payment charge</v>
      </c>
      <c r="N1702" s="39" t="str">
        <f>+VLOOKUP(L1702/1,Map!E:G,3,FALSE)</f>
        <v>KY-OWENTON WW</v>
      </c>
    </row>
    <row r="1703" spans="1:14" hidden="1">
      <c r="A1703" s="39" t="s">
        <v>95</v>
      </c>
      <c r="B1703" s="39" t="s">
        <v>96</v>
      </c>
      <c r="C1703" s="39" t="s">
        <v>56</v>
      </c>
      <c r="D1703" s="43">
        <v>43199</v>
      </c>
      <c r="E1703" s="39" t="s">
        <v>35</v>
      </c>
      <c r="F1703" s="39" t="s">
        <v>46</v>
      </c>
      <c r="G1703" s="39" t="s">
        <v>275</v>
      </c>
      <c r="H1703" s="39" t="s">
        <v>1380</v>
      </c>
      <c r="I1703" s="39" t="s">
        <v>99</v>
      </c>
      <c r="J1703" s="44">
        <v>-18.87</v>
      </c>
      <c r="K1703" s="39" t="s">
        <v>100</v>
      </c>
      <c r="L1703" s="39" t="s">
        <v>60</v>
      </c>
      <c r="M1703" s="39" t="str">
        <f>+VLOOKUP(C1703/1,Map!A:B,2,FALSE)</f>
        <v>Other revenue - late payment charge</v>
      </c>
      <c r="N1703" s="39" t="str">
        <f>+VLOOKUP(L1703/1,Map!E:G,3,FALSE)</f>
        <v>KY-CENTRAL</v>
      </c>
    </row>
    <row r="1704" spans="1:14" hidden="1">
      <c r="A1704" s="39" t="s">
        <v>95</v>
      </c>
      <c r="B1704" s="39" t="s">
        <v>96</v>
      </c>
      <c r="C1704" s="39" t="s">
        <v>56</v>
      </c>
      <c r="D1704" s="43">
        <v>43200</v>
      </c>
      <c r="E1704" s="39" t="s">
        <v>35</v>
      </c>
      <c r="F1704" s="39" t="s">
        <v>46</v>
      </c>
      <c r="G1704" s="39" t="s">
        <v>275</v>
      </c>
      <c r="H1704" s="39" t="s">
        <v>1381</v>
      </c>
      <c r="I1704" s="39" t="s">
        <v>99</v>
      </c>
      <c r="J1704" s="44">
        <v>-2.75</v>
      </c>
      <c r="K1704" s="39" t="s">
        <v>100</v>
      </c>
      <c r="L1704" s="39" t="s">
        <v>66</v>
      </c>
      <c r="M1704" s="39" t="str">
        <f>+VLOOKUP(C1704/1,Map!A:B,2,FALSE)</f>
        <v>Other revenue - late payment charge</v>
      </c>
      <c r="N1704" s="39" t="str">
        <f>+VLOOKUP(L1704/1,Map!E:G,3,FALSE)</f>
        <v>KY-OWENTON WW</v>
      </c>
    </row>
    <row r="1705" spans="1:14" hidden="1">
      <c r="A1705" s="39" t="s">
        <v>95</v>
      </c>
      <c r="B1705" s="39" t="s">
        <v>96</v>
      </c>
      <c r="C1705" s="39" t="s">
        <v>56</v>
      </c>
      <c r="D1705" s="43">
        <v>43200</v>
      </c>
      <c r="E1705" s="39" t="s">
        <v>35</v>
      </c>
      <c r="F1705" s="39" t="s">
        <v>46</v>
      </c>
      <c r="G1705" s="39" t="s">
        <v>275</v>
      </c>
      <c r="H1705" s="39" t="s">
        <v>1381</v>
      </c>
      <c r="I1705" s="39" t="s">
        <v>99</v>
      </c>
      <c r="J1705" s="44">
        <v>-62.55</v>
      </c>
      <c r="K1705" s="39" t="s">
        <v>100</v>
      </c>
      <c r="L1705" s="39" t="s">
        <v>60</v>
      </c>
      <c r="M1705" s="39" t="str">
        <f>+VLOOKUP(C1705/1,Map!A:B,2,FALSE)</f>
        <v>Other revenue - late payment charge</v>
      </c>
      <c r="N1705" s="39" t="str">
        <f>+VLOOKUP(L1705/1,Map!E:G,3,FALSE)</f>
        <v>KY-CENTRAL</v>
      </c>
    </row>
    <row r="1706" spans="1:14" hidden="1">
      <c r="A1706" s="39" t="s">
        <v>95</v>
      </c>
      <c r="B1706" s="39" t="s">
        <v>96</v>
      </c>
      <c r="C1706" s="39" t="s">
        <v>56</v>
      </c>
      <c r="D1706" s="43">
        <v>43202</v>
      </c>
      <c r="E1706" s="39" t="s">
        <v>35</v>
      </c>
      <c r="F1706" s="39" t="s">
        <v>46</v>
      </c>
      <c r="G1706" s="39" t="s">
        <v>275</v>
      </c>
      <c r="H1706" s="39" t="s">
        <v>1382</v>
      </c>
      <c r="I1706" s="39" t="s">
        <v>99</v>
      </c>
      <c r="J1706" s="44">
        <v>-57.14</v>
      </c>
      <c r="K1706" s="39" t="s">
        <v>100</v>
      </c>
      <c r="L1706" s="39" t="s">
        <v>68</v>
      </c>
      <c r="M1706" s="39" t="str">
        <f>+VLOOKUP(C1706/1,Map!A:B,2,FALSE)</f>
        <v>Other revenue - late payment charge</v>
      </c>
      <c r="N1706" s="39" t="str">
        <f>+VLOOKUP(L1706/1,Map!E:G,3,FALSE)</f>
        <v>KY - RIDGEWOOD WW</v>
      </c>
    </row>
    <row r="1707" spans="1:14" hidden="1">
      <c r="A1707" s="39" t="s">
        <v>95</v>
      </c>
      <c r="B1707" s="39" t="s">
        <v>96</v>
      </c>
      <c r="C1707" s="39" t="s">
        <v>56</v>
      </c>
      <c r="D1707" s="43">
        <v>43202</v>
      </c>
      <c r="E1707" s="39" t="s">
        <v>35</v>
      </c>
      <c r="F1707" s="39" t="s">
        <v>46</v>
      </c>
      <c r="G1707" s="39" t="s">
        <v>275</v>
      </c>
      <c r="H1707" s="39" t="s">
        <v>1382</v>
      </c>
      <c r="I1707" s="39" t="s">
        <v>99</v>
      </c>
      <c r="J1707" s="44">
        <v>-5.93</v>
      </c>
      <c r="K1707" s="39" t="s">
        <v>100</v>
      </c>
      <c r="L1707" s="39" t="s">
        <v>66</v>
      </c>
      <c r="M1707" s="39" t="str">
        <f>+VLOOKUP(C1707/1,Map!A:B,2,FALSE)</f>
        <v>Other revenue - late payment charge</v>
      </c>
      <c r="N1707" s="39" t="str">
        <f>+VLOOKUP(L1707/1,Map!E:G,3,FALSE)</f>
        <v>KY-OWENTON WW</v>
      </c>
    </row>
    <row r="1708" spans="1:14" hidden="1">
      <c r="A1708" s="39" t="s">
        <v>95</v>
      </c>
      <c r="B1708" s="39" t="s">
        <v>96</v>
      </c>
      <c r="C1708" s="39" t="s">
        <v>56</v>
      </c>
      <c r="D1708" s="43">
        <v>43202</v>
      </c>
      <c r="E1708" s="39" t="s">
        <v>35</v>
      </c>
      <c r="F1708" s="39" t="s">
        <v>46</v>
      </c>
      <c r="G1708" s="39" t="s">
        <v>275</v>
      </c>
      <c r="H1708" s="39" t="s">
        <v>1382</v>
      </c>
      <c r="I1708" s="39" t="s">
        <v>99</v>
      </c>
      <c r="J1708" s="44">
        <v>-97.69</v>
      </c>
      <c r="K1708" s="39" t="s">
        <v>100</v>
      </c>
      <c r="L1708" s="39" t="s">
        <v>58</v>
      </c>
      <c r="M1708" s="39" t="str">
        <f>+VLOOKUP(C1708/1,Map!A:B,2,FALSE)</f>
        <v>Other revenue - late payment charge</v>
      </c>
      <c r="N1708" s="39" t="str">
        <f>+VLOOKUP(L1708/1,Map!E:G,3,FALSE)</f>
        <v>KY-CORPORATE</v>
      </c>
    </row>
    <row r="1709" spans="1:14" hidden="1">
      <c r="A1709" s="39" t="s">
        <v>95</v>
      </c>
      <c r="B1709" s="39" t="s">
        <v>96</v>
      </c>
      <c r="C1709" s="39" t="s">
        <v>56</v>
      </c>
      <c r="D1709" s="43">
        <v>43202</v>
      </c>
      <c r="E1709" s="39" t="s">
        <v>35</v>
      </c>
      <c r="F1709" s="39" t="s">
        <v>46</v>
      </c>
      <c r="G1709" s="39" t="s">
        <v>275</v>
      </c>
      <c r="H1709" s="39" t="s">
        <v>1382</v>
      </c>
      <c r="I1709" s="39" t="s">
        <v>99</v>
      </c>
      <c r="J1709" s="44">
        <v>-3284.41</v>
      </c>
      <c r="K1709" s="39" t="s">
        <v>100</v>
      </c>
      <c r="L1709" s="39" t="s">
        <v>60</v>
      </c>
      <c r="M1709" s="39" t="str">
        <f>+VLOOKUP(C1709/1,Map!A:B,2,FALSE)</f>
        <v>Other revenue - late payment charge</v>
      </c>
      <c r="N1709" s="39" t="str">
        <f>+VLOOKUP(L1709/1,Map!E:G,3,FALSE)</f>
        <v>KY-CENTRAL</v>
      </c>
    </row>
    <row r="1710" spans="1:14" hidden="1">
      <c r="A1710" s="39" t="s">
        <v>95</v>
      </c>
      <c r="B1710" s="39" t="s">
        <v>96</v>
      </c>
      <c r="C1710" s="39" t="s">
        <v>56</v>
      </c>
      <c r="D1710" s="43">
        <v>43202</v>
      </c>
      <c r="E1710" s="39" t="s">
        <v>35</v>
      </c>
      <c r="F1710" s="39" t="s">
        <v>46</v>
      </c>
      <c r="G1710" s="39" t="s">
        <v>275</v>
      </c>
      <c r="H1710" s="39" t="s">
        <v>1382</v>
      </c>
      <c r="I1710" s="39" t="s">
        <v>99</v>
      </c>
      <c r="J1710" s="44">
        <v>-406.09</v>
      </c>
      <c r="K1710" s="39" t="s">
        <v>100</v>
      </c>
      <c r="L1710" s="39" t="s">
        <v>64</v>
      </c>
      <c r="M1710" s="39" t="str">
        <f>+VLOOKUP(C1710/1,Map!A:B,2,FALSE)</f>
        <v>Other revenue - late payment charge</v>
      </c>
      <c r="N1710" s="39" t="str">
        <f>+VLOOKUP(L1710/1,Map!E:G,3,FALSE)</f>
        <v>KY-NORTH</v>
      </c>
    </row>
    <row r="1711" spans="1:14" hidden="1">
      <c r="A1711" s="39" t="s">
        <v>95</v>
      </c>
      <c r="B1711" s="39" t="s">
        <v>96</v>
      </c>
      <c r="C1711" s="39" t="s">
        <v>56</v>
      </c>
      <c r="D1711" s="43">
        <v>43201</v>
      </c>
      <c r="E1711" s="39" t="s">
        <v>35</v>
      </c>
      <c r="F1711" s="39" t="s">
        <v>46</v>
      </c>
      <c r="G1711" s="39" t="s">
        <v>275</v>
      </c>
      <c r="H1711" s="39" t="s">
        <v>1383</v>
      </c>
      <c r="I1711" s="39" t="s">
        <v>244</v>
      </c>
      <c r="J1711" s="44">
        <v>12.35</v>
      </c>
      <c r="K1711" s="39" t="s">
        <v>100</v>
      </c>
      <c r="L1711" s="39" t="s">
        <v>60</v>
      </c>
      <c r="M1711" s="39" t="str">
        <f>+VLOOKUP(C1711/1,Map!A:B,2,FALSE)</f>
        <v>Other revenue - late payment charge</v>
      </c>
      <c r="N1711" s="39" t="str">
        <f>+VLOOKUP(L1711/1,Map!E:G,3,FALSE)</f>
        <v>KY-CENTRAL</v>
      </c>
    </row>
    <row r="1712" spans="1:14" hidden="1">
      <c r="A1712" s="39" t="s">
        <v>95</v>
      </c>
      <c r="B1712" s="39" t="s">
        <v>96</v>
      </c>
      <c r="C1712" s="39" t="s">
        <v>56</v>
      </c>
      <c r="D1712" s="43">
        <v>43201</v>
      </c>
      <c r="E1712" s="39" t="s">
        <v>35</v>
      </c>
      <c r="F1712" s="39" t="s">
        <v>46</v>
      </c>
      <c r="G1712" s="39" t="s">
        <v>275</v>
      </c>
      <c r="H1712" s="39" t="s">
        <v>1383</v>
      </c>
      <c r="I1712" s="39" t="s">
        <v>244</v>
      </c>
      <c r="J1712" s="44">
        <v>15.03</v>
      </c>
      <c r="K1712" s="39" t="s">
        <v>100</v>
      </c>
      <c r="L1712" s="39" t="s">
        <v>64</v>
      </c>
      <c r="M1712" s="39" t="str">
        <f>+VLOOKUP(C1712/1,Map!A:B,2,FALSE)</f>
        <v>Other revenue - late payment charge</v>
      </c>
      <c r="N1712" s="39" t="str">
        <f>+VLOOKUP(L1712/1,Map!E:G,3,FALSE)</f>
        <v>KY-NORTH</v>
      </c>
    </row>
    <row r="1713" spans="1:14" hidden="1">
      <c r="A1713" s="39" t="s">
        <v>95</v>
      </c>
      <c r="B1713" s="39" t="s">
        <v>96</v>
      </c>
      <c r="C1713" s="39" t="s">
        <v>56</v>
      </c>
      <c r="D1713" s="43">
        <v>43202</v>
      </c>
      <c r="E1713" s="39" t="s">
        <v>35</v>
      </c>
      <c r="F1713" s="39" t="s">
        <v>46</v>
      </c>
      <c r="G1713" s="39" t="s">
        <v>275</v>
      </c>
      <c r="H1713" s="39" t="s">
        <v>1384</v>
      </c>
      <c r="I1713" s="39" t="s">
        <v>244</v>
      </c>
      <c r="J1713" s="44">
        <v>24.71</v>
      </c>
      <c r="K1713" s="39" t="s">
        <v>100</v>
      </c>
      <c r="L1713" s="39" t="s">
        <v>60</v>
      </c>
      <c r="M1713" s="39" t="str">
        <f>+VLOOKUP(C1713/1,Map!A:B,2,FALSE)</f>
        <v>Other revenue - late payment charge</v>
      </c>
      <c r="N1713" s="39" t="str">
        <f>+VLOOKUP(L1713/1,Map!E:G,3,FALSE)</f>
        <v>KY-CENTRAL</v>
      </c>
    </row>
    <row r="1714" spans="1:14" hidden="1">
      <c r="A1714" s="39" t="s">
        <v>95</v>
      </c>
      <c r="B1714" s="39" t="s">
        <v>96</v>
      </c>
      <c r="C1714" s="39" t="s">
        <v>56</v>
      </c>
      <c r="D1714" s="43">
        <v>43200</v>
      </c>
      <c r="E1714" s="39" t="s">
        <v>35</v>
      </c>
      <c r="F1714" s="39" t="s">
        <v>46</v>
      </c>
      <c r="G1714" s="39" t="s">
        <v>275</v>
      </c>
      <c r="H1714" s="39" t="s">
        <v>1385</v>
      </c>
      <c r="I1714" s="39" t="s">
        <v>244</v>
      </c>
      <c r="J1714" s="44">
        <v>1.6</v>
      </c>
      <c r="K1714" s="39" t="s">
        <v>100</v>
      </c>
      <c r="L1714" s="39" t="s">
        <v>60</v>
      </c>
      <c r="M1714" s="39" t="str">
        <f>+VLOOKUP(C1714/1,Map!A:B,2,FALSE)</f>
        <v>Other revenue - late payment charge</v>
      </c>
      <c r="N1714" s="39" t="str">
        <f>+VLOOKUP(L1714/1,Map!E:G,3,FALSE)</f>
        <v>KY-CENTRAL</v>
      </c>
    </row>
    <row r="1715" spans="1:14" hidden="1">
      <c r="A1715" s="39" t="s">
        <v>95</v>
      </c>
      <c r="B1715" s="39" t="s">
        <v>96</v>
      </c>
      <c r="C1715" s="39" t="s">
        <v>56</v>
      </c>
      <c r="D1715" s="43">
        <v>43201</v>
      </c>
      <c r="E1715" s="39" t="s">
        <v>35</v>
      </c>
      <c r="F1715" s="39" t="s">
        <v>46</v>
      </c>
      <c r="G1715" s="39" t="s">
        <v>275</v>
      </c>
      <c r="H1715" s="39" t="s">
        <v>1386</v>
      </c>
      <c r="I1715" s="39" t="s">
        <v>244</v>
      </c>
      <c r="J1715" s="44">
        <v>16.21</v>
      </c>
      <c r="K1715" s="39" t="s">
        <v>100</v>
      </c>
      <c r="L1715" s="39" t="s">
        <v>60</v>
      </c>
      <c r="M1715" s="39" t="str">
        <f>+VLOOKUP(C1715/1,Map!A:B,2,FALSE)</f>
        <v>Other revenue - late payment charge</v>
      </c>
      <c r="N1715" s="39" t="str">
        <f>+VLOOKUP(L1715/1,Map!E:G,3,FALSE)</f>
        <v>KY-CENTRAL</v>
      </c>
    </row>
    <row r="1716" spans="1:14" hidden="1">
      <c r="A1716" s="39" t="s">
        <v>95</v>
      </c>
      <c r="B1716" s="39" t="s">
        <v>96</v>
      </c>
      <c r="C1716" s="39" t="s">
        <v>56</v>
      </c>
      <c r="D1716" s="43">
        <v>43201</v>
      </c>
      <c r="E1716" s="39" t="s">
        <v>35</v>
      </c>
      <c r="F1716" s="39" t="s">
        <v>46</v>
      </c>
      <c r="G1716" s="39" t="s">
        <v>275</v>
      </c>
      <c r="H1716" s="39" t="s">
        <v>1387</v>
      </c>
      <c r="I1716" s="39" t="s">
        <v>99</v>
      </c>
      <c r="J1716" s="44">
        <v>-5.92</v>
      </c>
      <c r="K1716" s="39" t="s">
        <v>100</v>
      </c>
      <c r="L1716" s="39" t="s">
        <v>64</v>
      </c>
      <c r="M1716" s="39" t="str">
        <f>+VLOOKUP(C1716/1,Map!A:B,2,FALSE)</f>
        <v>Other revenue - late payment charge</v>
      </c>
      <c r="N1716" s="39" t="str">
        <f>+VLOOKUP(L1716/1,Map!E:G,3,FALSE)</f>
        <v>KY-NORTH</v>
      </c>
    </row>
    <row r="1717" spans="1:14" hidden="1">
      <c r="A1717" s="39" t="s">
        <v>95</v>
      </c>
      <c r="B1717" s="39" t="s">
        <v>96</v>
      </c>
      <c r="C1717" s="39" t="s">
        <v>56</v>
      </c>
      <c r="D1717" s="43">
        <v>43201</v>
      </c>
      <c r="E1717" s="39" t="s">
        <v>35</v>
      </c>
      <c r="F1717" s="39" t="s">
        <v>46</v>
      </c>
      <c r="G1717" s="39" t="s">
        <v>275</v>
      </c>
      <c r="H1717" s="39" t="s">
        <v>1387</v>
      </c>
      <c r="I1717" s="39" t="s">
        <v>99</v>
      </c>
      <c r="J1717" s="44">
        <v>-3.54</v>
      </c>
      <c r="K1717" s="39" t="s">
        <v>100</v>
      </c>
      <c r="L1717" s="39" t="s">
        <v>60</v>
      </c>
      <c r="M1717" s="39" t="str">
        <f>+VLOOKUP(C1717/1,Map!A:B,2,FALSE)</f>
        <v>Other revenue - late payment charge</v>
      </c>
      <c r="N1717" s="39" t="str">
        <f>+VLOOKUP(L1717/1,Map!E:G,3,FALSE)</f>
        <v>KY-CENTRAL</v>
      </c>
    </row>
    <row r="1718" spans="1:14" hidden="1">
      <c r="A1718" s="39" t="s">
        <v>95</v>
      </c>
      <c r="B1718" s="39" t="s">
        <v>96</v>
      </c>
      <c r="C1718" s="39" t="s">
        <v>56</v>
      </c>
      <c r="D1718" s="43">
        <v>43202</v>
      </c>
      <c r="E1718" s="39" t="s">
        <v>35</v>
      </c>
      <c r="F1718" s="39" t="s">
        <v>46</v>
      </c>
      <c r="G1718" s="39" t="s">
        <v>275</v>
      </c>
      <c r="H1718" s="39" t="s">
        <v>1388</v>
      </c>
      <c r="I1718" s="39" t="s">
        <v>99</v>
      </c>
      <c r="J1718" s="44">
        <v>-139.96</v>
      </c>
      <c r="K1718" s="39" t="s">
        <v>100</v>
      </c>
      <c r="L1718" s="39" t="s">
        <v>60</v>
      </c>
      <c r="M1718" s="39" t="str">
        <f>+VLOOKUP(C1718/1,Map!A:B,2,FALSE)</f>
        <v>Other revenue - late payment charge</v>
      </c>
      <c r="N1718" s="39" t="str">
        <f>+VLOOKUP(L1718/1,Map!E:G,3,FALSE)</f>
        <v>KY-CENTRAL</v>
      </c>
    </row>
    <row r="1719" spans="1:14" hidden="1">
      <c r="A1719" s="39" t="s">
        <v>95</v>
      </c>
      <c r="B1719" s="39" t="s">
        <v>96</v>
      </c>
      <c r="C1719" s="39" t="s">
        <v>56</v>
      </c>
      <c r="D1719" s="43">
        <v>43203</v>
      </c>
      <c r="E1719" s="39" t="s">
        <v>35</v>
      </c>
      <c r="F1719" s="39" t="s">
        <v>46</v>
      </c>
      <c r="G1719" s="39" t="s">
        <v>275</v>
      </c>
      <c r="H1719" s="39" t="s">
        <v>1389</v>
      </c>
      <c r="I1719" s="39" t="s">
        <v>99</v>
      </c>
      <c r="J1719" s="44">
        <v>-3.1</v>
      </c>
      <c r="K1719" s="39" t="s">
        <v>100</v>
      </c>
      <c r="L1719" s="39" t="s">
        <v>58</v>
      </c>
      <c r="M1719" s="39" t="str">
        <f>+VLOOKUP(C1719/1,Map!A:B,2,FALSE)</f>
        <v>Other revenue - late payment charge</v>
      </c>
      <c r="N1719" s="39" t="str">
        <f>+VLOOKUP(L1719/1,Map!E:G,3,FALSE)</f>
        <v>KY-CORPORATE</v>
      </c>
    </row>
    <row r="1720" spans="1:14" hidden="1">
      <c r="A1720" s="39" t="s">
        <v>95</v>
      </c>
      <c r="B1720" s="39" t="s">
        <v>96</v>
      </c>
      <c r="C1720" s="39" t="s">
        <v>56</v>
      </c>
      <c r="D1720" s="43">
        <v>43203</v>
      </c>
      <c r="E1720" s="39" t="s">
        <v>35</v>
      </c>
      <c r="F1720" s="39" t="s">
        <v>46</v>
      </c>
      <c r="G1720" s="39" t="s">
        <v>275</v>
      </c>
      <c r="H1720" s="39" t="s">
        <v>1389</v>
      </c>
      <c r="I1720" s="39" t="s">
        <v>99</v>
      </c>
      <c r="J1720" s="44">
        <v>-4087.42</v>
      </c>
      <c r="K1720" s="39" t="s">
        <v>100</v>
      </c>
      <c r="L1720" s="39" t="s">
        <v>60</v>
      </c>
      <c r="M1720" s="39" t="str">
        <f>+VLOOKUP(C1720/1,Map!A:B,2,FALSE)</f>
        <v>Other revenue - late payment charge</v>
      </c>
      <c r="N1720" s="39" t="str">
        <f>+VLOOKUP(L1720/1,Map!E:G,3,FALSE)</f>
        <v>KY-CENTRAL</v>
      </c>
    </row>
    <row r="1721" spans="1:14" hidden="1">
      <c r="A1721" s="39" t="s">
        <v>95</v>
      </c>
      <c r="B1721" s="39" t="s">
        <v>96</v>
      </c>
      <c r="C1721" s="39" t="s">
        <v>56</v>
      </c>
      <c r="D1721" s="43">
        <v>43203</v>
      </c>
      <c r="E1721" s="39" t="s">
        <v>35</v>
      </c>
      <c r="F1721" s="39" t="s">
        <v>46</v>
      </c>
      <c r="G1721" s="39" t="s">
        <v>275</v>
      </c>
      <c r="H1721" s="39" t="s">
        <v>1389</v>
      </c>
      <c r="I1721" s="39" t="s">
        <v>99</v>
      </c>
      <c r="J1721" s="44">
        <v>-32.380000000000003</v>
      </c>
      <c r="K1721" s="39" t="s">
        <v>100</v>
      </c>
      <c r="L1721" s="39" t="s">
        <v>64</v>
      </c>
      <c r="M1721" s="39" t="str">
        <f>+VLOOKUP(C1721/1,Map!A:B,2,FALSE)</f>
        <v>Other revenue - late payment charge</v>
      </c>
      <c r="N1721" s="39" t="str">
        <f>+VLOOKUP(L1721/1,Map!E:G,3,FALSE)</f>
        <v>KY-NORTH</v>
      </c>
    </row>
    <row r="1722" spans="1:14" hidden="1">
      <c r="A1722" s="39" t="s">
        <v>95</v>
      </c>
      <c r="B1722" s="39" t="s">
        <v>96</v>
      </c>
      <c r="C1722" s="39" t="s">
        <v>56</v>
      </c>
      <c r="D1722" s="43">
        <v>43202</v>
      </c>
      <c r="E1722" s="39" t="s">
        <v>35</v>
      </c>
      <c r="F1722" s="39" t="s">
        <v>46</v>
      </c>
      <c r="G1722" s="39" t="s">
        <v>275</v>
      </c>
      <c r="H1722" s="39" t="s">
        <v>1390</v>
      </c>
      <c r="I1722" s="39" t="s">
        <v>244</v>
      </c>
      <c r="J1722" s="44">
        <v>127.41</v>
      </c>
      <c r="K1722" s="39" t="s">
        <v>100</v>
      </c>
      <c r="L1722" s="39" t="s">
        <v>60</v>
      </c>
      <c r="M1722" s="39" t="str">
        <f>+VLOOKUP(C1722/1,Map!A:B,2,FALSE)</f>
        <v>Other revenue - late payment charge</v>
      </c>
      <c r="N1722" s="39" t="str">
        <f>+VLOOKUP(L1722/1,Map!E:G,3,FALSE)</f>
        <v>KY-CENTRAL</v>
      </c>
    </row>
    <row r="1723" spans="1:14" hidden="1">
      <c r="A1723" s="39" t="s">
        <v>95</v>
      </c>
      <c r="B1723" s="39" t="s">
        <v>96</v>
      </c>
      <c r="C1723" s="39" t="s">
        <v>56</v>
      </c>
      <c r="D1723" s="43">
        <v>43203</v>
      </c>
      <c r="E1723" s="39" t="s">
        <v>35</v>
      </c>
      <c r="F1723" s="39" t="s">
        <v>46</v>
      </c>
      <c r="G1723" s="39" t="s">
        <v>275</v>
      </c>
      <c r="H1723" s="39" t="s">
        <v>1391</v>
      </c>
      <c r="I1723" s="39" t="s">
        <v>244</v>
      </c>
      <c r="J1723" s="44">
        <v>1.39</v>
      </c>
      <c r="K1723" s="39" t="s">
        <v>100</v>
      </c>
      <c r="L1723" s="39" t="s">
        <v>58</v>
      </c>
      <c r="M1723" s="39" t="str">
        <f>+VLOOKUP(C1723/1,Map!A:B,2,FALSE)</f>
        <v>Other revenue - late payment charge</v>
      </c>
      <c r="N1723" s="39" t="str">
        <f>+VLOOKUP(L1723/1,Map!E:G,3,FALSE)</f>
        <v>KY-CORPORATE</v>
      </c>
    </row>
    <row r="1724" spans="1:14" hidden="1">
      <c r="A1724" s="39" t="s">
        <v>95</v>
      </c>
      <c r="B1724" s="39" t="s">
        <v>96</v>
      </c>
      <c r="C1724" s="39" t="s">
        <v>56</v>
      </c>
      <c r="D1724" s="43">
        <v>43203</v>
      </c>
      <c r="E1724" s="39" t="s">
        <v>35</v>
      </c>
      <c r="F1724" s="39" t="s">
        <v>46</v>
      </c>
      <c r="G1724" s="39" t="s">
        <v>275</v>
      </c>
      <c r="H1724" s="39" t="s">
        <v>1391</v>
      </c>
      <c r="I1724" s="39" t="s">
        <v>244</v>
      </c>
      <c r="J1724" s="44">
        <v>0.64</v>
      </c>
      <c r="K1724" s="39" t="s">
        <v>100</v>
      </c>
      <c r="L1724" s="39" t="s">
        <v>64</v>
      </c>
      <c r="M1724" s="39" t="str">
        <f>+VLOOKUP(C1724/1,Map!A:B,2,FALSE)</f>
        <v>Other revenue - late payment charge</v>
      </c>
      <c r="N1724" s="39" t="str">
        <f>+VLOOKUP(L1724/1,Map!E:G,3,FALSE)</f>
        <v>KY-NORTH</v>
      </c>
    </row>
    <row r="1725" spans="1:14" hidden="1">
      <c r="A1725" s="39" t="s">
        <v>95</v>
      </c>
      <c r="B1725" s="39" t="s">
        <v>96</v>
      </c>
      <c r="C1725" s="39" t="s">
        <v>56</v>
      </c>
      <c r="D1725" s="43">
        <v>43203</v>
      </c>
      <c r="E1725" s="39" t="s">
        <v>35</v>
      </c>
      <c r="F1725" s="39" t="s">
        <v>46</v>
      </c>
      <c r="G1725" s="39" t="s">
        <v>275</v>
      </c>
      <c r="H1725" s="39" t="s">
        <v>1392</v>
      </c>
      <c r="I1725" s="39" t="s">
        <v>244</v>
      </c>
      <c r="J1725" s="44">
        <v>42.41</v>
      </c>
      <c r="K1725" s="39" t="s">
        <v>100</v>
      </c>
      <c r="L1725" s="39" t="s">
        <v>60</v>
      </c>
      <c r="M1725" s="39" t="str">
        <f>+VLOOKUP(C1725/1,Map!A:B,2,FALSE)</f>
        <v>Other revenue - late payment charge</v>
      </c>
      <c r="N1725" s="39" t="str">
        <f>+VLOOKUP(L1725/1,Map!E:G,3,FALSE)</f>
        <v>KY-CENTRAL</v>
      </c>
    </row>
    <row r="1726" spans="1:14" hidden="1">
      <c r="A1726" s="39" t="s">
        <v>95</v>
      </c>
      <c r="B1726" s="39" t="s">
        <v>96</v>
      </c>
      <c r="C1726" s="39" t="s">
        <v>56</v>
      </c>
      <c r="D1726" s="43">
        <v>43202</v>
      </c>
      <c r="E1726" s="39" t="s">
        <v>35</v>
      </c>
      <c r="F1726" s="39" t="s">
        <v>46</v>
      </c>
      <c r="G1726" s="39" t="s">
        <v>275</v>
      </c>
      <c r="H1726" s="39" t="s">
        <v>1393</v>
      </c>
      <c r="I1726" s="39" t="s">
        <v>244</v>
      </c>
      <c r="J1726" s="44">
        <v>0.91</v>
      </c>
      <c r="K1726" s="39" t="s">
        <v>100</v>
      </c>
      <c r="L1726" s="39" t="s">
        <v>60</v>
      </c>
      <c r="M1726" s="39" t="str">
        <f>+VLOOKUP(C1726/1,Map!A:B,2,FALSE)</f>
        <v>Other revenue - late payment charge</v>
      </c>
      <c r="N1726" s="39" t="str">
        <f>+VLOOKUP(L1726/1,Map!E:G,3,FALSE)</f>
        <v>KY-CENTRAL</v>
      </c>
    </row>
    <row r="1727" spans="1:14" hidden="1">
      <c r="A1727" s="39" t="s">
        <v>95</v>
      </c>
      <c r="B1727" s="39" t="s">
        <v>96</v>
      </c>
      <c r="C1727" s="39" t="s">
        <v>56</v>
      </c>
      <c r="D1727" s="43">
        <v>43202</v>
      </c>
      <c r="E1727" s="39" t="s">
        <v>35</v>
      </c>
      <c r="F1727" s="39" t="s">
        <v>46</v>
      </c>
      <c r="G1727" s="39" t="s">
        <v>275</v>
      </c>
      <c r="H1727" s="39" t="s">
        <v>1394</v>
      </c>
      <c r="I1727" s="39" t="s">
        <v>99</v>
      </c>
      <c r="J1727" s="44">
        <v>-79.290000000000006</v>
      </c>
      <c r="K1727" s="39" t="s">
        <v>100</v>
      </c>
      <c r="L1727" s="39" t="s">
        <v>60</v>
      </c>
      <c r="M1727" s="39" t="str">
        <f>+VLOOKUP(C1727/1,Map!A:B,2,FALSE)</f>
        <v>Other revenue - late payment charge</v>
      </c>
      <c r="N1727" s="39" t="str">
        <f>+VLOOKUP(L1727/1,Map!E:G,3,FALSE)</f>
        <v>KY-CENTRAL</v>
      </c>
    </row>
    <row r="1728" spans="1:14" hidden="1">
      <c r="A1728" s="39" t="s">
        <v>95</v>
      </c>
      <c r="B1728" s="39" t="s">
        <v>96</v>
      </c>
      <c r="C1728" s="39" t="s">
        <v>56</v>
      </c>
      <c r="D1728" s="43">
        <v>43203</v>
      </c>
      <c r="E1728" s="39" t="s">
        <v>35</v>
      </c>
      <c r="F1728" s="39" t="s">
        <v>46</v>
      </c>
      <c r="G1728" s="39" t="s">
        <v>275</v>
      </c>
      <c r="H1728" s="39" t="s">
        <v>1395</v>
      </c>
      <c r="I1728" s="39" t="s">
        <v>99</v>
      </c>
      <c r="J1728" s="44">
        <v>-2.0299999999999998</v>
      </c>
      <c r="K1728" s="39" t="s">
        <v>100</v>
      </c>
      <c r="L1728" s="39" t="s">
        <v>58</v>
      </c>
      <c r="M1728" s="39" t="str">
        <f>+VLOOKUP(C1728/1,Map!A:B,2,FALSE)</f>
        <v>Other revenue - late payment charge</v>
      </c>
      <c r="N1728" s="39" t="str">
        <f>+VLOOKUP(L1728/1,Map!E:G,3,FALSE)</f>
        <v>KY-CORPORATE</v>
      </c>
    </row>
    <row r="1729" spans="1:14" hidden="1">
      <c r="A1729" s="39" t="s">
        <v>95</v>
      </c>
      <c r="B1729" s="39" t="s">
        <v>96</v>
      </c>
      <c r="C1729" s="39" t="s">
        <v>56</v>
      </c>
      <c r="D1729" s="43">
        <v>43203</v>
      </c>
      <c r="E1729" s="39" t="s">
        <v>35</v>
      </c>
      <c r="F1729" s="39" t="s">
        <v>46</v>
      </c>
      <c r="G1729" s="39" t="s">
        <v>275</v>
      </c>
      <c r="H1729" s="39" t="s">
        <v>1395</v>
      </c>
      <c r="I1729" s="39" t="s">
        <v>99</v>
      </c>
      <c r="J1729" s="44">
        <v>-1.08</v>
      </c>
      <c r="K1729" s="39" t="s">
        <v>100</v>
      </c>
      <c r="L1729" s="39" t="s">
        <v>64</v>
      </c>
      <c r="M1729" s="39" t="str">
        <f>+VLOOKUP(C1729/1,Map!A:B,2,FALSE)</f>
        <v>Other revenue - late payment charge</v>
      </c>
      <c r="N1729" s="39" t="str">
        <f>+VLOOKUP(L1729/1,Map!E:G,3,FALSE)</f>
        <v>KY-NORTH</v>
      </c>
    </row>
    <row r="1730" spans="1:14" hidden="1">
      <c r="A1730" s="39" t="s">
        <v>95</v>
      </c>
      <c r="B1730" s="39" t="s">
        <v>96</v>
      </c>
      <c r="C1730" s="39" t="s">
        <v>56</v>
      </c>
      <c r="D1730" s="43">
        <v>43203</v>
      </c>
      <c r="E1730" s="39" t="s">
        <v>35</v>
      </c>
      <c r="F1730" s="39" t="s">
        <v>46</v>
      </c>
      <c r="G1730" s="39" t="s">
        <v>275</v>
      </c>
      <c r="H1730" s="39" t="s">
        <v>1396</v>
      </c>
      <c r="I1730" s="39" t="s">
        <v>99</v>
      </c>
      <c r="J1730" s="44">
        <v>-41.2</v>
      </c>
      <c r="K1730" s="39" t="s">
        <v>100</v>
      </c>
      <c r="L1730" s="39" t="s">
        <v>60</v>
      </c>
      <c r="M1730" s="39" t="str">
        <f>+VLOOKUP(C1730/1,Map!A:B,2,FALSE)</f>
        <v>Other revenue - late payment charge</v>
      </c>
      <c r="N1730" s="39" t="str">
        <f>+VLOOKUP(L1730/1,Map!E:G,3,FALSE)</f>
        <v>KY-CENTRAL</v>
      </c>
    </row>
    <row r="1731" spans="1:14" hidden="1">
      <c r="A1731" s="39" t="s">
        <v>95</v>
      </c>
      <c r="B1731" s="39" t="s">
        <v>96</v>
      </c>
      <c r="C1731" s="39" t="s">
        <v>56</v>
      </c>
      <c r="D1731" s="43">
        <v>43206</v>
      </c>
      <c r="E1731" s="39" t="s">
        <v>35</v>
      </c>
      <c r="F1731" s="39" t="s">
        <v>46</v>
      </c>
      <c r="G1731" s="39" t="s">
        <v>275</v>
      </c>
      <c r="H1731" s="39" t="s">
        <v>1397</v>
      </c>
      <c r="I1731" s="39" t="s">
        <v>99</v>
      </c>
      <c r="J1731" s="44">
        <v>-2626.61</v>
      </c>
      <c r="K1731" s="39" t="s">
        <v>100</v>
      </c>
      <c r="L1731" s="39" t="s">
        <v>60</v>
      </c>
      <c r="M1731" s="39" t="str">
        <f>+VLOOKUP(C1731/1,Map!A:B,2,FALSE)</f>
        <v>Other revenue - late payment charge</v>
      </c>
      <c r="N1731" s="39" t="str">
        <f>+VLOOKUP(L1731/1,Map!E:G,3,FALSE)</f>
        <v>KY-CENTRAL</v>
      </c>
    </row>
    <row r="1732" spans="1:14" hidden="1">
      <c r="A1732" s="39" t="s">
        <v>95</v>
      </c>
      <c r="B1732" s="39" t="s">
        <v>96</v>
      </c>
      <c r="C1732" s="39" t="s">
        <v>56</v>
      </c>
      <c r="D1732" s="43">
        <v>43206</v>
      </c>
      <c r="E1732" s="39" t="s">
        <v>35</v>
      </c>
      <c r="F1732" s="39" t="s">
        <v>46</v>
      </c>
      <c r="G1732" s="39" t="s">
        <v>275</v>
      </c>
      <c r="H1732" s="39" t="s">
        <v>1397</v>
      </c>
      <c r="I1732" s="39" t="s">
        <v>99</v>
      </c>
      <c r="J1732" s="44">
        <v>-15.28</v>
      </c>
      <c r="K1732" s="39" t="s">
        <v>100</v>
      </c>
      <c r="L1732" s="39" t="s">
        <v>64</v>
      </c>
      <c r="M1732" s="39" t="str">
        <f>+VLOOKUP(C1732/1,Map!A:B,2,FALSE)</f>
        <v>Other revenue - late payment charge</v>
      </c>
      <c r="N1732" s="39" t="str">
        <f>+VLOOKUP(L1732/1,Map!E:G,3,FALSE)</f>
        <v>KY-NORTH</v>
      </c>
    </row>
    <row r="1733" spans="1:14" hidden="1">
      <c r="A1733" s="39" t="s">
        <v>95</v>
      </c>
      <c r="B1733" s="39" t="s">
        <v>96</v>
      </c>
      <c r="C1733" s="39" t="s">
        <v>56</v>
      </c>
      <c r="D1733" s="43">
        <v>43206</v>
      </c>
      <c r="E1733" s="39" t="s">
        <v>35</v>
      </c>
      <c r="F1733" s="39" t="s">
        <v>46</v>
      </c>
      <c r="G1733" s="39" t="s">
        <v>275</v>
      </c>
      <c r="H1733" s="39" t="s">
        <v>1397</v>
      </c>
      <c r="I1733" s="39" t="s">
        <v>99</v>
      </c>
      <c r="J1733" s="44">
        <v>-5.33</v>
      </c>
      <c r="K1733" s="39" t="s">
        <v>100</v>
      </c>
      <c r="L1733" s="39" t="s">
        <v>58</v>
      </c>
      <c r="M1733" s="39" t="str">
        <f>+VLOOKUP(C1733/1,Map!A:B,2,FALSE)</f>
        <v>Other revenue - late payment charge</v>
      </c>
      <c r="N1733" s="39" t="str">
        <f>+VLOOKUP(L1733/1,Map!E:G,3,FALSE)</f>
        <v>KY-CORPORATE</v>
      </c>
    </row>
    <row r="1734" spans="1:14" hidden="1">
      <c r="A1734" s="39" t="s">
        <v>95</v>
      </c>
      <c r="B1734" s="39" t="s">
        <v>96</v>
      </c>
      <c r="C1734" s="39" t="s">
        <v>56</v>
      </c>
      <c r="D1734" s="43">
        <v>43203</v>
      </c>
      <c r="E1734" s="39" t="s">
        <v>35</v>
      </c>
      <c r="F1734" s="39" t="s">
        <v>46</v>
      </c>
      <c r="G1734" s="39" t="s">
        <v>275</v>
      </c>
      <c r="H1734" s="39" t="s">
        <v>1398</v>
      </c>
      <c r="I1734" s="39" t="s">
        <v>244</v>
      </c>
      <c r="J1734" s="44">
        <v>2.56</v>
      </c>
      <c r="K1734" s="39" t="s">
        <v>100</v>
      </c>
      <c r="L1734" s="39" t="s">
        <v>60</v>
      </c>
      <c r="M1734" s="39" t="str">
        <f>+VLOOKUP(C1734/1,Map!A:B,2,FALSE)</f>
        <v>Other revenue - late payment charge</v>
      </c>
      <c r="N1734" s="39" t="str">
        <f>+VLOOKUP(L1734/1,Map!E:G,3,FALSE)</f>
        <v>KY-CENTRAL</v>
      </c>
    </row>
    <row r="1735" spans="1:14" hidden="1">
      <c r="A1735" s="39" t="s">
        <v>95</v>
      </c>
      <c r="B1735" s="39" t="s">
        <v>96</v>
      </c>
      <c r="C1735" s="39" t="s">
        <v>56</v>
      </c>
      <c r="D1735" s="43">
        <v>43206</v>
      </c>
      <c r="E1735" s="39" t="s">
        <v>35</v>
      </c>
      <c r="F1735" s="39" t="s">
        <v>46</v>
      </c>
      <c r="G1735" s="39" t="s">
        <v>275</v>
      </c>
      <c r="H1735" s="39" t="s">
        <v>1399</v>
      </c>
      <c r="I1735" s="39" t="s">
        <v>244</v>
      </c>
      <c r="J1735" s="44">
        <v>1.2</v>
      </c>
      <c r="K1735" s="39" t="s">
        <v>100</v>
      </c>
      <c r="L1735" s="39" t="s">
        <v>60</v>
      </c>
      <c r="M1735" s="39" t="str">
        <f>+VLOOKUP(C1735/1,Map!A:B,2,FALSE)</f>
        <v>Other revenue - late payment charge</v>
      </c>
      <c r="N1735" s="39" t="str">
        <f>+VLOOKUP(L1735/1,Map!E:G,3,FALSE)</f>
        <v>KY-CENTRAL</v>
      </c>
    </row>
    <row r="1736" spans="1:14" hidden="1">
      <c r="A1736" s="39" t="s">
        <v>95</v>
      </c>
      <c r="B1736" s="39" t="s">
        <v>96</v>
      </c>
      <c r="C1736" s="39" t="s">
        <v>56</v>
      </c>
      <c r="D1736" s="43">
        <v>43206</v>
      </c>
      <c r="E1736" s="39" t="s">
        <v>35</v>
      </c>
      <c r="F1736" s="39" t="s">
        <v>46</v>
      </c>
      <c r="G1736" s="39" t="s">
        <v>275</v>
      </c>
      <c r="H1736" s="39" t="s">
        <v>1400</v>
      </c>
      <c r="I1736" s="39" t="s">
        <v>244</v>
      </c>
      <c r="J1736" s="44">
        <v>82.36</v>
      </c>
      <c r="K1736" s="39" t="s">
        <v>100</v>
      </c>
      <c r="L1736" s="39" t="s">
        <v>60</v>
      </c>
      <c r="M1736" s="39" t="str">
        <f>+VLOOKUP(C1736/1,Map!A:B,2,FALSE)</f>
        <v>Other revenue - late payment charge</v>
      </c>
      <c r="N1736" s="39" t="str">
        <f>+VLOOKUP(L1736/1,Map!E:G,3,FALSE)</f>
        <v>KY-CENTRAL</v>
      </c>
    </row>
    <row r="1737" spans="1:14" hidden="1">
      <c r="A1737" s="39" t="s">
        <v>95</v>
      </c>
      <c r="B1737" s="39" t="s">
        <v>96</v>
      </c>
      <c r="C1737" s="39" t="s">
        <v>56</v>
      </c>
      <c r="D1737" s="43">
        <v>43194</v>
      </c>
      <c r="E1737" s="39" t="s">
        <v>35</v>
      </c>
      <c r="F1737" s="39" t="s">
        <v>46</v>
      </c>
      <c r="G1737" s="39" t="s">
        <v>275</v>
      </c>
      <c r="H1737" s="39" t="s">
        <v>1401</v>
      </c>
      <c r="I1737" s="39" t="s">
        <v>244</v>
      </c>
      <c r="J1737" s="44">
        <v>4.6500000000000004</v>
      </c>
      <c r="K1737" s="39" t="s">
        <v>100</v>
      </c>
      <c r="L1737" s="39" t="s">
        <v>60</v>
      </c>
      <c r="M1737" s="39" t="str">
        <f>+VLOOKUP(C1737/1,Map!A:B,2,FALSE)</f>
        <v>Other revenue - late payment charge</v>
      </c>
      <c r="N1737" s="39" t="str">
        <f>+VLOOKUP(L1737/1,Map!E:G,3,FALSE)</f>
        <v>KY-CENTRAL</v>
      </c>
    </row>
    <row r="1738" spans="1:14" hidden="1">
      <c r="A1738" s="39" t="s">
        <v>95</v>
      </c>
      <c r="B1738" s="39" t="s">
        <v>96</v>
      </c>
      <c r="C1738" s="39" t="s">
        <v>56</v>
      </c>
      <c r="D1738" s="43">
        <v>43203</v>
      </c>
      <c r="E1738" s="39" t="s">
        <v>35</v>
      </c>
      <c r="F1738" s="39" t="s">
        <v>46</v>
      </c>
      <c r="G1738" s="39" t="s">
        <v>275</v>
      </c>
      <c r="H1738" s="39" t="s">
        <v>1402</v>
      </c>
      <c r="I1738" s="39" t="s">
        <v>99</v>
      </c>
      <c r="J1738" s="44">
        <v>-5.84</v>
      </c>
      <c r="K1738" s="39" t="s">
        <v>100</v>
      </c>
      <c r="L1738" s="39" t="s">
        <v>60</v>
      </c>
      <c r="M1738" s="39" t="str">
        <f>+VLOOKUP(C1738/1,Map!A:B,2,FALSE)</f>
        <v>Other revenue - late payment charge</v>
      </c>
      <c r="N1738" s="39" t="str">
        <f>+VLOOKUP(L1738/1,Map!E:G,3,FALSE)</f>
        <v>KY-CENTRAL</v>
      </c>
    </row>
    <row r="1739" spans="1:14" hidden="1">
      <c r="A1739" s="39" t="s">
        <v>95</v>
      </c>
      <c r="B1739" s="39" t="s">
        <v>96</v>
      </c>
      <c r="C1739" s="39" t="s">
        <v>56</v>
      </c>
      <c r="D1739" s="43">
        <v>43203</v>
      </c>
      <c r="E1739" s="39" t="s">
        <v>35</v>
      </c>
      <c r="F1739" s="39" t="s">
        <v>46</v>
      </c>
      <c r="G1739" s="39" t="s">
        <v>275</v>
      </c>
      <c r="H1739" s="39" t="s">
        <v>1402</v>
      </c>
      <c r="I1739" s="39" t="s">
        <v>99</v>
      </c>
      <c r="J1739" s="44">
        <v>-2.0699999999999998</v>
      </c>
      <c r="K1739" s="39" t="s">
        <v>100</v>
      </c>
      <c r="L1739" s="39" t="s">
        <v>58</v>
      </c>
      <c r="M1739" s="39" t="str">
        <f>+VLOOKUP(C1739/1,Map!A:B,2,FALSE)</f>
        <v>Other revenue - late payment charge</v>
      </c>
      <c r="N1739" s="39" t="str">
        <f>+VLOOKUP(L1739/1,Map!E:G,3,FALSE)</f>
        <v>KY-CORPORATE</v>
      </c>
    </row>
    <row r="1740" spans="1:14" hidden="1">
      <c r="A1740" s="39" t="s">
        <v>95</v>
      </c>
      <c r="B1740" s="39" t="s">
        <v>96</v>
      </c>
      <c r="C1740" s="39" t="s">
        <v>56</v>
      </c>
      <c r="D1740" s="43">
        <v>43203</v>
      </c>
      <c r="E1740" s="39" t="s">
        <v>35</v>
      </c>
      <c r="F1740" s="39" t="s">
        <v>46</v>
      </c>
      <c r="G1740" s="39" t="s">
        <v>275</v>
      </c>
      <c r="H1740" s="39" t="s">
        <v>1402</v>
      </c>
      <c r="I1740" s="39" t="s">
        <v>99</v>
      </c>
      <c r="J1740" s="44">
        <v>-2.3199999999999998</v>
      </c>
      <c r="K1740" s="39" t="s">
        <v>100</v>
      </c>
      <c r="L1740" s="39" t="s">
        <v>64</v>
      </c>
      <c r="M1740" s="39" t="str">
        <f>+VLOOKUP(C1740/1,Map!A:B,2,FALSE)</f>
        <v>Other revenue - late payment charge</v>
      </c>
      <c r="N1740" s="39" t="str">
        <f>+VLOOKUP(L1740/1,Map!E:G,3,FALSE)</f>
        <v>KY-NORTH</v>
      </c>
    </row>
    <row r="1741" spans="1:14" hidden="1">
      <c r="A1741" s="39" t="s">
        <v>95</v>
      </c>
      <c r="B1741" s="39" t="s">
        <v>96</v>
      </c>
      <c r="C1741" s="39" t="s">
        <v>56</v>
      </c>
      <c r="D1741" s="43">
        <v>43206</v>
      </c>
      <c r="E1741" s="39" t="s">
        <v>35</v>
      </c>
      <c r="F1741" s="39" t="s">
        <v>46</v>
      </c>
      <c r="G1741" s="39" t="s">
        <v>275</v>
      </c>
      <c r="H1741" s="39" t="s">
        <v>1403</v>
      </c>
      <c r="I1741" s="39" t="s">
        <v>99</v>
      </c>
      <c r="J1741" s="44">
        <v>-92.58</v>
      </c>
      <c r="K1741" s="39" t="s">
        <v>100</v>
      </c>
      <c r="L1741" s="39" t="s">
        <v>60</v>
      </c>
      <c r="M1741" s="39" t="str">
        <f>+VLOOKUP(C1741/1,Map!A:B,2,FALSE)</f>
        <v>Other revenue - late payment charge</v>
      </c>
      <c r="N1741" s="39" t="str">
        <f>+VLOOKUP(L1741/1,Map!E:G,3,FALSE)</f>
        <v>KY-CENTRAL</v>
      </c>
    </row>
    <row r="1742" spans="1:14" hidden="1">
      <c r="A1742" s="39" t="s">
        <v>95</v>
      </c>
      <c r="B1742" s="39" t="s">
        <v>96</v>
      </c>
      <c r="C1742" s="39" t="s">
        <v>56</v>
      </c>
      <c r="D1742" s="43">
        <v>43206</v>
      </c>
      <c r="E1742" s="39" t="s">
        <v>35</v>
      </c>
      <c r="F1742" s="39" t="s">
        <v>46</v>
      </c>
      <c r="G1742" s="39" t="s">
        <v>275</v>
      </c>
      <c r="H1742" s="39" t="s">
        <v>1404</v>
      </c>
      <c r="I1742" s="39" t="s">
        <v>244</v>
      </c>
      <c r="J1742" s="44">
        <v>3.01</v>
      </c>
      <c r="K1742" s="39" t="s">
        <v>100</v>
      </c>
      <c r="L1742" s="39" t="s">
        <v>60</v>
      </c>
      <c r="M1742" s="39" t="str">
        <f>+VLOOKUP(C1742/1,Map!A:B,2,FALSE)</f>
        <v>Other revenue - late payment charge</v>
      </c>
      <c r="N1742" s="39" t="str">
        <f>+VLOOKUP(L1742/1,Map!E:G,3,FALSE)</f>
        <v>KY-CENTRAL</v>
      </c>
    </row>
    <row r="1743" spans="1:14" hidden="1">
      <c r="A1743" s="39" t="s">
        <v>95</v>
      </c>
      <c r="B1743" s="39" t="s">
        <v>96</v>
      </c>
      <c r="C1743" s="39" t="s">
        <v>56</v>
      </c>
      <c r="D1743" s="43">
        <v>43207</v>
      </c>
      <c r="E1743" s="39" t="s">
        <v>35</v>
      </c>
      <c r="F1743" s="39" t="s">
        <v>46</v>
      </c>
      <c r="G1743" s="39" t="s">
        <v>275</v>
      </c>
      <c r="H1743" s="39" t="s">
        <v>1405</v>
      </c>
      <c r="I1743" s="39" t="s">
        <v>99</v>
      </c>
      <c r="J1743" s="44">
        <v>-245.03</v>
      </c>
      <c r="K1743" s="39" t="s">
        <v>100</v>
      </c>
      <c r="L1743" s="39" t="s">
        <v>58</v>
      </c>
      <c r="M1743" s="39" t="str">
        <f>+VLOOKUP(C1743/1,Map!A:B,2,FALSE)</f>
        <v>Other revenue - late payment charge</v>
      </c>
      <c r="N1743" s="39" t="str">
        <f>+VLOOKUP(L1743/1,Map!E:G,3,FALSE)</f>
        <v>KY-CORPORATE</v>
      </c>
    </row>
    <row r="1744" spans="1:14" hidden="1">
      <c r="A1744" s="39" t="s">
        <v>95</v>
      </c>
      <c r="B1744" s="39" t="s">
        <v>96</v>
      </c>
      <c r="C1744" s="39" t="s">
        <v>56</v>
      </c>
      <c r="D1744" s="43">
        <v>43207</v>
      </c>
      <c r="E1744" s="39" t="s">
        <v>35</v>
      </c>
      <c r="F1744" s="39" t="s">
        <v>46</v>
      </c>
      <c r="G1744" s="39" t="s">
        <v>275</v>
      </c>
      <c r="H1744" s="39" t="s">
        <v>1405</v>
      </c>
      <c r="I1744" s="39" t="s">
        <v>99</v>
      </c>
      <c r="J1744" s="44">
        <v>-21.92</v>
      </c>
      <c r="K1744" s="39" t="s">
        <v>100</v>
      </c>
      <c r="L1744" s="39" t="s">
        <v>64</v>
      </c>
      <c r="M1744" s="39" t="str">
        <f>+VLOOKUP(C1744/1,Map!A:B,2,FALSE)</f>
        <v>Other revenue - late payment charge</v>
      </c>
      <c r="N1744" s="39" t="str">
        <f>+VLOOKUP(L1744/1,Map!E:G,3,FALSE)</f>
        <v>KY-NORTH</v>
      </c>
    </row>
    <row r="1745" spans="1:14" hidden="1">
      <c r="A1745" s="39" t="s">
        <v>95</v>
      </c>
      <c r="B1745" s="39" t="s">
        <v>96</v>
      </c>
      <c r="C1745" s="39" t="s">
        <v>56</v>
      </c>
      <c r="D1745" s="43">
        <v>43207</v>
      </c>
      <c r="E1745" s="39" t="s">
        <v>35</v>
      </c>
      <c r="F1745" s="39" t="s">
        <v>46</v>
      </c>
      <c r="G1745" s="39" t="s">
        <v>275</v>
      </c>
      <c r="H1745" s="39" t="s">
        <v>1405</v>
      </c>
      <c r="I1745" s="39" t="s">
        <v>99</v>
      </c>
      <c r="J1745" s="44">
        <v>-1599.52</v>
      </c>
      <c r="K1745" s="39" t="s">
        <v>100</v>
      </c>
      <c r="L1745" s="39" t="s">
        <v>60</v>
      </c>
      <c r="M1745" s="39" t="str">
        <f>+VLOOKUP(C1745/1,Map!A:B,2,FALSE)</f>
        <v>Other revenue - late payment charge</v>
      </c>
      <c r="N1745" s="39" t="str">
        <f>+VLOOKUP(L1745/1,Map!E:G,3,FALSE)</f>
        <v>KY-CENTRAL</v>
      </c>
    </row>
    <row r="1746" spans="1:14" hidden="1">
      <c r="A1746" s="39" t="s">
        <v>95</v>
      </c>
      <c r="B1746" s="39" t="s">
        <v>96</v>
      </c>
      <c r="C1746" s="39" t="s">
        <v>56</v>
      </c>
      <c r="D1746" s="43">
        <v>43208</v>
      </c>
      <c r="E1746" s="39" t="s">
        <v>35</v>
      </c>
      <c r="F1746" s="39" t="s">
        <v>46</v>
      </c>
      <c r="G1746" s="39" t="s">
        <v>275</v>
      </c>
      <c r="H1746" s="39" t="s">
        <v>1406</v>
      </c>
      <c r="I1746" s="39" t="s">
        <v>99</v>
      </c>
      <c r="J1746" s="44">
        <v>-0.93</v>
      </c>
      <c r="K1746" s="39" t="s">
        <v>100</v>
      </c>
      <c r="L1746" s="39" t="s">
        <v>64</v>
      </c>
      <c r="M1746" s="39" t="str">
        <f>+VLOOKUP(C1746/1,Map!A:B,2,FALSE)</f>
        <v>Other revenue - late payment charge</v>
      </c>
      <c r="N1746" s="39" t="str">
        <f>+VLOOKUP(L1746/1,Map!E:G,3,FALSE)</f>
        <v>KY-NORTH</v>
      </c>
    </row>
    <row r="1747" spans="1:14" hidden="1">
      <c r="A1747" s="39" t="s">
        <v>95</v>
      </c>
      <c r="B1747" s="39" t="s">
        <v>96</v>
      </c>
      <c r="C1747" s="39" t="s">
        <v>56</v>
      </c>
      <c r="D1747" s="43">
        <v>43208</v>
      </c>
      <c r="E1747" s="39" t="s">
        <v>35</v>
      </c>
      <c r="F1747" s="39" t="s">
        <v>46</v>
      </c>
      <c r="G1747" s="39" t="s">
        <v>275</v>
      </c>
      <c r="H1747" s="39" t="s">
        <v>1406</v>
      </c>
      <c r="I1747" s="39" t="s">
        <v>99</v>
      </c>
      <c r="J1747" s="44">
        <v>-101.19</v>
      </c>
      <c r="K1747" s="39" t="s">
        <v>100</v>
      </c>
      <c r="L1747" s="39" t="s">
        <v>58</v>
      </c>
      <c r="M1747" s="39" t="str">
        <f>+VLOOKUP(C1747/1,Map!A:B,2,FALSE)</f>
        <v>Other revenue - late payment charge</v>
      </c>
      <c r="N1747" s="39" t="str">
        <f>+VLOOKUP(L1747/1,Map!E:G,3,FALSE)</f>
        <v>KY-CORPORATE</v>
      </c>
    </row>
    <row r="1748" spans="1:14" hidden="1">
      <c r="A1748" s="39" t="s">
        <v>95</v>
      </c>
      <c r="B1748" s="39" t="s">
        <v>96</v>
      </c>
      <c r="C1748" s="39" t="s">
        <v>56</v>
      </c>
      <c r="D1748" s="43">
        <v>43208</v>
      </c>
      <c r="E1748" s="39" t="s">
        <v>35</v>
      </c>
      <c r="F1748" s="39" t="s">
        <v>46</v>
      </c>
      <c r="G1748" s="39" t="s">
        <v>275</v>
      </c>
      <c r="H1748" s="39" t="s">
        <v>1406</v>
      </c>
      <c r="I1748" s="39" t="s">
        <v>99</v>
      </c>
      <c r="J1748" s="44">
        <v>-2652.5</v>
      </c>
      <c r="K1748" s="39" t="s">
        <v>100</v>
      </c>
      <c r="L1748" s="39" t="s">
        <v>60</v>
      </c>
      <c r="M1748" s="39" t="str">
        <f>+VLOOKUP(C1748/1,Map!A:B,2,FALSE)</f>
        <v>Other revenue - late payment charge</v>
      </c>
      <c r="N1748" s="39" t="str">
        <f>+VLOOKUP(L1748/1,Map!E:G,3,FALSE)</f>
        <v>KY-CENTRAL</v>
      </c>
    </row>
    <row r="1749" spans="1:14" hidden="1">
      <c r="A1749" s="39" t="s">
        <v>95</v>
      </c>
      <c r="B1749" s="39" t="s">
        <v>96</v>
      </c>
      <c r="C1749" s="39" t="s">
        <v>56</v>
      </c>
      <c r="D1749" s="43">
        <v>43194</v>
      </c>
      <c r="E1749" s="39" t="s">
        <v>35</v>
      </c>
      <c r="F1749" s="39" t="s">
        <v>46</v>
      </c>
      <c r="G1749" s="39" t="s">
        <v>275</v>
      </c>
      <c r="H1749" s="39" t="s">
        <v>1407</v>
      </c>
      <c r="I1749" s="39" t="s">
        <v>244</v>
      </c>
      <c r="J1749" s="44">
        <v>1.99</v>
      </c>
      <c r="K1749" s="39" t="s">
        <v>100</v>
      </c>
      <c r="L1749" s="39" t="s">
        <v>60</v>
      </c>
      <c r="M1749" s="39" t="str">
        <f>+VLOOKUP(C1749/1,Map!A:B,2,FALSE)</f>
        <v>Other revenue - late payment charge</v>
      </c>
      <c r="N1749" s="39" t="str">
        <f>+VLOOKUP(L1749/1,Map!E:G,3,FALSE)</f>
        <v>KY-CENTRAL</v>
      </c>
    </row>
    <row r="1750" spans="1:14" hidden="1">
      <c r="A1750" s="39" t="s">
        <v>95</v>
      </c>
      <c r="B1750" s="39" t="s">
        <v>96</v>
      </c>
      <c r="C1750" s="39" t="s">
        <v>56</v>
      </c>
      <c r="D1750" s="43">
        <v>43206</v>
      </c>
      <c r="E1750" s="39" t="s">
        <v>35</v>
      </c>
      <c r="F1750" s="39" t="s">
        <v>46</v>
      </c>
      <c r="G1750" s="39" t="s">
        <v>275</v>
      </c>
      <c r="H1750" s="39" t="s">
        <v>1408</v>
      </c>
      <c r="I1750" s="39" t="s">
        <v>244</v>
      </c>
      <c r="J1750" s="44">
        <v>3.53</v>
      </c>
      <c r="K1750" s="39" t="s">
        <v>100</v>
      </c>
      <c r="L1750" s="39" t="s">
        <v>60</v>
      </c>
      <c r="M1750" s="39" t="str">
        <f>+VLOOKUP(C1750/1,Map!A:B,2,FALSE)</f>
        <v>Other revenue - late payment charge</v>
      </c>
      <c r="N1750" s="39" t="str">
        <f>+VLOOKUP(L1750/1,Map!E:G,3,FALSE)</f>
        <v>KY-CENTRAL</v>
      </c>
    </row>
    <row r="1751" spans="1:14" hidden="1">
      <c r="A1751" s="39" t="s">
        <v>95</v>
      </c>
      <c r="B1751" s="39" t="s">
        <v>96</v>
      </c>
      <c r="C1751" s="39" t="s">
        <v>56</v>
      </c>
      <c r="D1751" s="43">
        <v>43207</v>
      </c>
      <c r="E1751" s="39" t="s">
        <v>35</v>
      </c>
      <c r="F1751" s="39" t="s">
        <v>46</v>
      </c>
      <c r="G1751" s="39" t="s">
        <v>275</v>
      </c>
      <c r="H1751" s="39" t="s">
        <v>1409</v>
      </c>
      <c r="I1751" s="39" t="s">
        <v>244</v>
      </c>
      <c r="J1751" s="44">
        <v>1.21</v>
      </c>
      <c r="K1751" s="39" t="s">
        <v>100</v>
      </c>
      <c r="L1751" s="39" t="s">
        <v>60</v>
      </c>
      <c r="M1751" s="39" t="str">
        <f>+VLOOKUP(C1751/1,Map!A:B,2,FALSE)</f>
        <v>Other revenue - late payment charge</v>
      </c>
      <c r="N1751" s="39" t="str">
        <f>+VLOOKUP(L1751/1,Map!E:G,3,FALSE)</f>
        <v>KY-CENTRAL</v>
      </c>
    </row>
    <row r="1752" spans="1:14" hidden="1">
      <c r="A1752" s="39" t="s">
        <v>95</v>
      </c>
      <c r="B1752" s="39" t="s">
        <v>96</v>
      </c>
      <c r="C1752" s="39" t="s">
        <v>56</v>
      </c>
      <c r="D1752" s="43">
        <v>43208</v>
      </c>
      <c r="E1752" s="39" t="s">
        <v>35</v>
      </c>
      <c r="F1752" s="39" t="s">
        <v>46</v>
      </c>
      <c r="G1752" s="39" t="s">
        <v>275</v>
      </c>
      <c r="H1752" s="39" t="s">
        <v>1410</v>
      </c>
      <c r="I1752" s="39" t="s">
        <v>244</v>
      </c>
      <c r="J1752" s="44">
        <v>18.87</v>
      </c>
      <c r="K1752" s="39" t="s">
        <v>100</v>
      </c>
      <c r="L1752" s="39" t="s">
        <v>60</v>
      </c>
      <c r="M1752" s="39" t="str">
        <f>+VLOOKUP(C1752/1,Map!A:B,2,FALSE)</f>
        <v>Other revenue - late payment charge</v>
      </c>
      <c r="N1752" s="39" t="str">
        <f>+VLOOKUP(L1752/1,Map!E:G,3,FALSE)</f>
        <v>KY-CENTRAL</v>
      </c>
    </row>
    <row r="1753" spans="1:14" hidden="1">
      <c r="A1753" s="39" t="s">
        <v>95</v>
      </c>
      <c r="B1753" s="39" t="s">
        <v>96</v>
      </c>
      <c r="C1753" s="39" t="s">
        <v>56</v>
      </c>
      <c r="D1753" s="43">
        <v>43208</v>
      </c>
      <c r="E1753" s="39" t="s">
        <v>35</v>
      </c>
      <c r="F1753" s="39" t="s">
        <v>46</v>
      </c>
      <c r="G1753" s="39" t="s">
        <v>275</v>
      </c>
      <c r="H1753" s="39" t="s">
        <v>1411</v>
      </c>
      <c r="I1753" s="39" t="s">
        <v>244</v>
      </c>
      <c r="J1753" s="44">
        <v>94.1</v>
      </c>
      <c r="K1753" s="39" t="s">
        <v>100</v>
      </c>
      <c r="L1753" s="39" t="s">
        <v>60</v>
      </c>
      <c r="M1753" s="39" t="str">
        <f>+VLOOKUP(C1753/1,Map!A:B,2,FALSE)</f>
        <v>Other revenue - late payment charge</v>
      </c>
      <c r="N1753" s="39" t="str">
        <f>+VLOOKUP(L1753/1,Map!E:G,3,FALSE)</f>
        <v>KY-CENTRAL</v>
      </c>
    </row>
    <row r="1754" spans="1:14" hidden="1">
      <c r="A1754" s="39" t="s">
        <v>95</v>
      </c>
      <c r="B1754" s="39" t="s">
        <v>96</v>
      </c>
      <c r="C1754" s="39" t="s">
        <v>56</v>
      </c>
      <c r="D1754" s="43">
        <v>43207</v>
      </c>
      <c r="E1754" s="39" t="s">
        <v>35</v>
      </c>
      <c r="F1754" s="39" t="s">
        <v>46</v>
      </c>
      <c r="G1754" s="39" t="s">
        <v>275</v>
      </c>
      <c r="H1754" s="39" t="s">
        <v>1412</v>
      </c>
      <c r="I1754" s="39" t="s">
        <v>244</v>
      </c>
      <c r="J1754" s="44">
        <v>27.59</v>
      </c>
      <c r="K1754" s="39" t="s">
        <v>100</v>
      </c>
      <c r="L1754" s="39" t="s">
        <v>60</v>
      </c>
      <c r="M1754" s="39" t="str">
        <f>+VLOOKUP(C1754/1,Map!A:B,2,FALSE)</f>
        <v>Other revenue - late payment charge</v>
      </c>
      <c r="N1754" s="39" t="str">
        <f>+VLOOKUP(L1754/1,Map!E:G,3,FALSE)</f>
        <v>KY-CENTRAL</v>
      </c>
    </row>
    <row r="1755" spans="1:14" hidden="1">
      <c r="A1755" s="39" t="s">
        <v>95</v>
      </c>
      <c r="B1755" s="39" t="s">
        <v>96</v>
      </c>
      <c r="C1755" s="39" t="s">
        <v>56</v>
      </c>
      <c r="D1755" s="43">
        <v>43207</v>
      </c>
      <c r="E1755" s="39" t="s">
        <v>35</v>
      </c>
      <c r="F1755" s="39" t="s">
        <v>46</v>
      </c>
      <c r="G1755" s="39" t="s">
        <v>275</v>
      </c>
      <c r="H1755" s="39" t="s">
        <v>1413</v>
      </c>
      <c r="I1755" s="39" t="s">
        <v>99</v>
      </c>
      <c r="J1755" s="44">
        <v>-39.21</v>
      </c>
      <c r="K1755" s="39" t="s">
        <v>100</v>
      </c>
      <c r="L1755" s="39" t="s">
        <v>60</v>
      </c>
      <c r="M1755" s="39" t="str">
        <f>+VLOOKUP(C1755/1,Map!A:B,2,FALSE)</f>
        <v>Other revenue - late payment charge</v>
      </c>
      <c r="N1755" s="39" t="str">
        <f>+VLOOKUP(L1755/1,Map!E:G,3,FALSE)</f>
        <v>KY-CENTRAL</v>
      </c>
    </row>
    <row r="1756" spans="1:14" hidden="1">
      <c r="A1756" s="39" t="s">
        <v>95</v>
      </c>
      <c r="B1756" s="39" t="s">
        <v>96</v>
      </c>
      <c r="C1756" s="39" t="s">
        <v>56</v>
      </c>
      <c r="D1756" s="43">
        <v>43208</v>
      </c>
      <c r="E1756" s="39" t="s">
        <v>35</v>
      </c>
      <c r="F1756" s="39" t="s">
        <v>46</v>
      </c>
      <c r="G1756" s="39" t="s">
        <v>275</v>
      </c>
      <c r="H1756" s="39" t="s">
        <v>1414</v>
      </c>
      <c r="I1756" s="39" t="s">
        <v>99</v>
      </c>
      <c r="J1756" s="44">
        <v>-34.86</v>
      </c>
      <c r="K1756" s="39" t="s">
        <v>100</v>
      </c>
      <c r="L1756" s="39" t="s">
        <v>60</v>
      </c>
      <c r="M1756" s="39" t="str">
        <f>+VLOOKUP(C1756/1,Map!A:B,2,FALSE)</f>
        <v>Other revenue - late payment charge</v>
      </c>
      <c r="N1756" s="39" t="str">
        <f>+VLOOKUP(L1756/1,Map!E:G,3,FALSE)</f>
        <v>KY-CENTRAL</v>
      </c>
    </row>
    <row r="1757" spans="1:14" hidden="1">
      <c r="A1757" s="39" t="s">
        <v>95</v>
      </c>
      <c r="B1757" s="39" t="s">
        <v>96</v>
      </c>
      <c r="C1757" s="39" t="s">
        <v>56</v>
      </c>
      <c r="D1757" s="43">
        <v>43201</v>
      </c>
      <c r="E1757" s="39" t="s">
        <v>35</v>
      </c>
      <c r="F1757" s="39" t="s">
        <v>46</v>
      </c>
      <c r="G1757" s="39" t="s">
        <v>275</v>
      </c>
      <c r="H1757" s="39" t="s">
        <v>1415</v>
      </c>
      <c r="I1757" s="39" t="s">
        <v>244</v>
      </c>
      <c r="J1757" s="44">
        <v>2.74</v>
      </c>
      <c r="K1757" s="39" t="s">
        <v>100</v>
      </c>
      <c r="L1757" s="39" t="s">
        <v>60</v>
      </c>
      <c r="M1757" s="39" t="str">
        <f>+VLOOKUP(C1757/1,Map!A:B,2,FALSE)</f>
        <v>Other revenue - late payment charge</v>
      </c>
      <c r="N1757" s="39" t="str">
        <f>+VLOOKUP(L1757/1,Map!E:G,3,FALSE)</f>
        <v>KY-CENTRAL</v>
      </c>
    </row>
    <row r="1758" spans="1:14" hidden="1">
      <c r="A1758" s="39" t="s">
        <v>95</v>
      </c>
      <c r="B1758" s="39" t="s">
        <v>96</v>
      </c>
      <c r="C1758" s="39" t="s">
        <v>56</v>
      </c>
      <c r="D1758" s="43">
        <v>43206</v>
      </c>
      <c r="E1758" s="39" t="s">
        <v>35</v>
      </c>
      <c r="F1758" s="39" t="s">
        <v>46</v>
      </c>
      <c r="G1758" s="39" t="s">
        <v>275</v>
      </c>
      <c r="H1758" s="39" t="s">
        <v>1416</v>
      </c>
      <c r="I1758" s="39" t="s">
        <v>244</v>
      </c>
      <c r="J1758" s="44">
        <v>3.33</v>
      </c>
      <c r="K1758" s="39" t="s">
        <v>100</v>
      </c>
      <c r="L1758" s="39" t="s">
        <v>60</v>
      </c>
      <c r="M1758" s="39" t="str">
        <f>+VLOOKUP(C1758/1,Map!A:B,2,FALSE)</f>
        <v>Other revenue - late payment charge</v>
      </c>
      <c r="N1758" s="39" t="str">
        <f>+VLOOKUP(L1758/1,Map!E:G,3,FALSE)</f>
        <v>KY-CENTRAL</v>
      </c>
    </row>
    <row r="1759" spans="1:14" hidden="1">
      <c r="A1759" s="39" t="s">
        <v>95</v>
      </c>
      <c r="B1759" s="39" t="s">
        <v>96</v>
      </c>
      <c r="C1759" s="39" t="s">
        <v>56</v>
      </c>
      <c r="D1759" s="43">
        <v>43207</v>
      </c>
      <c r="E1759" s="39" t="s">
        <v>35</v>
      </c>
      <c r="F1759" s="39" t="s">
        <v>46</v>
      </c>
      <c r="G1759" s="39" t="s">
        <v>275</v>
      </c>
      <c r="H1759" s="39" t="s">
        <v>1417</v>
      </c>
      <c r="I1759" s="39" t="s">
        <v>99</v>
      </c>
      <c r="J1759" s="44">
        <v>-63.43</v>
      </c>
      <c r="K1759" s="39" t="s">
        <v>100</v>
      </c>
      <c r="L1759" s="39" t="s">
        <v>60</v>
      </c>
      <c r="M1759" s="39" t="str">
        <f>+VLOOKUP(C1759/1,Map!A:B,2,FALSE)</f>
        <v>Other revenue - late payment charge</v>
      </c>
      <c r="N1759" s="39" t="str">
        <f>+VLOOKUP(L1759/1,Map!E:G,3,FALSE)</f>
        <v>KY-CENTRAL</v>
      </c>
    </row>
    <row r="1760" spans="1:14" hidden="1">
      <c r="A1760" s="39" t="s">
        <v>95</v>
      </c>
      <c r="B1760" s="39" t="s">
        <v>96</v>
      </c>
      <c r="C1760" s="39" t="s">
        <v>56</v>
      </c>
      <c r="D1760" s="43">
        <v>43209</v>
      </c>
      <c r="E1760" s="39" t="s">
        <v>35</v>
      </c>
      <c r="F1760" s="39" t="s">
        <v>46</v>
      </c>
      <c r="G1760" s="39" t="s">
        <v>275</v>
      </c>
      <c r="H1760" s="39" t="s">
        <v>1418</v>
      </c>
      <c r="I1760" s="39" t="s">
        <v>99</v>
      </c>
      <c r="J1760" s="44">
        <v>-6.49</v>
      </c>
      <c r="K1760" s="39" t="s">
        <v>100</v>
      </c>
      <c r="L1760" s="39" t="s">
        <v>64</v>
      </c>
      <c r="M1760" s="39" t="str">
        <f>+VLOOKUP(C1760/1,Map!A:B,2,FALSE)</f>
        <v>Other revenue - late payment charge</v>
      </c>
      <c r="N1760" s="39" t="str">
        <f>+VLOOKUP(L1760/1,Map!E:G,3,FALSE)</f>
        <v>KY-NORTH</v>
      </c>
    </row>
    <row r="1761" spans="1:14" hidden="1">
      <c r="A1761" s="39" t="s">
        <v>95</v>
      </c>
      <c r="B1761" s="39" t="s">
        <v>96</v>
      </c>
      <c r="C1761" s="39" t="s">
        <v>56</v>
      </c>
      <c r="D1761" s="43">
        <v>43209</v>
      </c>
      <c r="E1761" s="39" t="s">
        <v>35</v>
      </c>
      <c r="F1761" s="39" t="s">
        <v>46</v>
      </c>
      <c r="G1761" s="39" t="s">
        <v>275</v>
      </c>
      <c r="H1761" s="39" t="s">
        <v>1418</v>
      </c>
      <c r="I1761" s="39" t="s">
        <v>99</v>
      </c>
      <c r="J1761" s="44">
        <v>-2612.5300000000002</v>
      </c>
      <c r="K1761" s="39" t="s">
        <v>100</v>
      </c>
      <c r="L1761" s="39" t="s">
        <v>60</v>
      </c>
      <c r="M1761" s="39" t="str">
        <f>+VLOOKUP(C1761/1,Map!A:B,2,FALSE)</f>
        <v>Other revenue - late payment charge</v>
      </c>
      <c r="N1761" s="39" t="str">
        <f>+VLOOKUP(L1761/1,Map!E:G,3,FALSE)</f>
        <v>KY-CENTRAL</v>
      </c>
    </row>
    <row r="1762" spans="1:14" hidden="1">
      <c r="A1762" s="39" t="s">
        <v>95</v>
      </c>
      <c r="B1762" s="39" t="s">
        <v>96</v>
      </c>
      <c r="C1762" s="39" t="s">
        <v>56</v>
      </c>
      <c r="D1762" s="43">
        <v>43202</v>
      </c>
      <c r="E1762" s="39" t="s">
        <v>35</v>
      </c>
      <c r="F1762" s="39" t="s">
        <v>46</v>
      </c>
      <c r="G1762" s="39" t="s">
        <v>275</v>
      </c>
      <c r="H1762" s="39" t="s">
        <v>1419</v>
      </c>
      <c r="I1762" s="39" t="s">
        <v>244</v>
      </c>
      <c r="J1762" s="44">
        <v>1.45</v>
      </c>
      <c r="K1762" s="39" t="s">
        <v>100</v>
      </c>
      <c r="L1762" s="39" t="s">
        <v>60</v>
      </c>
      <c r="M1762" s="39" t="str">
        <f>+VLOOKUP(C1762/1,Map!A:B,2,FALSE)</f>
        <v>Other revenue - late payment charge</v>
      </c>
      <c r="N1762" s="39" t="str">
        <f>+VLOOKUP(L1762/1,Map!E:G,3,FALSE)</f>
        <v>KY-CENTRAL</v>
      </c>
    </row>
    <row r="1763" spans="1:14" hidden="1">
      <c r="A1763" s="39" t="s">
        <v>95</v>
      </c>
      <c r="B1763" s="39" t="s">
        <v>96</v>
      </c>
      <c r="C1763" s="39" t="s">
        <v>56</v>
      </c>
      <c r="D1763" s="43">
        <v>43208</v>
      </c>
      <c r="E1763" s="39" t="s">
        <v>35</v>
      </c>
      <c r="F1763" s="39" t="s">
        <v>46</v>
      </c>
      <c r="G1763" s="39" t="s">
        <v>275</v>
      </c>
      <c r="H1763" s="39" t="s">
        <v>1420</v>
      </c>
      <c r="I1763" s="39" t="s">
        <v>244</v>
      </c>
      <c r="J1763" s="44">
        <v>2.96</v>
      </c>
      <c r="K1763" s="39" t="s">
        <v>100</v>
      </c>
      <c r="L1763" s="39" t="s">
        <v>60</v>
      </c>
      <c r="M1763" s="39" t="str">
        <f>+VLOOKUP(C1763/1,Map!A:B,2,FALSE)</f>
        <v>Other revenue - late payment charge</v>
      </c>
      <c r="N1763" s="39" t="str">
        <f>+VLOOKUP(L1763/1,Map!E:G,3,FALSE)</f>
        <v>KY-CENTRAL</v>
      </c>
    </row>
    <row r="1764" spans="1:14" hidden="1">
      <c r="A1764" s="39" t="s">
        <v>95</v>
      </c>
      <c r="B1764" s="39" t="s">
        <v>96</v>
      </c>
      <c r="C1764" s="39" t="s">
        <v>56</v>
      </c>
      <c r="D1764" s="43">
        <v>43209</v>
      </c>
      <c r="E1764" s="39" t="s">
        <v>35</v>
      </c>
      <c r="F1764" s="39" t="s">
        <v>46</v>
      </c>
      <c r="G1764" s="39" t="s">
        <v>275</v>
      </c>
      <c r="H1764" s="39" t="s">
        <v>1421</v>
      </c>
      <c r="I1764" s="39" t="s">
        <v>244</v>
      </c>
      <c r="J1764" s="44">
        <v>21.55</v>
      </c>
      <c r="K1764" s="39" t="s">
        <v>100</v>
      </c>
      <c r="L1764" s="39" t="s">
        <v>60</v>
      </c>
      <c r="M1764" s="39" t="str">
        <f>+VLOOKUP(C1764/1,Map!A:B,2,FALSE)</f>
        <v>Other revenue - late payment charge</v>
      </c>
      <c r="N1764" s="39" t="str">
        <f>+VLOOKUP(L1764/1,Map!E:G,3,FALSE)</f>
        <v>KY-CENTRAL</v>
      </c>
    </row>
    <row r="1765" spans="1:14" hidden="1">
      <c r="A1765" s="39" t="s">
        <v>95</v>
      </c>
      <c r="B1765" s="39" t="s">
        <v>96</v>
      </c>
      <c r="C1765" s="39" t="s">
        <v>56</v>
      </c>
      <c r="D1765" s="43">
        <v>43208</v>
      </c>
      <c r="E1765" s="39" t="s">
        <v>35</v>
      </c>
      <c r="F1765" s="39" t="s">
        <v>46</v>
      </c>
      <c r="G1765" s="39" t="s">
        <v>275</v>
      </c>
      <c r="H1765" s="39" t="s">
        <v>1422</v>
      </c>
      <c r="I1765" s="39" t="s">
        <v>99</v>
      </c>
      <c r="J1765" s="44">
        <v>-2.13</v>
      </c>
      <c r="K1765" s="39" t="s">
        <v>100</v>
      </c>
      <c r="L1765" s="39" t="s">
        <v>60</v>
      </c>
      <c r="M1765" s="39" t="str">
        <f>+VLOOKUP(C1765/1,Map!A:B,2,FALSE)</f>
        <v>Other revenue - late payment charge</v>
      </c>
      <c r="N1765" s="39" t="str">
        <f>+VLOOKUP(L1765/1,Map!E:G,3,FALSE)</f>
        <v>KY-CENTRAL</v>
      </c>
    </row>
    <row r="1766" spans="1:14" hidden="1">
      <c r="A1766" s="39" t="s">
        <v>95</v>
      </c>
      <c r="B1766" s="39" t="s">
        <v>96</v>
      </c>
      <c r="C1766" s="39" t="s">
        <v>56</v>
      </c>
      <c r="D1766" s="43">
        <v>43209</v>
      </c>
      <c r="E1766" s="39" t="s">
        <v>35</v>
      </c>
      <c r="F1766" s="39" t="s">
        <v>46</v>
      </c>
      <c r="G1766" s="39" t="s">
        <v>275</v>
      </c>
      <c r="H1766" s="39" t="s">
        <v>1423</v>
      </c>
      <c r="I1766" s="39" t="s">
        <v>99</v>
      </c>
      <c r="J1766" s="44">
        <v>-250.41</v>
      </c>
      <c r="K1766" s="39" t="s">
        <v>100</v>
      </c>
      <c r="L1766" s="39" t="s">
        <v>60</v>
      </c>
      <c r="M1766" s="39" t="str">
        <f>+VLOOKUP(C1766/1,Map!A:B,2,FALSE)</f>
        <v>Other revenue - late payment charge</v>
      </c>
      <c r="N1766" s="39" t="str">
        <f>+VLOOKUP(L1766/1,Map!E:G,3,FALSE)</f>
        <v>KY-CENTRAL</v>
      </c>
    </row>
    <row r="1767" spans="1:14" hidden="1">
      <c r="A1767" s="39" t="s">
        <v>95</v>
      </c>
      <c r="B1767" s="39" t="s">
        <v>96</v>
      </c>
      <c r="C1767" s="39" t="s">
        <v>56</v>
      </c>
      <c r="D1767" s="43">
        <v>43209</v>
      </c>
      <c r="E1767" s="39" t="s">
        <v>35</v>
      </c>
      <c r="F1767" s="39" t="s">
        <v>46</v>
      </c>
      <c r="G1767" s="39" t="s">
        <v>275</v>
      </c>
      <c r="H1767" s="39" t="s">
        <v>1423</v>
      </c>
      <c r="I1767" s="39" t="s">
        <v>99</v>
      </c>
      <c r="J1767" s="44">
        <v>-3.31</v>
      </c>
      <c r="K1767" s="39" t="s">
        <v>100</v>
      </c>
      <c r="L1767" s="39" t="s">
        <v>58</v>
      </c>
      <c r="M1767" s="39" t="str">
        <f>+VLOOKUP(C1767/1,Map!A:B,2,FALSE)</f>
        <v>Other revenue - late payment charge</v>
      </c>
      <c r="N1767" s="39" t="str">
        <f>+VLOOKUP(L1767/1,Map!E:G,3,FALSE)</f>
        <v>KY-CORPORATE</v>
      </c>
    </row>
    <row r="1768" spans="1:14" hidden="1">
      <c r="A1768" s="39" t="s">
        <v>95</v>
      </c>
      <c r="B1768" s="39" t="s">
        <v>96</v>
      </c>
      <c r="C1768" s="39" t="s">
        <v>56</v>
      </c>
      <c r="D1768" s="43">
        <v>43210</v>
      </c>
      <c r="E1768" s="39" t="s">
        <v>35</v>
      </c>
      <c r="F1768" s="39" t="s">
        <v>46</v>
      </c>
      <c r="G1768" s="39" t="s">
        <v>275</v>
      </c>
      <c r="H1768" s="39" t="s">
        <v>1424</v>
      </c>
      <c r="I1768" s="39" t="s">
        <v>99</v>
      </c>
      <c r="J1768" s="44">
        <v>-2.14</v>
      </c>
      <c r="K1768" s="39" t="s">
        <v>100</v>
      </c>
      <c r="L1768" s="39" t="s">
        <v>58</v>
      </c>
      <c r="M1768" s="39" t="str">
        <f>+VLOOKUP(C1768/1,Map!A:B,2,FALSE)</f>
        <v>Other revenue - late payment charge</v>
      </c>
      <c r="N1768" s="39" t="str">
        <f>+VLOOKUP(L1768/1,Map!E:G,3,FALSE)</f>
        <v>KY-CORPORATE</v>
      </c>
    </row>
    <row r="1769" spans="1:14" hidden="1">
      <c r="A1769" s="39" t="s">
        <v>95</v>
      </c>
      <c r="B1769" s="39" t="s">
        <v>96</v>
      </c>
      <c r="C1769" s="39" t="s">
        <v>56</v>
      </c>
      <c r="D1769" s="43">
        <v>43210</v>
      </c>
      <c r="E1769" s="39" t="s">
        <v>35</v>
      </c>
      <c r="F1769" s="39" t="s">
        <v>46</v>
      </c>
      <c r="G1769" s="39" t="s">
        <v>275</v>
      </c>
      <c r="H1769" s="39" t="s">
        <v>1424</v>
      </c>
      <c r="I1769" s="39" t="s">
        <v>99</v>
      </c>
      <c r="J1769" s="44">
        <v>-226.61</v>
      </c>
      <c r="K1769" s="39" t="s">
        <v>100</v>
      </c>
      <c r="L1769" s="39" t="s">
        <v>64</v>
      </c>
      <c r="M1769" s="39" t="str">
        <f>+VLOOKUP(C1769/1,Map!A:B,2,FALSE)</f>
        <v>Other revenue - late payment charge</v>
      </c>
      <c r="N1769" s="39" t="str">
        <f>+VLOOKUP(L1769/1,Map!E:G,3,FALSE)</f>
        <v>KY-NORTH</v>
      </c>
    </row>
    <row r="1770" spans="1:14" hidden="1">
      <c r="A1770" s="39" t="s">
        <v>95</v>
      </c>
      <c r="B1770" s="39" t="s">
        <v>96</v>
      </c>
      <c r="C1770" s="39" t="s">
        <v>56</v>
      </c>
      <c r="D1770" s="43">
        <v>43210</v>
      </c>
      <c r="E1770" s="39" t="s">
        <v>35</v>
      </c>
      <c r="F1770" s="39" t="s">
        <v>46</v>
      </c>
      <c r="G1770" s="39" t="s">
        <v>275</v>
      </c>
      <c r="H1770" s="39" t="s">
        <v>1424</v>
      </c>
      <c r="I1770" s="39" t="s">
        <v>99</v>
      </c>
      <c r="J1770" s="44">
        <v>-4459.09</v>
      </c>
      <c r="K1770" s="39" t="s">
        <v>100</v>
      </c>
      <c r="L1770" s="39" t="s">
        <v>60</v>
      </c>
      <c r="M1770" s="39" t="str">
        <f>+VLOOKUP(C1770/1,Map!A:B,2,FALSE)</f>
        <v>Other revenue - late payment charge</v>
      </c>
      <c r="N1770" s="39" t="str">
        <f>+VLOOKUP(L1770/1,Map!E:G,3,FALSE)</f>
        <v>KY-CENTRAL</v>
      </c>
    </row>
    <row r="1771" spans="1:14" hidden="1">
      <c r="A1771" s="39" t="s">
        <v>95</v>
      </c>
      <c r="B1771" s="39" t="s">
        <v>96</v>
      </c>
      <c r="C1771" s="39" t="s">
        <v>56</v>
      </c>
      <c r="D1771" s="43">
        <v>43194</v>
      </c>
      <c r="E1771" s="39" t="s">
        <v>35</v>
      </c>
      <c r="F1771" s="39" t="s">
        <v>46</v>
      </c>
      <c r="G1771" s="39" t="s">
        <v>275</v>
      </c>
      <c r="H1771" s="39" t="s">
        <v>1425</v>
      </c>
      <c r="I1771" s="39" t="s">
        <v>244</v>
      </c>
      <c r="J1771" s="44">
        <v>1.81</v>
      </c>
      <c r="K1771" s="39" t="s">
        <v>100</v>
      </c>
      <c r="L1771" s="39" t="s">
        <v>60</v>
      </c>
      <c r="M1771" s="39" t="str">
        <f>+VLOOKUP(C1771/1,Map!A:B,2,FALSE)</f>
        <v>Other revenue - late payment charge</v>
      </c>
      <c r="N1771" s="39" t="str">
        <f>+VLOOKUP(L1771/1,Map!E:G,3,FALSE)</f>
        <v>KY-CENTRAL</v>
      </c>
    </row>
    <row r="1772" spans="1:14" hidden="1">
      <c r="A1772" s="39" t="s">
        <v>95</v>
      </c>
      <c r="B1772" s="39" t="s">
        <v>96</v>
      </c>
      <c r="C1772" s="39" t="s">
        <v>56</v>
      </c>
      <c r="D1772" s="43">
        <v>43200</v>
      </c>
      <c r="E1772" s="39" t="s">
        <v>35</v>
      </c>
      <c r="F1772" s="39" t="s">
        <v>46</v>
      </c>
      <c r="G1772" s="39" t="s">
        <v>275</v>
      </c>
      <c r="H1772" s="39" t="s">
        <v>1426</v>
      </c>
      <c r="I1772" s="39" t="s">
        <v>244</v>
      </c>
      <c r="J1772" s="44">
        <v>4.66</v>
      </c>
      <c r="K1772" s="39" t="s">
        <v>100</v>
      </c>
      <c r="L1772" s="39" t="s">
        <v>60</v>
      </c>
      <c r="M1772" s="39" t="str">
        <f>+VLOOKUP(C1772/1,Map!A:B,2,FALSE)</f>
        <v>Other revenue - late payment charge</v>
      </c>
      <c r="N1772" s="39" t="str">
        <f>+VLOOKUP(L1772/1,Map!E:G,3,FALSE)</f>
        <v>KY-CENTRAL</v>
      </c>
    </row>
    <row r="1773" spans="1:14" hidden="1">
      <c r="A1773" s="39" t="s">
        <v>95</v>
      </c>
      <c r="B1773" s="39" t="s">
        <v>96</v>
      </c>
      <c r="C1773" s="39" t="s">
        <v>56</v>
      </c>
      <c r="D1773" s="43">
        <v>43209</v>
      </c>
      <c r="E1773" s="39" t="s">
        <v>35</v>
      </c>
      <c r="F1773" s="39" t="s">
        <v>46</v>
      </c>
      <c r="G1773" s="39" t="s">
        <v>275</v>
      </c>
      <c r="H1773" s="39" t="s">
        <v>1427</v>
      </c>
      <c r="I1773" s="39" t="s">
        <v>244</v>
      </c>
      <c r="J1773" s="44">
        <v>5.28</v>
      </c>
      <c r="K1773" s="39" t="s">
        <v>100</v>
      </c>
      <c r="L1773" s="39" t="s">
        <v>60</v>
      </c>
      <c r="M1773" s="39" t="str">
        <f>+VLOOKUP(C1773/1,Map!A:B,2,FALSE)</f>
        <v>Other revenue - late payment charge</v>
      </c>
      <c r="N1773" s="39" t="str">
        <f>+VLOOKUP(L1773/1,Map!E:G,3,FALSE)</f>
        <v>KY-CENTRAL</v>
      </c>
    </row>
    <row r="1774" spans="1:14" hidden="1">
      <c r="A1774" s="39" t="s">
        <v>95</v>
      </c>
      <c r="B1774" s="39" t="s">
        <v>96</v>
      </c>
      <c r="C1774" s="39" t="s">
        <v>56</v>
      </c>
      <c r="D1774" s="43">
        <v>43210</v>
      </c>
      <c r="E1774" s="39" t="s">
        <v>35</v>
      </c>
      <c r="F1774" s="39" t="s">
        <v>46</v>
      </c>
      <c r="G1774" s="39" t="s">
        <v>275</v>
      </c>
      <c r="H1774" s="39" t="s">
        <v>1428</v>
      </c>
      <c r="I1774" s="39" t="s">
        <v>244</v>
      </c>
      <c r="J1774" s="44">
        <v>6.73</v>
      </c>
      <c r="K1774" s="39" t="s">
        <v>100</v>
      </c>
      <c r="L1774" s="39" t="s">
        <v>66</v>
      </c>
      <c r="M1774" s="39" t="str">
        <f>+VLOOKUP(C1774/1,Map!A:B,2,FALSE)</f>
        <v>Other revenue - late payment charge</v>
      </c>
      <c r="N1774" s="39" t="str">
        <f>+VLOOKUP(L1774/1,Map!E:G,3,FALSE)</f>
        <v>KY-OWENTON WW</v>
      </c>
    </row>
    <row r="1775" spans="1:14" hidden="1">
      <c r="A1775" s="39" t="s">
        <v>95</v>
      </c>
      <c r="B1775" s="39" t="s">
        <v>96</v>
      </c>
      <c r="C1775" s="39" t="s">
        <v>56</v>
      </c>
      <c r="D1775" s="43">
        <v>43209</v>
      </c>
      <c r="E1775" s="39" t="s">
        <v>35</v>
      </c>
      <c r="F1775" s="39" t="s">
        <v>46</v>
      </c>
      <c r="G1775" s="39" t="s">
        <v>275</v>
      </c>
      <c r="H1775" s="39" t="s">
        <v>1429</v>
      </c>
      <c r="I1775" s="39" t="s">
        <v>244</v>
      </c>
      <c r="J1775" s="44">
        <v>2.27</v>
      </c>
      <c r="K1775" s="39" t="s">
        <v>100</v>
      </c>
      <c r="L1775" s="39" t="s">
        <v>60</v>
      </c>
      <c r="M1775" s="39" t="str">
        <f>+VLOOKUP(C1775/1,Map!A:B,2,FALSE)</f>
        <v>Other revenue - late payment charge</v>
      </c>
      <c r="N1775" s="39" t="str">
        <f>+VLOOKUP(L1775/1,Map!E:G,3,FALSE)</f>
        <v>KY-CENTRAL</v>
      </c>
    </row>
    <row r="1776" spans="1:14" hidden="1">
      <c r="A1776" s="39" t="s">
        <v>95</v>
      </c>
      <c r="B1776" s="39" t="s">
        <v>96</v>
      </c>
      <c r="C1776" s="39" t="s">
        <v>56</v>
      </c>
      <c r="D1776" s="43">
        <v>43210</v>
      </c>
      <c r="E1776" s="39" t="s">
        <v>35</v>
      </c>
      <c r="F1776" s="39" t="s">
        <v>46</v>
      </c>
      <c r="G1776" s="39" t="s">
        <v>275</v>
      </c>
      <c r="H1776" s="39" t="s">
        <v>1430</v>
      </c>
      <c r="I1776" s="39" t="s">
        <v>244</v>
      </c>
      <c r="J1776" s="44">
        <v>41.96</v>
      </c>
      <c r="K1776" s="39" t="s">
        <v>100</v>
      </c>
      <c r="L1776" s="39" t="s">
        <v>60</v>
      </c>
      <c r="M1776" s="39" t="str">
        <f>+VLOOKUP(C1776/1,Map!A:B,2,FALSE)</f>
        <v>Other revenue - late payment charge</v>
      </c>
      <c r="N1776" s="39" t="str">
        <f>+VLOOKUP(L1776/1,Map!E:G,3,FALSE)</f>
        <v>KY-CENTRAL</v>
      </c>
    </row>
    <row r="1777" spans="1:14" hidden="1">
      <c r="A1777" s="39" t="s">
        <v>95</v>
      </c>
      <c r="B1777" s="39" t="s">
        <v>96</v>
      </c>
      <c r="C1777" s="39" t="s">
        <v>56</v>
      </c>
      <c r="D1777" s="43">
        <v>43209</v>
      </c>
      <c r="E1777" s="39" t="s">
        <v>35</v>
      </c>
      <c r="F1777" s="39" t="s">
        <v>46</v>
      </c>
      <c r="G1777" s="39" t="s">
        <v>275</v>
      </c>
      <c r="H1777" s="39" t="s">
        <v>1431</v>
      </c>
      <c r="I1777" s="39" t="s">
        <v>99</v>
      </c>
      <c r="J1777" s="44">
        <v>-80.37</v>
      </c>
      <c r="K1777" s="39" t="s">
        <v>100</v>
      </c>
      <c r="L1777" s="39" t="s">
        <v>60</v>
      </c>
      <c r="M1777" s="39" t="str">
        <f>+VLOOKUP(C1777/1,Map!A:B,2,FALSE)</f>
        <v>Other revenue - late payment charge</v>
      </c>
      <c r="N1777" s="39" t="str">
        <f>+VLOOKUP(L1777/1,Map!E:G,3,FALSE)</f>
        <v>KY-CENTRAL</v>
      </c>
    </row>
    <row r="1778" spans="1:14" hidden="1">
      <c r="A1778" s="39" t="s">
        <v>95</v>
      </c>
      <c r="B1778" s="39" t="s">
        <v>96</v>
      </c>
      <c r="C1778" s="39" t="s">
        <v>56</v>
      </c>
      <c r="D1778" s="43">
        <v>43210</v>
      </c>
      <c r="E1778" s="39" t="s">
        <v>35</v>
      </c>
      <c r="F1778" s="39" t="s">
        <v>46</v>
      </c>
      <c r="G1778" s="39" t="s">
        <v>275</v>
      </c>
      <c r="H1778" s="39" t="s">
        <v>1432</v>
      </c>
      <c r="I1778" s="39" t="s">
        <v>99</v>
      </c>
      <c r="J1778" s="44">
        <v>-2.13</v>
      </c>
      <c r="K1778" s="39" t="s">
        <v>100</v>
      </c>
      <c r="L1778" s="39" t="s">
        <v>66</v>
      </c>
      <c r="M1778" s="39" t="str">
        <f>+VLOOKUP(C1778/1,Map!A:B,2,FALSE)</f>
        <v>Other revenue - late payment charge</v>
      </c>
      <c r="N1778" s="39" t="str">
        <f>+VLOOKUP(L1778/1,Map!E:G,3,FALSE)</f>
        <v>KY-OWENTON WW</v>
      </c>
    </row>
    <row r="1779" spans="1:14" hidden="1">
      <c r="A1779" s="39" t="s">
        <v>95</v>
      </c>
      <c r="B1779" s="39" t="s">
        <v>96</v>
      </c>
      <c r="C1779" s="39" t="s">
        <v>56</v>
      </c>
      <c r="D1779" s="43">
        <v>43210</v>
      </c>
      <c r="E1779" s="39" t="s">
        <v>35</v>
      </c>
      <c r="F1779" s="39" t="s">
        <v>46</v>
      </c>
      <c r="G1779" s="39" t="s">
        <v>275</v>
      </c>
      <c r="H1779" s="39" t="s">
        <v>1433</v>
      </c>
      <c r="I1779" s="39" t="s">
        <v>99</v>
      </c>
      <c r="J1779" s="44">
        <v>-35.81</v>
      </c>
      <c r="K1779" s="39" t="s">
        <v>100</v>
      </c>
      <c r="L1779" s="39" t="s">
        <v>60</v>
      </c>
      <c r="M1779" s="39" t="str">
        <f>+VLOOKUP(C1779/1,Map!A:B,2,FALSE)</f>
        <v>Other revenue - late payment charge</v>
      </c>
      <c r="N1779" s="39" t="str">
        <f>+VLOOKUP(L1779/1,Map!E:G,3,FALSE)</f>
        <v>KY-CENTRAL</v>
      </c>
    </row>
    <row r="1780" spans="1:14" hidden="1">
      <c r="A1780" s="39" t="s">
        <v>95</v>
      </c>
      <c r="B1780" s="39" t="s">
        <v>96</v>
      </c>
      <c r="C1780" s="39" t="s">
        <v>56</v>
      </c>
      <c r="D1780" s="43">
        <v>43195</v>
      </c>
      <c r="E1780" s="39" t="s">
        <v>35</v>
      </c>
      <c r="F1780" s="39" t="s">
        <v>46</v>
      </c>
      <c r="G1780" s="39" t="s">
        <v>275</v>
      </c>
      <c r="H1780" s="39" t="s">
        <v>1434</v>
      </c>
      <c r="I1780" s="39" t="s">
        <v>244</v>
      </c>
      <c r="J1780" s="44">
        <v>2.8</v>
      </c>
      <c r="K1780" s="39" t="s">
        <v>100</v>
      </c>
      <c r="L1780" s="39" t="s">
        <v>60</v>
      </c>
      <c r="M1780" s="39" t="str">
        <f>+VLOOKUP(C1780/1,Map!A:B,2,FALSE)</f>
        <v>Other revenue - late payment charge</v>
      </c>
      <c r="N1780" s="39" t="str">
        <f>+VLOOKUP(L1780/1,Map!E:G,3,FALSE)</f>
        <v>KY-CENTRAL</v>
      </c>
    </row>
    <row r="1781" spans="1:14" hidden="1">
      <c r="A1781" s="39" t="s">
        <v>95</v>
      </c>
      <c r="B1781" s="39" t="s">
        <v>96</v>
      </c>
      <c r="C1781" s="39" t="s">
        <v>56</v>
      </c>
      <c r="D1781" s="43">
        <v>43210</v>
      </c>
      <c r="E1781" s="39" t="s">
        <v>35</v>
      </c>
      <c r="F1781" s="39" t="s">
        <v>46</v>
      </c>
      <c r="G1781" s="39" t="s">
        <v>275</v>
      </c>
      <c r="H1781" s="39" t="s">
        <v>1435</v>
      </c>
      <c r="I1781" s="39" t="s">
        <v>244</v>
      </c>
      <c r="J1781" s="44">
        <v>1.68</v>
      </c>
      <c r="K1781" s="39" t="s">
        <v>100</v>
      </c>
      <c r="L1781" s="39" t="s">
        <v>60</v>
      </c>
      <c r="M1781" s="39" t="str">
        <f>+VLOOKUP(C1781/1,Map!A:B,2,FALSE)</f>
        <v>Other revenue - late payment charge</v>
      </c>
      <c r="N1781" s="39" t="str">
        <f>+VLOOKUP(L1781/1,Map!E:G,3,FALSE)</f>
        <v>KY-CENTRAL</v>
      </c>
    </row>
    <row r="1782" spans="1:14" hidden="1">
      <c r="A1782" s="39" t="s">
        <v>95</v>
      </c>
      <c r="B1782" s="39" t="s">
        <v>96</v>
      </c>
      <c r="C1782" s="39" t="s">
        <v>56</v>
      </c>
      <c r="D1782" s="43">
        <v>43209</v>
      </c>
      <c r="E1782" s="39" t="s">
        <v>35</v>
      </c>
      <c r="F1782" s="39" t="s">
        <v>46</v>
      </c>
      <c r="G1782" s="39" t="s">
        <v>275</v>
      </c>
      <c r="H1782" s="39" t="s">
        <v>1436</v>
      </c>
      <c r="I1782" s="39" t="s">
        <v>244</v>
      </c>
      <c r="J1782" s="44">
        <v>3.7</v>
      </c>
      <c r="K1782" s="39" t="s">
        <v>100</v>
      </c>
      <c r="L1782" s="39" t="s">
        <v>60</v>
      </c>
      <c r="M1782" s="39" t="str">
        <f>+VLOOKUP(C1782/1,Map!A:B,2,FALSE)</f>
        <v>Other revenue - late payment charge</v>
      </c>
      <c r="N1782" s="39" t="str">
        <f>+VLOOKUP(L1782/1,Map!E:G,3,FALSE)</f>
        <v>KY-CENTRAL</v>
      </c>
    </row>
    <row r="1783" spans="1:14" hidden="1">
      <c r="A1783" s="39" t="s">
        <v>95</v>
      </c>
      <c r="B1783" s="39" t="s">
        <v>96</v>
      </c>
      <c r="C1783" s="39" t="s">
        <v>56</v>
      </c>
      <c r="D1783" s="43">
        <v>43210</v>
      </c>
      <c r="E1783" s="39" t="s">
        <v>35</v>
      </c>
      <c r="F1783" s="39" t="s">
        <v>46</v>
      </c>
      <c r="G1783" s="39" t="s">
        <v>275</v>
      </c>
      <c r="H1783" s="39" t="s">
        <v>1437</v>
      </c>
      <c r="I1783" s="39" t="s">
        <v>244</v>
      </c>
      <c r="J1783" s="44">
        <v>7.63</v>
      </c>
      <c r="K1783" s="39" t="s">
        <v>100</v>
      </c>
      <c r="L1783" s="39" t="s">
        <v>60</v>
      </c>
      <c r="M1783" s="39" t="str">
        <f>+VLOOKUP(C1783/1,Map!A:B,2,FALSE)</f>
        <v>Other revenue - late payment charge</v>
      </c>
      <c r="N1783" s="39" t="str">
        <f>+VLOOKUP(L1783/1,Map!E:G,3,FALSE)</f>
        <v>KY-CENTRAL</v>
      </c>
    </row>
    <row r="1784" spans="1:14" hidden="1">
      <c r="A1784" s="39" t="s">
        <v>95</v>
      </c>
      <c r="B1784" s="39" t="s">
        <v>96</v>
      </c>
      <c r="C1784" s="39" t="s">
        <v>56</v>
      </c>
      <c r="D1784" s="43">
        <v>43213</v>
      </c>
      <c r="E1784" s="39" t="s">
        <v>35</v>
      </c>
      <c r="F1784" s="39" t="s">
        <v>46</v>
      </c>
      <c r="G1784" s="39" t="s">
        <v>275</v>
      </c>
      <c r="H1784" s="39" t="s">
        <v>1438</v>
      </c>
      <c r="I1784" s="39" t="s">
        <v>99</v>
      </c>
      <c r="J1784" s="44">
        <v>-5.0199999999999996</v>
      </c>
      <c r="K1784" s="39" t="s">
        <v>100</v>
      </c>
      <c r="L1784" s="39" t="s">
        <v>58</v>
      </c>
      <c r="M1784" s="39" t="str">
        <f>+VLOOKUP(C1784/1,Map!A:B,2,FALSE)</f>
        <v>Other revenue - late payment charge</v>
      </c>
      <c r="N1784" s="39" t="str">
        <f>+VLOOKUP(L1784/1,Map!E:G,3,FALSE)</f>
        <v>KY-CORPORATE</v>
      </c>
    </row>
    <row r="1785" spans="1:14" hidden="1">
      <c r="A1785" s="39" t="s">
        <v>95</v>
      </c>
      <c r="B1785" s="39" t="s">
        <v>96</v>
      </c>
      <c r="C1785" s="39" t="s">
        <v>56</v>
      </c>
      <c r="D1785" s="43">
        <v>43213</v>
      </c>
      <c r="E1785" s="39" t="s">
        <v>35</v>
      </c>
      <c r="F1785" s="39" t="s">
        <v>46</v>
      </c>
      <c r="G1785" s="39" t="s">
        <v>275</v>
      </c>
      <c r="H1785" s="39" t="s">
        <v>1438</v>
      </c>
      <c r="I1785" s="39" t="s">
        <v>99</v>
      </c>
      <c r="J1785" s="44">
        <v>-2831.59</v>
      </c>
      <c r="K1785" s="39" t="s">
        <v>100</v>
      </c>
      <c r="L1785" s="39" t="s">
        <v>60</v>
      </c>
      <c r="M1785" s="39" t="str">
        <f>+VLOOKUP(C1785/1,Map!A:B,2,FALSE)</f>
        <v>Other revenue - late payment charge</v>
      </c>
      <c r="N1785" s="39" t="str">
        <f>+VLOOKUP(L1785/1,Map!E:G,3,FALSE)</f>
        <v>KY-CENTRAL</v>
      </c>
    </row>
    <row r="1786" spans="1:14" hidden="1">
      <c r="A1786" s="39" t="s">
        <v>95</v>
      </c>
      <c r="B1786" s="39" t="s">
        <v>96</v>
      </c>
      <c r="C1786" s="39" t="s">
        <v>56</v>
      </c>
      <c r="D1786" s="43">
        <v>43213</v>
      </c>
      <c r="E1786" s="39" t="s">
        <v>35</v>
      </c>
      <c r="F1786" s="39" t="s">
        <v>46</v>
      </c>
      <c r="G1786" s="39" t="s">
        <v>275</v>
      </c>
      <c r="H1786" s="39" t="s">
        <v>1439</v>
      </c>
      <c r="I1786" s="39" t="s">
        <v>244</v>
      </c>
      <c r="J1786" s="44">
        <v>4.46</v>
      </c>
      <c r="K1786" s="39" t="s">
        <v>100</v>
      </c>
      <c r="L1786" s="39" t="s">
        <v>60</v>
      </c>
      <c r="M1786" s="39" t="str">
        <f>+VLOOKUP(C1786/1,Map!A:B,2,FALSE)</f>
        <v>Other revenue - late payment charge</v>
      </c>
      <c r="N1786" s="39" t="str">
        <f>+VLOOKUP(L1786/1,Map!E:G,3,FALSE)</f>
        <v>KY-CENTRAL</v>
      </c>
    </row>
    <row r="1787" spans="1:14" hidden="1">
      <c r="A1787" s="39" t="s">
        <v>95</v>
      </c>
      <c r="B1787" s="39" t="s">
        <v>96</v>
      </c>
      <c r="C1787" s="39" t="s">
        <v>56</v>
      </c>
      <c r="D1787" s="43">
        <v>43213</v>
      </c>
      <c r="E1787" s="39" t="s">
        <v>35</v>
      </c>
      <c r="F1787" s="39" t="s">
        <v>46</v>
      </c>
      <c r="G1787" s="39" t="s">
        <v>275</v>
      </c>
      <c r="H1787" s="39" t="s">
        <v>1440</v>
      </c>
      <c r="I1787" s="39" t="s">
        <v>244</v>
      </c>
      <c r="J1787" s="44">
        <v>28.56</v>
      </c>
      <c r="K1787" s="39" t="s">
        <v>100</v>
      </c>
      <c r="L1787" s="39" t="s">
        <v>60</v>
      </c>
      <c r="M1787" s="39" t="str">
        <f>+VLOOKUP(C1787/1,Map!A:B,2,FALSE)</f>
        <v>Other revenue - late payment charge</v>
      </c>
      <c r="N1787" s="39" t="str">
        <f>+VLOOKUP(L1787/1,Map!E:G,3,FALSE)</f>
        <v>KY-CENTRAL</v>
      </c>
    </row>
    <row r="1788" spans="1:14" hidden="1">
      <c r="A1788" s="39" t="s">
        <v>95</v>
      </c>
      <c r="B1788" s="39" t="s">
        <v>96</v>
      </c>
      <c r="C1788" s="39" t="s">
        <v>56</v>
      </c>
      <c r="D1788" s="43">
        <v>43213</v>
      </c>
      <c r="E1788" s="39" t="s">
        <v>35</v>
      </c>
      <c r="F1788" s="39" t="s">
        <v>46</v>
      </c>
      <c r="G1788" s="39" t="s">
        <v>275</v>
      </c>
      <c r="H1788" s="39" t="s">
        <v>1441</v>
      </c>
      <c r="I1788" s="39" t="s">
        <v>99</v>
      </c>
      <c r="J1788" s="44">
        <v>-26.53</v>
      </c>
      <c r="K1788" s="39" t="s">
        <v>100</v>
      </c>
      <c r="L1788" s="39" t="s">
        <v>60</v>
      </c>
      <c r="M1788" s="39" t="str">
        <f>+VLOOKUP(C1788/1,Map!A:B,2,FALSE)</f>
        <v>Other revenue - late payment charge</v>
      </c>
      <c r="N1788" s="39" t="str">
        <f>+VLOOKUP(L1788/1,Map!E:G,3,FALSE)</f>
        <v>KY-CENTRAL</v>
      </c>
    </row>
    <row r="1789" spans="1:14" hidden="1">
      <c r="A1789" s="39" t="s">
        <v>95</v>
      </c>
      <c r="B1789" s="39" t="s">
        <v>96</v>
      </c>
      <c r="C1789" s="39" t="s">
        <v>56</v>
      </c>
      <c r="D1789" s="43">
        <v>43214</v>
      </c>
      <c r="E1789" s="39" t="s">
        <v>35</v>
      </c>
      <c r="F1789" s="39" t="s">
        <v>46</v>
      </c>
      <c r="G1789" s="39" t="s">
        <v>275</v>
      </c>
      <c r="H1789" s="39" t="s">
        <v>1442</v>
      </c>
      <c r="I1789" s="39" t="s">
        <v>99</v>
      </c>
      <c r="J1789" s="44">
        <v>-2.19</v>
      </c>
      <c r="K1789" s="39" t="s">
        <v>100</v>
      </c>
      <c r="L1789" s="39" t="s">
        <v>64</v>
      </c>
      <c r="M1789" s="39" t="str">
        <f>+VLOOKUP(C1789/1,Map!A:B,2,FALSE)</f>
        <v>Other revenue - late payment charge</v>
      </c>
      <c r="N1789" s="39" t="str">
        <f>+VLOOKUP(L1789/1,Map!E:G,3,FALSE)</f>
        <v>KY-NORTH</v>
      </c>
    </row>
    <row r="1790" spans="1:14" hidden="1">
      <c r="A1790" s="39" t="s">
        <v>95</v>
      </c>
      <c r="B1790" s="39" t="s">
        <v>96</v>
      </c>
      <c r="C1790" s="39" t="s">
        <v>56</v>
      </c>
      <c r="D1790" s="43">
        <v>43214</v>
      </c>
      <c r="E1790" s="39" t="s">
        <v>35</v>
      </c>
      <c r="F1790" s="39" t="s">
        <v>46</v>
      </c>
      <c r="G1790" s="39" t="s">
        <v>275</v>
      </c>
      <c r="H1790" s="39" t="s">
        <v>1442</v>
      </c>
      <c r="I1790" s="39" t="s">
        <v>99</v>
      </c>
      <c r="J1790" s="44">
        <v>-3418.9</v>
      </c>
      <c r="K1790" s="39" t="s">
        <v>100</v>
      </c>
      <c r="L1790" s="39" t="s">
        <v>60</v>
      </c>
      <c r="M1790" s="39" t="str">
        <f>+VLOOKUP(C1790/1,Map!A:B,2,FALSE)</f>
        <v>Other revenue - late payment charge</v>
      </c>
      <c r="N1790" s="39" t="str">
        <f>+VLOOKUP(L1790/1,Map!E:G,3,FALSE)</f>
        <v>KY-CENTRAL</v>
      </c>
    </row>
    <row r="1791" spans="1:14" hidden="1">
      <c r="A1791" s="39" t="s">
        <v>95</v>
      </c>
      <c r="B1791" s="39" t="s">
        <v>96</v>
      </c>
      <c r="C1791" s="39" t="s">
        <v>56</v>
      </c>
      <c r="D1791" s="43">
        <v>43215</v>
      </c>
      <c r="E1791" s="39" t="s">
        <v>35</v>
      </c>
      <c r="F1791" s="39" t="s">
        <v>46</v>
      </c>
      <c r="G1791" s="39" t="s">
        <v>275</v>
      </c>
      <c r="H1791" s="39" t="s">
        <v>1443</v>
      </c>
      <c r="I1791" s="39" t="s">
        <v>99</v>
      </c>
      <c r="J1791" s="44">
        <v>-2592.91</v>
      </c>
      <c r="K1791" s="39" t="s">
        <v>100</v>
      </c>
      <c r="L1791" s="39" t="s">
        <v>60</v>
      </c>
      <c r="M1791" s="39" t="str">
        <f>+VLOOKUP(C1791/1,Map!A:B,2,FALSE)</f>
        <v>Other revenue - late payment charge</v>
      </c>
      <c r="N1791" s="39" t="str">
        <f>+VLOOKUP(L1791/1,Map!E:G,3,FALSE)</f>
        <v>KY-CENTRAL</v>
      </c>
    </row>
    <row r="1792" spans="1:14" hidden="1">
      <c r="A1792" s="39" t="s">
        <v>95</v>
      </c>
      <c r="B1792" s="39" t="s">
        <v>96</v>
      </c>
      <c r="C1792" s="39" t="s">
        <v>56</v>
      </c>
      <c r="D1792" s="43">
        <v>43215</v>
      </c>
      <c r="E1792" s="39" t="s">
        <v>35</v>
      </c>
      <c r="F1792" s="39" t="s">
        <v>46</v>
      </c>
      <c r="G1792" s="39" t="s">
        <v>275</v>
      </c>
      <c r="H1792" s="39" t="s">
        <v>1443</v>
      </c>
      <c r="I1792" s="39" t="s">
        <v>99</v>
      </c>
      <c r="J1792" s="44">
        <v>-32.26</v>
      </c>
      <c r="K1792" s="39" t="s">
        <v>100</v>
      </c>
      <c r="L1792" s="39" t="s">
        <v>64</v>
      </c>
      <c r="M1792" s="39" t="str">
        <f>+VLOOKUP(C1792/1,Map!A:B,2,FALSE)</f>
        <v>Other revenue - late payment charge</v>
      </c>
      <c r="N1792" s="39" t="str">
        <f>+VLOOKUP(L1792/1,Map!E:G,3,FALSE)</f>
        <v>KY-NORTH</v>
      </c>
    </row>
    <row r="1793" spans="1:14" hidden="1">
      <c r="A1793" s="39" t="s">
        <v>95</v>
      </c>
      <c r="B1793" s="39" t="s">
        <v>96</v>
      </c>
      <c r="C1793" s="39" t="s">
        <v>56</v>
      </c>
      <c r="D1793" s="43">
        <v>43215</v>
      </c>
      <c r="E1793" s="39" t="s">
        <v>35</v>
      </c>
      <c r="F1793" s="39" t="s">
        <v>46</v>
      </c>
      <c r="G1793" s="39" t="s">
        <v>275</v>
      </c>
      <c r="H1793" s="39" t="s">
        <v>1443</v>
      </c>
      <c r="I1793" s="39" t="s">
        <v>99</v>
      </c>
      <c r="J1793" s="44">
        <v>-11.4</v>
      </c>
      <c r="K1793" s="39" t="s">
        <v>100</v>
      </c>
      <c r="L1793" s="39" t="s">
        <v>66</v>
      </c>
      <c r="M1793" s="39" t="str">
        <f>+VLOOKUP(C1793/1,Map!A:B,2,FALSE)</f>
        <v>Other revenue - late payment charge</v>
      </c>
      <c r="N1793" s="39" t="str">
        <f>+VLOOKUP(L1793/1,Map!E:G,3,FALSE)</f>
        <v>KY-OWENTON WW</v>
      </c>
    </row>
    <row r="1794" spans="1:14" hidden="1">
      <c r="A1794" s="39" t="s">
        <v>95</v>
      </c>
      <c r="B1794" s="39" t="s">
        <v>96</v>
      </c>
      <c r="C1794" s="39" t="s">
        <v>56</v>
      </c>
      <c r="D1794" s="43">
        <v>43199</v>
      </c>
      <c r="E1794" s="39" t="s">
        <v>35</v>
      </c>
      <c r="F1794" s="39" t="s">
        <v>46</v>
      </c>
      <c r="G1794" s="39" t="s">
        <v>275</v>
      </c>
      <c r="H1794" s="39" t="s">
        <v>1444</v>
      </c>
      <c r="I1794" s="39" t="s">
        <v>244</v>
      </c>
      <c r="J1794" s="44">
        <v>3.07</v>
      </c>
      <c r="K1794" s="39" t="s">
        <v>100</v>
      </c>
      <c r="L1794" s="39" t="s">
        <v>60</v>
      </c>
      <c r="M1794" s="39" t="str">
        <f>+VLOOKUP(C1794/1,Map!A:B,2,FALSE)</f>
        <v>Other revenue - late payment charge</v>
      </c>
      <c r="N1794" s="39" t="str">
        <f>+VLOOKUP(L1794/1,Map!E:G,3,FALSE)</f>
        <v>KY-CENTRAL</v>
      </c>
    </row>
    <row r="1795" spans="1:14" hidden="1">
      <c r="A1795" s="39" t="s">
        <v>95</v>
      </c>
      <c r="B1795" s="39" t="s">
        <v>96</v>
      </c>
      <c r="C1795" s="39" t="s">
        <v>56</v>
      </c>
      <c r="D1795" s="43">
        <v>43202</v>
      </c>
      <c r="E1795" s="39" t="s">
        <v>35</v>
      </c>
      <c r="F1795" s="39" t="s">
        <v>46</v>
      </c>
      <c r="G1795" s="39" t="s">
        <v>275</v>
      </c>
      <c r="H1795" s="39" t="s">
        <v>1445</v>
      </c>
      <c r="I1795" s="39" t="s">
        <v>244</v>
      </c>
      <c r="J1795" s="44">
        <v>4.55</v>
      </c>
      <c r="K1795" s="39" t="s">
        <v>100</v>
      </c>
      <c r="L1795" s="39" t="s">
        <v>64</v>
      </c>
      <c r="M1795" s="39" t="str">
        <f>+VLOOKUP(C1795/1,Map!A:B,2,FALSE)</f>
        <v>Other revenue - late payment charge</v>
      </c>
      <c r="N1795" s="39" t="str">
        <f>+VLOOKUP(L1795/1,Map!E:G,3,FALSE)</f>
        <v>KY-NORTH</v>
      </c>
    </row>
    <row r="1796" spans="1:14" hidden="1">
      <c r="A1796" s="39" t="s">
        <v>95</v>
      </c>
      <c r="B1796" s="39" t="s">
        <v>96</v>
      </c>
      <c r="C1796" s="39" t="s">
        <v>56</v>
      </c>
      <c r="D1796" s="43">
        <v>43214</v>
      </c>
      <c r="E1796" s="39" t="s">
        <v>35</v>
      </c>
      <c r="F1796" s="39" t="s">
        <v>46</v>
      </c>
      <c r="G1796" s="39" t="s">
        <v>275</v>
      </c>
      <c r="H1796" s="39" t="s">
        <v>1446</v>
      </c>
      <c r="I1796" s="39" t="s">
        <v>244</v>
      </c>
      <c r="J1796" s="44">
        <v>92.41</v>
      </c>
      <c r="K1796" s="39" t="s">
        <v>100</v>
      </c>
      <c r="L1796" s="39" t="s">
        <v>60</v>
      </c>
      <c r="M1796" s="39" t="str">
        <f>+VLOOKUP(C1796/1,Map!A:B,2,FALSE)</f>
        <v>Other revenue - late payment charge</v>
      </c>
      <c r="N1796" s="39" t="str">
        <f>+VLOOKUP(L1796/1,Map!E:G,3,FALSE)</f>
        <v>KY-CENTRAL</v>
      </c>
    </row>
    <row r="1797" spans="1:14" hidden="1">
      <c r="A1797" s="39" t="s">
        <v>95</v>
      </c>
      <c r="B1797" s="39" t="s">
        <v>96</v>
      </c>
      <c r="C1797" s="39" t="s">
        <v>56</v>
      </c>
      <c r="D1797" s="43">
        <v>43214</v>
      </c>
      <c r="E1797" s="39" t="s">
        <v>35</v>
      </c>
      <c r="F1797" s="39" t="s">
        <v>46</v>
      </c>
      <c r="G1797" s="39" t="s">
        <v>275</v>
      </c>
      <c r="H1797" s="39" t="s">
        <v>1446</v>
      </c>
      <c r="I1797" s="39" t="s">
        <v>244</v>
      </c>
      <c r="J1797" s="44">
        <v>1.27</v>
      </c>
      <c r="K1797" s="39" t="s">
        <v>100</v>
      </c>
      <c r="L1797" s="39" t="s">
        <v>64</v>
      </c>
      <c r="M1797" s="39" t="str">
        <f>+VLOOKUP(C1797/1,Map!A:B,2,FALSE)</f>
        <v>Other revenue - late payment charge</v>
      </c>
      <c r="N1797" s="39" t="str">
        <f>+VLOOKUP(L1797/1,Map!E:G,3,FALSE)</f>
        <v>KY-NORTH</v>
      </c>
    </row>
    <row r="1798" spans="1:14" hidden="1">
      <c r="A1798" s="39" t="s">
        <v>95</v>
      </c>
      <c r="B1798" s="39" t="s">
        <v>96</v>
      </c>
      <c r="C1798" s="39" t="s">
        <v>56</v>
      </c>
      <c r="D1798" s="43">
        <v>43215</v>
      </c>
      <c r="E1798" s="39" t="s">
        <v>35</v>
      </c>
      <c r="F1798" s="39" t="s">
        <v>46</v>
      </c>
      <c r="G1798" s="39" t="s">
        <v>275</v>
      </c>
      <c r="H1798" s="39" t="s">
        <v>1447</v>
      </c>
      <c r="I1798" s="39" t="s">
        <v>244</v>
      </c>
      <c r="J1798" s="44">
        <v>16.86</v>
      </c>
      <c r="K1798" s="39" t="s">
        <v>100</v>
      </c>
      <c r="L1798" s="39" t="s">
        <v>60</v>
      </c>
      <c r="M1798" s="39" t="str">
        <f>+VLOOKUP(C1798/1,Map!A:B,2,FALSE)</f>
        <v>Other revenue - late payment charge</v>
      </c>
      <c r="N1798" s="39" t="str">
        <f>+VLOOKUP(L1798/1,Map!E:G,3,FALSE)</f>
        <v>KY-CENTRAL</v>
      </c>
    </row>
    <row r="1799" spans="1:14" hidden="1">
      <c r="A1799" s="39" t="s">
        <v>95</v>
      </c>
      <c r="B1799" s="39" t="s">
        <v>96</v>
      </c>
      <c r="C1799" s="39" t="s">
        <v>56</v>
      </c>
      <c r="D1799" s="43">
        <v>43215</v>
      </c>
      <c r="E1799" s="39" t="s">
        <v>35</v>
      </c>
      <c r="F1799" s="39" t="s">
        <v>46</v>
      </c>
      <c r="G1799" s="39" t="s">
        <v>275</v>
      </c>
      <c r="H1799" s="39" t="s">
        <v>1447</v>
      </c>
      <c r="I1799" s="39" t="s">
        <v>244</v>
      </c>
      <c r="J1799" s="44">
        <v>2.04</v>
      </c>
      <c r="K1799" s="39" t="s">
        <v>100</v>
      </c>
      <c r="L1799" s="39" t="s">
        <v>64</v>
      </c>
      <c r="M1799" s="39" t="str">
        <f>+VLOOKUP(C1799/1,Map!A:B,2,FALSE)</f>
        <v>Other revenue - late payment charge</v>
      </c>
      <c r="N1799" s="39" t="str">
        <f>+VLOOKUP(L1799/1,Map!E:G,3,FALSE)</f>
        <v>KY-NORTH</v>
      </c>
    </row>
    <row r="1800" spans="1:14" hidden="1">
      <c r="A1800" s="39" t="s">
        <v>95</v>
      </c>
      <c r="B1800" s="39" t="s">
        <v>96</v>
      </c>
      <c r="C1800" s="39" t="s">
        <v>56</v>
      </c>
      <c r="D1800" s="43">
        <v>43213</v>
      </c>
      <c r="E1800" s="39" t="s">
        <v>35</v>
      </c>
      <c r="F1800" s="39" t="s">
        <v>46</v>
      </c>
      <c r="G1800" s="39" t="s">
        <v>275</v>
      </c>
      <c r="H1800" s="39" t="s">
        <v>1448</v>
      </c>
      <c r="I1800" s="39" t="s">
        <v>99</v>
      </c>
      <c r="J1800" s="44">
        <v>-374.12</v>
      </c>
      <c r="K1800" s="39" t="s">
        <v>100</v>
      </c>
      <c r="L1800" s="39" t="s">
        <v>60</v>
      </c>
      <c r="M1800" s="39" t="str">
        <f>+VLOOKUP(C1800/1,Map!A:B,2,FALSE)</f>
        <v>Other revenue - late payment charge</v>
      </c>
      <c r="N1800" s="39" t="str">
        <f>+VLOOKUP(L1800/1,Map!E:G,3,FALSE)</f>
        <v>KY-CENTRAL</v>
      </c>
    </row>
    <row r="1801" spans="1:14" hidden="1">
      <c r="A1801" s="39" t="s">
        <v>95</v>
      </c>
      <c r="B1801" s="39" t="s">
        <v>96</v>
      </c>
      <c r="C1801" s="39" t="s">
        <v>56</v>
      </c>
      <c r="D1801" s="43">
        <v>43214</v>
      </c>
      <c r="E1801" s="39" t="s">
        <v>35</v>
      </c>
      <c r="F1801" s="39" t="s">
        <v>46</v>
      </c>
      <c r="G1801" s="39" t="s">
        <v>275</v>
      </c>
      <c r="H1801" s="39" t="s">
        <v>1449</v>
      </c>
      <c r="I1801" s="39" t="s">
        <v>99</v>
      </c>
      <c r="J1801" s="44">
        <v>-2.39</v>
      </c>
      <c r="K1801" s="39" t="s">
        <v>100</v>
      </c>
      <c r="L1801" s="39" t="s">
        <v>64</v>
      </c>
      <c r="M1801" s="39" t="str">
        <f>+VLOOKUP(C1801/1,Map!A:B,2,FALSE)</f>
        <v>Other revenue - late payment charge</v>
      </c>
      <c r="N1801" s="39" t="str">
        <f>+VLOOKUP(L1801/1,Map!E:G,3,FALSE)</f>
        <v>KY-NORTH</v>
      </c>
    </row>
    <row r="1802" spans="1:14" hidden="1">
      <c r="A1802" s="39" t="s">
        <v>95</v>
      </c>
      <c r="B1802" s="39" t="s">
        <v>96</v>
      </c>
      <c r="C1802" s="39" t="s">
        <v>56</v>
      </c>
      <c r="D1802" s="43">
        <v>43214</v>
      </c>
      <c r="E1802" s="39" t="s">
        <v>35</v>
      </c>
      <c r="F1802" s="39" t="s">
        <v>46</v>
      </c>
      <c r="G1802" s="39" t="s">
        <v>275</v>
      </c>
      <c r="H1802" s="39" t="s">
        <v>1450</v>
      </c>
      <c r="I1802" s="39" t="s">
        <v>99</v>
      </c>
      <c r="J1802" s="44">
        <v>-295.92</v>
      </c>
      <c r="K1802" s="39" t="s">
        <v>100</v>
      </c>
      <c r="L1802" s="39" t="s">
        <v>60</v>
      </c>
      <c r="M1802" s="39" t="str">
        <f>+VLOOKUP(C1802/1,Map!A:B,2,FALSE)</f>
        <v>Other revenue - late payment charge</v>
      </c>
      <c r="N1802" s="39" t="str">
        <f>+VLOOKUP(L1802/1,Map!E:G,3,FALSE)</f>
        <v>KY-CENTRAL</v>
      </c>
    </row>
    <row r="1803" spans="1:14" hidden="1">
      <c r="A1803" s="39" t="s">
        <v>95</v>
      </c>
      <c r="B1803" s="39" t="s">
        <v>96</v>
      </c>
      <c r="C1803" s="39" t="s">
        <v>56</v>
      </c>
      <c r="D1803" s="43">
        <v>43214</v>
      </c>
      <c r="E1803" s="39" t="s">
        <v>35</v>
      </c>
      <c r="F1803" s="39" t="s">
        <v>46</v>
      </c>
      <c r="G1803" s="39" t="s">
        <v>275</v>
      </c>
      <c r="H1803" s="39" t="s">
        <v>1450</v>
      </c>
      <c r="I1803" s="39" t="s">
        <v>99</v>
      </c>
      <c r="J1803" s="44">
        <v>-1.99</v>
      </c>
      <c r="K1803" s="39" t="s">
        <v>100</v>
      </c>
      <c r="L1803" s="39" t="s">
        <v>66</v>
      </c>
      <c r="M1803" s="39" t="str">
        <f>+VLOOKUP(C1803/1,Map!A:B,2,FALSE)</f>
        <v>Other revenue - late payment charge</v>
      </c>
      <c r="N1803" s="39" t="str">
        <f>+VLOOKUP(L1803/1,Map!E:G,3,FALSE)</f>
        <v>KY-OWENTON WW</v>
      </c>
    </row>
    <row r="1804" spans="1:14" hidden="1">
      <c r="A1804" s="39" t="s">
        <v>95</v>
      </c>
      <c r="B1804" s="39" t="s">
        <v>96</v>
      </c>
      <c r="C1804" s="39" t="s">
        <v>56</v>
      </c>
      <c r="D1804" s="43">
        <v>43199</v>
      </c>
      <c r="E1804" s="39" t="s">
        <v>35</v>
      </c>
      <c r="F1804" s="39" t="s">
        <v>46</v>
      </c>
      <c r="G1804" s="39" t="s">
        <v>275</v>
      </c>
      <c r="H1804" s="39" t="s">
        <v>1451</v>
      </c>
      <c r="I1804" s="39" t="s">
        <v>244</v>
      </c>
      <c r="J1804" s="44">
        <v>9.74</v>
      </c>
      <c r="K1804" s="39" t="s">
        <v>100</v>
      </c>
      <c r="L1804" s="39" t="s">
        <v>60</v>
      </c>
      <c r="M1804" s="39" t="str">
        <f>+VLOOKUP(C1804/1,Map!A:B,2,FALSE)</f>
        <v>Other revenue - late payment charge</v>
      </c>
      <c r="N1804" s="39" t="str">
        <f>+VLOOKUP(L1804/1,Map!E:G,3,FALSE)</f>
        <v>KY-CENTRAL</v>
      </c>
    </row>
    <row r="1805" spans="1:14" hidden="1">
      <c r="A1805" s="39" t="s">
        <v>95</v>
      </c>
      <c r="B1805" s="39" t="s">
        <v>96</v>
      </c>
      <c r="C1805" s="39" t="s">
        <v>56</v>
      </c>
      <c r="D1805" s="43">
        <v>43202</v>
      </c>
      <c r="E1805" s="39" t="s">
        <v>35</v>
      </c>
      <c r="F1805" s="39" t="s">
        <v>46</v>
      </c>
      <c r="G1805" s="39" t="s">
        <v>275</v>
      </c>
      <c r="H1805" s="39" t="s">
        <v>1452</v>
      </c>
      <c r="I1805" s="39" t="s">
        <v>244</v>
      </c>
      <c r="J1805" s="44">
        <v>1.47</v>
      </c>
      <c r="K1805" s="39" t="s">
        <v>100</v>
      </c>
      <c r="L1805" s="39" t="s">
        <v>60</v>
      </c>
      <c r="M1805" s="39" t="str">
        <f>+VLOOKUP(C1805/1,Map!A:B,2,FALSE)</f>
        <v>Other revenue - late payment charge</v>
      </c>
      <c r="N1805" s="39" t="str">
        <f>+VLOOKUP(L1805/1,Map!E:G,3,FALSE)</f>
        <v>KY-CENTRAL</v>
      </c>
    </row>
    <row r="1806" spans="1:14" hidden="1">
      <c r="A1806" s="39" t="s">
        <v>95</v>
      </c>
      <c r="B1806" s="39" t="s">
        <v>96</v>
      </c>
      <c r="C1806" s="39" t="s">
        <v>56</v>
      </c>
      <c r="D1806" s="43">
        <v>43213</v>
      </c>
      <c r="E1806" s="39" t="s">
        <v>35</v>
      </c>
      <c r="F1806" s="39" t="s">
        <v>46</v>
      </c>
      <c r="G1806" s="39" t="s">
        <v>275</v>
      </c>
      <c r="H1806" s="39" t="s">
        <v>1453</v>
      </c>
      <c r="I1806" s="39" t="s">
        <v>244</v>
      </c>
      <c r="J1806" s="44">
        <v>1.47</v>
      </c>
      <c r="K1806" s="39" t="s">
        <v>100</v>
      </c>
      <c r="L1806" s="39" t="s">
        <v>60</v>
      </c>
      <c r="M1806" s="39" t="str">
        <f>+VLOOKUP(C1806/1,Map!A:B,2,FALSE)</f>
        <v>Other revenue - late payment charge</v>
      </c>
      <c r="N1806" s="39" t="str">
        <f>+VLOOKUP(L1806/1,Map!E:G,3,FALSE)</f>
        <v>KY-CENTRAL</v>
      </c>
    </row>
    <row r="1807" spans="1:14" hidden="1">
      <c r="A1807" s="39" t="s">
        <v>95</v>
      </c>
      <c r="B1807" s="39" t="s">
        <v>96</v>
      </c>
      <c r="C1807" s="39" t="s">
        <v>56</v>
      </c>
      <c r="D1807" s="43">
        <v>43213</v>
      </c>
      <c r="E1807" s="39" t="s">
        <v>35</v>
      </c>
      <c r="F1807" s="39" t="s">
        <v>46</v>
      </c>
      <c r="G1807" s="39" t="s">
        <v>275</v>
      </c>
      <c r="H1807" s="39" t="s">
        <v>1454</v>
      </c>
      <c r="I1807" s="39" t="s">
        <v>99</v>
      </c>
      <c r="J1807" s="44">
        <v>-1.45</v>
      </c>
      <c r="K1807" s="39" t="s">
        <v>100</v>
      </c>
      <c r="L1807" s="39" t="s">
        <v>60</v>
      </c>
      <c r="M1807" s="39" t="str">
        <f>+VLOOKUP(C1807/1,Map!A:B,2,FALSE)</f>
        <v>Other revenue - late payment charge</v>
      </c>
      <c r="N1807" s="39" t="str">
        <f>+VLOOKUP(L1807/1,Map!E:G,3,FALSE)</f>
        <v>KY-CENTRAL</v>
      </c>
    </row>
    <row r="1808" spans="1:14" hidden="1">
      <c r="A1808" s="39" t="s">
        <v>95</v>
      </c>
      <c r="B1808" s="39" t="s">
        <v>96</v>
      </c>
      <c r="C1808" s="39" t="s">
        <v>56</v>
      </c>
      <c r="D1808" s="43">
        <v>43215</v>
      </c>
      <c r="E1808" s="39" t="s">
        <v>35</v>
      </c>
      <c r="F1808" s="39" t="s">
        <v>46</v>
      </c>
      <c r="G1808" s="39" t="s">
        <v>275</v>
      </c>
      <c r="H1808" s="39" t="s">
        <v>1455</v>
      </c>
      <c r="I1808" s="39" t="s">
        <v>99</v>
      </c>
      <c r="J1808" s="44">
        <v>-13.11</v>
      </c>
      <c r="K1808" s="39" t="s">
        <v>100</v>
      </c>
      <c r="L1808" s="39" t="s">
        <v>60</v>
      </c>
      <c r="M1808" s="39" t="str">
        <f>+VLOOKUP(C1808/1,Map!A:B,2,FALSE)</f>
        <v>Other revenue - late payment charge</v>
      </c>
      <c r="N1808" s="39" t="str">
        <f>+VLOOKUP(L1808/1,Map!E:G,3,FALSE)</f>
        <v>KY-CENTRAL</v>
      </c>
    </row>
    <row r="1809" spans="1:14" hidden="1">
      <c r="A1809" s="39" t="s">
        <v>95</v>
      </c>
      <c r="B1809" s="39" t="s">
        <v>96</v>
      </c>
      <c r="C1809" s="39" t="s">
        <v>56</v>
      </c>
      <c r="D1809" s="43">
        <v>43216</v>
      </c>
      <c r="E1809" s="39" t="s">
        <v>35</v>
      </c>
      <c r="F1809" s="39" t="s">
        <v>46</v>
      </c>
      <c r="G1809" s="39" t="s">
        <v>275</v>
      </c>
      <c r="H1809" s="39" t="s">
        <v>1456</v>
      </c>
      <c r="I1809" s="39" t="s">
        <v>99</v>
      </c>
      <c r="J1809" s="44">
        <v>-4.16</v>
      </c>
      <c r="K1809" s="39" t="s">
        <v>100</v>
      </c>
      <c r="L1809" s="39" t="s">
        <v>66</v>
      </c>
      <c r="M1809" s="39" t="str">
        <f>+VLOOKUP(C1809/1,Map!A:B,2,FALSE)</f>
        <v>Other revenue - late payment charge</v>
      </c>
      <c r="N1809" s="39" t="str">
        <f>+VLOOKUP(L1809/1,Map!E:G,3,FALSE)</f>
        <v>KY-OWENTON WW</v>
      </c>
    </row>
    <row r="1810" spans="1:14" hidden="1">
      <c r="A1810" s="39" t="s">
        <v>95</v>
      </c>
      <c r="B1810" s="39" t="s">
        <v>96</v>
      </c>
      <c r="C1810" s="39" t="s">
        <v>56</v>
      </c>
      <c r="D1810" s="43">
        <v>43216</v>
      </c>
      <c r="E1810" s="39" t="s">
        <v>35</v>
      </c>
      <c r="F1810" s="39" t="s">
        <v>46</v>
      </c>
      <c r="G1810" s="39" t="s">
        <v>275</v>
      </c>
      <c r="H1810" s="39" t="s">
        <v>1456</v>
      </c>
      <c r="I1810" s="39" t="s">
        <v>99</v>
      </c>
      <c r="J1810" s="44">
        <v>-1915.31</v>
      </c>
      <c r="K1810" s="39" t="s">
        <v>100</v>
      </c>
      <c r="L1810" s="39" t="s">
        <v>60</v>
      </c>
      <c r="M1810" s="39" t="str">
        <f>+VLOOKUP(C1810/1,Map!A:B,2,FALSE)</f>
        <v>Other revenue - late payment charge</v>
      </c>
      <c r="N1810" s="39" t="str">
        <f>+VLOOKUP(L1810/1,Map!E:G,3,FALSE)</f>
        <v>KY-CENTRAL</v>
      </c>
    </row>
    <row r="1811" spans="1:14" hidden="1">
      <c r="A1811" s="39" t="s">
        <v>95</v>
      </c>
      <c r="B1811" s="39" t="s">
        <v>96</v>
      </c>
      <c r="C1811" s="39" t="s">
        <v>56</v>
      </c>
      <c r="D1811" s="43">
        <v>43200</v>
      </c>
      <c r="E1811" s="39" t="s">
        <v>35</v>
      </c>
      <c r="F1811" s="39" t="s">
        <v>46</v>
      </c>
      <c r="G1811" s="39" t="s">
        <v>275</v>
      </c>
      <c r="H1811" s="39" t="s">
        <v>1457</v>
      </c>
      <c r="I1811" s="39" t="s">
        <v>244</v>
      </c>
      <c r="J1811" s="44">
        <v>1.99</v>
      </c>
      <c r="K1811" s="39" t="s">
        <v>100</v>
      </c>
      <c r="L1811" s="39" t="s">
        <v>60</v>
      </c>
      <c r="M1811" s="39" t="str">
        <f>+VLOOKUP(C1811/1,Map!A:B,2,FALSE)</f>
        <v>Other revenue - late payment charge</v>
      </c>
      <c r="N1811" s="39" t="str">
        <f>+VLOOKUP(L1811/1,Map!E:G,3,FALSE)</f>
        <v>KY-CENTRAL</v>
      </c>
    </row>
    <row r="1812" spans="1:14" hidden="1">
      <c r="A1812" s="39" t="s">
        <v>95</v>
      </c>
      <c r="B1812" s="39" t="s">
        <v>96</v>
      </c>
      <c r="C1812" s="39" t="s">
        <v>56</v>
      </c>
      <c r="D1812" s="43">
        <v>43201</v>
      </c>
      <c r="E1812" s="39" t="s">
        <v>35</v>
      </c>
      <c r="F1812" s="39" t="s">
        <v>46</v>
      </c>
      <c r="G1812" s="39" t="s">
        <v>275</v>
      </c>
      <c r="H1812" s="39" t="s">
        <v>1458</v>
      </c>
      <c r="I1812" s="39" t="s">
        <v>244</v>
      </c>
      <c r="J1812" s="44">
        <v>1.99</v>
      </c>
      <c r="K1812" s="39" t="s">
        <v>100</v>
      </c>
      <c r="L1812" s="39" t="s">
        <v>60</v>
      </c>
      <c r="M1812" s="39" t="str">
        <f>+VLOOKUP(C1812/1,Map!A:B,2,FALSE)</f>
        <v>Other revenue - late payment charge</v>
      </c>
      <c r="N1812" s="39" t="str">
        <f>+VLOOKUP(L1812/1,Map!E:G,3,FALSE)</f>
        <v>KY-CENTRAL</v>
      </c>
    </row>
    <row r="1813" spans="1:14" hidden="1">
      <c r="A1813" s="39" t="s">
        <v>95</v>
      </c>
      <c r="B1813" s="39" t="s">
        <v>96</v>
      </c>
      <c r="C1813" s="39" t="s">
        <v>56</v>
      </c>
      <c r="D1813" s="43">
        <v>43210</v>
      </c>
      <c r="E1813" s="39" t="s">
        <v>35</v>
      </c>
      <c r="F1813" s="39" t="s">
        <v>46</v>
      </c>
      <c r="G1813" s="39" t="s">
        <v>275</v>
      </c>
      <c r="H1813" s="39" t="s">
        <v>1459</v>
      </c>
      <c r="I1813" s="39" t="s">
        <v>244</v>
      </c>
      <c r="J1813" s="44">
        <v>1.73</v>
      </c>
      <c r="K1813" s="39" t="s">
        <v>100</v>
      </c>
      <c r="L1813" s="39" t="s">
        <v>60</v>
      </c>
      <c r="M1813" s="39" t="str">
        <f>+VLOOKUP(C1813/1,Map!A:B,2,FALSE)</f>
        <v>Other revenue - late payment charge</v>
      </c>
      <c r="N1813" s="39" t="str">
        <f>+VLOOKUP(L1813/1,Map!E:G,3,FALSE)</f>
        <v>KY-CENTRAL</v>
      </c>
    </row>
    <row r="1814" spans="1:14" hidden="1">
      <c r="A1814" s="39" t="s">
        <v>95</v>
      </c>
      <c r="B1814" s="39" t="s">
        <v>96</v>
      </c>
      <c r="C1814" s="39" t="s">
        <v>56</v>
      </c>
      <c r="D1814" s="43">
        <v>43213</v>
      </c>
      <c r="E1814" s="39" t="s">
        <v>35</v>
      </c>
      <c r="F1814" s="39" t="s">
        <v>46</v>
      </c>
      <c r="G1814" s="39" t="s">
        <v>275</v>
      </c>
      <c r="H1814" s="39" t="s">
        <v>1460</v>
      </c>
      <c r="I1814" s="39" t="s">
        <v>244</v>
      </c>
      <c r="J1814" s="44">
        <v>4.6500000000000004</v>
      </c>
      <c r="K1814" s="39" t="s">
        <v>100</v>
      </c>
      <c r="L1814" s="39" t="s">
        <v>60</v>
      </c>
      <c r="M1814" s="39" t="str">
        <f>+VLOOKUP(C1814/1,Map!A:B,2,FALSE)</f>
        <v>Other revenue - late payment charge</v>
      </c>
      <c r="N1814" s="39" t="str">
        <f>+VLOOKUP(L1814/1,Map!E:G,3,FALSE)</f>
        <v>KY-CENTRAL</v>
      </c>
    </row>
    <row r="1815" spans="1:14" hidden="1">
      <c r="A1815" s="39" t="s">
        <v>95</v>
      </c>
      <c r="B1815" s="39" t="s">
        <v>96</v>
      </c>
      <c r="C1815" s="39" t="s">
        <v>56</v>
      </c>
      <c r="D1815" s="43">
        <v>43215</v>
      </c>
      <c r="E1815" s="39" t="s">
        <v>35</v>
      </c>
      <c r="F1815" s="39" t="s">
        <v>46</v>
      </c>
      <c r="G1815" s="39" t="s">
        <v>275</v>
      </c>
      <c r="H1815" s="39" t="s">
        <v>1461</v>
      </c>
      <c r="I1815" s="39" t="s">
        <v>244</v>
      </c>
      <c r="J1815" s="44">
        <v>9.9600000000000009</v>
      </c>
      <c r="K1815" s="39" t="s">
        <v>100</v>
      </c>
      <c r="L1815" s="39" t="s">
        <v>60</v>
      </c>
      <c r="M1815" s="39" t="str">
        <f>+VLOOKUP(C1815/1,Map!A:B,2,FALSE)</f>
        <v>Other revenue - late payment charge</v>
      </c>
      <c r="N1815" s="39" t="str">
        <f>+VLOOKUP(L1815/1,Map!E:G,3,FALSE)</f>
        <v>KY-CENTRAL</v>
      </c>
    </row>
    <row r="1816" spans="1:14" hidden="1">
      <c r="A1816" s="39" t="s">
        <v>95</v>
      </c>
      <c r="B1816" s="39" t="s">
        <v>96</v>
      </c>
      <c r="C1816" s="39" t="s">
        <v>56</v>
      </c>
      <c r="D1816" s="43">
        <v>43216</v>
      </c>
      <c r="E1816" s="39" t="s">
        <v>35</v>
      </c>
      <c r="F1816" s="39" t="s">
        <v>46</v>
      </c>
      <c r="G1816" s="39" t="s">
        <v>275</v>
      </c>
      <c r="H1816" s="39" t="s">
        <v>1462</v>
      </c>
      <c r="I1816" s="39" t="s">
        <v>244</v>
      </c>
      <c r="J1816" s="44">
        <v>2.99</v>
      </c>
      <c r="K1816" s="39" t="s">
        <v>100</v>
      </c>
      <c r="L1816" s="39" t="s">
        <v>60</v>
      </c>
      <c r="M1816" s="39" t="str">
        <f>+VLOOKUP(C1816/1,Map!A:B,2,FALSE)</f>
        <v>Other revenue - late payment charge</v>
      </c>
      <c r="N1816" s="39" t="str">
        <f>+VLOOKUP(L1816/1,Map!E:G,3,FALSE)</f>
        <v>KY-CENTRAL</v>
      </c>
    </row>
    <row r="1817" spans="1:14" hidden="1">
      <c r="A1817" s="39" t="s">
        <v>95</v>
      </c>
      <c r="B1817" s="39" t="s">
        <v>96</v>
      </c>
      <c r="C1817" s="39" t="s">
        <v>56</v>
      </c>
      <c r="D1817" s="43">
        <v>43216</v>
      </c>
      <c r="E1817" s="39" t="s">
        <v>35</v>
      </c>
      <c r="F1817" s="39" t="s">
        <v>46</v>
      </c>
      <c r="G1817" s="39" t="s">
        <v>275</v>
      </c>
      <c r="H1817" s="39" t="s">
        <v>1463</v>
      </c>
      <c r="I1817" s="39" t="s">
        <v>244</v>
      </c>
      <c r="J1817" s="44">
        <v>162.97</v>
      </c>
      <c r="K1817" s="39" t="s">
        <v>100</v>
      </c>
      <c r="L1817" s="39" t="s">
        <v>60</v>
      </c>
      <c r="M1817" s="39" t="str">
        <f>+VLOOKUP(C1817/1,Map!A:B,2,FALSE)</f>
        <v>Other revenue - late payment charge</v>
      </c>
      <c r="N1817" s="39" t="str">
        <f>+VLOOKUP(L1817/1,Map!E:G,3,FALSE)</f>
        <v>KY-CENTRAL</v>
      </c>
    </row>
    <row r="1818" spans="1:14" hidden="1">
      <c r="A1818" s="39" t="s">
        <v>95</v>
      </c>
      <c r="B1818" s="39" t="s">
        <v>96</v>
      </c>
      <c r="C1818" s="39" t="s">
        <v>56</v>
      </c>
      <c r="D1818" s="43">
        <v>43215</v>
      </c>
      <c r="E1818" s="39" t="s">
        <v>35</v>
      </c>
      <c r="F1818" s="39" t="s">
        <v>46</v>
      </c>
      <c r="G1818" s="39" t="s">
        <v>275</v>
      </c>
      <c r="H1818" s="39" t="s">
        <v>1464</v>
      </c>
      <c r="I1818" s="39" t="s">
        <v>99</v>
      </c>
      <c r="J1818" s="44">
        <v>-6.82</v>
      </c>
      <c r="K1818" s="39" t="s">
        <v>100</v>
      </c>
      <c r="L1818" s="39" t="s">
        <v>60</v>
      </c>
      <c r="M1818" s="39" t="str">
        <f>+VLOOKUP(C1818/1,Map!A:B,2,FALSE)</f>
        <v>Other revenue - late payment charge</v>
      </c>
      <c r="N1818" s="39" t="str">
        <f>+VLOOKUP(L1818/1,Map!E:G,3,FALSE)</f>
        <v>KY-CENTRAL</v>
      </c>
    </row>
    <row r="1819" spans="1:14" hidden="1">
      <c r="A1819" s="39" t="s">
        <v>95</v>
      </c>
      <c r="B1819" s="39" t="s">
        <v>96</v>
      </c>
      <c r="C1819" s="39" t="s">
        <v>56</v>
      </c>
      <c r="D1819" s="43">
        <v>43216</v>
      </c>
      <c r="E1819" s="39" t="s">
        <v>35</v>
      </c>
      <c r="F1819" s="39" t="s">
        <v>46</v>
      </c>
      <c r="G1819" s="39" t="s">
        <v>275</v>
      </c>
      <c r="H1819" s="39" t="s">
        <v>1465</v>
      </c>
      <c r="I1819" s="39" t="s">
        <v>99</v>
      </c>
      <c r="J1819" s="44">
        <v>-16.11</v>
      </c>
      <c r="K1819" s="39" t="s">
        <v>100</v>
      </c>
      <c r="L1819" s="39" t="s">
        <v>60</v>
      </c>
      <c r="M1819" s="39" t="str">
        <f>+VLOOKUP(C1819/1,Map!A:B,2,FALSE)</f>
        <v>Other revenue - late payment charge</v>
      </c>
      <c r="N1819" s="39" t="str">
        <f>+VLOOKUP(L1819/1,Map!E:G,3,FALSE)</f>
        <v>KY-CENTRAL</v>
      </c>
    </row>
    <row r="1820" spans="1:14" hidden="1">
      <c r="A1820" s="39" t="s">
        <v>95</v>
      </c>
      <c r="B1820" s="39" t="s">
        <v>96</v>
      </c>
      <c r="C1820" s="39" t="s">
        <v>56</v>
      </c>
      <c r="D1820" s="43">
        <v>43215</v>
      </c>
      <c r="E1820" s="39" t="s">
        <v>35</v>
      </c>
      <c r="F1820" s="39" t="s">
        <v>46</v>
      </c>
      <c r="G1820" s="39" t="s">
        <v>275</v>
      </c>
      <c r="H1820" s="39" t="s">
        <v>1466</v>
      </c>
      <c r="I1820" s="39" t="s">
        <v>244</v>
      </c>
      <c r="J1820" s="44">
        <v>7.99</v>
      </c>
      <c r="K1820" s="39" t="s">
        <v>100</v>
      </c>
      <c r="L1820" s="39" t="s">
        <v>60</v>
      </c>
      <c r="M1820" s="39" t="str">
        <f>+VLOOKUP(C1820/1,Map!A:B,2,FALSE)</f>
        <v>Other revenue - late payment charge</v>
      </c>
      <c r="N1820" s="39" t="str">
        <f>+VLOOKUP(L1820/1,Map!E:G,3,FALSE)</f>
        <v>KY-CENTRAL</v>
      </c>
    </row>
    <row r="1821" spans="1:14" hidden="1">
      <c r="A1821" s="39" t="s">
        <v>95</v>
      </c>
      <c r="B1821" s="39" t="s">
        <v>96</v>
      </c>
      <c r="C1821" s="39" t="s">
        <v>56</v>
      </c>
      <c r="D1821" s="43">
        <v>43215</v>
      </c>
      <c r="E1821" s="39" t="s">
        <v>35</v>
      </c>
      <c r="F1821" s="39" t="s">
        <v>46</v>
      </c>
      <c r="G1821" s="39" t="s">
        <v>275</v>
      </c>
      <c r="H1821" s="39" t="s">
        <v>1467</v>
      </c>
      <c r="I1821" s="39" t="s">
        <v>244</v>
      </c>
      <c r="J1821" s="44">
        <v>3.83</v>
      </c>
      <c r="K1821" s="39" t="s">
        <v>100</v>
      </c>
      <c r="L1821" s="39" t="s">
        <v>60</v>
      </c>
      <c r="M1821" s="39" t="str">
        <f>+VLOOKUP(C1821/1,Map!A:B,2,FALSE)</f>
        <v>Other revenue - late payment charge</v>
      </c>
      <c r="N1821" s="39" t="str">
        <f>+VLOOKUP(L1821/1,Map!E:G,3,FALSE)</f>
        <v>KY-CENTRAL</v>
      </c>
    </row>
    <row r="1822" spans="1:14" hidden="1">
      <c r="A1822" s="39" t="s">
        <v>95</v>
      </c>
      <c r="B1822" s="39" t="s">
        <v>96</v>
      </c>
      <c r="C1822" s="39" t="s">
        <v>56</v>
      </c>
      <c r="D1822" s="43">
        <v>43217</v>
      </c>
      <c r="E1822" s="39" t="s">
        <v>35</v>
      </c>
      <c r="F1822" s="39" t="s">
        <v>46</v>
      </c>
      <c r="G1822" s="39" t="s">
        <v>275</v>
      </c>
      <c r="H1822" s="39" t="s">
        <v>1468</v>
      </c>
      <c r="I1822" s="39" t="s">
        <v>99</v>
      </c>
      <c r="J1822" s="44">
        <v>-235.67</v>
      </c>
      <c r="K1822" s="39" t="s">
        <v>100</v>
      </c>
      <c r="L1822" s="39" t="s">
        <v>60</v>
      </c>
      <c r="M1822" s="39" t="str">
        <f>+VLOOKUP(C1822/1,Map!A:B,2,FALSE)</f>
        <v>Other revenue - late payment charge</v>
      </c>
      <c r="N1822" s="39" t="str">
        <f>+VLOOKUP(L1822/1,Map!E:G,3,FALSE)</f>
        <v>KY-CENTRAL</v>
      </c>
    </row>
    <row r="1823" spans="1:14" hidden="1">
      <c r="A1823" s="39" t="s">
        <v>95</v>
      </c>
      <c r="B1823" s="39" t="s">
        <v>96</v>
      </c>
      <c r="C1823" s="39" t="s">
        <v>56</v>
      </c>
      <c r="D1823" s="43">
        <v>43215</v>
      </c>
      <c r="E1823" s="39" t="s">
        <v>35</v>
      </c>
      <c r="F1823" s="39" t="s">
        <v>46</v>
      </c>
      <c r="G1823" s="39" t="s">
        <v>275</v>
      </c>
      <c r="H1823" s="39" t="s">
        <v>1469</v>
      </c>
      <c r="I1823" s="39" t="s">
        <v>244</v>
      </c>
      <c r="J1823" s="44">
        <v>1.89</v>
      </c>
      <c r="K1823" s="39" t="s">
        <v>100</v>
      </c>
      <c r="L1823" s="39" t="s">
        <v>60</v>
      </c>
      <c r="M1823" s="39" t="str">
        <f>+VLOOKUP(C1823/1,Map!A:B,2,FALSE)</f>
        <v>Other revenue - late payment charge</v>
      </c>
      <c r="N1823" s="39" t="str">
        <f>+VLOOKUP(L1823/1,Map!E:G,3,FALSE)</f>
        <v>KY-CENTRAL</v>
      </c>
    </row>
    <row r="1824" spans="1:14" hidden="1">
      <c r="A1824" s="39" t="s">
        <v>95</v>
      </c>
      <c r="B1824" s="39" t="s">
        <v>96</v>
      </c>
      <c r="C1824" s="39" t="s">
        <v>56</v>
      </c>
      <c r="D1824" s="43">
        <v>43216</v>
      </c>
      <c r="E1824" s="39" t="s">
        <v>35</v>
      </c>
      <c r="F1824" s="39" t="s">
        <v>46</v>
      </c>
      <c r="G1824" s="39" t="s">
        <v>275</v>
      </c>
      <c r="H1824" s="39" t="s">
        <v>1470</v>
      </c>
      <c r="I1824" s="39" t="s">
        <v>244</v>
      </c>
      <c r="J1824" s="44">
        <v>1.89</v>
      </c>
      <c r="K1824" s="39" t="s">
        <v>100</v>
      </c>
      <c r="L1824" s="39" t="s">
        <v>60</v>
      </c>
      <c r="M1824" s="39" t="str">
        <f>+VLOOKUP(C1824/1,Map!A:B,2,FALSE)</f>
        <v>Other revenue - late payment charge</v>
      </c>
      <c r="N1824" s="39" t="str">
        <f>+VLOOKUP(L1824/1,Map!E:G,3,FALSE)</f>
        <v>KY-CENTRAL</v>
      </c>
    </row>
    <row r="1825" spans="1:14" hidden="1">
      <c r="A1825" s="39" t="s">
        <v>95</v>
      </c>
      <c r="B1825" s="39" t="s">
        <v>96</v>
      </c>
      <c r="C1825" s="39" t="s">
        <v>56</v>
      </c>
      <c r="D1825" s="43">
        <v>43216</v>
      </c>
      <c r="E1825" s="39" t="s">
        <v>35</v>
      </c>
      <c r="F1825" s="39" t="s">
        <v>46</v>
      </c>
      <c r="G1825" s="39" t="s">
        <v>275</v>
      </c>
      <c r="H1825" s="39" t="s">
        <v>1471</v>
      </c>
      <c r="I1825" s="39" t="s">
        <v>244</v>
      </c>
      <c r="J1825" s="44">
        <v>1.89</v>
      </c>
      <c r="K1825" s="39" t="s">
        <v>100</v>
      </c>
      <c r="L1825" s="39" t="s">
        <v>60</v>
      </c>
      <c r="M1825" s="39" t="str">
        <f>+VLOOKUP(C1825/1,Map!A:B,2,FALSE)</f>
        <v>Other revenue - late payment charge</v>
      </c>
      <c r="N1825" s="39" t="str">
        <f>+VLOOKUP(L1825/1,Map!E:G,3,FALSE)</f>
        <v>KY-CENTRAL</v>
      </c>
    </row>
    <row r="1826" spans="1:14" hidden="1">
      <c r="A1826" s="39" t="s">
        <v>95</v>
      </c>
      <c r="B1826" s="39" t="s">
        <v>96</v>
      </c>
      <c r="C1826" s="39" t="s">
        <v>56</v>
      </c>
      <c r="D1826" s="43">
        <v>43216</v>
      </c>
      <c r="E1826" s="39" t="s">
        <v>35</v>
      </c>
      <c r="F1826" s="39" t="s">
        <v>46</v>
      </c>
      <c r="G1826" s="39" t="s">
        <v>275</v>
      </c>
      <c r="H1826" s="39" t="s">
        <v>1472</v>
      </c>
      <c r="I1826" s="39" t="s">
        <v>244</v>
      </c>
      <c r="J1826" s="44">
        <v>0.66</v>
      </c>
      <c r="K1826" s="39" t="s">
        <v>100</v>
      </c>
      <c r="L1826" s="39" t="s">
        <v>60</v>
      </c>
      <c r="M1826" s="39" t="str">
        <f>+VLOOKUP(C1826/1,Map!A:B,2,FALSE)</f>
        <v>Other revenue - late payment charge</v>
      </c>
      <c r="N1826" s="39" t="str">
        <f>+VLOOKUP(L1826/1,Map!E:G,3,FALSE)</f>
        <v>KY-CENTRAL</v>
      </c>
    </row>
    <row r="1827" spans="1:14" hidden="1">
      <c r="A1827" s="39" t="s">
        <v>95</v>
      </c>
      <c r="B1827" s="39" t="s">
        <v>96</v>
      </c>
      <c r="C1827" s="39" t="s">
        <v>56</v>
      </c>
      <c r="D1827" s="43">
        <v>43203</v>
      </c>
      <c r="E1827" s="39" t="s">
        <v>35</v>
      </c>
      <c r="F1827" s="39" t="s">
        <v>46</v>
      </c>
      <c r="G1827" s="39" t="s">
        <v>275</v>
      </c>
      <c r="H1827" s="39" t="s">
        <v>1473</v>
      </c>
      <c r="I1827" s="39" t="s">
        <v>244</v>
      </c>
      <c r="J1827" s="44">
        <v>1.32</v>
      </c>
      <c r="K1827" s="39" t="s">
        <v>100</v>
      </c>
      <c r="L1827" s="39" t="s">
        <v>60</v>
      </c>
      <c r="M1827" s="39" t="str">
        <f>+VLOOKUP(C1827/1,Map!A:B,2,FALSE)</f>
        <v>Other revenue - late payment charge</v>
      </c>
      <c r="N1827" s="39" t="str">
        <f>+VLOOKUP(L1827/1,Map!E:G,3,FALSE)</f>
        <v>KY-CENTRAL</v>
      </c>
    </row>
    <row r="1828" spans="1:14" hidden="1">
      <c r="A1828" s="39" t="s">
        <v>95</v>
      </c>
      <c r="B1828" s="39" t="s">
        <v>96</v>
      </c>
      <c r="C1828" s="39" t="s">
        <v>56</v>
      </c>
      <c r="D1828" s="43">
        <v>43216</v>
      </c>
      <c r="E1828" s="39" t="s">
        <v>35</v>
      </c>
      <c r="F1828" s="39" t="s">
        <v>46</v>
      </c>
      <c r="G1828" s="39" t="s">
        <v>275</v>
      </c>
      <c r="H1828" s="39" t="s">
        <v>1474</v>
      </c>
      <c r="I1828" s="39" t="s">
        <v>244</v>
      </c>
      <c r="J1828" s="44">
        <v>6.35</v>
      </c>
      <c r="K1828" s="39" t="s">
        <v>100</v>
      </c>
      <c r="L1828" s="39" t="s">
        <v>60</v>
      </c>
      <c r="M1828" s="39" t="str">
        <f>+VLOOKUP(C1828/1,Map!A:B,2,FALSE)</f>
        <v>Other revenue - late payment charge</v>
      </c>
      <c r="N1828" s="39" t="str">
        <f>+VLOOKUP(L1828/1,Map!E:G,3,FALSE)</f>
        <v>KY-CENTRAL</v>
      </c>
    </row>
    <row r="1829" spans="1:14" hidden="1">
      <c r="A1829" s="39" t="s">
        <v>95</v>
      </c>
      <c r="B1829" s="39" t="s">
        <v>96</v>
      </c>
      <c r="C1829" s="39" t="s">
        <v>56</v>
      </c>
      <c r="D1829" s="43">
        <v>43216</v>
      </c>
      <c r="E1829" s="39" t="s">
        <v>35</v>
      </c>
      <c r="F1829" s="39" t="s">
        <v>46</v>
      </c>
      <c r="G1829" s="39" t="s">
        <v>275</v>
      </c>
      <c r="H1829" s="39" t="s">
        <v>1475</v>
      </c>
      <c r="I1829" s="39" t="s">
        <v>244</v>
      </c>
      <c r="J1829" s="44">
        <v>6.01</v>
      </c>
      <c r="K1829" s="39" t="s">
        <v>100</v>
      </c>
      <c r="L1829" s="39" t="s">
        <v>60</v>
      </c>
      <c r="M1829" s="39" t="str">
        <f>+VLOOKUP(C1829/1,Map!A:B,2,FALSE)</f>
        <v>Other revenue - late payment charge</v>
      </c>
      <c r="N1829" s="39" t="str">
        <f>+VLOOKUP(L1829/1,Map!E:G,3,FALSE)</f>
        <v>KY-CENTRAL</v>
      </c>
    </row>
    <row r="1830" spans="1:14" hidden="1">
      <c r="A1830" s="39" t="s">
        <v>95</v>
      </c>
      <c r="B1830" s="39" t="s">
        <v>96</v>
      </c>
      <c r="C1830" s="39" t="s">
        <v>56</v>
      </c>
      <c r="D1830" s="43">
        <v>43217</v>
      </c>
      <c r="E1830" s="39" t="s">
        <v>35</v>
      </c>
      <c r="F1830" s="39" t="s">
        <v>46</v>
      </c>
      <c r="G1830" s="39" t="s">
        <v>275</v>
      </c>
      <c r="H1830" s="39" t="s">
        <v>1476</v>
      </c>
      <c r="I1830" s="39" t="s">
        <v>244</v>
      </c>
      <c r="J1830" s="44">
        <v>96.93</v>
      </c>
      <c r="K1830" s="39" t="s">
        <v>100</v>
      </c>
      <c r="L1830" s="39" t="s">
        <v>60</v>
      </c>
      <c r="M1830" s="39" t="str">
        <f>+VLOOKUP(C1830/1,Map!A:B,2,FALSE)</f>
        <v>Other revenue - late payment charge</v>
      </c>
      <c r="N1830" s="39" t="str">
        <f>+VLOOKUP(L1830/1,Map!E:G,3,FALSE)</f>
        <v>KY-CENTRAL</v>
      </c>
    </row>
    <row r="1831" spans="1:14" hidden="1">
      <c r="A1831" s="39" t="s">
        <v>95</v>
      </c>
      <c r="B1831" s="39" t="s">
        <v>96</v>
      </c>
      <c r="C1831" s="39" t="s">
        <v>56</v>
      </c>
      <c r="D1831" s="43">
        <v>43216</v>
      </c>
      <c r="E1831" s="39" t="s">
        <v>35</v>
      </c>
      <c r="F1831" s="39" t="s">
        <v>46</v>
      </c>
      <c r="G1831" s="39" t="s">
        <v>275</v>
      </c>
      <c r="H1831" s="39" t="s">
        <v>1477</v>
      </c>
      <c r="I1831" s="39" t="s">
        <v>99</v>
      </c>
      <c r="J1831" s="44">
        <v>-21.73</v>
      </c>
      <c r="K1831" s="39" t="s">
        <v>100</v>
      </c>
      <c r="L1831" s="39" t="s">
        <v>60</v>
      </c>
      <c r="M1831" s="39" t="str">
        <f>+VLOOKUP(C1831/1,Map!A:B,2,FALSE)</f>
        <v>Other revenue - late payment charge</v>
      </c>
      <c r="N1831" s="39" t="str">
        <f>+VLOOKUP(L1831/1,Map!E:G,3,FALSE)</f>
        <v>KY-CENTRAL</v>
      </c>
    </row>
    <row r="1832" spans="1:14" hidden="1">
      <c r="A1832" s="39" t="s">
        <v>95</v>
      </c>
      <c r="B1832" s="39" t="s">
        <v>96</v>
      </c>
      <c r="C1832" s="39" t="s">
        <v>56</v>
      </c>
      <c r="D1832" s="43">
        <v>43217</v>
      </c>
      <c r="E1832" s="39" t="s">
        <v>35</v>
      </c>
      <c r="F1832" s="39" t="s">
        <v>46</v>
      </c>
      <c r="G1832" s="39" t="s">
        <v>275</v>
      </c>
      <c r="H1832" s="39" t="s">
        <v>1478</v>
      </c>
      <c r="I1832" s="39" t="s">
        <v>99</v>
      </c>
      <c r="J1832" s="44">
        <v>-21.34</v>
      </c>
      <c r="K1832" s="39" t="s">
        <v>100</v>
      </c>
      <c r="L1832" s="39" t="s">
        <v>60</v>
      </c>
      <c r="M1832" s="39" t="str">
        <f>+VLOOKUP(C1832/1,Map!A:B,2,FALSE)</f>
        <v>Other revenue - late payment charge</v>
      </c>
      <c r="N1832" s="39" t="str">
        <f>+VLOOKUP(L1832/1,Map!E:G,3,FALSE)</f>
        <v>KY-CENTRAL</v>
      </c>
    </row>
    <row r="1833" spans="1:14" hidden="1">
      <c r="A1833" s="39" t="s">
        <v>95</v>
      </c>
      <c r="B1833" s="39" t="s">
        <v>96</v>
      </c>
      <c r="C1833" s="39" t="s">
        <v>56</v>
      </c>
      <c r="D1833" s="43">
        <v>43220</v>
      </c>
      <c r="E1833" s="39" t="s">
        <v>35</v>
      </c>
      <c r="F1833" s="39" t="s">
        <v>46</v>
      </c>
      <c r="G1833" s="39" t="s">
        <v>275</v>
      </c>
      <c r="H1833" s="39" t="s">
        <v>1479</v>
      </c>
      <c r="I1833" s="39" t="s">
        <v>99</v>
      </c>
      <c r="J1833" s="44">
        <v>-1592.81</v>
      </c>
      <c r="K1833" s="39" t="s">
        <v>100</v>
      </c>
      <c r="L1833" s="39" t="s">
        <v>60</v>
      </c>
      <c r="M1833" s="39" t="str">
        <f>+VLOOKUP(C1833/1,Map!A:B,2,FALSE)</f>
        <v>Other revenue - late payment charge</v>
      </c>
      <c r="N1833" s="39" t="str">
        <f>+VLOOKUP(L1833/1,Map!E:G,3,FALSE)</f>
        <v>KY-CENTRAL</v>
      </c>
    </row>
    <row r="1834" spans="1:14" hidden="1">
      <c r="A1834" s="39" t="s">
        <v>95</v>
      </c>
      <c r="B1834" s="39" t="s">
        <v>96</v>
      </c>
      <c r="C1834" s="39" t="s">
        <v>56</v>
      </c>
      <c r="D1834" s="43">
        <v>43210</v>
      </c>
      <c r="E1834" s="39" t="s">
        <v>35</v>
      </c>
      <c r="F1834" s="39" t="s">
        <v>46</v>
      </c>
      <c r="G1834" s="39" t="s">
        <v>275</v>
      </c>
      <c r="H1834" s="39" t="s">
        <v>1480</v>
      </c>
      <c r="I1834" s="39" t="s">
        <v>244</v>
      </c>
      <c r="J1834" s="44">
        <v>0.98</v>
      </c>
      <c r="K1834" s="39" t="s">
        <v>100</v>
      </c>
      <c r="L1834" s="39" t="s">
        <v>60</v>
      </c>
      <c r="M1834" s="39" t="str">
        <f>+VLOOKUP(C1834/1,Map!A:B,2,FALSE)</f>
        <v>Other revenue - late payment charge</v>
      </c>
      <c r="N1834" s="39" t="str">
        <f>+VLOOKUP(L1834/1,Map!E:G,3,FALSE)</f>
        <v>KY-CENTRAL</v>
      </c>
    </row>
    <row r="1835" spans="1:14" hidden="1">
      <c r="A1835" s="39" t="s">
        <v>95</v>
      </c>
      <c r="B1835" s="39" t="s">
        <v>96</v>
      </c>
      <c r="C1835" s="39" t="s">
        <v>56</v>
      </c>
      <c r="D1835" s="43">
        <v>43216</v>
      </c>
      <c r="E1835" s="39" t="s">
        <v>35</v>
      </c>
      <c r="F1835" s="39" t="s">
        <v>46</v>
      </c>
      <c r="G1835" s="39" t="s">
        <v>275</v>
      </c>
      <c r="H1835" s="39" t="s">
        <v>1481</v>
      </c>
      <c r="I1835" s="39" t="s">
        <v>244</v>
      </c>
      <c r="J1835" s="44">
        <v>5.93</v>
      </c>
      <c r="K1835" s="39" t="s">
        <v>100</v>
      </c>
      <c r="L1835" s="39" t="s">
        <v>60</v>
      </c>
      <c r="M1835" s="39" t="str">
        <f>+VLOOKUP(C1835/1,Map!A:B,2,FALSE)</f>
        <v>Other revenue - late payment charge</v>
      </c>
      <c r="N1835" s="39" t="str">
        <f>+VLOOKUP(L1835/1,Map!E:G,3,FALSE)</f>
        <v>KY-CENTRAL</v>
      </c>
    </row>
    <row r="1836" spans="1:14" hidden="1">
      <c r="A1836" s="39" t="s">
        <v>95</v>
      </c>
      <c r="B1836" s="39" t="s">
        <v>96</v>
      </c>
      <c r="C1836" s="39" t="s">
        <v>56</v>
      </c>
      <c r="D1836" s="43">
        <v>43217</v>
      </c>
      <c r="E1836" s="39" t="s">
        <v>35</v>
      </c>
      <c r="F1836" s="39" t="s">
        <v>46</v>
      </c>
      <c r="G1836" s="39" t="s">
        <v>275</v>
      </c>
      <c r="H1836" s="39" t="s">
        <v>1482</v>
      </c>
      <c r="I1836" s="39" t="s">
        <v>244</v>
      </c>
      <c r="J1836" s="44">
        <v>1.9</v>
      </c>
      <c r="K1836" s="39" t="s">
        <v>100</v>
      </c>
      <c r="L1836" s="39" t="s">
        <v>60</v>
      </c>
      <c r="M1836" s="39" t="str">
        <f>+VLOOKUP(C1836/1,Map!A:B,2,FALSE)</f>
        <v>Other revenue - late payment charge</v>
      </c>
      <c r="N1836" s="39" t="str">
        <f>+VLOOKUP(L1836/1,Map!E:G,3,FALSE)</f>
        <v>KY-CENTRAL</v>
      </c>
    </row>
    <row r="1837" spans="1:14" hidden="1">
      <c r="A1837" s="39" t="s">
        <v>95</v>
      </c>
      <c r="B1837" s="39" t="s">
        <v>96</v>
      </c>
      <c r="C1837" s="39" t="s">
        <v>56</v>
      </c>
      <c r="D1837" s="43">
        <v>43220</v>
      </c>
      <c r="E1837" s="39" t="s">
        <v>35</v>
      </c>
      <c r="F1837" s="39" t="s">
        <v>46</v>
      </c>
      <c r="G1837" s="39" t="s">
        <v>275</v>
      </c>
      <c r="H1837" s="39" t="s">
        <v>1483</v>
      </c>
      <c r="I1837" s="39" t="s">
        <v>244</v>
      </c>
      <c r="J1837" s="44">
        <v>20.78</v>
      </c>
      <c r="K1837" s="39" t="s">
        <v>100</v>
      </c>
      <c r="L1837" s="39" t="s">
        <v>60</v>
      </c>
      <c r="M1837" s="39" t="str">
        <f>+VLOOKUP(C1837/1,Map!A:B,2,FALSE)</f>
        <v>Other revenue - late payment charge</v>
      </c>
      <c r="N1837" s="39" t="str">
        <f>+VLOOKUP(L1837/1,Map!E:G,3,FALSE)</f>
        <v>KY-CENTRAL</v>
      </c>
    </row>
    <row r="1838" spans="1:14" hidden="1">
      <c r="A1838" s="39" t="s">
        <v>95</v>
      </c>
      <c r="B1838" s="39" t="s">
        <v>96</v>
      </c>
      <c r="C1838" s="39" t="s">
        <v>56</v>
      </c>
      <c r="D1838" s="43">
        <v>43220</v>
      </c>
      <c r="E1838" s="39" t="s">
        <v>35</v>
      </c>
      <c r="F1838" s="39" t="s">
        <v>46</v>
      </c>
      <c r="G1838" s="39" t="s">
        <v>275</v>
      </c>
      <c r="H1838" s="39" t="s">
        <v>1484</v>
      </c>
      <c r="I1838" s="39" t="s">
        <v>244</v>
      </c>
      <c r="J1838" s="44">
        <v>15.65</v>
      </c>
      <c r="K1838" s="39" t="s">
        <v>100</v>
      </c>
      <c r="L1838" s="39" t="s">
        <v>66</v>
      </c>
      <c r="M1838" s="39" t="str">
        <f>+VLOOKUP(C1838/1,Map!A:B,2,FALSE)</f>
        <v>Other revenue - late payment charge</v>
      </c>
      <c r="N1838" s="39" t="str">
        <f>+VLOOKUP(L1838/1,Map!E:G,3,FALSE)</f>
        <v>KY-OWENTON WW</v>
      </c>
    </row>
    <row r="1839" spans="1:14" hidden="1">
      <c r="A1839" s="39" t="s">
        <v>95</v>
      </c>
      <c r="B1839" s="39" t="s">
        <v>96</v>
      </c>
      <c r="C1839" s="39" t="s">
        <v>56</v>
      </c>
      <c r="D1839" s="43">
        <v>43217</v>
      </c>
      <c r="E1839" s="39" t="s">
        <v>35</v>
      </c>
      <c r="F1839" s="39" t="s">
        <v>46</v>
      </c>
      <c r="G1839" s="39" t="s">
        <v>275</v>
      </c>
      <c r="H1839" s="39" t="s">
        <v>1485</v>
      </c>
      <c r="I1839" s="39" t="s">
        <v>99</v>
      </c>
      <c r="J1839" s="44">
        <v>-12.96</v>
      </c>
      <c r="K1839" s="39" t="s">
        <v>100</v>
      </c>
      <c r="L1839" s="39" t="s">
        <v>66</v>
      </c>
      <c r="M1839" s="39" t="str">
        <f>+VLOOKUP(C1839/1,Map!A:B,2,FALSE)</f>
        <v>Other revenue - late payment charge</v>
      </c>
      <c r="N1839" s="39" t="str">
        <f>+VLOOKUP(L1839/1,Map!E:G,3,FALSE)</f>
        <v>KY-OWENTON WW</v>
      </c>
    </row>
    <row r="1840" spans="1:14" hidden="1">
      <c r="A1840" s="39" t="s">
        <v>95</v>
      </c>
      <c r="B1840" s="39" t="s">
        <v>96</v>
      </c>
      <c r="C1840" s="39" t="s">
        <v>56</v>
      </c>
      <c r="D1840" s="43">
        <v>43217</v>
      </c>
      <c r="E1840" s="39" t="s">
        <v>35</v>
      </c>
      <c r="F1840" s="39" t="s">
        <v>46</v>
      </c>
      <c r="G1840" s="39" t="s">
        <v>275</v>
      </c>
      <c r="H1840" s="39" t="s">
        <v>1485</v>
      </c>
      <c r="I1840" s="39" t="s">
        <v>99</v>
      </c>
      <c r="J1840" s="44">
        <v>-317.26</v>
      </c>
      <c r="K1840" s="39" t="s">
        <v>100</v>
      </c>
      <c r="L1840" s="39" t="s">
        <v>60</v>
      </c>
      <c r="M1840" s="39" t="str">
        <f>+VLOOKUP(C1840/1,Map!A:B,2,FALSE)</f>
        <v>Other revenue - late payment charge</v>
      </c>
      <c r="N1840" s="39" t="str">
        <f>+VLOOKUP(L1840/1,Map!E:G,3,FALSE)</f>
        <v>KY-CENTRAL</v>
      </c>
    </row>
    <row r="1841" spans="1:14" hidden="1">
      <c r="A1841" s="39" t="s">
        <v>95</v>
      </c>
      <c r="B1841" s="39" t="s">
        <v>96</v>
      </c>
      <c r="C1841" s="39" t="s">
        <v>56</v>
      </c>
      <c r="D1841" s="43">
        <v>43220</v>
      </c>
      <c r="E1841" s="39" t="s">
        <v>35</v>
      </c>
      <c r="F1841" s="39" t="s">
        <v>46</v>
      </c>
      <c r="G1841" s="39" t="s">
        <v>275</v>
      </c>
      <c r="H1841" s="39" t="s">
        <v>1486</v>
      </c>
      <c r="I1841" s="39" t="s">
        <v>99</v>
      </c>
      <c r="J1841" s="44">
        <v>-254.75</v>
      </c>
      <c r="K1841" s="39" t="s">
        <v>100</v>
      </c>
      <c r="L1841" s="39" t="s">
        <v>60</v>
      </c>
      <c r="M1841" s="39" t="str">
        <f>+VLOOKUP(C1841/1,Map!A:B,2,FALSE)</f>
        <v>Other revenue - late payment charge</v>
      </c>
      <c r="N1841" s="39" t="str">
        <f>+VLOOKUP(L1841/1,Map!E:G,3,FALSE)</f>
        <v>KY-CENTRAL</v>
      </c>
    </row>
    <row r="1842" spans="1:14" hidden="1">
      <c r="A1842" s="39" t="s">
        <v>95</v>
      </c>
      <c r="B1842" s="39" t="s">
        <v>96</v>
      </c>
      <c r="C1842" s="39" t="s">
        <v>56</v>
      </c>
      <c r="D1842" s="43">
        <v>43220</v>
      </c>
      <c r="E1842" s="39" t="s">
        <v>35</v>
      </c>
      <c r="F1842" s="39" t="s">
        <v>46</v>
      </c>
      <c r="G1842" s="39" t="s">
        <v>275</v>
      </c>
      <c r="H1842" s="39" t="s">
        <v>1487</v>
      </c>
      <c r="I1842" s="39" t="s">
        <v>99</v>
      </c>
      <c r="J1842" s="44">
        <v>-11.22</v>
      </c>
      <c r="K1842" s="39" t="s">
        <v>100</v>
      </c>
      <c r="L1842" s="39" t="s">
        <v>60</v>
      </c>
      <c r="M1842" s="39" t="str">
        <f>+VLOOKUP(C1842/1,Map!A:B,2,FALSE)</f>
        <v>Other revenue - late payment charge</v>
      </c>
      <c r="N1842" s="39" t="str">
        <f>+VLOOKUP(L1842/1,Map!E:G,3,FALSE)</f>
        <v>KY-CENTRAL</v>
      </c>
    </row>
    <row r="1843" spans="1:14" hidden="1">
      <c r="A1843" s="39" t="s">
        <v>95</v>
      </c>
      <c r="B1843" s="39" t="s">
        <v>96</v>
      </c>
      <c r="C1843" s="39" t="s">
        <v>56</v>
      </c>
      <c r="D1843" s="43">
        <v>43221</v>
      </c>
      <c r="E1843" s="39" t="s">
        <v>35</v>
      </c>
      <c r="F1843" s="39" t="s">
        <v>47</v>
      </c>
      <c r="G1843" s="39" t="s">
        <v>275</v>
      </c>
      <c r="H1843" s="39" t="s">
        <v>1488</v>
      </c>
      <c r="I1843" s="39" t="s">
        <v>99</v>
      </c>
      <c r="J1843" s="44">
        <v>-940.43</v>
      </c>
      <c r="K1843" s="39" t="s">
        <v>100</v>
      </c>
      <c r="L1843" s="39" t="s">
        <v>60</v>
      </c>
      <c r="M1843" s="39" t="str">
        <f>+VLOOKUP(C1843/1,Map!A:B,2,FALSE)</f>
        <v>Other revenue - late payment charge</v>
      </c>
      <c r="N1843" s="39" t="str">
        <f>+VLOOKUP(L1843/1,Map!E:G,3,FALSE)</f>
        <v>KY-CENTRAL</v>
      </c>
    </row>
    <row r="1844" spans="1:14" hidden="1">
      <c r="A1844" s="39" t="s">
        <v>95</v>
      </c>
      <c r="B1844" s="39" t="s">
        <v>96</v>
      </c>
      <c r="C1844" s="39" t="s">
        <v>56</v>
      </c>
      <c r="D1844" s="43">
        <v>43221</v>
      </c>
      <c r="E1844" s="39" t="s">
        <v>35</v>
      </c>
      <c r="F1844" s="39" t="s">
        <v>47</v>
      </c>
      <c r="G1844" s="39" t="s">
        <v>275</v>
      </c>
      <c r="H1844" s="39" t="s">
        <v>1489</v>
      </c>
      <c r="I1844" s="39" t="s">
        <v>99</v>
      </c>
      <c r="J1844" s="44">
        <v>-125.7</v>
      </c>
      <c r="K1844" s="39" t="s">
        <v>100</v>
      </c>
      <c r="L1844" s="39" t="s">
        <v>60</v>
      </c>
      <c r="M1844" s="39" t="str">
        <f>+VLOOKUP(C1844/1,Map!A:B,2,FALSE)</f>
        <v>Other revenue - late payment charge</v>
      </c>
      <c r="N1844" s="39" t="str">
        <f>+VLOOKUP(L1844/1,Map!E:G,3,FALSE)</f>
        <v>KY-CENTRAL</v>
      </c>
    </row>
    <row r="1845" spans="1:14" hidden="1">
      <c r="A1845" s="39" t="s">
        <v>95</v>
      </c>
      <c r="B1845" s="39" t="s">
        <v>96</v>
      </c>
      <c r="C1845" s="39" t="s">
        <v>56</v>
      </c>
      <c r="D1845" s="43">
        <v>43221</v>
      </c>
      <c r="E1845" s="39" t="s">
        <v>35</v>
      </c>
      <c r="F1845" s="39" t="s">
        <v>47</v>
      </c>
      <c r="G1845" s="39" t="s">
        <v>275</v>
      </c>
      <c r="H1845" s="39" t="s">
        <v>1490</v>
      </c>
      <c r="I1845" s="39" t="s">
        <v>99</v>
      </c>
      <c r="J1845" s="44">
        <v>-49.86</v>
      </c>
      <c r="K1845" s="39" t="s">
        <v>100</v>
      </c>
      <c r="L1845" s="39" t="s">
        <v>60</v>
      </c>
      <c r="M1845" s="39" t="str">
        <f>+VLOOKUP(C1845/1,Map!A:B,2,FALSE)</f>
        <v>Other revenue - late payment charge</v>
      </c>
      <c r="N1845" s="39" t="str">
        <f>+VLOOKUP(L1845/1,Map!E:G,3,FALSE)</f>
        <v>KY-CENTRAL</v>
      </c>
    </row>
    <row r="1846" spans="1:14" hidden="1">
      <c r="A1846" s="39" t="s">
        <v>95</v>
      </c>
      <c r="B1846" s="39" t="s">
        <v>96</v>
      </c>
      <c r="C1846" s="39" t="s">
        <v>56</v>
      </c>
      <c r="D1846" s="43">
        <v>43221</v>
      </c>
      <c r="E1846" s="39" t="s">
        <v>35</v>
      </c>
      <c r="F1846" s="39" t="s">
        <v>47</v>
      </c>
      <c r="G1846" s="39" t="s">
        <v>275</v>
      </c>
      <c r="H1846" s="39" t="s">
        <v>1491</v>
      </c>
      <c r="I1846" s="39" t="s">
        <v>244</v>
      </c>
      <c r="J1846" s="44">
        <v>1.89</v>
      </c>
      <c r="K1846" s="39" t="s">
        <v>100</v>
      </c>
      <c r="L1846" s="39" t="s">
        <v>60</v>
      </c>
      <c r="M1846" s="39" t="str">
        <f>+VLOOKUP(C1846/1,Map!A:B,2,FALSE)</f>
        <v>Other revenue - late payment charge</v>
      </c>
      <c r="N1846" s="39" t="str">
        <f>+VLOOKUP(L1846/1,Map!E:G,3,FALSE)</f>
        <v>KY-CENTRAL</v>
      </c>
    </row>
    <row r="1847" spans="1:14" hidden="1">
      <c r="A1847" s="39" t="s">
        <v>95</v>
      </c>
      <c r="B1847" s="39" t="s">
        <v>96</v>
      </c>
      <c r="C1847" s="39" t="s">
        <v>56</v>
      </c>
      <c r="D1847" s="43">
        <v>43221</v>
      </c>
      <c r="E1847" s="39" t="s">
        <v>35</v>
      </c>
      <c r="F1847" s="39" t="s">
        <v>47</v>
      </c>
      <c r="G1847" s="39" t="s">
        <v>275</v>
      </c>
      <c r="H1847" s="39" t="s">
        <v>1492</v>
      </c>
      <c r="I1847" s="39" t="s">
        <v>244</v>
      </c>
      <c r="J1847" s="44">
        <v>58.56</v>
      </c>
      <c r="K1847" s="39" t="s">
        <v>100</v>
      </c>
      <c r="L1847" s="39" t="s">
        <v>60</v>
      </c>
      <c r="M1847" s="39" t="str">
        <f>+VLOOKUP(C1847/1,Map!A:B,2,FALSE)</f>
        <v>Other revenue - late payment charge</v>
      </c>
      <c r="N1847" s="39" t="str">
        <f>+VLOOKUP(L1847/1,Map!E:G,3,FALSE)</f>
        <v>KY-CENTRAL</v>
      </c>
    </row>
    <row r="1848" spans="1:14" hidden="1">
      <c r="A1848" s="39" t="s">
        <v>95</v>
      </c>
      <c r="B1848" s="39" t="s">
        <v>96</v>
      </c>
      <c r="C1848" s="39" t="s">
        <v>56</v>
      </c>
      <c r="D1848" s="43">
        <v>43222</v>
      </c>
      <c r="E1848" s="39" t="s">
        <v>35</v>
      </c>
      <c r="F1848" s="39" t="s">
        <v>47</v>
      </c>
      <c r="G1848" s="39" t="s">
        <v>275</v>
      </c>
      <c r="H1848" s="39" t="s">
        <v>1493</v>
      </c>
      <c r="I1848" s="39" t="s">
        <v>244</v>
      </c>
      <c r="J1848" s="44">
        <v>1.64</v>
      </c>
      <c r="K1848" s="39" t="s">
        <v>100</v>
      </c>
      <c r="L1848" s="39" t="s">
        <v>60</v>
      </c>
      <c r="M1848" s="39" t="str">
        <f>+VLOOKUP(C1848/1,Map!A:B,2,FALSE)</f>
        <v>Other revenue - late payment charge</v>
      </c>
      <c r="N1848" s="39" t="str">
        <f>+VLOOKUP(L1848/1,Map!E:G,3,FALSE)</f>
        <v>KY-CENTRAL</v>
      </c>
    </row>
    <row r="1849" spans="1:14" hidden="1">
      <c r="A1849" s="39" t="s">
        <v>95</v>
      </c>
      <c r="B1849" s="39" t="s">
        <v>96</v>
      </c>
      <c r="C1849" s="39" t="s">
        <v>56</v>
      </c>
      <c r="D1849" s="43">
        <v>43222</v>
      </c>
      <c r="E1849" s="39" t="s">
        <v>35</v>
      </c>
      <c r="F1849" s="39" t="s">
        <v>47</v>
      </c>
      <c r="G1849" s="39" t="s">
        <v>275</v>
      </c>
      <c r="H1849" s="39" t="s">
        <v>1494</v>
      </c>
      <c r="I1849" s="39" t="s">
        <v>99</v>
      </c>
      <c r="J1849" s="44">
        <v>-3939.12</v>
      </c>
      <c r="K1849" s="39" t="s">
        <v>100</v>
      </c>
      <c r="L1849" s="39" t="s">
        <v>60</v>
      </c>
      <c r="M1849" s="39" t="str">
        <f>+VLOOKUP(C1849/1,Map!A:B,2,FALSE)</f>
        <v>Other revenue - late payment charge</v>
      </c>
      <c r="N1849" s="39" t="str">
        <f>+VLOOKUP(L1849/1,Map!E:G,3,FALSE)</f>
        <v>KY-CENTRAL</v>
      </c>
    </row>
    <row r="1850" spans="1:14" hidden="1">
      <c r="A1850" s="39" t="s">
        <v>95</v>
      </c>
      <c r="B1850" s="39" t="s">
        <v>96</v>
      </c>
      <c r="C1850" s="39" t="s">
        <v>56</v>
      </c>
      <c r="D1850" s="43">
        <v>43222</v>
      </c>
      <c r="E1850" s="39" t="s">
        <v>35</v>
      </c>
      <c r="F1850" s="39" t="s">
        <v>47</v>
      </c>
      <c r="G1850" s="39" t="s">
        <v>275</v>
      </c>
      <c r="H1850" s="39" t="s">
        <v>1494</v>
      </c>
      <c r="I1850" s="39" t="s">
        <v>99</v>
      </c>
      <c r="J1850" s="44">
        <v>-0.68</v>
      </c>
      <c r="K1850" s="39" t="s">
        <v>100</v>
      </c>
      <c r="L1850" s="39" t="s">
        <v>64</v>
      </c>
      <c r="M1850" s="39" t="str">
        <f>+VLOOKUP(C1850/1,Map!A:B,2,FALSE)</f>
        <v>Other revenue - late payment charge</v>
      </c>
      <c r="N1850" s="39" t="str">
        <f>+VLOOKUP(L1850/1,Map!E:G,3,FALSE)</f>
        <v>KY-NORTH</v>
      </c>
    </row>
    <row r="1851" spans="1:14" hidden="1">
      <c r="A1851" s="39" t="s">
        <v>95</v>
      </c>
      <c r="B1851" s="39" t="s">
        <v>96</v>
      </c>
      <c r="C1851" s="39" t="s">
        <v>56</v>
      </c>
      <c r="D1851" s="43">
        <v>43221</v>
      </c>
      <c r="E1851" s="39" t="s">
        <v>35</v>
      </c>
      <c r="F1851" s="39" t="s">
        <v>47</v>
      </c>
      <c r="G1851" s="39" t="s">
        <v>275</v>
      </c>
      <c r="H1851" s="39" t="s">
        <v>1495</v>
      </c>
      <c r="I1851" s="39" t="s">
        <v>244</v>
      </c>
      <c r="J1851" s="44">
        <v>6.29</v>
      </c>
      <c r="K1851" s="39" t="s">
        <v>100</v>
      </c>
      <c r="L1851" s="39" t="s">
        <v>60</v>
      </c>
      <c r="M1851" s="39" t="str">
        <f>+VLOOKUP(C1851/1,Map!A:B,2,FALSE)</f>
        <v>Other revenue - late payment charge</v>
      </c>
      <c r="N1851" s="39" t="str">
        <f>+VLOOKUP(L1851/1,Map!E:G,3,FALSE)</f>
        <v>KY-CENTRAL</v>
      </c>
    </row>
    <row r="1852" spans="1:14" hidden="1">
      <c r="A1852" s="39" t="s">
        <v>95</v>
      </c>
      <c r="B1852" s="39" t="s">
        <v>96</v>
      </c>
      <c r="C1852" s="39" t="s">
        <v>56</v>
      </c>
      <c r="D1852" s="43">
        <v>43221</v>
      </c>
      <c r="E1852" s="39" t="s">
        <v>35</v>
      </c>
      <c r="F1852" s="39" t="s">
        <v>47</v>
      </c>
      <c r="G1852" s="39" t="s">
        <v>275</v>
      </c>
      <c r="H1852" s="39" t="s">
        <v>1496</v>
      </c>
      <c r="I1852" s="39" t="s">
        <v>244</v>
      </c>
      <c r="J1852" s="44">
        <v>9.49</v>
      </c>
      <c r="K1852" s="39" t="s">
        <v>100</v>
      </c>
      <c r="L1852" s="39" t="s">
        <v>60</v>
      </c>
      <c r="M1852" s="39" t="str">
        <f>+VLOOKUP(C1852/1,Map!A:B,2,FALSE)</f>
        <v>Other revenue - late payment charge</v>
      </c>
      <c r="N1852" s="39" t="str">
        <f>+VLOOKUP(L1852/1,Map!E:G,3,FALSE)</f>
        <v>KY-CENTRAL</v>
      </c>
    </row>
    <row r="1853" spans="1:14" hidden="1">
      <c r="A1853" s="39" t="s">
        <v>95</v>
      </c>
      <c r="B1853" s="39" t="s">
        <v>96</v>
      </c>
      <c r="C1853" s="39" t="s">
        <v>56</v>
      </c>
      <c r="D1853" s="43">
        <v>43222</v>
      </c>
      <c r="E1853" s="39" t="s">
        <v>35</v>
      </c>
      <c r="F1853" s="39" t="s">
        <v>47</v>
      </c>
      <c r="G1853" s="39" t="s">
        <v>275</v>
      </c>
      <c r="H1853" s="39" t="s">
        <v>1497</v>
      </c>
      <c r="I1853" s="39" t="s">
        <v>244</v>
      </c>
      <c r="J1853" s="44">
        <v>1.46</v>
      </c>
      <c r="K1853" s="39" t="s">
        <v>100</v>
      </c>
      <c r="L1853" s="39" t="s">
        <v>60</v>
      </c>
      <c r="M1853" s="39" t="str">
        <f>+VLOOKUP(C1853/1,Map!A:B,2,FALSE)</f>
        <v>Other revenue - late payment charge</v>
      </c>
      <c r="N1853" s="39" t="str">
        <f>+VLOOKUP(L1853/1,Map!E:G,3,FALSE)</f>
        <v>KY-CENTRAL</v>
      </c>
    </row>
    <row r="1854" spans="1:14" hidden="1">
      <c r="A1854" s="39" t="s">
        <v>95</v>
      </c>
      <c r="B1854" s="39" t="s">
        <v>96</v>
      </c>
      <c r="C1854" s="39" t="s">
        <v>56</v>
      </c>
      <c r="D1854" s="43">
        <v>43222</v>
      </c>
      <c r="E1854" s="39" t="s">
        <v>35</v>
      </c>
      <c r="F1854" s="39" t="s">
        <v>47</v>
      </c>
      <c r="G1854" s="39" t="s">
        <v>275</v>
      </c>
      <c r="H1854" s="39" t="s">
        <v>1498</v>
      </c>
      <c r="I1854" s="39" t="s">
        <v>244</v>
      </c>
      <c r="J1854" s="44">
        <v>91.23</v>
      </c>
      <c r="K1854" s="39" t="s">
        <v>100</v>
      </c>
      <c r="L1854" s="39" t="s">
        <v>60</v>
      </c>
      <c r="M1854" s="39" t="str">
        <f>+VLOOKUP(C1854/1,Map!A:B,2,FALSE)</f>
        <v>Other revenue - late payment charge</v>
      </c>
      <c r="N1854" s="39" t="str">
        <f>+VLOOKUP(L1854/1,Map!E:G,3,FALSE)</f>
        <v>KY-CENTRAL</v>
      </c>
    </row>
    <row r="1855" spans="1:14" hidden="1">
      <c r="A1855" s="39" t="s">
        <v>95</v>
      </c>
      <c r="B1855" s="39" t="s">
        <v>96</v>
      </c>
      <c r="C1855" s="39" t="s">
        <v>56</v>
      </c>
      <c r="D1855" s="43">
        <v>43221</v>
      </c>
      <c r="E1855" s="39" t="s">
        <v>35</v>
      </c>
      <c r="F1855" s="39" t="s">
        <v>47</v>
      </c>
      <c r="G1855" s="39" t="s">
        <v>275</v>
      </c>
      <c r="H1855" s="39" t="s">
        <v>1499</v>
      </c>
      <c r="I1855" s="39" t="s">
        <v>244</v>
      </c>
      <c r="J1855" s="44">
        <v>23.47</v>
      </c>
      <c r="K1855" s="39" t="s">
        <v>100</v>
      </c>
      <c r="L1855" s="39" t="s">
        <v>60</v>
      </c>
      <c r="M1855" s="39" t="str">
        <f>+VLOOKUP(C1855/1,Map!A:B,2,FALSE)</f>
        <v>Other revenue - late payment charge</v>
      </c>
      <c r="N1855" s="39" t="str">
        <f>+VLOOKUP(L1855/1,Map!E:G,3,FALSE)</f>
        <v>KY-CENTRAL</v>
      </c>
    </row>
    <row r="1856" spans="1:14" hidden="1">
      <c r="A1856" s="39" t="s">
        <v>95</v>
      </c>
      <c r="B1856" s="39" t="s">
        <v>96</v>
      </c>
      <c r="C1856" s="39" t="s">
        <v>56</v>
      </c>
      <c r="D1856" s="43">
        <v>43221</v>
      </c>
      <c r="E1856" s="39" t="s">
        <v>35</v>
      </c>
      <c r="F1856" s="39" t="s">
        <v>47</v>
      </c>
      <c r="G1856" s="39" t="s">
        <v>275</v>
      </c>
      <c r="H1856" s="39" t="s">
        <v>1500</v>
      </c>
      <c r="I1856" s="39" t="s">
        <v>99</v>
      </c>
      <c r="J1856" s="44">
        <v>-1.72</v>
      </c>
      <c r="K1856" s="39" t="s">
        <v>100</v>
      </c>
      <c r="L1856" s="39" t="s">
        <v>60</v>
      </c>
      <c r="M1856" s="39" t="str">
        <f>+VLOOKUP(C1856/1,Map!A:B,2,FALSE)</f>
        <v>Other revenue - late payment charge</v>
      </c>
      <c r="N1856" s="39" t="str">
        <f>+VLOOKUP(L1856/1,Map!E:G,3,FALSE)</f>
        <v>KY-CENTRAL</v>
      </c>
    </row>
    <row r="1857" spans="1:14" hidden="1">
      <c r="A1857" s="39" t="s">
        <v>95</v>
      </c>
      <c r="B1857" s="39" t="s">
        <v>96</v>
      </c>
      <c r="C1857" s="39" t="s">
        <v>56</v>
      </c>
      <c r="D1857" s="43">
        <v>43222</v>
      </c>
      <c r="E1857" s="39" t="s">
        <v>35</v>
      </c>
      <c r="F1857" s="39" t="s">
        <v>47</v>
      </c>
      <c r="G1857" s="39" t="s">
        <v>275</v>
      </c>
      <c r="H1857" s="39" t="s">
        <v>1501</v>
      </c>
      <c r="I1857" s="39" t="s">
        <v>99</v>
      </c>
      <c r="J1857" s="44">
        <v>-20.010000000000002</v>
      </c>
      <c r="K1857" s="39" t="s">
        <v>100</v>
      </c>
      <c r="L1857" s="39" t="s">
        <v>60</v>
      </c>
      <c r="M1857" s="39" t="str">
        <f>+VLOOKUP(C1857/1,Map!A:B,2,FALSE)</f>
        <v>Other revenue - late payment charge</v>
      </c>
      <c r="N1857" s="39" t="str">
        <f>+VLOOKUP(L1857/1,Map!E:G,3,FALSE)</f>
        <v>KY-CENTRAL</v>
      </c>
    </row>
    <row r="1858" spans="1:14" hidden="1">
      <c r="A1858" s="39" t="s">
        <v>95</v>
      </c>
      <c r="B1858" s="39" t="s">
        <v>96</v>
      </c>
      <c r="C1858" s="39" t="s">
        <v>56</v>
      </c>
      <c r="D1858" s="43">
        <v>43223</v>
      </c>
      <c r="E1858" s="39" t="s">
        <v>35</v>
      </c>
      <c r="F1858" s="39" t="s">
        <v>47</v>
      </c>
      <c r="G1858" s="39" t="s">
        <v>275</v>
      </c>
      <c r="H1858" s="39" t="s">
        <v>1502</v>
      </c>
      <c r="I1858" s="39" t="s">
        <v>99</v>
      </c>
      <c r="J1858" s="44">
        <v>-140.94999999999999</v>
      </c>
      <c r="K1858" s="39" t="s">
        <v>100</v>
      </c>
      <c r="L1858" s="39" t="s">
        <v>58</v>
      </c>
      <c r="M1858" s="39" t="str">
        <f>+VLOOKUP(C1858/1,Map!A:B,2,FALSE)</f>
        <v>Other revenue - late payment charge</v>
      </c>
      <c r="N1858" s="39" t="str">
        <f>+VLOOKUP(L1858/1,Map!E:G,3,FALSE)</f>
        <v>KY-CORPORATE</v>
      </c>
    </row>
    <row r="1859" spans="1:14" hidden="1">
      <c r="A1859" s="39" t="s">
        <v>95</v>
      </c>
      <c r="B1859" s="39" t="s">
        <v>96</v>
      </c>
      <c r="C1859" s="39" t="s">
        <v>56</v>
      </c>
      <c r="D1859" s="43">
        <v>43223</v>
      </c>
      <c r="E1859" s="39" t="s">
        <v>35</v>
      </c>
      <c r="F1859" s="39" t="s">
        <v>47</v>
      </c>
      <c r="G1859" s="39" t="s">
        <v>275</v>
      </c>
      <c r="H1859" s="39" t="s">
        <v>1502</v>
      </c>
      <c r="I1859" s="39" t="s">
        <v>99</v>
      </c>
      <c r="J1859" s="44">
        <v>-2898.29</v>
      </c>
      <c r="K1859" s="39" t="s">
        <v>100</v>
      </c>
      <c r="L1859" s="39" t="s">
        <v>60</v>
      </c>
      <c r="M1859" s="39" t="str">
        <f>+VLOOKUP(C1859/1,Map!A:B,2,FALSE)</f>
        <v>Other revenue - late payment charge</v>
      </c>
      <c r="N1859" s="39" t="str">
        <f>+VLOOKUP(L1859/1,Map!E:G,3,FALSE)</f>
        <v>KY-CENTRAL</v>
      </c>
    </row>
    <row r="1860" spans="1:14" hidden="1">
      <c r="A1860" s="39" t="s">
        <v>95</v>
      </c>
      <c r="B1860" s="39" t="s">
        <v>96</v>
      </c>
      <c r="C1860" s="39" t="s">
        <v>56</v>
      </c>
      <c r="D1860" s="43">
        <v>43223</v>
      </c>
      <c r="E1860" s="39" t="s">
        <v>35</v>
      </c>
      <c r="F1860" s="39" t="s">
        <v>47</v>
      </c>
      <c r="G1860" s="39" t="s">
        <v>275</v>
      </c>
      <c r="H1860" s="39" t="s">
        <v>1502</v>
      </c>
      <c r="I1860" s="39" t="s">
        <v>99</v>
      </c>
      <c r="J1860" s="44">
        <v>-325.2</v>
      </c>
      <c r="K1860" s="39" t="s">
        <v>100</v>
      </c>
      <c r="L1860" s="39" t="s">
        <v>64</v>
      </c>
      <c r="M1860" s="39" t="str">
        <f>+VLOOKUP(C1860/1,Map!A:B,2,FALSE)</f>
        <v>Other revenue - late payment charge</v>
      </c>
      <c r="N1860" s="39" t="str">
        <f>+VLOOKUP(L1860/1,Map!E:G,3,FALSE)</f>
        <v>KY-NORTH</v>
      </c>
    </row>
    <row r="1861" spans="1:14" hidden="1">
      <c r="A1861" s="39" t="s">
        <v>95</v>
      </c>
      <c r="B1861" s="39" t="s">
        <v>96</v>
      </c>
      <c r="C1861" s="39" t="s">
        <v>56</v>
      </c>
      <c r="D1861" s="43">
        <v>43222</v>
      </c>
      <c r="E1861" s="39" t="s">
        <v>35</v>
      </c>
      <c r="F1861" s="39" t="s">
        <v>47</v>
      </c>
      <c r="G1861" s="39" t="s">
        <v>275</v>
      </c>
      <c r="H1861" s="39" t="s">
        <v>1503</v>
      </c>
      <c r="I1861" s="39" t="s">
        <v>244</v>
      </c>
      <c r="J1861" s="44">
        <v>0.91</v>
      </c>
      <c r="K1861" s="39" t="s">
        <v>100</v>
      </c>
      <c r="L1861" s="39" t="s">
        <v>60</v>
      </c>
      <c r="M1861" s="39" t="str">
        <f>+VLOOKUP(C1861/1,Map!A:B,2,FALSE)</f>
        <v>Other revenue - late payment charge</v>
      </c>
      <c r="N1861" s="39" t="str">
        <f>+VLOOKUP(L1861/1,Map!E:G,3,FALSE)</f>
        <v>KY-CENTRAL</v>
      </c>
    </row>
    <row r="1862" spans="1:14" hidden="1">
      <c r="A1862" s="39" t="s">
        <v>95</v>
      </c>
      <c r="B1862" s="39" t="s">
        <v>96</v>
      </c>
      <c r="C1862" s="39" t="s">
        <v>56</v>
      </c>
      <c r="D1862" s="43">
        <v>43223</v>
      </c>
      <c r="E1862" s="39" t="s">
        <v>35</v>
      </c>
      <c r="F1862" s="39" t="s">
        <v>47</v>
      </c>
      <c r="G1862" s="39" t="s">
        <v>275</v>
      </c>
      <c r="H1862" s="39" t="s">
        <v>1504</v>
      </c>
      <c r="I1862" s="39" t="s">
        <v>244</v>
      </c>
      <c r="J1862" s="44">
        <v>24.57</v>
      </c>
      <c r="K1862" s="39" t="s">
        <v>100</v>
      </c>
      <c r="L1862" s="39" t="s">
        <v>60</v>
      </c>
      <c r="M1862" s="39" t="str">
        <f>+VLOOKUP(C1862/1,Map!A:B,2,FALSE)</f>
        <v>Other revenue - late payment charge</v>
      </c>
      <c r="N1862" s="39" t="str">
        <f>+VLOOKUP(L1862/1,Map!E:G,3,FALSE)</f>
        <v>KY-CENTRAL</v>
      </c>
    </row>
    <row r="1863" spans="1:14" hidden="1">
      <c r="A1863" s="39" t="s">
        <v>95</v>
      </c>
      <c r="B1863" s="39" t="s">
        <v>96</v>
      </c>
      <c r="C1863" s="39" t="s">
        <v>56</v>
      </c>
      <c r="D1863" s="43">
        <v>43222</v>
      </c>
      <c r="E1863" s="39" t="s">
        <v>35</v>
      </c>
      <c r="F1863" s="39" t="s">
        <v>47</v>
      </c>
      <c r="G1863" s="39" t="s">
        <v>275</v>
      </c>
      <c r="H1863" s="39" t="s">
        <v>1505</v>
      </c>
      <c r="I1863" s="39" t="s">
        <v>244</v>
      </c>
      <c r="J1863" s="44">
        <v>5.46</v>
      </c>
      <c r="K1863" s="39" t="s">
        <v>100</v>
      </c>
      <c r="L1863" s="39" t="s">
        <v>60</v>
      </c>
      <c r="M1863" s="39" t="str">
        <f>+VLOOKUP(C1863/1,Map!A:B,2,FALSE)</f>
        <v>Other revenue - late payment charge</v>
      </c>
      <c r="N1863" s="39" t="str">
        <f>+VLOOKUP(L1863/1,Map!E:G,3,FALSE)</f>
        <v>KY-CENTRAL</v>
      </c>
    </row>
    <row r="1864" spans="1:14" hidden="1">
      <c r="A1864" s="39" t="s">
        <v>95</v>
      </c>
      <c r="B1864" s="39" t="s">
        <v>96</v>
      </c>
      <c r="C1864" s="39" t="s">
        <v>56</v>
      </c>
      <c r="D1864" s="43">
        <v>43223</v>
      </c>
      <c r="E1864" s="39" t="s">
        <v>35</v>
      </c>
      <c r="F1864" s="39" t="s">
        <v>47</v>
      </c>
      <c r="G1864" s="39" t="s">
        <v>275</v>
      </c>
      <c r="H1864" s="39" t="s">
        <v>1506</v>
      </c>
      <c r="I1864" s="39" t="s">
        <v>99</v>
      </c>
      <c r="J1864" s="44">
        <v>-6.39</v>
      </c>
      <c r="K1864" s="39" t="s">
        <v>100</v>
      </c>
      <c r="L1864" s="39" t="s">
        <v>60</v>
      </c>
      <c r="M1864" s="39" t="str">
        <f>+VLOOKUP(C1864/1,Map!A:B,2,FALSE)</f>
        <v>Other revenue - late payment charge</v>
      </c>
      <c r="N1864" s="39" t="str">
        <f>+VLOOKUP(L1864/1,Map!E:G,3,FALSE)</f>
        <v>KY-CENTRAL</v>
      </c>
    </row>
    <row r="1865" spans="1:14" hidden="1">
      <c r="A1865" s="39" t="s">
        <v>95</v>
      </c>
      <c r="B1865" s="39" t="s">
        <v>96</v>
      </c>
      <c r="C1865" s="39" t="s">
        <v>56</v>
      </c>
      <c r="D1865" s="43">
        <v>43224</v>
      </c>
      <c r="E1865" s="39" t="s">
        <v>35</v>
      </c>
      <c r="F1865" s="39" t="s">
        <v>47</v>
      </c>
      <c r="G1865" s="39" t="s">
        <v>275</v>
      </c>
      <c r="H1865" s="39" t="s">
        <v>1507</v>
      </c>
      <c r="I1865" s="39" t="s">
        <v>99</v>
      </c>
      <c r="J1865" s="44">
        <v>-7.14</v>
      </c>
      <c r="K1865" s="39" t="s">
        <v>100</v>
      </c>
      <c r="L1865" s="39" t="s">
        <v>58</v>
      </c>
      <c r="M1865" s="39" t="str">
        <f>+VLOOKUP(C1865/1,Map!A:B,2,FALSE)</f>
        <v>Other revenue - late payment charge</v>
      </c>
      <c r="N1865" s="39" t="str">
        <f>+VLOOKUP(L1865/1,Map!E:G,3,FALSE)</f>
        <v>KY-CORPORATE</v>
      </c>
    </row>
    <row r="1866" spans="1:14" hidden="1">
      <c r="A1866" s="39" t="s">
        <v>95</v>
      </c>
      <c r="B1866" s="39" t="s">
        <v>96</v>
      </c>
      <c r="C1866" s="39" t="s">
        <v>56</v>
      </c>
      <c r="D1866" s="43">
        <v>43224</v>
      </c>
      <c r="E1866" s="39" t="s">
        <v>35</v>
      </c>
      <c r="F1866" s="39" t="s">
        <v>47</v>
      </c>
      <c r="G1866" s="39" t="s">
        <v>275</v>
      </c>
      <c r="H1866" s="39" t="s">
        <v>1507</v>
      </c>
      <c r="I1866" s="39" t="s">
        <v>99</v>
      </c>
      <c r="J1866" s="44">
        <v>-2803.4</v>
      </c>
      <c r="K1866" s="39" t="s">
        <v>100</v>
      </c>
      <c r="L1866" s="39" t="s">
        <v>60</v>
      </c>
      <c r="M1866" s="39" t="str">
        <f>+VLOOKUP(C1866/1,Map!A:B,2,FALSE)</f>
        <v>Other revenue - late payment charge</v>
      </c>
      <c r="N1866" s="39" t="str">
        <f>+VLOOKUP(L1866/1,Map!E:G,3,FALSE)</f>
        <v>KY-CENTRAL</v>
      </c>
    </row>
    <row r="1867" spans="1:14" hidden="1">
      <c r="A1867" s="39" t="s">
        <v>95</v>
      </c>
      <c r="B1867" s="39" t="s">
        <v>96</v>
      </c>
      <c r="C1867" s="39" t="s">
        <v>56</v>
      </c>
      <c r="D1867" s="43">
        <v>43224</v>
      </c>
      <c r="E1867" s="39" t="s">
        <v>35</v>
      </c>
      <c r="F1867" s="39" t="s">
        <v>47</v>
      </c>
      <c r="G1867" s="39" t="s">
        <v>275</v>
      </c>
      <c r="H1867" s="39" t="s">
        <v>1507</v>
      </c>
      <c r="I1867" s="39" t="s">
        <v>99</v>
      </c>
      <c r="J1867" s="44">
        <v>-70.12</v>
      </c>
      <c r="K1867" s="39" t="s">
        <v>100</v>
      </c>
      <c r="L1867" s="39" t="s">
        <v>64</v>
      </c>
      <c r="M1867" s="39" t="str">
        <f>+VLOOKUP(C1867/1,Map!A:B,2,FALSE)</f>
        <v>Other revenue - late payment charge</v>
      </c>
      <c r="N1867" s="39" t="str">
        <f>+VLOOKUP(L1867/1,Map!E:G,3,FALSE)</f>
        <v>KY-NORTH</v>
      </c>
    </row>
    <row r="1868" spans="1:14" hidden="1">
      <c r="A1868" s="39" t="s">
        <v>95</v>
      </c>
      <c r="B1868" s="39" t="s">
        <v>96</v>
      </c>
      <c r="C1868" s="39" t="s">
        <v>56</v>
      </c>
      <c r="D1868" s="43">
        <v>43224</v>
      </c>
      <c r="E1868" s="39" t="s">
        <v>35</v>
      </c>
      <c r="F1868" s="39" t="s">
        <v>47</v>
      </c>
      <c r="G1868" s="39" t="s">
        <v>275</v>
      </c>
      <c r="H1868" s="39" t="s">
        <v>1507</v>
      </c>
      <c r="I1868" s="39" t="s">
        <v>99</v>
      </c>
      <c r="J1868" s="44">
        <v>-490.8</v>
      </c>
      <c r="K1868" s="39" t="s">
        <v>100</v>
      </c>
      <c r="L1868" s="39" t="s">
        <v>66</v>
      </c>
      <c r="M1868" s="39" t="str">
        <f>+VLOOKUP(C1868/1,Map!A:B,2,FALSE)</f>
        <v>Other revenue - late payment charge</v>
      </c>
      <c r="N1868" s="39" t="str">
        <f>+VLOOKUP(L1868/1,Map!E:G,3,FALSE)</f>
        <v>KY-OWENTON WW</v>
      </c>
    </row>
    <row r="1869" spans="1:14" hidden="1">
      <c r="A1869" s="39" t="s">
        <v>95</v>
      </c>
      <c r="B1869" s="39" t="s">
        <v>96</v>
      </c>
      <c r="C1869" s="39" t="s">
        <v>56</v>
      </c>
      <c r="D1869" s="43">
        <v>43223</v>
      </c>
      <c r="E1869" s="39" t="s">
        <v>35</v>
      </c>
      <c r="F1869" s="39" t="s">
        <v>47</v>
      </c>
      <c r="G1869" s="39" t="s">
        <v>275</v>
      </c>
      <c r="H1869" s="39" t="s">
        <v>1508</v>
      </c>
      <c r="I1869" s="39" t="s">
        <v>244</v>
      </c>
      <c r="J1869" s="44">
        <v>1.89</v>
      </c>
      <c r="K1869" s="39" t="s">
        <v>100</v>
      </c>
      <c r="L1869" s="39" t="s">
        <v>60</v>
      </c>
      <c r="M1869" s="39" t="str">
        <f>+VLOOKUP(C1869/1,Map!A:B,2,FALSE)</f>
        <v>Other revenue - late payment charge</v>
      </c>
      <c r="N1869" s="39" t="str">
        <f>+VLOOKUP(L1869/1,Map!E:G,3,FALSE)</f>
        <v>KY-CENTRAL</v>
      </c>
    </row>
    <row r="1870" spans="1:14" hidden="1">
      <c r="A1870" s="39" t="s">
        <v>95</v>
      </c>
      <c r="B1870" s="39" t="s">
        <v>96</v>
      </c>
      <c r="C1870" s="39" t="s">
        <v>56</v>
      </c>
      <c r="D1870" s="43">
        <v>43223</v>
      </c>
      <c r="E1870" s="39" t="s">
        <v>35</v>
      </c>
      <c r="F1870" s="39" t="s">
        <v>47</v>
      </c>
      <c r="G1870" s="39" t="s">
        <v>275</v>
      </c>
      <c r="H1870" s="39" t="s">
        <v>1509</v>
      </c>
      <c r="I1870" s="39" t="s">
        <v>244</v>
      </c>
      <c r="J1870" s="44">
        <v>1.32</v>
      </c>
      <c r="K1870" s="39" t="s">
        <v>100</v>
      </c>
      <c r="L1870" s="39" t="s">
        <v>60</v>
      </c>
      <c r="M1870" s="39" t="str">
        <f>+VLOOKUP(C1870/1,Map!A:B,2,FALSE)</f>
        <v>Other revenue - late payment charge</v>
      </c>
      <c r="N1870" s="39" t="str">
        <f>+VLOOKUP(L1870/1,Map!E:G,3,FALSE)</f>
        <v>KY-CENTRAL</v>
      </c>
    </row>
    <row r="1871" spans="1:14" hidden="1">
      <c r="A1871" s="39" t="s">
        <v>95</v>
      </c>
      <c r="B1871" s="39" t="s">
        <v>96</v>
      </c>
      <c r="C1871" s="39" t="s">
        <v>56</v>
      </c>
      <c r="D1871" s="43">
        <v>43224</v>
      </c>
      <c r="E1871" s="39" t="s">
        <v>35</v>
      </c>
      <c r="F1871" s="39" t="s">
        <v>47</v>
      </c>
      <c r="G1871" s="39" t="s">
        <v>275</v>
      </c>
      <c r="H1871" s="39" t="s">
        <v>1510</v>
      </c>
      <c r="I1871" s="39" t="s">
        <v>244</v>
      </c>
      <c r="J1871" s="44">
        <v>15.91</v>
      </c>
      <c r="K1871" s="39" t="s">
        <v>100</v>
      </c>
      <c r="L1871" s="39" t="s">
        <v>60</v>
      </c>
      <c r="M1871" s="39" t="str">
        <f>+VLOOKUP(C1871/1,Map!A:B,2,FALSE)</f>
        <v>Other revenue - late payment charge</v>
      </c>
      <c r="N1871" s="39" t="str">
        <f>+VLOOKUP(L1871/1,Map!E:G,3,FALSE)</f>
        <v>KY-CENTRAL</v>
      </c>
    </row>
    <row r="1872" spans="1:14" hidden="1">
      <c r="A1872" s="39" t="s">
        <v>95</v>
      </c>
      <c r="B1872" s="39" t="s">
        <v>96</v>
      </c>
      <c r="C1872" s="39" t="s">
        <v>56</v>
      </c>
      <c r="D1872" s="43">
        <v>43224</v>
      </c>
      <c r="E1872" s="39" t="s">
        <v>35</v>
      </c>
      <c r="F1872" s="39" t="s">
        <v>47</v>
      </c>
      <c r="G1872" s="39" t="s">
        <v>275</v>
      </c>
      <c r="H1872" s="39" t="s">
        <v>1511</v>
      </c>
      <c r="I1872" s="39" t="s">
        <v>99</v>
      </c>
      <c r="J1872" s="44">
        <v>-31.43</v>
      </c>
      <c r="K1872" s="39" t="s">
        <v>100</v>
      </c>
      <c r="L1872" s="39" t="s">
        <v>60</v>
      </c>
      <c r="M1872" s="39" t="str">
        <f>+VLOOKUP(C1872/1,Map!A:B,2,FALSE)</f>
        <v>Other revenue - late payment charge</v>
      </c>
      <c r="N1872" s="39" t="str">
        <f>+VLOOKUP(L1872/1,Map!E:G,3,FALSE)</f>
        <v>KY-CENTRAL</v>
      </c>
    </row>
    <row r="1873" spans="1:14" hidden="1">
      <c r="A1873" s="39" t="s">
        <v>95</v>
      </c>
      <c r="B1873" s="39" t="s">
        <v>96</v>
      </c>
      <c r="C1873" s="39" t="s">
        <v>56</v>
      </c>
      <c r="D1873" s="43">
        <v>43227</v>
      </c>
      <c r="E1873" s="39" t="s">
        <v>35</v>
      </c>
      <c r="F1873" s="39" t="s">
        <v>47</v>
      </c>
      <c r="G1873" s="39" t="s">
        <v>275</v>
      </c>
      <c r="H1873" s="39" t="s">
        <v>1512</v>
      </c>
      <c r="I1873" s="39" t="s">
        <v>99</v>
      </c>
      <c r="J1873" s="44">
        <v>-0.68</v>
      </c>
      <c r="K1873" s="39" t="s">
        <v>100</v>
      </c>
      <c r="L1873" s="39" t="s">
        <v>58</v>
      </c>
      <c r="M1873" s="39" t="str">
        <f>+VLOOKUP(C1873/1,Map!A:B,2,FALSE)</f>
        <v>Other revenue - late payment charge</v>
      </c>
      <c r="N1873" s="39" t="str">
        <f>+VLOOKUP(L1873/1,Map!E:G,3,FALSE)</f>
        <v>KY-CORPORATE</v>
      </c>
    </row>
    <row r="1874" spans="1:14" hidden="1">
      <c r="A1874" s="39" t="s">
        <v>95</v>
      </c>
      <c r="B1874" s="39" t="s">
        <v>96</v>
      </c>
      <c r="C1874" s="39" t="s">
        <v>56</v>
      </c>
      <c r="D1874" s="43">
        <v>43227</v>
      </c>
      <c r="E1874" s="39" t="s">
        <v>35</v>
      </c>
      <c r="F1874" s="39" t="s">
        <v>47</v>
      </c>
      <c r="G1874" s="39" t="s">
        <v>275</v>
      </c>
      <c r="H1874" s="39" t="s">
        <v>1512</v>
      </c>
      <c r="I1874" s="39" t="s">
        <v>99</v>
      </c>
      <c r="J1874" s="44">
        <v>-13.93</v>
      </c>
      <c r="K1874" s="39" t="s">
        <v>100</v>
      </c>
      <c r="L1874" s="39" t="s">
        <v>66</v>
      </c>
      <c r="M1874" s="39" t="str">
        <f>+VLOOKUP(C1874/1,Map!A:B,2,FALSE)</f>
        <v>Other revenue - late payment charge</v>
      </c>
      <c r="N1874" s="39" t="str">
        <f>+VLOOKUP(L1874/1,Map!E:G,3,FALSE)</f>
        <v>KY-OWENTON WW</v>
      </c>
    </row>
    <row r="1875" spans="1:14" hidden="1">
      <c r="A1875" s="39" t="s">
        <v>95</v>
      </c>
      <c r="B1875" s="39" t="s">
        <v>96</v>
      </c>
      <c r="C1875" s="39" t="s">
        <v>56</v>
      </c>
      <c r="D1875" s="43">
        <v>43227</v>
      </c>
      <c r="E1875" s="39" t="s">
        <v>35</v>
      </c>
      <c r="F1875" s="39" t="s">
        <v>47</v>
      </c>
      <c r="G1875" s="39" t="s">
        <v>275</v>
      </c>
      <c r="H1875" s="39" t="s">
        <v>1512</v>
      </c>
      <c r="I1875" s="39" t="s">
        <v>99</v>
      </c>
      <c r="J1875" s="44">
        <v>-2267.5500000000002</v>
      </c>
      <c r="K1875" s="39" t="s">
        <v>100</v>
      </c>
      <c r="L1875" s="39" t="s">
        <v>60</v>
      </c>
      <c r="M1875" s="39" t="str">
        <f>+VLOOKUP(C1875/1,Map!A:B,2,FALSE)</f>
        <v>Other revenue - late payment charge</v>
      </c>
      <c r="N1875" s="39" t="str">
        <f>+VLOOKUP(L1875/1,Map!E:G,3,FALSE)</f>
        <v>KY-CENTRAL</v>
      </c>
    </row>
    <row r="1876" spans="1:14" hidden="1">
      <c r="A1876" s="39" t="s">
        <v>95</v>
      </c>
      <c r="B1876" s="39" t="s">
        <v>96</v>
      </c>
      <c r="C1876" s="39" t="s">
        <v>56</v>
      </c>
      <c r="D1876" s="43">
        <v>43227</v>
      </c>
      <c r="E1876" s="39" t="s">
        <v>35</v>
      </c>
      <c r="F1876" s="39" t="s">
        <v>47</v>
      </c>
      <c r="G1876" s="39" t="s">
        <v>275</v>
      </c>
      <c r="H1876" s="39" t="s">
        <v>1512</v>
      </c>
      <c r="I1876" s="39" t="s">
        <v>99</v>
      </c>
      <c r="J1876" s="44">
        <v>-30.4</v>
      </c>
      <c r="K1876" s="39" t="s">
        <v>100</v>
      </c>
      <c r="L1876" s="39" t="s">
        <v>64</v>
      </c>
      <c r="M1876" s="39" t="str">
        <f>+VLOOKUP(C1876/1,Map!A:B,2,FALSE)</f>
        <v>Other revenue - late payment charge</v>
      </c>
      <c r="N1876" s="39" t="str">
        <f>+VLOOKUP(L1876/1,Map!E:G,3,FALSE)</f>
        <v>KY-NORTH</v>
      </c>
    </row>
    <row r="1877" spans="1:14" hidden="1">
      <c r="A1877" s="39" t="s">
        <v>95</v>
      </c>
      <c r="B1877" s="39" t="s">
        <v>96</v>
      </c>
      <c r="C1877" s="39" t="s">
        <v>56</v>
      </c>
      <c r="D1877" s="43">
        <v>43223</v>
      </c>
      <c r="E1877" s="39" t="s">
        <v>35</v>
      </c>
      <c r="F1877" s="39" t="s">
        <v>47</v>
      </c>
      <c r="G1877" s="39" t="s">
        <v>275</v>
      </c>
      <c r="H1877" s="39" t="s">
        <v>1513</v>
      </c>
      <c r="I1877" s="39" t="s">
        <v>244</v>
      </c>
      <c r="J1877" s="44">
        <v>2.09</v>
      </c>
      <c r="K1877" s="39" t="s">
        <v>100</v>
      </c>
      <c r="L1877" s="39" t="s">
        <v>60</v>
      </c>
      <c r="M1877" s="39" t="str">
        <f>+VLOOKUP(C1877/1,Map!A:B,2,FALSE)</f>
        <v>Other revenue - late payment charge</v>
      </c>
      <c r="N1877" s="39" t="str">
        <f>+VLOOKUP(L1877/1,Map!E:G,3,FALSE)</f>
        <v>KY-CENTRAL</v>
      </c>
    </row>
    <row r="1878" spans="1:14" hidden="1">
      <c r="A1878" s="39" t="s">
        <v>95</v>
      </c>
      <c r="B1878" s="39" t="s">
        <v>96</v>
      </c>
      <c r="C1878" s="39" t="s">
        <v>56</v>
      </c>
      <c r="D1878" s="43">
        <v>43227</v>
      </c>
      <c r="E1878" s="39" t="s">
        <v>35</v>
      </c>
      <c r="F1878" s="39" t="s">
        <v>47</v>
      </c>
      <c r="G1878" s="39" t="s">
        <v>275</v>
      </c>
      <c r="H1878" s="39" t="s">
        <v>1514</v>
      </c>
      <c r="I1878" s="39" t="s">
        <v>244</v>
      </c>
      <c r="J1878" s="44">
        <v>46.1</v>
      </c>
      <c r="K1878" s="39" t="s">
        <v>100</v>
      </c>
      <c r="L1878" s="39" t="s">
        <v>60</v>
      </c>
      <c r="M1878" s="39" t="str">
        <f>+VLOOKUP(C1878/1,Map!A:B,2,FALSE)</f>
        <v>Other revenue - late payment charge</v>
      </c>
      <c r="N1878" s="39" t="str">
        <f>+VLOOKUP(L1878/1,Map!E:G,3,FALSE)</f>
        <v>KY-CENTRAL</v>
      </c>
    </row>
    <row r="1879" spans="1:14" hidden="1">
      <c r="A1879" s="39" t="s">
        <v>95</v>
      </c>
      <c r="B1879" s="39" t="s">
        <v>96</v>
      </c>
      <c r="C1879" s="39" t="s">
        <v>56</v>
      </c>
      <c r="D1879" s="43">
        <v>43224</v>
      </c>
      <c r="E1879" s="39" t="s">
        <v>35</v>
      </c>
      <c r="F1879" s="39" t="s">
        <v>47</v>
      </c>
      <c r="G1879" s="39" t="s">
        <v>275</v>
      </c>
      <c r="H1879" s="39" t="s">
        <v>1515</v>
      </c>
      <c r="I1879" s="39" t="s">
        <v>99</v>
      </c>
      <c r="J1879" s="44">
        <v>-0.26</v>
      </c>
      <c r="K1879" s="39" t="s">
        <v>100</v>
      </c>
      <c r="L1879" s="39" t="s">
        <v>60</v>
      </c>
      <c r="M1879" s="39" t="str">
        <f>+VLOOKUP(C1879/1,Map!A:B,2,FALSE)</f>
        <v>Other revenue - late payment charge</v>
      </c>
      <c r="N1879" s="39" t="str">
        <f>+VLOOKUP(L1879/1,Map!E:G,3,FALSE)</f>
        <v>KY-CENTRAL</v>
      </c>
    </row>
    <row r="1880" spans="1:14" hidden="1">
      <c r="A1880" s="39" t="s">
        <v>95</v>
      </c>
      <c r="B1880" s="39" t="s">
        <v>96</v>
      </c>
      <c r="C1880" s="39" t="s">
        <v>56</v>
      </c>
      <c r="D1880" s="43">
        <v>43225</v>
      </c>
      <c r="E1880" s="39" t="s">
        <v>35</v>
      </c>
      <c r="F1880" s="39" t="s">
        <v>47</v>
      </c>
      <c r="G1880" s="39" t="s">
        <v>275</v>
      </c>
      <c r="H1880" s="39" t="s">
        <v>1516</v>
      </c>
      <c r="I1880" s="39" t="s">
        <v>99</v>
      </c>
      <c r="J1880" s="44">
        <v>-4.03</v>
      </c>
      <c r="K1880" s="39" t="s">
        <v>100</v>
      </c>
      <c r="L1880" s="39" t="s">
        <v>60</v>
      </c>
      <c r="M1880" s="39" t="str">
        <f>+VLOOKUP(C1880/1,Map!A:B,2,FALSE)</f>
        <v>Other revenue - late payment charge</v>
      </c>
      <c r="N1880" s="39" t="str">
        <f>+VLOOKUP(L1880/1,Map!E:G,3,FALSE)</f>
        <v>KY-CENTRAL</v>
      </c>
    </row>
    <row r="1881" spans="1:14" hidden="1">
      <c r="A1881" s="39" t="s">
        <v>95</v>
      </c>
      <c r="B1881" s="39" t="s">
        <v>96</v>
      </c>
      <c r="C1881" s="39" t="s">
        <v>56</v>
      </c>
      <c r="D1881" s="43">
        <v>43227</v>
      </c>
      <c r="E1881" s="39" t="s">
        <v>35</v>
      </c>
      <c r="F1881" s="39" t="s">
        <v>47</v>
      </c>
      <c r="G1881" s="39" t="s">
        <v>275</v>
      </c>
      <c r="H1881" s="39" t="s">
        <v>1517</v>
      </c>
      <c r="I1881" s="39" t="s">
        <v>99</v>
      </c>
      <c r="J1881" s="44">
        <v>-1.89</v>
      </c>
      <c r="K1881" s="39" t="s">
        <v>100</v>
      </c>
      <c r="L1881" s="39" t="s">
        <v>60</v>
      </c>
      <c r="M1881" s="39" t="str">
        <f>+VLOOKUP(C1881/1,Map!A:B,2,FALSE)</f>
        <v>Other revenue - late payment charge</v>
      </c>
      <c r="N1881" s="39" t="str">
        <f>+VLOOKUP(L1881/1,Map!E:G,3,FALSE)</f>
        <v>KY-CENTRAL</v>
      </c>
    </row>
    <row r="1882" spans="1:14" hidden="1">
      <c r="A1882" s="39" t="s">
        <v>95</v>
      </c>
      <c r="B1882" s="39" t="s">
        <v>96</v>
      </c>
      <c r="C1882" s="39" t="s">
        <v>56</v>
      </c>
      <c r="D1882" s="43">
        <v>43224</v>
      </c>
      <c r="E1882" s="39" t="s">
        <v>35</v>
      </c>
      <c r="F1882" s="39" t="s">
        <v>47</v>
      </c>
      <c r="G1882" s="39" t="s">
        <v>275</v>
      </c>
      <c r="H1882" s="39" t="s">
        <v>1518</v>
      </c>
      <c r="I1882" s="39" t="s">
        <v>244</v>
      </c>
      <c r="J1882" s="44">
        <v>5.3</v>
      </c>
      <c r="K1882" s="39" t="s">
        <v>100</v>
      </c>
      <c r="L1882" s="39" t="s">
        <v>60</v>
      </c>
      <c r="M1882" s="39" t="str">
        <f>+VLOOKUP(C1882/1,Map!A:B,2,FALSE)</f>
        <v>Other revenue - late payment charge</v>
      </c>
      <c r="N1882" s="39" t="str">
        <f>+VLOOKUP(L1882/1,Map!E:G,3,FALSE)</f>
        <v>KY-CENTRAL</v>
      </c>
    </row>
    <row r="1883" spans="1:14" hidden="1">
      <c r="A1883" s="39" t="s">
        <v>95</v>
      </c>
      <c r="B1883" s="39" t="s">
        <v>96</v>
      </c>
      <c r="C1883" s="39" t="s">
        <v>56</v>
      </c>
      <c r="D1883" s="43">
        <v>43227</v>
      </c>
      <c r="E1883" s="39" t="s">
        <v>35</v>
      </c>
      <c r="F1883" s="39" t="s">
        <v>47</v>
      </c>
      <c r="G1883" s="39" t="s">
        <v>275</v>
      </c>
      <c r="H1883" s="39" t="s">
        <v>1519</v>
      </c>
      <c r="I1883" s="39" t="s">
        <v>244</v>
      </c>
      <c r="J1883" s="44">
        <v>1.99</v>
      </c>
      <c r="K1883" s="39" t="s">
        <v>100</v>
      </c>
      <c r="L1883" s="39" t="s">
        <v>60</v>
      </c>
      <c r="M1883" s="39" t="str">
        <f>+VLOOKUP(C1883/1,Map!A:B,2,FALSE)</f>
        <v>Other revenue - late payment charge</v>
      </c>
      <c r="N1883" s="39" t="str">
        <f>+VLOOKUP(L1883/1,Map!E:G,3,FALSE)</f>
        <v>KY-CENTRAL</v>
      </c>
    </row>
    <row r="1884" spans="1:14" hidden="1">
      <c r="A1884" s="39" t="s">
        <v>95</v>
      </c>
      <c r="B1884" s="39" t="s">
        <v>96</v>
      </c>
      <c r="C1884" s="39" t="s">
        <v>56</v>
      </c>
      <c r="D1884" s="43">
        <v>43228</v>
      </c>
      <c r="E1884" s="39" t="s">
        <v>35</v>
      </c>
      <c r="F1884" s="39" t="s">
        <v>47</v>
      </c>
      <c r="G1884" s="39" t="s">
        <v>275</v>
      </c>
      <c r="H1884" s="39" t="s">
        <v>1520</v>
      </c>
      <c r="I1884" s="39" t="s">
        <v>99</v>
      </c>
      <c r="J1884" s="44">
        <v>-34.369999999999997</v>
      </c>
      <c r="K1884" s="39" t="s">
        <v>100</v>
      </c>
      <c r="L1884" s="39" t="s">
        <v>66</v>
      </c>
      <c r="M1884" s="39" t="str">
        <f>+VLOOKUP(C1884/1,Map!A:B,2,FALSE)</f>
        <v>Other revenue - late payment charge</v>
      </c>
      <c r="N1884" s="39" t="str">
        <f>+VLOOKUP(L1884/1,Map!E:G,3,FALSE)</f>
        <v>KY-OWENTON WW</v>
      </c>
    </row>
    <row r="1885" spans="1:14" hidden="1">
      <c r="A1885" s="39" t="s">
        <v>95</v>
      </c>
      <c r="B1885" s="39" t="s">
        <v>96</v>
      </c>
      <c r="C1885" s="39" t="s">
        <v>56</v>
      </c>
      <c r="D1885" s="43">
        <v>43228</v>
      </c>
      <c r="E1885" s="39" t="s">
        <v>35</v>
      </c>
      <c r="F1885" s="39" t="s">
        <v>47</v>
      </c>
      <c r="G1885" s="39" t="s">
        <v>275</v>
      </c>
      <c r="H1885" s="39" t="s">
        <v>1520</v>
      </c>
      <c r="I1885" s="39" t="s">
        <v>99</v>
      </c>
      <c r="J1885" s="44">
        <v>-4307.9799999999996</v>
      </c>
      <c r="K1885" s="39" t="s">
        <v>100</v>
      </c>
      <c r="L1885" s="39" t="s">
        <v>60</v>
      </c>
      <c r="M1885" s="39" t="str">
        <f>+VLOOKUP(C1885/1,Map!A:B,2,FALSE)</f>
        <v>Other revenue - late payment charge</v>
      </c>
      <c r="N1885" s="39" t="str">
        <f>+VLOOKUP(L1885/1,Map!E:G,3,FALSE)</f>
        <v>KY-CENTRAL</v>
      </c>
    </row>
    <row r="1886" spans="1:14" hidden="1">
      <c r="A1886" s="39" t="s">
        <v>95</v>
      </c>
      <c r="B1886" s="39" t="s">
        <v>96</v>
      </c>
      <c r="C1886" s="39" t="s">
        <v>56</v>
      </c>
      <c r="D1886" s="43">
        <v>43228</v>
      </c>
      <c r="E1886" s="39" t="s">
        <v>35</v>
      </c>
      <c r="F1886" s="39" t="s">
        <v>47</v>
      </c>
      <c r="G1886" s="39" t="s">
        <v>275</v>
      </c>
      <c r="H1886" s="39" t="s">
        <v>1520</v>
      </c>
      <c r="I1886" s="39" t="s">
        <v>99</v>
      </c>
      <c r="J1886" s="44">
        <v>-22.29</v>
      </c>
      <c r="K1886" s="39" t="s">
        <v>100</v>
      </c>
      <c r="L1886" s="39" t="s">
        <v>64</v>
      </c>
      <c r="M1886" s="39" t="str">
        <f>+VLOOKUP(C1886/1,Map!A:B,2,FALSE)</f>
        <v>Other revenue - late payment charge</v>
      </c>
      <c r="N1886" s="39" t="str">
        <f>+VLOOKUP(L1886/1,Map!E:G,3,FALSE)</f>
        <v>KY-NORTH</v>
      </c>
    </row>
    <row r="1887" spans="1:14" hidden="1">
      <c r="A1887" s="39" t="s">
        <v>95</v>
      </c>
      <c r="B1887" s="39" t="s">
        <v>96</v>
      </c>
      <c r="C1887" s="39" t="s">
        <v>56</v>
      </c>
      <c r="D1887" s="43">
        <v>43229</v>
      </c>
      <c r="E1887" s="39" t="s">
        <v>35</v>
      </c>
      <c r="F1887" s="39" t="s">
        <v>47</v>
      </c>
      <c r="G1887" s="39" t="s">
        <v>275</v>
      </c>
      <c r="H1887" s="39" t="s">
        <v>1521</v>
      </c>
      <c r="I1887" s="39" t="s">
        <v>99</v>
      </c>
      <c r="J1887" s="44">
        <v>-2893.66</v>
      </c>
      <c r="K1887" s="39" t="s">
        <v>100</v>
      </c>
      <c r="L1887" s="39" t="s">
        <v>60</v>
      </c>
      <c r="M1887" s="39" t="str">
        <f>+VLOOKUP(C1887/1,Map!A:B,2,FALSE)</f>
        <v>Other revenue - late payment charge</v>
      </c>
      <c r="N1887" s="39" t="str">
        <f>+VLOOKUP(L1887/1,Map!E:G,3,FALSE)</f>
        <v>KY-CENTRAL</v>
      </c>
    </row>
    <row r="1888" spans="1:14" hidden="1">
      <c r="A1888" s="39" t="s">
        <v>95</v>
      </c>
      <c r="B1888" s="39" t="s">
        <v>96</v>
      </c>
      <c r="C1888" s="39" t="s">
        <v>56</v>
      </c>
      <c r="D1888" s="43">
        <v>43229</v>
      </c>
      <c r="E1888" s="39" t="s">
        <v>35</v>
      </c>
      <c r="F1888" s="39" t="s">
        <v>47</v>
      </c>
      <c r="G1888" s="39" t="s">
        <v>275</v>
      </c>
      <c r="H1888" s="39" t="s">
        <v>1522</v>
      </c>
      <c r="I1888" s="39" t="s">
        <v>99</v>
      </c>
      <c r="J1888" s="44">
        <v>-16.100000000000001</v>
      </c>
      <c r="K1888" s="39" t="s">
        <v>100</v>
      </c>
      <c r="L1888" s="39" t="s">
        <v>58</v>
      </c>
      <c r="M1888" s="39" t="str">
        <f>+VLOOKUP(C1888/1,Map!A:B,2,FALSE)</f>
        <v>Other revenue - late payment charge</v>
      </c>
      <c r="N1888" s="39" t="str">
        <f>+VLOOKUP(L1888/1,Map!E:G,3,FALSE)</f>
        <v>KY-CORPORATE</v>
      </c>
    </row>
    <row r="1889" spans="1:14" hidden="1">
      <c r="A1889" s="39" t="s">
        <v>95</v>
      </c>
      <c r="B1889" s="39" t="s">
        <v>96</v>
      </c>
      <c r="C1889" s="39" t="s">
        <v>56</v>
      </c>
      <c r="D1889" s="43">
        <v>43229</v>
      </c>
      <c r="E1889" s="39" t="s">
        <v>35</v>
      </c>
      <c r="F1889" s="39" t="s">
        <v>47</v>
      </c>
      <c r="G1889" s="39" t="s">
        <v>275</v>
      </c>
      <c r="H1889" s="39" t="s">
        <v>1522</v>
      </c>
      <c r="I1889" s="39" t="s">
        <v>99</v>
      </c>
      <c r="J1889" s="44">
        <v>-0.98</v>
      </c>
      <c r="K1889" s="39" t="s">
        <v>100</v>
      </c>
      <c r="L1889" s="39" t="s">
        <v>64</v>
      </c>
      <c r="M1889" s="39" t="str">
        <f>+VLOOKUP(C1889/1,Map!A:B,2,FALSE)</f>
        <v>Other revenue - late payment charge</v>
      </c>
      <c r="N1889" s="39" t="str">
        <f>+VLOOKUP(L1889/1,Map!E:G,3,FALSE)</f>
        <v>KY-NORTH</v>
      </c>
    </row>
    <row r="1890" spans="1:14" hidden="1">
      <c r="A1890" s="39" t="s">
        <v>95</v>
      </c>
      <c r="B1890" s="39" t="s">
        <v>96</v>
      </c>
      <c r="C1890" s="39" t="s">
        <v>56</v>
      </c>
      <c r="D1890" s="43">
        <v>43223</v>
      </c>
      <c r="E1890" s="39" t="s">
        <v>35</v>
      </c>
      <c r="F1890" s="39" t="s">
        <v>47</v>
      </c>
      <c r="G1890" s="39" t="s">
        <v>275</v>
      </c>
      <c r="H1890" s="39" t="s">
        <v>1523</v>
      </c>
      <c r="I1890" s="39" t="s">
        <v>244</v>
      </c>
      <c r="J1890" s="44">
        <v>1.62</v>
      </c>
      <c r="K1890" s="39" t="s">
        <v>100</v>
      </c>
      <c r="L1890" s="39" t="s">
        <v>60</v>
      </c>
      <c r="M1890" s="39" t="str">
        <f>+VLOOKUP(C1890/1,Map!A:B,2,FALSE)</f>
        <v>Other revenue - late payment charge</v>
      </c>
      <c r="N1890" s="39" t="str">
        <f>+VLOOKUP(L1890/1,Map!E:G,3,FALSE)</f>
        <v>KY-CENTRAL</v>
      </c>
    </row>
    <row r="1891" spans="1:14" hidden="1">
      <c r="A1891" s="39" t="s">
        <v>95</v>
      </c>
      <c r="B1891" s="39" t="s">
        <v>96</v>
      </c>
      <c r="C1891" s="39" t="s">
        <v>56</v>
      </c>
      <c r="D1891" s="43">
        <v>43223</v>
      </c>
      <c r="E1891" s="39" t="s">
        <v>35</v>
      </c>
      <c r="F1891" s="39" t="s">
        <v>47</v>
      </c>
      <c r="G1891" s="39" t="s">
        <v>275</v>
      </c>
      <c r="H1891" s="39" t="s">
        <v>1523</v>
      </c>
      <c r="I1891" s="39" t="s">
        <v>244</v>
      </c>
      <c r="J1891" s="44">
        <v>1.73</v>
      </c>
      <c r="K1891" s="39" t="s">
        <v>100</v>
      </c>
      <c r="L1891" s="39" t="s">
        <v>64</v>
      </c>
      <c r="M1891" s="39" t="str">
        <f>+VLOOKUP(C1891/1,Map!A:B,2,FALSE)</f>
        <v>Other revenue - late payment charge</v>
      </c>
      <c r="N1891" s="39" t="str">
        <f>+VLOOKUP(L1891/1,Map!E:G,3,FALSE)</f>
        <v>KY-NORTH</v>
      </c>
    </row>
    <row r="1892" spans="1:14" hidden="1">
      <c r="A1892" s="39" t="s">
        <v>95</v>
      </c>
      <c r="B1892" s="39" t="s">
        <v>96</v>
      </c>
      <c r="C1892" s="39" t="s">
        <v>56</v>
      </c>
      <c r="D1892" s="43">
        <v>43227</v>
      </c>
      <c r="E1892" s="39" t="s">
        <v>35</v>
      </c>
      <c r="F1892" s="39" t="s">
        <v>47</v>
      </c>
      <c r="G1892" s="39" t="s">
        <v>275</v>
      </c>
      <c r="H1892" s="39" t="s">
        <v>1524</v>
      </c>
      <c r="I1892" s="39" t="s">
        <v>244</v>
      </c>
      <c r="J1892" s="44">
        <v>1.75</v>
      </c>
      <c r="K1892" s="39" t="s">
        <v>100</v>
      </c>
      <c r="L1892" s="39" t="s">
        <v>60</v>
      </c>
      <c r="M1892" s="39" t="str">
        <f>+VLOOKUP(C1892/1,Map!A:B,2,FALSE)</f>
        <v>Other revenue - late payment charge</v>
      </c>
      <c r="N1892" s="39" t="str">
        <f>+VLOOKUP(L1892/1,Map!E:G,3,FALSE)</f>
        <v>KY-CENTRAL</v>
      </c>
    </row>
    <row r="1893" spans="1:14" hidden="1">
      <c r="A1893" s="39" t="s">
        <v>95</v>
      </c>
      <c r="B1893" s="39" t="s">
        <v>96</v>
      </c>
      <c r="C1893" s="39" t="s">
        <v>56</v>
      </c>
      <c r="D1893" s="43">
        <v>43227</v>
      </c>
      <c r="E1893" s="39" t="s">
        <v>35</v>
      </c>
      <c r="F1893" s="39" t="s">
        <v>47</v>
      </c>
      <c r="G1893" s="39" t="s">
        <v>275</v>
      </c>
      <c r="H1893" s="39" t="s">
        <v>1524</v>
      </c>
      <c r="I1893" s="39" t="s">
        <v>244</v>
      </c>
      <c r="J1893" s="44">
        <v>3.04</v>
      </c>
      <c r="K1893" s="39" t="s">
        <v>100</v>
      </c>
      <c r="L1893" s="39" t="s">
        <v>64</v>
      </c>
      <c r="M1893" s="39" t="str">
        <f>+VLOOKUP(C1893/1,Map!A:B,2,FALSE)</f>
        <v>Other revenue - late payment charge</v>
      </c>
      <c r="N1893" s="39" t="str">
        <f>+VLOOKUP(L1893/1,Map!E:G,3,FALSE)</f>
        <v>KY-NORTH</v>
      </c>
    </row>
    <row r="1894" spans="1:14" hidden="1">
      <c r="A1894" s="39" t="s">
        <v>95</v>
      </c>
      <c r="B1894" s="39" t="s">
        <v>96</v>
      </c>
      <c r="C1894" s="39" t="s">
        <v>56</v>
      </c>
      <c r="D1894" s="43">
        <v>43222</v>
      </c>
      <c r="E1894" s="39" t="s">
        <v>35</v>
      </c>
      <c r="F1894" s="39" t="s">
        <v>47</v>
      </c>
      <c r="G1894" s="39" t="s">
        <v>275</v>
      </c>
      <c r="H1894" s="39" t="s">
        <v>1525</v>
      </c>
      <c r="I1894" s="39" t="s">
        <v>244</v>
      </c>
      <c r="J1894" s="44">
        <v>0.8</v>
      </c>
      <c r="K1894" s="39" t="s">
        <v>100</v>
      </c>
      <c r="L1894" s="39" t="s">
        <v>60</v>
      </c>
      <c r="M1894" s="39" t="str">
        <f>+VLOOKUP(C1894/1,Map!A:B,2,FALSE)</f>
        <v>Other revenue - late payment charge</v>
      </c>
      <c r="N1894" s="39" t="str">
        <f>+VLOOKUP(L1894/1,Map!E:G,3,FALSE)</f>
        <v>KY-CENTRAL</v>
      </c>
    </row>
    <row r="1895" spans="1:14" hidden="1">
      <c r="A1895" s="39" t="s">
        <v>95</v>
      </c>
      <c r="B1895" s="39" t="s">
        <v>96</v>
      </c>
      <c r="C1895" s="39" t="s">
        <v>56</v>
      </c>
      <c r="D1895" s="43">
        <v>43224</v>
      </c>
      <c r="E1895" s="39" t="s">
        <v>35</v>
      </c>
      <c r="F1895" s="39" t="s">
        <v>47</v>
      </c>
      <c r="G1895" s="39" t="s">
        <v>275</v>
      </c>
      <c r="H1895" s="39" t="s">
        <v>1526</v>
      </c>
      <c r="I1895" s="39" t="s">
        <v>244</v>
      </c>
      <c r="J1895" s="44">
        <v>1.77</v>
      </c>
      <c r="K1895" s="39" t="s">
        <v>100</v>
      </c>
      <c r="L1895" s="39" t="s">
        <v>60</v>
      </c>
      <c r="M1895" s="39" t="str">
        <f>+VLOOKUP(C1895/1,Map!A:B,2,FALSE)</f>
        <v>Other revenue - late payment charge</v>
      </c>
      <c r="N1895" s="39" t="str">
        <f>+VLOOKUP(L1895/1,Map!E:G,3,FALSE)</f>
        <v>KY-CENTRAL</v>
      </c>
    </row>
    <row r="1896" spans="1:14" hidden="1">
      <c r="A1896" s="39" t="s">
        <v>95</v>
      </c>
      <c r="B1896" s="39" t="s">
        <v>96</v>
      </c>
      <c r="C1896" s="39" t="s">
        <v>56</v>
      </c>
      <c r="D1896" s="43">
        <v>43228</v>
      </c>
      <c r="E1896" s="39" t="s">
        <v>35</v>
      </c>
      <c r="F1896" s="39" t="s">
        <v>47</v>
      </c>
      <c r="G1896" s="39" t="s">
        <v>275</v>
      </c>
      <c r="H1896" s="39" t="s">
        <v>1527</v>
      </c>
      <c r="I1896" s="39" t="s">
        <v>244</v>
      </c>
      <c r="J1896" s="44">
        <v>25.03</v>
      </c>
      <c r="K1896" s="39" t="s">
        <v>100</v>
      </c>
      <c r="L1896" s="39" t="s">
        <v>60</v>
      </c>
      <c r="M1896" s="39" t="str">
        <f>+VLOOKUP(C1896/1,Map!A:B,2,FALSE)</f>
        <v>Other revenue - late payment charge</v>
      </c>
      <c r="N1896" s="39" t="str">
        <f>+VLOOKUP(L1896/1,Map!E:G,3,FALSE)</f>
        <v>KY-CENTRAL</v>
      </c>
    </row>
    <row r="1897" spans="1:14" hidden="1">
      <c r="A1897" s="39" t="s">
        <v>95</v>
      </c>
      <c r="B1897" s="39" t="s">
        <v>96</v>
      </c>
      <c r="C1897" s="39" t="s">
        <v>56</v>
      </c>
      <c r="D1897" s="43">
        <v>43228</v>
      </c>
      <c r="E1897" s="39" t="s">
        <v>35</v>
      </c>
      <c r="F1897" s="39" t="s">
        <v>47</v>
      </c>
      <c r="G1897" s="39" t="s">
        <v>275</v>
      </c>
      <c r="H1897" s="39" t="s">
        <v>1527</v>
      </c>
      <c r="I1897" s="39" t="s">
        <v>244</v>
      </c>
      <c r="J1897" s="44">
        <v>5.33</v>
      </c>
      <c r="K1897" s="39" t="s">
        <v>100</v>
      </c>
      <c r="L1897" s="39" t="s">
        <v>64</v>
      </c>
      <c r="M1897" s="39" t="str">
        <f>+VLOOKUP(C1897/1,Map!A:B,2,FALSE)</f>
        <v>Other revenue - late payment charge</v>
      </c>
      <c r="N1897" s="39" t="str">
        <f>+VLOOKUP(L1897/1,Map!E:G,3,FALSE)</f>
        <v>KY-NORTH</v>
      </c>
    </row>
    <row r="1898" spans="1:14" hidden="1">
      <c r="A1898" s="39" t="s">
        <v>95</v>
      </c>
      <c r="B1898" s="39" t="s">
        <v>96</v>
      </c>
      <c r="C1898" s="39" t="s">
        <v>56</v>
      </c>
      <c r="D1898" s="43">
        <v>43224</v>
      </c>
      <c r="E1898" s="39" t="s">
        <v>35</v>
      </c>
      <c r="F1898" s="39" t="s">
        <v>47</v>
      </c>
      <c r="G1898" s="39" t="s">
        <v>275</v>
      </c>
      <c r="H1898" s="39" t="s">
        <v>1528</v>
      </c>
      <c r="I1898" s="39" t="s">
        <v>244</v>
      </c>
      <c r="J1898" s="44">
        <v>1.01</v>
      </c>
      <c r="K1898" s="39" t="s">
        <v>100</v>
      </c>
      <c r="L1898" s="39" t="s">
        <v>64</v>
      </c>
      <c r="M1898" s="39" t="str">
        <f>+VLOOKUP(C1898/1,Map!A:B,2,FALSE)</f>
        <v>Other revenue - late payment charge</v>
      </c>
      <c r="N1898" s="39" t="str">
        <f>+VLOOKUP(L1898/1,Map!E:G,3,FALSE)</f>
        <v>KY-NORTH</v>
      </c>
    </row>
    <row r="1899" spans="1:14" hidden="1">
      <c r="A1899" s="39" t="s">
        <v>95</v>
      </c>
      <c r="B1899" s="39" t="s">
        <v>96</v>
      </c>
      <c r="C1899" s="39" t="s">
        <v>56</v>
      </c>
      <c r="D1899" s="43">
        <v>43228</v>
      </c>
      <c r="E1899" s="39" t="s">
        <v>35</v>
      </c>
      <c r="F1899" s="39" t="s">
        <v>47</v>
      </c>
      <c r="G1899" s="39" t="s">
        <v>275</v>
      </c>
      <c r="H1899" s="39" t="s">
        <v>1529</v>
      </c>
      <c r="I1899" s="39" t="s">
        <v>244</v>
      </c>
      <c r="J1899" s="44">
        <v>9.9600000000000009</v>
      </c>
      <c r="K1899" s="39" t="s">
        <v>100</v>
      </c>
      <c r="L1899" s="39" t="s">
        <v>60</v>
      </c>
      <c r="M1899" s="39" t="str">
        <f>+VLOOKUP(C1899/1,Map!A:B,2,FALSE)</f>
        <v>Other revenue - late payment charge</v>
      </c>
      <c r="N1899" s="39" t="str">
        <f>+VLOOKUP(L1899/1,Map!E:G,3,FALSE)</f>
        <v>KY-CENTRAL</v>
      </c>
    </row>
    <row r="1900" spans="1:14" hidden="1">
      <c r="A1900" s="39" t="s">
        <v>95</v>
      </c>
      <c r="B1900" s="39" t="s">
        <v>96</v>
      </c>
      <c r="C1900" s="39" t="s">
        <v>56</v>
      </c>
      <c r="D1900" s="43">
        <v>43228</v>
      </c>
      <c r="E1900" s="39" t="s">
        <v>35</v>
      </c>
      <c r="F1900" s="39" t="s">
        <v>47</v>
      </c>
      <c r="G1900" s="39" t="s">
        <v>275</v>
      </c>
      <c r="H1900" s="39" t="s">
        <v>1530</v>
      </c>
      <c r="I1900" s="39" t="s">
        <v>244</v>
      </c>
      <c r="J1900" s="44">
        <v>92.46</v>
      </c>
      <c r="K1900" s="39" t="s">
        <v>100</v>
      </c>
      <c r="L1900" s="39" t="s">
        <v>60</v>
      </c>
      <c r="M1900" s="39" t="str">
        <f>+VLOOKUP(C1900/1,Map!A:B,2,FALSE)</f>
        <v>Other revenue - late payment charge</v>
      </c>
      <c r="N1900" s="39" t="str">
        <f>+VLOOKUP(L1900/1,Map!E:G,3,FALSE)</f>
        <v>KY-CENTRAL</v>
      </c>
    </row>
    <row r="1901" spans="1:14" hidden="1">
      <c r="A1901" s="39" t="s">
        <v>95</v>
      </c>
      <c r="B1901" s="39" t="s">
        <v>96</v>
      </c>
      <c r="C1901" s="39" t="s">
        <v>56</v>
      </c>
      <c r="D1901" s="43">
        <v>43221</v>
      </c>
      <c r="E1901" s="39" t="s">
        <v>35</v>
      </c>
      <c r="F1901" s="39" t="s">
        <v>47</v>
      </c>
      <c r="G1901" s="39" t="s">
        <v>275</v>
      </c>
      <c r="H1901" s="39" t="s">
        <v>1531</v>
      </c>
      <c r="I1901" s="39" t="s">
        <v>244</v>
      </c>
      <c r="J1901" s="44">
        <v>21.98</v>
      </c>
      <c r="K1901" s="39" t="s">
        <v>100</v>
      </c>
      <c r="L1901" s="39" t="s">
        <v>60</v>
      </c>
      <c r="M1901" s="39" t="str">
        <f>+VLOOKUP(C1901/1,Map!A:B,2,FALSE)</f>
        <v>Other revenue - late payment charge</v>
      </c>
      <c r="N1901" s="39" t="str">
        <f>+VLOOKUP(L1901/1,Map!E:G,3,FALSE)</f>
        <v>KY-CENTRAL</v>
      </c>
    </row>
    <row r="1902" spans="1:14" hidden="1">
      <c r="A1902" s="39" t="s">
        <v>95</v>
      </c>
      <c r="B1902" s="39" t="s">
        <v>96</v>
      </c>
      <c r="C1902" s="39" t="s">
        <v>56</v>
      </c>
      <c r="D1902" s="43">
        <v>43229</v>
      </c>
      <c r="E1902" s="39" t="s">
        <v>35</v>
      </c>
      <c r="F1902" s="39" t="s">
        <v>47</v>
      </c>
      <c r="G1902" s="39" t="s">
        <v>275</v>
      </c>
      <c r="H1902" s="39" t="s">
        <v>1532</v>
      </c>
      <c r="I1902" s="39" t="s">
        <v>244</v>
      </c>
      <c r="J1902" s="44">
        <v>0.48</v>
      </c>
      <c r="K1902" s="39" t="s">
        <v>100</v>
      </c>
      <c r="L1902" s="39" t="s">
        <v>60</v>
      </c>
      <c r="M1902" s="39" t="str">
        <f>+VLOOKUP(C1902/1,Map!A:B,2,FALSE)</f>
        <v>Other revenue - late payment charge</v>
      </c>
      <c r="N1902" s="39" t="str">
        <f>+VLOOKUP(L1902/1,Map!E:G,3,FALSE)</f>
        <v>KY-CENTRAL</v>
      </c>
    </row>
    <row r="1903" spans="1:14" hidden="1">
      <c r="A1903" s="39" t="s">
        <v>95</v>
      </c>
      <c r="B1903" s="39" t="s">
        <v>96</v>
      </c>
      <c r="C1903" s="39" t="s">
        <v>56</v>
      </c>
      <c r="D1903" s="43">
        <v>43229</v>
      </c>
      <c r="E1903" s="39" t="s">
        <v>35</v>
      </c>
      <c r="F1903" s="39" t="s">
        <v>47</v>
      </c>
      <c r="G1903" s="39" t="s">
        <v>275</v>
      </c>
      <c r="H1903" s="39" t="s">
        <v>1533</v>
      </c>
      <c r="I1903" s="39" t="s">
        <v>244</v>
      </c>
      <c r="J1903" s="44">
        <v>157.18</v>
      </c>
      <c r="K1903" s="39" t="s">
        <v>100</v>
      </c>
      <c r="L1903" s="39" t="s">
        <v>60</v>
      </c>
      <c r="M1903" s="39" t="str">
        <f>+VLOOKUP(C1903/1,Map!A:B,2,FALSE)</f>
        <v>Other revenue - late payment charge</v>
      </c>
      <c r="N1903" s="39" t="str">
        <f>+VLOOKUP(L1903/1,Map!E:G,3,FALSE)</f>
        <v>KY-CENTRAL</v>
      </c>
    </row>
    <row r="1904" spans="1:14" hidden="1">
      <c r="A1904" s="39" t="s">
        <v>95</v>
      </c>
      <c r="B1904" s="39" t="s">
        <v>96</v>
      </c>
      <c r="C1904" s="39" t="s">
        <v>56</v>
      </c>
      <c r="D1904" s="43">
        <v>43228</v>
      </c>
      <c r="E1904" s="39" t="s">
        <v>35</v>
      </c>
      <c r="F1904" s="39" t="s">
        <v>47</v>
      </c>
      <c r="G1904" s="39" t="s">
        <v>275</v>
      </c>
      <c r="H1904" s="39" t="s">
        <v>1534</v>
      </c>
      <c r="I1904" s="39" t="s">
        <v>99</v>
      </c>
      <c r="J1904" s="44">
        <v>-1.99</v>
      </c>
      <c r="K1904" s="39" t="s">
        <v>100</v>
      </c>
      <c r="L1904" s="39" t="s">
        <v>60</v>
      </c>
      <c r="M1904" s="39" t="str">
        <f>+VLOOKUP(C1904/1,Map!A:B,2,FALSE)</f>
        <v>Other revenue - late payment charge</v>
      </c>
      <c r="N1904" s="39" t="str">
        <f>+VLOOKUP(L1904/1,Map!E:G,3,FALSE)</f>
        <v>KY-CENTRAL</v>
      </c>
    </row>
    <row r="1905" spans="1:14" hidden="1">
      <c r="A1905" s="39" t="s">
        <v>95</v>
      </c>
      <c r="B1905" s="39" t="s">
        <v>96</v>
      </c>
      <c r="C1905" s="39" t="s">
        <v>56</v>
      </c>
      <c r="D1905" s="43">
        <v>43229</v>
      </c>
      <c r="E1905" s="39" t="s">
        <v>35</v>
      </c>
      <c r="F1905" s="39" t="s">
        <v>47</v>
      </c>
      <c r="G1905" s="39" t="s">
        <v>275</v>
      </c>
      <c r="H1905" s="39" t="s">
        <v>1535</v>
      </c>
      <c r="I1905" s="39" t="s">
        <v>99</v>
      </c>
      <c r="J1905" s="44">
        <v>-2.89</v>
      </c>
      <c r="K1905" s="39" t="s">
        <v>100</v>
      </c>
      <c r="L1905" s="39" t="s">
        <v>66</v>
      </c>
      <c r="M1905" s="39" t="str">
        <f>+VLOOKUP(C1905/1,Map!A:B,2,FALSE)</f>
        <v>Other revenue - late payment charge</v>
      </c>
      <c r="N1905" s="39" t="str">
        <f>+VLOOKUP(L1905/1,Map!E:G,3,FALSE)</f>
        <v>KY-OWENTON WW</v>
      </c>
    </row>
    <row r="1906" spans="1:14" hidden="1">
      <c r="A1906" s="39" t="s">
        <v>95</v>
      </c>
      <c r="B1906" s="39" t="s">
        <v>96</v>
      </c>
      <c r="C1906" s="39" t="s">
        <v>56</v>
      </c>
      <c r="D1906" s="43">
        <v>43229</v>
      </c>
      <c r="E1906" s="39" t="s">
        <v>35</v>
      </c>
      <c r="F1906" s="39" t="s">
        <v>47</v>
      </c>
      <c r="G1906" s="39" t="s">
        <v>275</v>
      </c>
      <c r="H1906" s="39" t="s">
        <v>1536</v>
      </c>
      <c r="I1906" s="39" t="s">
        <v>99</v>
      </c>
      <c r="J1906" s="44">
        <v>-65.44</v>
      </c>
      <c r="K1906" s="39" t="s">
        <v>100</v>
      </c>
      <c r="L1906" s="39" t="s">
        <v>60</v>
      </c>
      <c r="M1906" s="39" t="str">
        <f>+VLOOKUP(C1906/1,Map!A:B,2,FALSE)</f>
        <v>Other revenue - late payment charge</v>
      </c>
      <c r="N1906" s="39" t="str">
        <f>+VLOOKUP(L1906/1,Map!E:G,3,FALSE)</f>
        <v>KY-CENTRAL</v>
      </c>
    </row>
    <row r="1907" spans="1:14" hidden="1">
      <c r="A1907" s="39" t="s">
        <v>95</v>
      </c>
      <c r="B1907" s="39" t="s">
        <v>96</v>
      </c>
      <c r="C1907" s="39" t="s">
        <v>56</v>
      </c>
      <c r="D1907" s="43">
        <v>43228</v>
      </c>
      <c r="E1907" s="39" t="s">
        <v>35</v>
      </c>
      <c r="F1907" s="39" t="s">
        <v>47</v>
      </c>
      <c r="G1907" s="39" t="s">
        <v>275</v>
      </c>
      <c r="H1907" s="39" t="s">
        <v>1537</v>
      </c>
      <c r="I1907" s="39" t="s">
        <v>99</v>
      </c>
      <c r="J1907" s="44">
        <v>-4.63</v>
      </c>
      <c r="K1907" s="39" t="s">
        <v>100</v>
      </c>
      <c r="L1907" s="39" t="s">
        <v>58</v>
      </c>
      <c r="M1907" s="39" t="str">
        <f>+VLOOKUP(C1907/1,Map!A:B,2,FALSE)</f>
        <v>Other revenue - late payment charge</v>
      </c>
      <c r="N1907" s="39" t="str">
        <f>+VLOOKUP(L1907/1,Map!E:G,3,FALSE)</f>
        <v>KY-CORPORATE</v>
      </c>
    </row>
    <row r="1908" spans="1:14" hidden="1">
      <c r="A1908" s="39" t="s">
        <v>95</v>
      </c>
      <c r="B1908" s="39" t="s">
        <v>96</v>
      </c>
      <c r="C1908" s="39" t="s">
        <v>56</v>
      </c>
      <c r="D1908" s="43">
        <v>43228</v>
      </c>
      <c r="E1908" s="39" t="s">
        <v>35</v>
      </c>
      <c r="F1908" s="39" t="s">
        <v>47</v>
      </c>
      <c r="G1908" s="39" t="s">
        <v>275</v>
      </c>
      <c r="H1908" s="39" t="s">
        <v>1537</v>
      </c>
      <c r="I1908" s="39" t="s">
        <v>99</v>
      </c>
      <c r="J1908" s="44">
        <v>-1.01</v>
      </c>
      <c r="K1908" s="39" t="s">
        <v>100</v>
      </c>
      <c r="L1908" s="39" t="s">
        <v>64</v>
      </c>
      <c r="M1908" s="39" t="str">
        <f>+VLOOKUP(C1908/1,Map!A:B,2,FALSE)</f>
        <v>Other revenue - late payment charge</v>
      </c>
      <c r="N1908" s="39" t="str">
        <f>+VLOOKUP(L1908/1,Map!E:G,3,FALSE)</f>
        <v>KY-NORTH</v>
      </c>
    </row>
    <row r="1909" spans="1:14" hidden="1">
      <c r="A1909" s="39" t="s">
        <v>95</v>
      </c>
      <c r="B1909" s="39" t="s">
        <v>96</v>
      </c>
      <c r="C1909" s="39" t="s">
        <v>56</v>
      </c>
      <c r="D1909" s="43">
        <v>43228</v>
      </c>
      <c r="E1909" s="39" t="s">
        <v>35</v>
      </c>
      <c r="F1909" s="39" t="s">
        <v>47</v>
      </c>
      <c r="G1909" s="39" t="s">
        <v>275</v>
      </c>
      <c r="H1909" s="39" t="s">
        <v>1538</v>
      </c>
      <c r="I1909" s="39" t="s">
        <v>99</v>
      </c>
      <c r="J1909" s="44">
        <v>-29.58</v>
      </c>
      <c r="K1909" s="39" t="s">
        <v>100</v>
      </c>
      <c r="L1909" s="39" t="s">
        <v>60</v>
      </c>
      <c r="M1909" s="39" t="str">
        <f>+VLOOKUP(C1909/1,Map!A:B,2,FALSE)</f>
        <v>Other revenue - late payment charge</v>
      </c>
      <c r="N1909" s="39" t="str">
        <f>+VLOOKUP(L1909/1,Map!E:G,3,FALSE)</f>
        <v>KY-CENTRAL</v>
      </c>
    </row>
    <row r="1910" spans="1:14" hidden="1">
      <c r="A1910" s="39" t="s">
        <v>95</v>
      </c>
      <c r="B1910" s="39" t="s">
        <v>96</v>
      </c>
      <c r="C1910" s="39" t="s">
        <v>56</v>
      </c>
      <c r="D1910" s="43">
        <v>43229</v>
      </c>
      <c r="E1910" s="39" t="s">
        <v>35</v>
      </c>
      <c r="F1910" s="39" t="s">
        <v>47</v>
      </c>
      <c r="G1910" s="39" t="s">
        <v>275</v>
      </c>
      <c r="H1910" s="39" t="s">
        <v>1539</v>
      </c>
      <c r="I1910" s="39" t="s">
        <v>244</v>
      </c>
      <c r="J1910" s="44">
        <v>3.66</v>
      </c>
      <c r="K1910" s="39" t="s">
        <v>100</v>
      </c>
      <c r="L1910" s="39" t="s">
        <v>60</v>
      </c>
      <c r="M1910" s="39" t="str">
        <f>+VLOOKUP(C1910/1,Map!A:B,2,FALSE)</f>
        <v>Other revenue - late payment charge</v>
      </c>
      <c r="N1910" s="39" t="str">
        <f>+VLOOKUP(L1910/1,Map!E:G,3,FALSE)</f>
        <v>KY-CENTRAL</v>
      </c>
    </row>
    <row r="1911" spans="1:14" hidden="1">
      <c r="A1911" s="39" t="s">
        <v>95</v>
      </c>
      <c r="B1911" s="39" t="s">
        <v>96</v>
      </c>
      <c r="C1911" s="39" t="s">
        <v>56</v>
      </c>
      <c r="D1911" s="43">
        <v>43229</v>
      </c>
      <c r="E1911" s="39" t="s">
        <v>35</v>
      </c>
      <c r="F1911" s="39" t="s">
        <v>47</v>
      </c>
      <c r="G1911" s="39" t="s">
        <v>275</v>
      </c>
      <c r="H1911" s="39" t="s">
        <v>1540</v>
      </c>
      <c r="I1911" s="39" t="s">
        <v>244</v>
      </c>
      <c r="J1911" s="44">
        <v>5.85</v>
      </c>
      <c r="K1911" s="39" t="s">
        <v>100</v>
      </c>
      <c r="L1911" s="39" t="s">
        <v>60</v>
      </c>
      <c r="M1911" s="39" t="str">
        <f>+VLOOKUP(C1911/1,Map!A:B,2,FALSE)</f>
        <v>Other revenue - late payment charge</v>
      </c>
      <c r="N1911" s="39" t="str">
        <f>+VLOOKUP(L1911/1,Map!E:G,3,FALSE)</f>
        <v>KY-CENTRAL</v>
      </c>
    </row>
    <row r="1912" spans="1:14" hidden="1">
      <c r="A1912" s="39" t="s">
        <v>95</v>
      </c>
      <c r="B1912" s="39" t="s">
        <v>96</v>
      </c>
      <c r="C1912" s="39" t="s">
        <v>56</v>
      </c>
      <c r="D1912" s="43">
        <v>43230</v>
      </c>
      <c r="E1912" s="39" t="s">
        <v>35</v>
      </c>
      <c r="F1912" s="39" t="s">
        <v>47</v>
      </c>
      <c r="G1912" s="39" t="s">
        <v>275</v>
      </c>
      <c r="H1912" s="39" t="s">
        <v>1541</v>
      </c>
      <c r="I1912" s="39" t="s">
        <v>99</v>
      </c>
      <c r="J1912" s="44">
        <v>-2.96</v>
      </c>
      <c r="K1912" s="39" t="s">
        <v>100</v>
      </c>
      <c r="L1912" s="39" t="s">
        <v>62</v>
      </c>
      <c r="M1912" s="39" t="str">
        <f>+VLOOKUP(C1912/1,Map!A:B,2,FALSE)</f>
        <v>Other revenue - late payment charge</v>
      </c>
      <c r="N1912" s="39" t="str">
        <f>+VLOOKUP(L1912/1,Map!E:G,3,FALSE)</f>
        <v>KY- E ROCKCASTE WTR</v>
      </c>
    </row>
    <row r="1913" spans="1:14" hidden="1">
      <c r="A1913" s="39" t="s">
        <v>95</v>
      </c>
      <c r="B1913" s="39" t="s">
        <v>96</v>
      </c>
      <c r="C1913" s="39" t="s">
        <v>56</v>
      </c>
      <c r="D1913" s="43">
        <v>43230</v>
      </c>
      <c r="E1913" s="39" t="s">
        <v>35</v>
      </c>
      <c r="F1913" s="39" t="s">
        <v>47</v>
      </c>
      <c r="G1913" s="39" t="s">
        <v>275</v>
      </c>
      <c r="H1913" s="39" t="s">
        <v>1541</v>
      </c>
      <c r="I1913" s="39" t="s">
        <v>99</v>
      </c>
      <c r="J1913" s="44">
        <v>-1962.2</v>
      </c>
      <c r="K1913" s="39" t="s">
        <v>100</v>
      </c>
      <c r="L1913" s="39" t="s">
        <v>60</v>
      </c>
      <c r="M1913" s="39" t="str">
        <f>+VLOOKUP(C1913/1,Map!A:B,2,FALSE)</f>
        <v>Other revenue - late payment charge</v>
      </c>
      <c r="N1913" s="39" t="str">
        <f>+VLOOKUP(L1913/1,Map!E:G,3,FALSE)</f>
        <v>KY-CENTRAL</v>
      </c>
    </row>
    <row r="1914" spans="1:14" hidden="1">
      <c r="A1914" s="39" t="s">
        <v>95</v>
      </c>
      <c r="B1914" s="39" t="s">
        <v>96</v>
      </c>
      <c r="C1914" s="39" t="s">
        <v>56</v>
      </c>
      <c r="D1914" s="43">
        <v>43229</v>
      </c>
      <c r="E1914" s="39" t="s">
        <v>35</v>
      </c>
      <c r="F1914" s="39" t="s">
        <v>47</v>
      </c>
      <c r="G1914" s="39" t="s">
        <v>275</v>
      </c>
      <c r="H1914" s="39" t="s">
        <v>1542</v>
      </c>
      <c r="I1914" s="39" t="s">
        <v>244</v>
      </c>
      <c r="J1914" s="44">
        <v>16.25</v>
      </c>
      <c r="K1914" s="39" t="s">
        <v>100</v>
      </c>
      <c r="L1914" s="39" t="s">
        <v>60</v>
      </c>
      <c r="M1914" s="39" t="str">
        <f>+VLOOKUP(C1914/1,Map!A:B,2,FALSE)</f>
        <v>Other revenue - late payment charge</v>
      </c>
      <c r="N1914" s="39" t="str">
        <f>+VLOOKUP(L1914/1,Map!E:G,3,FALSE)</f>
        <v>KY-CENTRAL</v>
      </c>
    </row>
    <row r="1915" spans="1:14" hidden="1">
      <c r="A1915" s="39" t="s">
        <v>95</v>
      </c>
      <c r="B1915" s="39" t="s">
        <v>96</v>
      </c>
      <c r="C1915" s="39" t="s">
        <v>56</v>
      </c>
      <c r="D1915" s="43">
        <v>43229</v>
      </c>
      <c r="E1915" s="39" t="s">
        <v>35</v>
      </c>
      <c r="F1915" s="39" t="s">
        <v>47</v>
      </c>
      <c r="G1915" s="39" t="s">
        <v>275</v>
      </c>
      <c r="H1915" s="39" t="s">
        <v>1543</v>
      </c>
      <c r="I1915" s="39" t="s">
        <v>244</v>
      </c>
      <c r="J1915" s="44">
        <v>394.45</v>
      </c>
      <c r="K1915" s="39" t="s">
        <v>100</v>
      </c>
      <c r="L1915" s="39" t="s">
        <v>60</v>
      </c>
      <c r="M1915" s="39" t="str">
        <f>+VLOOKUP(C1915/1,Map!A:B,2,FALSE)</f>
        <v>Other revenue - late payment charge</v>
      </c>
      <c r="N1915" s="39" t="str">
        <f>+VLOOKUP(L1915/1,Map!E:G,3,FALSE)</f>
        <v>KY-CENTRAL</v>
      </c>
    </row>
    <row r="1916" spans="1:14" hidden="1">
      <c r="A1916" s="39" t="s">
        <v>95</v>
      </c>
      <c r="B1916" s="39" t="s">
        <v>96</v>
      </c>
      <c r="C1916" s="39" t="s">
        <v>56</v>
      </c>
      <c r="D1916" s="43">
        <v>43230</v>
      </c>
      <c r="E1916" s="39" t="s">
        <v>35</v>
      </c>
      <c r="F1916" s="39" t="s">
        <v>47</v>
      </c>
      <c r="G1916" s="39" t="s">
        <v>275</v>
      </c>
      <c r="H1916" s="39" t="s">
        <v>1544</v>
      </c>
      <c r="I1916" s="39" t="s">
        <v>244</v>
      </c>
      <c r="J1916" s="44">
        <v>1.72</v>
      </c>
      <c r="K1916" s="39" t="s">
        <v>100</v>
      </c>
      <c r="L1916" s="39" t="s">
        <v>60</v>
      </c>
      <c r="M1916" s="39" t="str">
        <f>+VLOOKUP(C1916/1,Map!A:B,2,FALSE)</f>
        <v>Other revenue - late payment charge</v>
      </c>
      <c r="N1916" s="39" t="str">
        <f>+VLOOKUP(L1916/1,Map!E:G,3,FALSE)</f>
        <v>KY-CENTRAL</v>
      </c>
    </row>
    <row r="1917" spans="1:14" hidden="1">
      <c r="A1917" s="39" t="s">
        <v>95</v>
      </c>
      <c r="B1917" s="39" t="s">
        <v>96</v>
      </c>
      <c r="C1917" s="39" t="s">
        <v>56</v>
      </c>
      <c r="D1917" s="43">
        <v>43230</v>
      </c>
      <c r="E1917" s="39" t="s">
        <v>35</v>
      </c>
      <c r="F1917" s="39" t="s">
        <v>47</v>
      </c>
      <c r="G1917" s="39" t="s">
        <v>275</v>
      </c>
      <c r="H1917" s="39" t="s">
        <v>1545</v>
      </c>
      <c r="I1917" s="39" t="s">
        <v>244</v>
      </c>
      <c r="J1917" s="44">
        <v>169.4</v>
      </c>
      <c r="K1917" s="39" t="s">
        <v>100</v>
      </c>
      <c r="L1917" s="39" t="s">
        <v>60</v>
      </c>
      <c r="M1917" s="39" t="str">
        <f>+VLOOKUP(C1917/1,Map!A:B,2,FALSE)</f>
        <v>Other revenue - late payment charge</v>
      </c>
      <c r="N1917" s="39" t="str">
        <f>+VLOOKUP(L1917/1,Map!E:G,3,FALSE)</f>
        <v>KY-CENTRAL</v>
      </c>
    </row>
    <row r="1918" spans="1:14" hidden="1">
      <c r="A1918" s="39" t="s">
        <v>95</v>
      </c>
      <c r="B1918" s="39" t="s">
        <v>96</v>
      </c>
      <c r="C1918" s="39" t="s">
        <v>56</v>
      </c>
      <c r="D1918" s="43">
        <v>43229</v>
      </c>
      <c r="E1918" s="39" t="s">
        <v>35</v>
      </c>
      <c r="F1918" s="39" t="s">
        <v>47</v>
      </c>
      <c r="G1918" s="39" t="s">
        <v>275</v>
      </c>
      <c r="H1918" s="39" t="s">
        <v>1546</v>
      </c>
      <c r="I1918" s="39" t="s">
        <v>99</v>
      </c>
      <c r="J1918" s="44">
        <v>-36.479999999999997</v>
      </c>
      <c r="K1918" s="39" t="s">
        <v>100</v>
      </c>
      <c r="L1918" s="39" t="s">
        <v>60</v>
      </c>
      <c r="M1918" s="39" t="str">
        <f>+VLOOKUP(C1918/1,Map!A:B,2,FALSE)</f>
        <v>Other revenue - late payment charge</v>
      </c>
      <c r="N1918" s="39" t="str">
        <f>+VLOOKUP(L1918/1,Map!E:G,3,FALSE)</f>
        <v>KY-CENTRAL</v>
      </c>
    </row>
    <row r="1919" spans="1:14" hidden="1">
      <c r="A1919" s="39" t="s">
        <v>95</v>
      </c>
      <c r="B1919" s="39" t="s">
        <v>96</v>
      </c>
      <c r="C1919" s="39" t="s">
        <v>56</v>
      </c>
      <c r="D1919" s="43">
        <v>43230</v>
      </c>
      <c r="E1919" s="39" t="s">
        <v>35</v>
      </c>
      <c r="F1919" s="39" t="s">
        <v>47</v>
      </c>
      <c r="G1919" s="39" t="s">
        <v>275</v>
      </c>
      <c r="H1919" s="39" t="s">
        <v>1547</v>
      </c>
      <c r="I1919" s="39" t="s">
        <v>99</v>
      </c>
      <c r="J1919" s="44">
        <v>-1485.8</v>
      </c>
      <c r="K1919" s="39" t="s">
        <v>100</v>
      </c>
      <c r="L1919" s="39" t="s">
        <v>60</v>
      </c>
      <c r="M1919" s="39" t="str">
        <f>+VLOOKUP(C1919/1,Map!A:B,2,FALSE)</f>
        <v>Other revenue - late payment charge</v>
      </c>
      <c r="N1919" s="39" t="str">
        <f>+VLOOKUP(L1919/1,Map!E:G,3,FALSE)</f>
        <v>KY-CENTRAL</v>
      </c>
    </row>
    <row r="1920" spans="1:14" hidden="1">
      <c r="A1920" s="39" t="s">
        <v>95</v>
      </c>
      <c r="B1920" s="39" t="s">
        <v>96</v>
      </c>
      <c r="C1920" s="39" t="s">
        <v>56</v>
      </c>
      <c r="D1920" s="43">
        <v>43235</v>
      </c>
      <c r="E1920" s="39" t="s">
        <v>35</v>
      </c>
      <c r="F1920" s="39" t="s">
        <v>47</v>
      </c>
      <c r="G1920" s="39" t="s">
        <v>275</v>
      </c>
      <c r="H1920" s="39" t="s">
        <v>1548</v>
      </c>
      <c r="I1920" s="39" t="s">
        <v>99</v>
      </c>
      <c r="J1920" s="44">
        <v>-2956.88</v>
      </c>
      <c r="K1920" s="39" t="s">
        <v>100</v>
      </c>
      <c r="L1920" s="39" t="s">
        <v>60</v>
      </c>
      <c r="M1920" s="39" t="str">
        <f>+VLOOKUP(C1920/1,Map!A:B,2,FALSE)</f>
        <v>Other revenue - late payment charge</v>
      </c>
      <c r="N1920" s="39" t="str">
        <f>+VLOOKUP(L1920/1,Map!E:G,3,FALSE)</f>
        <v>KY-CENTRAL</v>
      </c>
    </row>
    <row r="1921" spans="1:14" hidden="1">
      <c r="A1921" s="39" t="s">
        <v>95</v>
      </c>
      <c r="B1921" s="39" t="s">
        <v>96</v>
      </c>
      <c r="C1921" s="39" t="s">
        <v>56</v>
      </c>
      <c r="D1921" s="43">
        <v>43235</v>
      </c>
      <c r="E1921" s="39" t="s">
        <v>35</v>
      </c>
      <c r="F1921" s="39" t="s">
        <v>47</v>
      </c>
      <c r="G1921" s="39" t="s">
        <v>275</v>
      </c>
      <c r="H1921" s="39" t="s">
        <v>1548</v>
      </c>
      <c r="I1921" s="39" t="s">
        <v>99</v>
      </c>
      <c r="J1921" s="44">
        <v>-52.81</v>
      </c>
      <c r="K1921" s="39" t="s">
        <v>100</v>
      </c>
      <c r="L1921" s="39" t="s">
        <v>68</v>
      </c>
      <c r="M1921" s="39" t="str">
        <f>+VLOOKUP(C1921/1,Map!A:B,2,FALSE)</f>
        <v>Other revenue - late payment charge</v>
      </c>
      <c r="N1921" s="39" t="str">
        <f>+VLOOKUP(L1921/1,Map!E:G,3,FALSE)</f>
        <v>KY - RIDGEWOOD WW</v>
      </c>
    </row>
    <row r="1922" spans="1:14" hidden="1">
      <c r="A1922" s="39" t="s">
        <v>95</v>
      </c>
      <c r="B1922" s="39" t="s">
        <v>96</v>
      </c>
      <c r="C1922" s="39" t="s">
        <v>56</v>
      </c>
      <c r="D1922" s="43">
        <v>43223</v>
      </c>
      <c r="E1922" s="39" t="s">
        <v>35</v>
      </c>
      <c r="F1922" s="39" t="s">
        <v>47</v>
      </c>
      <c r="G1922" s="39" t="s">
        <v>275</v>
      </c>
      <c r="H1922" s="39" t="s">
        <v>1549</v>
      </c>
      <c r="I1922" s="39" t="s">
        <v>244</v>
      </c>
      <c r="J1922" s="44">
        <v>4.72</v>
      </c>
      <c r="K1922" s="39" t="s">
        <v>100</v>
      </c>
      <c r="L1922" s="39" t="s">
        <v>60</v>
      </c>
      <c r="M1922" s="39" t="str">
        <f>+VLOOKUP(C1922/1,Map!A:B,2,FALSE)</f>
        <v>Other revenue - late payment charge</v>
      </c>
      <c r="N1922" s="39" t="str">
        <f>+VLOOKUP(L1922/1,Map!E:G,3,FALSE)</f>
        <v>KY-CENTRAL</v>
      </c>
    </row>
    <row r="1923" spans="1:14" hidden="1">
      <c r="A1923" s="39" t="s">
        <v>95</v>
      </c>
      <c r="B1923" s="39" t="s">
        <v>96</v>
      </c>
      <c r="C1923" s="39" t="s">
        <v>56</v>
      </c>
      <c r="D1923" s="43">
        <v>43224</v>
      </c>
      <c r="E1923" s="39" t="s">
        <v>35</v>
      </c>
      <c r="F1923" s="39" t="s">
        <v>47</v>
      </c>
      <c r="G1923" s="39" t="s">
        <v>275</v>
      </c>
      <c r="H1923" s="39" t="s">
        <v>1550</v>
      </c>
      <c r="I1923" s="39" t="s">
        <v>244</v>
      </c>
      <c r="J1923" s="44">
        <v>1.71</v>
      </c>
      <c r="K1923" s="39" t="s">
        <v>100</v>
      </c>
      <c r="L1923" s="39" t="s">
        <v>60</v>
      </c>
      <c r="M1923" s="39" t="str">
        <f>+VLOOKUP(C1923/1,Map!A:B,2,FALSE)</f>
        <v>Other revenue - late payment charge</v>
      </c>
      <c r="N1923" s="39" t="str">
        <f>+VLOOKUP(L1923/1,Map!E:G,3,FALSE)</f>
        <v>KY-CENTRAL</v>
      </c>
    </row>
    <row r="1924" spans="1:14" hidden="1">
      <c r="A1924" s="39" t="s">
        <v>95</v>
      </c>
      <c r="B1924" s="39" t="s">
        <v>96</v>
      </c>
      <c r="C1924" s="39" t="s">
        <v>56</v>
      </c>
      <c r="D1924" s="43">
        <v>43230</v>
      </c>
      <c r="E1924" s="39" t="s">
        <v>35</v>
      </c>
      <c r="F1924" s="39" t="s">
        <v>47</v>
      </c>
      <c r="G1924" s="39" t="s">
        <v>275</v>
      </c>
      <c r="H1924" s="39" t="s">
        <v>1551</v>
      </c>
      <c r="I1924" s="39" t="s">
        <v>244</v>
      </c>
      <c r="J1924" s="44">
        <v>198.97</v>
      </c>
      <c r="K1924" s="39" t="s">
        <v>100</v>
      </c>
      <c r="L1924" s="39" t="s">
        <v>60</v>
      </c>
      <c r="M1924" s="39" t="str">
        <f>+VLOOKUP(C1924/1,Map!A:B,2,FALSE)</f>
        <v>Other revenue - late payment charge</v>
      </c>
      <c r="N1924" s="39" t="str">
        <f>+VLOOKUP(L1924/1,Map!E:G,3,FALSE)</f>
        <v>KY-CENTRAL</v>
      </c>
    </row>
    <row r="1925" spans="1:14" hidden="1">
      <c r="A1925" s="39" t="s">
        <v>95</v>
      </c>
      <c r="B1925" s="39" t="s">
        <v>96</v>
      </c>
      <c r="C1925" s="39" t="s">
        <v>56</v>
      </c>
      <c r="D1925" s="43">
        <v>43231</v>
      </c>
      <c r="E1925" s="39" t="s">
        <v>35</v>
      </c>
      <c r="F1925" s="39" t="s">
        <v>47</v>
      </c>
      <c r="G1925" s="39" t="s">
        <v>275</v>
      </c>
      <c r="H1925" s="39" t="s">
        <v>1552</v>
      </c>
      <c r="I1925" s="39" t="s">
        <v>99</v>
      </c>
      <c r="J1925" s="44">
        <v>-2202.89</v>
      </c>
      <c r="K1925" s="39" t="s">
        <v>100</v>
      </c>
      <c r="L1925" s="39" t="s">
        <v>60</v>
      </c>
      <c r="M1925" s="39" t="str">
        <f>+VLOOKUP(C1925/1,Map!A:B,2,FALSE)</f>
        <v>Other revenue - late payment charge</v>
      </c>
      <c r="N1925" s="39" t="str">
        <f>+VLOOKUP(L1925/1,Map!E:G,3,FALSE)</f>
        <v>KY-CENTRAL</v>
      </c>
    </row>
    <row r="1926" spans="1:14" hidden="1">
      <c r="A1926" s="39" t="s">
        <v>95</v>
      </c>
      <c r="B1926" s="39" t="s">
        <v>96</v>
      </c>
      <c r="C1926" s="39" t="s">
        <v>56</v>
      </c>
      <c r="D1926" s="43">
        <v>43230</v>
      </c>
      <c r="E1926" s="39" t="s">
        <v>35</v>
      </c>
      <c r="F1926" s="39" t="s">
        <v>47</v>
      </c>
      <c r="G1926" s="39" t="s">
        <v>275</v>
      </c>
      <c r="H1926" s="39" t="s">
        <v>1553</v>
      </c>
      <c r="I1926" s="39" t="s">
        <v>244</v>
      </c>
      <c r="J1926" s="44">
        <v>1.36</v>
      </c>
      <c r="K1926" s="39" t="s">
        <v>100</v>
      </c>
      <c r="L1926" s="39" t="s">
        <v>64</v>
      </c>
      <c r="M1926" s="39" t="str">
        <f>+VLOOKUP(C1926/1,Map!A:B,2,FALSE)</f>
        <v>Other revenue - late payment charge</v>
      </c>
      <c r="N1926" s="39" t="str">
        <f>+VLOOKUP(L1926/1,Map!E:G,3,FALSE)</f>
        <v>KY-NORTH</v>
      </c>
    </row>
    <row r="1927" spans="1:14" hidden="1">
      <c r="A1927" s="39" t="s">
        <v>95</v>
      </c>
      <c r="B1927" s="39" t="s">
        <v>96</v>
      </c>
      <c r="C1927" s="39" t="s">
        <v>56</v>
      </c>
      <c r="D1927" s="43">
        <v>43230</v>
      </c>
      <c r="E1927" s="39" t="s">
        <v>35</v>
      </c>
      <c r="F1927" s="39" t="s">
        <v>47</v>
      </c>
      <c r="G1927" s="39" t="s">
        <v>275</v>
      </c>
      <c r="H1927" s="39" t="s">
        <v>1554</v>
      </c>
      <c r="I1927" s="39" t="s">
        <v>244</v>
      </c>
      <c r="J1927" s="44">
        <v>104.73</v>
      </c>
      <c r="K1927" s="39" t="s">
        <v>100</v>
      </c>
      <c r="L1927" s="39" t="s">
        <v>60</v>
      </c>
      <c r="M1927" s="39" t="str">
        <f>+VLOOKUP(C1927/1,Map!A:B,2,FALSE)</f>
        <v>Other revenue - late payment charge</v>
      </c>
      <c r="N1927" s="39" t="str">
        <f>+VLOOKUP(L1927/1,Map!E:G,3,FALSE)</f>
        <v>KY-CENTRAL</v>
      </c>
    </row>
    <row r="1928" spans="1:14" hidden="1">
      <c r="A1928" s="39" t="s">
        <v>95</v>
      </c>
      <c r="B1928" s="39" t="s">
        <v>96</v>
      </c>
      <c r="C1928" s="39" t="s">
        <v>56</v>
      </c>
      <c r="D1928" s="43">
        <v>43231</v>
      </c>
      <c r="E1928" s="39" t="s">
        <v>35</v>
      </c>
      <c r="F1928" s="39" t="s">
        <v>47</v>
      </c>
      <c r="G1928" s="39" t="s">
        <v>275</v>
      </c>
      <c r="H1928" s="39" t="s">
        <v>1555</v>
      </c>
      <c r="I1928" s="39" t="s">
        <v>244</v>
      </c>
      <c r="J1928" s="44">
        <v>5.55</v>
      </c>
      <c r="K1928" s="39" t="s">
        <v>100</v>
      </c>
      <c r="L1928" s="39" t="s">
        <v>60</v>
      </c>
      <c r="M1928" s="39" t="str">
        <f>+VLOOKUP(C1928/1,Map!A:B,2,FALSE)</f>
        <v>Other revenue - late payment charge</v>
      </c>
      <c r="N1928" s="39" t="str">
        <f>+VLOOKUP(L1928/1,Map!E:G,3,FALSE)</f>
        <v>KY-CENTRAL</v>
      </c>
    </row>
    <row r="1929" spans="1:14" hidden="1">
      <c r="A1929" s="39" t="s">
        <v>95</v>
      </c>
      <c r="B1929" s="39" t="s">
        <v>96</v>
      </c>
      <c r="C1929" s="39" t="s">
        <v>56</v>
      </c>
      <c r="D1929" s="43">
        <v>43230</v>
      </c>
      <c r="E1929" s="39" t="s">
        <v>35</v>
      </c>
      <c r="F1929" s="39" t="s">
        <v>47</v>
      </c>
      <c r="G1929" s="39" t="s">
        <v>275</v>
      </c>
      <c r="H1929" s="39" t="s">
        <v>1556</v>
      </c>
      <c r="I1929" s="39" t="s">
        <v>244</v>
      </c>
      <c r="J1929" s="44">
        <v>7.08</v>
      </c>
      <c r="K1929" s="39" t="s">
        <v>100</v>
      </c>
      <c r="L1929" s="39" t="s">
        <v>60</v>
      </c>
      <c r="M1929" s="39" t="str">
        <f>+VLOOKUP(C1929/1,Map!A:B,2,FALSE)</f>
        <v>Other revenue - late payment charge</v>
      </c>
      <c r="N1929" s="39" t="str">
        <f>+VLOOKUP(L1929/1,Map!E:G,3,FALSE)</f>
        <v>KY-CENTRAL</v>
      </c>
    </row>
    <row r="1930" spans="1:14" hidden="1">
      <c r="A1930" s="39" t="s">
        <v>95</v>
      </c>
      <c r="B1930" s="39" t="s">
        <v>96</v>
      </c>
      <c r="C1930" s="39" t="s">
        <v>56</v>
      </c>
      <c r="D1930" s="43">
        <v>43230</v>
      </c>
      <c r="E1930" s="39" t="s">
        <v>35</v>
      </c>
      <c r="F1930" s="39" t="s">
        <v>47</v>
      </c>
      <c r="G1930" s="39" t="s">
        <v>275</v>
      </c>
      <c r="H1930" s="39" t="s">
        <v>1557</v>
      </c>
      <c r="I1930" s="39" t="s">
        <v>244</v>
      </c>
      <c r="J1930" s="44">
        <v>7.0000000000000007E-2</v>
      </c>
      <c r="K1930" s="39" t="s">
        <v>100</v>
      </c>
      <c r="L1930" s="39" t="s">
        <v>60</v>
      </c>
      <c r="M1930" s="39" t="str">
        <f>+VLOOKUP(C1930/1,Map!A:B,2,FALSE)</f>
        <v>Other revenue - late payment charge</v>
      </c>
      <c r="N1930" s="39" t="str">
        <f>+VLOOKUP(L1930/1,Map!E:G,3,FALSE)</f>
        <v>KY-CENTRAL</v>
      </c>
    </row>
    <row r="1931" spans="1:14" hidden="1">
      <c r="A1931" s="39" t="s">
        <v>95</v>
      </c>
      <c r="B1931" s="39" t="s">
        <v>96</v>
      </c>
      <c r="C1931" s="39" t="s">
        <v>56</v>
      </c>
      <c r="D1931" s="43">
        <v>43231</v>
      </c>
      <c r="E1931" s="39" t="s">
        <v>35</v>
      </c>
      <c r="F1931" s="39" t="s">
        <v>47</v>
      </c>
      <c r="G1931" s="39" t="s">
        <v>275</v>
      </c>
      <c r="H1931" s="39" t="s">
        <v>1558</v>
      </c>
      <c r="I1931" s="39" t="s">
        <v>244</v>
      </c>
      <c r="J1931" s="44">
        <v>0.91</v>
      </c>
      <c r="K1931" s="39" t="s">
        <v>100</v>
      </c>
      <c r="L1931" s="39" t="s">
        <v>60</v>
      </c>
      <c r="M1931" s="39" t="str">
        <f>+VLOOKUP(C1931/1,Map!A:B,2,FALSE)</f>
        <v>Other revenue - late payment charge</v>
      </c>
      <c r="N1931" s="39" t="str">
        <f>+VLOOKUP(L1931/1,Map!E:G,3,FALSE)</f>
        <v>KY-CENTRAL</v>
      </c>
    </row>
    <row r="1932" spans="1:14" hidden="1">
      <c r="A1932" s="39" t="s">
        <v>95</v>
      </c>
      <c r="B1932" s="39" t="s">
        <v>96</v>
      </c>
      <c r="C1932" s="39" t="s">
        <v>56</v>
      </c>
      <c r="D1932" s="43">
        <v>43231</v>
      </c>
      <c r="E1932" s="39" t="s">
        <v>35</v>
      </c>
      <c r="F1932" s="39" t="s">
        <v>47</v>
      </c>
      <c r="G1932" s="39" t="s">
        <v>275</v>
      </c>
      <c r="H1932" s="39" t="s">
        <v>1559</v>
      </c>
      <c r="I1932" s="39" t="s">
        <v>244</v>
      </c>
      <c r="J1932" s="44">
        <v>1.87</v>
      </c>
      <c r="K1932" s="39" t="s">
        <v>100</v>
      </c>
      <c r="L1932" s="39" t="s">
        <v>60</v>
      </c>
      <c r="M1932" s="39" t="str">
        <f>+VLOOKUP(C1932/1,Map!A:B,2,FALSE)</f>
        <v>Other revenue - late payment charge</v>
      </c>
      <c r="N1932" s="39" t="str">
        <f>+VLOOKUP(L1932/1,Map!E:G,3,FALSE)</f>
        <v>KY-CENTRAL</v>
      </c>
    </row>
    <row r="1933" spans="1:14" hidden="1">
      <c r="A1933" s="39" t="s">
        <v>95</v>
      </c>
      <c r="B1933" s="39" t="s">
        <v>96</v>
      </c>
      <c r="C1933" s="39" t="s">
        <v>56</v>
      </c>
      <c r="D1933" s="43">
        <v>43231</v>
      </c>
      <c r="E1933" s="39" t="s">
        <v>35</v>
      </c>
      <c r="F1933" s="39" t="s">
        <v>47</v>
      </c>
      <c r="G1933" s="39" t="s">
        <v>275</v>
      </c>
      <c r="H1933" s="39" t="s">
        <v>1560</v>
      </c>
      <c r="I1933" s="39" t="s">
        <v>244</v>
      </c>
      <c r="J1933" s="44">
        <v>2.4</v>
      </c>
      <c r="K1933" s="39" t="s">
        <v>100</v>
      </c>
      <c r="L1933" s="39" t="s">
        <v>58</v>
      </c>
      <c r="M1933" s="39" t="str">
        <f>+VLOOKUP(C1933/1,Map!A:B,2,FALSE)</f>
        <v>Other revenue - late payment charge</v>
      </c>
      <c r="N1933" s="39" t="str">
        <f>+VLOOKUP(L1933/1,Map!E:G,3,FALSE)</f>
        <v>KY-CORPORATE</v>
      </c>
    </row>
    <row r="1934" spans="1:14" hidden="1">
      <c r="A1934" s="39" t="s">
        <v>95</v>
      </c>
      <c r="B1934" s="39" t="s">
        <v>96</v>
      </c>
      <c r="C1934" s="39" t="s">
        <v>56</v>
      </c>
      <c r="D1934" s="43">
        <v>43231</v>
      </c>
      <c r="E1934" s="39" t="s">
        <v>35</v>
      </c>
      <c r="F1934" s="39" t="s">
        <v>47</v>
      </c>
      <c r="G1934" s="39" t="s">
        <v>275</v>
      </c>
      <c r="H1934" s="39" t="s">
        <v>1561</v>
      </c>
      <c r="I1934" s="39" t="s">
        <v>244</v>
      </c>
      <c r="J1934" s="44">
        <v>0.87</v>
      </c>
      <c r="K1934" s="39" t="s">
        <v>100</v>
      </c>
      <c r="L1934" s="39" t="s">
        <v>60</v>
      </c>
      <c r="M1934" s="39" t="str">
        <f>+VLOOKUP(C1934/1,Map!A:B,2,FALSE)</f>
        <v>Other revenue - late payment charge</v>
      </c>
      <c r="N1934" s="39" t="str">
        <f>+VLOOKUP(L1934/1,Map!E:G,3,FALSE)</f>
        <v>KY-CENTRAL</v>
      </c>
    </row>
    <row r="1935" spans="1:14" hidden="1">
      <c r="A1935" s="39" t="s">
        <v>95</v>
      </c>
      <c r="B1935" s="39" t="s">
        <v>96</v>
      </c>
      <c r="C1935" s="39" t="s">
        <v>56</v>
      </c>
      <c r="D1935" s="43">
        <v>43231</v>
      </c>
      <c r="E1935" s="39" t="s">
        <v>35</v>
      </c>
      <c r="F1935" s="39" t="s">
        <v>47</v>
      </c>
      <c r="G1935" s="39" t="s">
        <v>275</v>
      </c>
      <c r="H1935" s="39" t="s">
        <v>1562</v>
      </c>
      <c r="I1935" s="39" t="s">
        <v>244</v>
      </c>
      <c r="J1935" s="44">
        <v>0.11</v>
      </c>
      <c r="K1935" s="39" t="s">
        <v>100</v>
      </c>
      <c r="L1935" s="39" t="s">
        <v>60</v>
      </c>
      <c r="M1935" s="39" t="str">
        <f>+VLOOKUP(C1935/1,Map!A:B,2,FALSE)</f>
        <v>Other revenue - late payment charge</v>
      </c>
      <c r="N1935" s="39" t="str">
        <f>+VLOOKUP(L1935/1,Map!E:G,3,FALSE)</f>
        <v>KY-CENTRAL</v>
      </c>
    </row>
    <row r="1936" spans="1:14" hidden="1">
      <c r="A1936" s="39" t="s">
        <v>95</v>
      </c>
      <c r="B1936" s="39" t="s">
        <v>96</v>
      </c>
      <c r="C1936" s="39" t="s">
        <v>56</v>
      </c>
      <c r="D1936" s="43">
        <v>43230</v>
      </c>
      <c r="E1936" s="39" t="s">
        <v>35</v>
      </c>
      <c r="F1936" s="39" t="s">
        <v>47</v>
      </c>
      <c r="G1936" s="39" t="s">
        <v>275</v>
      </c>
      <c r="H1936" s="39" t="s">
        <v>1563</v>
      </c>
      <c r="I1936" s="39" t="s">
        <v>99</v>
      </c>
      <c r="J1936" s="44">
        <v>-543.91999999999996</v>
      </c>
      <c r="K1936" s="39" t="s">
        <v>100</v>
      </c>
      <c r="L1936" s="39" t="s">
        <v>60</v>
      </c>
      <c r="M1936" s="39" t="str">
        <f>+VLOOKUP(C1936/1,Map!A:B,2,FALSE)</f>
        <v>Other revenue - late payment charge</v>
      </c>
      <c r="N1936" s="39" t="str">
        <f>+VLOOKUP(L1936/1,Map!E:G,3,FALSE)</f>
        <v>KY-CENTRAL</v>
      </c>
    </row>
    <row r="1937" spans="1:14" hidden="1">
      <c r="A1937" s="39" t="s">
        <v>95</v>
      </c>
      <c r="B1937" s="39" t="s">
        <v>96</v>
      </c>
      <c r="C1937" s="39" t="s">
        <v>56</v>
      </c>
      <c r="D1937" s="43">
        <v>43230</v>
      </c>
      <c r="E1937" s="39" t="s">
        <v>35</v>
      </c>
      <c r="F1937" s="39" t="s">
        <v>47</v>
      </c>
      <c r="G1937" s="39" t="s">
        <v>275</v>
      </c>
      <c r="H1937" s="39" t="s">
        <v>1563</v>
      </c>
      <c r="I1937" s="39" t="s">
        <v>99</v>
      </c>
      <c r="J1937" s="44">
        <v>-0.53</v>
      </c>
      <c r="K1937" s="39" t="s">
        <v>100</v>
      </c>
      <c r="L1937" s="39" t="s">
        <v>58</v>
      </c>
      <c r="M1937" s="39" t="str">
        <f>+VLOOKUP(C1937/1,Map!A:B,2,FALSE)</f>
        <v>Other revenue - late payment charge</v>
      </c>
      <c r="N1937" s="39" t="str">
        <f>+VLOOKUP(L1937/1,Map!E:G,3,FALSE)</f>
        <v>KY-CORPORATE</v>
      </c>
    </row>
    <row r="1938" spans="1:14" hidden="1">
      <c r="A1938" s="39" t="s">
        <v>95</v>
      </c>
      <c r="B1938" s="39" t="s">
        <v>96</v>
      </c>
      <c r="C1938" s="39" t="s">
        <v>56</v>
      </c>
      <c r="D1938" s="43">
        <v>43231</v>
      </c>
      <c r="E1938" s="39" t="s">
        <v>35</v>
      </c>
      <c r="F1938" s="39" t="s">
        <v>47</v>
      </c>
      <c r="G1938" s="39" t="s">
        <v>275</v>
      </c>
      <c r="H1938" s="39" t="s">
        <v>1564</v>
      </c>
      <c r="I1938" s="39" t="s">
        <v>99</v>
      </c>
      <c r="J1938" s="44">
        <v>-5.9</v>
      </c>
      <c r="K1938" s="39" t="s">
        <v>100</v>
      </c>
      <c r="L1938" s="39" t="s">
        <v>60</v>
      </c>
      <c r="M1938" s="39" t="str">
        <f>+VLOOKUP(C1938/1,Map!A:B,2,FALSE)</f>
        <v>Other revenue - late payment charge</v>
      </c>
      <c r="N1938" s="39" t="str">
        <f>+VLOOKUP(L1938/1,Map!E:G,3,FALSE)</f>
        <v>KY-CENTRAL</v>
      </c>
    </row>
    <row r="1939" spans="1:14" hidden="1">
      <c r="A1939" s="39" t="s">
        <v>95</v>
      </c>
      <c r="B1939" s="39" t="s">
        <v>96</v>
      </c>
      <c r="C1939" s="39" t="s">
        <v>56</v>
      </c>
      <c r="D1939" s="43">
        <v>43231</v>
      </c>
      <c r="E1939" s="39" t="s">
        <v>35</v>
      </c>
      <c r="F1939" s="39" t="s">
        <v>47</v>
      </c>
      <c r="G1939" s="39" t="s">
        <v>275</v>
      </c>
      <c r="H1939" s="39" t="s">
        <v>1564</v>
      </c>
      <c r="I1939" s="39" t="s">
        <v>99</v>
      </c>
      <c r="J1939" s="44">
        <v>-1.36</v>
      </c>
      <c r="K1939" s="39" t="s">
        <v>100</v>
      </c>
      <c r="L1939" s="39" t="s">
        <v>64</v>
      </c>
      <c r="M1939" s="39" t="str">
        <f>+VLOOKUP(C1939/1,Map!A:B,2,FALSE)</f>
        <v>Other revenue - late payment charge</v>
      </c>
      <c r="N1939" s="39" t="str">
        <f>+VLOOKUP(L1939/1,Map!E:G,3,FALSE)</f>
        <v>KY-NORTH</v>
      </c>
    </row>
    <row r="1940" spans="1:14" hidden="1">
      <c r="A1940" s="39" t="s">
        <v>95</v>
      </c>
      <c r="B1940" s="39" t="s">
        <v>96</v>
      </c>
      <c r="C1940" s="39" t="s">
        <v>56</v>
      </c>
      <c r="D1940" s="43">
        <v>43234</v>
      </c>
      <c r="E1940" s="39" t="s">
        <v>35</v>
      </c>
      <c r="F1940" s="39" t="s">
        <v>47</v>
      </c>
      <c r="G1940" s="39" t="s">
        <v>275</v>
      </c>
      <c r="H1940" s="39" t="s">
        <v>1565</v>
      </c>
      <c r="I1940" s="39" t="s">
        <v>99</v>
      </c>
      <c r="J1940" s="44">
        <v>-2.87</v>
      </c>
      <c r="K1940" s="39" t="s">
        <v>100</v>
      </c>
      <c r="L1940" s="39" t="s">
        <v>64</v>
      </c>
      <c r="M1940" s="39" t="str">
        <f>+VLOOKUP(C1940/1,Map!A:B,2,FALSE)</f>
        <v>Other revenue - late payment charge</v>
      </c>
      <c r="N1940" s="39" t="str">
        <f>+VLOOKUP(L1940/1,Map!E:G,3,FALSE)</f>
        <v>KY-NORTH</v>
      </c>
    </row>
    <row r="1941" spans="1:14" hidden="1">
      <c r="A1941" s="39" t="s">
        <v>95</v>
      </c>
      <c r="B1941" s="39" t="s">
        <v>96</v>
      </c>
      <c r="C1941" s="39" t="s">
        <v>56</v>
      </c>
      <c r="D1941" s="43">
        <v>43234</v>
      </c>
      <c r="E1941" s="39" t="s">
        <v>35</v>
      </c>
      <c r="F1941" s="39" t="s">
        <v>47</v>
      </c>
      <c r="G1941" s="39" t="s">
        <v>275</v>
      </c>
      <c r="H1941" s="39" t="s">
        <v>1565</v>
      </c>
      <c r="I1941" s="39" t="s">
        <v>99</v>
      </c>
      <c r="J1941" s="44">
        <v>-3446.16</v>
      </c>
      <c r="K1941" s="39" t="s">
        <v>100</v>
      </c>
      <c r="L1941" s="39" t="s">
        <v>60</v>
      </c>
      <c r="M1941" s="39" t="str">
        <f>+VLOOKUP(C1941/1,Map!A:B,2,FALSE)</f>
        <v>Other revenue - late payment charge</v>
      </c>
      <c r="N1941" s="39" t="str">
        <f>+VLOOKUP(L1941/1,Map!E:G,3,FALSE)</f>
        <v>KY-CENTRAL</v>
      </c>
    </row>
    <row r="1942" spans="1:14" hidden="1">
      <c r="A1942" s="39" t="s">
        <v>95</v>
      </c>
      <c r="B1942" s="39" t="s">
        <v>96</v>
      </c>
      <c r="C1942" s="39" t="s">
        <v>56</v>
      </c>
      <c r="D1942" s="43">
        <v>43231</v>
      </c>
      <c r="E1942" s="39" t="s">
        <v>35</v>
      </c>
      <c r="F1942" s="39" t="s">
        <v>47</v>
      </c>
      <c r="G1942" s="39" t="s">
        <v>275</v>
      </c>
      <c r="H1942" s="39" t="s">
        <v>1566</v>
      </c>
      <c r="I1942" s="39" t="s">
        <v>244</v>
      </c>
      <c r="J1942" s="44">
        <v>7.5</v>
      </c>
      <c r="K1942" s="39" t="s">
        <v>100</v>
      </c>
      <c r="L1942" s="39" t="s">
        <v>60</v>
      </c>
      <c r="M1942" s="39" t="str">
        <f>+VLOOKUP(C1942/1,Map!A:B,2,FALSE)</f>
        <v>Other revenue - late payment charge</v>
      </c>
      <c r="N1942" s="39" t="str">
        <f>+VLOOKUP(L1942/1,Map!E:G,3,FALSE)</f>
        <v>KY-CENTRAL</v>
      </c>
    </row>
    <row r="1943" spans="1:14" hidden="1">
      <c r="A1943" s="39" t="s">
        <v>95</v>
      </c>
      <c r="B1943" s="39" t="s">
        <v>96</v>
      </c>
      <c r="C1943" s="39" t="s">
        <v>56</v>
      </c>
      <c r="D1943" s="43">
        <v>43231</v>
      </c>
      <c r="E1943" s="39" t="s">
        <v>35</v>
      </c>
      <c r="F1943" s="39" t="s">
        <v>47</v>
      </c>
      <c r="G1943" s="39" t="s">
        <v>275</v>
      </c>
      <c r="H1943" s="39" t="s">
        <v>1567</v>
      </c>
      <c r="I1943" s="39" t="s">
        <v>244</v>
      </c>
      <c r="J1943" s="44">
        <v>4.4400000000000004</v>
      </c>
      <c r="K1943" s="39" t="s">
        <v>100</v>
      </c>
      <c r="L1943" s="39" t="s">
        <v>60</v>
      </c>
      <c r="M1943" s="39" t="str">
        <f>+VLOOKUP(C1943/1,Map!A:B,2,FALSE)</f>
        <v>Other revenue - late payment charge</v>
      </c>
      <c r="N1943" s="39" t="str">
        <f>+VLOOKUP(L1943/1,Map!E:G,3,FALSE)</f>
        <v>KY-CENTRAL</v>
      </c>
    </row>
    <row r="1944" spans="1:14" hidden="1">
      <c r="A1944" s="39" t="s">
        <v>95</v>
      </c>
      <c r="B1944" s="39" t="s">
        <v>96</v>
      </c>
      <c r="C1944" s="39" t="s">
        <v>56</v>
      </c>
      <c r="D1944" s="43">
        <v>43231</v>
      </c>
      <c r="E1944" s="39" t="s">
        <v>35</v>
      </c>
      <c r="F1944" s="39" t="s">
        <v>47</v>
      </c>
      <c r="G1944" s="39" t="s">
        <v>275</v>
      </c>
      <c r="H1944" s="39" t="s">
        <v>1568</v>
      </c>
      <c r="I1944" s="39" t="s">
        <v>244</v>
      </c>
      <c r="J1944" s="44">
        <v>0.96</v>
      </c>
      <c r="K1944" s="39" t="s">
        <v>100</v>
      </c>
      <c r="L1944" s="39" t="s">
        <v>60</v>
      </c>
      <c r="M1944" s="39" t="str">
        <f>+VLOOKUP(C1944/1,Map!A:B,2,FALSE)</f>
        <v>Other revenue - late payment charge</v>
      </c>
      <c r="N1944" s="39" t="str">
        <f>+VLOOKUP(L1944/1,Map!E:G,3,FALSE)</f>
        <v>KY-CENTRAL</v>
      </c>
    </row>
    <row r="1945" spans="1:14" hidden="1">
      <c r="A1945" s="39" t="s">
        <v>95</v>
      </c>
      <c r="B1945" s="39" t="s">
        <v>96</v>
      </c>
      <c r="C1945" s="39" t="s">
        <v>56</v>
      </c>
      <c r="D1945" s="43">
        <v>43231</v>
      </c>
      <c r="E1945" s="39" t="s">
        <v>35</v>
      </c>
      <c r="F1945" s="39" t="s">
        <v>47</v>
      </c>
      <c r="G1945" s="39" t="s">
        <v>275</v>
      </c>
      <c r="H1945" s="39" t="s">
        <v>1569</v>
      </c>
      <c r="I1945" s="39" t="s">
        <v>244</v>
      </c>
      <c r="J1945" s="44">
        <v>0.47</v>
      </c>
      <c r="K1945" s="39" t="s">
        <v>100</v>
      </c>
      <c r="L1945" s="39" t="s">
        <v>60</v>
      </c>
      <c r="M1945" s="39" t="str">
        <f>+VLOOKUP(C1945/1,Map!A:B,2,FALSE)</f>
        <v>Other revenue - late payment charge</v>
      </c>
      <c r="N1945" s="39" t="str">
        <f>+VLOOKUP(L1945/1,Map!E:G,3,FALSE)</f>
        <v>KY-CENTRAL</v>
      </c>
    </row>
    <row r="1946" spans="1:14" hidden="1">
      <c r="A1946" s="39" t="s">
        <v>95</v>
      </c>
      <c r="B1946" s="39" t="s">
        <v>96</v>
      </c>
      <c r="C1946" s="39" t="s">
        <v>56</v>
      </c>
      <c r="D1946" s="43">
        <v>43221</v>
      </c>
      <c r="E1946" s="39" t="s">
        <v>35</v>
      </c>
      <c r="F1946" s="39" t="s">
        <v>47</v>
      </c>
      <c r="G1946" s="39" t="s">
        <v>275</v>
      </c>
      <c r="H1946" s="39" t="s">
        <v>1570</v>
      </c>
      <c r="I1946" s="39" t="s">
        <v>244</v>
      </c>
      <c r="J1946" s="44">
        <v>1.18</v>
      </c>
      <c r="K1946" s="39" t="s">
        <v>100</v>
      </c>
      <c r="L1946" s="39" t="s">
        <v>60</v>
      </c>
      <c r="M1946" s="39" t="str">
        <f>+VLOOKUP(C1946/1,Map!A:B,2,FALSE)</f>
        <v>Other revenue - late payment charge</v>
      </c>
      <c r="N1946" s="39" t="str">
        <f>+VLOOKUP(L1946/1,Map!E:G,3,FALSE)</f>
        <v>KY-CENTRAL</v>
      </c>
    </row>
    <row r="1947" spans="1:14" hidden="1">
      <c r="A1947" s="39" t="s">
        <v>95</v>
      </c>
      <c r="B1947" s="39" t="s">
        <v>96</v>
      </c>
      <c r="C1947" s="39" t="s">
        <v>56</v>
      </c>
      <c r="D1947" s="43">
        <v>43221</v>
      </c>
      <c r="E1947" s="39" t="s">
        <v>35</v>
      </c>
      <c r="F1947" s="39" t="s">
        <v>47</v>
      </c>
      <c r="G1947" s="39" t="s">
        <v>275</v>
      </c>
      <c r="H1947" s="39" t="s">
        <v>1571</v>
      </c>
      <c r="I1947" s="39" t="s">
        <v>244</v>
      </c>
      <c r="J1947" s="44">
        <v>1.84</v>
      </c>
      <c r="K1947" s="39" t="s">
        <v>100</v>
      </c>
      <c r="L1947" s="39" t="s">
        <v>60</v>
      </c>
      <c r="M1947" s="39" t="str">
        <f>+VLOOKUP(C1947/1,Map!A:B,2,FALSE)</f>
        <v>Other revenue - late payment charge</v>
      </c>
      <c r="N1947" s="39" t="str">
        <f>+VLOOKUP(L1947/1,Map!E:G,3,FALSE)</f>
        <v>KY-CENTRAL</v>
      </c>
    </row>
    <row r="1948" spans="1:14" hidden="1">
      <c r="A1948" s="39" t="s">
        <v>95</v>
      </c>
      <c r="B1948" s="39" t="s">
        <v>96</v>
      </c>
      <c r="C1948" s="39" t="s">
        <v>56</v>
      </c>
      <c r="D1948" s="43">
        <v>43221</v>
      </c>
      <c r="E1948" s="39" t="s">
        <v>35</v>
      </c>
      <c r="F1948" s="39" t="s">
        <v>47</v>
      </c>
      <c r="G1948" s="39" t="s">
        <v>275</v>
      </c>
      <c r="H1948" s="39" t="s">
        <v>1572</v>
      </c>
      <c r="I1948" s="39" t="s">
        <v>244</v>
      </c>
      <c r="J1948" s="44">
        <v>1.1000000000000001</v>
      </c>
      <c r="K1948" s="39" t="s">
        <v>100</v>
      </c>
      <c r="L1948" s="39" t="s">
        <v>60</v>
      </c>
      <c r="M1948" s="39" t="str">
        <f>+VLOOKUP(C1948/1,Map!A:B,2,FALSE)</f>
        <v>Other revenue - late payment charge</v>
      </c>
      <c r="N1948" s="39" t="str">
        <f>+VLOOKUP(L1948/1,Map!E:G,3,FALSE)</f>
        <v>KY-CENTRAL</v>
      </c>
    </row>
    <row r="1949" spans="1:14" hidden="1">
      <c r="A1949" s="39" t="s">
        <v>95</v>
      </c>
      <c r="B1949" s="39" t="s">
        <v>96</v>
      </c>
      <c r="C1949" s="39" t="s">
        <v>56</v>
      </c>
      <c r="D1949" s="43">
        <v>43234</v>
      </c>
      <c r="E1949" s="39" t="s">
        <v>35</v>
      </c>
      <c r="F1949" s="39" t="s">
        <v>47</v>
      </c>
      <c r="G1949" s="39" t="s">
        <v>275</v>
      </c>
      <c r="H1949" s="39" t="s">
        <v>1573</v>
      </c>
      <c r="I1949" s="39" t="s">
        <v>244</v>
      </c>
      <c r="J1949" s="44">
        <v>1.68</v>
      </c>
      <c r="K1949" s="39" t="s">
        <v>100</v>
      </c>
      <c r="L1949" s="39" t="s">
        <v>64</v>
      </c>
      <c r="M1949" s="39" t="str">
        <f>+VLOOKUP(C1949/1,Map!A:B,2,FALSE)</f>
        <v>Other revenue - late payment charge</v>
      </c>
      <c r="N1949" s="39" t="str">
        <f>+VLOOKUP(L1949/1,Map!E:G,3,FALSE)</f>
        <v>KY-NORTH</v>
      </c>
    </row>
    <row r="1950" spans="1:14" hidden="1">
      <c r="A1950" s="39" t="s">
        <v>95</v>
      </c>
      <c r="B1950" s="39" t="s">
        <v>96</v>
      </c>
      <c r="C1950" s="39" t="s">
        <v>56</v>
      </c>
      <c r="D1950" s="43">
        <v>43231</v>
      </c>
      <c r="E1950" s="39" t="s">
        <v>35</v>
      </c>
      <c r="F1950" s="39" t="s">
        <v>47</v>
      </c>
      <c r="G1950" s="39" t="s">
        <v>275</v>
      </c>
      <c r="H1950" s="39" t="s">
        <v>1574</v>
      </c>
      <c r="I1950" s="39" t="s">
        <v>244</v>
      </c>
      <c r="J1950" s="44">
        <v>52.57</v>
      </c>
      <c r="K1950" s="39" t="s">
        <v>100</v>
      </c>
      <c r="L1950" s="39" t="s">
        <v>60</v>
      </c>
      <c r="M1950" s="39" t="str">
        <f>+VLOOKUP(C1950/1,Map!A:B,2,FALSE)</f>
        <v>Other revenue - late payment charge</v>
      </c>
      <c r="N1950" s="39" t="str">
        <f>+VLOOKUP(L1950/1,Map!E:G,3,FALSE)</f>
        <v>KY-CENTRAL</v>
      </c>
    </row>
    <row r="1951" spans="1:14" hidden="1">
      <c r="A1951" s="39" t="s">
        <v>95</v>
      </c>
      <c r="B1951" s="39" t="s">
        <v>96</v>
      </c>
      <c r="C1951" s="39" t="s">
        <v>56</v>
      </c>
      <c r="D1951" s="43">
        <v>43234</v>
      </c>
      <c r="E1951" s="39" t="s">
        <v>35</v>
      </c>
      <c r="F1951" s="39" t="s">
        <v>47</v>
      </c>
      <c r="G1951" s="39" t="s">
        <v>275</v>
      </c>
      <c r="H1951" s="39" t="s">
        <v>1575</v>
      </c>
      <c r="I1951" s="39" t="s">
        <v>244</v>
      </c>
      <c r="J1951" s="44">
        <v>56.78</v>
      </c>
      <c r="K1951" s="39" t="s">
        <v>100</v>
      </c>
      <c r="L1951" s="39" t="s">
        <v>60</v>
      </c>
      <c r="M1951" s="39" t="str">
        <f>+VLOOKUP(C1951/1,Map!A:B,2,FALSE)</f>
        <v>Other revenue - late payment charge</v>
      </c>
      <c r="N1951" s="39" t="str">
        <f>+VLOOKUP(L1951/1,Map!E:G,3,FALSE)</f>
        <v>KY-CENTRAL</v>
      </c>
    </row>
    <row r="1952" spans="1:14" hidden="1">
      <c r="A1952" s="39" t="s">
        <v>95</v>
      </c>
      <c r="B1952" s="39" t="s">
        <v>96</v>
      </c>
      <c r="C1952" s="39" t="s">
        <v>56</v>
      </c>
      <c r="D1952" s="43">
        <v>43234</v>
      </c>
      <c r="E1952" s="39" t="s">
        <v>35</v>
      </c>
      <c r="F1952" s="39" t="s">
        <v>47</v>
      </c>
      <c r="G1952" s="39" t="s">
        <v>275</v>
      </c>
      <c r="H1952" s="39" t="s">
        <v>1575</v>
      </c>
      <c r="I1952" s="39" t="s">
        <v>244</v>
      </c>
      <c r="J1952" s="44">
        <v>7.58</v>
      </c>
      <c r="K1952" s="39" t="s">
        <v>100</v>
      </c>
      <c r="L1952" s="39" t="s">
        <v>64</v>
      </c>
      <c r="M1952" s="39" t="str">
        <f>+VLOOKUP(C1952/1,Map!A:B,2,FALSE)</f>
        <v>Other revenue - late payment charge</v>
      </c>
      <c r="N1952" s="39" t="str">
        <f>+VLOOKUP(L1952/1,Map!E:G,3,FALSE)</f>
        <v>KY-NORTH</v>
      </c>
    </row>
    <row r="1953" spans="1:14" hidden="1">
      <c r="A1953" s="39" t="s">
        <v>95</v>
      </c>
      <c r="B1953" s="39" t="s">
        <v>96</v>
      </c>
      <c r="C1953" s="39" t="s">
        <v>56</v>
      </c>
      <c r="D1953" s="43">
        <v>43229</v>
      </c>
      <c r="E1953" s="39" t="s">
        <v>35</v>
      </c>
      <c r="F1953" s="39" t="s">
        <v>47</v>
      </c>
      <c r="G1953" s="39" t="s">
        <v>275</v>
      </c>
      <c r="H1953" s="39" t="s">
        <v>1576</v>
      </c>
      <c r="I1953" s="39" t="s">
        <v>244</v>
      </c>
      <c r="J1953" s="44">
        <v>4.34</v>
      </c>
      <c r="K1953" s="39" t="s">
        <v>100</v>
      </c>
      <c r="L1953" s="39" t="s">
        <v>60</v>
      </c>
      <c r="M1953" s="39" t="str">
        <f>+VLOOKUP(C1953/1,Map!A:B,2,FALSE)</f>
        <v>Other revenue - late payment charge</v>
      </c>
      <c r="N1953" s="39" t="str">
        <f>+VLOOKUP(L1953/1,Map!E:G,3,FALSE)</f>
        <v>KY-CENTRAL</v>
      </c>
    </row>
    <row r="1954" spans="1:14" hidden="1">
      <c r="A1954" s="39" t="s">
        <v>95</v>
      </c>
      <c r="B1954" s="39" t="s">
        <v>96</v>
      </c>
      <c r="C1954" s="39" t="s">
        <v>56</v>
      </c>
      <c r="D1954" s="43">
        <v>43231</v>
      </c>
      <c r="E1954" s="39" t="s">
        <v>35</v>
      </c>
      <c r="F1954" s="39" t="s">
        <v>47</v>
      </c>
      <c r="G1954" s="39" t="s">
        <v>275</v>
      </c>
      <c r="H1954" s="39" t="s">
        <v>1577</v>
      </c>
      <c r="I1954" s="39" t="s">
        <v>244</v>
      </c>
      <c r="J1954" s="44">
        <v>1.42</v>
      </c>
      <c r="K1954" s="39" t="s">
        <v>100</v>
      </c>
      <c r="L1954" s="39" t="s">
        <v>60</v>
      </c>
      <c r="M1954" s="39" t="str">
        <f>+VLOOKUP(C1954/1,Map!A:B,2,FALSE)</f>
        <v>Other revenue - late payment charge</v>
      </c>
      <c r="N1954" s="39" t="str">
        <f>+VLOOKUP(L1954/1,Map!E:G,3,FALSE)</f>
        <v>KY-CENTRAL</v>
      </c>
    </row>
    <row r="1955" spans="1:14" hidden="1">
      <c r="A1955" s="39" t="s">
        <v>95</v>
      </c>
      <c r="B1955" s="39" t="s">
        <v>96</v>
      </c>
      <c r="C1955" s="39" t="s">
        <v>56</v>
      </c>
      <c r="D1955" s="43">
        <v>43231</v>
      </c>
      <c r="E1955" s="39" t="s">
        <v>35</v>
      </c>
      <c r="F1955" s="39" t="s">
        <v>47</v>
      </c>
      <c r="G1955" s="39" t="s">
        <v>275</v>
      </c>
      <c r="H1955" s="39" t="s">
        <v>1578</v>
      </c>
      <c r="I1955" s="39" t="s">
        <v>244</v>
      </c>
      <c r="J1955" s="44">
        <v>3.07</v>
      </c>
      <c r="K1955" s="39" t="s">
        <v>100</v>
      </c>
      <c r="L1955" s="39" t="s">
        <v>60</v>
      </c>
      <c r="M1955" s="39" t="str">
        <f>+VLOOKUP(C1955/1,Map!A:B,2,FALSE)</f>
        <v>Other revenue - late payment charge</v>
      </c>
      <c r="N1955" s="39" t="str">
        <f>+VLOOKUP(L1955/1,Map!E:G,3,FALSE)</f>
        <v>KY-CENTRAL</v>
      </c>
    </row>
    <row r="1956" spans="1:14" hidden="1">
      <c r="A1956" s="39" t="s">
        <v>95</v>
      </c>
      <c r="B1956" s="39" t="s">
        <v>96</v>
      </c>
      <c r="C1956" s="39" t="s">
        <v>56</v>
      </c>
      <c r="D1956" s="43">
        <v>43231</v>
      </c>
      <c r="E1956" s="39" t="s">
        <v>35</v>
      </c>
      <c r="F1956" s="39" t="s">
        <v>47</v>
      </c>
      <c r="G1956" s="39" t="s">
        <v>275</v>
      </c>
      <c r="H1956" s="39" t="s">
        <v>1579</v>
      </c>
      <c r="I1956" s="39" t="s">
        <v>244</v>
      </c>
      <c r="J1956" s="44">
        <v>0.76</v>
      </c>
      <c r="K1956" s="39" t="s">
        <v>100</v>
      </c>
      <c r="L1956" s="39" t="s">
        <v>60</v>
      </c>
      <c r="M1956" s="39" t="str">
        <f>+VLOOKUP(C1956/1,Map!A:B,2,FALSE)</f>
        <v>Other revenue - late payment charge</v>
      </c>
      <c r="N1956" s="39" t="str">
        <f>+VLOOKUP(L1956/1,Map!E:G,3,FALSE)</f>
        <v>KY-CENTRAL</v>
      </c>
    </row>
    <row r="1957" spans="1:14" hidden="1">
      <c r="A1957" s="39" t="s">
        <v>95</v>
      </c>
      <c r="B1957" s="39" t="s">
        <v>96</v>
      </c>
      <c r="C1957" s="39" t="s">
        <v>56</v>
      </c>
      <c r="D1957" s="43">
        <v>43231</v>
      </c>
      <c r="E1957" s="39" t="s">
        <v>35</v>
      </c>
      <c r="F1957" s="39" t="s">
        <v>47</v>
      </c>
      <c r="G1957" s="39" t="s">
        <v>275</v>
      </c>
      <c r="H1957" s="39" t="s">
        <v>1580</v>
      </c>
      <c r="I1957" s="39" t="s">
        <v>244</v>
      </c>
      <c r="J1957" s="44">
        <v>2.31</v>
      </c>
      <c r="K1957" s="39" t="s">
        <v>100</v>
      </c>
      <c r="L1957" s="39" t="s">
        <v>64</v>
      </c>
      <c r="M1957" s="39" t="str">
        <f>+VLOOKUP(C1957/1,Map!A:B,2,FALSE)</f>
        <v>Other revenue - late payment charge</v>
      </c>
      <c r="N1957" s="39" t="str">
        <f>+VLOOKUP(L1957/1,Map!E:G,3,FALSE)</f>
        <v>KY-NORTH</v>
      </c>
    </row>
    <row r="1958" spans="1:14" hidden="1">
      <c r="A1958" s="39" t="s">
        <v>95</v>
      </c>
      <c r="B1958" s="39" t="s">
        <v>96</v>
      </c>
      <c r="C1958" s="39" t="s">
        <v>56</v>
      </c>
      <c r="D1958" s="43">
        <v>43231</v>
      </c>
      <c r="E1958" s="39" t="s">
        <v>35</v>
      </c>
      <c r="F1958" s="39" t="s">
        <v>47</v>
      </c>
      <c r="G1958" s="39" t="s">
        <v>275</v>
      </c>
      <c r="H1958" s="39" t="s">
        <v>1581</v>
      </c>
      <c r="I1958" s="39" t="s">
        <v>244</v>
      </c>
      <c r="J1958" s="44">
        <v>107.51</v>
      </c>
      <c r="K1958" s="39" t="s">
        <v>100</v>
      </c>
      <c r="L1958" s="39" t="s">
        <v>64</v>
      </c>
      <c r="M1958" s="39" t="str">
        <f>+VLOOKUP(C1958/1,Map!A:B,2,FALSE)</f>
        <v>Other revenue - late payment charge</v>
      </c>
      <c r="N1958" s="39" t="str">
        <f>+VLOOKUP(L1958/1,Map!E:G,3,FALSE)</f>
        <v>KY-NORTH</v>
      </c>
    </row>
    <row r="1959" spans="1:14" hidden="1">
      <c r="A1959" s="39" t="s">
        <v>95</v>
      </c>
      <c r="B1959" s="39" t="s">
        <v>96</v>
      </c>
      <c r="C1959" s="39" t="s">
        <v>56</v>
      </c>
      <c r="D1959" s="43">
        <v>43231</v>
      </c>
      <c r="E1959" s="39" t="s">
        <v>35</v>
      </c>
      <c r="F1959" s="39" t="s">
        <v>47</v>
      </c>
      <c r="G1959" s="39" t="s">
        <v>275</v>
      </c>
      <c r="H1959" s="39" t="s">
        <v>1582</v>
      </c>
      <c r="I1959" s="39" t="s">
        <v>99</v>
      </c>
      <c r="J1959" s="44">
        <v>-7.72</v>
      </c>
      <c r="K1959" s="39" t="s">
        <v>100</v>
      </c>
      <c r="L1959" s="39" t="s">
        <v>64</v>
      </c>
      <c r="M1959" s="39" t="str">
        <f>+VLOOKUP(C1959/1,Map!A:B,2,FALSE)</f>
        <v>Other revenue - late payment charge</v>
      </c>
      <c r="N1959" s="39" t="str">
        <f>+VLOOKUP(L1959/1,Map!E:G,3,FALSE)</f>
        <v>KY-NORTH</v>
      </c>
    </row>
    <row r="1960" spans="1:14" hidden="1">
      <c r="A1960" s="39" t="s">
        <v>95</v>
      </c>
      <c r="B1960" s="39" t="s">
        <v>96</v>
      </c>
      <c r="C1960" s="39" t="s">
        <v>56</v>
      </c>
      <c r="D1960" s="43">
        <v>43231</v>
      </c>
      <c r="E1960" s="39" t="s">
        <v>35</v>
      </c>
      <c r="F1960" s="39" t="s">
        <v>47</v>
      </c>
      <c r="G1960" s="39" t="s">
        <v>275</v>
      </c>
      <c r="H1960" s="39" t="s">
        <v>1582</v>
      </c>
      <c r="I1960" s="39" t="s">
        <v>99</v>
      </c>
      <c r="J1960" s="44">
        <v>-15.3</v>
      </c>
      <c r="K1960" s="39" t="s">
        <v>100</v>
      </c>
      <c r="L1960" s="39" t="s">
        <v>60</v>
      </c>
      <c r="M1960" s="39" t="str">
        <f>+VLOOKUP(C1960/1,Map!A:B,2,FALSE)</f>
        <v>Other revenue - late payment charge</v>
      </c>
      <c r="N1960" s="39" t="str">
        <f>+VLOOKUP(L1960/1,Map!E:G,3,FALSE)</f>
        <v>KY-CENTRAL</v>
      </c>
    </row>
    <row r="1961" spans="1:14" hidden="1">
      <c r="A1961" s="39" t="s">
        <v>95</v>
      </c>
      <c r="B1961" s="39" t="s">
        <v>96</v>
      </c>
      <c r="C1961" s="39" t="s">
        <v>56</v>
      </c>
      <c r="D1961" s="43">
        <v>43234</v>
      </c>
      <c r="E1961" s="39" t="s">
        <v>35</v>
      </c>
      <c r="F1961" s="39" t="s">
        <v>47</v>
      </c>
      <c r="G1961" s="39" t="s">
        <v>275</v>
      </c>
      <c r="H1961" s="39" t="s">
        <v>1583</v>
      </c>
      <c r="I1961" s="39" t="s">
        <v>99</v>
      </c>
      <c r="J1961" s="44">
        <v>-3.36</v>
      </c>
      <c r="K1961" s="39" t="s">
        <v>100</v>
      </c>
      <c r="L1961" s="39" t="s">
        <v>64</v>
      </c>
      <c r="M1961" s="39" t="str">
        <f>+VLOOKUP(C1961/1,Map!A:B,2,FALSE)</f>
        <v>Other revenue - late payment charge</v>
      </c>
      <c r="N1961" s="39" t="str">
        <f>+VLOOKUP(L1961/1,Map!E:G,3,FALSE)</f>
        <v>KY-NORTH</v>
      </c>
    </row>
    <row r="1962" spans="1:14" hidden="1">
      <c r="A1962" s="39" t="s">
        <v>95</v>
      </c>
      <c r="B1962" s="39" t="s">
        <v>96</v>
      </c>
      <c r="C1962" s="39" t="s">
        <v>56</v>
      </c>
      <c r="D1962" s="43">
        <v>43234</v>
      </c>
      <c r="E1962" s="39" t="s">
        <v>35</v>
      </c>
      <c r="F1962" s="39" t="s">
        <v>47</v>
      </c>
      <c r="G1962" s="39" t="s">
        <v>275</v>
      </c>
      <c r="H1962" s="39" t="s">
        <v>1583</v>
      </c>
      <c r="I1962" s="39" t="s">
        <v>99</v>
      </c>
      <c r="J1962" s="44">
        <v>-21.27</v>
      </c>
      <c r="K1962" s="39" t="s">
        <v>100</v>
      </c>
      <c r="L1962" s="39" t="s">
        <v>60</v>
      </c>
      <c r="M1962" s="39" t="str">
        <f>+VLOOKUP(C1962/1,Map!A:B,2,FALSE)</f>
        <v>Other revenue - late payment charge</v>
      </c>
      <c r="N1962" s="39" t="str">
        <f>+VLOOKUP(L1962/1,Map!E:G,3,FALSE)</f>
        <v>KY-CENTRAL</v>
      </c>
    </row>
    <row r="1963" spans="1:14" hidden="1">
      <c r="A1963" s="39" t="s">
        <v>95</v>
      </c>
      <c r="B1963" s="39" t="s">
        <v>96</v>
      </c>
      <c r="C1963" s="39" t="s">
        <v>56</v>
      </c>
      <c r="D1963" s="43">
        <v>43236</v>
      </c>
      <c r="E1963" s="39" t="s">
        <v>35</v>
      </c>
      <c r="F1963" s="39" t="s">
        <v>47</v>
      </c>
      <c r="G1963" s="39" t="s">
        <v>275</v>
      </c>
      <c r="H1963" s="39" t="s">
        <v>1584</v>
      </c>
      <c r="I1963" s="39" t="s">
        <v>99</v>
      </c>
      <c r="J1963" s="44">
        <v>-245.93</v>
      </c>
      <c r="K1963" s="39" t="s">
        <v>100</v>
      </c>
      <c r="L1963" s="39" t="s">
        <v>64</v>
      </c>
      <c r="M1963" s="39" t="str">
        <f>+VLOOKUP(C1963/1,Map!A:B,2,FALSE)</f>
        <v>Other revenue - late payment charge</v>
      </c>
      <c r="N1963" s="39" t="str">
        <f>+VLOOKUP(L1963/1,Map!E:G,3,FALSE)</f>
        <v>KY-NORTH</v>
      </c>
    </row>
    <row r="1964" spans="1:14" hidden="1">
      <c r="A1964" s="39" t="s">
        <v>95</v>
      </c>
      <c r="B1964" s="39" t="s">
        <v>96</v>
      </c>
      <c r="C1964" s="39" t="s">
        <v>56</v>
      </c>
      <c r="D1964" s="43">
        <v>43236</v>
      </c>
      <c r="E1964" s="39" t="s">
        <v>35</v>
      </c>
      <c r="F1964" s="39" t="s">
        <v>47</v>
      </c>
      <c r="G1964" s="39" t="s">
        <v>275</v>
      </c>
      <c r="H1964" s="39" t="s">
        <v>1584</v>
      </c>
      <c r="I1964" s="39" t="s">
        <v>99</v>
      </c>
      <c r="J1964" s="44">
        <v>-1957.69</v>
      </c>
      <c r="K1964" s="39" t="s">
        <v>100</v>
      </c>
      <c r="L1964" s="39" t="s">
        <v>60</v>
      </c>
      <c r="M1964" s="39" t="str">
        <f>+VLOOKUP(C1964/1,Map!A:B,2,FALSE)</f>
        <v>Other revenue - late payment charge</v>
      </c>
      <c r="N1964" s="39" t="str">
        <f>+VLOOKUP(L1964/1,Map!E:G,3,FALSE)</f>
        <v>KY-CENTRAL</v>
      </c>
    </row>
    <row r="1965" spans="1:14" hidden="1">
      <c r="A1965" s="39" t="s">
        <v>95</v>
      </c>
      <c r="B1965" s="39" t="s">
        <v>96</v>
      </c>
      <c r="C1965" s="39" t="s">
        <v>56</v>
      </c>
      <c r="D1965" s="43">
        <v>43236</v>
      </c>
      <c r="E1965" s="39" t="s">
        <v>35</v>
      </c>
      <c r="F1965" s="39" t="s">
        <v>47</v>
      </c>
      <c r="G1965" s="39" t="s">
        <v>275</v>
      </c>
      <c r="H1965" s="39" t="s">
        <v>1584</v>
      </c>
      <c r="I1965" s="39" t="s">
        <v>99</v>
      </c>
      <c r="J1965" s="44">
        <v>-21.96</v>
      </c>
      <c r="K1965" s="39" t="s">
        <v>100</v>
      </c>
      <c r="L1965" s="39" t="s">
        <v>58</v>
      </c>
      <c r="M1965" s="39" t="str">
        <f>+VLOOKUP(C1965/1,Map!A:B,2,FALSE)</f>
        <v>Other revenue - late payment charge</v>
      </c>
      <c r="N1965" s="39" t="str">
        <f>+VLOOKUP(L1965/1,Map!E:G,3,FALSE)</f>
        <v>KY-CORPORATE</v>
      </c>
    </row>
    <row r="1966" spans="1:14" hidden="1">
      <c r="A1966" s="39" t="s">
        <v>95</v>
      </c>
      <c r="B1966" s="39" t="s">
        <v>96</v>
      </c>
      <c r="C1966" s="39" t="s">
        <v>56</v>
      </c>
      <c r="D1966" s="43">
        <v>43236</v>
      </c>
      <c r="E1966" s="39" t="s">
        <v>35</v>
      </c>
      <c r="F1966" s="39" t="s">
        <v>47</v>
      </c>
      <c r="G1966" s="39" t="s">
        <v>275</v>
      </c>
      <c r="H1966" s="39" t="s">
        <v>1584</v>
      </c>
      <c r="I1966" s="39" t="s">
        <v>99</v>
      </c>
      <c r="J1966" s="44">
        <v>-1.92</v>
      </c>
      <c r="K1966" s="39" t="s">
        <v>100</v>
      </c>
      <c r="L1966" s="39" t="s">
        <v>68</v>
      </c>
      <c r="M1966" s="39" t="str">
        <f>+VLOOKUP(C1966/1,Map!A:B,2,FALSE)</f>
        <v>Other revenue - late payment charge</v>
      </c>
      <c r="N1966" s="39" t="str">
        <f>+VLOOKUP(L1966/1,Map!E:G,3,FALSE)</f>
        <v>KY - RIDGEWOOD WW</v>
      </c>
    </row>
    <row r="1967" spans="1:14" hidden="1">
      <c r="A1967" s="39" t="s">
        <v>95</v>
      </c>
      <c r="B1967" s="39" t="s">
        <v>96</v>
      </c>
      <c r="C1967" s="39" t="s">
        <v>56</v>
      </c>
      <c r="D1967" s="43">
        <v>43235</v>
      </c>
      <c r="E1967" s="39" t="s">
        <v>35</v>
      </c>
      <c r="F1967" s="39" t="s">
        <v>47</v>
      </c>
      <c r="G1967" s="39" t="s">
        <v>275</v>
      </c>
      <c r="H1967" s="39" t="s">
        <v>1585</v>
      </c>
      <c r="I1967" s="39" t="s">
        <v>244</v>
      </c>
      <c r="J1967" s="44">
        <v>6.67</v>
      </c>
      <c r="K1967" s="39" t="s">
        <v>100</v>
      </c>
      <c r="L1967" s="39" t="s">
        <v>60</v>
      </c>
      <c r="M1967" s="39" t="str">
        <f>+VLOOKUP(C1967/1,Map!A:B,2,FALSE)</f>
        <v>Other revenue - late payment charge</v>
      </c>
      <c r="N1967" s="39" t="str">
        <f>+VLOOKUP(L1967/1,Map!E:G,3,FALSE)</f>
        <v>KY-CENTRAL</v>
      </c>
    </row>
    <row r="1968" spans="1:14" hidden="1">
      <c r="A1968" s="39" t="s">
        <v>95</v>
      </c>
      <c r="B1968" s="39" t="s">
        <v>96</v>
      </c>
      <c r="C1968" s="39" t="s">
        <v>56</v>
      </c>
      <c r="D1968" s="43">
        <v>43236</v>
      </c>
      <c r="E1968" s="39" t="s">
        <v>35</v>
      </c>
      <c r="F1968" s="39" t="s">
        <v>47</v>
      </c>
      <c r="G1968" s="39" t="s">
        <v>275</v>
      </c>
      <c r="H1968" s="39" t="s">
        <v>1586</v>
      </c>
      <c r="I1968" s="39" t="s">
        <v>244</v>
      </c>
      <c r="J1968" s="44">
        <v>5.9</v>
      </c>
      <c r="K1968" s="39" t="s">
        <v>100</v>
      </c>
      <c r="L1968" s="39" t="s">
        <v>64</v>
      </c>
      <c r="M1968" s="39" t="str">
        <f>+VLOOKUP(C1968/1,Map!A:B,2,FALSE)</f>
        <v>Other revenue - late payment charge</v>
      </c>
      <c r="N1968" s="39" t="str">
        <f>+VLOOKUP(L1968/1,Map!E:G,3,FALSE)</f>
        <v>KY-NORTH</v>
      </c>
    </row>
    <row r="1969" spans="1:14" hidden="1">
      <c r="A1969" s="39" t="s">
        <v>95</v>
      </c>
      <c r="B1969" s="39" t="s">
        <v>96</v>
      </c>
      <c r="C1969" s="39" t="s">
        <v>56</v>
      </c>
      <c r="D1969" s="43">
        <v>43236</v>
      </c>
      <c r="E1969" s="39" t="s">
        <v>35</v>
      </c>
      <c r="F1969" s="39" t="s">
        <v>47</v>
      </c>
      <c r="G1969" s="39" t="s">
        <v>275</v>
      </c>
      <c r="H1969" s="39" t="s">
        <v>1587</v>
      </c>
      <c r="I1969" s="39" t="s">
        <v>244</v>
      </c>
      <c r="J1969" s="44">
        <v>24.45</v>
      </c>
      <c r="K1969" s="39" t="s">
        <v>100</v>
      </c>
      <c r="L1969" s="39" t="s">
        <v>64</v>
      </c>
      <c r="M1969" s="39" t="str">
        <f>+VLOOKUP(C1969/1,Map!A:B,2,FALSE)</f>
        <v>Other revenue - late payment charge</v>
      </c>
      <c r="N1969" s="39" t="str">
        <f>+VLOOKUP(L1969/1,Map!E:G,3,FALSE)</f>
        <v>KY-NORTH</v>
      </c>
    </row>
    <row r="1970" spans="1:14" hidden="1">
      <c r="A1970" s="39" t="s">
        <v>95</v>
      </c>
      <c r="B1970" s="39" t="s">
        <v>96</v>
      </c>
      <c r="C1970" s="39" t="s">
        <v>56</v>
      </c>
      <c r="D1970" s="43">
        <v>43236</v>
      </c>
      <c r="E1970" s="39" t="s">
        <v>35</v>
      </c>
      <c r="F1970" s="39" t="s">
        <v>47</v>
      </c>
      <c r="G1970" s="39" t="s">
        <v>275</v>
      </c>
      <c r="H1970" s="39" t="s">
        <v>1587</v>
      </c>
      <c r="I1970" s="39" t="s">
        <v>244</v>
      </c>
      <c r="J1970" s="44">
        <v>49.11</v>
      </c>
      <c r="K1970" s="39" t="s">
        <v>100</v>
      </c>
      <c r="L1970" s="39" t="s">
        <v>60</v>
      </c>
      <c r="M1970" s="39" t="str">
        <f>+VLOOKUP(C1970/1,Map!A:B,2,FALSE)</f>
        <v>Other revenue - late payment charge</v>
      </c>
      <c r="N1970" s="39" t="str">
        <f>+VLOOKUP(L1970/1,Map!E:G,3,FALSE)</f>
        <v>KY-CENTRAL</v>
      </c>
    </row>
    <row r="1971" spans="1:14" hidden="1">
      <c r="A1971" s="39" t="s">
        <v>95</v>
      </c>
      <c r="B1971" s="39" t="s">
        <v>96</v>
      </c>
      <c r="C1971" s="39" t="s">
        <v>56</v>
      </c>
      <c r="D1971" s="43">
        <v>43234</v>
      </c>
      <c r="E1971" s="39" t="s">
        <v>35</v>
      </c>
      <c r="F1971" s="39" t="s">
        <v>47</v>
      </c>
      <c r="G1971" s="39" t="s">
        <v>275</v>
      </c>
      <c r="H1971" s="39" t="s">
        <v>1588</v>
      </c>
      <c r="I1971" s="39" t="s">
        <v>244</v>
      </c>
      <c r="J1971" s="44">
        <v>60.12</v>
      </c>
      <c r="K1971" s="39" t="s">
        <v>100</v>
      </c>
      <c r="L1971" s="39" t="s">
        <v>60</v>
      </c>
      <c r="M1971" s="39" t="str">
        <f>+VLOOKUP(C1971/1,Map!A:B,2,FALSE)</f>
        <v>Other revenue - late payment charge</v>
      </c>
      <c r="N1971" s="39" t="str">
        <f>+VLOOKUP(L1971/1,Map!E:G,3,FALSE)</f>
        <v>KY-CENTRAL</v>
      </c>
    </row>
    <row r="1972" spans="1:14" hidden="1">
      <c r="A1972" s="39" t="s">
        <v>95</v>
      </c>
      <c r="B1972" s="39" t="s">
        <v>96</v>
      </c>
      <c r="C1972" s="39" t="s">
        <v>56</v>
      </c>
      <c r="D1972" s="43">
        <v>43235</v>
      </c>
      <c r="E1972" s="39" t="s">
        <v>35</v>
      </c>
      <c r="F1972" s="39" t="s">
        <v>47</v>
      </c>
      <c r="G1972" s="39" t="s">
        <v>275</v>
      </c>
      <c r="H1972" s="39" t="s">
        <v>1589</v>
      </c>
      <c r="I1972" s="39" t="s">
        <v>244</v>
      </c>
      <c r="J1972" s="44">
        <v>66.319999999999993</v>
      </c>
      <c r="K1972" s="39" t="s">
        <v>100</v>
      </c>
      <c r="L1972" s="39" t="s">
        <v>60</v>
      </c>
      <c r="M1972" s="39" t="str">
        <f>+VLOOKUP(C1972/1,Map!A:B,2,FALSE)</f>
        <v>Other revenue - late payment charge</v>
      </c>
      <c r="N1972" s="39" t="str">
        <f>+VLOOKUP(L1972/1,Map!E:G,3,FALSE)</f>
        <v>KY-CENTRAL</v>
      </c>
    </row>
    <row r="1973" spans="1:14" hidden="1">
      <c r="A1973" s="39" t="s">
        <v>95</v>
      </c>
      <c r="B1973" s="39" t="s">
        <v>96</v>
      </c>
      <c r="C1973" s="39" t="s">
        <v>56</v>
      </c>
      <c r="D1973" s="43">
        <v>43236</v>
      </c>
      <c r="E1973" s="39" t="s">
        <v>35</v>
      </c>
      <c r="F1973" s="39" t="s">
        <v>47</v>
      </c>
      <c r="G1973" s="39" t="s">
        <v>275</v>
      </c>
      <c r="H1973" s="39" t="s">
        <v>1590</v>
      </c>
      <c r="I1973" s="39" t="s">
        <v>99</v>
      </c>
      <c r="J1973" s="44">
        <v>-13.28</v>
      </c>
      <c r="K1973" s="39" t="s">
        <v>100</v>
      </c>
      <c r="L1973" s="39" t="s">
        <v>60</v>
      </c>
      <c r="M1973" s="39" t="str">
        <f>+VLOOKUP(C1973/1,Map!A:B,2,FALSE)</f>
        <v>Other revenue - late payment charge</v>
      </c>
      <c r="N1973" s="39" t="str">
        <f>+VLOOKUP(L1973/1,Map!E:G,3,FALSE)</f>
        <v>KY-CENTRAL</v>
      </c>
    </row>
    <row r="1974" spans="1:14" hidden="1">
      <c r="A1974" s="39" t="s">
        <v>95</v>
      </c>
      <c r="B1974" s="39" t="s">
        <v>96</v>
      </c>
      <c r="C1974" s="39" t="s">
        <v>56</v>
      </c>
      <c r="D1974" s="43">
        <v>43236</v>
      </c>
      <c r="E1974" s="39" t="s">
        <v>35</v>
      </c>
      <c r="F1974" s="39" t="s">
        <v>47</v>
      </c>
      <c r="G1974" s="39" t="s">
        <v>275</v>
      </c>
      <c r="H1974" s="39" t="s">
        <v>1590</v>
      </c>
      <c r="I1974" s="39" t="s">
        <v>99</v>
      </c>
      <c r="J1974" s="44">
        <v>-14.77</v>
      </c>
      <c r="K1974" s="39" t="s">
        <v>100</v>
      </c>
      <c r="L1974" s="39" t="s">
        <v>64</v>
      </c>
      <c r="M1974" s="39" t="str">
        <f>+VLOOKUP(C1974/1,Map!A:B,2,FALSE)</f>
        <v>Other revenue - late payment charge</v>
      </c>
      <c r="N1974" s="39" t="str">
        <f>+VLOOKUP(L1974/1,Map!E:G,3,FALSE)</f>
        <v>KY-NORTH</v>
      </c>
    </row>
    <row r="1975" spans="1:14" hidden="1">
      <c r="A1975" s="39" t="s">
        <v>95</v>
      </c>
      <c r="B1975" s="39" t="s">
        <v>96</v>
      </c>
      <c r="C1975" s="39" t="s">
        <v>56</v>
      </c>
      <c r="D1975" s="43">
        <v>43234</v>
      </c>
      <c r="E1975" s="39" t="s">
        <v>35</v>
      </c>
      <c r="F1975" s="39" t="s">
        <v>47</v>
      </c>
      <c r="G1975" s="39" t="s">
        <v>275</v>
      </c>
      <c r="H1975" s="39" t="s">
        <v>1591</v>
      </c>
      <c r="I1975" s="39" t="s">
        <v>99</v>
      </c>
      <c r="J1975" s="44">
        <v>-1.2</v>
      </c>
      <c r="K1975" s="39" t="s">
        <v>100</v>
      </c>
      <c r="L1975" s="39" t="s">
        <v>60</v>
      </c>
      <c r="M1975" s="39" t="str">
        <f>+VLOOKUP(C1975/1,Map!A:B,2,FALSE)</f>
        <v>Other revenue - late payment charge</v>
      </c>
      <c r="N1975" s="39" t="str">
        <f>+VLOOKUP(L1975/1,Map!E:G,3,FALSE)</f>
        <v>KY-CENTRAL</v>
      </c>
    </row>
    <row r="1976" spans="1:14" hidden="1">
      <c r="A1976" s="39" t="s">
        <v>95</v>
      </c>
      <c r="B1976" s="39" t="s">
        <v>96</v>
      </c>
      <c r="C1976" s="39" t="s">
        <v>56</v>
      </c>
      <c r="D1976" s="43">
        <v>43235</v>
      </c>
      <c r="E1976" s="39" t="s">
        <v>35</v>
      </c>
      <c r="F1976" s="39" t="s">
        <v>47</v>
      </c>
      <c r="G1976" s="39" t="s">
        <v>275</v>
      </c>
      <c r="H1976" s="39" t="s">
        <v>1592</v>
      </c>
      <c r="I1976" s="39" t="s">
        <v>99</v>
      </c>
      <c r="J1976" s="44">
        <v>-0.68</v>
      </c>
      <c r="K1976" s="39" t="s">
        <v>100</v>
      </c>
      <c r="L1976" s="39" t="s">
        <v>58</v>
      </c>
      <c r="M1976" s="39" t="str">
        <f>+VLOOKUP(C1976/1,Map!A:B,2,FALSE)</f>
        <v>Other revenue - late payment charge</v>
      </c>
      <c r="N1976" s="39" t="str">
        <f>+VLOOKUP(L1976/1,Map!E:G,3,FALSE)</f>
        <v>KY-CORPORATE</v>
      </c>
    </row>
    <row r="1977" spans="1:14" hidden="1">
      <c r="A1977" s="39" t="s">
        <v>95</v>
      </c>
      <c r="B1977" s="39" t="s">
        <v>96</v>
      </c>
      <c r="C1977" s="39" t="s">
        <v>56</v>
      </c>
      <c r="D1977" s="43">
        <v>43235</v>
      </c>
      <c r="E1977" s="39" t="s">
        <v>35</v>
      </c>
      <c r="F1977" s="39" t="s">
        <v>47</v>
      </c>
      <c r="G1977" s="39" t="s">
        <v>275</v>
      </c>
      <c r="H1977" s="39" t="s">
        <v>1593</v>
      </c>
      <c r="I1977" s="39" t="s">
        <v>99</v>
      </c>
      <c r="J1977" s="44">
        <v>-30.86</v>
      </c>
      <c r="K1977" s="39" t="s">
        <v>100</v>
      </c>
      <c r="L1977" s="39" t="s">
        <v>60</v>
      </c>
      <c r="M1977" s="39" t="str">
        <f>+VLOOKUP(C1977/1,Map!A:B,2,FALSE)</f>
        <v>Other revenue - late payment charge</v>
      </c>
      <c r="N1977" s="39" t="str">
        <f>+VLOOKUP(L1977/1,Map!E:G,3,FALSE)</f>
        <v>KY-CENTRAL</v>
      </c>
    </row>
    <row r="1978" spans="1:14" hidden="1">
      <c r="A1978" s="39" t="s">
        <v>95</v>
      </c>
      <c r="B1978" s="39" t="s">
        <v>96</v>
      </c>
      <c r="C1978" s="39" t="s">
        <v>56</v>
      </c>
      <c r="D1978" s="43">
        <v>43237</v>
      </c>
      <c r="E1978" s="39" t="s">
        <v>35</v>
      </c>
      <c r="F1978" s="39" t="s">
        <v>47</v>
      </c>
      <c r="G1978" s="39" t="s">
        <v>275</v>
      </c>
      <c r="H1978" s="39" t="s">
        <v>1594</v>
      </c>
      <c r="I1978" s="39" t="s">
        <v>99</v>
      </c>
      <c r="J1978" s="44">
        <v>-202.43</v>
      </c>
      <c r="K1978" s="39" t="s">
        <v>100</v>
      </c>
      <c r="L1978" s="39" t="s">
        <v>64</v>
      </c>
      <c r="M1978" s="39" t="str">
        <f>+VLOOKUP(C1978/1,Map!A:B,2,FALSE)</f>
        <v>Other revenue - late payment charge</v>
      </c>
      <c r="N1978" s="39" t="str">
        <f>+VLOOKUP(L1978/1,Map!E:G,3,FALSE)</f>
        <v>KY-NORTH</v>
      </c>
    </row>
    <row r="1979" spans="1:14" hidden="1">
      <c r="A1979" s="39" t="s">
        <v>95</v>
      </c>
      <c r="B1979" s="39" t="s">
        <v>96</v>
      </c>
      <c r="C1979" s="39" t="s">
        <v>56</v>
      </c>
      <c r="D1979" s="43">
        <v>43237</v>
      </c>
      <c r="E1979" s="39" t="s">
        <v>35</v>
      </c>
      <c r="F1979" s="39" t="s">
        <v>47</v>
      </c>
      <c r="G1979" s="39" t="s">
        <v>275</v>
      </c>
      <c r="H1979" s="39" t="s">
        <v>1594</v>
      </c>
      <c r="I1979" s="39" t="s">
        <v>99</v>
      </c>
      <c r="J1979" s="44">
        <v>-2528.62</v>
      </c>
      <c r="K1979" s="39" t="s">
        <v>100</v>
      </c>
      <c r="L1979" s="39" t="s">
        <v>60</v>
      </c>
      <c r="M1979" s="39" t="str">
        <f>+VLOOKUP(C1979/1,Map!A:B,2,FALSE)</f>
        <v>Other revenue - late payment charge</v>
      </c>
      <c r="N1979" s="39" t="str">
        <f>+VLOOKUP(L1979/1,Map!E:G,3,FALSE)</f>
        <v>KY-CENTRAL</v>
      </c>
    </row>
    <row r="1980" spans="1:14" hidden="1">
      <c r="A1980" s="39" t="s">
        <v>95</v>
      </c>
      <c r="B1980" s="39" t="s">
        <v>96</v>
      </c>
      <c r="C1980" s="39" t="s">
        <v>56</v>
      </c>
      <c r="D1980" s="43">
        <v>43237</v>
      </c>
      <c r="E1980" s="39" t="s">
        <v>35</v>
      </c>
      <c r="F1980" s="39" t="s">
        <v>47</v>
      </c>
      <c r="G1980" s="39" t="s">
        <v>275</v>
      </c>
      <c r="H1980" s="39" t="s">
        <v>1594</v>
      </c>
      <c r="I1980" s="39" t="s">
        <v>99</v>
      </c>
      <c r="J1980" s="44">
        <v>-337.95</v>
      </c>
      <c r="K1980" s="39" t="s">
        <v>100</v>
      </c>
      <c r="L1980" s="39" t="s">
        <v>58</v>
      </c>
      <c r="M1980" s="39" t="str">
        <f>+VLOOKUP(C1980/1,Map!A:B,2,FALSE)</f>
        <v>Other revenue - late payment charge</v>
      </c>
      <c r="N1980" s="39" t="str">
        <f>+VLOOKUP(L1980/1,Map!E:G,3,FALSE)</f>
        <v>KY-CORPORATE</v>
      </c>
    </row>
    <row r="1981" spans="1:14" hidden="1">
      <c r="A1981" s="39" t="s">
        <v>95</v>
      </c>
      <c r="B1981" s="39" t="s">
        <v>96</v>
      </c>
      <c r="C1981" s="39" t="s">
        <v>56</v>
      </c>
      <c r="D1981" s="43">
        <v>43237</v>
      </c>
      <c r="E1981" s="39" t="s">
        <v>35</v>
      </c>
      <c r="F1981" s="39" t="s">
        <v>47</v>
      </c>
      <c r="G1981" s="39" t="s">
        <v>275</v>
      </c>
      <c r="H1981" s="39" t="s">
        <v>1595</v>
      </c>
      <c r="I1981" s="39" t="s">
        <v>244</v>
      </c>
      <c r="J1981" s="44">
        <v>231.79</v>
      </c>
      <c r="K1981" s="39" t="s">
        <v>100</v>
      </c>
      <c r="L1981" s="39" t="s">
        <v>60</v>
      </c>
      <c r="M1981" s="39" t="str">
        <f>+VLOOKUP(C1981/1,Map!A:B,2,FALSE)</f>
        <v>Other revenue - late payment charge</v>
      </c>
      <c r="N1981" s="39" t="str">
        <f>+VLOOKUP(L1981/1,Map!E:G,3,FALSE)</f>
        <v>KY-CENTRAL</v>
      </c>
    </row>
    <row r="1982" spans="1:14" hidden="1">
      <c r="A1982" s="39" t="s">
        <v>95</v>
      </c>
      <c r="B1982" s="39" t="s">
        <v>96</v>
      </c>
      <c r="C1982" s="39" t="s">
        <v>56</v>
      </c>
      <c r="D1982" s="43">
        <v>43236</v>
      </c>
      <c r="E1982" s="39" t="s">
        <v>35</v>
      </c>
      <c r="F1982" s="39" t="s">
        <v>47</v>
      </c>
      <c r="G1982" s="39" t="s">
        <v>275</v>
      </c>
      <c r="H1982" s="39" t="s">
        <v>1596</v>
      </c>
      <c r="I1982" s="39" t="s">
        <v>244</v>
      </c>
      <c r="J1982" s="44">
        <v>54.5</v>
      </c>
      <c r="K1982" s="39" t="s">
        <v>100</v>
      </c>
      <c r="L1982" s="39" t="s">
        <v>60</v>
      </c>
      <c r="M1982" s="39" t="str">
        <f>+VLOOKUP(C1982/1,Map!A:B,2,FALSE)</f>
        <v>Other revenue - late payment charge</v>
      </c>
      <c r="N1982" s="39" t="str">
        <f>+VLOOKUP(L1982/1,Map!E:G,3,FALSE)</f>
        <v>KY-CENTRAL</v>
      </c>
    </row>
    <row r="1983" spans="1:14" hidden="1">
      <c r="A1983" s="39" t="s">
        <v>95</v>
      </c>
      <c r="B1983" s="39" t="s">
        <v>96</v>
      </c>
      <c r="C1983" s="39" t="s">
        <v>56</v>
      </c>
      <c r="D1983" s="43">
        <v>43236</v>
      </c>
      <c r="E1983" s="39" t="s">
        <v>35</v>
      </c>
      <c r="F1983" s="39" t="s">
        <v>47</v>
      </c>
      <c r="G1983" s="39" t="s">
        <v>275</v>
      </c>
      <c r="H1983" s="39" t="s">
        <v>1597</v>
      </c>
      <c r="I1983" s="39" t="s">
        <v>99</v>
      </c>
      <c r="J1983" s="44">
        <v>-2.68</v>
      </c>
      <c r="K1983" s="39" t="s">
        <v>100</v>
      </c>
      <c r="L1983" s="39" t="s">
        <v>60</v>
      </c>
      <c r="M1983" s="39" t="str">
        <f>+VLOOKUP(C1983/1,Map!A:B,2,FALSE)</f>
        <v>Other revenue - late payment charge</v>
      </c>
      <c r="N1983" s="39" t="str">
        <f>+VLOOKUP(L1983/1,Map!E:G,3,FALSE)</f>
        <v>KY-CENTRAL</v>
      </c>
    </row>
    <row r="1984" spans="1:14" hidden="1">
      <c r="A1984" s="39" t="s">
        <v>95</v>
      </c>
      <c r="B1984" s="39" t="s">
        <v>96</v>
      </c>
      <c r="C1984" s="39" t="s">
        <v>56</v>
      </c>
      <c r="D1984" s="43">
        <v>43237</v>
      </c>
      <c r="E1984" s="39" t="s">
        <v>35</v>
      </c>
      <c r="F1984" s="39" t="s">
        <v>47</v>
      </c>
      <c r="G1984" s="39" t="s">
        <v>275</v>
      </c>
      <c r="H1984" s="39" t="s">
        <v>1598</v>
      </c>
      <c r="I1984" s="39" t="s">
        <v>99</v>
      </c>
      <c r="J1984" s="44">
        <v>-94.06</v>
      </c>
      <c r="K1984" s="39" t="s">
        <v>100</v>
      </c>
      <c r="L1984" s="39" t="s">
        <v>60</v>
      </c>
      <c r="M1984" s="39" t="str">
        <f>+VLOOKUP(C1984/1,Map!A:B,2,FALSE)</f>
        <v>Other revenue - late payment charge</v>
      </c>
      <c r="N1984" s="39" t="str">
        <f>+VLOOKUP(L1984/1,Map!E:G,3,FALSE)</f>
        <v>KY-CENTRAL</v>
      </c>
    </row>
    <row r="1985" spans="1:14" hidden="1">
      <c r="A1985" s="39" t="s">
        <v>95</v>
      </c>
      <c r="B1985" s="39" t="s">
        <v>96</v>
      </c>
      <c r="C1985" s="39" t="s">
        <v>56</v>
      </c>
      <c r="D1985" s="43">
        <v>43238</v>
      </c>
      <c r="E1985" s="39" t="s">
        <v>35</v>
      </c>
      <c r="F1985" s="39" t="s">
        <v>47</v>
      </c>
      <c r="G1985" s="39" t="s">
        <v>275</v>
      </c>
      <c r="H1985" s="39" t="s">
        <v>1599</v>
      </c>
      <c r="I1985" s="39" t="s">
        <v>99</v>
      </c>
      <c r="J1985" s="44">
        <v>-11.14</v>
      </c>
      <c r="K1985" s="39" t="s">
        <v>100</v>
      </c>
      <c r="L1985" s="39" t="s">
        <v>58</v>
      </c>
      <c r="M1985" s="39" t="str">
        <f>+VLOOKUP(C1985/1,Map!A:B,2,FALSE)</f>
        <v>Other revenue - late payment charge</v>
      </c>
      <c r="N1985" s="39" t="str">
        <f>+VLOOKUP(L1985/1,Map!E:G,3,FALSE)</f>
        <v>KY-CORPORATE</v>
      </c>
    </row>
    <row r="1986" spans="1:14" hidden="1">
      <c r="A1986" s="39" t="s">
        <v>95</v>
      </c>
      <c r="B1986" s="39" t="s">
        <v>96</v>
      </c>
      <c r="C1986" s="39" t="s">
        <v>56</v>
      </c>
      <c r="D1986" s="43">
        <v>43238</v>
      </c>
      <c r="E1986" s="39" t="s">
        <v>35</v>
      </c>
      <c r="F1986" s="39" t="s">
        <v>47</v>
      </c>
      <c r="G1986" s="39" t="s">
        <v>275</v>
      </c>
      <c r="H1986" s="39" t="s">
        <v>1599</v>
      </c>
      <c r="I1986" s="39" t="s">
        <v>99</v>
      </c>
      <c r="J1986" s="44">
        <v>-1207.43</v>
      </c>
      <c r="K1986" s="39" t="s">
        <v>100</v>
      </c>
      <c r="L1986" s="39" t="s">
        <v>60</v>
      </c>
      <c r="M1986" s="39" t="str">
        <f>+VLOOKUP(C1986/1,Map!A:B,2,FALSE)</f>
        <v>Other revenue - late payment charge</v>
      </c>
      <c r="N1986" s="39" t="str">
        <f>+VLOOKUP(L1986/1,Map!E:G,3,FALSE)</f>
        <v>KY-CENTRAL</v>
      </c>
    </row>
    <row r="1987" spans="1:14" hidden="1">
      <c r="A1987" s="39" t="s">
        <v>95</v>
      </c>
      <c r="B1987" s="39" t="s">
        <v>96</v>
      </c>
      <c r="C1987" s="39" t="s">
        <v>56</v>
      </c>
      <c r="D1987" s="43">
        <v>43238</v>
      </c>
      <c r="E1987" s="39" t="s">
        <v>35</v>
      </c>
      <c r="F1987" s="39" t="s">
        <v>47</v>
      </c>
      <c r="G1987" s="39" t="s">
        <v>275</v>
      </c>
      <c r="H1987" s="39" t="s">
        <v>1599</v>
      </c>
      <c r="I1987" s="39" t="s">
        <v>99</v>
      </c>
      <c r="J1987" s="44">
        <v>-17.29</v>
      </c>
      <c r="K1987" s="39" t="s">
        <v>100</v>
      </c>
      <c r="L1987" s="39" t="s">
        <v>64</v>
      </c>
      <c r="M1987" s="39" t="str">
        <f>+VLOOKUP(C1987/1,Map!A:B,2,FALSE)</f>
        <v>Other revenue - late payment charge</v>
      </c>
      <c r="N1987" s="39" t="str">
        <f>+VLOOKUP(L1987/1,Map!E:G,3,FALSE)</f>
        <v>KY-NORTH</v>
      </c>
    </row>
    <row r="1988" spans="1:14" hidden="1">
      <c r="A1988" s="39" t="s">
        <v>95</v>
      </c>
      <c r="B1988" s="39" t="s">
        <v>96</v>
      </c>
      <c r="C1988" s="39" t="s">
        <v>56</v>
      </c>
      <c r="D1988" s="43">
        <v>43230</v>
      </c>
      <c r="E1988" s="39" t="s">
        <v>35</v>
      </c>
      <c r="F1988" s="39" t="s">
        <v>47</v>
      </c>
      <c r="G1988" s="39" t="s">
        <v>275</v>
      </c>
      <c r="H1988" s="39" t="s">
        <v>1600</v>
      </c>
      <c r="I1988" s="39" t="s">
        <v>244</v>
      </c>
      <c r="J1988" s="44">
        <v>1.64</v>
      </c>
      <c r="K1988" s="39" t="s">
        <v>100</v>
      </c>
      <c r="L1988" s="39" t="s">
        <v>60</v>
      </c>
      <c r="M1988" s="39" t="str">
        <f>+VLOOKUP(C1988/1,Map!A:B,2,FALSE)</f>
        <v>Other revenue - late payment charge</v>
      </c>
      <c r="N1988" s="39" t="str">
        <f>+VLOOKUP(L1988/1,Map!E:G,3,FALSE)</f>
        <v>KY-CENTRAL</v>
      </c>
    </row>
    <row r="1989" spans="1:14" hidden="1">
      <c r="A1989" s="39" t="s">
        <v>95</v>
      </c>
      <c r="B1989" s="39" t="s">
        <v>96</v>
      </c>
      <c r="C1989" s="39" t="s">
        <v>56</v>
      </c>
      <c r="D1989" s="43">
        <v>43237</v>
      </c>
      <c r="E1989" s="39" t="s">
        <v>35</v>
      </c>
      <c r="F1989" s="39" t="s">
        <v>47</v>
      </c>
      <c r="G1989" s="39" t="s">
        <v>275</v>
      </c>
      <c r="H1989" s="39" t="s">
        <v>1601</v>
      </c>
      <c r="I1989" s="39" t="s">
        <v>244</v>
      </c>
      <c r="J1989" s="44">
        <v>6.44</v>
      </c>
      <c r="K1989" s="39" t="s">
        <v>100</v>
      </c>
      <c r="L1989" s="39" t="s">
        <v>60</v>
      </c>
      <c r="M1989" s="39" t="str">
        <f>+VLOOKUP(C1989/1,Map!A:B,2,FALSE)</f>
        <v>Other revenue - late payment charge</v>
      </c>
      <c r="N1989" s="39" t="str">
        <f>+VLOOKUP(L1989/1,Map!E:G,3,FALSE)</f>
        <v>KY-CENTRAL</v>
      </c>
    </row>
    <row r="1990" spans="1:14" hidden="1">
      <c r="A1990" s="39" t="s">
        <v>95</v>
      </c>
      <c r="B1990" s="39" t="s">
        <v>96</v>
      </c>
      <c r="C1990" s="39" t="s">
        <v>56</v>
      </c>
      <c r="D1990" s="43">
        <v>43237</v>
      </c>
      <c r="E1990" s="39" t="s">
        <v>35</v>
      </c>
      <c r="F1990" s="39" t="s">
        <v>47</v>
      </c>
      <c r="G1990" s="39" t="s">
        <v>275</v>
      </c>
      <c r="H1990" s="39" t="s">
        <v>1602</v>
      </c>
      <c r="I1990" s="39" t="s">
        <v>244</v>
      </c>
      <c r="J1990" s="44">
        <v>6.3</v>
      </c>
      <c r="K1990" s="39" t="s">
        <v>100</v>
      </c>
      <c r="L1990" s="39" t="s">
        <v>60</v>
      </c>
      <c r="M1990" s="39" t="str">
        <f>+VLOOKUP(C1990/1,Map!A:B,2,FALSE)</f>
        <v>Other revenue - late payment charge</v>
      </c>
      <c r="N1990" s="39" t="str">
        <f>+VLOOKUP(L1990/1,Map!E:G,3,FALSE)</f>
        <v>KY-CENTRAL</v>
      </c>
    </row>
    <row r="1991" spans="1:14" hidden="1">
      <c r="A1991" s="39" t="s">
        <v>95</v>
      </c>
      <c r="B1991" s="39" t="s">
        <v>96</v>
      </c>
      <c r="C1991" s="39" t="s">
        <v>56</v>
      </c>
      <c r="D1991" s="43">
        <v>43238</v>
      </c>
      <c r="E1991" s="39" t="s">
        <v>35</v>
      </c>
      <c r="F1991" s="39" t="s">
        <v>47</v>
      </c>
      <c r="G1991" s="39" t="s">
        <v>275</v>
      </c>
      <c r="H1991" s="39" t="s">
        <v>1603</v>
      </c>
      <c r="I1991" s="39" t="s">
        <v>244</v>
      </c>
      <c r="J1991" s="44">
        <v>8.86</v>
      </c>
      <c r="K1991" s="39" t="s">
        <v>100</v>
      </c>
      <c r="L1991" s="39" t="s">
        <v>64</v>
      </c>
      <c r="M1991" s="39" t="str">
        <f>+VLOOKUP(C1991/1,Map!A:B,2,FALSE)</f>
        <v>Other revenue - late payment charge</v>
      </c>
      <c r="N1991" s="39" t="str">
        <f>+VLOOKUP(L1991/1,Map!E:G,3,FALSE)</f>
        <v>KY-NORTH</v>
      </c>
    </row>
    <row r="1992" spans="1:14" hidden="1">
      <c r="A1992" s="39" t="s">
        <v>95</v>
      </c>
      <c r="B1992" s="39" t="s">
        <v>96</v>
      </c>
      <c r="C1992" s="39" t="s">
        <v>56</v>
      </c>
      <c r="D1992" s="43">
        <v>43238</v>
      </c>
      <c r="E1992" s="39" t="s">
        <v>35</v>
      </c>
      <c r="F1992" s="39" t="s">
        <v>47</v>
      </c>
      <c r="G1992" s="39" t="s">
        <v>275</v>
      </c>
      <c r="H1992" s="39" t="s">
        <v>1604</v>
      </c>
      <c r="I1992" s="39" t="s">
        <v>244</v>
      </c>
      <c r="J1992" s="44">
        <v>261.64</v>
      </c>
      <c r="K1992" s="39" t="s">
        <v>100</v>
      </c>
      <c r="L1992" s="39" t="s">
        <v>60</v>
      </c>
      <c r="M1992" s="39" t="str">
        <f>+VLOOKUP(C1992/1,Map!A:B,2,FALSE)</f>
        <v>Other revenue - late payment charge</v>
      </c>
      <c r="N1992" s="39" t="str">
        <f>+VLOOKUP(L1992/1,Map!E:G,3,FALSE)</f>
        <v>KY-CENTRAL</v>
      </c>
    </row>
    <row r="1993" spans="1:14" hidden="1">
      <c r="A1993" s="39" t="s">
        <v>95</v>
      </c>
      <c r="B1993" s="39" t="s">
        <v>96</v>
      </c>
      <c r="C1993" s="39" t="s">
        <v>56</v>
      </c>
      <c r="D1993" s="43">
        <v>43238</v>
      </c>
      <c r="E1993" s="39" t="s">
        <v>35</v>
      </c>
      <c r="F1993" s="39" t="s">
        <v>47</v>
      </c>
      <c r="G1993" s="39" t="s">
        <v>275</v>
      </c>
      <c r="H1993" s="39" t="s">
        <v>1605</v>
      </c>
      <c r="I1993" s="39" t="s">
        <v>244</v>
      </c>
      <c r="J1993" s="44">
        <v>0.41</v>
      </c>
      <c r="K1993" s="39" t="s">
        <v>100</v>
      </c>
      <c r="L1993" s="39" t="s">
        <v>58</v>
      </c>
      <c r="M1993" s="39" t="str">
        <f>+VLOOKUP(C1993/1,Map!A:B,2,FALSE)</f>
        <v>Other revenue - late payment charge</v>
      </c>
      <c r="N1993" s="39" t="str">
        <f>+VLOOKUP(L1993/1,Map!E:G,3,FALSE)</f>
        <v>KY-CORPORATE</v>
      </c>
    </row>
    <row r="1994" spans="1:14" hidden="1">
      <c r="A1994" s="39" t="s">
        <v>95</v>
      </c>
      <c r="B1994" s="39" t="s">
        <v>96</v>
      </c>
      <c r="C1994" s="39" t="s">
        <v>56</v>
      </c>
      <c r="D1994" s="43">
        <v>43238</v>
      </c>
      <c r="E1994" s="39" t="s">
        <v>35</v>
      </c>
      <c r="F1994" s="39" t="s">
        <v>47</v>
      </c>
      <c r="G1994" s="39" t="s">
        <v>275</v>
      </c>
      <c r="H1994" s="39" t="s">
        <v>1606</v>
      </c>
      <c r="I1994" s="39" t="s">
        <v>99</v>
      </c>
      <c r="J1994" s="44">
        <v>-0.76</v>
      </c>
      <c r="K1994" s="39" t="s">
        <v>100</v>
      </c>
      <c r="L1994" s="39" t="s">
        <v>64</v>
      </c>
      <c r="M1994" s="39" t="str">
        <f>+VLOOKUP(C1994/1,Map!A:B,2,FALSE)</f>
        <v>Other revenue - late payment charge</v>
      </c>
      <c r="N1994" s="39" t="str">
        <f>+VLOOKUP(L1994/1,Map!E:G,3,FALSE)</f>
        <v>KY-NORTH</v>
      </c>
    </row>
    <row r="1995" spans="1:14" hidden="1">
      <c r="A1995" s="39" t="s">
        <v>95</v>
      </c>
      <c r="B1995" s="39" t="s">
        <v>96</v>
      </c>
      <c r="C1995" s="39" t="s">
        <v>56</v>
      </c>
      <c r="D1995" s="43">
        <v>43238</v>
      </c>
      <c r="E1995" s="39" t="s">
        <v>35</v>
      </c>
      <c r="F1995" s="39" t="s">
        <v>47</v>
      </c>
      <c r="G1995" s="39" t="s">
        <v>275</v>
      </c>
      <c r="H1995" s="39" t="s">
        <v>1607</v>
      </c>
      <c r="I1995" s="39" t="s">
        <v>99</v>
      </c>
      <c r="J1995" s="44">
        <v>-81.319999999999993</v>
      </c>
      <c r="K1995" s="39" t="s">
        <v>100</v>
      </c>
      <c r="L1995" s="39" t="s">
        <v>60</v>
      </c>
      <c r="M1995" s="39" t="str">
        <f>+VLOOKUP(C1995/1,Map!A:B,2,FALSE)</f>
        <v>Other revenue - late payment charge</v>
      </c>
      <c r="N1995" s="39" t="str">
        <f>+VLOOKUP(L1995/1,Map!E:G,3,FALSE)</f>
        <v>KY-CENTRAL</v>
      </c>
    </row>
    <row r="1996" spans="1:14" hidden="1">
      <c r="A1996" s="39" t="s">
        <v>95</v>
      </c>
      <c r="B1996" s="39" t="s">
        <v>96</v>
      </c>
      <c r="C1996" s="39" t="s">
        <v>56</v>
      </c>
      <c r="D1996" s="43">
        <v>43238</v>
      </c>
      <c r="E1996" s="39" t="s">
        <v>35</v>
      </c>
      <c r="F1996" s="39" t="s">
        <v>47</v>
      </c>
      <c r="G1996" s="39" t="s">
        <v>275</v>
      </c>
      <c r="H1996" s="39" t="s">
        <v>1607</v>
      </c>
      <c r="I1996" s="39" t="s">
        <v>99</v>
      </c>
      <c r="J1996" s="44">
        <v>-0.41</v>
      </c>
      <c r="K1996" s="39" t="s">
        <v>100</v>
      </c>
      <c r="L1996" s="39" t="s">
        <v>58</v>
      </c>
      <c r="M1996" s="39" t="str">
        <f>+VLOOKUP(C1996/1,Map!A:B,2,FALSE)</f>
        <v>Other revenue - late payment charge</v>
      </c>
      <c r="N1996" s="39" t="str">
        <f>+VLOOKUP(L1996/1,Map!E:G,3,FALSE)</f>
        <v>KY-CORPORATE</v>
      </c>
    </row>
    <row r="1997" spans="1:14" hidden="1">
      <c r="A1997" s="39" t="s">
        <v>95</v>
      </c>
      <c r="B1997" s="39" t="s">
        <v>96</v>
      </c>
      <c r="C1997" s="39" t="s">
        <v>56</v>
      </c>
      <c r="D1997" s="43">
        <v>43222</v>
      </c>
      <c r="E1997" s="39" t="s">
        <v>35</v>
      </c>
      <c r="F1997" s="39" t="s">
        <v>47</v>
      </c>
      <c r="G1997" s="39" t="s">
        <v>275</v>
      </c>
      <c r="H1997" s="39" t="s">
        <v>1608</v>
      </c>
      <c r="I1997" s="39" t="s">
        <v>244</v>
      </c>
      <c r="J1997" s="44">
        <v>1.4</v>
      </c>
      <c r="K1997" s="39" t="s">
        <v>100</v>
      </c>
      <c r="L1997" s="39" t="s">
        <v>60</v>
      </c>
      <c r="M1997" s="39" t="str">
        <f>+VLOOKUP(C1997/1,Map!A:B,2,FALSE)</f>
        <v>Other revenue - late payment charge</v>
      </c>
      <c r="N1997" s="39" t="str">
        <f>+VLOOKUP(L1997/1,Map!E:G,3,FALSE)</f>
        <v>KY-CENTRAL</v>
      </c>
    </row>
    <row r="1998" spans="1:14" hidden="1">
      <c r="A1998" s="39" t="s">
        <v>95</v>
      </c>
      <c r="B1998" s="39" t="s">
        <v>96</v>
      </c>
      <c r="C1998" s="39" t="s">
        <v>56</v>
      </c>
      <c r="D1998" s="43">
        <v>43227</v>
      </c>
      <c r="E1998" s="39" t="s">
        <v>35</v>
      </c>
      <c r="F1998" s="39" t="s">
        <v>47</v>
      </c>
      <c r="G1998" s="39" t="s">
        <v>275</v>
      </c>
      <c r="H1998" s="39" t="s">
        <v>1609</v>
      </c>
      <c r="I1998" s="39" t="s">
        <v>244</v>
      </c>
      <c r="J1998" s="44">
        <v>0.96</v>
      </c>
      <c r="K1998" s="39" t="s">
        <v>100</v>
      </c>
      <c r="L1998" s="39" t="s">
        <v>60</v>
      </c>
      <c r="M1998" s="39" t="str">
        <f>+VLOOKUP(C1998/1,Map!A:B,2,FALSE)</f>
        <v>Other revenue - late payment charge</v>
      </c>
      <c r="N1998" s="39" t="str">
        <f>+VLOOKUP(L1998/1,Map!E:G,3,FALSE)</f>
        <v>KY-CENTRAL</v>
      </c>
    </row>
    <row r="1999" spans="1:14" hidden="1">
      <c r="A1999" s="39" t="s">
        <v>95</v>
      </c>
      <c r="B1999" s="39" t="s">
        <v>96</v>
      </c>
      <c r="C1999" s="39" t="s">
        <v>56</v>
      </c>
      <c r="D1999" s="43">
        <v>43231</v>
      </c>
      <c r="E1999" s="39" t="s">
        <v>35</v>
      </c>
      <c r="F1999" s="39" t="s">
        <v>47</v>
      </c>
      <c r="G1999" s="39" t="s">
        <v>275</v>
      </c>
      <c r="H1999" s="39" t="s">
        <v>1610</v>
      </c>
      <c r="I1999" s="39" t="s">
        <v>244</v>
      </c>
      <c r="J1999" s="44">
        <v>1.42</v>
      </c>
      <c r="K1999" s="39" t="s">
        <v>100</v>
      </c>
      <c r="L1999" s="39" t="s">
        <v>60</v>
      </c>
      <c r="M1999" s="39" t="str">
        <f>+VLOOKUP(C1999/1,Map!A:B,2,FALSE)</f>
        <v>Other revenue - late payment charge</v>
      </c>
      <c r="N1999" s="39" t="str">
        <f>+VLOOKUP(L1999/1,Map!E:G,3,FALSE)</f>
        <v>KY-CENTRAL</v>
      </c>
    </row>
    <row r="2000" spans="1:14" hidden="1">
      <c r="A2000" s="39" t="s">
        <v>95</v>
      </c>
      <c r="B2000" s="39" t="s">
        <v>96</v>
      </c>
      <c r="C2000" s="39" t="s">
        <v>56</v>
      </c>
      <c r="D2000" s="43">
        <v>43238</v>
      </c>
      <c r="E2000" s="39" t="s">
        <v>35</v>
      </c>
      <c r="F2000" s="39" t="s">
        <v>47</v>
      </c>
      <c r="G2000" s="39" t="s">
        <v>275</v>
      </c>
      <c r="H2000" s="39" t="s">
        <v>1611</v>
      </c>
      <c r="I2000" s="39" t="s">
        <v>244</v>
      </c>
      <c r="J2000" s="44">
        <v>2.96</v>
      </c>
      <c r="K2000" s="39" t="s">
        <v>100</v>
      </c>
      <c r="L2000" s="39" t="s">
        <v>60</v>
      </c>
      <c r="M2000" s="39" t="str">
        <f>+VLOOKUP(C2000/1,Map!A:B,2,FALSE)</f>
        <v>Other revenue - late payment charge</v>
      </c>
      <c r="N2000" s="39" t="str">
        <f>+VLOOKUP(L2000/1,Map!E:G,3,FALSE)</f>
        <v>KY-CENTRAL</v>
      </c>
    </row>
    <row r="2001" spans="1:14" hidden="1">
      <c r="A2001" s="39" t="s">
        <v>95</v>
      </c>
      <c r="B2001" s="39" t="s">
        <v>96</v>
      </c>
      <c r="C2001" s="39" t="s">
        <v>56</v>
      </c>
      <c r="D2001" s="43">
        <v>43241</v>
      </c>
      <c r="E2001" s="39" t="s">
        <v>35</v>
      </c>
      <c r="F2001" s="39" t="s">
        <v>47</v>
      </c>
      <c r="G2001" s="39" t="s">
        <v>275</v>
      </c>
      <c r="H2001" s="39" t="s">
        <v>1612</v>
      </c>
      <c r="I2001" s="39" t="s">
        <v>99</v>
      </c>
      <c r="J2001" s="44">
        <v>-112.23</v>
      </c>
      <c r="K2001" s="39" t="s">
        <v>100</v>
      </c>
      <c r="L2001" s="39" t="s">
        <v>58</v>
      </c>
      <c r="M2001" s="39" t="str">
        <f>+VLOOKUP(C2001/1,Map!A:B,2,FALSE)</f>
        <v>Other revenue - late payment charge</v>
      </c>
      <c r="N2001" s="39" t="str">
        <f>+VLOOKUP(L2001/1,Map!E:G,3,FALSE)</f>
        <v>KY-CORPORATE</v>
      </c>
    </row>
    <row r="2002" spans="1:14" hidden="1">
      <c r="A2002" s="39" t="s">
        <v>95</v>
      </c>
      <c r="B2002" s="39" t="s">
        <v>96</v>
      </c>
      <c r="C2002" s="39" t="s">
        <v>56</v>
      </c>
      <c r="D2002" s="43">
        <v>43241</v>
      </c>
      <c r="E2002" s="39" t="s">
        <v>35</v>
      </c>
      <c r="F2002" s="39" t="s">
        <v>47</v>
      </c>
      <c r="G2002" s="39" t="s">
        <v>275</v>
      </c>
      <c r="H2002" s="39" t="s">
        <v>1612</v>
      </c>
      <c r="I2002" s="39" t="s">
        <v>99</v>
      </c>
      <c r="J2002" s="44">
        <v>-4034.8</v>
      </c>
      <c r="K2002" s="39" t="s">
        <v>100</v>
      </c>
      <c r="L2002" s="39" t="s">
        <v>60</v>
      </c>
      <c r="M2002" s="39" t="str">
        <f>+VLOOKUP(C2002/1,Map!A:B,2,FALSE)</f>
        <v>Other revenue - late payment charge</v>
      </c>
      <c r="N2002" s="39" t="str">
        <f>+VLOOKUP(L2002/1,Map!E:G,3,FALSE)</f>
        <v>KY-CENTRAL</v>
      </c>
    </row>
    <row r="2003" spans="1:14" hidden="1">
      <c r="A2003" s="39" t="s">
        <v>95</v>
      </c>
      <c r="B2003" s="39" t="s">
        <v>96</v>
      </c>
      <c r="C2003" s="39" t="s">
        <v>56</v>
      </c>
      <c r="D2003" s="43">
        <v>43241</v>
      </c>
      <c r="E2003" s="39" t="s">
        <v>35</v>
      </c>
      <c r="F2003" s="39" t="s">
        <v>47</v>
      </c>
      <c r="G2003" s="39" t="s">
        <v>275</v>
      </c>
      <c r="H2003" s="39" t="s">
        <v>1612</v>
      </c>
      <c r="I2003" s="39" t="s">
        <v>99</v>
      </c>
      <c r="J2003" s="44">
        <v>-25.97</v>
      </c>
      <c r="K2003" s="39" t="s">
        <v>100</v>
      </c>
      <c r="L2003" s="39" t="s">
        <v>64</v>
      </c>
      <c r="M2003" s="39" t="str">
        <f>+VLOOKUP(C2003/1,Map!A:B,2,FALSE)</f>
        <v>Other revenue - late payment charge</v>
      </c>
      <c r="N2003" s="39" t="str">
        <f>+VLOOKUP(L2003/1,Map!E:G,3,FALSE)</f>
        <v>KY-NORTH</v>
      </c>
    </row>
    <row r="2004" spans="1:14" hidden="1">
      <c r="A2004" s="39" t="s">
        <v>95</v>
      </c>
      <c r="B2004" s="39" t="s">
        <v>96</v>
      </c>
      <c r="C2004" s="39" t="s">
        <v>56</v>
      </c>
      <c r="D2004" s="43">
        <v>43238</v>
      </c>
      <c r="E2004" s="39" t="s">
        <v>35</v>
      </c>
      <c r="F2004" s="39" t="s">
        <v>47</v>
      </c>
      <c r="G2004" s="39" t="s">
        <v>275</v>
      </c>
      <c r="H2004" s="39" t="s">
        <v>1613</v>
      </c>
      <c r="I2004" s="39" t="s">
        <v>244</v>
      </c>
      <c r="J2004" s="44">
        <v>4.58</v>
      </c>
      <c r="K2004" s="39" t="s">
        <v>100</v>
      </c>
      <c r="L2004" s="39" t="s">
        <v>60</v>
      </c>
      <c r="M2004" s="39" t="str">
        <f>+VLOOKUP(C2004/1,Map!A:B,2,FALSE)</f>
        <v>Other revenue - late payment charge</v>
      </c>
      <c r="N2004" s="39" t="str">
        <f>+VLOOKUP(L2004/1,Map!E:G,3,FALSE)</f>
        <v>KY-CENTRAL</v>
      </c>
    </row>
    <row r="2005" spans="1:14" hidden="1">
      <c r="A2005" s="39" t="s">
        <v>95</v>
      </c>
      <c r="B2005" s="39" t="s">
        <v>96</v>
      </c>
      <c r="C2005" s="39" t="s">
        <v>56</v>
      </c>
      <c r="D2005" s="43">
        <v>43241</v>
      </c>
      <c r="E2005" s="39" t="s">
        <v>35</v>
      </c>
      <c r="F2005" s="39" t="s">
        <v>47</v>
      </c>
      <c r="G2005" s="39" t="s">
        <v>275</v>
      </c>
      <c r="H2005" s="39" t="s">
        <v>1614</v>
      </c>
      <c r="I2005" s="39" t="s">
        <v>244</v>
      </c>
      <c r="J2005" s="44">
        <v>2.8</v>
      </c>
      <c r="K2005" s="39" t="s">
        <v>100</v>
      </c>
      <c r="L2005" s="39" t="s">
        <v>60</v>
      </c>
      <c r="M2005" s="39" t="str">
        <f>+VLOOKUP(C2005/1,Map!A:B,2,FALSE)</f>
        <v>Other revenue - late payment charge</v>
      </c>
      <c r="N2005" s="39" t="str">
        <f>+VLOOKUP(L2005/1,Map!E:G,3,FALSE)</f>
        <v>KY-CENTRAL</v>
      </c>
    </row>
    <row r="2006" spans="1:14" hidden="1">
      <c r="A2006" s="39" t="s">
        <v>95</v>
      </c>
      <c r="B2006" s="39" t="s">
        <v>96</v>
      </c>
      <c r="C2006" s="39" t="s">
        <v>56</v>
      </c>
      <c r="D2006" s="43">
        <v>43241</v>
      </c>
      <c r="E2006" s="39" t="s">
        <v>35</v>
      </c>
      <c r="F2006" s="39" t="s">
        <v>47</v>
      </c>
      <c r="G2006" s="39" t="s">
        <v>275</v>
      </c>
      <c r="H2006" s="39" t="s">
        <v>1615</v>
      </c>
      <c r="I2006" s="39" t="s">
        <v>244</v>
      </c>
      <c r="J2006" s="44">
        <v>18.579999999999998</v>
      </c>
      <c r="K2006" s="39" t="s">
        <v>100</v>
      </c>
      <c r="L2006" s="39" t="s">
        <v>60</v>
      </c>
      <c r="M2006" s="39" t="str">
        <f>+VLOOKUP(C2006/1,Map!A:B,2,FALSE)</f>
        <v>Other revenue - late payment charge</v>
      </c>
      <c r="N2006" s="39" t="str">
        <f>+VLOOKUP(L2006/1,Map!E:G,3,FALSE)</f>
        <v>KY-CENTRAL</v>
      </c>
    </row>
    <row r="2007" spans="1:14" hidden="1">
      <c r="A2007" s="39" t="s">
        <v>95</v>
      </c>
      <c r="B2007" s="39" t="s">
        <v>96</v>
      </c>
      <c r="C2007" s="39" t="s">
        <v>56</v>
      </c>
      <c r="D2007" s="43">
        <v>43238</v>
      </c>
      <c r="E2007" s="39" t="s">
        <v>35</v>
      </c>
      <c r="F2007" s="39" t="s">
        <v>47</v>
      </c>
      <c r="G2007" s="39" t="s">
        <v>275</v>
      </c>
      <c r="H2007" s="39" t="s">
        <v>1616</v>
      </c>
      <c r="I2007" s="39" t="s">
        <v>99</v>
      </c>
      <c r="J2007" s="44">
        <v>-1.47</v>
      </c>
      <c r="K2007" s="39" t="s">
        <v>100</v>
      </c>
      <c r="L2007" s="39" t="s">
        <v>60</v>
      </c>
      <c r="M2007" s="39" t="str">
        <f>+VLOOKUP(C2007/1,Map!A:B,2,FALSE)</f>
        <v>Other revenue - late payment charge</v>
      </c>
      <c r="N2007" s="39" t="str">
        <f>+VLOOKUP(L2007/1,Map!E:G,3,FALSE)</f>
        <v>KY-CENTRAL</v>
      </c>
    </row>
    <row r="2008" spans="1:14" hidden="1">
      <c r="A2008" s="39" t="s">
        <v>95</v>
      </c>
      <c r="B2008" s="39" t="s">
        <v>96</v>
      </c>
      <c r="C2008" s="39" t="s">
        <v>56</v>
      </c>
      <c r="D2008" s="43">
        <v>43241</v>
      </c>
      <c r="E2008" s="39" t="s">
        <v>35</v>
      </c>
      <c r="F2008" s="39" t="s">
        <v>47</v>
      </c>
      <c r="G2008" s="39" t="s">
        <v>275</v>
      </c>
      <c r="H2008" s="39" t="s">
        <v>1617</v>
      </c>
      <c r="I2008" s="39" t="s">
        <v>99</v>
      </c>
      <c r="J2008" s="44">
        <v>-84.75</v>
      </c>
      <c r="K2008" s="39" t="s">
        <v>100</v>
      </c>
      <c r="L2008" s="39" t="s">
        <v>60</v>
      </c>
      <c r="M2008" s="39" t="str">
        <f>+VLOOKUP(C2008/1,Map!A:B,2,FALSE)</f>
        <v>Other revenue - late payment charge</v>
      </c>
      <c r="N2008" s="39" t="str">
        <f>+VLOOKUP(L2008/1,Map!E:G,3,FALSE)</f>
        <v>KY-CENTRAL</v>
      </c>
    </row>
    <row r="2009" spans="1:14" hidden="1">
      <c r="A2009" s="39" t="s">
        <v>95</v>
      </c>
      <c r="B2009" s="39" t="s">
        <v>96</v>
      </c>
      <c r="C2009" s="39" t="s">
        <v>56</v>
      </c>
      <c r="D2009" s="43">
        <v>43241</v>
      </c>
      <c r="E2009" s="39" t="s">
        <v>35</v>
      </c>
      <c r="F2009" s="39" t="s">
        <v>47</v>
      </c>
      <c r="G2009" s="39" t="s">
        <v>275</v>
      </c>
      <c r="H2009" s="39" t="s">
        <v>1618</v>
      </c>
      <c r="I2009" s="39" t="s">
        <v>244</v>
      </c>
      <c r="J2009" s="44">
        <v>14.04</v>
      </c>
      <c r="K2009" s="39" t="s">
        <v>100</v>
      </c>
      <c r="L2009" s="39" t="s">
        <v>60</v>
      </c>
      <c r="M2009" s="39" t="str">
        <f>+VLOOKUP(C2009/1,Map!A:B,2,FALSE)</f>
        <v>Other revenue - late payment charge</v>
      </c>
      <c r="N2009" s="39" t="str">
        <f>+VLOOKUP(L2009/1,Map!E:G,3,FALSE)</f>
        <v>KY-CENTRAL</v>
      </c>
    </row>
    <row r="2010" spans="1:14" hidden="1">
      <c r="A2010" s="39" t="s">
        <v>95</v>
      </c>
      <c r="B2010" s="39" t="s">
        <v>96</v>
      </c>
      <c r="C2010" s="39" t="s">
        <v>56</v>
      </c>
      <c r="D2010" s="43">
        <v>43241</v>
      </c>
      <c r="E2010" s="39" t="s">
        <v>35</v>
      </c>
      <c r="F2010" s="39" t="s">
        <v>47</v>
      </c>
      <c r="G2010" s="39" t="s">
        <v>275</v>
      </c>
      <c r="H2010" s="39" t="s">
        <v>1619</v>
      </c>
      <c r="I2010" s="39" t="s">
        <v>244</v>
      </c>
      <c r="J2010" s="44">
        <v>2.13</v>
      </c>
      <c r="K2010" s="39" t="s">
        <v>100</v>
      </c>
      <c r="L2010" s="39" t="s">
        <v>60</v>
      </c>
      <c r="M2010" s="39" t="str">
        <f>+VLOOKUP(C2010/1,Map!A:B,2,FALSE)</f>
        <v>Other revenue - late payment charge</v>
      </c>
      <c r="N2010" s="39" t="str">
        <f>+VLOOKUP(L2010/1,Map!E:G,3,FALSE)</f>
        <v>KY-CENTRAL</v>
      </c>
    </row>
    <row r="2011" spans="1:14" hidden="1">
      <c r="A2011" s="39" t="s">
        <v>95</v>
      </c>
      <c r="B2011" s="39" t="s">
        <v>96</v>
      </c>
      <c r="C2011" s="39" t="s">
        <v>56</v>
      </c>
      <c r="D2011" s="43">
        <v>43242</v>
      </c>
      <c r="E2011" s="39" t="s">
        <v>35</v>
      </c>
      <c r="F2011" s="39" t="s">
        <v>47</v>
      </c>
      <c r="G2011" s="39" t="s">
        <v>275</v>
      </c>
      <c r="H2011" s="39" t="s">
        <v>1620</v>
      </c>
      <c r="I2011" s="39" t="s">
        <v>99</v>
      </c>
      <c r="J2011" s="44">
        <v>-196.11</v>
      </c>
      <c r="K2011" s="39" t="s">
        <v>100</v>
      </c>
      <c r="L2011" s="39" t="s">
        <v>64</v>
      </c>
      <c r="M2011" s="39" t="str">
        <f>+VLOOKUP(C2011/1,Map!A:B,2,FALSE)</f>
        <v>Other revenue - late payment charge</v>
      </c>
      <c r="N2011" s="39" t="str">
        <f>+VLOOKUP(L2011/1,Map!E:G,3,FALSE)</f>
        <v>KY-NORTH</v>
      </c>
    </row>
    <row r="2012" spans="1:14" hidden="1">
      <c r="A2012" s="39" t="s">
        <v>95</v>
      </c>
      <c r="B2012" s="39" t="s">
        <v>96</v>
      </c>
      <c r="C2012" s="39" t="s">
        <v>56</v>
      </c>
      <c r="D2012" s="43">
        <v>43242</v>
      </c>
      <c r="E2012" s="39" t="s">
        <v>35</v>
      </c>
      <c r="F2012" s="39" t="s">
        <v>47</v>
      </c>
      <c r="G2012" s="39" t="s">
        <v>275</v>
      </c>
      <c r="H2012" s="39" t="s">
        <v>1620</v>
      </c>
      <c r="I2012" s="39" t="s">
        <v>99</v>
      </c>
      <c r="J2012" s="44">
        <v>-4301.87</v>
      </c>
      <c r="K2012" s="39" t="s">
        <v>100</v>
      </c>
      <c r="L2012" s="39" t="s">
        <v>60</v>
      </c>
      <c r="M2012" s="39" t="str">
        <f>+VLOOKUP(C2012/1,Map!A:B,2,FALSE)</f>
        <v>Other revenue - late payment charge</v>
      </c>
      <c r="N2012" s="39" t="str">
        <f>+VLOOKUP(L2012/1,Map!E:G,3,FALSE)</f>
        <v>KY-CENTRAL</v>
      </c>
    </row>
    <row r="2013" spans="1:14" hidden="1">
      <c r="A2013" s="39" t="s">
        <v>95</v>
      </c>
      <c r="B2013" s="39" t="s">
        <v>96</v>
      </c>
      <c r="C2013" s="39" t="s">
        <v>56</v>
      </c>
      <c r="D2013" s="43">
        <v>43230</v>
      </c>
      <c r="E2013" s="39" t="s">
        <v>35</v>
      </c>
      <c r="F2013" s="39" t="s">
        <v>47</v>
      </c>
      <c r="G2013" s="39" t="s">
        <v>275</v>
      </c>
      <c r="H2013" s="39" t="s">
        <v>1621</v>
      </c>
      <c r="I2013" s="39" t="s">
        <v>244</v>
      </c>
      <c r="J2013" s="44">
        <v>0.87</v>
      </c>
      <c r="K2013" s="39" t="s">
        <v>100</v>
      </c>
      <c r="L2013" s="39" t="s">
        <v>60</v>
      </c>
      <c r="M2013" s="39" t="str">
        <f>+VLOOKUP(C2013/1,Map!A:B,2,FALSE)</f>
        <v>Other revenue - late payment charge</v>
      </c>
      <c r="N2013" s="39" t="str">
        <f>+VLOOKUP(L2013/1,Map!E:G,3,FALSE)</f>
        <v>KY-CENTRAL</v>
      </c>
    </row>
    <row r="2014" spans="1:14" hidden="1">
      <c r="A2014" s="39" t="s">
        <v>95</v>
      </c>
      <c r="B2014" s="39" t="s">
        <v>96</v>
      </c>
      <c r="C2014" s="39" t="s">
        <v>56</v>
      </c>
      <c r="D2014" s="43">
        <v>43241</v>
      </c>
      <c r="E2014" s="39" t="s">
        <v>35</v>
      </c>
      <c r="F2014" s="39" t="s">
        <v>47</v>
      </c>
      <c r="G2014" s="39" t="s">
        <v>275</v>
      </c>
      <c r="H2014" s="39" t="s">
        <v>1622</v>
      </c>
      <c r="I2014" s="39" t="s">
        <v>244</v>
      </c>
      <c r="J2014" s="44">
        <v>4.2</v>
      </c>
      <c r="K2014" s="39" t="s">
        <v>100</v>
      </c>
      <c r="L2014" s="39" t="s">
        <v>60</v>
      </c>
      <c r="M2014" s="39" t="str">
        <f>+VLOOKUP(C2014/1,Map!A:B,2,FALSE)</f>
        <v>Other revenue - late payment charge</v>
      </c>
      <c r="N2014" s="39" t="str">
        <f>+VLOOKUP(L2014/1,Map!E:G,3,FALSE)</f>
        <v>KY-CENTRAL</v>
      </c>
    </row>
    <row r="2015" spans="1:14" hidden="1">
      <c r="A2015" s="39" t="s">
        <v>95</v>
      </c>
      <c r="B2015" s="39" t="s">
        <v>96</v>
      </c>
      <c r="C2015" s="39" t="s">
        <v>56</v>
      </c>
      <c r="D2015" s="43">
        <v>43241</v>
      </c>
      <c r="E2015" s="39" t="s">
        <v>35</v>
      </c>
      <c r="F2015" s="39" t="s">
        <v>47</v>
      </c>
      <c r="G2015" s="39" t="s">
        <v>275</v>
      </c>
      <c r="H2015" s="39" t="s">
        <v>1623</v>
      </c>
      <c r="I2015" s="39" t="s">
        <v>244</v>
      </c>
      <c r="J2015" s="44">
        <v>0.7</v>
      </c>
      <c r="K2015" s="39" t="s">
        <v>100</v>
      </c>
      <c r="L2015" s="39" t="s">
        <v>60</v>
      </c>
      <c r="M2015" s="39" t="str">
        <f>+VLOOKUP(C2015/1,Map!A:B,2,FALSE)</f>
        <v>Other revenue - late payment charge</v>
      </c>
      <c r="N2015" s="39" t="str">
        <f>+VLOOKUP(L2015/1,Map!E:G,3,FALSE)</f>
        <v>KY-CENTRAL</v>
      </c>
    </row>
    <row r="2016" spans="1:14" hidden="1">
      <c r="A2016" s="39" t="s">
        <v>95</v>
      </c>
      <c r="B2016" s="39" t="s">
        <v>96</v>
      </c>
      <c r="C2016" s="39" t="s">
        <v>56</v>
      </c>
      <c r="D2016" s="43">
        <v>43241</v>
      </c>
      <c r="E2016" s="39" t="s">
        <v>35</v>
      </c>
      <c r="F2016" s="39" t="s">
        <v>47</v>
      </c>
      <c r="G2016" s="39" t="s">
        <v>275</v>
      </c>
      <c r="H2016" s="39" t="s">
        <v>1624</v>
      </c>
      <c r="I2016" s="39" t="s">
        <v>244</v>
      </c>
      <c r="J2016" s="44">
        <v>0.66</v>
      </c>
      <c r="K2016" s="39" t="s">
        <v>100</v>
      </c>
      <c r="L2016" s="39" t="s">
        <v>60</v>
      </c>
      <c r="M2016" s="39" t="str">
        <f>+VLOOKUP(C2016/1,Map!A:B,2,FALSE)</f>
        <v>Other revenue - late payment charge</v>
      </c>
      <c r="N2016" s="39" t="str">
        <f>+VLOOKUP(L2016/1,Map!E:G,3,FALSE)</f>
        <v>KY-CENTRAL</v>
      </c>
    </row>
    <row r="2017" spans="1:14" hidden="1">
      <c r="A2017" s="39" t="s">
        <v>95</v>
      </c>
      <c r="B2017" s="39" t="s">
        <v>96</v>
      </c>
      <c r="C2017" s="39" t="s">
        <v>56</v>
      </c>
      <c r="D2017" s="43">
        <v>43241</v>
      </c>
      <c r="E2017" s="39" t="s">
        <v>35</v>
      </c>
      <c r="F2017" s="39" t="s">
        <v>47</v>
      </c>
      <c r="G2017" s="39" t="s">
        <v>275</v>
      </c>
      <c r="H2017" s="39" t="s">
        <v>1625</v>
      </c>
      <c r="I2017" s="39" t="s">
        <v>244</v>
      </c>
      <c r="J2017" s="44">
        <v>1.46</v>
      </c>
      <c r="K2017" s="39" t="s">
        <v>100</v>
      </c>
      <c r="L2017" s="39" t="s">
        <v>60</v>
      </c>
      <c r="M2017" s="39" t="str">
        <f>+VLOOKUP(C2017/1,Map!A:B,2,FALSE)</f>
        <v>Other revenue - late payment charge</v>
      </c>
      <c r="N2017" s="39" t="str">
        <f>+VLOOKUP(L2017/1,Map!E:G,3,FALSE)</f>
        <v>KY-CENTRAL</v>
      </c>
    </row>
    <row r="2018" spans="1:14" hidden="1">
      <c r="A2018" s="39" t="s">
        <v>95</v>
      </c>
      <c r="B2018" s="39" t="s">
        <v>96</v>
      </c>
      <c r="C2018" s="39" t="s">
        <v>56</v>
      </c>
      <c r="D2018" s="43">
        <v>43237</v>
      </c>
      <c r="E2018" s="39" t="s">
        <v>35</v>
      </c>
      <c r="F2018" s="39" t="s">
        <v>47</v>
      </c>
      <c r="G2018" s="39" t="s">
        <v>275</v>
      </c>
      <c r="H2018" s="39" t="s">
        <v>1626</v>
      </c>
      <c r="I2018" s="39" t="s">
        <v>244</v>
      </c>
      <c r="J2018" s="44">
        <v>1.86</v>
      </c>
      <c r="K2018" s="39" t="s">
        <v>100</v>
      </c>
      <c r="L2018" s="39" t="s">
        <v>58</v>
      </c>
      <c r="M2018" s="39" t="str">
        <f>+VLOOKUP(C2018/1,Map!A:B,2,FALSE)</f>
        <v>Other revenue - late payment charge</v>
      </c>
      <c r="N2018" s="39" t="str">
        <f>+VLOOKUP(L2018/1,Map!E:G,3,FALSE)</f>
        <v>KY-CORPORATE</v>
      </c>
    </row>
    <row r="2019" spans="1:14" hidden="1">
      <c r="A2019" s="39" t="s">
        <v>95</v>
      </c>
      <c r="B2019" s="39" t="s">
        <v>96</v>
      </c>
      <c r="C2019" s="39" t="s">
        <v>56</v>
      </c>
      <c r="D2019" s="43">
        <v>43241</v>
      </c>
      <c r="E2019" s="39" t="s">
        <v>35</v>
      </c>
      <c r="F2019" s="39" t="s">
        <v>47</v>
      </c>
      <c r="G2019" s="39" t="s">
        <v>275</v>
      </c>
      <c r="H2019" s="39" t="s">
        <v>1627</v>
      </c>
      <c r="I2019" s="39" t="s">
        <v>244</v>
      </c>
      <c r="J2019" s="44">
        <v>1.02</v>
      </c>
      <c r="K2019" s="39" t="s">
        <v>100</v>
      </c>
      <c r="L2019" s="39" t="s">
        <v>58</v>
      </c>
      <c r="M2019" s="39" t="str">
        <f>+VLOOKUP(C2019/1,Map!A:B,2,FALSE)</f>
        <v>Other revenue - late payment charge</v>
      </c>
      <c r="N2019" s="39" t="str">
        <f>+VLOOKUP(L2019/1,Map!E:G,3,FALSE)</f>
        <v>KY-CORPORATE</v>
      </c>
    </row>
    <row r="2020" spans="1:14" hidden="1">
      <c r="A2020" s="39" t="s">
        <v>95</v>
      </c>
      <c r="B2020" s="39" t="s">
        <v>96</v>
      </c>
      <c r="C2020" s="39" t="s">
        <v>56</v>
      </c>
      <c r="D2020" s="43">
        <v>43228</v>
      </c>
      <c r="E2020" s="39" t="s">
        <v>35</v>
      </c>
      <c r="F2020" s="39" t="s">
        <v>47</v>
      </c>
      <c r="G2020" s="39" t="s">
        <v>275</v>
      </c>
      <c r="H2020" s="39" t="s">
        <v>1628</v>
      </c>
      <c r="I2020" s="39" t="s">
        <v>244</v>
      </c>
      <c r="J2020" s="44">
        <v>1.18</v>
      </c>
      <c r="K2020" s="39" t="s">
        <v>100</v>
      </c>
      <c r="L2020" s="39" t="s">
        <v>60</v>
      </c>
      <c r="M2020" s="39" t="str">
        <f>+VLOOKUP(C2020/1,Map!A:B,2,FALSE)</f>
        <v>Other revenue - late payment charge</v>
      </c>
      <c r="N2020" s="39" t="str">
        <f>+VLOOKUP(L2020/1,Map!E:G,3,FALSE)</f>
        <v>KY-CENTRAL</v>
      </c>
    </row>
    <row r="2021" spans="1:14" hidden="1">
      <c r="A2021" s="39" t="s">
        <v>95</v>
      </c>
      <c r="B2021" s="39" t="s">
        <v>96</v>
      </c>
      <c r="C2021" s="39" t="s">
        <v>56</v>
      </c>
      <c r="D2021" s="43">
        <v>43234</v>
      </c>
      <c r="E2021" s="39" t="s">
        <v>35</v>
      </c>
      <c r="F2021" s="39" t="s">
        <v>47</v>
      </c>
      <c r="G2021" s="39" t="s">
        <v>275</v>
      </c>
      <c r="H2021" s="39" t="s">
        <v>1629</v>
      </c>
      <c r="I2021" s="39" t="s">
        <v>244</v>
      </c>
      <c r="J2021" s="44">
        <v>5.21</v>
      </c>
      <c r="K2021" s="39" t="s">
        <v>100</v>
      </c>
      <c r="L2021" s="39" t="s">
        <v>60</v>
      </c>
      <c r="M2021" s="39" t="str">
        <f>+VLOOKUP(C2021/1,Map!A:B,2,FALSE)</f>
        <v>Other revenue - late payment charge</v>
      </c>
      <c r="N2021" s="39" t="str">
        <f>+VLOOKUP(L2021/1,Map!E:G,3,FALSE)</f>
        <v>KY-CENTRAL</v>
      </c>
    </row>
    <row r="2022" spans="1:14" hidden="1">
      <c r="A2022" s="39" t="s">
        <v>95</v>
      </c>
      <c r="B2022" s="39" t="s">
        <v>96</v>
      </c>
      <c r="C2022" s="39" t="s">
        <v>56</v>
      </c>
      <c r="D2022" s="43">
        <v>43241</v>
      </c>
      <c r="E2022" s="39" t="s">
        <v>35</v>
      </c>
      <c r="F2022" s="39" t="s">
        <v>47</v>
      </c>
      <c r="G2022" s="39" t="s">
        <v>275</v>
      </c>
      <c r="H2022" s="39" t="s">
        <v>1630</v>
      </c>
      <c r="I2022" s="39" t="s">
        <v>244</v>
      </c>
      <c r="J2022" s="44">
        <v>18.239999999999998</v>
      </c>
      <c r="K2022" s="39" t="s">
        <v>100</v>
      </c>
      <c r="L2022" s="39" t="s">
        <v>60</v>
      </c>
      <c r="M2022" s="39" t="str">
        <f>+VLOOKUP(C2022/1,Map!A:B,2,FALSE)</f>
        <v>Other revenue - late payment charge</v>
      </c>
      <c r="N2022" s="39" t="str">
        <f>+VLOOKUP(L2022/1,Map!E:G,3,FALSE)</f>
        <v>KY-CENTRAL</v>
      </c>
    </row>
    <row r="2023" spans="1:14" hidden="1">
      <c r="A2023" s="39" t="s">
        <v>95</v>
      </c>
      <c r="B2023" s="39" t="s">
        <v>96</v>
      </c>
      <c r="C2023" s="39" t="s">
        <v>56</v>
      </c>
      <c r="D2023" s="43">
        <v>43243</v>
      </c>
      <c r="E2023" s="39" t="s">
        <v>35</v>
      </c>
      <c r="F2023" s="39" t="s">
        <v>47</v>
      </c>
      <c r="G2023" s="39" t="s">
        <v>275</v>
      </c>
      <c r="H2023" s="39" t="s">
        <v>1631</v>
      </c>
      <c r="I2023" s="39" t="s">
        <v>99</v>
      </c>
      <c r="J2023" s="44">
        <v>-106.79</v>
      </c>
      <c r="K2023" s="39" t="s">
        <v>100</v>
      </c>
      <c r="L2023" s="39" t="s">
        <v>64</v>
      </c>
      <c r="M2023" s="39" t="str">
        <f>+VLOOKUP(C2023/1,Map!A:B,2,FALSE)</f>
        <v>Other revenue - late payment charge</v>
      </c>
      <c r="N2023" s="39" t="str">
        <f>+VLOOKUP(L2023/1,Map!E:G,3,FALSE)</f>
        <v>KY-NORTH</v>
      </c>
    </row>
    <row r="2024" spans="1:14" hidden="1">
      <c r="A2024" s="39" t="s">
        <v>95</v>
      </c>
      <c r="B2024" s="39" t="s">
        <v>96</v>
      </c>
      <c r="C2024" s="39" t="s">
        <v>56</v>
      </c>
      <c r="D2024" s="43">
        <v>43243</v>
      </c>
      <c r="E2024" s="39" t="s">
        <v>35</v>
      </c>
      <c r="F2024" s="39" t="s">
        <v>47</v>
      </c>
      <c r="G2024" s="39" t="s">
        <v>275</v>
      </c>
      <c r="H2024" s="39" t="s">
        <v>1631</v>
      </c>
      <c r="I2024" s="39" t="s">
        <v>99</v>
      </c>
      <c r="J2024" s="44">
        <v>-4550.34</v>
      </c>
      <c r="K2024" s="39" t="s">
        <v>100</v>
      </c>
      <c r="L2024" s="39" t="s">
        <v>60</v>
      </c>
      <c r="M2024" s="39" t="str">
        <f>+VLOOKUP(C2024/1,Map!A:B,2,FALSE)</f>
        <v>Other revenue - late payment charge</v>
      </c>
      <c r="N2024" s="39" t="str">
        <f>+VLOOKUP(L2024/1,Map!E:G,3,FALSE)</f>
        <v>KY-CENTRAL</v>
      </c>
    </row>
    <row r="2025" spans="1:14" hidden="1">
      <c r="A2025" s="39" t="s">
        <v>95</v>
      </c>
      <c r="B2025" s="39" t="s">
        <v>96</v>
      </c>
      <c r="C2025" s="39" t="s">
        <v>56</v>
      </c>
      <c r="D2025" s="43">
        <v>43243</v>
      </c>
      <c r="E2025" s="39" t="s">
        <v>35</v>
      </c>
      <c r="F2025" s="39" t="s">
        <v>47</v>
      </c>
      <c r="G2025" s="39" t="s">
        <v>275</v>
      </c>
      <c r="H2025" s="39" t="s">
        <v>1631</v>
      </c>
      <c r="I2025" s="39" t="s">
        <v>99</v>
      </c>
      <c r="J2025" s="44">
        <v>-5.4</v>
      </c>
      <c r="K2025" s="39" t="s">
        <v>100</v>
      </c>
      <c r="L2025" s="39" t="s">
        <v>66</v>
      </c>
      <c r="M2025" s="39" t="str">
        <f>+VLOOKUP(C2025/1,Map!A:B,2,FALSE)</f>
        <v>Other revenue - late payment charge</v>
      </c>
      <c r="N2025" s="39" t="str">
        <f>+VLOOKUP(L2025/1,Map!E:G,3,FALSE)</f>
        <v>KY-OWENTON WW</v>
      </c>
    </row>
    <row r="2026" spans="1:14" hidden="1">
      <c r="A2026" s="39" t="s">
        <v>95</v>
      </c>
      <c r="B2026" s="39" t="s">
        <v>96</v>
      </c>
      <c r="C2026" s="39" t="s">
        <v>56</v>
      </c>
      <c r="D2026" s="43">
        <v>43243</v>
      </c>
      <c r="E2026" s="39" t="s">
        <v>35</v>
      </c>
      <c r="F2026" s="39" t="s">
        <v>47</v>
      </c>
      <c r="G2026" s="39" t="s">
        <v>275</v>
      </c>
      <c r="H2026" s="39" t="s">
        <v>1631</v>
      </c>
      <c r="I2026" s="39" t="s">
        <v>99</v>
      </c>
      <c r="J2026" s="44">
        <v>-5.5</v>
      </c>
      <c r="K2026" s="39" t="s">
        <v>100</v>
      </c>
      <c r="L2026" s="39" t="s">
        <v>58</v>
      </c>
      <c r="M2026" s="39" t="str">
        <f>+VLOOKUP(C2026/1,Map!A:B,2,FALSE)</f>
        <v>Other revenue - late payment charge</v>
      </c>
      <c r="N2026" s="39" t="str">
        <f>+VLOOKUP(L2026/1,Map!E:G,3,FALSE)</f>
        <v>KY-CORPORATE</v>
      </c>
    </row>
    <row r="2027" spans="1:14" hidden="1">
      <c r="A2027" s="39" t="s">
        <v>95</v>
      </c>
      <c r="B2027" s="39" t="s">
        <v>96</v>
      </c>
      <c r="C2027" s="39" t="s">
        <v>56</v>
      </c>
      <c r="D2027" s="43">
        <v>43242</v>
      </c>
      <c r="E2027" s="39" t="s">
        <v>35</v>
      </c>
      <c r="F2027" s="39" t="s">
        <v>47</v>
      </c>
      <c r="G2027" s="39" t="s">
        <v>275</v>
      </c>
      <c r="H2027" s="39" t="s">
        <v>1632</v>
      </c>
      <c r="I2027" s="39" t="s">
        <v>244</v>
      </c>
      <c r="J2027" s="44">
        <v>5.3</v>
      </c>
      <c r="K2027" s="39" t="s">
        <v>100</v>
      </c>
      <c r="L2027" s="39" t="s">
        <v>60</v>
      </c>
      <c r="M2027" s="39" t="str">
        <f>+VLOOKUP(C2027/1,Map!A:B,2,FALSE)</f>
        <v>Other revenue - late payment charge</v>
      </c>
      <c r="N2027" s="39" t="str">
        <f>+VLOOKUP(L2027/1,Map!E:G,3,FALSE)</f>
        <v>KY-CENTRAL</v>
      </c>
    </row>
    <row r="2028" spans="1:14" hidden="1">
      <c r="A2028" s="39" t="s">
        <v>95</v>
      </c>
      <c r="B2028" s="39" t="s">
        <v>96</v>
      </c>
      <c r="C2028" s="39" t="s">
        <v>56</v>
      </c>
      <c r="D2028" s="43">
        <v>43234</v>
      </c>
      <c r="E2028" s="39" t="s">
        <v>35</v>
      </c>
      <c r="F2028" s="39" t="s">
        <v>47</v>
      </c>
      <c r="G2028" s="39" t="s">
        <v>275</v>
      </c>
      <c r="H2028" s="39" t="s">
        <v>1633</v>
      </c>
      <c r="I2028" s="39" t="s">
        <v>244</v>
      </c>
      <c r="J2028" s="44">
        <v>1.86</v>
      </c>
      <c r="K2028" s="39" t="s">
        <v>100</v>
      </c>
      <c r="L2028" s="39" t="s">
        <v>60</v>
      </c>
      <c r="M2028" s="39" t="str">
        <f>+VLOOKUP(C2028/1,Map!A:B,2,FALSE)</f>
        <v>Other revenue - late payment charge</v>
      </c>
      <c r="N2028" s="39" t="str">
        <f>+VLOOKUP(L2028/1,Map!E:G,3,FALSE)</f>
        <v>KY-CENTRAL</v>
      </c>
    </row>
    <row r="2029" spans="1:14" hidden="1">
      <c r="A2029" s="39" t="s">
        <v>95</v>
      </c>
      <c r="B2029" s="39" t="s">
        <v>96</v>
      </c>
      <c r="C2029" s="39" t="s">
        <v>56</v>
      </c>
      <c r="D2029" s="43">
        <v>43243</v>
      </c>
      <c r="E2029" s="39" t="s">
        <v>35</v>
      </c>
      <c r="F2029" s="39" t="s">
        <v>47</v>
      </c>
      <c r="G2029" s="39" t="s">
        <v>275</v>
      </c>
      <c r="H2029" s="39" t="s">
        <v>1634</v>
      </c>
      <c r="I2029" s="39" t="s">
        <v>244</v>
      </c>
      <c r="J2029" s="44">
        <v>28.65</v>
      </c>
      <c r="K2029" s="39" t="s">
        <v>100</v>
      </c>
      <c r="L2029" s="39" t="s">
        <v>60</v>
      </c>
      <c r="M2029" s="39" t="str">
        <f>+VLOOKUP(C2029/1,Map!A:B,2,FALSE)</f>
        <v>Other revenue - late payment charge</v>
      </c>
      <c r="N2029" s="39" t="str">
        <f>+VLOOKUP(L2029/1,Map!E:G,3,FALSE)</f>
        <v>KY-CENTRAL</v>
      </c>
    </row>
    <row r="2030" spans="1:14" hidden="1">
      <c r="A2030" s="39" t="s">
        <v>95</v>
      </c>
      <c r="B2030" s="39" t="s">
        <v>96</v>
      </c>
      <c r="C2030" s="39" t="s">
        <v>56</v>
      </c>
      <c r="D2030" s="43">
        <v>43242</v>
      </c>
      <c r="E2030" s="39" t="s">
        <v>35</v>
      </c>
      <c r="F2030" s="39" t="s">
        <v>47</v>
      </c>
      <c r="G2030" s="39" t="s">
        <v>275</v>
      </c>
      <c r="H2030" s="39" t="s">
        <v>1635</v>
      </c>
      <c r="I2030" s="39" t="s">
        <v>244</v>
      </c>
      <c r="J2030" s="44">
        <v>89</v>
      </c>
      <c r="K2030" s="39" t="s">
        <v>100</v>
      </c>
      <c r="L2030" s="39" t="s">
        <v>60</v>
      </c>
      <c r="M2030" s="39" t="str">
        <f>+VLOOKUP(C2030/1,Map!A:B,2,FALSE)</f>
        <v>Other revenue - late payment charge</v>
      </c>
      <c r="N2030" s="39" t="str">
        <f>+VLOOKUP(L2030/1,Map!E:G,3,FALSE)</f>
        <v>KY-CENTRAL</v>
      </c>
    </row>
    <row r="2031" spans="1:14" hidden="1">
      <c r="A2031" s="39" t="s">
        <v>95</v>
      </c>
      <c r="B2031" s="39" t="s">
        <v>96</v>
      </c>
      <c r="C2031" s="39" t="s">
        <v>56</v>
      </c>
      <c r="D2031" s="43">
        <v>43242</v>
      </c>
      <c r="E2031" s="39" t="s">
        <v>35</v>
      </c>
      <c r="F2031" s="39" t="s">
        <v>47</v>
      </c>
      <c r="G2031" s="39" t="s">
        <v>275</v>
      </c>
      <c r="H2031" s="39" t="s">
        <v>1636</v>
      </c>
      <c r="I2031" s="39" t="s">
        <v>99</v>
      </c>
      <c r="J2031" s="44">
        <v>-608.12</v>
      </c>
      <c r="K2031" s="39" t="s">
        <v>100</v>
      </c>
      <c r="L2031" s="39" t="s">
        <v>60</v>
      </c>
      <c r="M2031" s="39" t="str">
        <f>+VLOOKUP(C2031/1,Map!A:B,2,FALSE)</f>
        <v>Other revenue - late payment charge</v>
      </c>
      <c r="N2031" s="39" t="str">
        <f>+VLOOKUP(L2031/1,Map!E:G,3,FALSE)</f>
        <v>KY-CENTRAL</v>
      </c>
    </row>
    <row r="2032" spans="1:14" hidden="1">
      <c r="A2032" s="39" t="s">
        <v>95</v>
      </c>
      <c r="B2032" s="39" t="s">
        <v>96</v>
      </c>
      <c r="C2032" s="39" t="s">
        <v>56</v>
      </c>
      <c r="D2032" s="43">
        <v>43242</v>
      </c>
      <c r="E2032" s="39" t="s">
        <v>35</v>
      </c>
      <c r="F2032" s="39" t="s">
        <v>47</v>
      </c>
      <c r="G2032" s="39" t="s">
        <v>275</v>
      </c>
      <c r="H2032" s="39" t="s">
        <v>1636</v>
      </c>
      <c r="I2032" s="39" t="s">
        <v>99</v>
      </c>
      <c r="J2032" s="44">
        <v>-4.1399999999999997</v>
      </c>
      <c r="K2032" s="39" t="s">
        <v>100</v>
      </c>
      <c r="L2032" s="39" t="s">
        <v>58</v>
      </c>
      <c r="M2032" s="39" t="str">
        <f>+VLOOKUP(C2032/1,Map!A:B,2,FALSE)</f>
        <v>Other revenue - late payment charge</v>
      </c>
      <c r="N2032" s="39" t="str">
        <f>+VLOOKUP(L2032/1,Map!E:G,3,FALSE)</f>
        <v>KY-CORPORATE</v>
      </c>
    </row>
    <row r="2033" spans="1:14" hidden="1">
      <c r="A2033" s="39" t="s">
        <v>95</v>
      </c>
      <c r="B2033" s="39" t="s">
        <v>96</v>
      </c>
      <c r="C2033" s="39" t="s">
        <v>56</v>
      </c>
      <c r="D2033" s="43">
        <v>43243</v>
      </c>
      <c r="E2033" s="39" t="s">
        <v>35</v>
      </c>
      <c r="F2033" s="39" t="s">
        <v>47</v>
      </c>
      <c r="G2033" s="39" t="s">
        <v>275</v>
      </c>
      <c r="H2033" s="39" t="s">
        <v>1637</v>
      </c>
      <c r="I2033" s="39" t="s">
        <v>99</v>
      </c>
      <c r="J2033" s="44">
        <v>-207.94</v>
      </c>
      <c r="K2033" s="39" t="s">
        <v>100</v>
      </c>
      <c r="L2033" s="39" t="s">
        <v>60</v>
      </c>
      <c r="M2033" s="39" t="str">
        <f>+VLOOKUP(C2033/1,Map!A:B,2,FALSE)</f>
        <v>Other revenue - late payment charge</v>
      </c>
      <c r="N2033" s="39" t="str">
        <f>+VLOOKUP(L2033/1,Map!E:G,3,FALSE)</f>
        <v>KY-CENTRAL</v>
      </c>
    </row>
    <row r="2034" spans="1:14" hidden="1">
      <c r="A2034" s="39" t="s">
        <v>95</v>
      </c>
      <c r="B2034" s="39" t="s">
        <v>96</v>
      </c>
      <c r="C2034" s="39" t="s">
        <v>56</v>
      </c>
      <c r="D2034" s="43">
        <v>43241</v>
      </c>
      <c r="E2034" s="39" t="s">
        <v>35</v>
      </c>
      <c r="F2034" s="39" t="s">
        <v>47</v>
      </c>
      <c r="G2034" s="39" t="s">
        <v>275</v>
      </c>
      <c r="H2034" s="39" t="s">
        <v>1638</v>
      </c>
      <c r="I2034" s="39" t="s">
        <v>99</v>
      </c>
      <c r="J2034" s="44">
        <v>-2.54</v>
      </c>
      <c r="K2034" s="39" t="s">
        <v>100</v>
      </c>
      <c r="L2034" s="39" t="s">
        <v>60</v>
      </c>
      <c r="M2034" s="39" t="str">
        <f>+VLOOKUP(C2034/1,Map!A:B,2,FALSE)</f>
        <v>Other revenue - late payment charge</v>
      </c>
      <c r="N2034" s="39" t="str">
        <f>+VLOOKUP(L2034/1,Map!E:G,3,FALSE)</f>
        <v>KY-CENTRAL</v>
      </c>
    </row>
    <row r="2035" spans="1:14" hidden="1">
      <c r="A2035" s="39" t="s">
        <v>95</v>
      </c>
      <c r="B2035" s="39" t="s">
        <v>96</v>
      </c>
      <c r="C2035" s="39" t="s">
        <v>56</v>
      </c>
      <c r="D2035" s="43">
        <v>43241</v>
      </c>
      <c r="E2035" s="39" t="s">
        <v>35</v>
      </c>
      <c r="F2035" s="39" t="s">
        <v>47</v>
      </c>
      <c r="G2035" s="39" t="s">
        <v>275</v>
      </c>
      <c r="H2035" s="39" t="s">
        <v>1638</v>
      </c>
      <c r="I2035" s="39" t="s">
        <v>99</v>
      </c>
      <c r="J2035" s="44">
        <v>-1.02</v>
      </c>
      <c r="K2035" s="39" t="s">
        <v>100</v>
      </c>
      <c r="L2035" s="39" t="s">
        <v>58</v>
      </c>
      <c r="M2035" s="39" t="str">
        <f>+VLOOKUP(C2035/1,Map!A:B,2,FALSE)</f>
        <v>Other revenue - late payment charge</v>
      </c>
      <c r="N2035" s="39" t="str">
        <f>+VLOOKUP(L2035/1,Map!E:G,3,FALSE)</f>
        <v>KY-CORPORATE</v>
      </c>
    </row>
    <row r="2036" spans="1:14" hidden="1">
      <c r="A2036" s="39" t="s">
        <v>95</v>
      </c>
      <c r="B2036" s="39" t="s">
        <v>96</v>
      </c>
      <c r="C2036" s="39" t="s">
        <v>56</v>
      </c>
      <c r="D2036" s="43">
        <v>43242</v>
      </c>
      <c r="E2036" s="39" t="s">
        <v>35</v>
      </c>
      <c r="F2036" s="39" t="s">
        <v>47</v>
      </c>
      <c r="G2036" s="39" t="s">
        <v>275</v>
      </c>
      <c r="H2036" s="39" t="s">
        <v>1639</v>
      </c>
      <c r="I2036" s="39" t="s">
        <v>99</v>
      </c>
      <c r="J2036" s="44">
        <v>-36.630000000000003</v>
      </c>
      <c r="K2036" s="39" t="s">
        <v>100</v>
      </c>
      <c r="L2036" s="39" t="s">
        <v>60</v>
      </c>
      <c r="M2036" s="39" t="str">
        <f>+VLOOKUP(C2036/1,Map!A:B,2,FALSE)</f>
        <v>Other revenue - late payment charge</v>
      </c>
      <c r="N2036" s="39" t="str">
        <f>+VLOOKUP(L2036/1,Map!E:G,3,FALSE)</f>
        <v>KY-CENTRAL</v>
      </c>
    </row>
    <row r="2037" spans="1:14" hidden="1">
      <c r="A2037" s="39" t="s">
        <v>95</v>
      </c>
      <c r="B2037" s="39" t="s">
        <v>96</v>
      </c>
      <c r="C2037" s="39" t="s">
        <v>56</v>
      </c>
      <c r="D2037" s="43">
        <v>43244</v>
      </c>
      <c r="E2037" s="39" t="s">
        <v>35</v>
      </c>
      <c r="F2037" s="39" t="s">
        <v>47</v>
      </c>
      <c r="G2037" s="39" t="s">
        <v>275</v>
      </c>
      <c r="H2037" s="39" t="s">
        <v>1640</v>
      </c>
      <c r="I2037" s="39" t="s">
        <v>99</v>
      </c>
      <c r="J2037" s="44">
        <v>-21.31</v>
      </c>
      <c r="K2037" s="39" t="s">
        <v>100</v>
      </c>
      <c r="L2037" s="39" t="s">
        <v>58</v>
      </c>
      <c r="M2037" s="39" t="str">
        <f>+VLOOKUP(C2037/1,Map!A:B,2,FALSE)</f>
        <v>Other revenue - late payment charge</v>
      </c>
      <c r="N2037" s="39" t="str">
        <f>+VLOOKUP(L2037/1,Map!E:G,3,FALSE)</f>
        <v>KY-CORPORATE</v>
      </c>
    </row>
    <row r="2038" spans="1:14" hidden="1">
      <c r="A2038" s="39" t="s">
        <v>95</v>
      </c>
      <c r="B2038" s="39" t="s">
        <v>96</v>
      </c>
      <c r="C2038" s="39" t="s">
        <v>56</v>
      </c>
      <c r="D2038" s="43">
        <v>43244</v>
      </c>
      <c r="E2038" s="39" t="s">
        <v>35</v>
      </c>
      <c r="F2038" s="39" t="s">
        <v>47</v>
      </c>
      <c r="G2038" s="39" t="s">
        <v>275</v>
      </c>
      <c r="H2038" s="39" t="s">
        <v>1640</v>
      </c>
      <c r="I2038" s="39" t="s">
        <v>99</v>
      </c>
      <c r="J2038" s="44">
        <v>-2118.56</v>
      </c>
      <c r="K2038" s="39" t="s">
        <v>100</v>
      </c>
      <c r="L2038" s="39" t="s">
        <v>60</v>
      </c>
      <c r="M2038" s="39" t="str">
        <f>+VLOOKUP(C2038/1,Map!A:B,2,FALSE)</f>
        <v>Other revenue - late payment charge</v>
      </c>
      <c r="N2038" s="39" t="str">
        <f>+VLOOKUP(L2038/1,Map!E:G,3,FALSE)</f>
        <v>KY-CENTRAL</v>
      </c>
    </row>
    <row r="2039" spans="1:14" hidden="1">
      <c r="A2039" s="39" t="s">
        <v>95</v>
      </c>
      <c r="B2039" s="39" t="s">
        <v>96</v>
      </c>
      <c r="C2039" s="39" t="s">
        <v>56</v>
      </c>
      <c r="D2039" s="43">
        <v>43244</v>
      </c>
      <c r="E2039" s="39" t="s">
        <v>35</v>
      </c>
      <c r="F2039" s="39" t="s">
        <v>47</v>
      </c>
      <c r="G2039" s="39" t="s">
        <v>275</v>
      </c>
      <c r="H2039" s="39" t="s">
        <v>1640</v>
      </c>
      <c r="I2039" s="39" t="s">
        <v>99</v>
      </c>
      <c r="J2039" s="44">
        <v>-16.899999999999999</v>
      </c>
      <c r="K2039" s="39" t="s">
        <v>100</v>
      </c>
      <c r="L2039" s="39" t="s">
        <v>64</v>
      </c>
      <c r="M2039" s="39" t="str">
        <f>+VLOOKUP(C2039/1,Map!A:B,2,FALSE)</f>
        <v>Other revenue - late payment charge</v>
      </c>
      <c r="N2039" s="39" t="str">
        <f>+VLOOKUP(L2039/1,Map!E:G,3,FALSE)</f>
        <v>KY-NORTH</v>
      </c>
    </row>
    <row r="2040" spans="1:14" hidden="1">
      <c r="A2040" s="39" t="s">
        <v>95</v>
      </c>
      <c r="B2040" s="39" t="s">
        <v>96</v>
      </c>
      <c r="C2040" s="39" t="s">
        <v>56</v>
      </c>
      <c r="D2040" s="43">
        <v>43241</v>
      </c>
      <c r="E2040" s="39" t="s">
        <v>35</v>
      </c>
      <c r="F2040" s="39" t="s">
        <v>47</v>
      </c>
      <c r="G2040" s="39" t="s">
        <v>275</v>
      </c>
      <c r="H2040" s="39" t="s">
        <v>1641</v>
      </c>
      <c r="I2040" s="39" t="s">
        <v>244</v>
      </c>
      <c r="J2040" s="44">
        <v>1.62</v>
      </c>
      <c r="K2040" s="39" t="s">
        <v>100</v>
      </c>
      <c r="L2040" s="39" t="s">
        <v>60</v>
      </c>
      <c r="M2040" s="39" t="str">
        <f>+VLOOKUP(C2040/1,Map!A:B,2,FALSE)</f>
        <v>Other revenue - late payment charge</v>
      </c>
      <c r="N2040" s="39" t="str">
        <f>+VLOOKUP(L2040/1,Map!E:G,3,FALSE)</f>
        <v>KY-CENTRAL</v>
      </c>
    </row>
    <row r="2041" spans="1:14" hidden="1">
      <c r="A2041" s="39" t="s">
        <v>95</v>
      </c>
      <c r="B2041" s="39" t="s">
        <v>96</v>
      </c>
      <c r="C2041" s="39" t="s">
        <v>56</v>
      </c>
      <c r="D2041" s="43">
        <v>43244</v>
      </c>
      <c r="E2041" s="39" t="s">
        <v>35</v>
      </c>
      <c r="F2041" s="39" t="s">
        <v>47</v>
      </c>
      <c r="G2041" s="39" t="s">
        <v>275</v>
      </c>
      <c r="H2041" s="39" t="s">
        <v>1642</v>
      </c>
      <c r="I2041" s="39" t="s">
        <v>244</v>
      </c>
      <c r="J2041" s="44">
        <v>46.48</v>
      </c>
      <c r="K2041" s="39" t="s">
        <v>100</v>
      </c>
      <c r="L2041" s="39" t="s">
        <v>60</v>
      </c>
      <c r="M2041" s="39" t="str">
        <f>+VLOOKUP(C2041/1,Map!A:B,2,FALSE)</f>
        <v>Other revenue - late payment charge</v>
      </c>
      <c r="N2041" s="39" t="str">
        <f>+VLOOKUP(L2041/1,Map!E:G,3,FALSE)</f>
        <v>KY-CENTRAL</v>
      </c>
    </row>
    <row r="2042" spans="1:14" hidden="1">
      <c r="A2042" s="39" t="s">
        <v>95</v>
      </c>
      <c r="B2042" s="39" t="s">
        <v>96</v>
      </c>
      <c r="C2042" s="39" t="s">
        <v>56</v>
      </c>
      <c r="D2042" s="43">
        <v>43221</v>
      </c>
      <c r="E2042" s="39" t="s">
        <v>35</v>
      </c>
      <c r="F2042" s="39" t="s">
        <v>47</v>
      </c>
      <c r="G2042" s="39" t="s">
        <v>275</v>
      </c>
      <c r="H2042" s="39" t="s">
        <v>1643</v>
      </c>
      <c r="I2042" s="39" t="s">
        <v>244</v>
      </c>
      <c r="J2042" s="44">
        <v>1.23</v>
      </c>
      <c r="K2042" s="39" t="s">
        <v>100</v>
      </c>
      <c r="L2042" s="39" t="s">
        <v>60</v>
      </c>
      <c r="M2042" s="39" t="str">
        <f>+VLOOKUP(C2042/1,Map!A:B,2,FALSE)</f>
        <v>Other revenue - late payment charge</v>
      </c>
      <c r="N2042" s="39" t="str">
        <f>+VLOOKUP(L2042/1,Map!E:G,3,FALSE)</f>
        <v>KY-CENTRAL</v>
      </c>
    </row>
    <row r="2043" spans="1:14" hidden="1">
      <c r="A2043" s="39" t="s">
        <v>95</v>
      </c>
      <c r="B2043" s="39" t="s">
        <v>96</v>
      </c>
      <c r="C2043" s="39" t="s">
        <v>56</v>
      </c>
      <c r="D2043" s="43">
        <v>43229</v>
      </c>
      <c r="E2043" s="39" t="s">
        <v>35</v>
      </c>
      <c r="F2043" s="39" t="s">
        <v>47</v>
      </c>
      <c r="G2043" s="39" t="s">
        <v>275</v>
      </c>
      <c r="H2043" s="39" t="s">
        <v>1644</v>
      </c>
      <c r="I2043" s="39" t="s">
        <v>244</v>
      </c>
      <c r="J2043" s="44">
        <v>2.93</v>
      </c>
      <c r="K2043" s="39" t="s">
        <v>100</v>
      </c>
      <c r="L2043" s="39" t="s">
        <v>60</v>
      </c>
      <c r="M2043" s="39" t="str">
        <f>+VLOOKUP(C2043/1,Map!A:B,2,FALSE)</f>
        <v>Other revenue - late payment charge</v>
      </c>
      <c r="N2043" s="39" t="str">
        <f>+VLOOKUP(L2043/1,Map!E:G,3,FALSE)</f>
        <v>KY-CENTRAL</v>
      </c>
    </row>
    <row r="2044" spans="1:14" hidden="1">
      <c r="A2044" s="39" t="s">
        <v>95</v>
      </c>
      <c r="B2044" s="39" t="s">
        <v>96</v>
      </c>
      <c r="C2044" s="39" t="s">
        <v>56</v>
      </c>
      <c r="D2044" s="43">
        <v>43243</v>
      </c>
      <c r="E2044" s="39" t="s">
        <v>35</v>
      </c>
      <c r="F2044" s="39" t="s">
        <v>47</v>
      </c>
      <c r="G2044" s="39" t="s">
        <v>275</v>
      </c>
      <c r="H2044" s="39" t="s">
        <v>1645</v>
      </c>
      <c r="I2044" s="39" t="s">
        <v>244</v>
      </c>
      <c r="J2044" s="44">
        <v>0.02</v>
      </c>
      <c r="K2044" s="39" t="s">
        <v>100</v>
      </c>
      <c r="L2044" s="39" t="s">
        <v>60</v>
      </c>
      <c r="M2044" s="39" t="str">
        <f>+VLOOKUP(C2044/1,Map!A:B,2,FALSE)</f>
        <v>Other revenue - late payment charge</v>
      </c>
      <c r="N2044" s="39" t="str">
        <f>+VLOOKUP(L2044/1,Map!E:G,3,FALSE)</f>
        <v>KY-CENTRAL</v>
      </c>
    </row>
    <row r="2045" spans="1:14" hidden="1">
      <c r="A2045" s="39" t="s">
        <v>95</v>
      </c>
      <c r="B2045" s="39" t="s">
        <v>96</v>
      </c>
      <c r="C2045" s="39" t="s">
        <v>56</v>
      </c>
      <c r="D2045" s="43">
        <v>43243</v>
      </c>
      <c r="E2045" s="39" t="s">
        <v>35</v>
      </c>
      <c r="F2045" s="39" t="s">
        <v>47</v>
      </c>
      <c r="G2045" s="39" t="s">
        <v>275</v>
      </c>
      <c r="H2045" s="39" t="s">
        <v>1646</v>
      </c>
      <c r="I2045" s="39" t="s">
        <v>99</v>
      </c>
      <c r="J2045" s="44">
        <v>-15.41</v>
      </c>
      <c r="K2045" s="39" t="s">
        <v>100</v>
      </c>
      <c r="L2045" s="39" t="s">
        <v>60</v>
      </c>
      <c r="M2045" s="39" t="str">
        <f>+VLOOKUP(C2045/1,Map!A:B,2,FALSE)</f>
        <v>Other revenue - late payment charge</v>
      </c>
      <c r="N2045" s="39" t="str">
        <f>+VLOOKUP(L2045/1,Map!E:G,3,FALSE)</f>
        <v>KY-CENTRAL</v>
      </c>
    </row>
    <row r="2046" spans="1:14" hidden="1">
      <c r="A2046" s="39" t="s">
        <v>95</v>
      </c>
      <c r="B2046" s="39" t="s">
        <v>96</v>
      </c>
      <c r="C2046" s="39" t="s">
        <v>56</v>
      </c>
      <c r="D2046" s="43">
        <v>43244</v>
      </c>
      <c r="E2046" s="39" t="s">
        <v>35</v>
      </c>
      <c r="F2046" s="39" t="s">
        <v>47</v>
      </c>
      <c r="G2046" s="39" t="s">
        <v>275</v>
      </c>
      <c r="H2046" s="39" t="s">
        <v>1647</v>
      </c>
      <c r="I2046" s="39" t="s">
        <v>99</v>
      </c>
      <c r="J2046" s="44">
        <v>-22.58</v>
      </c>
      <c r="K2046" s="39" t="s">
        <v>100</v>
      </c>
      <c r="L2046" s="39" t="s">
        <v>60</v>
      </c>
      <c r="M2046" s="39" t="str">
        <f>+VLOOKUP(C2046/1,Map!A:B,2,FALSE)</f>
        <v>Other revenue - late payment charge</v>
      </c>
      <c r="N2046" s="39" t="str">
        <f>+VLOOKUP(L2046/1,Map!E:G,3,FALSE)</f>
        <v>KY-CENTRAL</v>
      </c>
    </row>
    <row r="2047" spans="1:14" hidden="1">
      <c r="A2047" s="39" t="s">
        <v>95</v>
      </c>
      <c r="B2047" s="39" t="s">
        <v>96</v>
      </c>
      <c r="C2047" s="39" t="s">
        <v>56</v>
      </c>
      <c r="D2047" s="43">
        <v>43245</v>
      </c>
      <c r="E2047" s="39" t="s">
        <v>35</v>
      </c>
      <c r="F2047" s="39" t="s">
        <v>47</v>
      </c>
      <c r="G2047" s="39" t="s">
        <v>275</v>
      </c>
      <c r="H2047" s="39" t="s">
        <v>1648</v>
      </c>
      <c r="I2047" s="39" t="s">
        <v>99</v>
      </c>
      <c r="J2047" s="44">
        <v>-22.23</v>
      </c>
      <c r="K2047" s="39" t="s">
        <v>100</v>
      </c>
      <c r="L2047" s="39" t="s">
        <v>64</v>
      </c>
      <c r="M2047" s="39" t="str">
        <f>+VLOOKUP(C2047/1,Map!A:B,2,FALSE)</f>
        <v>Other revenue - late payment charge</v>
      </c>
      <c r="N2047" s="39" t="str">
        <f>+VLOOKUP(L2047/1,Map!E:G,3,FALSE)</f>
        <v>KY-NORTH</v>
      </c>
    </row>
    <row r="2048" spans="1:14" hidden="1">
      <c r="A2048" s="39" t="s">
        <v>95</v>
      </c>
      <c r="B2048" s="39" t="s">
        <v>96</v>
      </c>
      <c r="C2048" s="39" t="s">
        <v>56</v>
      </c>
      <c r="D2048" s="43">
        <v>43245</v>
      </c>
      <c r="E2048" s="39" t="s">
        <v>35</v>
      </c>
      <c r="F2048" s="39" t="s">
        <v>47</v>
      </c>
      <c r="G2048" s="39" t="s">
        <v>275</v>
      </c>
      <c r="H2048" s="39" t="s">
        <v>1648</v>
      </c>
      <c r="I2048" s="39" t="s">
        <v>99</v>
      </c>
      <c r="J2048" s="44">
        <v>-1.69</v>
      </c>
      <c r="K2048" s="39" t="s">
        <v>100</v>
      </c>
      <c r="L2048" s="39" t="s">
        <v>58</v>
      </c>
      <c r="M2048" s="39" t="str">
        <f>+VLOOKUP(C2048/1,Map!A:B,2,FALSE)</f>
        <v>Other revenue - late payment charge</v>
      </c>
      <c r="N2048" s="39" t="str">
        <f>+VLOOKUP(L2048/1,Map!E:G,3,FALSE)</f>
        <v>KY-CORPORATE</v>
      </c>
    </row>
    <row r="2049" spans="1:14" hidden="1">
      <c r="A2049" s="39" t="s">
        <v>95</v>
      </c>
      <c r="B2049" s="39" t="s">
        <v>96</v>
      </c>
      <c r="C2049" s="39" t="s">
        <v>56</v>
      </c>
      <c r="D2049" s="43">
        <v>43245</v>
      </c>
      <c r="E2049" s="39" t="s">
        <v>35</v>
      </c>
      <c r="F2049" s="39" t="s">
        <v>47</v>
      </c>
      <c r="G2049" s="39" t="s">
        <v>275</v>
      </c>
      <c r="H2049" s="39" t="s">
        <v>1648</v>
      </c>
      <c r="I2049" s="39" t="s">
        <v>99</v>
      </c>
      <c r="J2049" s="44">
        <v>-2153.0700000000002</v>
      </c>
      <c r="K2049" s="39" t="s">
        <v>100</v>
      </c>
      <c r="L2049" s="39" t="s">
        <v>60</v>
      </c>
      <c r="M2049" s="39" t="str">
        <f>+VLOOKUP(C2049/1,Map!A:B,2,FALSE)</f>
        <v>Other revenue - late payment charge</v>
      </c>
      <c r="N2049" s="39" t="str">
        <f>+VLOOKUP(L2049/1,Map!E:G,3,FALSE)</f>
        <v>KY-CENTRAL</v>
      </c>
    </row>
    <row r="2050" spans="1:14" hidden="1">
      <c r="A2050" s="39" t="s">
        <v>95</v>
      </c>
      <c r="B2050" s="39" t="s">
        <v>96</v>
      </c>
      <c r="C2050" s="39" t="s">
        <v>56</v>
      </c>
      <c r="D2050" s="43">
        <v>43234</v>
      </c>
      <c r="E2050" s="39" t="s">
        <v>35</v>
      </c>
      <c r="F2050" s="39" t="s">
        <v>47</v>
      </c>
      <c r="G2050" s="39" t="s">
        <v>275</v>
      </c>
      <c r="H2050" s="39" t="s">
        <v>1649</v>
      </c>
      <c r="I2050" s="39" t="s">
        <v>244</v>
      </c>
      <c r="J2050" s="44">
        <v>4.1900000000000004</v>
      </c>
      <c r="K2050" s="39" t="s">
        <v>100</v>
      </c>
      <c r="L2050" s="39" t="s">
        <v>60</v>
      </c>
      <c r="M2050" s="39" t="str">
        <f>+VLOOKUP(C2050/1,Map!A:B,2,FALSE)</f>
        <v>Other revenue - late payment charge</v>
      </c>
      <c r="N2050" s="39" t="str">
        <f>+VLOOKUP(L2050/1,Map!E:G,3,FALSE)</f>
        <v>KY-CENTRAL</v>
      </c>
    </row>
    <row r="2051" spans="1:14" hidden="1">
      <c r="A2051" s="39" t="s">
        <v>95</v>
      </c>
      <c r="B2051" s="39" t="s">
        <v>96</v>
      </c>
      <c r="C2051" s="39" t="s">
        <v>56</v>
      </c>
      <c r="D2051" s="43">
        <v>43242</v>
      </c>
      <c r="E2051" s="39" t="s">
        <v>35</v>
      </c>
      <c r="F2051" s="39" t="s">
        <v>47</v>
      </c>
      <c r="G2051" s="39" t="s">
        <v>275</v>
      </c>
      <c r="H2051" s="39" t="s">
        <v>1650</v>
      </c>
      <c r="I2051" s="39" t="s">
        <v>244</v>
      </c>
      <c r="J2051" s="44">
        <v>0.7</v>
      </c>
      <c r="K2051" s="39" t="s">
        <v>100</v>
      </c>
      <c r="L2051" s="39" t="s">
        <v>60</v>
      </c>
      <c r="M2051" s="39" t="str">
        <f>+VLOOKUP(C2051/1,Map!A:B,2,FALSE)</f>
        <v>Other revenue - late payment charge</v>
      </c>
      <c r="N2051" s="39" t="str">
        <f>+VLOOKUP(L2051/1,Map!E:G,3,FALSE)</f>
        <v>KY-CENTRAL</v>
      </c>
    </row>
    <row r="2052" spans="1:14" hidden="1">
      <c r="A2052" s="39" t="s">
        <v>95</v>
      </c>
      <c r="B2052" s="39" t="s">
        <v>96</v>
      </c>
      <c r="C2052" s="39" t="s">
        <v>56</v>
      </c>
      <c r="D2052" s="43">
        <v>43244</v>
      </c>
      <c r="E2052" s="39" t="s">
        <v>35</v>
      </c>
      <c r="F2052" s="39" t="s">
        <v>47</v>
      </c>
      <c r="G2052" s="39" t="s">
        <v>275</v>
      </c>
      <c r="H2052" s="39" t="s">
        <v>1651</v>
      </c>
      <c r="I2052" s="39" t="s">
        <v>244</v>
      </c>
      <c r="J2052" s="44">
        <v>100.21</v>
      </c>
      <c r="K2052" s="39" t="s">
        <v>100</v>
      </c>
      <c r="L2052" s="39" t="s">
        <v>60</v>
      </c>
      <c r="M2052" s="39" t="str">
        <f>+VLOOKUP(C2052/1,Map!A:B,2,FALSE)</f>
        <v>Other revenue - late payment charge</v>
      </c>
      <c r="N2052" s="39" t="str">
        <f>+VLOOKUP(L2052/1,Map!E:G,3,FALSE)</f>
        <v>KY-CENTRAL</v>
      </c>
    </row>
    <row r="2053" spans="1:14" hidden="1">
      <c r="A2053" s="39" t="s">
        <v>95</v>
      </c>
      <c r="B2053" s="39" t="s">
        <v>96</v>
      </c>
      <c r="C2053" s="39" t="s">
        <v>56</v>
      </c>
      <c r="D2053" s="43">
        <v>43245</v>
      </c>
      <c r="E2053" s="39" t="s">
        <v>35</v>
      </c>
      <c r="F2053" s="39" t="s">
        <v>47</v>
      </c>
      <c r="G2053" s="39" t="s">
        <v>275</v>
      </c>
      <c r="H2053" s="39" t="s">
        <v>1652</v>
      </c>
      <c r="I2053" s="39" t="s">
        <v>244</v>
      </c>
      <c r="J2053" s="44">
        <v>1.96</v>
      </c>
      <c r="K2053" s="39" t="s">
        <v>100</v>
      </c>
      <c r="L2053" s="39" t="s">
        <v>60</v>
      </c>
      <c r="M2053" s="39" t="str">
        <f>+VLOOKUP(C2053/1,Map!A:B,2,FALSE)</f>
        <v>Other revenue - late payment charge</v>
      </c>
      <c r="N2053" s="39" t="str">
        <f>+VLOOKUP(L2053/1,Map!E:G,3,FALSE)</f>
        <v>KY-CENTRAL</v>
      </c>
    </row>
    <row r="2054" spans="1:14" hidden="1">
      <c r="A2054" s="39" t="s">
        <v>95</v>
      </c>
      <c r="B2054" s="39" t="s">
        <v>96</v>
      </c>
      <c r="C2054" s="39" t="s">
        <v>56</v>
      </c>
      <c r="D2054" s="43">
        <v>43236</v>
      </c>
      <c r="E2054" s="39" t="s">
        <v>35</v>
      </c>
      <c r="F2054" s="39" t="s">
        <v>47</v>
      </c>
      <c r="G2054" s="39" t="s">
        <v>275</v>
      </c>
      <c r="H2054" s="39" t="s">
        <v>1653</v>
      </c>
      <c r="I2054" s="39" t="s">
        <v>244</v>
      </c>
      <c r="J2054" s="44">
        <v>1.47</v>
      </c>
      <c r="K2054" s="39" t="s">
        <v>100</v>
      </c>
      <c r="L2054" s="39" t="s">
        <v>60</v>
      </c>
      <c r="M2054" s="39" t="str">
        <f>+VLOOKUP(C2054/1,Map!A:B,2,FALSE)</f>
        <v>Other revenue - late payment charge</v>
      </c>
      <c r="N2054" s="39" t="str">
        <f>+VLOOKUP(L2054/1,Map!E:G,3,FALSE)</f>
        <v>KY-CENTRAL</v>
      </c>
    </row>
    <row r="2055" spans="1:14" hidden="1">
      <c r="A2055" s="39" t="s">
        <v>95</v>
      </c>
      <c r="B2055" s="39" t="s">
        <v>96</v>
      </c>
      <c r="C2055" s="39" t="s">
        <v>56</v>
      </c>
      <c r="D2055" s="43">
        <v>43242</v>
      </c>
      <c r="E2055" s="39" t="s">
        <v>35</v>
      </c>
      <c r="F2055" s="39" t="s">
        <v>47</v>
      </c>
      <c r="G2055" s="39" t="s">
        <v>275</v>
      </c>
      <c r="H2055" s="39" t="s">
        <v>1654</v>
      </c>
      <c r="I2055" s="39" t="s">
        <v>244</v>
      </c>
      <c r="J2055" s="44">
        <v>2.4</v>
      </c>
      <c r="K2055" s="39" t="s">
        <v>100</v>
      </c>
      <c r="L2055" s="39" t="s">
        <v>60</v>
      </c>
      <c r="M2055" s="39" t="str">
        <f>+VLOOKUP(C2055/1,Map!A:B,2,FALSE)</f>
        <v>Other revenue - late payment charge</v>
      </c>
      <c r="N2055" s="39" t="str">
        <f>+VLOOKUP(L2055/1,Map!E:G,3,FALSE)</f>
        <v>KY-CENTRAL</v>
      </c>
    </row>
    <row r="2056" spans="1:14" hidden="1">
      <c r="A2056" s="39" t="s">
        <v>95</v>
      </c>
      <c r="B2056" s="39" t="s">
        <v>96</v>
      </c>
      <c r="C2056" s="39" t="s">
        <v>56</v>
      </c>
      <c r="D2056" s="43">
        <v>43245</v>
      </c>
      <c r="E2056" s="39" t="s">
        <v>35</v>
      </c>
      <c r="F2056" s="39" t="s">
        <v>47</v>
      </c>
      <c r="G2056" s="39" t="s">
        <v>275</v>
      </c>
      <c r="H2056" s="39" t="s">
        <v>1655</v>
      </c>
      <c r="I2056" s="39" t="s">
        <v>244</v>
      </c>
      <c r="J2056" s="44">
        <v>1.84</v>
      </c>
      <c r="K2056" s="39" t="s">
        <v>100</v>
      </c>
      <c r="L2056" s="39" t="s">
        <v>60</v>
      </c>
      <c r="M2056" s="39" t="str">
        <f>+VLOOKUP(C2056/1,Map!A:B,2,FALSE)</f>
        <v>Other revenue - late payment charge</v>
      </c>
      <c r="N2056" s="39" t="str">
        <f>+VLOOKUP(L2056/1,Map!E:G,3,FALSE)</f>
        <v>KY-CENTRAL</v>
      </c>
    </row>
    <row r="2057" spans="1:14" hidden="1">
      <c r="A2057" s="39" t="s">
        <v>95</v>
      </c>
      <c r="B2057" s="39" t="s">
        <v>96</v>
      </c>
      <c r="C2057" s="39" t="s">
        <v>56</v>
      </c>
      <c r="D2057" s="43">
        <v>43249</v>
      </c>
      <c r="E2057" s="39" t="s">
        <v>35</v>
      </c>
      <c r="F2057" s="39" t="s">
        <v>47</v>
      </c>
      <c r="G2057" s="39" t="s">
        <v>275</v>
      </c>
      <c r="H2057" s="39" t="s">
        <v>1656</v>
      </c>
      <c r="I2057" s="39" t="s">
        <v>99</v>
      </c>
      <c r="J2057" s="44">
        <v>-1635.04</v>
      </c>
      <c r="K2057" s="39" t="s">
        <v>100</v>
      </c>
      <c r="L2057" s="39" t="s">
        <v>60</v>
      </c>
      <c r="M2057" s="39" t="str">
        <f>+VLOOKUP(C2057/1,Map!A:B,2,FALSE)</f>
        <v>Other revenue - late payment charge</v>
      </c>
      <c r="N2057" s="39" t="str">
        <f>+VLOOKUP(L2057/1,Map!E:G,3,FALSE)</f>
        <v>KY-CENTRAL</v>
      </c>
    </row>
    <row r="2058" spans="1:14" hidden="1">
      <c r="A2058" s="39" t="s">
        <v>95</v>
      </c>
      <c r="B2058" s="39" t="s">
        <v>96</v>
      </c>
      <c r="C2058" s="39" t="s">
        <v>56</v>
      </c>
      <c r="D2058" s="43">
        <v>43245</v>
      </c>
      <c r="E2058" s="39" t="s">
        <v>35</v>
      </c>
      <c r="F2058" s="39" t="s">
        <v>47</v>
      </c>
      <c r="G2058" s="39" t="s">
        <v>275</v>
      </c>
      <c r="H2058" s="39" t="s">
        <v>1657</v>
      </c>
      <c r="I2058" s="39" t="s">
        <v>244</v>
      </c>
      <c r="J2058" s="44">
        <v>29.93</v>
      </c>
      <c r="K2058" s="39" t="s">
        <v>100</v>
      </c>
      <c r="L2058" s="39" t="s">
        <v>60</v>
      </c>
      <c r="M2058" s="39" t="str">
        <f>+VLOOKUP(C2058/1,Map!A:B,2,FALSE)</f>
        <v>Other revenue - late payment charge</v>
      </c>
      <c r="N2058" s="39" t="str">
        <f>+VLOOKUP(L2058/1,Map!E:G,3,FALSE)</f>
        <v>KY-CENTRAL</v>
      </c>
    </row>
    <row r="2059" spans="1:14" hidden="1">
      <c r="A2059" s="39" t="s">
        <v>95</v>
      </c>
      <c r="B2059" s="39" t="s">
        <v>96</v>
      </c>
      <c r="C2059" s="39" t="s">
        <v>56</v>
      </c>
      <c r="D2059" s="43">
        <v>43246</v>
      </c>
      <c r="E2059" s="39" t="s">
        <v>35</v>
      </c>
      <c r="F2059" s="39" t="s">
        <v>47</v>
      </c>
      <c r="G2059" s="39" t="s">
        <v>275</v>
      </c>
      <c r="H2059" s="39" t="s">
        <v>1658</v>
      </c>
      <c r="I2059" s="39" t="s">
        <v>244</v>
      </c>
      <c r="J2059" s="44">
        <v>7.24</v>
      </c>
      <c r="K2059" s="39" t="s">
        <v>100</v>
      </c>
      <c r="L2059" s="39" t="s">
        <v>60</v>
      </c>
      <c r="M2059" s="39" t="str">
        <f>+VLOOKUP(C2059/1,Map!A:B,2,FALSE)</f>
        <v>Other revenue - late payment charge</v>
      </c>
      <c r="N2059" s="39" t="str">
        <f>+VLOOKUP(L2059/1,Map!E:G,3,FALSE)</f>
        <v>KY-CENTRAL</v>
      </c>
    </row>
    <row r="2060" spans="1:14" hidden="1">
      <c r="A2060" s="39" t="s">
        <v>95</v>
      </c>
      <c r="B2060" s="39" t="s">
        <v>96</v>
      </c>
      <c r="C2060" s="39" t="s">
        <v>56</v>
      </c>
      <c r="D2060" s="43">
        <v>43249</v>
      </c>
      <c r="E2060" s="39" t="s">
        <v>35</v>
      </c>
      <c r="F2060" s="39" t="s">
        <v>47</v>
      </c>
      <c r="G2060" s="39" t="s">
        <v>275</v>
      </c>
      <c r="H2060" s="39" t="s">
        <v>1659</v>
      </c>
      <c r="I2060" s="39" t="s">
        <v>244</v>
      </c>
      <c r="J2060" s="44">
        <v>1.18</v>
      </c>
      <c r="K2060" s="39" t="s">
        <v>100</v>
      </c>
      <c r="L2060" s="39" t="s">
        <v>60</v>
      </c>
      <c r="M2060" s="39" t="str">
        <f>+VLOOKUP(C2060/1,Map!A:B,2,FALSE)</f>
        <v>Other revenue - late payment charge</v>
      </c>
      <c r="N2060" s="39" t="str">
        <f>+VLOOKUP(L2060/1,Map!E:G,3,FALSE)</f>
        <v>KY-CENTRAL</v>
      </c>
    </row>
    <row r="2061" spans="1:14" hidden="1">
      <c r="A2061" s="39" t="s">
        <v>95</v>
      </c>
      <c r="B2061" s="39" t="s">
        <v>96</v>
      </c>
      <c r="C2061" s="39" t="s">
        <v>56</v>
      </c>
      <c r="D2061" s="43">
        <v>43249</v>
      </c>
      <c r="E2061" s="39" t="s">
        <v>35</v>
      </c>
      <c r="F2061" s="39" t="s">
        <v>47</v>
      </c>
      <c r="G2061" s="39" t="s">
        <v>275</v>
      </c>
      <c r="H2061" s="39" t="s">
        <v>1660</v>
      </c>
      <c r="I2061" s="39" t="s">
        <v>244</v>
      </c>
      <c r="J2061" s="44">
        <v>99.76</v>
      </c>
      <c r="K2061" s="39" t="s">
        <v>100</v>
      </c>
      <c r="L2061" s="39" t="s">
        <v>60</v>
      </c>
      <c r="M2061" s="39" t="str">
        <f>+VLOOKUP(C2061/1,Map!A:B,2,FALSE)</f>
        <v>Other revenue - late payment charge</v>
      </c>
      <c r="N2061" s="39" t="str">
        <f>+VLOOKUP(L2061/1,Map!E:G,3,FALSE)</f>
        <v>KY-CENTRAL</v>
      </c>
    </row>
    <row r="2062" spans="1:14" hidden="1">
      <c r="A2062" s="39" t="s">
        <v>95</v>
      </c>
      <c r="B2062" s="39" t="s">
        <v>96</v>
      </c>
      <c r="C2062" s="39" t="s">
        <v>56</v>
      </c>
      <c r="D2062" s="43">
        <v>43245</v>
      </c>
      <c r="E2062" s="39" t="s">
        <v>35</v>
      </c>
      <c r="F2062" s="39" t="s">
        <v>47</v>
      </c>
      <c r="G2062" s="39" t="s">
        <v>275</v>
      </c>
      <c r="H2062" s="39" t="s">
        <v>1661</v>
      </c>
      <c r="I2062" s="39" t="s">
        <v>99</v>
      </c>
      <c r="J2062" s="44">
        <v>-342.07</v>
      </c>
      <c r="K2062" s="39" t="s">
        <v>100</v>
      </c>
      <c r="L2062" s="39" t="s">
        <v>60</v>
      </c>
      <c r="M2062" s="39" t="str">
        <f>+VLOOKUP(C2062/1,Map!A:B,2,FALSE)</f>
        <v>Other revenue - late payment charge</v>
      </c>
      <c r="N2062" s="39" t="str">
        <f>+VLOOKUP(L2062/1,Map!E:G,3,FALSE)</f>
        <v>KY-CENTRAL</v>
      </c>
    </row>
    <row r="2063" spans="1:14" hidden="1">
      <c r="A2063" s="39" t="s">
        <v>95</v>
      </c>
      <c r="B2063" s="39" t="s">
        <v>96</v>
      </c>
      <c r="C2063" s="39" t="s">
        <v>56</v>
      </c>
      <c r="D2063" s="43">
        <v>43249</v>
      </c>
      <c r="E2063" s="39" t="s">
        <v>35</v>
      </c>
      <c r="F2063" s="39" t="s">
        <v>47</v>
      </c>
      <c r="G2063" s="39" t="s">
        <v>275</v>
      </c>
      <c r="H2063" s="39" t="s">
        <v>1662</v>
      </c>
      <c r="I2063" s="39" t="s">
        <v>99</v>
      </c>
      <c r="J2063" s="44">
        <v>-2803.03</v>
      </c>
      <c r="K2063" s="39" t="s">
        <v>100</v>
      </c>
      <c r="L2063" s="39" t="s">
        <v>60</v>
      </c>
      <c r="M2063" s="39" t="str">
        <f>+VLOOKUP(C2063/1,Map!A:B,2,FALSE)</f>
        <v>Other revenue - late payment charge</v>
      </c>
      <c r="N2063" s="39" t="str">
        <f>+VLOOKUP(L2063/1,Map!E:G,3,FALSE)</f>
        <v>KY-CENTRAL</v>
      </c>
    </row>
    <row r="2064" spans="1:14" hidden="1">
      <c r="A2064" s="39" t="s">
        <v>95</v>
      </c>
      <c r="B2064" s="39" t="s">
        <v>96</v>
      </c>
      <c r="C2064" s="39" t="s">
        <v>56</v>
      </c>
      <c r="D2064" s="43">
        <v>43249</v>
      </c>
      <c r="E2064" s="39" t="s">
        <v>35</v>
      </c>
      <c r="F2064" s="39" t="s">
        <v>47</v>
      </c>
      <c r="G2064" s="39" t="s">
        <v>275</v>
      </c>
      <c r="H2064" s="39" t="s">
        <v>1663</v>
      </c>
      <c r="I2064" s="39" t="s">
        <v>99</v>
      </c>
      <c r="J2064" s="44">
        <v>-24.39</v>
      </c>
      <c r="K2064" s="39" t="s">
        <v>100</v>
      </c>
      <c r="L2064" s="39" t="s">
        <v>60</v>
      </c>
      <c r="M2064" s="39" t="str">
        <f>+VLOOKUP(C2064/1,Map!A:B,2,FALSE)</f>
        <v>Other revenue - late payment charge</v>
      </c>
      <c r="N2064" s="39" t="str">
        <f>+VLOOKUP(L2064/1,Map!E:G,3,FALSE)</f>
        <v>KY-CENTRAL</v>
      </c>
    </row>
    <row r="2065" spans="1:14" hidden="1">
      <c r="A2065" s="39" t="s">
        <v>95</v>
      </c>
      <c r="B2065" s="39" t="s">
        <v>96</v>
      </c>
      <c r="C2065" s="39" t="s">
        <v>56</v>
      </c>
      <c r="D2065" s="43">
        <v>43250</v>
      </c>
      <c r="E2065" s="39" t="s">
        <v>35</v>
      </c>
      <c r="F2065" s="39" t="s">
        <v>47</v>
      </c>
      <c r="G2065" s="39" t="s">
        <v>275</v>
      </c>
      <c r="H2065" s="39" t="s">
        <v>1664</v>
      </c>
      <c r="I2065" s="39" t="s">
        <v>99</v>
      </c>
      <c r="J2065" s="44">
        <v>-154.6</v>
      </c>
      <c r="K2065" s="39" t="s">
        <v>100</v>
      </c>
      <c r="L2065" s="39" t="s">
        <v>60</v>
      </c>
      <c r="M2065" s="39" t="str">
        <f>+VLOOKUP(C2065/1,Map!A:B,2,FALSE)</f>
        <v>Other revenue - late payment charge</v>
      </c>
      <c r="N2065" s="39" t="str">
        <f>+VLOOKUP(L2065/1,Map!E:G,3,FALSE)</f>
        <v>KY-CENTRAL</v>
      </c>
    </row>
    <row r="2066" spans="1:14" hidden="1">
      <c r="A2066" s="39" t="s">
        <v>95</v>
      </c>
      <c r="B2066" s="39" t="s">
        <v>96</v>
      </c>
      <c r="C2066" s="39" t="s">
        <v>56</v>
      </c>
      <c r="D2066" s="43">
        <v>43250</v>
      </c>
      <c r="E2066" s="39" t="s">
        <v>35</v>
      </c>
      <c r="F2066" s="39" t="s">
        <v>47</v>
      </c>
      <c r="G2066" s="39" t="s">
        <v>275</v>
      </c>
      <c r="H2066" s="39" t="s">
        <v>1665</v>
      </c>
      <c r="I2066" s="39" t="s">
        <v>244</v>
      </c>
      <c r="J2066" s="44">
        <v>3.11</v>
      </c>
      <c r="K2066" s="39" t="s">
        <v>100</v>
      </c>
      <c r="L2066" s="39" t="s">
        <v>60</v>
      </c>
      <c r="M2066" s="39" t="str">
        <f>+VLOOKUP(C2066/1,Map!A:B,2,FALSE)</f>
        <v>Other revenue - late payment charge</v>
      </c>
      <c r="N2066" s="39" t="str">
        <f>+VLOOKUP(L2066/1,Map!E:G,3,FALSE)</f>
        <v>KY-CENTRAL</v>
      </c>
    </row>
    <row r="2067" spans="1:14" hidden="1">
      <c r="A2067" s="39" t="s">
        <v>95</v>
      </c>
      <c r="B2067" s="39" t="s">
        <v>96</v>
      </c>
      <c r="C2067" s="39" t="s">
        <v>56</v>
      </c>
      <c r="D2067" s="43">
        <v>43251</v>
      </c>
      <c r="E2067" s="39" t="s">
        <v>35</v>
      </c>
      <c r="F2067" s="39" t="s">
        <v>47</v>
      </c>
      <c r="G2067" s="39" t="s">
        <v>275</v>
      </c>
      <c r="H2067" s="39" t="s">
        <v>1666</v>
      </c>
      <c r="I2067" s="39" t="s">
        <v>99</v>
      </c>
      <c r="J2067" s="44">
        <v>-2.84</v>
      </c>
      <c r="K2067" s="39" t="s">
        <v>100</v>
      </c>
      <c r="L2067" s="39" t="s">
        <v>64</v>
      </c>
      <c r="M2067" s="39" t="str">
        <f>+VLOOKUP(C2067/1,Map!A:B,2,FALSE)</f>
        <v>Other revenue - late payment charge</v>
      </c>
      <c r="N2067" s="39" t="str">
        <f>+VLOOKUP(L2067/1,Map!E:G,3,FALSE)</f>
        <v>KY-NORTH</v>
      </c>
    </row>
    <row r="2068" spans="1:14" hidden="1">
      <c r="A2068" s="39" t="s">
        <v>95</v>
      </c>
      <c r="B2068" s="39" t="s">
        <v>96</v>
      </c>
      <c r="C2068" s="39" t="s">
        <v>56</v>
      </c>
      <c r="D2068" s="43">
        <v>43251</v>
      </c>
      <c r="E2068" s="39" t="s">
        <v>35</v>
      </c>
      <c r="F2068" s="39" t="s">
        <v>47</v>
      </c>
      <c r="G2068" s="39" t="s">
        <v>275</v>
      </c>
      <c r="H2068" s="39" t="s">
        <v>1667</v>
      </c>
      <c r="I2068" s="39" t="s">
        <v>99</v>
      </c>
      <c r="J2068" s="44">
        <v>-1919.06</v>
      </c>
      <c r="K2068" s="39" t="s">
        <v>100</v>
      </c>
      <c r="L2068" s="39" t="s">
        <v>60</v>
      </c>
      <c r="M2068" s="39" t="str">
        <f>+VLOOKUP(C2068/1,Map!A:B,2,FALSE)</f>
        <v>Other revenue - late payment charge</v>
      </c>
      <c r="N2068" s="39" t="str">
        <f>+VLOOKUP(L2068/1,Map!E:G,3,FALSE)</f>
        <v>KY-CENTRAL</v>
      </c>
    </row>
    <row r="2069" spans="1:14" hidden="1">
      <c r="A2069" s="39" t="s">
        <v>95</v>
      </c>
      <c r="B2069" s="39" t="s">
        <v>96</v>
      </c>
      <c r="C2069" s="39" t="s">
        <v>56</v>
      </c>
      <c r="D2069" s="43">
        <v>43229</v>
      </c>
      <c r="E2069" s="39" t="s">
        <v>35</v>
      </c>
      <c r="F2069" s="39" t="s">
        <v>47</v>
      </c>
      <c r="G2069" s="39" t="s">
        <v>275</v>
      </c>
      <c r="H2069" s="39" t="s">
        <v>1668</v>
      </c>
      <c r="I2069" s="39" t="s">
        <v>244</v>
      </c>
      <c r="J2069" s="44">
        <v>1.76</v>
      </c>
      <c r="K2069" s="39" t="s">
        <v>100</v>
      </c>
      <c r="L2069" s="39" t="s">
        <v>60</v>
      </c>
      <c r="M2069" s="39" t="str">
        <f>+VLOOKUP(C2069/1,Map!A:B,2,FALSE)</f>
        <v>Other revenue - late payment charge</v>
      </c>
      <c r="N2069" s="39" t="str">
        <f>+VLOOKUP(L2069/1,Map!E:G,3,FALSE)</f>
        <v>KY-CENTRAL</v>
      </c>
    </row>
    <row r="2070" spans="1:14" hidden="1">
      <c r="A2070" s="39" t="s">
        <v>95</v>
      </c>
      <c r="B2070" s="39" t="s">
        <v>96</v>
      </c>
      <c r="C2070" s="39" t="s">
        <v>56</v>
      </c>
      <c r="D2070" s="43">
        <v>43236</v>
      </c>
      <c r="E2070" s="39" t="s">
        <v>35</v>
      </c>
      <c r="F2070" s="39" t="s">
        <v>47</v>
      </c>
      <c r="G2070" s="39" t="s">
        <v>275</v>
      </c>
      <c r="H2070" s="39" t="s">
        <v>1669</v>
      </c>
      <c r="I2070" s="39" t="s">
        <v>244</v>
      </c>
      <c r="J2070" s="44">
        <v>2.74</v>
      </c>
      <c r="K2070" s="39" t="s">
        <v>100</v>
      </c>
      <c r="L2070" s="39" t="s">
        <v>60</v>
      </c>
      <c r="M2070" s="39" t="str">
        <f>+VLOOKUP(C2070/1,Map!A:B,2,FALSE)</f>
        <v>Other revenue - late payment charge</v>
      </c>
      <c r="N2070" s="39" t="str">
        <f>+VLOOKUP(L2070/1,Map!E:G,3,FALSE)</f>
        <v>KY-CENTRAL</v>
      </c>
    </row>
    <row r="2071" spans="1:14" hidden="1">
      <c r="A2071" s="39" t="s">
        <v>95</v>
      </c>
      <c r="B2071" s="39" t="s">
        <v>96</v>
      </c>
      <c r="C2071" s="39" t="s">
        <v>56</v>
      </c>
      <c r="D2071" s="43">
        <v>43250</v>
      </c>
      <c r="E2071" s="39" t="s">
        <v>35</v>
      </c>
      <c r="F2071" s="39" t="s">
        <v>47</v>
      </c>
      <c r="G2071" s="39" t="s">
        <v>275</v>
      </c>
      <c r="H2071" s="39" t="s">
        <v>1670</v>
      </c>
      <c r="I2071" s="39" t="s">
        <v>244</v>
      </c>
      <c r="J2071" s="44">
        <v>29.35</v>
      </c>
      <c r="K2071" s="39" t="s">
        <v>100</v>
      </c>
      <c r="L2071" s="39" t="s">
        <v>60</v>
      </c>
      <c r="M2071" s="39" t="str">
        <f>+VLOOKUP(C2071/1,Map!A:B,2,FALSE)</f>
        <v>Other revenue - late payment charge</v>
      </c>
      <c r="N2071" s="39" t="str">
        <f>+VLOOKUP(L2071/1,Map!E:G,3,FALSE)</f>
        <v>KY-CENTRAL</v>
      </c>
    </row>
    <row r="2072" spans="1:14" hidden="1">
      <c r="A2072" s="39" t="s">
        <v>95</v>
      </c>
      <c r="B2072" s="39" t="s">
        <v>96</v>
      </c>
      <c r="C2072" s="39" t="s">
        <v>56</v>
      </c>
      <c r="D2072" s="43">
        <v>43243</v>
      </c>
      <c r="E2072" s="39" t="s">
        <v>35</v>
      </c>
      <c r="F2072" s="39" t="s">
        <v>47</v>
      </c>
      <c r="G2072" s="39" t="s">
        <v>275</v>
      </c>
      <c r="H2072" s="39" t="s">
        <v>1671</v>
      </c>
      <c r="I2072" s="39" t="s">
        <v>244</v>
      </c>
      <c r="J2072" s="44">
        <v>0.76</v>
      </c>
      <c r="K2072" s="39" t="s">
        <v>100</v>
      </c>
      <c r="L2072" s="39" t="s">
        <v>60</v>
      </c>
      <c r="M2072" s="39" t="str">
        <f>+VLOOKUP(C2072/1,Map!A:B,2,FALSE)</f>
        <v>Other revenue - late payment charge</v>
      </c>
      <c r="N2072" s="39" t="str">
        <f>+VLOOKUP(L2072/1,Map!E:G,3,FALSE)</f>
        <v>KY-CENTRAL</v>
      </c>
    </row>
    <row r="2073" spans="1:14" hidden="1">
      <c r="A2073" s="39" t="s">
        <v>95</v>
      </c>
      <c r="B2073" s="39" t="s">
        <v>96</v>
      </c>
      <c r="C2073" s="39" t="s">
        <v>56</v>
      </c>
      <c r="D2073" s="43">
        <v>43250</v>
      </c>
      <c r="E2073" s="39" t="s">
        <v>35</v>
      </c>
      <c r="F2073" s="39" t="s">
        <v>47</v>
      </c>
      <c r="G2073" s="39" t="s">
        <v>275</v>
      </c>
      <c r="H2073" s="39" t="s">
        <v>1672</v>
      </c>
      <c r="I2073" s="39" t="s">
        <v>244</v>
      </c>
      <c r="J2073" s="44">
        <v>33.26</v>
      </c>
      <c r="K2073" s="39" t="s">
        <v>100</v>
      </c>
      <c r="L2073" s="39" t="s">
        <v>60</v>
      </c>
      <c r="M2073" s="39" t="str">
        <f>+VLOOKUP(C2073/1,Map!A:B,2,FALSE)</f>
        <v>Other revenue - late payment charge</v>
      </c>
      <c r="N2073" s="39" t="str">
        <f>+VLOOKUP(L2073/1,Map!E:G,3,FALSE)</f>
        <v>KY-CENTRAL</v>
      </c>
    </row>
    <row r="2074" spans="1:14" hidden="1">
      <c r="A2074" s="39" t="s">
        <v>95</v>
      </c>
      <c r="B2074" s="39" t="s">
        <v>96</v>
      </c>
      <c r="C2074" s="39" t="s">
        <v>56</v>
      </c>
      <c r="D2074" s="43">
        <v>43250</v>
      </c>
      <c r="E2074" s="39" t="s">
        <v>35</v>
      </c>
      <c r="F2074" s="39" t="s">
        <v>47</v>
      </c>
      <c r="G2074" s="39" t="s">
        <v>275</v>
      </c>
      <c r="H2074" s="39" t="s">
        <v>1673</v>
      </c>
      <c r="I2074" s="39" t="s">
        <v>99</v>
      </c>
      <c r="J2074" s="44">
        <v>-35.28</v>
      </c>
      <c r="K2074" s="39" t="s">
        <v>100</v>
      </c>
      <c r="L2074" s="39" t="s">
        <v>60</v>
      </c>
      <c r="M2074" s="39" t="str">
        <f>+VLOOKUP(C2074/1,Map!A:B,2,FALSE)</f>
        <v>Other revenue - late payment charge</v>
      </c>
      <c r="N2074" s="39" t="str">
        <f>+VLOOKUP(L2074/1,Map!E:G,3,FALSE)</f>
        <v>KY-CENTRAL</v>
      </c>
    </row>
    <row r="2075" spans="1:14" hidden="1">
      <c r="A2075" s="39" t="s">
        <v>95</v>
      </c>
      <c r="B2075" s="39" t="s">
        <v>96</v>
      </c>
      <c r="C2075" s="39" t="s">
        <v>56</v>
      </c>
      <c r="D2075" s="43">
        <v>43251</v>
      </c>
      <c r="E2075" s="39" t="s">
        <v>35</v>
      </c>
      <c r="F2075" s="39" t="s">
        <v>47</v>
      </c>
      <c r="G2075" s="39" t="s">
        <v>275</v>
      </c>
      <c r="H2075" s="39" t="s">
        <v>1674</v>
      </c>
      <c r="I2075" s="39" t="s">
        <v>99</v>
      </c>
      <c r="J2075" s="44">
        <v>-70.28</v>
      </c>
      <c r="K2075" s="39" t="s">
        <v>100</v>
      </c>
      <c r="L2075" s="39" t="s">
        <v>60</v>
      </c>
      <c r="M2075" s="39" t="str">
        <f>+VLOOKUP(C2075/1,Map!A:B,2,FALSE)</f>
        <v>Other revenue - late payment charge</v>
      </c>
      <c r="N2075" s="39" t="str">
        <f>+VLOOKUP(L2075/1,Map!E:G,3,FALSE)</f>
        <v>KY-CENTRAL</v>
      </c>
    </row>
    <row r="2076" spans="1:14" hidden="1">
      <c r="A2076" s="39" t="s">
        <v>95</v>
      </c>
      <c r="B2076" s="39" t="s">
        <v>96</v>
      </c>
      <c r="C2076" s="39" t="s">
        <v>56</v>
      </c>
      <c r="D2076" s="43">
        <v>43221</v>
      </c>
      <c r="E2076" s="39" t="s">
        <v>35</v>
      </c>
      <c r="F2076" s="39" t="s">
        <v>47</v>
      </c>
      <c r="G2076" s="39" t="s">
        <v>275</v>
      </c>
      <c r="H2076" s="39" t="s">
        <v>1675</v>
      </c>
      <c r="I2076" s="39" t="s">
        <v>244</v>
      </c>
      <c r="J2076" s="44">
        <v>1.97</v>
      </c>
      <c r="K2076" s="39" t="s">
        <v>100</v>
      </c>
      <c r="L2076" s="39" t="s">
        <v>60</v>
      </c>
      <c r="M2076" s="39" t="str">
        <f>+VLOOKUP(C2076/1,Map!A:B,2,FALSE)</f>
        <v>Other revenue - late payment charge</v>
      </c>
      <c r="N2076" s="39" t="str">
        <f>+VLOOKUP(L2076/1,Map!E:G,3,FALSE)</f>
        <v>KY-CENTRAL</v>
      </c>
    </row>
    <row r="2077" spans="1:14" hidden="1">
      <c r="A2077" s="39" t="s">
        <v>95</v>
      </c>
      <c r="B2077" s="39" t="s">
        <v>96</v>
      </c>
      <c r="C2077" s="39" t="s">
        <v>56</v>
      </c>
      <c r="D2077" s="43">
        <v>43243</v>
      </c>
      <c r="E2077" s="39" t="s">
        <v>35</v>
      </c>
      <c r="F2077" s="39" t="s">
        <v>47</v>
      </c>
      <c r="G2077" s="39" t="s">
        <v>275</v>
      </c>
      <c r="H2077" s="39" t="s">
        <v>1676</v>
      </c>
      <c r="I2077" s="39" t="s">
        <v>244</v>
      </c>
      <c r="J2077" s="44">
        <v>2.0699999999999998</v>
      </c>
      <c r="K2077" s="39" t="s">
        <v>100</v>
      </c>
      <c r="L2077" s="39" t="s">
        <v>60</v>
      </c>
      <c r="M2077" s="39" t="str">
        <f>+VLOOKUP(C2077/1,Map!A:B,2,FALSE)</f>
        <v>Other revenue - late payment charge</v>
      </c>
      <c r="N2077" s="39" t="str">
        <f>+VLOOKUP(L2077/1,Map!E:G,3,FALSE)</f>
        <v>KY-CENTRAL</v>
      </c>
    </row>
    <row r="2078" spans="1:14" hidden="1">
      <c r="A2078" s="39" t="s">
        <v>95</v>
      </c>
      <c r="B2078" s="39" t="s">
        <v>96</v>
      </c>
      <c r="C2078" s="39" t="s">
        <v>56</v>
      </c>
      <c r="D2078" s="43">
        <v>43250</v>
      </c>
      <c r="E2078" s="39" t="s">
        <v>35</v>
      </c>
      <c r="F2078" s="39" t="s">
        <v>47</v>
      </c>
      <c r="G2078" s="39" t="s">
        <v>275</v>
      </c>
      <c r="H2078" s="39" t="s">
        <v>1677</v>
      </c>
      <c r="I2078" s="39" t="s">
        <v>244</v>
      </c>
      <c r="J2078" s="44">
        <v>17.149999999999999</v>
      </c>
      <c r="K2078" s="39" t="s">
        <v>100</v>
      </c>
      <c r="L2078" s="39" t="s">
        <v>60</v>
      </c>
      <c r="M2078" s="39" t="str">
        <f>+VLOOKUP(C2078/1,Map!A:B,2,FALSE)</f>
        <v>Other revenue - late payment charge</v>
      </c>
      <c r="N2078" s="39" t="str">
        <f>+VLOOKUP(L2078/1,Map!E:G,3,FALSE)</f>
        <v>KY-CENTRAL</v>
      </c>
    </row>
    <row r="2079" spans="1:14" hidden="1">
      <c r="A2079" s="39" t="s">
        <v>95</v>
      </c>
      <c r="B2079" s="39" t="s">
        <v>96</v>
      </c>
      <c r="C2079" s="39" t="s">
        <v>56</v>
      </c>
      <c r="D2079" s="43">
        <v>43251</v>
      </c>
      <c r="E2079" s="39" t="s">
        <v>35</v>
      </c>
      <c r="F2079" s="39" t="s">
        <v>47</v>
      </c>
      <c r="G2079" s="39" t="s">
        <v>275</v>
      </c>
      <c r="H2079" s="39" t="s">
        <v>1678</v>
      </c>
      <c r="I2079" s="39" t="s">
        <v>244</v>
      </c>
      <c r="J2079" s="44">
        <v>3.02</v>
      </c>
      <c r="K2079" s="39" t="s">
        <v>100</v>
      </c>
      <c r="L2079" s="39" t="s">
        <v>60</v>
      </c>
      <c r="M2079" s="39" t="str">
        <f>+VLOOKUP(C2079/1,Map!A:B,2,FALSE)</f>
        <v>Other revenue - late payment charge</v>
      </c>
      <c r="N2079" s="39" t="str">
        <f>+VLOOKUP(L2079/1,Map!E:G,3,FALSE)</f>
        <v>KY-CENTRAL</v>
      </c>
    </row>
    <row r="2080" spans="1:14" hidden="1">
      <c r="A2080" s="39" t="s">
        <v>95</v>
      </c>
      <c r="B2080" s="39" t="s">
        <v>96</v>
      </c>
      <c r="C2080" s="39" t="s">
        <v>56</v>
      </c>
      <c r="D2080" s="43">
        <v>43251</v>
      </c>
      <c r="E2080" s="39" t="s">
        <v>35</v>
      </c>
      <c r="F2080" s="39" t="s">
        <v>47</v>
      </c>
      <c r="G2080" s="39" t="s">
        <v>275</v>
      </c>
      <c r="H2080" s="39" t="s">
        <v>1679</v>
      </c>
      <c r="I2080" s="39" t="s">
        <v>244</v>
      </c>
      <c r="J2080" s="44">
        <v>61.83</v>
      </c>
      <c r="K2080" s="39" t="s">
        <v>100</v>
      </c>
      <c r="L2080" s="39" t="s">
        <v>60</v>
      </c>
      <c r="M2080" s="39" t="str">
        <f>+VLOOKUP(C2080/1,Map!A:B,2,FALSE)</f>
        <v>Other revenue - late payment charge</v>
      </c>
      <c r="N2080" s="39" t="str">
        <f>+VLOOKUP(L2080/1,Map!E:G,3,FALSE)</f>
        <v>KY-CENTRAL</v>
      </c>
    </row>
    <row r="2081" spans="1:14" hidden="1">
      <c r="A2081" s="39" t="s">
        <v>95</v>
      </c>
      <c r="B2081" s="39" t="s">
        <v>96</v>
      </c>
      <c r="C2081" s="39" t="s">
        <v>56</v>
      </c>
      <c r="D2081" s="43">
        <v>43250</v>
      </c>
      <c r="E2081" s="39" t="s">
        <v>35</v>
      </c>
      <c r="F2081" s="39" t="s">
        <v>47</v>
      </c>
      <c r="G2081" s="39" t="s">
        <v>275</v>
      </c>
      <c r="H2081" s="39" t="s">
        <v>1680</v>
      </c>
      <c r="I2081" s="39" t="s">
        <v>244</v>
      </c>
      <c r="J2081" s="44">
        <v>35.28</v>
      </c>
      <c r="K2081" s="39" t="s">
        <v>100</v>
      </c>
      <c r="L2081" s="39" t="s">
        <v>60</v>
      </c>
      <c r="M2081" s="39" t="str">
        <f>+VLOOKUP(C2081/1,Map!A:B,2,FALSE)</f>
        <v>Other revenue - late payment charge</v>
      </c>
      <c r="N2081" s="39" t="str">
        <f>+VLOOKUP(L2081/1,Map!E:G,3,FALSE)</f>
        <v>KY-CENTRAL</v>
      </c>
    </row>
    <row r="2082" spans="1:14" hidden="1">
      <c r="A2082" s="39" t="s">
        <v>95</v>
      </c>
      <c r="B2082" s="39" t="s">
        <v>96</v>
      </c>
      <c r="C2082" s="39" t="s">
        <v>56</v>
      </c>
      <c r="D2082" s="43">
        <v>43250</v>
      </c>
      <c r="E2082" s="39" t="s">
        <v>35</v>
      </c>
      <c r="F2082" s="39" t="s">
        <v>47</v>
      </c>
      <c r="G2082" s="39" t="s">
        <v>275</v>
      </c>
      <c r="H2082" s="39" t="s">
        <v>1681</v>
      </c>
      <c r="I2082" s="39" t="s">
        <v>99</v>
      </c>
      <c r="J2082" s="44">
        <v>-0.64</v>
      </c>
      <c r="K2082" s="39" t="s">
        <v>100</v>
      </c>
      <c r="L2082" s="39" t="s">
        <v>58</v>
      </c>
      <c r="M2082" s="39" t="str">
        <f>+VLOOKUP(C2082/1,Map!A:B,2,FALSE)</f>
        <v>Other revenue - late payment charge</v>
      </c>
      <c r="N2082" s="39" t="str">
        <f>+VLOOKUP(L2082/1,Map!E:G,3,FALSE)</f>
        <v>KY-CORPORATE</v>
      </c>
    </row>
    <row r="2083" spans="1:14" hidden="1">
      <c r="A2083" s="39" t="s">
        <v>95</v>
      </c>
      <c r="B2083" s="39" t="s">
        <v>96</v>
      </c>
      <c r="C2083" s="39" t="s">
        <v>56</v>
      </c>
      <c r="D2083" s="43">
        <v>43250</v>
      </c>
      <c r="E2083" s="39" t="s">
        <v>35</v>
      </c>
      <c r="F2083" s="39" t="s">
        <v>47</v>
      </c>
      <c r="G2083" s="39" t="s">
        <v>275</v>
      </c>
      <c r="H2083" s="39" t="s">
        <v>1682</v>
      </c>
      <c r="I2083" s="39" t="s">
        <v>99</v>
      </c>
      <c r="J2083" s="44">
        <v>-5.52</v>
      </c>
      <c r="K2083" s="39" t="s">
        <v>100</v>
      </c>
      <c r="L2083" s="39" t="s">
        <v>60</v>
      </c>
      <c r="M2083" s="39" t="str">
        <f>+VLOOKUP(C2083/1,Map!A:B,2,FALSE)</f>
        <v>Other revenue - late payment charge</v>
      </c>
      <c r="N2083" s="39" t="str">
        <f>+VLOOKUP(L2083/1,Map!E:G,3,FALSE)</f>
        <v>KY-CENTRAL</v>
      </c>
    </row>
    <row r="2084" spans="1:14" hidden="1">
      <c r="A2084" s="39" t="s">
        <v>95</v>
      </c>
      <c r="B2084" s="39" t="s">
        <v>96</v>
      </c>
      <c r="C2084" s="39" t="s">
        <v>56</v>
      </c>
      <c r="D2084" s="43">
        <v>43251</v>
      </c>
      <c r="E2084" s="39" t="s">
        <v>35</v>
      </c>
      <c r="F2084" s="39" t="s">
        <v>47</v>
      </c>
      <c r="G2084" s="39" t="s">
        <v>275</v>
      </c>
      <c r="H2084" s="39" t="s">
        <v>1683</v>
      </c>
      <c r="I2084" s="39" t="s">
        <v>244</v>
      </c>
      <c r="J2084" s="44">
        <v>9.26</v>
      </c>
      <c r="K2084" s="39" t="s">
        <v>100</v>
      </c>
      <c r="L2084" s="39" t="s">
        <v>60</v>
      </c>
      <c r="M2084" s="39" t="str">
        <f>+VLOOKUP(C2084/1,Map!A:B,2,FALSE)</f>
        <v>Other revenue - late payment charge</v>
      </c>
      <c r="N2084" s="39" t="str">
        <f>+VLOOKUP(L2084/1,Map!E:G,3,FALSE)</f>
        <v>KY-CENTRAL</v>
      </c>
    </row>
    <row r="2085" spans="1:14" hidden="1">
      <c r="A2085" s="39" t="s">
        <v>95</v>
      </c>
      <c r="B2085" s="39" t="s">
        <v>96</v>
      </c>
      <c r="C2085" s="39" t="s">
        <v>56</v>
      </c>
      <c r="D2085" s="43">
        <v>43252</v>
      </c>
      <c r="E2085" s="39" t="s">
        <v>35</v>
      </c>
      <c r="F2085" s="39" t="s">
        <v>48</v>
      </c>
      <c r="G2085" s="39" t="s">
        <v>275</v>
      </c>
      <c r="H2085" s="39" t="s">
        <v>1684</v>
      </c>
      <c r="I2085" s="39" t="s">
        <v>99</v>
      </c>
      <c r="J2085" s="44">
        <v>-1372.34</v>
      </c>
      <c r="K2085" s="39" t="s">
        <v>100</v>
      </c>
      <c r="L2085" s="39" t="s">
        <v>60</v>
      </c>
      <c r="M2085" s="39" t="str">
        <f>+VLOOKUP(C2085/1,Map!A:B,2,FALSE)</f>
        <v>Other revenue - late payment charge</v>
      </c>
      <c r="N2085" s="39" t="str">
        <f>+VLOOKUP(L2085/1,Map!E:G,3,FALSE)</f>
        <v>KY-CENTRAL</v>
      </c>
    </row>
    <row r="2086" spans="1:14" hidden="1">
      <c r="A2086" s="39" t="s">
        <v>95</v>
      </c>
      <c r="B2086" s="39" t="s">
        <v>96</v>
      </c>
      <c r="C2086" s="39" t="s">
        <v>56</v>
      </c>
      <c r="D2086" s="43">
        <v>43237</v>
      </c>
      <c r="E2086" s="39" t="s">
        <v>35</v>
      </c>
      <c r="F2086" s="39" t="s">
        <v>47</v>
      </c>
      <c r="G2086" s="39" t="s">
        <v>275</v>
      </c>
      <c r="H2086" s="39" t="s">
        <v>1685</v>
      </c>
      <c r="I2086" s="39" t="s">
        <v>244</v>
      </c>
      <c r="J2086" s="44">
        <v>1.82</v>
      </c>
      <c r="K2086" s="39" t="s">
        <v>100</v>
      </c>
      <c r="L2086" s="39" t="s">
        <v>60</v>
      </c>
      <c r="M2086" s="39" t="str">
        <f>+VLOOKUP(C2086/1,Map!A:B,2,FALSE)</f>
        <v>Other revenue - late payment charge</v>
      </c>
      <c r="N2086" s="39" t="str">
        <f>+VLOOKUP(L2086/1,Map!E:G,3,FALSE)</f>
        <v>KY-CENTRAL</v>
      </c>
    </row>
    <row r="2087" spans="1:14" hidden="1">
      <c r="A2087" s="39" t="s">
        <v>95</v>
      </c>
      <c r="B2087" s="39" t="s">
        <v>96</v>
      </c>
      <c r="C2087" s="39" t="s">
        <v>56</v>
      </c>
      <c r="D2087" s="43">
        <v>43252</v>
      </c>
      <c r="E2087" s="39" t="s">
        <v>35</v>
      </c>
      <c r="F2087" s="39" t="s">
        <v>48</v>
      </c>
      <c r="G2087" s="39" t="s">
        <v>275</v>
      </c>
      <c r="H2087" s="39" t="s">
        <v>1686</v>
      </c>
      <c r="I2087" s="39" t="s">
        <v>244</v>
      </c>
      <c r="J2087" s="44">
        <v>49.17</v>
      </c>
      <c r="K2087" s="39" t="s">
        <v>100</v>
      </c>
      <c r="L2087" s="39" t="s">
        <v>60</v>
      </c>
      <c r="M2087" s="39" t="str">
        <f>+VLOOKUP(C2087/1,Map!A:B,2,FALSE)</f>
        <v>Other revenue - late payment charge</v>
      </c>
      <c r="N2087" s="39" t="str">
        <f>+VLOOKUP(L2087/1,Map!E:G,3,FALSE)</f>
        <v>KY-CENTRAL</v>
      </c>
    </row>
    <row r="2088" spans="1:14" hidden="1">
      <c r="A2088" s="39" t="s">
        <v>95</v>
      </c>
      <c r="B2088" s="39" t="s">
        <v>96</v>
      </c>
      <c r="C2088" s="39" t="s">
        <v>56</v>
      </c>
      <c r="D2088" s="43">
        <v>43251</v>
      </c>
      <c r="E2088" s="39" t="s">
        <v>35</v>
      </c>
      <c r="F2088" s="39" t="s">
        <v>47</v>
      </c>
      <c r="G2088" s="39" t="s">
        <v>275</v>
      </c>
      <c r="H2088" s="39" t="s">
        <v>1687</v>
      </c>
      <c r="I2088" s="39" t="s">
        <v>244</v>
      </c>
      <c r="J2088" s="44">
        <v>1.76</v>
      </c>
      <c r="K2088" s="39" t="s">
        <v>100</v>
      </c>
      <c r="L2088" s="39" t="s">
        <v>60</v>
      </c>
      <c r="M2088" s="39" t="str">
        <f>+VLOOKUP(C2088/1,Map!A:B,2,FALSE)</f>
        <v>Other revenue - late payment charge</v>
      </c>
      <c r="N2088" s="39" t="str">
        <f>+VLOOKUP(L2088/1,Map!E:G,3,FALSE)</f>
        <v>KY-CENTRAL</v>
      </c>
    </row>
    <row r="2089" spans="1:14" hidden="1">
      <c r="A2089" s="39" t="s">
        <v>95</v>
      </c>
      <c r="B2089" s="39" t="s">
        <v>96</v>
      </c>
      <c r="C2089" s="39" t="s">
        <v>56</v>
      </c>
      <c r="D2089" s="43">
        <v>43251</v>
      </c>
      <c r="E2089" s="39" t="s">
        <v>35</v>
      </c>
      <c r="F2089" s="39" t="s">
        <v>47</v>
      </c>
      <c r="G2089" s="39" t="s">
        <v>275</v>
      </c>
      <c r="H2089" s="39" t="s">
        <v>1688</v>
      </c>
      <c r="I2089" s="39" t="s">
        <v>244</v>
      </c>
      <c r="J2089" s="44">
        <v>2.33</v>
      </c>
      <c r="K2089" s="39" t="s">
        <v>100</v>
      </c>
      <c r="L2089" s="39" t="s">
        <v>60</v>
      </c>
      <c r="M2089" s="39" t="str">
        <f>+VLOOKUP(C2089/1,Map!A:B,2,FALSE)</f>
        <v>Other revenue - late payment charge</v>
      </c>
      <c r="N2089" s="39" t="str">
        <f>+VLOOKUP(L2089/1,Map!E:G,3,FALSE)</f>
        <v>KY-CENTRAL</v>
      </c>
    </row>
    <row r="2090" spans="1:14" hidden="1">
      <c r="A2090" s="39" t="s">
        <v>95</v>
      </c>
      <c r="B2090" s="39" t="s">
        <v>96</v>
      </c>
      <c r="C2090" s="39" t="s">
        <v>56</v>
      </c>
      <c r="D2090" s="43">
        <v>43251</v>
      </c>
      <c r="E2090" s="39" t="s">
        <v>35</v>
      </c>
      <c r="F2090" s="39" t="s">
        <v>47</v>
      </c>
      <c r="G2090" s="39" t="s">
        <v>275</v>
      </c>
      <c r="H2090" s="39" t="s">
        <v>1689</v>
      </c>
      <c r="I2090" s="39" t="s">
        <v>99</v>
      </c>
      <c r="J2090" s="44">
        <v>-24.14</v>
      </c>
      <c r="K2090" s="39" t="s">
        <v>100</v>
      </c>
      <c r="L2090" s="39" t="s">
        <v>60</v>
      </c>
      <c r="M2090" s="39" t="str">
        <f>+VLOOKUP(C2090/1,Map!A:B,2,FALSE)</f>
        <v>Other revenue - late payment charge</v>
      </c>
      <c r="N2090" s="39" t="str">
        <f>+VLOOKUP(L2090/1,Map!E:G,3,FALSE)</f>
        <v>KY-CENTRAL</v>
      </c>
    </row>
    <row r="2091" spans="1:14" hidden="1">
      <c r="A2091" s="39" t="s">
        <v>95</v>
      </c>
      <c r="B2091" s="39" t="s">
        <v>96</v>
      </c>
      <c r="C2091" s="39" t="s">
        <v>56</v>
      </c>
      <c r="D2091" s="43">
        <v>43252</v>
      </c>
      <c r="E2091" s="39" t="s">
        <v>35</v>
      </c>
      <c r="F2091" s="39" t="s">
        <v>48</v>
      </c>
      <c r="G2091" s="39" t="s">
        <v>275</v>
      </c>
      <c r="H2091" s="39" t="s">
        <v>1690</v>
      </c>
      <c r="I2091" s="39" t="s">
        <v>99</v>
      </c>
      <c r="J2091" s="44">
        <v>-63.94</v>
      </c>
      <c r="K2091" s="39" t="s">
        <v>100</v>
      </c>
      <c r="L2091" s="39" t="s">
        <v>60</v>
      </c>
      <c r="M2091" s="39" t="str">
        <f>+VLOOKUP(C2091/1,Map!A:B,2,FALSE)</f>
        <v>Other revenue - late payment charge</v>
      </c>
      <c r="N2091" s="39" t="str">
        <f>+VLOOKUP(L2091/1,Map!E:G,3,FALSE)</f>
        <v>KY-CENTRAL</v>
      </c>
    </row>
    <row r="2092" spans="1:14" hidden="1">
      <c r="A2092" s="39" t="s">
        <v>95</v>
      </c>
      <c r="B2092" s="39" t="s">
        <v>96</v>
      </c>
      <c r="C2092" s="39" t="s">
        <v>56</v>
      </c>
      <c r="D2092" s="43">
        <v>43255</v>
      </c>
      <c r="E2092" s="39" t="s">
        <v>35</v>
      </c>
      <c r="F2092" s="39" t="s">
        <v>48</v>
      </c>
      <c r="G2092" s="39" t="s">
        <v>275</v>
      </c>
      <c r="H2092" s="39" t="s">
        <v>1691</v>
      </c>
      <c r="I2092" s="39" t="s">
        <v>99</v>
      </c>
      <c r="J2092" s="44">
        <v>-0.68</v>
      </c>
      <c r="K2092" s="39" t="s">
        <v>100</v>
      </c>
      <c r="L2092" s="39" t="s">
        <v>64</v>
      </c>
      <c r="M2092" s="39" t="str">
        <f>+VLOOKUP(C2092/1,Map!A:B,2,FALSE)</f>
        <v>Other revenue - late payment charge</v>
      </c>
      <c r="N2092" s="39" t="str">
        <f>+VLOOKUP(L2092/1,Map!E:G,3,FALSE)</f>
        <v>KY-NORTH</v>
      </c>
    </row>
    <row r="2093" spans="1:14" hidden="1">
      <c r="A2093" s="39" t="s">
        <v>95</v>
      </c>
      <c r="B2093" s="39" t="s">
        <v>96</v>
      </c>
      <c r="C2093" s="39" t="s">
        <v>56</v>
      </c>
      <c r="D2093" s="43">
        <v>43255</v>
      </c>
      <c r="E2093" s="39" t="s">
        <v>35</v>
      </c>
      <c r="F2093" s="39" t="s">
        <v>48</v>
      </c>
      <c r="G2093" s="39" t="s">
        <v>275</v>
      </c>
      <c r="H2093" s="39" t="s">
        <v>1691</v>
      </c>
      <c r="I2093" s="39" t="s">
        <v>99</v>
      </c>
      <c r="J2093" s="44">
        <v>-177.11</v>
      </c>
      <c r="K2093" s="39" t="s">
        <v>100</v>
      </c>
      <c r="L2093" s="39" t="s">
        <v>62</v>
      </c>
      <c r="M2093" s="39" t="str">
        <f>+VLOOKUP(C2093/1,Map!A:B,2,FALSE)</f>
        <v>Other revenue - late payment charge</v>
      </c>
      <c r="N2093" s="39" t="str">
        <f>+VLOOKUP(L2093/1,Map!E:G,3,FALSE)</f>
        <v>KY- E ROCKCASTE WTR</v>
      </c>
    </row>
    <row r="2094" spans="1:14" hidden="1">
      <c r="A2094" s="39" t="s">
        <v>95</v>
      </c>
      <c r="B2094" s="39" t="s">
        <v>96</v>
      </c>
      <c r="C2094" s="39" t="s">
        <v>56</v>
      </c>
      <c r="D2094" s="43">
        <v>43255</v>
      </c>
      <c r="E2094" s="39" t="s">
        <v>35</v>
      </c>
      <c r="F2094" s="39" t="s">
        <v>48</v>
      </c>
      <c r="G2094" s="39" t="s">
        <v>275</v>
      </c>
      <c r="H2094" s="39" t="s">
        <v>1691</v>
      </c>
      <c r="I2094" s="39" t="s">
        <v>99</v>
      </c>
      <c r="J2094" s="44">
        <v>-2803.72</v>
      </c>
      <c r="K2094" s="39" t="s">
        <v>100</v>
      </c>
      <c r="L2094" s="39" t="s">
        <v>60</v>
      </c>
      <c r="M2094" s="39" t="str">
        <f>+VLOOKUP(C2094/1,Map!A:B,2,FALSE)</f>
        <v>Other revenue - late payment charge</v>
      </c>
      <c r="N2094" s="39" t="str">
        <f>+VLOOKUP(L2094/1,Map!E:G,3,FALSE)</f>
        <v>KY-CENTRAL</v>
      </c>
    </row>
    <row r="2095" spans="1:14" hidden="1">
      <c r="A2095" s="39" t="s">
        <v>95</v>
      </c>
      <c r="B2095" s="39" t="s">
        <v>96</v>
      </c>
      <c r="C2095" s="39" t="s">
        <v>56</v>
      </c>
      <c r="D2095" s="43">
        <v>43252</v>
      </c>
      <c r="E2095" s="39" t="s">
        <v>35</v>
      </c>
      <c r="F2095" s="39" t="s">
        <v>48</v>
      </c>
      <c r="G2095" s="39" t="s">
        <v>275</v>
      </c>
      <c r="H2095" s="39" t="s">
        <v>1692</v>
      </c>
      <c r="I2095" s="39" t="s">
        <v>244</v>
      </c>
      <c r="J2095" s="44">
        <v>4.37</v>
      </c>
      <c r="K2095" s="39" t="s">
        <v>100</v>
      </c>
      <c r="L2095" s="39" t="s">
        <v>60</v>
      </c>
      <c r="M2095" s="39" t="str">
        <f>+VLOOKUP(C2095/1,Map!A:B,2,FALSE)</f>
        <v>Other revenue - late payment charge</v>
      </c>
      <c r="N2095" s="39" t="str">
        <f>+VLOOKUP(L2095/1,Map!E:G,3,FALSE)</f>
        <v>KY-CENTRAL</v>
      </c>
    </row>
    <row r="2096" spans="1:14" hidden="1">
      <c r="A2096" s="39" t="s">
        <v>95</v>
      </c>
      <c r="B2096" s="39" t="s">
        <v>96</v>
      </c>
      <c r="C2096" s="39" t="s">
        <v>56</v>
      </c>
      <c r="D2096" s="43">
        <v>43252</v>
      </c>
      <c r="E2096" s="39" t="s">
        <v>35</v>
      </c>
      <c r="F2096" s="39" t="s">
        <v>48</v>
      </c>
      <c r="G2096" s="39" t="s">
        <v>275</v>
      </c>
      <c r="H2096" s="39" t="s">
        <v>1693</v>
      </c>
      <c r="I2096" s="39" t="s">
        <v>99</v>
      </c>
      <c r="J2096" s="44">
        <v>-35.14</v>
      </c>
      <c r="K2096" s="39" t="s">
        <v>100</v>
      </c>
      <c r="L2096" s="39" t="s">
        <v>60</v>
      </c>
      <c r="M2096" s="39" t="str">
        <f>+VLOOKUP(C2096/1,Map!A:B,2,FALSE)</f>
        <v>Other revenue - late payment charge</v>
      </c>
      <c r="N2096" s="39" t="str">
        <f>+VLOOKUP(L2096/1,Map!E:G,3,FALSE)</f>
        <v>KY-CENTRAL</v>
      </c>
    </row>
    <row r="2097" spans="1:14" hidden="1">
      <c r="A2097" s="39" t="s">
        <v>95</v>
      </c>
      <c r="B2097" s="39" t="s">
        <v>96</v>
      </c>
      <c r="C2097" s="39" t="s">
        <v>56</v>
      </c>
      <c r="D2097" s="43">
        <v>43253</v>
      </c>
      <c r="E2097" s="39" t="s">
        <v>35</v>
      </c>
      <c r="F2097" s="39" t="s">
        <v>48</v>
      </c>
      <c r="G2097" s="39" t="s">
        <v>275</v>
      </c>
      <c r="H2097" s="39" t="s">
        <v>1694</v>
      </c>
      <c r="I2097" s="39" t="s">
        <v>99</v>
      </c>
      <c r="J2097" s="44">
        <v>-14.62</v>
      </c>
      <c r="K2097" s="39" t="s">
        <v>100</v>
      </c>
      <c r="L2097" s="39" t="s">
        <v>60</v>
      </c>
      <c r="M2097" s="39" t="str">
        <f>+VLOOKUP(C2097/1,Map!A:B,2,FALSE)</f>
        <v>Other revenue - late payment charge</v>
      </c>
      <c r="N2097" s="39" t="str">
        <f>+VLOOKUP(L2097/1,Map!E:G,3,FALSE)</f>
        <v>KY-CENTRAL</v>
      </c>
    </row>
    <row r="2098" spans="1:14" hidden="1">
      <c r="A2098" s="39" t="s">
        <v>95</v>
      </c>
      <c r="B2098" s="39" t="s">
        <v>96</v>
      </c>
      <c r="C2098" s="39" t="s">
        <v>56</v>
      </c>
      <c r="D2098" s="43">
        <v>43255</v>
      </c>
      <c r="E2098" s="39" t="s">
        <v>35</v>
      </c>
      <c r="F2098" s="39" t="s">
        <v>48</v>
      </c>
      <c r="G2098" s="39" t="s">
        <v>275</v>
      </c>
      <c r="H2098" s="39" t="s">
        <v>1695</v>
      </c>
      <c r="I2098" s="39" t="s">
        <v>99</v>
      </c>
      <c r="J2098" s="44">
        <v>-8.9700000000000006</v>
      </c>
      <c r="K2098" s="39" t="s">
        <v>100</v>
      </c>
      <c r="L2098" s="39" t="s">
        <v>60</v>
      </c>
      <c r="M2098" s="39" t="str">
        <f>+VLOOKUP(C2098/1,Map!A:B,2,FALSE)</f>
        <v>Other revenue - late payment charge</v>
      </c>
      <c r="N2098" s="39" t="str">
        <f>+VLOOKUP(L2098/1,Map!E:G,3,FALSE)</f>
        <v>KY-CENTRAL</v>
      </c>
    </row>
    <row r="2099" spans="1:14" hidden="1">
      <c r="A2099" s="39" t="s">
        <v>95</v>
      </c>
      <c r="B2099" s="39" t="s">
        <v>96</v>
      </c>
      <c r="C2099" s="39" t="s">
        <v>56</v>
      </c>
      <c r="D2099" s="43">
        <v>43252</v>
      </c>
      <c r="E2099" s="39" t="s">
        <v>35</v>
      </c>
      <c r="F2099" s="39" t="s">
        <v>48</v>
      </c>
      <c r="G2099" s="39" t="s">
        <v>275</v>
      </c>
      <c r="H2099" s="39" t="s">
        <v>1696</v>
      </c>
      <c r="I2099" s="39" t="s">
        <v>244</v>
      </c>
      <c r="J2099" s="44">
        <v>33.92</v>
      </c>
      <c r="K2099" s="39" t="s">
        <v>100</v>
      </c>
      <c r="L2099" s="39" t="s">
        <v>60</v>
      </c>
      <c r="M2099" s="39" t="str">
        <f>+VLOOKUP(C2099/1,Map!A:B,2,FALSE)</f>
        <v>Other revenue - late payment charge</v>
      </c>
      <c r="N2099" s="39" t="str">
        <f>+VLOOKUP(L2099/1,Map!E:G,3,FALSE)</f>
        <v>KY-CENTRAL</v>
      </c>
    </row>
    <row r="2100" spans="1:14" hidden="1">
      <c r="A2100" s="39" t="s">
        <v>95</v>
      </c>
      <c r="B2100" s="39" t="s">
        <v>96</v>
      </c>
      <c r="C2100" s="39" t="s">
        <v>56</v>
      </c>
      <c r="D2100" s="43">
        <v>43253</v>
      </c>
      <c r="E2100" s="39" t="s">
        <v>35</v>
      </c>
      <c r="F2100" s="39" t="s">
        <v>48</v>
      </c>
      <c r="G2100" s="39" t="s">
        <v>275</v>
      </c>
      <c r="H2100" s="39" t="s">
        <v>1697</v>
      </c>
      <c r="I2100" s="39" t="s">
        <v>244</v>
      </c>
      <c r="J2100" s="44">
        <v>41.82</v>
      </c>
      <c r="K2100" s="39" t="s">
        <v>100</v>
      </c>
      <c r="L2100" s="39" t="s">
        <v>60</v>
      </c>
      <c r="M2100" s="39" t="str">
        <f>+VLOOKUP(C2100/1,Map!A:B,2,FALSE)</f>
        <v>Other revenue - late payment charge</v>
      </c>
      <c r="N2100" s="39" t="str">
        <f>+VLOOKUP(L2100/1,Map!E:G,3,FALSE)</f>
        <v>KY-CENTRAL</v>
      </c>
    </row>
    <row r="2101" spans="1:14" hidden="1">
      <c r="A2101" s="39" t="s">
        <v>95</v>
      </c>
      <c r="B2101" s="39" t="s">
        <v>96</v>
      </c>
      <c r="C2101" s="39" t="s">
        <v>56</v>
      </c>
      <c r="D2101" s="43">
        <v>43255</v>
      </c>
      <c r="E2101" s="39" t="s">
        <v>35</v>
      </c>
      <c r="F2101" s="39" t="s">
        <v>48</v>
      </c>
      <c r="G2101" s="39" t="s">
        <v>275</v>
      </c>
      <c r="H2101" s="39" t="s">
        <v>1698</v>
      </c>
      <c r="I2101" s="39" t="s">
        <v>244</v>
      </c>
      <c r="J2101" s="44">
        <v>38.72</v>
      </c>
      <c r="K2101" s="39" t="s">
        <v>100</v>
      </c>
      <c r="L2101" s="39" t="s">
        <v>60</v>
      </c>
      <c r="M2101" s="39" t="str">
        <f>+VLOOKUP(C2101/1,Map!A:B,2,FALSE)</f>
        <v>Other revenue - late payment charge</v>
      </c>
      <c r="N2101" s="39" t="str">
        <f>+VLOOKUP(L2101/1,Map!E:G,3,FALSE)</f>
        <v>KY-CENTRAL</v>
      </c>
    </row>
    <row r="2102" spans="1:14" hidden="1">
      <c r="A2102" s="39" t="s">
        <v>95</v>
      </c>
      <c r="B2102" s="39" t="s">
        <v>96</v>
      </c>
      <c r="C2102" s="39" t="s">
        <v>56</v>
      </c>
      <c r="D2102" s="43">
        <v>43256</v>
      </c>
      <c r="E2102" s="39" t="s">
        <v>35</v>
      </c>
      <c r="F2102" s="39" t="s">
        <v>48</v>
      </c>
      <c r="G2102" s="39" t="s">
        <v>275</v>
      </c>
      <c r="H2102" s="39" t="s">
        <v>1699</v>
      </c>
      <c r="I2102" s="39" t="s">
        <v>99</v>
      </c>
      <c r="J2102" s="44">
        <v>-130.6</v>
      </c>
      <c r="K2102" s="39" t="s">
        <v>100</v>
      </c>
      <c r="L2102" s="39" t="s">
        <v>58</v>
      </c>
      <c r="M2102" s="39" t="str">
        <f>+VLOOKUP(C2102/1,Map!A:B,2,FALSE)</f>
        <v>Other revenue - late payment charge</v>
      </c>
      <c r="N2102" s="39" t="str">
        <f>+VLOOKUP(L2102/1,Map!E:G,3,FALSE)</f>
        <v>KY-CORPORATE</v>
      </c>
    </row>
    <row r="2103" spans="1:14" hidden="1">
      <c r="A2103" s="39" t="s">
        <v>95</v>
      </c>
      <c r="B2103" s="39" t="s">
        <v>96</v>
      </c>
      <c r="C2103" s="39" t="s">
        <v>56</v>
      </c>
      <c r="D2103" s="43">
        <v>43256</v>
      </c>
      <c r="E2103" s="39" t="s">
        <v>35</v>
      </c>
      <c r="F2103" s="39" t="s">
        <v>48</v>
      </c>
      <c r="G2103" s="39" t="s">
        <v>275</v>
      </c>
      <c r="H2103" s="39" t="s">
        <v>1699</v>
      </c>
      <c r="I2103" s="39" t="s">
        <v>99</v>
      </c>
      <c r="J2103" s="44">
        <v>-235.76</v>
      </c>
      <c r="K2103" s="39" t="s">
        <v>100</v>
      </c>
      <c r="L2103" s="39" t="s">
        <v>64</v>
      </c>
      <c r="M2103" s="39" t="str">
        <f>+VLOOKUP(C2103/1,Map!A:B,2,FALSE)</f>
        <v>Other revenue - late payment charge</v>
      </c>
      <c r="N2103" s="39" t="str">
        <f>+VLOOKUP(L2103/1,Map!E:G,3,FALSE)</f>
        <v>KY-NORTH</v>
      </c>
    </row>
    <row r="2104" spans="1:14" hidden="1">
      <c r="A2104" s="39" t="s">
        <v>95</v>
      </c>
      <c r="B2104" s="39" t="s">
        <v>96</v>
      </c>
      <c r="C2104" s="39" t="s">
        <v>56</v>
      </c>
      <c r="D2104" s="43">
        <v>43256</v>
      </c>
      <c r="E2104" s="39" t="s">
        <v>35</v>
      </c>
      <c r="F2104" s="39" t="s">
        <v>48</v>
      </c>
      <c r="G2104" s="39" t="s">
        <v>275</v>
      </c>
      <c r="H2104" s="39" t="s">
        <v>1699</v>
      </c>
      <c r="I2104" s="39" t="s">
        <v>99</v>
      </c>
      <c r="J2104" s="44">
        <v>-2915.53</v>
      </c>
      <c r="K2104" s="39" t="s">
        <v>100</v>
      </c>
      <c r="L2104" s="39" t="s">
        <v>60</v>
      </c>
      <c r="M2104" s="39" t="str">
        <f>+VLOOKUP(C2104/1,Map!A:B,2,FALSE)</f>
        <v>Other revenue - late payment charge</v>
      </c>
      <c r="N2104" s="39" t="str">
        <f>+VLOOKUP(L2104/1,Map!E:G,3,FALSE)</f>
        <v>KY-CENTRAL</v>
      </c>
    </row>
    <row r="2105" spans="1:14" hidden="1">
      <c r="A2105" s="39" t="s">
        <v>95</v>
      </c>
      <c r="B2105" s="39" t="s">
        <v>96</v>
      </c>
      <c r="C2105" s="39" t="s">
        <v>56</v>
      </c>
      <c r="D2105" s="43">
        <v>43256</v>
      </c>
      <c r="E2105" s="39" t="s">
        <v>35</v>
      </c>
      <c r="F2105" s="39" t="s">
        <v>48</v>
      </c>
      <c r="G2105" s="39" t="s">
        <v>275</v>
      </c>
      <c r="H2105" s="39" t="s">
        <v>1700</v>
      </c>
      <c r="I2105" s="39" t="s">
        <v>244</v>
      </c>
      <c r="J2105" s="44">
        <v>14.18</v>
      </c>
      <c r="K2105" s="39" t="s">
        <v>100</v>
      </c>
      <c r="L2105" s="39" t="s">
        <v>60</v>
      </c>
      <c r="M2105" s="39" t="str">
        <f>+VLOOKUP(C2105/1,Map!A:B,2,FALSE)</f>
        <v>Other revenue - late payment charge</v>
      </c>
      <c r="N2105" s="39" t="str">
        <f>+VLOOKUP(L2105/1,Map!E:G,3,FALSE)</f>
        <v>KY-CENTRAL</v>
      </c>
    </row>
    <row r="2106" spans="1:14" hidden="1">
      <c r="A2106" s="39" t="s">
        <v>95</v>
      </c>
      <c r="B2106" s="39" t="s">
        <v>96</v>
      </c>
      <c r="C2106" s="39" t="s">
        <v>56</v>
      </c>
      <c r="D2106" s="43">
        <v>43257</v>
      </c>
      <c r="E2106" s="39" t="s">
        <v>35</v>
      </c>
      <c r="F2106" s="39" t="s">
        <v>48</v>
      </c>
      <c r="G2106" s="39" t="s">
        <v>275</v>
      </c>
      <c r="H2106" s="39" t="s">
        <v>1701</v>
      </c>
      <c r="I2106" s="39" t="s">
        <v>99</v>
      </c>
      <c r="J2106" s="44">
        <v>-8.51</v>
      </c>
      <c r="K2106" s="39" t="s">
        <v>100</v>
      </c>
      <c r="L2106" s="39" t="s">
        <v>58</v>
      </c>
      <c r="M2106" s="39" t="str">
        <f>+VLOOKUP(C2106/1,Map!A:B,2,FALSE)</f>
        <v>Other revenue - late payment charge</v>
      </c>
      <c r="N2106" s="39" t="str">
        <f>+VLOOKUP(L2106/1,Map!E:G,3,FALSE)</f>
        <v>KY-CORPORATE</v>
      </c>
    </row>
    <row r="2107" spans="1:14" hidden="1">
      <c r="A2107" s="39" t="s">
        <v>95</v>
      </c>
      <c r="B2107" s="39" t="s">
        <v>96</v>
      </c>
      <c r="C2107" s="39" t="s">
        <v>56</v>
      </c>
      <c r="D2107" s="43">
        <v>43257</v>
      </c>
      <c r="E2107" s="39" t="s">
        <v>35</v>
      </c>
      <c r="F2107" s="39" t="s">
        <v>48</v>
      </c>
      <c r="G2107" s="39" t="s">
        <v>275</v>
      </c>
      <c r="H2107" s="39" t="s">
        <v>1701</v>
      </c>
      <c r="I2107" s="39" t="s">
        <v>99</v>
      </c>
      <c r="J2107" s="44">
        <v>-440.87</v>
      </c>
      <c r="K2107" s="39" t="s">
        <v>100</v>
      </c>
      <c r="L2107" s="39" t="s">
        <v>66</v>
      </c>
      <c r="M2107" s="39" t="str">
        <f>+VLOOKUP(C2107/1,Map!A:B,2,FALSE)</f>
        <v>Other revenue - late payment charge</v>
      </c>
      <c r="N2107" s="39" t="str">
        <f>+VLOOKUP(L2107/1,Map!E:G,3,FALSE)</f>
        <v>KY-OWENTON WW</v>
      </c>
    </row>
    <row r="2108" spans="1:14" hidden="1">
      <c r="A2108" s="39" t="s">
        <v>95</v>
      </c>
      <c r="B2108" s="39" t="s">
        <v>96</v>
      </c>
      <c r="C2108" s="39" t="s">
        <v>56</v>
      </c>
      <c r="D2108" s="43">
        <v>43257</v>
      </c>
      <c r="E2108" s="39" t="s">
        <v>35</v>
      </c>
      <c r="F2108" s="39" t="s">
        <v>48</v>
      </c>
      <c r="G2108" s="39" t="s">
        <v>275</v>
      </c>
      <c r="H2108" s="39" t="s">
        <v>1701</v>
      </c>
      <c r="I2108" s="39" t="s">
        <v>99</v>
      </c>
      <c r="J2108" s="44">
        <v>-1255.1099999999999</v>
      </c>
      <c r="K2108" s="39" t="s">
        <v>100</v>
      </c>
      <c r="L2108" s="39" t="s">
        <v>60</v>
      </c>
      <c r="M2108" s="39" t="str">
        <f>+VLOOKUP(C2108/1,Map!A:B,2,FALSE)</f>
        <v>Other revenue - late payment charge</v>
      </c>
      <c r="N2108" s="39" t="str">
        <f>+VLOOKUP(L2108/1,Map!E:G,3,FALSE)</f>
        <v>KY-CENTRAL</v>
      </c>
    </row>
    <row r="2109" spans="1:14" hidden="1">
      <c r="A2109" s="39" t="s">
        <v>95</v>
      </c>
      <c r="B2109" s="39" t="s">
        <v>96</v>
      </c>
      <c r="C2109" s="39" t="s">
        <v>56</v>
      </c>
      <c r="D2109" s="43">
        <v>43257</v>
      </c>
      <c r="E2109" s="39" t="s">
        <v>35</v>
      </c>
      <c r="F2109" s="39" t="s">
        <v>48</v>
      </c>
      <c r="G2109" s="39" t="s">
        <v>275</v>
      </c>
      <c r="H2109" s="39" t="s">
        <v>1701</v>
      </c>
      <c r="I2109" s="39" t="s">
        <v>99</v>
      </c>
      <c r="J2109" s="44">
        <v>-71.19</v>
      </c>
      <c r="K2109" s="39" t="s">
        <v>100</v>
      </c>
      <c r="L2109" s="39" t="s">
        <v>64</v>
      </c>
      <c r="M2109" s="39" t="str">
        <f>+VLOOKUP(C2109/1,Map!A:B,2,FALSE)</f>
        <v>Other revenue - late payment charge</v>
      </c>
      <c r="N2109" s="39" t="str">
        <f>+VLOOKUP(L2109/1,Map!E:G,3,FALSE)</f>
        <v>KY-NORTH</v>
      </c>
    </row>
    <row r="2110" spans="1:14" hidden="1">
      <c r="A2110" s="39" t="s">
        <v>95</v>
      </c>
      <c r="B2110" s="39" t="s">
        <v>96</v>
      </c>
      <c r="C2110" s="39" t="s">
        <v>56</v>
      </c>
      <c r="D2110" s="43">
        <v>43255</v>
      </c>
      <c r="E2110" s="39" t="s">
        <v>35</v>
      </c>
      <c r="F2110" s="39" t="s">
        <v>48</v>
      </c>
      <c r="G2110" s="39" t="s">
        <v>275</v>
      </c>
      <c r="H2110" s="39" t="s">
        <v>1702</v>
      </c>
      <c r="I2110" s="39" t="s">
        <v>244</v>
      </c>
      <c r="J2110" s="44">
        <v>2.61</v>
      </c>
      <c r="K2110" s="39" t="s">
        <v>100</v>
      </c>
      <c r="L2110" s="39" t="s">
        <v>60</v>
      </c>
      <c r="M2110" s="39" t="str">
        <f>+VLOOKUP(C2110/1,Map!A:B,2,FALSE)</f>
        <v>Other revenue - late payment charge</v>
      </c>
      <c r="N2110" s="39" t="str">
        <f>+VLOOKUP(L2110/1,Map!E:G,3,FALSE)</f>
        <v>KY-CENTRAL</v>
      </c>
    </row>
    <row r="2111" spans="1:14" hidden="1">
      <c r="A2111" s="39" t="s">
        <v>95</v>
      </c>
      <c r="B2111" s="39" t="s">
        <v>96</v>
      </c>
      <c r="C2111" s="39" t="s">
        <v>56</v>
      </c>
      <c r="D2111" s="43">
        <v>43256</v>
      </c>
      <c r="E2111" s="39" t="s">
        <v>35</v>
      </c>
      <c r="F2111" s="39" t="s">
        <v>48</v>
      </c>
      <c r="G2111" s="39" t="s">
        <v>275</v>
      </c>
      <c r="H2111" s="39" t="s">
        <v>1703</v>
      </c>
      <c r="I2111" s="39" t="s">
        <v>244</v>
      </c>
      <c r="J2111" s="44">
        <v>2.8</v>
      </c>
      <c r="K2111" s="39" t="s">
        <v>100</v>
      </c>
      <c r="L2111" s="39" t="s">
        <v>60</v>
      </c>
      <c r="M2111" s="39" t="str">
        <f>+VLOOKUP(C2111/1,Map!A:B,2,FALSE)</f>
        <v>Other revenue - late payment charge</v>
      </c>
      <c r="N2111" s="39" t="str">
        <f>+VLOOKUP(L2111/1,Map!E:G,3,FALSE)</f>
        <v>KY-CENTRAL</v>
      </c>
    </row>
    <row r="2112" spans="1:14" hidden="1">
      <c r="A2112" s="39" t="s">
        <v>95</v>
      </c>
      <c r="B2112" s="39" t="s">
        <v>96</v>
      </c>
      <c r="C2112" s="39" t="s">
        <v>56</v>
      </c>
      <c r="D2112" s="43">
        <v>43256</v>
      </c>
      <c r="E2112" s="39" t="s">
        <v>35</v>
      </c>
      <c r="F2112" s="39" t="s">
        <v>48</v>
      </c>
      <c r="G2112" s="39" t="s">
        <v>275</v>
      </c>
      <c r="H2112" s="39" t="s">
        <v>1704</v>
      </c>
      <c r="I2112" s="39" t="s">
        <v>244</v>
      </c>
      <c r="J2112" s="44">
        <v>24.39</v>
      </c>
      <c r="K2112" s="39" t="s">
        <v>100</v>
      </c>
      <c r="L2112" s="39" t="s">
        <v>60</v>
      </c>
      <c r="M2112" s="39" t="str">
        <f>+VLOOKUP(C2112/1,Map!A:B,2,FALSE)</f>
        <v>Other revenue - late payment charge</v>
      </c>
      <c r="N2112" s="39" t="str">
        <f>+VLOOKUP(L2112/1,Map!E:G,3,FALSE)</f>
        <v>KY-CENTRAL</v>
      </c>
    </row>
    <row r="2113" spans="1:14" hidden="1">
      <c r="A2113" s="39" t="s">
        <v>95</v>
      </c>
      <c r="B2113" s="39" t="s">
        <v>96</v>
      </c>
      <c r="C2113" s="39" t="s">
        <v>56</v>
      </c>
      <c r="D2113" s="43">
        <v>43256</v>
      </c>
      <c r="E2113" s="39" t="s">
        <v>35</v>
      </c>
      <c r="F2113" s="39" t="s">
        <v>48</v>
      </c>
      <c r="G2113" s="39" t="s">
        <v>275</v>
      </c>
      <c r="H2113" s="39" t="s">
        <v>1705</v>
      </c>
      <c r="I2113" s="39" t="s">
        <v>244</v>
      </c>
      <c r="J2113" s="44">
        <v>56.08</v>
      </c>
      <c r="K2113" s="39" t="s">
        <v>100</v>
      </c>
      <c r="L2113" s="39" t="s">
        <v>60</v>
      </c>
      <c r="M2113" s="39" t="str">
        <f>+VLOOKUP(C2113/1,Map!A:B,2,FALSE)</f>
        <v>Other revenue - late payment charge</v>
      </c>
      <c r="N2113" s="39" t="str">
        <f>+VLOOKUP(L2113/1,Map!E:G,3,FALSE)</f>
        <v>KY-CENTRAL</v>
      </c>
    </row>
    <row r="2114" spans="1:14" hidden="1">
      <c r="A2114" s="39" t="s">
        <v>95</v>
      </c>
      <c r="B2114" s="39" t="s">
        <v>96</v>
      </c>
      <c r="C2114" s="39" t="s">
        <v>56</v>
      </c>
      <c r="D2114" s="43">
        <v>43257</v>
      </c>
      <c r="E2114" s="39" t="s">
        <v>35</v>
      </c>
      <c r="F2114" s="39" t="s">
        <v>48</v>
      </c>
      <c r="G2114" s="39" t="s">
        <v>275</v>
      </c>
      <c r="H2114" s="39" t="s">
        <v>1706</v>
      </c>
      <c r="I2114" s="39" t="s">
        <v>244</v>
      </c>
      <c r="J2114" s="44">
        <v>53.1</v>
      </c>
      <c r="K2114" s="39" t="s">
        <v>100</v>
      </c>
      <c r="L2114" s="39" t="s">
        <v>60</v>
      </c>
      <c r="M2114" s="39" t="str">
        <f>+VLOOKUP(C2114/1,Map!A:B,2,FALSE)</f>
        <v>Other revenue - late payment charge</v>
      </c>
      <c r="N2114" s="39" t="str">
        <f>+VLOOKUP(L2114/1,Map!E:G,3,FALSE)</f>
        <v>KY-CENTRAL</v>
      </c>
    </row>
    <row r="2115" spans="1:14" hidden="1">
      <c r="A2115" s="39" t="s">
        <v>95</v>
      </c>
      <c r="B2115" s="39" t="s">
        <v>96</v>
      </c>
      <c r="C2115" s="39" t="s">
        <v>56</v>
      </c>
      <c r="D2115" s="43">
        <v>43257</v>
      </c>
      <c r="E2115" s="39" t="s">
        <v>35</v>
      </c>
      <c r="F2115" s="39" t="s">
        <v>48</v>
      </c>
      <c r="G2115" s="39" t="s">
        <v>275</v>
      </c>
      <c r="H2115" s="39" t="s">
        <v>1707</v>
      </c>
      <c r="I2115" s="39" t="s">
        <v>244</v>
      </c>
      <c r="J2115" s="44">
        <v>2.0699999999999998</v>
      </c>
      <c r="K2115" s="39" t="s">
        <v>100</v>
      </c>
      <c r="L2115" s="39" t="s">
        <v>64</v>
      </c>
      <c r="M2115" s="39" t="str">
        <f>+VLOOKUP(C2115/1,Map!A:B,2,FALSE)</f>
        <v>Other revenue - late payment charge</v>
      </c>
      <c r="N2115" s="39" t="str">
        <f>+VLOOKUP(L2115/1,Map!E:G,3,FALSE)</f>
        <v>KY-NORTH</v>
      </c>
    </row>
    <row r="2116" spans="1:14" hidden="1">
      <c r="A2116" s="39" t="s">
        <v>95</v>
      </c>
      <c r="B2116" s="39" t="s">
        <v>96</v>
      </c>
      <c r="C2116" s="39" t="s">
        <v>56</v>
      </c>
      <c r="D2116" s="43">
        <v>43256</v>
      </c>
      <c r="E2116" s="39" t="s">
        <v>35</v>
      </c>
      <c r="F2116" s="39" t="s">
        <v>48</v>
      </c>
      <c r="G2116" s="39" t="s">
        <v>275</v>
      </c>
      <c r="H2116" s="39" t="s">
        <v>1708</v>
      </c>
      <c r="I2116" s="39" t="s">
        <v>99</v>
      </c>
      <c r="J2116" s="44">
        <v>-0.7</v>
      </c>
      <c r="K2116" s="39" t="s">
        <v>100</v>
      </c>
      <c r="L2116" s="39" t="s">
        <v>60</v>
      </c>
      <c r="M2116" s="39" t="str">
        <f>+VLOOKUP(C2116/1,Map!A:B,2,FALSE)</f>
        <v>Other revenue - late payment charge</v>
      </c>
      <c r="N2116" s="39" t="str">
        <f>+VLOOKUP(L2116/1,Map!E:G,3,FALSE)</f>
        <v>KY-CENTRAL</v>
      </c>
    </row>
    <row r="2117" spans="1:14" hidden="1">
      <c r="A2117" s="39" t="s">
        <v>95</v>
      </c>
      <c r="B2117" s="39" t="s">
        <v>96</v>
      </c>
      <c r="C2117" s="39" t="s">
        <v>56</v>
      </c>
      <c r="D2117" s="43">
        <v>43257</v>
      </c>
      <c r="E2117" s="39" t="s">
        <v>35</v>
      </c>
      <c r="F2117" s="39" t="s">
        <v>48</v>
      </c>
      <c r="G2117" s="39" t="s">
        <v>275</v>
      </c>
      <c r="H2117" s="39" t="s">
        <v>1709</v>
      </c>
      <c r="I2117" s="39" t="s">
        <v>99</v>
      </c>
      <c r="J2117" s="44">
        <v>-8.16</v>
      </c>
      <c r="K2117" s="39" t="s">
        <v>100</v>
      </c>
      <c r="L2117" s="39" t="s">
        <v>62</v>
      </c>
      <c r="M2117" s="39" t="str">
        <f>+VLOOKUP(C2117/1,Map!A:B,2,FALSE)</f>
        <v>Other revenue - late payment charge</v>
      </c>
      <c r="N2117" s="39" t="str">
        <f>+VLOOKUP(L2117/1,Map!E:G,3,FALSE)</f>
        <v>KY- E ROCKCASTE WTR</v>
      </c>
    </row>
    <row r="2118" spans="1:14" hidden="1">
      <c r="A2118" s="39" t="s">
        <v>95</v>
      </c>
      <c r="B2118" s="39" t="s">
        <v>96</v>
      </c>
      <c r="C2118" s="39" t="s">
        <v>56</v>
      </c>
      <c r="D2118" s="43">
        <v>43257</v>
      </c>
      <c r="E2118" s="39" t="s">
        <v>35</v>
      </c>
      <c r="F2118" s="39" t="s">
        <v>48</v>
      </c>
      <c r="G2118" s="39" t="s">
        <v>275</v>
      </c>
      <c r="H2118" s="39" t="s">
        <v>1710</v>
      </c>
      <c r="I2118" s="39" t="s">
        <v>99</v>
      </c>
      <c r="J2118" s="44">
        <v>-337.22</v>
      </c>
      <c r="K2118" s="39" t="s">
        <v>100</v>
      </c>
      <c r="L2118" s="39" t="s">
        <v>60</v>
      </c>
      <c r="M2118" s="39" t="str">
        <f>+VLOOKUP(C2118/1,Map!A:B,2,FALSE)</f>
        <v>Other revenue - late payment charge</v>
      </c>
      <c r="N2118" s="39" t="str">
        <f>+VLOOKUP(L2118/1,Map!E:G,3,FALSE)</f>
        <v>KY-CENTRAL</v>
      </c>
    </row>
    <row r="2119" spans="1:14" hidden="1">
      <c r="A2119" s="39" t="s">
        <v>95</v>
      </c>
      <c r="B2119" s="39" t="s">
        <v>96</v>
      </c>
      <c r="C2119" s="39" t="s">
        <v>56</v>
      </c>
      <c r="D2119" s="43">
        <v>43255</v>
      </c>
      <c r="E2119" s="39" t="s">
        <v>35</v>
      </c>
      <c r="F2119" s="39" t="s">
        <v>48</v>
      </c>
      <c r="G2119" s="39" t="s">
        <v>275</v>
      </c>
      <c r="H2119" s="39" t="s">
        <v>1711</v>
      </c>
      <c r="I2119" s="39" t="s">
        <v>99</v>
      </c>
      <c r="J2119" s="44">
        <v>-1.46</v>
      </c>
      <c r="K2119" s="39" t="s">
        <v>100</v>
      </c>
      <c r="L2119" s="39" t="s">
        <v>62</v>
      </c>
      <c r="M2119" s="39" t="str">
        <f>+VLOOKUP(C2119/1,Map!A:B,2,FALSE)</f>
        <v>Other revenue - late payment charge</v>
      </c>
      <c r="N2119" s="39" t="str">
        <f>+VLOOKUP(L2119/1,Map!E:G,3,FALSE)</f>
        <v>KY- E ROCKCASTE WTR</v>
      </c>
    </row>
    <row r="2120" spans="1:14" hidden="1">
      <c r="A2120" s="39" t="s">
        <v>95</v>
      </c>
      <c r="B2120" s="39" t="s">
        <v>96</v>
      </c>
      <c r="C2120" s="39" t="s">
        <v>56</v>
      </c>
      <c r="D2120" s="43">
        <v>43255</v>
      </c>
      <c r="E2120" s="39" t="s">
        <v>35</v>
      </c>
      <c r="F2120" s="39" t="s">
        <v>48</v>
      </c>
      <c r="G2120" s="39" t="s">
        <v>275</v>
      </c>
      <c r="H2120" s="39" t="s">
        <v>1711</v>
      </c>
      <c r="I2120" s="39" t="s">
        <v>99</v>
      </c>
      <c r="J2120" s="44">
        <v>-3.04</v>
      </c>
      <c r="K2120" s="39" t="s">
        <v>100</v>
      </c>
      <c r="L2120" s="39" t="s">
        <v>60</v>
      </c>
      <c r="M2120" s="39" t="str">
        <f>+VLOOKUP(C2120/1,Map!A:B,2,FALSE)</f>
        <v>Other revenue - late payment charge</v>
      </c>
      <c r="N2120" s="39" t="str">
        <f>+VLOOKUP(L2120/1,Map!E:G,3,FALSE)</f>
        <v>KY-CENTRAL</v>
      </c>
    </row>
    <row r="2121" spans="1:14" hidden="1">
      <c r="A2121" s="39" t="s">
        <v>95</v>
      </c>
      <c r="B2121" s="39" t="s">
        <v>96</v>
      </c>
      <c r="C2121" s="39" t="s">
        <v>56</v>
      </c>
      <c r="D2121" s="43">
        <v>43256</v>
      </c>
      <c r="E2121" s="39" t="s">
        <v>35</v>
      </c>
      <c r="F2121" s="39" t="s">
        <v>48</v>
      </c>
      <c r="G2121" s="39" t="s">
        <v>275</v>
      </c>
      <c r="H2121" s="39" t="s">
        <v>1712</v>
      </c>
      <c r="I2121" s="39" t="s">
        <v>99</v>
      </c>
      <c r="J2121" s="44">
        <v>-14.86</v>
      </c>
      <c r="K2121" s="39" t="s">
        <v>100</v>
      </c>
      <c r="L2121" s="39" t="s">
        <v>60</v>
      </c>
      <c r="M2121" s="39" t="str">
        <f>+VLOOKUP(C2121/1,Map!A:B,2,FALSE)</f>
        <v>Other revenue - late payment charge</v>
      </c>
      <c r="N2121" s="39" t="str">
        <f>+VLOOKUP(L2121/1,Map!E:G,3,FALSE)</f>
        <v>KY-CENTRAL</v>
      </c>
    </row>
    <row r="2122" spans="1:14" hidden="1">
      <c r="A2122" s="39" t="s">
        <v>95</v>
      </c>
      <c r="B2122" s="39" t="s">
        <v>96</v>
      </c>
      <c r="C2122" s="39" t="s">
        <v>56</v>
      </c>
      <c r="D2122" s="43">
        <v>43258</v>
      </c>
      <c r="E2122" s="39" t="s">
        <v>35</v>
      </c>
      <c r="F2122" s="39" t="s">
        <v>48</v>
      </c>
      <c r="G2122" s="39" t="s">
        <v>275</v>
      </c>
      <c r="H2122" s="39" t="s">
        <v>1713</v>
      </c>
      <c r="I2122" s="39" t="s">
        <v>99</v>
      </c>
      <c r="J2122" s="44">
        <v>-52.05</v>
      </c>
      <c r="K2122" s="39" t="s">
        <v>100</v>
      </c>
      <c r="L2122" s="39" t="s">
        <v>66</v>
      </c>
      <c r="M2122" s="39" t="str">
        <f>+VLOOKUP(C2122/1,Map!A:B,2,FALSE)</f>
        <v>Other revenue - late payment charge</v>
      </c>
      <c r="N2122" s="39" t="str">
        <f>+VLOOKUP(L2122/1,Map!E:G,3,FALSE)</f>
        <v>KY-OWENTON WW</v>
      </c>
    </row>
    <row r="2123" spans="1:14" hidden="1">
      <c r="A2123" s="39" t="s">
        <v>95</v>
      </c>
      <c r="B2123" s="39" t="s">
        <v>96</v>
      </c>
      <c r="C2123" s="39" t="s">
        <v>56</v>
      </c>
      <c r="D2123" s="43">
        <v>43258</v>
      </c>
      <c r="E2123" s="39" t="s">
        <v>35</v>
      </c>
      <c r="F2123" s="39" t="s">
        <v>48</v>
      </c>
      <c r="G2123" s="39" t="s">
        <v>275</v>
      </c>
      <c r="H2123" s="39" t="s">
        <v>1713</v>
      </c>
      <c r="I2123" s="39" t="s">
        <v>99</v>
      </c>
      <c r="J2123" s="44">
        <v>-28.26</v>
      </c>
      <c r="K2123" s="39" t="s">
        <v>100</v>
      </c>
      <c r="L2123" s="39" t="s">
        <v>64</v>
      </c>
      <c r="M2123" s="39" t="str">
        <f>+VLOOKUP(C2123/1,Map!A:B,2,FALSE)</f>
        <v>Other revenue - late payment charge</v>
      </c>
      <c r="N2123" s="39" t="str">
        <f>+VLOOKUP(L2123/1,Map!E:G,3,FALSE)</f>
        <v>KY-NORTH</v>
      </c>
    </row>
    <row r="2124" spans="1:14" hidden="1">
      <c r="A2124" s="39" t="s">
        <v>95</v>
      </c>
      <c r="B2124" s="39" t="s">
        <v>96</v>
      </c>
      <c r="C2124" s="39" t="s">
        <v>56</v>
      </c>
      <c r="D2124" s="43">
        <v>43258</v>
      </c>
      <c r="E2124" s="39" t="s">
        <v>35</v>
      </c>
      <c r="F2124" s="39" t="s">
        <v>48</v>
      </c>
      <c r="G2124" s="39" t="s">
        <v>275</v>
      </c>
      <c r="H2124" s="39" t="s">
        <v>1713</v>
      </c>
      <c r="I2124" s="39" t="s">
        <v>99</v>
      </c>
      <c r="J2124" s="44">
        <v>-4882.75</v>
      </c>
      <c r="K2124" s="39" t="s">
        <v>100</v>
      </c>
      <c r="L2124" s="39" t="s">
        <v>60</v>
      </c>
      <c r="M2124" s="39" t="str">
        <f>+VLOOKUP(C2124/1,Map!A:B,2,FALSE)</f>
        <v>Other revenue - late payment charge</v>
      </c>
      <c r="N2124" s="39" t="str">
        <f>+VLOOKUP(L2124/1,Map!E:G,3,FALSE)</f>
        <v>KY-CENTRAL</v>
      </c>
    </row>
    <row r="2125" spans="1:14" hidden="1">
      <c r="A2125" s="39" t="s">
        <v>95</v>
      </c>
      <c r="B2125" s="39" t="s">
        <v>96</v>
      </c>
      <c r="C2125" s="39" t="s">
        <v>56</v>
      </c>
      <c r="D2125" s="43">
        <v>43258</v>
      </c>
      <c r="E2125" s="39" t="s">
        <v>35</v>
      </c>
      <c r="F2125" s="39" t="s">
        <v>48</v>
      </c>
      <c r="G2125" s="39" t="s">
        <v>275</v>
      </c>
      <c r="H2125" s="39" t="s">
        <v>1713</v>
      </c>
      <c r="I2125" s="39" t="s">
        <v>99</v>
      </c>
      <c r="J2125" s="44">
        <v>-4.34</v>
      </c>
      <c r="K2125" s="39" t="s">
        <v>100</v>
      </c>
      <c r="L2125" s="39" t="s">
        <v>58</v>
      </c>
      <c r="M2125" s="39" t="str">
        <f>+VLOOKUP(C2125/1,Map!A:B,2,FALSE)</f>
        <v>Other revenue - late payment charge</v>
      </c>
      <c r="N2125" s="39" t="str">
        <f>+VLOOKUP(L2125/1,Map!E:G,3,FALSE)</f>
        <v>KY-CORPORATE</v>
      </c>
    </row>
    <row r="2126" spans="1:14" hidden="1">
      <c r="A2126" s="39" t="s">
        <v>95</v>
      </c>
      <c r="B2126" s="39" t="s">
        <v>96</v>
      </c>
      <c r="C2126" s="39" t="s">
        <v>56</v>
      </c>
      <c r="D2126" s="43">
        <v>43255</v>
      </c>
      <c r="E2126" s="39" t="s">
        <v>35</v>
      </c>
      <c r="F2126" s="39" t="s">
        <v>48</v>
      </c>
      <c r="G2126" s="39" t="s">
        <v>275</v>
      </c>
      <c r="H2126" s="39" t="s">
        <v>1714</v>
      </c>
      <c r="I2126" s="39" t="s">
        <v>244</v>
      </c>
      <c r="J2126" s="44">
        <v>7.98</v>
      </c>
      <c r="K2126" s="39" t="s">
        <v>100</v>
      </c>
      <c r="L2126" s="39" t="s">
        <v>60</v>
      </c>
      <c r="M2126" s="39" t="str">
        <f>+VLOOKUP(C2126/1,Map!A:B,2,FALSE)</f>
        <v>Other revenue - late payment charge</v>
      </c>
      <c r="N2126" s="39" t="str">
        <f>+VLOOKUP(L2126/1,Map!E:G,3,FALSE)</f>
        <v>KY-CENTRAL</v>
      </c>
    </row>
    <row r="2127" spans="1:14" hidden="1">
      <c r="A2127" s="39" t="s">
        <v>95</v>
      </c>
      <c r="B2127" s="39" t="s">
        <v>96</v>
      </c>
      <c r="C2127" s="39" t="s">
        <v>56</v>
      </c>
      <c r="D2127" s="43">
        <v>43257</v>
      </c>
      <c r="E2127" s="39" t="s">
        <v>35</v>
      </c>
      <c r="F2127" s="39" t="s">
        <v>48</v>
      </c>
      <c r="G2127" s="39" t="s">
        <v>275</v>
      </c>
      <c r="H2127" s="39" t="s">
        <v>1715</v>
      </c>
      <c r="I2127" s="39" t="s">
        <v>244</v>
      </c>
      <c r="J2127" s="44">
        <v>2.95</v>
      </c>
      <c r="K2127" s="39" t="s">
        <v>100</v>
      </c>
      <c r="L2127" s="39" t="s">
        <v>60</v>
      </c>
      <c r="M2127" s="39" t="str">
        <f>+VLOOKUP(C2127/1,Map!A:B,2,FALSE)</f>
        <v>Other revenue - late payment charge</v>
      </c>
      <c r="N2127" s="39" t="str">
        <f>+VLOOKUP(L2127/1,Map!E:G,3,FALSE)</f>
        <v>KY-CENTRAL</v>
      </c>
    </row>
    <row r="2128" spans="1:14" hidden="1">
      <c r="A2128" s="39" t="s">
        <v>95</v>
      </c>
      <c r="B2128" s="39" t="s">
        <v>96</v>
      </c>
      <c r="C2128" s="39" t="s">
        <v>56</v>
      </c>
      <c r="D2128" s="43">
        <v>43258</v>
      </c>
      <c r="E2128" s="39" t="s">
        <v>35</v>
      </c>
      <c r="F2128" s="39" t="s">
        <v>48</v>
      </c>
      <c r="G2128" s="39" t="s">
        <v>275</v>
      </c>
      <c r="H2128" s="39" t="s">
        <v>1716</v>
      </c>
      <c r="I2128" s="39" t="s">
        <v>244</v>
      </c>
      <c r="J2128" s="44">
        <v>160.1</v>
      </c>
      <c r="K2128" s="39" t="s">
        <v>100</v>
      </c>
      <c r="L2128" s="39" t="s">
        <v>60</v>
      </c>
      <c r="M2128" s="39" t="str">
        <f>+VLOOKUP(C2128/1,Map!A:B,2,FALSE)</f>
        <v>Other revenue - late payment charge</v>
      </c>
      <c r="N2128" s="39" t="str">
        <f>+VLOOKUP(L2128/1,Map!E:G,3,FALSE)</f>
        <v>KY-CENTRAL</v>
      </c>
    </row>
    <row r="2129" spans="1:14" hidden="1">
      <c r="A2129" s="39" t="s">
        <v>95</v>
      </c>
      <c r="B2129" s="39" t="s">
        <v>96</v>
      </c>
      <c r="C2129" s="39" t="s">
        <v>56</v>
      </c>
      <c r="D2129" s="43">
        <v>43258</v>
      </c>
      <c r="E2129" s="39" t="s">
        <v>35</v>
      </c>
      <c r="F2129" s="39" t="s">
        <v>48</v>
      </c>
      <c r="G2129" s="39" t="s">
        <v>275</v>
      </c>
      <c r="H2129" s="39" t="s">
        <v>1716</v>
      </c>
      <c r="I2129" s="39" t="s">
        <v>244</v>
      </c>
      <c r="J2129" s="44">
        <v>4.6900000000000004</v>
      </c>
      <c r="K2129" s="39" t="s">
        <v>100</v>
      </c>
      <c r="L2129" s="39" t="s">
        <v>64</v>
      </c>
      <c r="M2129" s="39" t="str">
        <f>+VLOOKUP(C2129/1,Map!A:B,2,FALSE)</f>
        <v>Other revenue - late payment charge</v>
      </c>
      <c r="N2129" s="39" t="str">
        <f>+VLOOKUP(L2129/1,Map!E:G,3,FALSE)</f>
        <v>KY-NORTH</v>
      </c>
    </row>
    <row r="2130" spans="1:14" hidden="1">
      <c r="A2130" s="39" t="s">
        <v>95</v>
      </c>
      <c r="B2130" s="39" t="s">
        <v>96</v>
      </c>
      <c r="C2130" s="39" t="s">
        <v>56</v>
      </c>
      <c r="D2130" s="43">
        <v>43257</v>
      </c>
      <c r="E2130" s="39" t="s">
        <v>35</v>
      </c>
      <c r="F2130" s="39" t="s">
        <v>48</v>
      </c>
      <c r="G2130" s="39" t="s">
        <v>275</v>
      </c>
      <c r="H2130" s="39" t="s">
        <v>1717</v>
      </c>
      <c r="I2130" s="39" t="s">
        <v>99</v>
      </c>
      <c r="J2130" s="44">
        <v>-121.76</v>
      </c>
      <c r="K2130" s="39" t="s">
        <v>100</v>
      </c>
      <c r="L2130" s="39" t="s">
        <v>60</v>
      </c>
      <c r="M2130" s="39" t="str">
        <f>+VLOOKUP(C2130/1,Map!A:B,2,FALSE)</f>
        <v>Other revenue - late payment charge</v>
      </c>
      <c r="N2130" s="39" t="str">
        <f>+VLOOKUP(L2130/1,Map!E:G,3,FALSE)</f>
        <v>KY-CENTRAL</v>
      </c>
    </row>
    <row r="2131" spans="1:14" hidden="1">
      <c r="A2131" s="39" t="s">
        <v>95</v>
      </c>
      <c r="B2131" s="39" t="s">
        <v>96</v>
      </c>
      <c r="C2131" s="39" t="s">
        <v>56</v>
      </c>
      <c r="D2131" s="43">
        <v>43258</v>
      </c>
      <c r="E2131" s="39" t="s">
        <v>35</v>
      </c>
      <c r="F2131" s="39" t="s">
        <v>48</v>
      </c>
      <c r="G2131" s="39" t="s">
        <v>275</v>
      </c>
      <c r="H2131" s="39" t="s">
        <v>1718</v>
      </c>
      <c r="I2131" s="39" t="s">
        <v>99</v>
      </c>
      <c r="J2131" s="44">
        <v>-5.26</v>
      </c>
      <c r="K2131" s="39" t="s">
        <v>100</v>
      </c>
      <c r="L2131" s="39" t="s">
        <v>60</v>
      </c>
      <c r="M2131" s="39" t="str">
        <f>+VLOOKUP(C2131/1,Map!A:B,2,FALSE)</f>
        <v>Other revenue - late payment charge</v>
      </c>
      <c r="N2131" s="39" t="str">
        <f>+VLOOKUP(L2131/1,Map!E:G,3,FALSE)</f>
        <v>KY-CENTRAL</v>
      </c>
    </row>
    <row r="2132" spans="1:14" hidden="1">
      <c r="A2132" s="39" t="s">
        <v>95</v>
      </c>
      <c r="B2132" s="39" t="s">
        <v>96</v>
      </c>
      <c r="C2132" s="39" t="s">
        <v>56</v>
      </c>
      <c r="D2132" s="43">
        <v>43258</v>
      </c>
      <c r="E2132" s="39" t="s">
        <v>35</v>
      </c>
      <c r="F2132" s="39" t="s">
        <v>48</v>
      </c>
      <c r="G2132" s="39" t="s">
        <v>275</v>
      </c>
      <c r="H2132" s="39" t="s">
        <v>1719</v>
      </c>
      <c r="I2132" s="39" t="s">
        <v>244</v>
      </c>
      <c r="J2132" s="44">
        <v>1.98</v>
      </c>
      <c r="K2132" s="39" t="s">
        <v>100</v>
      </c>
      <c r="L2132" s="39" t="s">
        <v>60</v>
      </c>
      <c r="M2132" s="39" t="str">
        <f>+VLOOKUP(C2132/1,Map!A:B,2,FALSE)</f>
        <v>Other revenue - late payment charge</v>
      </c>
      <c r="N2132" s="39" t="str">
        <f>+VLOOKUP(L2132/1,Map!E:G,3,FALSE)</f>
        <v>KY-CENTRAL</v>
      </c>
    </row>
    <row r="2133" spans="1:14" hidden="1">
      <c r="A2133" s="39" t="s">
        <v>95</v>
      </c>
      <c r="B2133" s="39" t="s">
        <v>96</v>
      </c>
      <c r="C2133" s="39" t="s">
        <v>56</v>
      </c>
      <c r="D2133" s="43">
        <v>43255</v>
      </c>
      <c r="E2133" s="39" t="s">
        <v>35</v>
      </c>
      <c r="F2133" s="39" t="s">
        <v>48</v>
      </c>
      <c r="G2133" s="39" t="s">
        <v>275</v>
      </c>
      <c r="H2133" s="39" t="s">
        <v>1720</v>
      </c>
      <c r="I2133" s="39" t="s">
        <v>244</v>
      </c>
      <c r="J2133" s="44">
        <v>116.65</v>
      </c>
      <c r="K2133" s="39" t="s">
        <v>100</v>
      </c>
      <c r="L2133" s="39" t="s">
        <v>62</v>
      </c>
      <c r="M2133" s="39" t="str">
        <f>+VLOOKUP(C2133/1,Map!A:B,2,FALSE)</f>
        <v>Other revenue - late payment charge</v>
      </c>
      <c r="N2133" s="39" t="str">
        <f>+VLOOKUP(L2133/1,Map!E:G,3,FALSE)</f>
        <v>KY- E ROCKCASTE WTR</v>
      </c>
    </row>
    <row r="2134" spans="1:14" hidden="1">
      <c r="A2134" s="39" t="s">
        <v>95</v>
      </c>
      <c r="B2134" s="39" t="s">
        <v>96</v>
      </c>
      <c r="C2134" s="39" t="s">
        <v>56</v>
      </c>
      <c r="D2134" s="43">
        <v>43258</v>
      </c>
      <c r="E2134" s="39" t="s">
        <v>35</v>
      </c>
      <c r="F2134" s="39" t="s">
        <v>48</v>
      </c>
      <c r="G2134" s="39" t="s">
        <v>275</v>
      </c>
      <c r="H2134" s="39" t="s">
        <v>1721</v>
      </c>
      <c r="I2134" s="39" t="s">
        <v>244</v>
      </c>
      <c r="J2134" s="44">
        <v>6.29</v>
      </c>
      <c r="K2134" s="39" t="s">
        <v>100</v>
      </c>
      <c r="L2134" s="39" t="s">
        <v>60</v>
      </c>
      <c r="M2134" s="39" t="str">
        <f>+VLOOKUP(C2134/1,Map!A:B,2,FALSE)</f>
        <v>Other revenue - late payment charge</v>
      </c>
      <c r="N2134" s="39" t="str">
        <f>+VLOOKUP(L2134/1,Map!E:G,3,FALSE)</f>
        <v>KY-CENTRAL</v>
      </c>
    </row>
    <row r="2135" spans="1:14" hidden="1">
      <c r="A2135" s="39" t="s">
        <v>95</v>
      </c>
      <c r="B2135" s="39" t="s">
        <v>96</v>
      </c>
      <c r="C2135" s="39" t="s">
        <v>56</v>
      </c>
      <c r="D2135" s="43">
        <v>43259</v>
      </c>
      <c r="E2135" s="39" t="s">
        <v>35</v>
      </c>
      <c r="F2135" s="39" t="s">
        <v>48</v>
      </c>
      <c r="G2135" s="39" t="s">
        <v>275</v>
      </c>
      <c r="H2135" s="39" t="s">
        <v>1722</v>
      </c>
      <c r="I2135" s="39" t="s">
        <v>99</v>
      </c>
      <c r="J2135" s="44">
        <v>-67.59</v>
      </c>
      <c r="K2135" s="39" t="s">
        <v>100</v>
      </c>
      <c r="L2135" s="39" t="s">
        <v>66</v>
      </c>
      <c r="M2135" s="39" t="str">
        <f>+VLOOKUP(C2135/1,Map!A:B,2,FALSE)</f>
        <v>Other revenue - late payment charge</v>
      </c>
      <c r="N2135" s="39" t="str">
        <f>+VLOOKUP(L2135/1,Map!E:G,3,FALSE)</f>
        <v>KY-OWENTON WW</v>
      </c>
    </row>
    <row r="2136" spans="1:14" hidden="1">
      <c r="A2136" s="39" t="s">
        <v>95</v>
      </c>
      <c r="B2136" s="39" t="s">
        <v>96</v>
      </c>
      <c r="C2136" s="39" t="s">
        <v>56</v>
      </c>
      <c r="D2136" s="43">
        <v>43259</v>
      </c>
      <c r="E2136" s="39" t="s">
        <v>35</v>
      </c>
      <c r="F2136" s="39" t="s">
        <v>48</v>
      </c>
      <c r="G2136" s="39" t="s">
        <v>275</v>
      </c>
      <c r="H2136" s="39" t="s">
        <v>1722</v>
      </c>
      <c r="I2136" s="39" t="s">
        <v>99</v>
      </c>
      <c r="J2136" s="44">
        <v>-21.01</v>
      </c>
      <c r="K2136" s="39" t="s">
        <v>100</v>
      </c>
      <c r="L2136" s="39" t="s">
        <v>64</v>
      </c>
      <c r="M2136" s="39" t="str">
        <f>+VLOOKUP(C2136/1,Map!A:B,2,FALSE)</f>
        <v>Other revenue - late payment charge</v>
      </c>
      <c r="N2136" s="39" t="str">
        <f>+VLOOKUP(L2136/1,Map!E:G,3,FALSE)</f>
        <v>KY-NORTH</v>
      </c>
    </row>
    <row r="2137" spans="1:14" hidden="1">
      <c r="A2137" s="39" t="s">
        <v>95</v>
      </c>
      <c r="B2137" s="39" t="s">
        <v>96</v>
      </c>
      <c r="C2137" s="39" t="s">
        <v>56</v>
      </c>
      <c r="D2137" s="43">
        <v>43259</v>
      </c>
      <c r="E2137" s="39" t="s">
        <v>35</v>
      </c>
      <c r="F2137" s="39" t="s">
        <v>48</v>
      </c>
      <c r="G2137" s="39" t="s">
        <v>275</v>
      </c>
      <c r="H2137" s="39" t="s">
        <v>1722</v>
      </c>
      <c r="I2137" s="39" t="s">
        <v>99</v>
      </c>
      <c r="J2137" s="44">
        <v>-4624.87</v>
      </c>
      <c r="K2137" s="39" t="s">
        <v>100</v>
      </c>
      <c r="L2137" s="39" t="s">
        <v>60</v>
      </c>
      <c r="M2137" s="39" t="str">
        <f>+VLOOKUP(C2137/1,Map!A:B,2,FALSE)</f>
        <v>Other revenue - late payment charge</v>
      </c>
      <c r="N2137" s="39" t="str">
        <f>+VLOOKUP(L2137/1,Map!E:G,3,FALSE)</f>
        <v>KY-CENTRAL</v>
      </c>
    </row>
    <row r="2138" spans="1:14" hidden="1">
      <c r="A2138" s="39" t="s">
        <v>95</v>
      </c>
      <c r="B2138" s="39" t="s">
        <v>96</v>
      </c>
      <c r="C2138" s="39" t="s">
        <v>56</v>
      </c>
      <c r="D2138" s="43">
        <v>43259</v>
      </c>
      <c r="E2138" s="39" t="s">
        <v>35</v>
      </c>
      <c r="F2138" s="39" t="s">
        <v>48</v>
      </c>
      <c r="G2138" s="39" t="s">
        <v>275</v>
      </c>
      <c r="H2138" s="39" t="s">
        <v>1722</v>
      </c>
      <c r="I2138" s="39" t="s">
        <v>99</v>
      </c>
      <c r="J2138" s="44">
        <v>-10.84</v>
      </c>
      <c r="K2138" s="39" t="s">
        <v>100</v>
      </c>
      <c r="L2138" s="39" t="s">
        <v>58</v>
      </c>
      <c r="M2138" s="39" t="str">
        <f>+VLOOKUP(C2138/1,Map!A:B,2,FALSE)</f>
        <v>Other revenue - late payment charge</v>
      </c>
      <c r="N2138" s="39" t="str">
        <f>+VLOOKUP(L2138/1,Map!E:G,3,FALSE)</f>
        <v>KY-CORPORATE</v>
      </c>
    </row>
    <row r="2139" spans="1:14" hidden="1">
      <c r="A2139" s="39" t="s">
        <v>95</v>
      </c>
      <c r="B2139" s="39" t="s">
        <v>96</v>
      </c>
      <c r="C2139" s="39" t="s">
        <v>56</v>
      </c>
      <c r="D2139" s="43">
        <v>43258</v>
      </c>
      <c r="E2139" s="39" t="s">
        <v>35</v>
      </c>
      <c r="F2139" s="39" t="s">
        <v>48</v>
      </c>
      <c r="G2139" s="39" t="s">
        <v>275</v>
      </c>
      <c r="H2139" s="39" t="s">
        <v>1723</v>
      </c>
      <c r="I2139" s="39" t="s">
        <v>244</v>
      </c>
      <c r="J2139" s="44">
        <v>28.73</v>
      </c>
      <c r="K2139" s="39" t="s">
        <v>100</v>
      </c>
      <c r="L2139" s="39" t="s">
        <v>60</v>
      </c>
      <c r="M2139" s="39" t="str">
        <f>+VLOOKUP(C2139/1,Map!A:B,2,FALSE)</f>
        <v>Other revenue - late payment charge</v>
      </c>
      <c r="N2139" s="39" t="str">
        <f>+VLOOKUP(L2139/1,Map!E:G,3,FALSE)</f>
        <v>KY-CENTRAL</v>
      </c>
    </row>
    <row r="2140" spans="1:14" hidden="1">
      <c r="A2140" s="39" t="s">
        <v>95</v>
      </c>
      <c r="B2140" s="39" t="s">
        <v>96</v>
      </c>
      <c r="C2140" s="39" t="s">
        <v>56</v>
      </c>
      <c r="D2140" s="43">
        <v>43259</v>
      </c>
      <c r="E2140" s="39" t="s">
        <v>35</v>
      </c>
      <c r="F2140" s="39" t="s">
        <v>48</v>
      </c>
      <c r="G2140" s="39" t="s">
        <v>275</v>
      </c>
      <c r="H2140" s="39" t="s">
        <v>1724</v>
      </c>
      <c r="I2140" s="39" t="s">
        <v>244</v>
      </c>
      <c r="J2140" s="44">
        <v>63.73</v>
      </c>
      <c r="K2140" s="39" t="s">
        <v>100</v>
      </c>
      <c r="L2140" s="39" t="s">
        <v>60</v>
      </c>
      <c r="M2140" s="39" t="str">
        <f>+VLOOKUP(C2140/1,Map!A:B,2,FALSE)</f>
        <v>Other revenue - late payment charge</v>
      </c>
      <c r="N2140" s="39" t="str">
        <f>+VLOOKUP(L2140/1,Map!E:G,3,FALSE)</f>
        <v>KY-CENTRAL</v>
      </c>
    </row>
    <row r="2141" spans="1:14" hidden="1">
      <c r="A2141" s="39" t="s">
        <v>95</v>
      </c>
      <c r="B2141" s="39" t="s">
        <v>96</v>
      </c>
      <c r="C2141" s="39" t="s">
        <v>56</v>
      </c>
      <c r="D2141" s="43">
        <v>43258</v>
      </c>
      <c r="E2141" s="39" t="s">
        <v>35</v>
      </c>
      <c r="F2141" s="39" t="s">
        <v>48</v>
      </c>
      <c r="G2141" s="39" t="s">
        <v>275</v>
      </c>
      <c r="H2141" s="39" t="s">
        <v>1725</v>
      </c>
      <c r="I2141" s="39" t="s">
        <v>99</v>
      </c>
      <c r="J2141" s="44">
        <v>-15.54</v>
      </c>
      <c r="K2141" s="39" t="s">
        <v>100</v>
      </c>
      <c r="L2141" s="39" t="s">
        <v>60</v>
      </c>
      <c r="M2141" s="39" t="str">
        <f>+VLOOKUP(C2141/1,Map!A:B,2,FALSE)</f>
        <v>Other revenue - late payment charge</v>
      </c>
      <c r="N2141" s="39" t="str">
        <f>+VLOOKUP(L2141/1,Map!E:G,3,FALSE)</f>
        <v>KY-CENTRAL</v>
      </c>
    </row>
    <row r="2142" spans="1:14" hidden="1">
      <c r="A2142" s="39" t="s">
        <v>95</v>
      </c>
      <c r="B2142" s="39" t="s">
        <v>96</v>
      </c>
      <c r="C2142" s="39" t="s">
        <v>56</v>
      </c>
      <c r="D2142" s="43">
        <v>43259</v>
      </c>
      <c r="E2142" s="39" t="s">
        <v>35</v>
      </c>
      <c r="F2142" s="39" t="s">
        <v>48</v>
      </c>
      <c r="G2142" s="39" t="s">
        <v>275</v>
      </c>
      <c r="H2142" s="39" t="s">
        <v>1726</v>
      </c>
      <c r="I2142" s="39" t="s">
        <v>99</v>
      </c>
      <c r="J2142" s="44">
        <v>-10.42</v>
      </c>
      <c r="K2142" s="39" t="s">
        <v>100</v>
      </c>
      <c r="L2142" s="39" t="s">
        <v>60</v>
      </c>
      <c r="M2142" s="39" t="str">
        <f>+VLOOKUP(C2142/1,Map!A:B,2,FALSE)</f>
        <v>Other revenue - late payment charge</v>
      </c>
      <c r="N2142" s="39" t="str">
        <f>+VLOOKUP(L2142/1,Map!E:G,3,FALSE)</f>
        <v>KY-CENTRAL</v>
      </c>
    </row>
    <row r="2143" spans="1:14" hidden="1">
      <c r="A2143" s="39" t="s">
        <v>95</v>
      </c>
      <c r="B2143" s="39" t="s">
        <v>96</v>
      </c>
      <c r="C2143" s="39" t="s">
        <v>56</v>
      </c>
      <c r="D2143" s="43">
        <v>43259</v>
      </c>
      <c r="E2143" s="39" t="s">
        <v>35</v>
      </c>
      <c r="F2143" s="39" t="s">
        <v>48</v>
      </c>
      <c r="G2143" s="39" t="s">
        <v>275</v>
      </c>
      <c r="H2143" s="39" t="s">
        <v>1727</v>
      </c>
      <c r="I2143" s="39" t="s">
        <v>244</v>
      </c>
      <c r="J2143" s="44">
        <v>1.59</v>
      </c>
      <c r="K2143" s="39" t="s">
        <v>100</v>
      </c>
      <c r="L2143" s="39" t="s">
        <v>60</v>
      </c>
      <c r="M2143" s="39" t="str">
        <f>+VLOOKUP(C2143/1,Map!A:B,2,FALSE)</f>
        <v>Other revenue - late payment charge</v>
      </c>
      <c r="N2143" s="39" t="str">
        <f>+VLOOKUP(L2143/1,Map!E:G,3,FALSE)</f>
        <v>KY-CENTRAL</v>
      </c>
    </row>
    <row r="2144" spans="1:14" hidden="1">
      <c r="A2144" s="39" t="s">
        <v>95</v>
      </c>
      <c r="B2144" s="39" t="s">
        <v>96</v>
      </c>
      <c r="C2144" s="39" t="s">
        <v>56</v>
      </c>
      <c r="D2144" s="43">
        <v>43259</v>
      </c>
      <c r="E2144" s="39" t="s">
        <v>35</v>
      </c>
      <c r="F2144" s="39" t="s">
        <v>48</v>
      </c>
      <c r="G2144" s="39" t="s">
        <v>275</v>
      </c>
      <c r="H2144" s="39" t="s">
        <v>1728</v>
      </c>
      <c r="I2144" s="39" t="s">
        <v>244</v>
      </c>
      <c r="J2144" s="44">
        <v>0.35</v>
      </c>
      <c r="K2144" s="39" t="s">
        <v>100</v>
      </c>
      <c r="L2144" s="39" t="s">
        <v>60</v>
      </c>
      <c r="M2144" s="39" t="str">
        <f>+VLOOKUP(C2144/1,Map!A:B,2,FALSE)</f>
        <v>Other revenue - late payment charge</v>
      </c>
      <c r="N2144" s="39" t="str">
        <f>+VLOOKUP(L2144/1,Map!E:G,3,FALSE)</f>
        <v>KY-CENTRAL</v>
      </c>
    </row>
    <row r="2145" spans="1:14" hidden="1">
      <c r="A2145" s="39" t="s">
        <v>95</v>
      </c>
      <c r="B2145" s="39" t="s">
        <v>96</v>
      </c>
      <c r="C2145" s="39" t="s">
        <v>56</v>
      </c>
      <c r="D2145" s="43">
        <v>43258</v>
      </c>
      <c r="E2145" s="39" t="s">
        <v>35</v>
      </c>
      <c r="F2145" s="39" t="s">
        <v>48</v>
      </c>
      <c r="G2145" s="39" t="s">
        <v>275</v>
      </c>
      <c r="H2145" s="39" t="s">
        <v>1729</v>
      </c>
      <c r="I2145" s="39" t="s">
        <v>244</v>
      </c>
      <c r="J2145" s="44">
        <v>4.1900000000000004</v>
      </c>
      <c r="K2145" s="39" t="s">
        <v>100</v>
      </c>
      <c r="L2145" s="39" t="s">
        <v>66</v>
      </c>
      <c r="M2145" s="39" t="str">
        <f>+VLOOKUP(C2145/1,Map!A:B,2,FALSE)</f>
        <v>Other revenue - late payment charge</v>
      </c>
      <c r="N2145" s="39" t="str">
        <f>+VLOOKUP(L2145/1,Map!E:G,3,FALSE)</f>
        <v>KY-OWENTON WW</v>
      </c>
    </row>
    <row r="2146" spans="1:14" hidden="1">
      <c r="A2146" s="39" t="s">
        <v>95</v>
      </c>
      <c r="B2146" s="39" t="s">
        <v>96</v>
      </c>
      <c r="C2146" s="39" t="s">
        <v>56</v>
      </c>
      <c r="D2146" s="43">
        <v>43259</v>
      </c>
      <c r="E2146" s="39" t="s">
        <v>35</v>
      </c>
      <c r="F2146" s="39" t="s">
        <v>48</v>
      </c>
      <c r="G2146" s="39" t="s">
        <v>275</v>
      </c>
      <c r="H2146" s="39" t="s">
        <v>1730</v>
      </c>
      <c r="I2146" s="39" t="s">
        <v>244</v>
      </c>
      <c r="J2146" s="44">
        <v>1.98</v>
      </c>
      <c r="K2146" s="39" t="s">
        <v>100</v>
      </c>
      <c r="L2146" s="39" t="s">
        <v>60</v>
      </c>
      <c r="M2146" s="39" t="str">
        <f>+VLOOKUP(C2146/1,Map!A:B,2,FALSE)</f>
        <v>Other revenue - late payment charge</v>
      </c>
      <c r="N2146" s="39" t="str">
        <f>+VLOOKUP(L2146/1,Map!E:G,3,FALSE)</f>
        <v>KY-CENTRAL</v>
      </c>
    </row>
    <row r="2147" spans="1:14" hidden="1">
      <c r="A2147" s="39" t="s">
        <v>95</v>
      </c>
      <c r="B2147" s="39" t="s">
        <v>96</v>
      </c>
      <c r="C2147" s="39" t="s">
        <v>56</v>
      </c>
      <c r="D2147" s="43">
        <v>43260</v>
      </c>
      <c r="E2147" s="39" t="s">
        <v>35</v>
      </c>
      <c r="F2147" s="39" t="s">
        <v>48</v>
      </c>
      <c r="G2147" s="39" t="s">
        <v>275</v>
      </c>
      <c r="H2147" s="39" t="s">
        <v>1731</v>
      </c>
      <c r="I2147" s="39" t="s">
        <v>244</v>
      </c>
      <c r="J2147" s="44">
        <v>34.11</v>
      </c>
      <c r="K2147" s="39" t="s">
        <v>100</v>
      </c>
      <c r="L2147" s="39" t="s">
        <v>66</v>
      </c>
      <c r="M2147" s="39" t="str">
        <f>+VLOOKUP(C2147/1,Map!A:B,2,FALSE)</f>
        <v>Other revenue - late payment charge</v>
      </c>
      <c r="N2147" s="39" t="str">
        <f>+VLOOKUP(L2147/1,Map!E:G,3,FALSE)</f>
        <v>KY-OWENTON WW</v>
      </c>
    </row>
    <row r="2148" spans="1:14" hidden="1">
      <c r="A2148" s="39" t="s">
        <v>95</v>
      </c>
      <c r="B2148" s="39" t="s">
        <v>96</v>
      </c>
      <c r="C2148" s="39" t="s">
        <v>56</v>
      </c>
      <c r="D2148" s="43">
        <v>43262</v>
      </c>
      <c r="E2148" s="39" t="s">
        <v>35</v>
      </c>
      <c r="F2148" s="39" t="s">
        <v>48</v>
      </c>
      <c r="G2148" s="39" t="s">
        <v>275</v>
      </c>
      <c r="H2148" s="39" t="s">
        <v>1732</v>
      </c>
      <c r="I2148" s="39" t="s">
        <v>99</v>
      </c>
      <c r="J2148" s="44">
        <v>-61.84</v>
      </c>
      <c r="K2148" s="39" t="s">
        <v>100</v>
      </c>
      <c r="L2148" s="39" t="s">
        <v>66</v>
      </c>
      <c r="M2148" s="39" t="str">
        <f>+VLOOKUP(C2148/1,Map!A:B,2,FALSE)</f>
        <v>Other revenue - late payment charge</v>
      </c>
      <c r="N2148" s="39" t="str">
        <f>+VLOOKUP(L2148/1,Map!E:G,3,FALSE)</f>
        <v>KY-OWENTON WW</v>
      </c>
    </row>
    <row r="2149" spans="1:14" hidden="1">
      <c r="A2149" s="39" t="s">
        <v>95</v>
      </c>
      <c r="B2149" s="39" t="s">
        <v>96</v>
      </c>
      <c r="C2149" s="39" t="s">
        <v>56</v>
      </c>
      <c r="D2149" s="43">
        <v>43262</v>
      </c>
      <c r="E2149" s="39" t="s">
        <v>35</v>
      </c>
      <c r="F2149" s="39" t="s">
        <v>48</v>
      </c>
      <c r="G2149" s="39" t="s">
        <v>275</v>
      </c>
      <c r="H2149" s="39" t="s">
        <v>1732</v>
      </c>
      <c r="I2149" s="39" t="s">
        <v>99</v>
      </c>
      <c r="J2149" s="44">
        <v>-2131.7399999999998</v>
      </c>
      <c r="K2149" s="39" t="s">
        <v>100</v>
      </c>
      <c r="L2149" s="39" t="s">
        <v>60</v>
      </c>
      <c r="M2149" s="39" t="str">
        <f>+VLOOKUP(C2149/1,Map!A:B,2,FALSE)</f>
        <v>Other revenue - late payment charge</v>
      </c>
      <c r="N2149" s="39" t="str">
        <f>+VLOOKUP(L2149/1,Map!E:G,3,FALSE)</f>
        <v>KY-CENTRAL</v>
      </c>
    </row>
    <row r="2150" spans="1:14" hidden="1">
      <c r="A2150" s="39" t="s">
        <v>95</v>
      </c>
      <c r="B2150" s="39" t="s">
        <v>96</v>
      </c>
      <c r="C2150" s="39" t="s">
        <v>56</v>
      </c>
      <c r="D2150" s="43">
        <v>43262</v>
      </c>
      <c r="E2150" s="39" t="s">
        <v>35</v>
      </c>
      <c r="F2150" s="39" t="s">
        <v>48</v>
      </c>
      <c r="G2150" s="39" t="s">
        <v>275</v>
      </c>
      <c r="H2150" s="39" t="s">
        <v>1732</v>
      </c>
      <c r="I2150" s="39" t="s">
        <v>99</v>
      </c>
      <c r="J2150" s="44">
        <v>-11.01</v>
      </c>
      <c r="K2150" s="39" t="s">
        <v>100</v>
      </c>
      <c r="L2150" s="39" t="s">
        <v>64</v>
      </c>
      <c r="M2150" s="39" t="str">
        <f>+VLOOKUP(C2150/1,Map!A:B,2,FALSE)</f>
        <v>Other revenue - late payment charge</v>
      </c>
      <c r="N2150" s="39" t="str">
        <f>+VLOOKUP(L2150/1,Map!E:G,3,FALSE)</f>
        <v>KY-NORTH</v>
      </c>
    </row>
    <row r="2151" spans="1:14" hidden="1">
      <c r="A2151" s="39" t="s">
        <v>95</v>
      </c>
      <c r="B2151" s="39" t="s">
        <v>96</v>
      </c>
      <c r="C2151" s="39" t="s">
        <v>56</v>
      </c>
      <c r="D2151" s="43">
        <v>43262</v>
      </c>
      <c r="E2151" s="39" t="s">
        <v>35</v>
      </c>
      <c r="F2151" s="39" t="s">
        <v>48</v>
      </c>
      <c r="G2151" s="39" t="s">
        <v>275</v>
      </c>
      <c r="H2151" s="39" t="s">
        <v>1732</v>
      </c>
      <c r="I2151" s="39" t="s">
        <v>99</v>
      </c>
      <c r="J2151" s="44">
        <v>-2.78</v>
      </c>
      <c r="K2151" s="39" t="s">
        <v>100</v>
      </c>
      <c r="L2151" s="39" t="s">
        <v>58</v>
      </c>
      <c r="M2151" s="39" t="str">
        <f>+VLOOKUP(C2151/1,Map!A:B,2,FALSE)</f>
        <v>Other revenue - late payment charge</v>
      </c>
      <c r="N2151" s="39" t="str">
        <f>+VLOOKUP(L2151/1,Map!E:G,3,FALSE)</f>
        <v>KY-CORPORATE</v>
      </c>
    </row>
    <row r="2152" spans="1:14" hidden="1">
      <c r="A2152" s="39" t="s">
        <v>95</v>
      </c>
      <c r="B2152" s="39" t="s">
        <v>96</v>
      </c>
      <c r="C2152" s="39" t="s">
        <v>56</v>
      </c>
      <c r="D2152" s="43">
        <v>43262</v>
      </c>
      <c r="E2152" s="39" t="s">
        <v>35</v>
      </c>
      <c r="F2152" s="39" t="s">
        <v>48</v>
      </c>
      <c r="G2152" s="39" t="s">
        <v>275</v>
      </c>
      <c r="H2152" s="39" t="s">
        <v>1733</v>
      </c>
      <c r="I2152" s="39" t="s">
        <v>244</v>
      </c>
      <c r="J2152" s="44">
        <v>30.36</v>
      </c>
      <c r="K2152" s="39" t="s">
        <v>100</v>
      </c>
      <c r="L2152" s="39" t="s">
        <v>60</v>
      </c>
      <c r="M2152" s="39" t="str">
        <f>+VLOOKUP(C2152/1,Map!A:B,2,FALSE)</f>
        <v>Other revenue - late payment charge</v>
      </c>
      <c r="N2152" s="39" t="str">
        <f>+VLOOKUP(L2152/1,Map!E:G,3,FALSE)</f>
        <v>KY-CENTRAL</v>
      </c>
    </row>
    <row r="2153" spans="1:14" hidden="1">
      <c r="A2153" s="39" t="s">
        <v>95</v>
      </c>
      <c r="B2153" s="39" t="s">
        <v>96</v>
      </c>
      <c r="C2153" s="39" t="s">
        <v>56</v>
      </c>
      <c r="D2153" s="43">
        <v>43259</v>
      </c>
      <c r="E2153" s="39" t="s">
        <v>35</v>
      </c>
      <c r="F2153" s="39" t="s">
        <v>48</v>
      </c>
      <c r="G2153" s="39" t="s">
        <v>275</v>
      </c>
      <c r="H2153" s="39" t="s">
        <v>1734</v>
      </c>
      <c r="I2153" s="39" t="s">
        <v>244</v>
      </c>
      <c r="J2153" s="44">
        <v>1.59</v>
      </c>
      <c r="K2153" s="39" t="s">
        <v>100</v>
      </c>
      <c r="L2153" s="39" t="s">
        <v>60</v>
      </c>
      <c r="M2153" s="39" t="str">
        <f>+VLOOKUP(C2153/1,Map!A:B,2,FALSE)</f>
        <v>Other revenue - late payment charge</v>
      </c>
      <c r="N2153" s="39" t="str">
        <f>+VLOOKUP(L2153/1,Map!E:G,3,FALSE)</f>
        <v>KY-CENTRAL</v>
      </c>
    </row>
    <row r="2154" spans="1:14" hidden="1">
      <c r="A2154" s="39" t="s">
        <v>95</v>
      </c>
      <c r="B2154" s="39" t="s">
        <v>96</v>
      </c>
      <c r="C2154" s="39" t="s">
        <v>56</v>
      </c>
      <c r="D2154" s="43">
        <v>43259</v>
      </c>
      <c r="E2154" s="39" t="s">
        <v>35</v>
      </c>
      <c r="F2154" s="39" t="s">
        <v>48</v>
      </c>
      <c r="G2154" s="39" t="s">
        <v>275</v>
      </c>
      <c r="H2154" s="39" t="s">
        <v>1735</v>
      </c>
      <c r="I2154" s="39" t="s">
        <v>99</v>
      </c>
      <c r="J2154" s="44">
        <v>-5.55</v>
      </c>
      <c r="K2154" s="39" t="s">
        <v>100</v>
      </c>
      <c r="L2154" s="39" t="s">
        <v>60</v>
      </c>
      <c r="M2154" s="39" t="str">
        <f>+VLOOKUP(C2154/1,Map!A:B,2,FALSE)</f>
        <v>Other revenue - late payment charge</v>
      </c>
      <c r="N2154" s="39" t="str">
        <f>+VLOOKUP(L2154/1,Map!E:G,3,FALSE)</f>
        <v>KY-CENTRAL</v>
      </c>
    </row>
    <row r="2155" spans="1:14" hidden="1">
      <c r="A2155" s="39" t="s">
        <v>95</v>
      </c>
      <c r="B2155" s="39" t="s">
        <v>96</v>
      </c>
      <c r="C2155" s="39" t="s">
        <v>56</v>
      </c>
      <c r="D2155" s="43">
        <v>43260</v>
      </c>
      <c r="E2155" s="39" t="s">
        <v>35</v>
      </c>
      <c r="F2155" s="39" t="s">
        <v>48</v>
      </c>
      <c r="G2155" s="39" t="s">
        <v>275</v>
      </c>
      <c r="H2155" s="39" t="s">
        <v>1736</v>
      </c>
      <c r="I2155" s="39" t="s">
        <v>99</v>
      </c>
      <c r="J2155" s="44">
        <v>-1.2</v>
      </c>
      <c r="K2155" s="39" t="s">
        <v>100</v>
      </c>
      <c r="L2155" s="39" t="s">
        <v>60</v>
      </c>
      <c r="M2155" s="39" t="str">
        <f>+VLOOKUP(C2155/1,Map!A:B,2,FALSE)</f>
        <v>Other revenue - late payment charge</v>
      </c>
      <c r="N2155" s="39" t="str">
        <f>+VLOOKUP(L2155/1,Map!E:G,3,FALSE)</f>
        <v>KY-CENTRAL</v>
      </c>
    </row>
    <row r="2156" spans="1:14" hidden="1">
      <c r="A2156" s="39" t="s">
        <v>95</v>
      </c>
      <c r="B2156" s="39" t="s">
        <v>96</v>
      </c>
      <c r="C2156" s="39" t="s">
        <v>56</v>
      </c>
      <c r="D2156" s="43">
        <v>43262</v>
      </c>
      <c r="E2156" s="39" t="s">
        <v>35</v>
      </c>
      <c r="F2156" s="39" t="s">
        <v>48</v>
      </c>
      <c r="G2156" s="39" t="s">
        <v>275</v>
      </c>
      <c r="H2156" s="39" t="s">
        <v>1737</v>
      </c>
      <c r="I2156" s="39" t="s">
        <v>99</v>
      </c>
      <c r="J2156" s="44">
        <v>-34.11</v>
      </c>
      <c r="K2156" s="39" t="s">
        <v>100</v>
      </c>
      <c r="L2156" s="39" t="s">
        <v>66</v>
      </c>
      <c r="M2156" s="39" t="str">
        <f>+VLOOKUP(C2156/1,Map!A:B,2,FALSE)</f>
        <v>Other revenue - late payment charge</v>
      </c>
      <c r="N2156" s="39" t="str">
        <f>+VLOOKUP(L2156/1,Map!E:G,3,FALSE)</f>
        <v>KY-OWENTON WW</v>
      </c>
    </row>
    <row r="2157" spans="1:14" hidden="1">
      <c r="A2157" s="39" t="s">
        <v>95</v>
      </c>
      <c r="B2157" s="39" t="s">
        <v>96</v>
      </c>
      <c r="C2157" s="39" t="s">
        <v>56</v>
      </c>
      <c r="D2157" s="43">
        <v>43262</v>
      </c>
      <c r="E2157" s="39" t="s">
        <v>35</v>
      </c>
      <c r="F2157" s="39" t="s">
        <v>48</v>
      </c>
      <c r="G2157" s="39" t="s">
        <v>275</v>
      </c>
      <c r="H2157" s="39" t="s">
        <v>1738</v>
      </c>
      <c r="I2157" s="39" t="s">
        <v>99</v>
      </c>
      <c r="J2157" s="44">
        <v>-6.25</v>
      </c>
      <c r="K2157" s="39" t="s">
        <v>100</v>
      </c>
      <c r="L2157" s="39" t="s">
        <v>60</v>
      </c>
      <c r="M2157" s="39" t="str">
        <f>+VLOOKUP(C2157/1,Map!A:B,2,FALSE)</f>
        <v>Other revenue - late payment charge</v>
      </c>
      <c r="N2157" s="39" t="str">
        <f>+VLOOKUP(L2157/1,Map!E:G,3,FALSE)</f>
        <v>KY-CENTRAL</v>
      </c>
    </row>
    <row r="2158" spans="1:14" hidden="1">
      <c r="A2158" s="39" t="s">
        <v>95</v>
      </c>
      <c r="B2158" s="39" t="s">
        <v>96</v>
      </c>
      <c r="C2158" s="39" t="s">
        <v>56</v>
      </c>
      <c r="D2158" s="43">
        <v>43263</v>
      </c>
      <c r="E2158" s="39" t="s">
        <v>35</v>
      </c>
      <c r="F2158" s="39" t="s">
        <v>48</v>
      </c>
      <c r="G2158" s="39" t="s">
        <v>275</v>
      </c>
      <c r="H2158" s="39" t="s">
        <v>1739</v>
      </c>
      <c r="I2158" s="39" t="s">
        <v>99</v>
      </c>
      <c r="J2158" s="44">
        <v>-66.540000000000006</v>
      </c>
      <c r="K2158" s="39" t="s">
        <v>100</v>
      </c>
      <c r="L2158" s="39" t="s">
        <v>68</v>
      </c>
      <c r="M2158" s="39" t="str">
        <f>+VLOOKUP(C2158/1,Map!A:B,2,FALSE)</f>
        <v>Other revenue - late payment charge</v>
      </c>
      <c r="N2158" s="39" t="str">
        <f>+VLOOKUP(L2158/1,Map!E:G,3,FALSE)</f>
        <v>KY - RIDGEWOOD WW</v>
      </c>
    </row>
    <row r="2159" spans="1:14" hidden="1">
      <c r="A2159" s="39" t="s">
        <v>95</v>
      </c>
      <c r="B2159" s="39" t="s">
        <v>96</v>
      </c>
      <c r="C2159" s="39" t="s">
        <v>56</v>
      </c>
      <c r="D2159" s="43">
        <v>43263</v>
      </c>
      <c r="E2159" s="39" t="s">
        <v>35</v>
      </c>
      <c r="F2159" s="39" t="s">
        <v>48</v>
      </c>
      <c r="G2159" s="39" t="s">
        <v>275</v>
      </c>
      <c r="H2159" s="39" t="s">
        <v>1739</v>
      </c>
      <c r="I2159" s="39" t="s">
        <v>99</v>
      </c>
      <c r="J2159" s="44">
        <v>-1903.36</v>
      </c>
      <c r="K2159" s="39" t="s">
        <v>100</v>
      </c>
      <c r="L2159" s="39" t="s">
        <v>60</v>
      </c>
      <c r="M2159" s="39" t="str">
        <f>+VLOOKUP(C2159/1,Map!A:B,2,FALSE)</f>
        <v>Other revenue - late payment charge</v>
      </c>
      <c r="N2159" s="39" t="str">
        <f>+VLOOKUP(L2159/1,Map!E:G,3,FALSE)</f>
        <v>KY-CENTRAL</v>
      </c>
    </row>
    <row r="2160" spans="1:14" hidden="1">
      <c r="A2160" s="39" t="s">
        <v>95</v>
      </c>
      <c r="B2160" s="39" t="s">
        <v>96</v>
      </c>
      <c r="C2160" s="39" t="s">
        <v>56</v>
      </c>
      <c r="D2160" s="43">
        <v>43263</v>
      </c>
      <c r="E2160" s="39" t="s">
        <v>35</v>
      </c>
      <c r="F2160" s="39" t="s">
        <v>48</v>
      </c>
      <c r="G2160" s="39" t="s">
        <v>275</v>
      </c>
      <c r="H2160" s="39" t="s">
        <v>1739</v>
      </c>
      <c r="I2160" s="39" t="s">
        <v>99</v>
      </c>
      <c r="J2160" s="44">
        <v>-1.81</v>
      </c>
      <c r="K2160" s="39" t="s">
        <v>100</v>
      </c>
      <c r="L2160" s="39" t="s">
        <v>64</v>
      </c>
      <c r="M2160" s="39" t="str">
        <f>+VLOOKUP(C2160/1,Map!A:B,2,FALSE)</f>
        <v>Other revenue - late payment charge</v>
      </c>
      <c r="N2160" s="39" t="str">
        <f>+VLOOKUP(L2160/1,Map!E:G,3,FALSE)</f>
        <v>KY-NORTH</v>
      </c>
    </row>
    <row r="2161" spans="1:14" hidden="1">
      <c r="A2161" s="39" t="s">
        <v>95</v>
      </c>
      <c r="B2161" s="39" t="s">
        <v>96</v>
      </c>
      <c r="C2161" s="39" t="s">
        <v>56</v>
      </c>
      <c r="D2161" s="43">
        <v>43264</v>
      </c>
      <c r="E2161" s="39" t="s">
        <v>35</v>
      </c>
      <c r="F2161" s="39" t="s">
        <v>48</v>
      </c>
      <c r="G2161" s="39" t="s">
        <v>275</v>
      </c>
      <c r="H2161" s="39" t="s">
        <v>1740</v>
      </c>
      <c r="I2161" s="39" t="s">
        <v>99</v>
      </c>
      <c r="J2161" s="44">
        <v>-29.05</v>
      </c>
      <c r="K2161" s="39" t="s">
        <v>100</v>
      </c>
      <c r="L2161" s="39" t="s">
        <v>58</v>
      </c>
      <c r="M2161" s="39" t="str">
        <f>+VLOOKUP(C2161/1,Map!A:B,2,FALSE)</f>
        <v>Other revenue - late payment charge</v>
      </c>
      <c r="N2161" s="39" t="str">
        <f>+VLOOKUP(L2161/1,Map!E:G,3,FALSE)</f>
        <v>KY-CORPORATE</v>
      </c>
    </row>
    <row r="2162" spans="1:14" hidden="1">
      <c r="A2162" s="39" t="s">
        <v>95</v>
      </c>
      <c r="B2162" s="39" t="s">
        <v>96</v>
      </c>
      <c r="C2162" s="39" t="s">
        <v>56</v>
      </c>
      <c r="D2162" s="43">
        <v>43264</v>
      </c>
      <c r="E2162" s="39" t="s">
        <v>35</v>
      </c>
      <c r="F2162" s="39" t="s">
        <v>48</v>
      </c>
      <c r="G2162" s="39" t="s">
        <v>275</v>
      </c>
      <c r="H2162" s="39" t="s">
        <v>1740</v>
      </c>
      <c r="I2162" s="39" t="s">
        <v>99</v>
      </c>
      <c r="J2162" s="44">
        <v>-243.64</v>
      </c>
      <c r="K2162" s="39" t="s">
        <v>100</v>
      </c>
      <c r="L2162" s="39" t="s">
        <v>64</v>
      </c>
      <c r="M2162" s="39" t="str">
        <f>+VLOOKUP(C2162/1,Map!A:B,2,FALSE)</f>
        <v>Other revenue - late payment charge</v>
      </c>
      <c r="N2162" s="39" t="str">
        <f>+VLOOKUP(L2162/1,Map!E:G,3,FALSE)</f>
        <v>KY-NORTH</v>
      </c>
    </row>
    <row r="2163" spans="1:14" hidden="1">
      <c r="A2163" s="39" t="s">
        <v>95</v>
      </c>
      <c r="B2163" s="39" t="s">
        <v>96</v>
      </c>
      <c r="C2163" s="39" t="s">
        <v>56</v>
      </c>
      <c r="D2163" s="43">
        <v>43264</v>
      </c>
      <c r="E2163" s="39" t="s">
        <v>35</v>
      </c>
      <c r="F2163" s="39" t="s">
        <v>48</v>
      </c>
      <c r="G2163" s="39" t="s">
        <v>275</v>
      </c>
      <c r="H2163" s="39" t="s">
        <v>1740</v>
      </c>
      <c r="I2163" s="39" t="s">
        <v>99</v>
      </c>
      <c r="J2163" s="44">
        <v>-2175.16</v>
      </c>
      <c r="K2163" s="39" t="s">
        <v>100</v>
      </c>
      <c r="L2163" s="39" t="s">
        <v>60</v>
      </c>
      <c r="M2163" s="39" t="str">
        <f>+VLOOKUP(C2163/1,Map!A:B,2,FALSE)</f>
        <v>Other revenue - late payment charge</v>
      </c>
      <c r="N2163" s="39" t="str">
        <f>+VLOOKUP(L2163/1,Map!E:G,3,FALSE)</f>
        <v>KY-CENTRAL</v>
      </c>
    </row>
    <row r="2164" spans="1:14" hidden="1">
      <c r="A2164" s="39" t="s">
        <v>95</v>
      </c>
      <c r="B2164" s="39" t="s">
        <v>96</v>
      </c>
      <c r="C2164" s="39" t="s">
        <v>56</v>
      </c>
      <c r="D2164" s="43">
        <v>43263</v>
      </c>
      <c r="E2164" s="39" t="s">
        <v>35</v>
      </c>
      <c r="F2164" s="39" t="s">
        <v>48</v>
      </c>
      <c r="G2164" s="39" t="s">
        <v>275</v>
      </c>
      <c r="H2164" s="39" t="s">
        <v>1741</v>
      </c>
      <c r="I2164" s="39" t="s">
        <v>244</v>
      </c>
      <c r="J2164" s="44">
        <v>5.0999999999999996</v>
      </c>
      <c r="K2164" s="39" t="s">
        <v>100</v>
      </c>
      <c r="L2164" s="39" t="s">
        <v>60</v>
      </c>
      <c r="M2164" s="39" t="str">
        <f>+VLOOKUP(C2164/1,Map!A:B,2,FALSE)</f>
        <v>Other revenue - late payment charge</v>
      </c>
      <c r="N2164" s="39" t="str">
        <f>+VLOOKUP(L2164/1,Map!E:G,3,FALSE)</f>
        <v>KY-CENTRAL</v>
      </c>
    </row>
    <row r="2165" spans="1:14" hidden="1">
      <c r="A2165" s="39" t="s">
        <v>95</v>
      </c>
      <c r="B2165" s="39" t="s">
        <v>96</v>
      </c>
      <c r="C2165" s="39" t="s">
        <v>56</v>
      </c>
      <c r="D2165" s="43">
        <v>43262</v>
      </c>
      <c r="E2165" s="39" t="s">
        <v>35</v>
      </c>
      <c r="F2165" s="39" t="s">
        <v>48</v>
      </c>
      <c r="G2165" s="39" t="s">
        <v>275</v>
      </c>
      <c r="H2165" s="39" t="s">
        <v>1742</v>
      </c>
      <c r="I2165" s="39" t="s">
        <v>244</v>
      </c>
      <c r="J2165" s="44">
        <v>4.93</v>
      </c>
      <c r="K2165" s="39" t="s">
        <v>100</v>
      </c>
      <c r="L2165" s="39" t="s">
        <v>60</v>
      </c>
      <c r="M2165" s="39" t="str">
        <f>+VLOOKUP(C2165/1,Map!A:B,2,FALSE)</f>
        <v>Other revenue - late payment charge</v>
      </c>
      <c r="N2165" s="39" t="str">
        <f>+VLOOKUP(L2165/1,Map!E:G,3,FALSE)</f>
        <v>KY-CENTRAL</v>
      </c>
    </row>
    <row r="2166" spans="1:14" hidden="1">
      <c r="A2166" s="39" t="s">
        <v>95</v>
      </c>
      <c r="B2166" s="39" t="s">
        <v>96</v>
      </c>
      <c r="C2166" s="39" t="s">
        <v>56</v>
      </c>
      <c r="D2166" s="43">
        <v>43262</v>
      </c>
      <c r="E2166" s="39" t="s">
        <v>35</v>
      </c>
      <c r="F2166" s="39" t="s">
        <v>48</v>
      </c>
      <c r="G2166" s="39" t="s">
        <v>275</v>
      </c>
      <c r="H2166" s="39" t="s">
        <v>1743</v>
      </c>
      <c r="I2166" s="39" t="s">
        <v>244</v>
      </c>
      <c r="J2166" s="44">
        <v>37.42</v>
      </c>
      <c r="K2166" s="39" t="s">
        <v>100</v>
      </c>
      <c r="L2166" s="39" t="s">
        <v>60</v>
      </c>
      <c r="M2166" s="39" t="str">
        <f>+VLOOKUP(C2166/1,Map!A:B,2,FALSE)</f>
        <v>Other revenue - late payment charge</v>
      </c>
      <c r="N2166" s="39" t="str">
        <f>+VLOOKUP(L2166/1,Map!E:G,3,FALSE)</f>
        <v>KY-CENTRAL</v>
      </c>
    </row>
    <row r="2167" spans="1:14" hidden="1">
      <c r="A2167" s="39" t="s">
        <v>95</v>
      </c>
      <c r="B2167" s="39" t="s">
        <v>96</v>
      </c>
      <c r="C2167" s="39" t="s">
        <v>56</v>
      </c>
      <c r="D2167" s="43">
        <v>43263</v>
      </c>
      <c r="E2167" s="39" t="s">
        <v>35</v>
      </c>
      <c r="F2167" s="39" t="s">
        <v>48</v>
      </c>
      <c r="G2167" s="39" t="s">
        <v>275</v>
      </c>
      <c r="H2167" s="39" t="s">
        <v>1744</v>
      </c>
      <c r="I2167" s="39" t="s">
        <v>244</v>
      </c>
      <c r="J2167" s="44">
        <v>19.079999999999998</v>
      </c>
      <c r="K2167" s="39" t="s">
        <v>100</v>
      </c>
      <c r="L2167" s="39" t="s">
        <v>64</v>
      </c>
      <c r="M2167" s="39" t="str">
        <f>+VLOOKUP(C2167/1,Map!A:B,2,FALSE)</f>
        <v>Other revenue - late payment charge</v>
      </c>
      <c r="N2167" s="39" t="str">
        <f>+VLOOKUP(L2167/1,Map!E:G,3,FALSE)</f>
        <v>KY-NORTH</v>
      </c>
    </row>
    <row r="2168" spans="1:14" hidden="1">
      <c r="A2168" s="39" t="s">
        <v>95</v>
      </c>
      <c r="B2168" s="39" t="s">
        <v>96</v>
      </c>
      <c r="C2168" s="39" t="s">
        <v>56</v>
      </c>
      <c r="D2168" s="43">
        <v>43263</v>
      </c>
      <c r="E2168" s="39" t="s">
        <v>35</v>
      </c>
      <c r="F2168" s="39" t="s">
        <v>48</v>
      </c>
      <c r="G2168" s="39" t="s">
        <v>275</v>
      </c>
      <c r="H2168" s="39" t="s">
        <v>1745</v>
      </c>
      <c r="I2168" s="39" t="s">
        <v>244</v>
      </c>
      <c r="J2168" s="44">
        <v>98.49</v>
      </c>
      <c r="K2168" s="39" t="s">
        <v>100</v>
      </c>
      <c r="L2168" s="39" t="s">
        <v>60</v>
      </c>
      <c r="M2168" s="39" t="str">
        <f>+VLOOKUP(C2168/1,Map!A:B,2,FALSE)</f>
        <v>Other revenue - late payment charge</v>
      </c>
      <c r="N2168" s="39" t="str">
        <f>+VLOOKUP(L2168/1,Map!E:G,3,FALSE)</f>
        <v>KY-CENTRAL</v>
      </c>
    </row>
    <row r="2169" spans="1:14" hidden="1">
      <c r="A2169" s="39" t="s">
        <v>95</v>
      </c>
      <c r="B2169" s="39" t="s">
        <v>96</v>
      </c>
      <c r="C2169" s="39" t="s">
        <v>56</v>
      </c>
      <c r="D2169" s="43">
        <v>43263</v>
      </c>
      <c r="E2169" s="39" t="s">
        <v>35</v>
      </c>
      <c r="F2169" s="39" t="s">
        <v>48</v>
      </c>
      <c r="G2169" s="39" t="s">
        <v>275</v>
      </c>
      <c r="H2169" s="39" t="s">
        <v>1745</v>
      </c>
      <c r="I2169" s="39" t="s">
        <v>244</v>
      </c>
      <c r="J2169" s="44">
        <v>2.02</v>
      </c>
      <c r="K2169" s="39" t="s">
        <v>100</v>
      </c>
      <c r="L2169" s="39" t="s">
        <v>66</v>
      </c>
      <c r="M2169" s="39" t="str">
        <f>+VLOOKUP(C2169/1,Map!A:B,2,FALSE)</f>
        <v>Other revenue - late payment charge</v>
      </c>
      <c r="N2169" s="39" t="str">
        <f>+VLOOKUP(L2169/1,Map!E:G,3,FALSE)</f>
        <v>KY-OWENTON WW</v>
      </c>
    </row>
    <row r="2170" spans="1:14" hidden="1">
      <c r="A2170" s="39" t="s">
        <v>95</v>
      </c>
      <c r="B2170" s="39" t="s">
        <v>96</v>
      </c>
      <c r="C2170" s="39" t="s">
        <v>56</v>
      </c>
      <c r="D2170" s="43">
        <v>43263</v>
      </c>
      <c r="E2170" s="39" t="s">
        <v>35</v>
      </c>
      <c r="F2170" s="39" t="s">
        <v>48</v>
      </c>
      <c r="G2170" s="39" t="s">
        <v>275</v>
      </c>
      <c r="H2170" s="39" t="s">
        <v>1746</v>
      </c>
      <c r="I2170" s="39" t="s">
        <v>244</v>
      </c>
      <c r="J2170" s="44">
        <v>14.79</v>
      </c>
      <c r="K2170" s="39" t="s">
        <v>100</v>
      </c>
      <c r="L2170" s="39" t="s">
        <v>60</v>
      </c>
      <c r="M2170" s="39" t="str">
        <f>+VLOOKUP(C2170/1,Map!A:B,2,FALSE)</f>
        <v>Other revenue - late payment charge</v>
      </c>
      <c r="N2170" s="39" t="str">
        <f>+VLOOKUP(L2170/1,Map!E:G,3,FALSE)</f>
        <v>KY-CENTRAL</v>
      </c>
    </row>
    <row r="2171" spans="1:14" hidden="1">
      <c r="A2171" s="39" t="s">
        <v>95</v>
      </c>
      <c r="B2171" s="39" t="s">
        <v>96</v>
      </c>
      <c r="C2171" s="39" t="s">
        <v>56</v>
      </c>
      <c r="D2171" s="43">
        <v>43264</v>
      </c>
      <c r="E2171" s="39" t="s">
        <v>35</v>
      </c>
      <c r="F2171" s="39" t="s">
        <v>48</v>
      </c>
      <c r="G2171" s="39" t="s">
        <v>275</v>
      </c>
      <c r="H2171" s="39" t="s">
        <v>1747</v>
      </c>
      <c r="I2171" s="39" t="s">
        <v>244</v>
      </c>
      <c r="J2171" s="44">
        <v>1.49</v>
      </c>
      <c r="K2171" s="39" t="s">
        <v>100</v>
      </c>
      <c r="L2171" s="39" t="s">
        <v>60</v>
      </c>
      <c r="M2171" s="39" t="str">
        <f>+VLOOKUP(C2171/1,Map!A:B,2,FALSE)</f>
        <v>Other revenue - late payment charge</v>
      </c>
      <c r="N2171" s="39" t="str">
        <f>+VLOOKUP(L2171/1,Map!E:G,3,FALSE)</f>
        <v>KY-CENTRAL</v>
      </c>
    </row>
    <row r="2172" spans="1:14" hidden="1">
      <c r="A2172" s="39" t="s">
        <v>95</v>
      </c>
      <c r="B2172" s="39" t="s">
        <v>96</v>
      </c>
      <c r="C2172" s="39" t="s">
        <v>56</v>
      </c>
      <c r="D2172" s="43">
        <v>43264</v>
      </c>
      <c r="E2172" s="39" t="s">
        <v>35</v>
      </c>
      <c r="F2172" s="39" t="s">
        <v>48</v>
      </c>
      <c r="G2172" s="39" t="s">
        <v>275</v>
      </c>
      <c r="H2172" s="39" t="s">
        <v>1748</v>
      </c>
      <c r="I2172" s="39" t="s">
        <v>244</v>
      </c>
      <c r="J2172" s="44">
        <v>22.75</v>
      </c>
      <c r="K2172" s="39" t="s">
        <v>100</v>
      </c>
      <c r="L2172" s="39" t="s">
        <v>64</v>
      </c>
      <c r="M2172" s="39" t="str">
        <f>+VLOOKUP(C2172/1,Map!A:B,2,FALSE)</f>
        <v>Other revenue - late payment charge</v>
      </c>
      <c r="N2172" s="39" t="str">
        <f>+VLOOKUP(L2172/1,Map!E:G,3,FALSE)</f>
        <v>KY-NORTH</v>
      </c>
    </row>
    <row r="2173" spans="1:14" hidden="1">
      <c r="A2173" s="39" t="s">
        <v>95</v>
      </c>
      <c r="B2173" s="39" t="s">
        <v>96</v>
      </c>
      <c r="C2173" s="39" t="s">
        <v>56</v>
      </c>
      <c r="D2173" s="43">
        <v>43264</v>
      </c>
      <c r="E2173" s="39" t="s">
        <v>35</v>
      </c>
      <c r="F2173" s="39" t="s">
        <v>48</v>
      </c>
      <c r="G2173" s="39" t="s">
        <v>275</v>
      </c>
      <c r="H2173" s="39" t="s">
        <v>1748</v>
      </c>
      <c r="I2173" s="39" t="s">
        <v>244</v>
      </c>
      <c r="J2173" s="44">
        <v>497.02</v>
      </c>
      <c r="K2173" s="39" t="s">
        <v>100</v>
      </c>
      <c r="L2173" s="39" t="s">
        <v>60</v>
      </c>
      <c r="M2173" s="39" t="str">
        <f>+VLOOKUP(C2173/1,Map!A:B,2,FALSE)</f>
        <v>Other revenue - late payment charge</v>
      </c>
      <c r="N2173" s="39" t="str">
        <f>+VLOOKUP(L2173/1,Map!E:G,3,FALSE)</f>
        <v>KY-CENTRAL</v>
      </c>
    </row>
    <row r="2174" spans="1:14" hidden="1">
      <c r="A2174" s="39" t="s">
        <v>95</v>
      </c>
      <c r="B2174" s="39" t="s">
        <v>96</v>
      </c>
      <c r="C2174" s="39" t="s">
        <v>56</v>
      </c>
      <c r="D2174" s="43">
        <v>43263</v>
      </c>
      <c r="E2174" s="39" t="s">
        <v>35</v>
      </c>
      <c r="F2174" s="39" t="s">
        <v>48</v>
      </c>
      <c r="G2174" s="39" t="s">
        <v>275</v>
      </c>
      <c r="H2174" s="39" t="s">
        <v>1749</v>
      </c>
      <c r="I2174" s="39" t="s">
        <v>99</v>
      </c>
      <c r="J2174" s="44">
        <v>-466.28</v>
      </c>
      <c r="K2174" s="39" t="s">
        <v>100</v>
      </c>
      <c r="L2174" s="39" t="s">
        <v>60</v>
      </c>
      <c r="M2174" s="39" t="str">
        <f>+VLOOKUP(C2174/1,Map!A:B,2,FALSE)</f>
        <v>Other revenue - late payment charge</v>
      </c>
      <c r="N2174" s="39" t="str">
        <f>+VLOOKUP(L2174/1,Map!E:G,3,FALSE)</f>
        <v>KY-CENTRAL</v>
      </c>
    </row>
    <row r="2175" spans="1:14" hidden="1">
      <c r="A2175" s="39" t="s">
        <v>95</v>
      </c>
      <c r="B2175" s="39" t="s">
        <v>96</v>
      </c>
      <c r="C2175" s="39" t="s">
        <v>56</v>
      </c>
      <c r="D2175" s="43">
        <v>43264</v>
      </c>
      <c r="E2175" s="39" t="s">
        <v>35</v>
      </c>
      <c r="F2175" s="39" t="s">
        <v>48</v>
      </c>
      <c r="G2175" s="39" t="s">
        <v>275</v>
      </c>
      <c r="H2175" s="39" t="s">
        <v>1750</v>
      </c>
      <c r="I2175" s="39" t="s">
        <v>99</v>
      </c>
      <c r="J2175" s="44">
        <v>-16.510000000000002</v>
      </c>
      <c r="K2175" s="39" t="s">
        <v>100</v>
      </c>
      <c r="L2175" s="39" t="s">
        <v>60</v>
      </c>
      <c r="M2175" s="39" t="str">
        <f>+VLOOKUP(C2175/1,Map!A:B,2,FALSE)</f>
        <v>Other revenue - late payment charge</v>
      </c>
      <c r="N2175" s="39" t="str">
        <f>+VLOOKUP(L2175/1,Map!E:G,3,FALSE)</f>
        <v>KY-CENTRAL</v>
      </c>
    </row>
    <row r="2176" spans="1:14" hidden="1">
      <c r="A2176" s="39" t="s">
        <v>95</v>
      </c>
      <c r="B2176" s="39" t="s">
        <v>96</v>
      </c>
      <c r="C2176" s="39" t="s">
        <v>56</v>
      </c>
      <c r="D2176" s="43">
        <v>43264</v>
      </c>
      <c r="E2176" s="39" t="s">
        <v>35</v>
      </c>
      <c r="F2176" s="39" t="s">
        <v>48</v>
      </c>
      <c r="G2176" s="39" t="s">
        <v>275</v>
      </c>
      <c r="H2176" s="39" t="s">
        <v>1750</v>
      </c>
      <c r="I2176" s="39" t="s">
        <v>99</v>
      </c>
      <c r="J2176" s="44">
        <v>-7.62</v>
      </c>
      <c r="K2176" s="39" t="s">
        <v>100</v>
      </c>
      <c r="L2176" s="39" t="s">
        <v>64</v>
      </c>
      <c r="M2176" s="39" t="str">
        <f>+VLOOKUP(C2176/1,Map!A:B,2,FALSE)</f>
        <v>Other revenue - late payment charge</v>
      </c>
      <c r="N2176" s="39" t="str">
        <f>+VLOOKUP(L2176/1,Map!E:G,3,FALSE)</f>
        <v>KY-NORTH</v>
      </c>
    </row>
    <row r="2177" spans="1:14" hidden="1">
      <c r="A2177" s="39" t="s">
        <v>95</v>
      </c>
      <c r="B2177" s="39" t="s">
        <v>96</v>
      </c>
      <c r="C2177" s="39" t="s">
        <v>56</v>
      </c>
      <c r="D2177" s="43">
        <v>43262</v>
      </c>
      <c r="E2177" s="39" t="s">
        <v>35</v>
      </c>
      <c r="F2177" s="39" t="s">
        <v>48</v>
      </c>
      <c r="G2177" s="39" t="s">
        <v>275</v>
      </c>
      <c r="H2177" s="39" t="s">
        <v>1751</v>
      </c>
      <c r="I2177" s="39" t="s">
        <v>99</v>
      </c>
      <c r="J2177" s="44">
        <v>-100.91</v>
      </c>
      <c r="K2177" s="39" t="s">
        <v>100</v>
      </c>
      <c r="L2177" s="39" t="s">
        <v>60</v>
      </c>
      <c r="M2177" s="39" t="str">
        <f>+VLOOKUP(C2177/1,Map!A:B,2,FALSE)</f>
        <v>Other revenue - late payment charge</v>
      </c>
      <c r="N2177" s="39" t="str">
        <f>+VLOOKUP(L2177/1,Map!E:G,3,FALSE)</f>
        <v>KY-CENTRAL</v>
      </c>
    </row>
    <row r="2178" spans="1:14" hidden="1">
      <c r="A2178" s="39" t="s">
        <v>95</v>
      </c>
      <c r="B2178" s="39" t="s">
        <v>96</v>
      </c>
      <c r="C2178" s="39" t="s">
        <v>56</v>
      </c>
      <c r="D2178" s="43">
        <v>43263</v>
      </c>
      <c r="E2178" s="39" t="s">
        <v>35</v>
      </c>
      <c r="F2178" s="39" t="s">
        <v>48</v>
      </c>
      <c r="G2178" s="39" t="s">
        <v>275</v>
      </c>
      <c r="H2178" s="39" t="s">
        <v>1752</v>
      </c>
      <c r="I2178" s="39" t="s">
        <v>99</v>
      </c>
      <c r="J2178" s="44">
        <v>-272.11</v>
      </c>
      <c r="K2178" s="39" t="s">
        <v>100</v>
      </c>
      <c r="L2178" s="39" t="s">
        <v>60</v>
      </c>
      <c r="M2178" s="39" t="str">
        <f>+VLOOKUP(C2178/1,Map!A:B,2,FALSE)</f>
        <v>Other revenue - late payment charge</v>
      </c>
      <c r="N2178" s="39" t="str">
        <f>+VLOOKUP(L2178/1,Map!E:G,3,FALSE)</f>
        <v>KY-CENTRAL</v>
      </c>
    </row>
    <row r="2179" spans="1:14" hidden="1">
      <c r="A2179" s="39" t="s">
        <v>95</v>
      </c>
      <c r="B2179" s="39" t="s">
        <v>96</v>
      </c>
      <c r="C2179" s="39" t="s">
        <v>56</v>
      </c>
      <c r="D2179" s="43">
        <v>43265</v>
      </c>
      <c r="E2179" s="39" t="s">
        <v>35</v>
      </c>
      <c r="F2179" s="39" t="s">
        <v>48</v>
      </c>
      <c r="G2179" s="39" t="s">
        <v>275</v>
      </c>
      <c r="H2179" s="39" t="s">
        <v>1753</v>
      </c>
      <c r="I2179" s="39" t="s">
        <v>99</v>
      </c>
      <c r="J2179" s="44">
        <v>-3813.39</v>
      </c>
      <c r="K2179" s="39" t="s">
        <v>100</v>
      </c>
      <c r="L2179" s="39" t="s">
        <v>60</v>
      </c>
      <c r="M2179" s="39" t="str">
        <f>+VLOOKUP(C2179/1,Map!A:B,2,FALSE)</f>
        <v>Other revenue - late payment charge</v>
      </c>
      <c r="N2179" s="39" t="str">
        <f>+VLOOKUP(L2179/1,Map!E:G,3,FALSE)</f>
        <v>KY-CENTRAL</v>
      </c>
    </row>
    <row r="2180" spans="1:14" hidden="1">
      <c r="A2180" s="39" t="s">
        <v>95</v>
      </c>
      <c r="B2180" s="39" t="s">
        <v>96</v>
      </c>
      <c r="C2180" s="39" t="s">
        <v>56</v>
      </c>
      <c r="D2180" s="43">
        <v>43265</v>
      </c>
      <c r="E2180" s="39" t="s">
        <v>35</v>
      </c>
      <c r="F2180" s="39" t="s">
        <v>48</v>
      </c>
      <c r="G2180" s="39" t="s">
        <v>275</v>
      </c>
      <c r="H2180" s="39" t="s">
        <v>1754</v>
      </c>
      <c r="I2180" s="39" t="s">
        <v>99</v>
      </c>
      <c r="J2180" s="44">
        <v>-48.24</v>
      </c>
      <c r="K2180" s="39" t="s">
        <v>100</v>
      </c>
      <c r="L2180" s="39" t="s">
        <v>64</v>
      </c>
      <c r="M2180" s="39" t="str">
        <f>+VLOOKUP(C2180/1,Map!A:B,2,FALSE)</f>
        <v>Other revenue - late payment charge</v>
      </c>
      <c r="N2180" s="39" t="str">
        <f>+VLOOKUP(L2180/1,Map!E:G,3,FALSE)</f>
        <v>KY-NORTH</v>
      </c>
    </row>
    <row r="2181" spans="1:14" hidden="1">
      <c r="A2181" s="39" t="s">
        <v>95</v>
      </c>
      <c r="B2181" s="39" t="s">
        <v>96</v>
      </c>
      <c r="C2181" s="39" t="s">
        <v>56</v>
      </c>
      <c r="D2181" s="43">
        <v>43259</v>
      </c>
      <c r="E2181" s="39" t="s">
        <v>35</v>
      </c>
      <c r="F2181" s="39" t="s">
        <v>48</v>
      </c>
      <c r="G2181" s="39" t="s">
        <v>275</v>
      </c>
      <c r="H2181" s="39" t="s">
        <v>1755</v>
      </c>
      <c r="I2181" s="39" t="s">
        <v>244</v>
      </c>
      <c r="J2181" s="44">
        <v>3.26</v>
      </c>
      <c r="K2181" s="39" t="s">
        <v>100</v>
      </c>
      <c r="L2181" s="39" t="s">
        <v>60</v>
      </c>
      <c r="M2181" s="39" t="str">
        <f>+VLOOKUP(C2181/1,Map!A:B,2,FALSE)</f>
        <v>Other revenue - late payment charge</v>
      </c>
      <c r="N2181" s="39" t="str">
        <f>+VLOOKUP(L2181/1,Map!E:G,3,FALSE)</f>
        <v>KY-CENTRAL</v>
      </c>
    </row>
    <row r="2182" spans="1:14" hidden="1">
      <c r="A2182" s="39" t="s">
        <v>95</v>
      </c>
      <c r="B2182" s="39" t="s">
        <v>96</v>
      </c>
      <c r="C2182" s="39" t="s">
        <v>56</v>
      </c>
      <c r="D2182" s="43">
        <v>43264</v>
      </c>
      <c r="E2182" s="39" t="s">
        <v>35</v>
      </c>
      <c r="F2182" s="39" t="s">
        <v>48</v>
      </c>
      <c r="G2182" s="39" t="s">
        <v>275</v>
      </c>
      <c r="H2182" s="39" t="s">
        <v>1756</v>
      </c>
      <c r="I2182" s="39" t="s">
        <v>244</v>
      </c>
      <c r="J2182" s="44">
        <v>7.72</v>
      </c>
      <c r="K2182" s="39" t="s">
        <v>100</v>
      </c>
      <c r="L2182" s="39" t="s">
        <v>60</v>
      </c>
      <c r="M2182" s="39" t="str">
        <f>+VLOOKUP(C2182/1,Map!A:B,2,FALSE)</f>
        <v>Other revenue - late payment charge</v>
      </c>
      <c r="N2182" s="39" t="str">
        <f>+VLOOKUP(L2182/1,Map!E:G,3,FALSE)</f>
        <v>KY-CENTRAL</v>
      </c>
    </row>
    <row r="2183" spans="1:14" hidden="1">
      <c r="A2183" s="39" t="s">
        <v>95</v>
      </c>
      <c r="B2183" s="39" t="s">
        <v>96</v>
      </c>
      <c r="C2183" s="39" t="s">
        <v>56</v>
      </c>
      <c r="D2183" s="43">
        <v>43264</v>
      </c>
      <c r="E2183" s="39" t="s">
        <v>35</v>
      </c>
      <c r="F2183" s="39" t="s">
        <v>48</v>
      </c>
      <c r="G2183" s="39" t="s">
        <v>275</v>
      </c>
      <c r="H2183" s="39" t="s">
        <v>1757</v>
      </c>
      <c r="I2183" s="39" t="s">
        <v>244</v>
      </c>
      <c r="J2183" s="44">
        <v>16.600000000000001</v>
      </c>
      <c r="K2183" s="39" t="s">
        <v>100</v>
      </c>
      <c r="L2183" s="39" t="s">
        <v>60</v>
      </c>
      <c r="M2183" s="39" t="str">
        <f>+VLOOKUP(C2183/1,Map!A:B,2,FALSE)</f>
        <v>Other revenue - late payment charge</v>
      </c>
      <c r="N2183" s="39" t="str">
        <f>+VLOOKUP(L2183/1,Map!E:G,3,FALSE)</f>
        <v>KY-CENTRAL</v>
      </c>
    </row>
    <row r="2184" spans="1:14" hidden="1">
      <c r="A2184" s="39" t="s">
        <v>95</v>
      </c>
      <c r="B2184" s="39" t="s">
        <v>96</v>
      </c>
      <c r="C2184" s="39" t="s">
        <v>56</v>
      </c>
      <c r="D2184" s="43">
        <v>43265</v>
      </c>
      <c r="E2184" s="39" t="s">
        <v>35</v>
      </c>
      <c r="F2184" s="39" t="s">
        <v>48</v>
      </c>
      <c r="G2184" s="39" t="s">
        <v>275</v>
      </c>
      <c r="H2184" s="39" t="s">
        <v>1758</v>
      </c>
      <c r="I2184" s="39" t="s">
        <v>244</v>
      </c>
      <c r="J2184" s="44">
        <v>11.21</v>
      </c>
      <c r="K2184" s="39" t="s">
        <v>100</v>
      </c>
      <c r="L2184" s="39" t="s">
        <v>64</v>
      </c>
      <c r="M2184" s="39" t="str">
        <f>+VLOOKUP(C2184/1,Map!A:B,2,FALSE)</f>
        <v>Other revenue - late payment charge</v>
      </c>
      <c r="N2184" s="39" t="str">
        <f>+VLOOKUP(L2184/1,Map!E:G,3,FALSE)</f>
        <v>KY-NORTH</v>
      </c>
    </row>
    <row r="2185" spans="1:14" hidden="1">
      <c r="A2185" s="39" t="s">
        <v>95</v>
      </c>
      <c r="B2185" s="39" t="s">
        <v>96</v>
      </c>
      <c r="C2185" s="39" t="s">
        <v>56</v>
      </c>
      <c r="D2185" s="43">
        <v>43265</v>
      </c>
      <c r="E2185" s="39" t="s">
        <v>35</v>
      </c>
      <c r="F2185" s="39" t="s">
        <v>48</v>
      </c>
      <c r="G2185" s="39" t="s">
        <v>275</v>
      </c>
      <c r="H2185" s="39" t="s">
        <v>1758</v>
      </c>
      <c r="I2185" s="39" t="s">
        <v>244</v>
      </c>
      <c r="J2185" s="44">
        <v>1.46</v>
      </c>
      <c r="K2185" s="39" t="s">
        <v>100</v>
      </c>
      <c r="L2185" s="39" t="s">
        <v>62</v>
      </c>
      <c r="M2185" s="39" t="str">
        <f>+VLOOKUP(C2185/1,Map!A:B,2,FALSE)</f>
        <v>Other revenue - late payment charge</v>
      </c>
      <c r="N2185" s="39" t="str">
        <f>+VLOOKUP(L2185/1,Map!E:G,3,FALSE)</f>
        <v>KY- E ROCKCASTE WTR</v>
      </c>
    </row>
    <row r="2186" spans="1:14" hidden="1">
      <c r="A2186" s="39" t="s">
        <v>95</v>
      </c>
      <c r="B2186" s="39" t="s">
        <v>96</v>
      </c>
      <c r="C2186" s="39" t="s">
        <v>56</v>
      </c>
      <c r="D2186" s="43">
        <v>43265</v>
      </c>
      <c r="E2186" s="39" t="s">
        <v>35</v>
      </c>
      <c r="F2186" s="39" t="s">
        <v>48</v>
      </c>
      <c r="G2186" s="39" t="s">
        <v>275</v>
      </c>
      <c r="H2186" s="39" t="s">
        <v>1758</v>
      </c>
      <c r="I2186" s="39" t="s">
        <v>244</v>
      </c>
      <c r="J2186" s="44">
        <v>23.79</v>
      </c>
      <c r="K2186" s="39" t="s">
        <v>100</v>
      </c>
      <c r="L2186" s="39" t="s">
        <v>60</v>
      </c>
      <c r="M2186" s="39" t="str">
        <f>+VLOOKUP(C2186/1,Map!A:B,2,FALSE)</f>
        <v>Other revenue - late payment charge</v>
      </c>
      <c r="N2186" s="39" t="str">
        <f>+VLOOKUP(L2186/1,Map!E:G,3,FALSE)</f>
        <v>KY-CENTRAL</v>
      </c>
    </row>
    <row r="2187" spans="1:14" hidden="1">
      <c r="A2187" s="39" t="s">
        <v>95</v>
      </c>
      <c r="B2187" s="39" t="s">
        <v>96</v>
      </c>
      <c r="C2187" s="39" t="s">
        <v>56</v>
      </c>
      <c r="D2187" s="43">
        <v>43265</v>
      </c>
      <c r="E2187" s="39" t="s">
        <v>35</v>
      </c>
      <c r="F2187" s="39" t="s">
        <v>48</v>
      </c>
      <c r="G2187" s="39" t="s">
        <v>275</v>
      </c>
      <c r="H2187" s="39" t="s">
        <v>1759</v>
      </c>
      <c r="I2187" s="39" t="s">
        <v>99</v>
      </c>
      <c r="J2187" s="44">
        <v>-14.56</v>
      </c>
      <c r="K2187" s="39" t="s">
        <v>100</v>
      </c>
      <c r="L2187" s="39" t="s">
        <v>60</v>
      </c>
      <c r="M2187" s="39" t="str">
        <f>+VLOOKUP(C2187/1,Map!A:B,2,FALSE)</f>
        <v>Other revenue - late payment charge</v>
      </c>
      <c r="N2187" s="39" t="str">
        <f>+VLOOKUP(L2187/1,Map!E:G,3,FALSE)</f>
        <v>KY-CENTRAL</v>
      </c>
    </row>
    <row r="2188" spans="1:14" hidden="1">
      <c r="A2188" s="39" t="s">
        <v>95</v>
      </c>
      <c r="B2188" s="39" t="s">
        <v>96</v>
      </c>
      <c r="C2188" s="39" t="s">
        <v>56</v>
      </c>
      <c r="D2188" s="43">
        <v>43283</v>
      </c>
      <c r="E2188" s="39" t="s">
        <v>35</v>
      </c>
      <c r="F2188" s="39" t="s">
        <v>49</v>
      </c>
      <c r="G2188" s="39" t="s">
        <v>275</v>
      </c>
      <c r="H2188" s="39" t="s">
        <v>1760</v>
      </c>
      <c r="I2188" s="39" t="s">
        <v>244</v>
      </c>
      <c r="J2188" s="44">
        <v>1.8</v>
      </c>
      <c r="K2188" s="39" t="s">
        <v>100</v>
      </c>
      <c r="L2188" s="39" t="s">
        <v>60</v>
      </c>
      <c r="M2188" s="39" t="str">
        <f>+VLOOKUP(C2188/1,Map!A:B,2,FALSE)</f>
        <v>Other revenue - late payment charge</v>
      </c>
      <c r="N2188" s="39" t="str">
        <f>+VLOOKUP(L2188/1,Map!E:G,3,FALSE)</f>
        <v>KY-CENTRAL</v>
      </c>
    </row>
    <row r="2189" spans="1:14" hidden="1">
      <c r="A2189" s="39" t="s">
        <v>95</v>
      </c>
      <c r="B2189" s="39" t="s">
        <v>96</v>
      </c>
      <c r="C2189" s="39" t="s">
        <v>56</v>
      </c>
      <c r="D2189" s="43">
        <v>43287</v>
      </c>
      <c r="E2189" s="39" t="s">
        <v>35</v>
      </c>
      <c r="F2189" s="39" t="s">
        <v>49</v>
      </c>
      <c r="G2189" s="39" t="s">
        <v>275</v>
      </c>
      <c r="H2189" s="39" t="s">
        <v>1761</v>
      </c>
      <c r="I2189" s="39" t="s">
        <v>244</v>
      </c>
      <c r="J2189" s="44">
        <v>8.73</v>
      </c>
      <c r="K2189" s="39" t="s">
        <v>100</v>
      </c>
      <c r="L2189" s="39" t="s">
        <v>60</v>
      </c>
      <c r="M2189" s="39" t="str">
        <f>+VLOOKUP(C2189/1,Map!A:B,2,FALSE)</f>
        <v>Other revenue - late payment charge</v>
      </c>
      <c r="N2189" s="39" t="str">
        <f>+VLOOKUP(L2189/1,Map!E:G,3,FALSE)</f>
        <v>KY-CENTRAL</v>
      </c>
    </row>
    <row r="2190" spans="1:14" hidden="1">
      <c r="A2190" s="39" t="s">
        <v>95</v>
      </c>
      <c r="B2190" s="39" t="s">
        <v>96</v>
      </c>
      <c r="C2190" s="39" t="s">
        <v>56</v>
      </c>
      <c r="D2190" s="43">
        <v>43287</v>
      </c>
      <c r="E2190" s="39" t="s">
        <v>35</v>
      </c>
      <c r="F2190" s="39" t="s">
        <v>49</v>
      </c>
      <c r="G2190" s="39" t="s">
        <v>275</v>
      </c>
      <c r="H2190" s="39" t="s">
        <v>1762</v>
      </c>
      <c r="I2190" s="39" t="s">
        <v>244</v>
      </c>
      <c r="J2190" s="44">
        <v>4.2</v>
      </c>
      <c r="K2190" s="39" t="s">
        <v>100</v>
      </c>
      <c r="L2190" s="39" t="s">
        <v>60</v>
      </c>
      <c r="M2190" s="39" t="str">
        <f>+VLOOKUP(C2190/1,Map!A:B,2,FALSE)</f>
        <v>Other revenue - late payment charge</v>
      </c>
      <c r="N2190" s="39" t="str">
        <f>+VLOOKUP(L2190/1,Map!E:G,3,FALSE)</f>
        <v>KY-CENTRAL</v>
      </c>
    </row>
    <row r="2191" spans="1:14" hidden="1">
      <c r="A2191" s="39" t="s">
        <v>95</v>
      </c>
      <c r="B2191" s="39" t="s">
        <v>96</v>
      </c>
      <c r="C2191" s="39" t="s">
        <v>56</v>
      </c>
      <c r="D2191" s="43">
        <v>43290</v>
      </c>
      <c r="E2191" s="39" t="s">
        <v>35</v>
      </c>
      <c r="F2191" s="39" t="s">
        <v>49</v>
      </c>
      <c r="G2191" s="39" t="s">
        <v>275</v>
      </c>
      <c r="H2191" s="39" t="s">
        <v>1763</v>
      </c>
      <c r="I2191" s="39" t="s">
        <v>244</v>
      </c>
      <c r="J2191" s="44">
        <v>101.02</v>
      </c>
      <c r="K2191" s="39" t="s">
        <v>100</v>
      </c>
      <c r="L2191" s="39" t="s">
        <v>60</v>
      </c>
      <c r="M2191" s="39" t="str">
        <f>+VLOOKUP(C2191/1,Map!A:B,2,FALSE)</f>
        <v>Other revenue - late payment charge</v>
      </c>
      <c r="N2191" s="39" t="str">
        <f>+VLOOKUP(L2191/1,Map!E:G,3,FALSE)</f>
        <v>KY-CENTRAL</v>
      </c>
    </row>
    <row r="2192" spans="1:14" hidden="1">
      <c r="A2192" s="39" t="s">
        <v>95</v>
      </c>
      <c r="B2192" s="39" t="s">
        <v>96</v>
      </c>
      <c r="C2192" s="39" t="s">
        <v>56</v>
      </c>
      <c r="D2192" s="43">
        <v>43290</v>
      </c>
      <c r="E2192" s="39" t="s">
        <v>35</v>
      </c>
      <c r="F2192" s="39" t="s">
        <v>49</v>
      </c>
      <c r="G2192" s="39" t="s">
        <v>275</v>
      </c>
      <c r="H2192" s="39" t="s">
        <v>1764</v>
      </c>
      <c r="I2192" s="39" t="s">
        <v>99</v>
      </c>
      <c r="J2192" s="44">
        <v>-10.71</v>
      </c>
      <c r="K2192" s="39" t="s">
        <v>100</v>
      </c>
      <c r="L2192" s="39" t="s">
        <v>58</v>
      </c>
      <c r="M2192" s="39" t="str">
        <f>+VLOOKUP(C2192/1,Map!A:B,2,FALSE)</f>
        <v>Other revenue - late payment charge</v>
      </c>
      <c r="N2192" s="39" t="str">
        <f>+VLOOKUP(L2192/1,Map!E:G,3,FALSE)</f>
        <v>KY-CORPORATE</v>
      </c>
    </row>
    <row r="2193" spans="1:14" hidden="1">
      <c r="A2193" s="39" t="s">
        <v>95</v>
      </c>
      <c r="B2193" s="39" t="s">
        <v>96</v>
      </c>
      <c r="C2193" s="39" t="s">
        <v>56</v>
      </c>
      <c r="D2193" s="43">
        <v>43290</v>
      </c>
      <c r="E2193" s="39" t="s">
        <v>35</v>
      </c>
      <c r="F2193" s="39" t="s">
        <v>49</v>
      </c>
      <c r="G2193" s="39" t="s">
        <v>275</v>
      </c>
      <c r="H2193" s="39" t="s">
        <v>1764</v>
      </c>
      <c r="I2193" s="39" t="s">
        <v>99</v>
      </c>
      <c r="J2193" s="44">
        <v>-6024.63</v>
      </c>
      <c r="K2193" s="39" t="s">
        <v>100</v>
      </c>
      <c r="L2193" s="39" t="s">
        <v>60</v>
      </c>
      <c r="M2193" s="39" t="str">
        <f>+VLOOKUP(C2193/1,Map!A:B,2,FALSE)</f>
        <v>Other revenue - late payment charge</v>
      </c>
      <c r="N2193" s="39" t="str">
        <f>+VLOOKUP(L2193/1,Map!E:G,3,FALSE)</f>
        <v>KY-CENTRAL</v>
      </c>
    </row>
    <row r="2194" spans="1:14" hidden="1">
      <c r="A2194" s="39" t="s">
        <v>95</v>
      </c>
      <c r="B2194" s="39" t="s">
        <v>96</v>
      </c>
      <c r="C2194" s="39" t="s">
        <v>56</v>
      </c>
      <c r="D2194" s="43">
        <v>43290</v>
      </c>
      <c r="E2194" s="39" t="s">
        <v>35</v>
      </c>
      <c r="F2194" s="39" t="s">
        <v>49</v>
      </c>
      <c r="G2194" s="39" t="s">
        <v>275</v>
      </c>
      <c r="H2194" s="39" t="s">
        <v>1764</v>
      </c>
      <c r="I2194" s="39" t="s">
        <v>99</v>
      </c>
      <c r="J2194" s="44">
        <v>-18.8</v>
      </c>
      <c r="K2194" s="39" t="s">
        <v>100</v>
      </c>
      <c r="L2194" s="39" t="s">
        <v>64</v>
      </c>
      <c r="M2194" s="39" t="str">
        <f>+VLOOKUP(C2194/1,Map!A:B,2,FALSE)</f>
        <v>Other revenue - late payment charge</v>
      </c>
      <c r="N2194" s="39" t="str">
        <f>+VLOOKUP(L2194/1,Map!E:G,3,FALSE)</f>
        <v>KY-NORTH</v>
      </c>
    </row>
    <row r="2195" spans="1:14" hidden="1">
      <c r="A2195" s="39" t="s">
        <v>95</v>
      </c>
      <c r="B2195" s="39" t="s">
        <v>96</v>
      </c>
      <c r="C2195" s="39" t="s">
        <v>56</v>
      </c>
      <c r="D2195" s="43">
        <v>43290</v>
      </c>
      <c r="E2195" s="39" t="s">
        <v>35</v>
      </c>
      <c r="F2195" s="39" t="s">
        <v>49</v>
      </c>
      <c r="G2195" s="39" t="s">
        <v>275</v>
      </c>
      <c r="H2195" s="39" t="s">
        <v>1764</v>
      </c>
      <c r="I2195" s="39" t="s">
        <v>99</v>
      </c>
      <c r="J2195" s="44">
        <v>-36.47</v>
      </c>
      <c r="K2195" s="39" t="s">
        <v>100</v>
      </c>
      <c r="L2195" s="39" t="s">
        <v>66</v>
      </c>
      <c r="M2195" s="39" t="str">
        <f>+VLOOKUP(C2195/1,Map!A:B,2,FALSE)</f>
        <v>Other revenue - late payment charge</v>
      </c>
      <c r="N2195" s="39" t="str">
        <f>+VLOOKUP(L2195/1,Map!E:G,3,FALSE)</f>
        <v>KY-OWENTON WW</v>
      </c>
    </row>
    <row r="2196" spans="1:14" hidden="1">
      <c r="A2196" s="39" t="s">
        <v>95</v>
      </c>
      <c r="B2196" s="39" t="s">
        <v>96</v>
      </c>
      <c r="C2196" s="39" t="s">
        <v>56</v>
      </c>
      <c r="D2196" s="43">
        <v>43256</v>
      </c>
      <c r="E2196" s="39" t="s">
        <v>35</v>
      </c>
      <c r="F2196" s="39" t="s">
        <v>48</v>
      </c>
      <c r="G2196" s="39" t="s">
        <v>275</v>
      </c>
      <c r="H2196" s="39" t="s">
        <v>1765</v>
      </c>
      <c r="I2196" s="39" t="s">
        <v>244</v>
      </c>
      <c r="J2196" s="44">
        <v>25.92</v>
      </c>
      <c r="K2196" s="39" t="s">
        <v>100</v>
      </c>
      <c r="L2196" s="39" t="s">
        <v>60</v>
      </c>
      <c r="M2196" s="39" t="str">
        <f>+VLOOKUP(C2196/1,Map!A:B,2,FALSE)</f>
        <v>Other revenue - late payment charge</v>
      </c>
      <c r="N2196" s="39" t="str">
        <f>+VLOOKUP(L2196/1,Map!E:G,3,FALSE)</f>
        <v>KY-CENTRAL</v>
      </c>
    </row>
    <row r="2197" spans="1:14" hidden="1">
      <c r="A2197" s="39" t="s">
        <v>95</v>
      </c>
      <c r="B2197" s="39" t="s">
        <v>96</v>
      </c>
      <c r="C2197" s="39" t="s">
        <v>56</v>
      </c>
      <c r="D2197" s="43">
        <v>43258</v>
      </c>
      <c r="E2197" s="39" t="s">
        <v>35</v>
      </c>
      <c r="F2197" s="39" t="s">
        <v>48</v>
      </c>
      <c r="G2197" s="39" t="s">
        <v>275</v>
      </c>
      <c r="H2197" s="39" t="s">
        <v>1766</v>
      </c>
      <c r="I2197" s="39" t="s">
        <v>244</v>
      </c>
      <c r="J2197" s="44">
        <v>2.27</v>
      </c>
      <c r="K2197" s="39" t="s">
        <v>100</v>
      </c>
      <c r="L2197" s="39" t="s">
        <v>64</v>
      </c>
      <c r="M2197" s="39" t="str">
        <f>+VLOOKUP(C2197/1,Map!A:B,2,FALSE)</f>
        <v>Other revenue - late payment charge</v>
      </c>
      <c r="N2197" s="39" t="str">
        <f>+VLOOKUP(L2197/1,Map!E:G,3,FALSE)</f>
        <v>KY-NORTH</v>
      </c>
    </row>
    <row r="2198" spans="1:14" hidden="1">
      <c r="A2198" s="39" t="s">
        <v>95</v>
      </c>
      <c r="B2198" s="39" t="s">
        <v>96</v>
      </c>
      <c r="C2198" s="39" t="s">
        <v>56</v>
      </c>
      <c r="D2198" s="43">
        <v>43265</v>
      </c>
      <c r="E2198" s="39" t="s">
        <v>35</v>
      </c>
      <c r="F2198" s="39" t="s">
        <v>48</v>
      </c>
      <c r="G2198" s="39" t="s">
        <v>275</v>
      </c>
      <c r="H2198" s="39" t="s">
        <v>1767</v>
      </c>
      <c r="I2198" s="39" t="s">
        <v>244</v>
      </c>
      <c r="J2198" s="44">
        <v>8.6999999999999993</v>
      </c>
      <c r="K2198" s="39" t="s">
        <v>100</v>
      </c>
      <c r="L2198" s="39" t="s">
        <v>60</v>
      </c>
      <c r="M2198" s="39" t="str">
        <f>+VLOOKUP(C2198/1,Map!A:B,2,FALSE)</f>
        <v>Other revenue - late payment charge</v>
      </c>
      <c r="N2198" s="39" t="str">
        <f>+VLOOKUP(L2198/1,Map!E:G,3,FALSE)</f>
        <v>KY-CENTRAL</v>
      </c>
    </row>
    <row r="2199" spans="1:14" hidden="1">
      <c r="A2199" s="39" t="s">
        <v>95</v>
      </c>
      <c r="B2199" s="39" t="s">
        <v>96</v>
      </c>
      <c r="C2199" s="39" t="s">
        <v>56</v>
      </c>
      <c r="D2199" s="43">
        <v>43266</v>
      </c>
      <c r="E2199" s="39" t="s">
        <v>35</v>
      </c>
      <c r="F2199" s="39" t="s">
        <v>48</v>
      </c>
      <c r="G2199" s="39" t="s">
        <v>275</v>
      </c>
      <c r="H2199" s="39" t="s">
        <v>1768</v>
      </c>
      <c r="I2199" s="39" t="s">
        <v>99</v>
      </c>
      <c r="J2199" s="44">
        <v>-3041.38</v>
      </c>
      <c r="K2199" s="39" t="s">
        <v>100</v>
      </c>
      <c r="L2199" s="39" t="s">
        <v>60</v>
      </c>
      <c r="M2199" s="39" t="str">
        <f>+VLOOKUP(C2199/1,Map!A:B,2,FALSE)</f>
        <v>Other revenue - late payment charge</v>
      </c>
      <c r="N2199" s="39" t="str">
        <f>+VLOOKUP(L2199/1,Map!E:G,3,FALSE)</f>
        <v>KY-CENTRAL</v>
      </c>
    </row>
    <row r="2200" spans="1:14" hidden="1">
      <c r="A2200" s="39" t="s">
        <v>95</v>
      </c>
      <c r="B2200" s="39" t="s">
        <v>96</v>
      </c>
      <c r="C2200" s="39" t="s">
        <v>56</v>
      </c>
      <c r="D2200" s="43">
        <v>43266</v>
      </c>
      <c r="E2200" s="39" t="s">
        <v>35</v>
      </c>
      <c r="F2200" s="39" t="s">
        <v>48</v>
      </c>
      <c r="G2200" s="39" t="s">
        <v>275</v>
      </c>
      <c r="H2200" s="39" t="s">
        <v>1769</v>
      </c>
      <c r="I2200" s="39" t="s">
        <v>99</v>
      </c>
      <c r="J2200" s="44">
        <v>-121.55</v>
      </c>
      <c r="K2200" s="39" t="s">
        <v>100</v>
      </c>
      <c r="L2200" s="39" t="s">
        <v>64</v>
      </c>
      <c r="M2200" s="39" t="str">
        <f>+VLOOKUP(C2200/1,Map!A:B,2,FALSE)</f>
        <v>Other revenue - late payment charge</v>
      </c>
      <c r="N2200" s="39" t="str">
        <f>+VLOOKUP(L2200/1,Map!E:G,3,FALSE)</f>
        <v>KY-NORTH</v>
      </c>
    </row>
    <row r="2201" spans="1:14" hidden="1">
      <c r="A2201" s="39" t="s">
        <v>95</v>
      </c>
      <c r="B2201" s="39" t="s">
        <v>96</v>
      </c>
      <c r="C2201" s="39" t="s">
        <v>56</v>
      </c>
      <c r="D2201" s="43">
        <v>43266</v>
      </c>
      <c r="E2201" s="39" t="s">
        <v>35</v>
      </c>
      <c r="F2201" s="39" t="s">
        <v>48</v>
      </c>
      <c r="G2201" s="39" t="s">
        <v>275</v>
      </c>
      <c r="H2201" s="39" t="s">
        <v>1769</v>
      </c>
      <c r="I2201" s="39" t="s">
        <v>99</v>
      </c>
      <c r="J2201" s="44">
        <v>-31.39</v>
      </c>
      <c r="K2201" s="39" t="s">
        <v>100</v>
      </c>
      <c r="L2201" s="39" t="s">
        <v>58</v>
      </c>
      <c r="M2201" s="39" t="str">
        <f>+VLOOKUP(C2201/1,Map!A:B,2,FALSE)</f>
        <v>Other revenue - late payment charge</v>
      </c>
      <c r="N2201" s="39" t="str">
        <f>+VLOOKUP(L2201/1,Map!E:G,3,FALSE)</f>
        <v>KY-CORPORATE</v>
      </c>
    </row>
    <row r="2202" spans="1:14" hidden="1">
      <c r="A2202" s="39" t="s">
        <v>95</v>
      </c>
      <c r="B2202" s="39" t="s">
        <v>96</v>
      </c>
      <c r="C2202" s="39" t="s">
        <v>56</v>
      </c>
      <c r="D2202" s="43">
        <v>43266</v>
      </c>
      <c r="E2202" s="39" t="s">
        <v>35</v>
      </c>
      <c r="F2202" s="39" t="s">
        <v>48</v>
      </c>
      <c r="G2202" s="39" t="s">
        <v>275</v>
      </c>
      <c r="H2202" s="39" t="s">
        <v>1770</v>
      </c>
      <c r="I2202" s="39" t="s">
        <v>244</v>
      </c>
      <c r="J2202" s="44">
        <v>3.22</v>
      </c>
      <c r="K2202" s="39" t="s">
        <v>100</v>
      </c>
      <c r="L2202" s="39" t="s">
        <v>60</v>
      </c>
      <c r="M2202" s="39" t="str">
        <f>+VLOOKUP(C2202/1,Map!A:B,2,FALSE)</f>
        <v>Other revenue - late payment charge</v>
      </c>
      <c r="N2202" s="39" t="str">
        <f>+VLOOKUP(L2202/1,Map!E:G,3,FALSE)</f>
        <v>KY-CENTRAL</v>
      </c>
    </row>
    <row r="2203" spans="1:14" hidden="1">
      <c r="A2203" s="39" t="s">
        <v>95</v>
      </c>
      <c r="B2203" s="39" t="s">
        <v>96</v>
      </c>
      <c r="C2203" s="39" t="s">
        <v>56</v>
      </c>
      <c r="D2203" s="43">
        <v>43266</v>
      </c>
      <c r="E2203" s="39" t="s">
        <v>35</v>
      </c>
      <c r="F2203" s="39" t="s">
        <v>48</v>
      </c>
      <c r="G2203" s="39" t="s">
        <v>275</v>
      </c>
      <c r="H2203" s="39" t="s">
        <v>1771</v>
      </c>
      <c r="I2203" s="39" t="s">
        <v>244</v>
      </c>
      <c r="J2203" s="44">
        <v>2.36</v>
      </c>
      <c r="K2203" s="39" t="s">
        <v>100</v>
      </c>
      <c r="L2203" s="39" t="s">
        <v>64</v>
      </c>
      <c r="M2203" s="39" t="str">
        <f>+VLOOKUP(C2203/1,Map!A:B,2,FALSE)</f>
        <v>Other revenue - late payment charge</v>
      </c>
      <c r="N2203" s="39" t="str">
        <f>+VLOOKUP(L2203/1,Map!E:G,3,FALSE)</f>
        <v>KY-NORTH</v>
      </c>
    </row>
    <row r="2204" spans="1:14" hidden="1">
      <c r="A2204" s="39" t="s">
        <v>95</v>
      </c>
      <c r="B2204" s="39" t="s">
        <v>96</v>
      </c>
      <c r="C2204" s="39" t="s">
        <v>56</v>
      </c>
      <c r="D2204" s="43">
        <v>43266</v>
      </c>
      <c r="E2204" s="39" t="s">
        <v>35</v>
      </c>
      <c r="F2204" s="39" t="s">
        <v>48</v>
      </c>
      <c r="G2204" s="39" t="s">
        <v>275</v>
      </c>
      <c r="H2204" s="39" t="s">
        <v>1772</v>
      </c>
      <c r="I2204" s="39" t="s">
        <v>244</v>
      </c>
      <c r="J2204" s="44">
        <v>93.39</v>
      </c>
      <c r="K2204" s="39" t="s">
        <v>100</v>
      </c>
      <c r="L2204" s="39" t="s">
        <v>60</v>
      </c>
      <c r="M2204" s="39" t="str">
        <f>+VLOOKUP(C2204/1,Map!A:B,2,FALSE)</f>
        <v>Other revenue - late payment charge</v>
      </c>
      <c r="N2204" s="39" t="str">
        <f>+VLOOKUP(L2204/1,Map!E:G,3,FALSE)</f>
        <v>KY-CENTRAL</v>
      </c>
    </row>
    <row r="2205" spans="1:14" hidden="1">
      <c r="A2205" s="39" t="s">
        <v>95</v>
      </c>
      <c r="B2205" s="39" t="s">
        <v>96</v>
      </c>
      <c r="C2205" s="39" t="s">
        <v>56</v>
      </c>
      <c r="D2205" s="43">
        <v>43265</v>
      </c>
      <c r="E2205" s="39" t="s">
        <v>35</v>
      </c>
      <c r="F2205" s="39" t="s">
        <v>48</v>
      </c>
      <c r="G2205" s="39" t="s">
        <v>275</v>
      </c>
      <c r="H2205" s="39" t="s">
        <v>1773</v>
      </c>
      <c r="I2205" s="39" t="s">
        <v>99</v>
      </c>
      <c r="J2205" s="44">
        <v>-10.76</v>
      </c>
      <c r="K2205" s="39" t="s">
        <v>100</v>
      </c>
      <c r="L2205" s="39" t="s">
        <v>60</v>
      </c>
      <c r="M2205" s="39" t="str">
        <f>+VLOOKUP(C2205/1,Map!A:B,2,FALSE)</f>
        <v>Other revenue - late payment charge</v>
      </c>
      <c r="N2205" s="39" t="str">
        <f>+VLOOKUP(L2205/1,Map!E:G,3,FALSE)</f>
        <v>KY-CENTRAL</v>
      </c>
    </row>
    <row r="2206" spans="1:14" hidden="1">
      <c r="A2206" s="39" t="s">
        <v>95</v>
      </c>
      <c r="B2206" s="39" t="s">
        <v>96</v>
      </c>
      <c r="C2206" s="39" t="s">
        <v>56</v>
      </c>
      <c r="D2206" s="43">
        <v>43266</v>
      </c>
      <c r="E2206" s="39" t="s">
        <v>35</v>
      </c>
      <c r="F2206" s="39" t="s">
        <v>48</v>
      </c>
      <c r="G2206" s="39" t="s">
        <v>275</v>
      </c>
      <c r="H2206" s="39" t="s">
        <v>1774</v>
      </c>
      <c r="I2206" s="39" t="s">
        <v>99</v>
      </c>
      <c r="J2206" s="44">
        <v>-596.83000000000004</v>
      </c>
      <c r="K2206" s="39" t="s">
        <v>100</v>
      </c>
      <c r="L2206" s="39" t="s">
        <v>60</v>
      </c>
      <c r="M2206" s="39" t="str">
        <f>+VLOOKUP(C2206/1,Map!A:B,2,FALSE)</f>
        <v>Other revenue - late payment charge</v>
      </c>
      <c r="N2206" s="39" t="str">
        <f>+VLOOKUP(L2206/1,Map!E:G,3,FALSE)</f>
        <v>KY-CENTRAL</v>
      </c>
    </row>
    <row r="2207" spans="1:14" hidden="1">
      <c r="A2207" s="39" t="s">
        <v>95</v>
      </c>
      <c r="B2207" s="39" t="s">
        <v>96</v>
      </c>
      <c r="C2207" s="39" t="s">
        <v>56</v>
      </c>
      <c r="D2207" s="43">
        <v>43287</v>
      </c>
      <c r="E2207" s="39" t="s">
        <v>35</v>
      </c>
      <c r="F2207" s="39" t="s">
        <v>49</v>
      </c>
      <c r="G2207" s="39" t="s">
        <v>275</v>
      </c>
      <c r="H2207" s="39" t="s">
        <v>1775</v>
      </c>
      <c r="I2207" s="39" t="s">
        <v>99</v>
      </c>
      <c r="J2207" s="44">
        <v>-2.1</v>
      </c>
      <c r="K2207" s="39" t="s">
        <v>100</v>
      </c>
      <c r="L2207" s="39" t="s">
        <v>66</v>
      </c>
      <c r="M2207" s="39" t="str">
        <f>+VLOOKUP(C2207/1,Map!A:B,2,FALSE)</f>
        <v>Other revenue - late payment charge</v>
      </c>
      <c r="N2207" s="39" t="str">
        <f>+VLOOKUP(L2207/1,Map!E:G,3,FALSE)</f>
        <v>KY-OWENTON WW</v>
      </c>
    </row>
    <row r="2208" spans="1:14" hidden="1">
      <c r="A2208" s="39" t="s">
        <v>95</v>
      </c>
      <c r="B2208" s="39" t="s">
        <v>96</v>
      </c>
      <c r="C2208" s="39" t="s">
        <v>56</v>
      </c>
      <c r="D2208" s="43">
        <v>43290</v>
      </c>
      <c r="E2208" s="39" t="s">
        <v>35</v>
      </c>
      <c r="F2208" s="39" t="s">
        <v>49</v>
      </c>
      <c r="G2208" s="39" t="s">
        <v>275</v>
      </c>
      <c r="H2208" s="39" t="s">
        <v>1776</v>
      </c>
      <c r="I2208" s="39" t="s">
        <v>99</v>
      </c>
      <c r="J2208" s="44">
        <v>-9.43</v>
      </c>
      <c r="K2208" s="39" t="s">
        <v>100</v>
      </c>
      <c r="L2208" s="39" t="s">
        <v>60</v>
      </c>
      <c r="M2208" s="39" t="str">
        <f>+VLOOKUP(C2208/1,Map!A:B,2,FALSE)</f>
        <v>Other revenue - late payment charge</v>
      </c>
      <c r="N2208" s="39" t="str">
        <f>+VLOOKUP(L2208/1,Map!E:G,3,FALSE)</f>
        <v>KY-CENTRAL</v>
      </c>
    </row>
    <row r="2209" spans="1:14" hidden="1">
      <c r="A2209" s="39" t="s">
        <v>95</v>
      </c>
      <c r="B2209" s="39" t="s">
        <v>96</v>
      </c>
      <c r="C2209" s="39" t="s">
        <v>56</v>
      </c>
      <c r="D2209" s="43">
        <v>43290</v>
      </c>
      <c r="E2209" s="39" t="s">
        <v>35</v>
      </c>
      <c r="F2209" s="39" t="s">
        <v>49</v>
      </c>
      <c r="G2209" s="39" t="s">
        <v>275</v>
      </c>
      <c r="H2209" s="39" t="s">
        <v>1777</v>
      </c>
      <c r="I2209" s="39" t="s">
        <v>99</v>
      </c>
      <c r="J2209" s="44">
        <v>-35</v>
      </c>
      <c r="K2209" s="39" t="s">
        <v>100</v>
      </c>
      <c r="L2209" s="39" t="s">
        <v>60</v>
      </c>
      <c r="M2209" s="39" t="str">
        <f>+VLOOKUP(C2209/1,Map!A:B,2,FALSE)</f>
        <v>Other revenue - late payment charge</v>
      </c>
      <c r="N2209" s="39" t="str">
        <f>+VLOOKUP(L2209/1,Map!E:G,3,FALSE)</f>
        <v>KY-CENTRAL</v>
      </c>
    </row>
    <row r="2210" spans="1:14" hidden="1">
      <c r="A2210" s="39" t="s">
        <v>95</v>
      </c>
      <c r="B2210" s="39" t="s">
        <v>96</v>
      </c>
      <c r="C2210" s="39" t="s">
        <v>56</v>
      </c>
      <c r="D2210" s="43">
        <v>43252</v>
      </c>
      <c r="E2210" s="39" t="s">
        <v>35</v>
      </c>
      <c r="F2210" s="39" t="s">
        <v>48</v>
      </c>
      <c r="G2210" s="39" t="s">
        <v>275</v>
      </c>
      <c r="H2210" s="39" t="s">
        <v>1778</v>
      </c>
      <c r="I2210" s="39" t="s">
        <v>244</v>
      </c>
      <c r="J2210" s="44">
        <v>2.48</v>
      </c>
      <c r="K2210" s="39" t="s">
        <v>100</v>
      </c>
      <c r="L2210" s="39" t="s">
        <v>60</v>
      </c>
      <c r="M2210" s="39" t="str">
        <f>+VLOOKUP(C2210/1,Map!A:B,2,FALSE)</f>
        <v>Other revenue - late payment charge</v>
      </c>
      <c r="N2210" s="39" t="str">
        <f>+VLOOKUP(L2210/1,Map!E:G,3,FALSE)</f>
        <v>KY-CENTRAL</v>
      </c>
    </row>
    <row r="2211" spans="1:14" hidden="1">
      <c r="A2211" s="39" t="s">
        <v>95</v>
      </c>
      <c r="B2211" s="39" t="s">
        <v>96</v>
      </c>
      <c r="C2211" s="39" t="s">
        <v>56</v>
      </c>
      <c r="D2211" s="43">
        <v>43266</v>
      </c>
      <c r="E2211" s="39" t="s">
        <v>35</v>
      </c>
      <c r="F2211" s="39" t="s">
        <v>48</v>
      </c>
      <c r="G2211" s="39" t="s">
        <v>275</v>
      </c>
      <c r="H2211" s="39" t="s">
        <v>1779</v>
      </c>
      <c r="I2211" s="39" t="s">
        <v>244</v>
      </c>
      <c r="J2211" s="44">
        <v>1.98</v>
      </c>
      <c r="K2211" s="39" t="s">
        <v>100</v>
      </c>
      <c r="L2211" s="39" t="s">
        <v>60</v>
      </c>
      <c r="M2211" s="39" t="str">
        <f>+VLOOKUP(C2211/1,Map!A:B,2,FALSE)</f>
        <v>Other revenue - late payment charge</v>
      </c>
      <c r="N2211" s="39" t="str">
        <f>+VLOOKUP(L2211/1,Map!E:G,3,FALSE)</f>
        <v>KY-CENTRAL</v>
      </c>
    </row>
    <row r="2212" spans="1:14" hidden="1">
      <c r="A2212" s="39" t="s">
        <v>95</v>
      </c>
      <c r="B2212" s="39" t="s">
        <v>96</v>
      </c>
      <c r="C2212" s="39" t="s">
        <v>56</v>
      </c>
      <c r="D2212" s="43">
        <v>43269</v>
      </c>
      <c r="E2212" s="39" t="s">
        <v>35</v>
      </c>
      <c r="F2212" s="39" t="s">
        <v>48</v>
      </c>
      <c r="G2212" s="39" t="s">
        <v>275</v>
      </c>
      <c r="H2212" s="39" t="s">
        <v>1780</v>
      </c>
      <c r="I2212" s="39" t="s">
        <v>99</v>
      </c>
      <c r="J2212" s="44">
        <v>-1505.17</v>
      </c>
      <c r="K2212" s="39" t="s">
        <v>100</v>
      </c>
      <c r="L2212" s="39" t="s">
        <v>60</v>
      </c>
      <c r="M2212" s="39" t="str">
        <f>+VLOOKUP(C2212/1,Map!A:B,2,FALSE)</f>
        <v>Other revenue - late payment charge</v>
      </c>
      <c r="N2212" s="39" t="str">
        <f>+VLOOKUP(L2212/1,Map!E:G,3,FALSE)</f>
        <v>KY-CENTRAL</v>
      </c>
    </row>
    <row r="2213" spans="1:14" hidden="1">
      <c r="A2213" s="39" t="s">
        <v>95</v>
      </c>
      <c r="B2213" s="39" t="s">
        <v>96</v>
      </c>
      <c r="C2213" s="39" t="s">
        <v>56</v>
      </c>
      <c r="D2213" s="43">
        <v>43269</v>
      </c>
      <c r="E2213" s="39" t="s">
        <v>35</v>
      </c>
      <c r="F2213" s="39" t="s">
        <v>48</v>
      </c>
      <c r="G2213" s="39" t="s">
        <v>275</v>
      </c>
      <c r="H2213" s="39" t="s">
        <v>1780</v>
      </c>
      <c r="I2213" s="39" t="s">
        <v>99</v>
      </c>
      <c r="J2213" s="44">
        <v>-46.06</v>
      </c>
      <c r="K2213" s="39" t="s">
        <v>100</v>
      </c>
      <c r="L2213" s="39" t="s">
        <v>58</v>
      </c>
      <c r="M2213" s="39" t="str">
        <f>+VLOOKUP(C2213/1,Map!A:B,2,FALSE)</f>
        <v>Other revenue - late payment charge</v>
      </c>
      <c r="N2213" s="39" t="str">
        <f>+VLOOKUP(L2213/1,Map!E:G,3,FALSE)</f>
        <v>KY-CORPORATE</v>
      </c>
    </row>
    <row r="2214" spans="1:14" hidden="1">
      <c r="A2214" s="39" t="s">
        <v>95</v>
      </c>
      <c r="B2214" s="39" t="s">
        <v>96</v>
      </c>
      <c r="C2214" s="39" t="s">
        <v>56</v>
      </c>
      <c r="D2214" s="43">
        <v>43269</v>
      </c>
      <c r="E2214" s="39" t="s">
        <v>35</v>
      </c>
      <c r="F2214" s="39" t="s">
        <v>48</v>
      </c>
      <c r="G2214" s="39" t="s">
        <v>275</v>
      </c>
      <c r="H2214" s="39" t="s">
        <v>1780</v>
      </c>
      <c r="I2214" s="39" t="s">
        <v>99</v>
      </c>
      <c r="J2214" s="44">
        <v>-1.46</v>
      </c>
      <c r="K2214" s="39" t="s">
        <v>100</v>
      </c>
      <c r="L2214" s="39" t="s">
        <v>62</v>
      </c>
      <c r="M2214" s="39" t="str">
        <f>+VLOOKUP(C2214/1,Map!A:B,2,FALSE)</f>
        <v>Other revenue - late payment charge</v>
      </c>
      <c r="N2214" s="39" t="str">
        <f>+VLOOKUP(L2214/1,Map!E:G,3,FALSE)</f>
        <v>KY- E ROCKCASTE WTR</v>
      </c>
    </row>
    <row r="2215" spans="1:14" hidden="1">
      <c r="A2215" s="39" t="s">
        <v>95</v>
      </c>
      <c r="B2215" s="39" t="s">
        <v>96</v>
      </c>
      <c r="C2215" s="39" t="s">
        <v>56</v>
      </c>
      <c r="D2215" s="43">
        <v>43269</v>
      </c>
      <c r="E2215" s="39" t="s">
        <v>35</v>
      </c>
      <c r="F2215" s="39" t="s">
        <v>48</v>
      </c>
      <c r="G2215" s="39" t="s">
        <v>275</v>
      </c>
      <c r="H2215" s="39" t="s">
        <v>1780</v>
      </c>
      <c r="I2215" s="39" t="s">
        <v>99</v>
      </c>
      <c r="J2215" s="44">
        <v>-150.44</v>
      </c>
      <c r="K2215" s="39" t="s">
        <v>100</v>
      </c>
      <c r="L2215" s="39" t="s">
        <v>64</v>
      </c>
      <c r="M2215" s="39" t="str">
        <f>+VLOOKUP(C2215/1,Map!A:B,2,FALSE)</f>
        <v>Other revenue - late payment charge</v>
      </c>
      <c r="N2215" s="39" t="str">
        <f>+VLOOKUP(L2215/1,Map!E:G,3,FALSE)</f>
        <v>KY-NORTH</v>
      </c>
    </row>
    <row r="2216" spans="1:14" hidden="1">
      <c r="A2216" s="39" t="s">
        <v>95</v>
      </c>
      <c r="B2216" s="39" t="s">
        <v>96</v>
      </c>
      <c r="C2216" s="39" t="s">
        <v>56</v>
      </c>
      <c r="D2216" s="43">
        <v>43264</v>
      </c>
      <c r="E2216" s="39" t="s">
        <v>35</v>
      </c>
      <c r="F2216" s="39" t="s">
        <v>48</v>
      </c>
      <c r="G2216" s="39" t="s">
        <v>275</v>
      </c>
      <c r="H2216" s="39" t="s">
        <v>1781</v>
      </c>
      <c r="I2216" s="39" t="s">
        <v>244</v>
      </c>
      <c r="J2216" s="44">
        <v>0.09</v>
      </c>
      <c r="K2216" s="39" t="s">
        <v>100</v>
      </c>
      <c r="L2216" s="39" t="s">
        <v>60</v>
      </c>
      <c r="M2216" s="39" t="str">
        <f>+VLOOKUP(C2216/1,Map!A:B,2,FALSE)</f>
        <v>Other revenue - late payment charge</v>
      </c>
      <c r="N2216" s="39" t="str">
        <f>+VLOOKUP(L2216/1,Map!E:G,3,FALSE)</f>
        <v>KY-CENTRAL</v>
      </c>
    </row>
    <row r="2217" spans="1:14" hidden="1">
      <c r="A2217" s="39" t="s">
        <v>95</v>
      </c>
      <c r="B2217" s="39" t="s">
        <v>96</v>
      </c>
      <c r="C2217" s="39" t="s">
        <v>56</v>
      </c>
      <c r="D2217" s="43">
        <v>43266</v>
      </c>
      <c r="E2217" s="39" t="s">
        <v>35</v>
      </c>
      <c r="F2217" s="39" t="s">
        <v>48</v>
      </c>
      <c r="G2217" s="39" t="s">
        <v>275</v>
      </c>
      <c r="H2217" s="39" t="s">
        <v>1782</v>
      </c>
      <c r="I2217" s="39" t="s">
        <v>244</v>
      </c>
      <c r="J2217" s="44">
        <v>1.46</v>
      </c>
      <c r="K2217" s="39" t="s">
        <v>100</v>
      </c>
      <c r="L2217" s="39" t="s">
        <v>62</v>
      </c>
      <c r="M2217" s="39" t="str">
        <f>+VLOOKUP(C2217/1,Map!A:B,2,FALSE)</f>
        <v>Other revenue - late payment charge</v>
      </c>
      <c r="N2217" s="39" t="str">
        <f>+VLOOKUP(L2217/1,Map!E:G,3,FALSE)</f>
        <v>KY- E ROCKCASTE WTR</v>
      </c>
    </row>
    <row r="2218" spans="1:14" hidden="1">
      <c r="A2218" s="39" t="s">
        <v>95</v>
      </c>
      <c r="B2218" s="39" t="s">
        <v>96</v>
      </c>
      <c r="C2218" s="39" t="s">
        <v>56</v>
      </c>
      <c r="D2218" s="43">
        <v>43266</v>
      </c>
      <c r="E2218" s="39" t="s">
        <v>35</v>
      </c>
      <c r="F2218" s="39" t="s">
        <v>48</v>
      </c>
      <c r="G2218" s="39" t="s">
        <v>275</v>
      </c>
      <c r="H2218" s="39" t="s">
        <v>1782</v>
      </c>
      <c r="I2218" s="39" t="s">
        <v>244</v>
      </c>
      <c r="J2218" s="44">
        <v>19.21</v>
      </c>
      <c r="K2218" s="39" t="s">
        <v>100</v>
      </c>
      <c r="L2218" s="39" t="s">
        <v>60</v>
      </c>
      <c r="M2218" s="39" t="str">
        <f>+VLOOKUP(C2218/1,Map!A:B,2,FALSE)</f>
        <v>Other revenue - late payment charge</v>
      </c>
      <c r="N2218" s="39" t="str">
        <f>+VLOOKUP(L2218/1,Map!E:G,3,FALSE)</f>
        <v>KY-CENTRAL</v>
      </c>
    </row>
    <row r="2219" spans="1:14" hidden="1">
      <c r="A2219" s="39" t="s">
        <v>95</v>
      </c>
      <c r="B2219" s="39" t="s">
        <v>96</v>
      </c>
      <c r="C2219" s="39" t="s">
        <v>56</v>
      </c>
      <c r="D2219" s="43">
        <v>43267</v>
      </c>
      <c r="E2219" s="39" t="s">
        <v>35</v>
      </c>
      <c r="F2219" s="39" t="s">
        <v>48</v>
      </c>
      <c r="G2219" s="39" t="s">
        <v>275</v>
      </c>
      <c r="H2219" s="39" t="s">
        <v>1783</v>
      </c>
      <c r="I2219" s="39" t="s">
        <v>244</v>
      </c>
      <c r="J2219" s="44">
        <v>174.13</v>
      </c>
      <c r="K2219" s="39" t="s">
        <v>100</v>
      </c>
      <c r="L2219" s="39" t="s">
        <v>60</v>
      </c>
      <c r="M2219" s="39" t="str">
        <f>+VLOOKUP(C2219/1,Map!A:B,2,FALSE)</f>
        <v>Other revenue - late payment charge</v>
      </c>
      <c r="N2219" s="39" t="str">
        <f>+VLOOKUP(L2219/1,Map!E:G,3,FALSE)</f>
        <v>KY-CENTRAL</v>
      </c>
    </row>
    <row r="2220" spans="1:14" hidden="1">
      <c r="A2220" s="39" t="s">
        <v>95</v>
      </c>
      <c r="B2220" s="39" t="s">
        <v>96</v>
      </c>
      <c r="C2220" s="39" t="s">
        <v>56</v>
      </c>
      <c r="D2220" s="43">
        <v>43269</v>
      </c>
      <c r="E2220" s="39" t="s">
        <v>35</v>
      </c>
      <c r="F2220" s="39" t="s">
        <v>48</v>
      </c>
      <c r="G2220" s="39" t="s">
        <v>275</v>
      </c>
      <c r="H2220" s="39" t="s">
        <v>1784</v>
      </c>
      <c r="I2220" s="39" t="s">
        <v>244</v>
      </c>
      <c r="J2220" s="44">
        <v>19.78</v>
      </c>
      <c r="K2220" s="39" t="s">
        <v>100</v>
      </c>
      <c r="L2220" s="39" t="s">
        <v>60</v>
      </c>
      <c r="M2220" s="39" t="str">
        <f>+VLOOKUP(C2220/1,Map!A:B,2,FALSE)</f>
        <v>Other revenue - late payment charge</v>
      </c>
      <c r="N2220" s="39" t="str">
        <f>+VLOOKUP(L2220/1,Map!E:G,3,FALSE)</f>
        <v>KY-CENTRAL</v>
      </c>
    </row>
    <row r="2221" spans="1:14" hidden="1">
      <c r="A2221" s="39" t="s">
        <v>95</v>
      </c>
      <c r="B2221" s="39" t="s">
        <v>96</v>
      </c>
      <c r="C2221" s="39" t="s">
        <v>56</v>
      </c>
      <c r="D2221" s="43">
        <v>43266</v>
      </c>
      <c r="E2221" s="39" t="s">
        <v>35</v>
      </c>
      <c r="F2221" s="39" t="s">
        <v>48</v>
      </c>
      <c r="G2221" s="39" t="s">
        <v>275</v>
      </c>
      <c r="H2221" s="39" t="s">
        <v>1785</v>
      </c>
      <c r="I2221" s="39" t="s">
        <v>99</v>
      </c>
      <c r="J2221" s="44">
        <v>-231.31</v>
      </c>
      <c r="K2221" s="39" t="s">
        <v>100</v>
      </c>
      <c r="L2221" s="39" t="s">
        <v>60</v>
      </c>
      <c r="M2221" s="39" t="str">
        <f>+VLOOKUP(C2221/1,Map!A:B,2,FALSE)</f>
        <v>Other revenue - late payment charge</v>
      </c>
      <c r="N2221" s="39" t="str">
        <f>+VLOOKUP(L2221/1,Map!E:G,3,FALSE)</f>
        <v>KY-CENTRAL</v>
      </c>
    </row>
    <row r="2222" spans="1:14" hidden="1">
      <c r="A2222" s="39" t="s">
        <v>95</v>
      </c>
      <c r="B2222" s="39" t="s">
        <v>96</v>
      </c>
      <c r="C2222" s="39" t="s">
        <v>56</v>
      </c>
      <c r="D2222" s="43">
        <v>43267</v>
      </c>
      <c r="E2222" s="39" t="s">
        <v>35</v>
      </c>
      <c r="F2222" s="39" t="s">
        <v>48</v>
      </c>
      <c r="G2222" s="39" t="s">
        <v>275</v>
      </c>
      <c r="H2222" s="39" t="s">
        <v>1786</v>
      </c>
      <c r="I2222" s="39" t="s">
        <v>99</v>
      </c>
      <c r="J2222" s="44">
        <v>-17.71</v>
      </c>
      <c r="K2222" s="39" t="s">
        <v>100</v>
      </c>
      <c r="L2222" s="39" t="s">
        <v>60</v>
      </c>
      <c r="M2222" s="39" t="str">
        <f>+VLOOKUP(C2222/1,Map!A:B,2,FALSE)</f>
        <v>Other revenue - late payment charge</v>
      </c>
      <c r="N2222" s="39" t="str">
        <f>+VLOOKUP(L2222/1,Map!E:G,3,FALSE)</f>
        <v>KY-CENTRAL</v>
      </c>
    </row>
    <row r="2223" spans="1:14" hidden="1">
      <c r="A2223" s="39" t="s">
        <v>95</v>
      </c>
      <c r="B2223" s="39" t="s">
        <v>96</v>
      </c>
      <c r="C2223" s="39" t="s">
        <v>56</v>
      </c>
      <c r="D2223" s="43">
        <v>43269</v>
      </c>
      <c r="E2223" s="39" t="s">
        <v>35</v>
      </c>
      <c r="F2223" s="39" t="s">
        <v>48</v>
      </c>
      <c r="G2223" s="39" t="s">
        <v>275</v>
      </c>
      <c r="H2223" s="39" t="s">
        <v>1787</v>
      </c>
      <c r="I2223" s="39" t="s">
        <v>99</v>
      </c>
      <c r="J2223" s="44">
        <v>-19.489999999999998</v>
      </c>
      <c r="K2223" s="39" t="s">
        <v>100</v>
      </c>
      <c r="L2223" s="39" t="s">
        <v>60</v>
      </c>
      <c r="M2223" s="39" t="str">
        <f>+VLOOKUP(C2223/1,Map!A:B,2,FALSE)</f>
        <v>Other revenue - late payment charge</v>
      </c>
      <c r="N2223" s="39" t="str">
        <f>+VLOOKUP(L2223/1,Map!E:G,3,FALSE)</f>
        <v>KY-CENTRAL</v>
      </c>
    </row>
    <row r="2224" spans="1:14" hidden="1">
      <c r="A2224" s="39" t="s">
        <v>95</v>
      </c>
      <c r="B2224" s="39" t="s">
        <v>96</v>
      </c>
      <c r="C2224" s="39" t="s">
        <v>56</v>
      </c>
      <c r="D2224" s="43">
        <v>43270</v>
      </c>
      <c r="E2224" s="39" t="s">
        <v>35</v>
      </c>
      <c r="F2224" s="39" t="s">
        <v>48</v>
      </c>
      <c r="G2224" s="39" t="s">
        <v>275</v>
      </c>
      <c r="H2224" s="39" t="s">
        <v>1788</v>
      </c>
      <c r="I2224" s="39" t="s">
        <v>99</v>
      </c>
      <c r="J2224" s="44">
        <v>-2958.89</v>
      </c>
      <c r="K2224" s="39" t="s">
        <v>100</v>
      </c>
      <c r="L2224" s="39" t="s">
        <v>60</v>
      </c>
      <c r="M2224" s="39" t="str">
        <f>+VLOOKUP(C2224/1,Map!A:B,2,FALSE)</f>
        <v>Other revenue - late payment charge</v>
      </c>
      <c r="N2224" s="39" t="str">
        <f>+VLOOKUP(L2224/1,Map!E:G,3,FALSE)</f>
        <v>KY-CENTRAL</v>
      </c>
    </row>
    <row r="2225" spans="1:14" hidden="1">
      <c r="A2225" s="39" t="s">
        <v>95</v>
      </c>
      <c r="B2225" s="39" t="s">
        <v>96</v>
      </c>
      <c r="C2225" s="39" t="s">
        <v>56</v>
      </c>
      <c r="D2225" s="43">
        <v>43270</v>
      </c>
      <c r="E2225" s="39" t="s">
        <v>35</v>
      </c>
      <c r="F2225" s="39" t="s">
        <v>48</v>
      </c>
      <c r="G2225" s="39" t="s">
        <v>275</v>
      </c>
      <c r="H2225" s="39" t="s">
        <v>1789</v>
      </c>
      <c r="I2225" s="39" t="s">
        <v>99</v>
      </c>
      <c r="J2225" s="44">
        <v>-13.27</v>
      </c>
      <c r="K2225" s="39" t="s">
        <v>100</v>
      </c>
      <c r="L2225" s="39" t="s">
        <v>64</v>
      </c>
      <c r="M2225" s="39" t="str">
        <f>+VLOOKUP(C2225/1,Map!A:B,2,FALSE)</f>
        <v>Other revenue - late payment charge</v>
      </c>
      <c r="N2225" s="39" t="str">
        <f>+VLOOKUP(L2225/1,Map!E:G,3,FALSE)</f>
        <v>KY-NORTH</v>
      </c>
    </row>
    <row r="2226" spans="1:14" hidden="1">
      <c r="A2226" s="39" t="s">
        <v>95</v>
      </c>
      <c r="B2226" s="39" t="s">
        <v>96</v>
      </c>
      <c r="C2226" s="39" t="s">
        <v>56</v>
      </c>
      <c r="D2226" s="43">
        <v>43270</v>
      </c>
      <c r="E2226" s="39" t="s">
        <v>35</v>
      </c>
      <c r="F2226" s="39" t="s">
        <v>48</v>
      </c>
      <c r="G2226" s="39" t="s">
        <v>275</v>
      </c>
      <c r="H2226" s="39" t="s">
        <v>1789</v>
      </c>
      <c r="I2226" s="39" t="s">
        <v>99</v>
      </c>
      <c r="J2226" s="44">
        <v>-265.93</v>
      </c>
      <c r="K2226" s="39" t="s">
        <v>100</v>
      </c>
      <c r="L2226" s="39" t="s">
        <v>58</v>
      </c>
      <c r="M2226" s="39" t="str">
        <f>+VLOOKUP(C2226/1,Map!A:B,2,FALSE)</f>
        <v>Other revenue - late payment charge</v>
      </c>
      <c r="N2226" s="39" t="str">
        <f>+VLOOKUP(L2226/1,Map!E:G,3,FALSE)</f>
        <v>KY-CORPORATE</v>
      </c>
    </row>
    <row r="2227" spans="1:14" hidden="1">
      <c r="A2227" s="39" t="s">
        <v>95</v>
      </c>
      <c r="B2227" s="39" t="s">
        <v>96</v>
      </c>
      <c r="C2227" s="39" t="s">
        <v>56</v>
      </c>
      <c r="D2227" s="43">
        <v>43269</v>
      </c>
      <c r="E2227" s="39" t="s">
        <v>35</v>
      </c>
      <c r="F2227" s="39" t="s">
        <v>48</v>
      </c>
      <c r="G2227" s="39" t="s">
        <v>275</v>
      </c>
      <c r="H2227" s="39" t="s">
        <v>1790</v>
      </c>
      <c r="I2227" s="39" t="s">
        <v>244</v>
      </c>
      <c r="J2227" s="44">
        <v>1.23</v>
      </c>
      <c r="K2227" s="39" t="s">
        <v>100</v>
      </c>
      <c r="L2227" s="39" t="s">
        <v>60</v>
      </c>
      <c r="M2227" s="39" t="str">
        <f>+VLOOKUP(C2227/1,Map!A:B,2,FALSE)</f>
        <v>Other revenue - late payment charge</v>
      </c>
      <c r="N2227" s="39" t="str">
        <f>+VLOOKUP(L2227/1,Map!E:G,3,FALSE)</f>
        <v>KY-CENTRAL</v>
      </c>
    </row>
    <row r="2228" spans="1:14" hidden="1">
      <c r="A2228" s="39" t="s">
        <v>95</v>
      </c>
      <c r="B2228" s="39" t="s">
        <v>96</v>
      </c>
      <c r="C2228" s="39" t="s">
        <v>56</v>
      </c>
      <c r="D2228" s="43">
        <v>43271</v>
      </c>
      <c r="E2228" s="39" t="s">
        <v>35</v>
      </c>
      <c r="F2228" s="39" t="s">
        <v>48</v>
      </c>
      <c r="G2228" s="39" t="s">
        <v>275</v>
      </c>
      <c r="H2228" s="39" t="s">
        <v>1791</v>
      </c>
      <c r="I2228" s="39" t="s">
        <v>99</v>
      </c>
      <c r="J2228" s="44">
        <v>-131.09</v>
      </c>
      <c r="K2228" s="39" t="s">
        <v>100</v>
      </c>
      <c r="L2228" s="39" t="s">
        <v>58</v>
      </c>
      <c r="M2228" s="39" t="str">
        <f>+VLOOKUP(C2228/1,Map!A:B,2,FALSE)</f>
        <v>Other revenue - late payment charge</v>
      </c>
      <c r="N2228" s="39" t="str">
        <f>+VLOOKUP(L2228/1,Map!E:G,3,FALSE)</f>
        <v>KY-CORPORATE</v>
      </c>
    </row>
    <row r="2229" spans="1:14" hidden="1">
      <c r="A2229" s="39" t="s">
        <v>95</v>
      </c>
      <c r="B2229" s="39" t="s">
        <v>96</v>
      </c>
      <c r="C2229" s="39" t="s">
        <v>56</v>
      </c>
      <c r="D2229" s="43">
        <v>43271</v>
      </c>
      <c r="E2229" s="39" t="s">
        <v>35</v>
      </c>
      <c r="F2229" s="39" t="s">
        <v>48</v>
      </c>
      <c r="G2229" s="39" t="s">
        <v>275</v>
      </c>
      <c r="H2229" s="39" t="s">
        <v>1791</v>
      </c>
      <c r="I2229" s="39" t="s">
        <v>99</v>
      </c>
      <c r="J2229" s="44">
        <v>-3235.91</v>
      </c>
      <c r="K2229" s="39" t="s">
        <v>100</v>
      </c>
      <c r="L2229" s="39" t="s">
        <v>60</v>
      </c>
      <c r="M2229" s="39" t="str">
        <f>+VLOOKUP(C2229/1,Map!A:B,2,FALSE)</f>
        <v>Other revenue - late payment charge</v>
      </c>
      <c r="N2229" s="39" t="str">
        <f>+VLOOKUP(L2229/1,Map!E:G,3,FALSE)</f>
        <v>KY-CENTRAL</v>
      </c>
    </row>
    <row r="2230" spans="1:14" hidden="1">
      <c r="A2230" s="39" t="s">
        <v>95</v>
      </c>
      <c r="B2230" s="39" t="s">
        <v>96</v>
      </c>
      <c r="C2230" s="39" t="s">
        <v>56</v>
      </c>
      <c r="D2230" s="43">
        <v>43271</v>
      </c>
      <c r="E2230" s="39" t="s">
        <v>35</v>
      </c>
      <c r="F2230" s="39" t="s">
        <v>48</v>
      </c>
      <c r="G2230" s="39" t="s">
        <v>275</v>
      </c>
      <c r="H2230" s="39" t="s">
        <v>1791</v>
      </c>
      <c r="I2230" s="39" t="s">
        <v>99</v>
      </c>
      <c r="J2230" s="44">
        <v>-18.77</v>
      </c>
      <c r="K2230" s="39" t="s">
        <v>100</v>
      </c>
      <c r="L2230" s="39" t="s">
        <v>64</v>
      </c>
      <c r="M2230" s="39" t="str">
        <f>+VLOOKUP(C2230/1,Map!A:B,2,FALSE)</f>
        <v>Other revenue - late payment charge</v>
      </c>
      <c r="N2230" s="39" t="str">
        <f>+VLOOKUP(L2230/1,Map!E:G,3,FALSE)</f>
        <v>KY-NORTH</v>
      </c>
    </row>
    <row r="2231" spans="1:14" hidden="1">
      <c r="A2231" s="39" t="s">
        <v>95</v>
      </c>
      <c r="B2231" s="39" t="s">
        <v>96</v>
      </c>
      <c r="C2231" s="39" t="s">
        <v>56</v>
      </c>
      <c r="D2231" s="43">
        <v>43266</v>
      </c>
      <c r="E2231" s="39" t="s">
        <v>35</v>
      </c>
      <c r="F2231" s="39" t="s">
        <v>48</v>
      </c>
      <c r="G2231" s="39" t="s">
        <v>275</v>
      </c>
      <c r="H2231" s="39" t="s">
        <v>1792</v>
      </c>
      <c r="I2231" s="39" t="s">
        <v>244</v>
      </c>
      <c r="J2231" s="44">
        <v>4.29</v>
      </c>
      <c r="K2231" s="39" t="s">
        <v>100</v>
      </c>
      <c r="L2231" s="39" t="s">
        <v>60</v>
      </c>
      <c r="M2231" s="39" t="str">
        <f>+VLOOKUP(C2231/1,Map!A:B,2,FALSE)</f>
        <v>Other revenue - late payment charge</v>
      </c>
      <c r="N2231" s="39" t="str">
        <f>+VLOOKUP(L2231/1,Map!E:G,3,FALSE)</f>
        <v>KY-CENTRAL</v>
      </c>
    </row>
    <row r="2232" spans="1:14" hidden="1">
      <c r="A2232" s="39" t="s">
        <v>95</v>
      </c>
      <c r="B2232" s="39" t="s">
        <v>96</v>
      </c>
      <c r="C2232" s="39" t="s">
        <v>56</v>
      </c>
      <c r="D2232" s="43">
        <v>43270</v>
      </c>
      <c r="E2232" s="39" t="s">
        <v>35</v>
      </c>
      <c r="F2232" s="39" t="s">
        <v>48</v>
      </c>
      <c r="G2232" s="39" t="s">
        <v>275</v>
      </c>
      <c r="H2232" s="39" t="s">
        <v>1793</v>
      </c>
      <c r="I2232" s="39" t="s">
        <v>244</v>
      </c>
      <c r="J2232" s="44">
        <v>5.14</v>
      </c>
      <c r="K2232" s="39" t="s">
        <v>100</v>
      </c>
      <c r="L2232" s="39" t="s">
        <v>60</v>
      </c>
      <c r="M2232" s="39" t="str">
        <f>+VLOOKUP(C2232/1,Map!A:B,2,FALSE)</f>
        <v>Other revenue - late payment charge</v>
      </c>
      <c r="N2232" s="39" t="str">
        <f>+VLOOKUP(L2232/1,Map!E:G,3,FALSE)</f>
        <v>KY-CENTRAL</v>
      </c>
    </row>
    <row r="2233" spans="1:14" hidden="1">
      <c r="A2233" s="39" t="s">
        <v>95</v>
      </c>
      <c r="B2233" s="39" t="s">
        <v>96</v>
      </c>
      <c r="C2233" s="39" t="s">
        <v>56</v>
      </c>
      <c r="D2233" s="43">
        <v>43255</v>
      </c>
      <c r="E2233" s="39" t="s">
        <v>35</v>
      </c>
      <c r="F2233" s="39" t="s">
        <v>48</v>
      </c>
      <c r="G2233" s="39" t="s">
        <v>275</v>
      </c>
      <c r="H2233" s="39" t="s">
        <v>1794</v>
      </c>
      <c r="I2233" s="39" t="s">
        <v>244</v>
      </c>
      <c r="J2233" s="44">
        <v>1.46</v>
      </c>
      <c r="K2233" s="39" t="s">
        <v>100</v>
      </c>
      <c r="L2233" s="39" t="s">
        <v>62</v>
      </c>
      <c r="M2233" s="39" t="str">
        <f>+VLOOKUP(C2233/1,Map!A:B,2,FALSE)</f>
        <v>Other revenue - late payment charge</v>
      </c>
      <c r="N2233" s="39" t="str">
        <f>+VLOOKUP(L2233/1,Map!E:G,3,FALSE)</f>
        <v>KY- E ROCKCASTE WTR</v>
      </c>
    </row>
    <row r="2234" spans="1:14" hidden="1">
      <c r="A2234" s="39" t="s">
        <v>95</v>
      </c>
      <c r="B2234" s="39" t="s">
        <v>96</v>
      </c>
      <c r="C2234" s="39" t="s">
        <v>56</v>
      </c>
      <c r="D2234" s="43">
        <v>43270</v>
      </c>
      <c r="E2234" s="39" t="s">
        <v>35</v>
      </c>
      <c r="F2234" s="39" t="s">
        <v>48</v>
      </c>
      <c r="G2234" s="39" t="s">
        <v>275</v>
      </c>
      <c r="H2234" s="39" t="s">
        <v>1795</v>
      </c>
      <c r="I2234" s="39" t="s">
        <v>244</v>
      </c>
      <c r="J2234" s="44">
        <v>39.659999999999997</v>
      </c>
      <c r="K2234" s="39" t="s">
        <v>100</v>
      </c>
      <c r="L2234" s="39" t="s">
        <v>60</v>
      </c>
      <c r="M2234" s="39" t="str">
        <f>+VLOOKUP(C2234/1,Map!A:B,2,FALSE)</f>
        <v>Other revenue - late payment charge</v>
      </c>
      <c r="N2234" s="39" t="str">
        <f>+VLOOKUP(L2234/1,Map!E:G,3,FALSE)</f>
        <v>KY-CENTRAL</v>
      </c>
    </row>
    <row r="2235" spans="1:14" hidden="1">
      <c r="A2235" s="39" t="s">
        <v>95</v>
      </c>
      <c r="B2235" s="39" t="s">
        <v>96</v>
      </c>
      <c r="C2235" s="39" t="s">
        <v>56</v>
      </c>
      <c r="D2235" s="43">
        <v>43271</v>
      </c>
      <c r="E2235" s="39" t="s">
        <v>35</v>
      </c>
      <c r="F2235" s="39" t="s">
        <v>48</v>
      </c>
      <c r="G2235" s="39" t="s">
        <v>275</v>
      </c>
      <c r="H2235" s="39" t="s">
        <v>1796</v>
      </c>
      <c r="I2235" s="39" t="s">
        <v>244</v>
      </c>
      <c r="J2235" s="44">
        <v>83.42</v>
      </c>
      <c r="K2235" s="39" t="s">
        <v>100</v>
      </c>
      <c r="L2235" s="39" t="s">
        <v>60</v>
      </c>
      <c r="M2235" s="39" t="str">
        <f>+VLOOKUP(C2235/1,Map!A:B,2,FALSE)</f>
        <v>Other revenue - late payment charge</v>
      </c>
      <c r="N2235" s="39" t="str">
        <f>+VLOOKUP(L2235/1,Map!E:G,3,FALSE)</f>
        <v>KY-CENTRAL</v>
      </c>
    </row>
    <row r="2236" spans="1:14" hidden="1">
      <c r="A2236" s="39" t="s">
        <v>95</v>
      </c>
      <c r="B2236" s="39" t="s">
        <v>96</v>
      </c>
      <c r="C2236" s="39" t="s">
        <v>56</v>
      </c>
      <c r="D2236" s="43">
        <v>43270</v>
      </c>
      <c r="E2236" s="39" t="s">
        <v>35</v>
      </c>
      <c r="F2236" s="39" t="s">
        <v>48</v>
      </c>
      <c r="G2236" s="39" t="s">
        <v>275</v>
      </c>
      <c r="H2236" s="39" t="s">
        <v>1797</v>
      </c>
      <c r="I2236" s="39" t="s">
        <v>99</v>
      </c>
      <c r="J2236" s="44">
        <v>-1.4</v>
      </c>
      <c r="K2236" s="39" t="s">
        <v>100</v>
      </c>
      <c r="L2236" s="39" t="s">
        <v>60</v>
      </c>
      <c r="M2236" s="39" t="str">
        <f>+VLOOKUP(C2236/1,Map!A:B,2,FALSE)</f>
        <v>Other revenue - late payment charge</v>
      </c>
      <c r="N2236" s="39" t="str">
        <f>+VLOOKUP(L2236/1,Map!E:G,3,FALSE)</f>
        <v>KY-CENTRAL</v>
      </c>
    </row>
    <row r="2237" spans="1:14" hidden="1">
      <c r="A2237" s="39" t="s">
        <v>95</v>
      </c>
      <c r="B2237" s="39" t="s">
        <v>96</v>
      </c>
      <c r="C2237" s="39" t="s">
        <v>56</v>
      </c>
      <c r="D2237" s="43">
        <v>43271</v>
      </c>
      <c r="E2237" s="39" t="s">
        <v>35</v>
      </c>
      <c r="F2237" s="39" t="s">
        <v>48</v>
      </c>
      <c r="G2237" s="39" t="s">
        <v>275</v>
      </c>
      <c r="H2237" s="39" t="s">
        <v>1798</v>
      </c>
      <c r="I2237" s="39" t="s">
        <v>99</v>
      </c>
      <c r="J2237" s="44">
        <v>-3.12</v>
      </c>
      <c r="K2237" s="39" t="s">
        <v>100</v>
      </c>
      <c r="L2237" s="39" t="s">
        <v>64</v>
      </c>
      <c r="M2237" s="39" t="str">
        <f>+VLOOKUP(C2237/1,Map!A:B,2,FALSE)</f>
        <v>Other revenue - late payment charge</v>
      </c>
      <c r="N2237" s="39" t="str">
        <f>+VLOOKUP(L2237/1,Map!E:G,3,FALSE)</f>
        <v>KY-NORTH</v>
      </c>
    </row>
    <row r="2238" spans="1:14" hidden="1">
      <c r="A2238" s="39" t="s">
        <v>95</v>
      </c>
      <c r="B2238" s="39" t="s">
        <v>96</v>
      </c>
      <c r="C2238" s="39" t="s">
        <v>56</v>
      </c>
      <c r="D2238" s="43">
        <v>43271</v>
      </c>
      <c r="E2238" s="39" t="s">
        <v>35</v>
      </c>
      <c r="F2238" s="39" t="s">
        <v>48</v>
      </c>
      <c r="G2238" s="39" t="s">
        <v>275</v>
      </c>
      <c r="H2238" s="39" t="s">
        <v>1799</v>
      </c>
      <c r="I2238" s="39" t="s">
        <v>99</v>
      </c>
      <c r="J2238" s="44">
        <v>-42.48</v>
      </c>
      <c r="K2238" s="39" t="s">
        <v>100</v>
      </c>
      <c r="L2238" s="39" t="s">
        <v>60</v>
      </c>
      <c r="M2238" s="39" t="str">
        <f>+VLOOKUP(C2238/1,Map!A:B,2,FALSE)</f>
        <v>Other revenue - late payment charge</v>
      </c>
      <c r="N2238" s="39" t="str">
        <f>+VLOOKUP(L2238/1,Map!E:G,3,FALSE)</f>
        <v>KY-CENTRAL</v>
      </c>
    </row>
    <row r="2239" spans="1:14" hidden="1">
      <c r="A2239" s="39" t="s">
        <v>95</v>
      </c>
      <c r="B2239" s="39" t="s">
        <v>96</v>
      </c>
      <c r="C2239" s="39" t="s">
        <v>56</v>
      </c>
      <c r="D2239" s="43">
        <v>43270</v>
      </c>
      <c r="E2239" s="39" t="s">
        <v>35</v>
      </c>
      <c r="F2239" s="39" t="s">
        <v>48</v>
      </c>
      <c r="G2239" s="39" t="s">
        <v>275</v>
      </c>
      <c r="H2239" s="39" t="s">
        <v>1800</v>
      </c>
      <c r="I2239" s="39" t="s">
        <v>244</v>
      </c>
      <c r="J2239" s="44">
        <v>2.42</v>
      </c>
      <c r="K2239" s="39" t="s">
        <v>100</v>
      </c>
      <c r="L2239" s="39" t="s">
        <v>60</v>
      </c>
      <c r="M2239" s="39" t="str">
        <f>+VLOOKUP(C2239/1,Map!A:B,2,FALSE)</f>
        <v>Other revenue - late payment charge</v>
      </c>
      <c r="N2239" s="39" t="str">
        <f>+VLOOKUP(L2239/1,Map!E:G,3,FALSE)</f>
        <v>KY-CENTRAL</v>
      </c>
    </row>
    <row r="2240" spans="1:14" hidden="1">
      <c r="A2240" s="39" t="s">
        <v>95</v>
      </c>
      <c r="B2240" s="39" t="s">
        <v>96</v>
      </c>
      <c r="C2240" s="39" t="s">
        <v>56</v>
      </c>
      <c r="D2240" s="43">
        <v>43269</v>
      </c>
      <c r="E2240" s="39" t="s">
        <v>35</v>
      </c>
      <c r="F2240" s="39" t="s">
        <v>48</v>
      </c>
      <c r="G2240" s="39" t="s">
        <v>275</v>
      </c>
      <c r="H2240" s="39" t="s">
        <v>1801</v>
      </c>
      <c r="I2240" s="39" t="s">
        <v>99</v>
      </c>
      <c r="J2240" s="44">
        <v>-2.1800000000000002</v>
      </c>
      <c r="K2240" s="39" t="s">
        <v>100</v>
      </c>
      <c r="L2240" s="39" t="s">
        <v>64</v>
      </c>
      <c r="M2240" s="39" t="str">
        <f>+VLOOKUP(C2240/1,Map!A:B,2,FALSE)</f>
        <v>Other revenue - late payment charge</v>
      </c>
      <c r="N2240" s="39" t="str">
        <f>+VLOOKUP(L2240/1,Map!E:G,3,FALSE)</f>
        <v>KY-NORTH</v>
      </c>
    </row>
    <row r="2241" spans="1:14" hidden="1">
      <c r="A2241" s="39" t="s">
        <v>95</v>
      </c>
      <c r="B2241" s="39" t="s">
        <v>96</v>
      </c>
      <c r="C2241" s="39" t="s">
        <v>56</v>
      </c>
      <c r="D2241" s="43">
        <v>43270</v>
      </c>
      <c r="E2241" s="39" t="s">
        <v>35</v>
      </c>
      <c r="F2241" s="39" t="s">
        <v>48</v>
      </c>
      <c r="G2241" s="39" t="s">
        <v>275</v>
      </c>
      <c r="H2241" s="39" t="s">
        <v>1802</v>
      </c>
      <c r="I2241" s="39" t="s">
        <v>99</v>
      </c>
      <c r="J2241" s="44">
        <v>-16.52</v>
      </c>
      <c r="K2241" s="39" t="s">
        <v>100</v>
      </c>
      <c r="L2241" s="39" t="s">
        <v>60</v>
      </c>
      <c r="M2241" s="39" t="str">
        <f>+VLOOKUP(C2241/1,Map!A:B,2,FALSE)</f>
        <v>Other revenue - late payment charge</v>
      </c>
      <c r="N2241" s="39" t="str">
        <f>+VLOOKUP(L2241/1,Map!E:G,3,FALSE)</f>
        <v>KY-CENTRAL</v>
      </c>
    </row>
    <row r="2242" spans="1:14" hidden="1">
      <c r="A2242" s="39" t="s">
        <v>95</v>
      </c>
      <c r="B2242" s="39" t="s">
        <v>96</v>
      </c>
      <c r="C2242" s="39" t="s">
        <v>56</v>
      </c>
      <c r="D2242" s="43">
        <v>43272</v>
      </c>
      <c r="E2242" s="39" t="s">
        <v>35</v>
      </c>
      <c r="F2242" s="39" t="s">
        <v>48</v>
      </c>
      <c r="G2242" s="39" t="s">
        <v>275</v>
      </c>
      <c r="H2242" s="39" t="s">
        <v>1803</v>
      </c>
      <c r="I2242" s="39" t="s">
        <v>99</v>
      </c>
      <c r="J2242" s="44">
        <v>-2675.68</v>
      </c>
      <c r="K2242" s="39" t="s">
        <v>100</v>
      </c>
      <c r="L2242" s="39" t="s">
        <v>60</v>
      </c>
      <c r="M2242" s="39" t="str">
        <f>+VLOOKUP(C2242/1,Map!A:B,2,FALSE)</f>
        <v>Other revenue - late payment charge</v>
      </c>
      <c r="N2242" s="39" t="str">
        <f>+VLOOKUP(L2242/1,Map!E:G,3,FALSE)</f>
        <v>KY-CENTRAL</v>
      </c>
    </row>
    <row r="2243" spans="1:14" hidden="1">
      <c r="A2243" s="39" t="s">
        <v>95</v>
      </c>
      <c r="B2243" s="39" t="s">
        <v>96</v>
      </c>
      <c r="C2243" s="39" t="s">
        <v>56</v>
      </c>
      <c r="D2243" s="43">
        <v>43272</v>
      </c>
      <c r="E2243" s="39" t="s">
        <v>35</v>
      </c>
      <c r="F2243" s="39" t="s">
        <v>48</v>
      </c>
      <c r="G2243" s="39" t="s">
        <v>275</v>
      </c>
      <c r="H2243" s="39" t="s">
        <v>1803</v>
      </c>
      <c r="I2243" s="39" t="s">
        <v>99</v>
      </c>
      <c r="J2243" s="44">
        <v>-1.45</v>
      </c>
      <c r="K2243" s="39" t="s">
        <v>100</v>
      </c>
      <c r="L2243" s="39" t="s">
        <v>58</v>
      </c>
      <c r="M2243" s="39" t="str">
        <f>+VLOOKUP(C2243/1,Map!A:B,2,FALSE)</f>
        <v>Other revenue - late payment charge</v>
      </c>
      <c r="N2243" s="39" t="str">
        <f>+VLOOKUP(L2243/1,Map!E:G,3,FALSE)</f>
        <v>KY-CORPORATE</v>
      </c>
    </row>
    <row r="2244" spans="1:14" hidden="1">
      <c r="A2244" s="39" t="s">
        <v>95</v>
      </c>
      <c r="B2244" s="39" t="s">
        <v>96</v>
      </c>
      <c r="C2244" s="39" t="s">
        <v>56</v>
      </c>
      <c r="D2244" s="43">
        <v>43272</v>
      </c>
      <c r="E2244" s="39" t="s">
        <v>35</v>
      </c>
      <c r="F2244" s="39" t="s">
        <v>48</v>
      </c>
      <c r="G2244" s="39" t="s">
        <v>275</v>
      </c>
      <c r="H2244" s="39" t="s">
        <v>1803</v>
      </c>
      <c r="I2244" s="39" t="s">
        <v>99</v>
      </c>
      <c r="J2244" s="44">
        <v>-1.46</v>
      </c>
      <c r="K2244" s="39" t="s">
        <v>100</v>
      </c>
      <c r="L2244" s="39" t="s">
        <v>62</v>
      </c>
      <c r="M2244" s="39" t="str">
        <f>+VLOOKUP(C2244/1,Map!A:B,2,FALSE)</f>
        <v>Other revenue - late payment charge</v>
      </c>
      <c r="N2244" s="39" t="str">
        <f>+VLOOKUP(L2244/1,Map!E:G,3,FALSE)</f>
        <v>KY- E ROCKCASTE WTR</v>
      </c>
    </row>
    <row r="2245" spans="1:14" hidden="1">
      <c r="A2245" s="39" t="s">
        <v>95</v>
      </c>
      <c r="B2245" s="39" t="s">
        <v>96</v>
      </c>
      <c r="C2245" s="39" t="s">
        <v>56</v>
      </c>
      <c r="D2245" s="43">
        <v>43252</v>
      </c>
      <c r="E2245" s="39" t="s">
        <v>35</v>
      </c>
      <c r="F2245" s="39" t="s">
        <v>48</v>
      </c>
      <c r="G2245" s="39" t="s">
        <v>275</v>
      </c>
      <c r="H2245" s="39" t="s">
        <v>1804</v>
      </c>
      <c r="I2245" s="39" t="s">
        <v>244</v>
      </c>
      <c r="J2245" s="44">
        <v>1.48</v>
      </c>
      <c r="K2245" s="39" t="s">
        <v>100</v>
      </c>
      <c r="L2245" s="39" t="s">
        <v>60</v>
      </c>
      <c r="M2245" s="39" t="str">
        <f>+VLOOKUP(C2245/1,Map!A:B,2,FALSE)</f>
        <v>Other revenue - late payment charge</v>
      </c>
      <c r="N2245" s="39" t="str">
        <f>+VLOOKUP(L2245/1,Map!E:G,3,FALSE)</f>
        <v>KY-CENTRAL</v>
      </c>
    </row>
    <row r="2246" spans="1:14" hidden="1">
      <c r="A2246" s="39" t="s">
        <v>95</v>
      </c>
      <c r="B2246" s="39" t="s">
        <v>96</v>
      </c>
      <c r="C2246" s="39" t="s">
        <v>56</v>
      </c>
      <c r="D2246" s="43">
        <v>43271</v>
      </c>
      <c r="E2246" s="39" t="s">
        <v>35</v>
      </c>
      <c r="F2246" s="39" t="s">
        <v>48</v>
      </c>
      <c r="G2246" s="39" t="s">
        <v>275</v>
      </c>
      <c r="H2246" s="39" t="s">
        <v>1805</v>
      </c>
      <c r="I2246" s="39" t="s">
        <v>244</v>
      </c>
      <c r="J2246" s="44">
        <v>88.31</v>
      </c>
      <c r="K2246" s="39" t="s">
        <v>100</v>
      </c>
      <c r="L2246" s="39" t="s">
        <v>60</v>
      </c>
      <c r="M2246" s="39" t="str">
        <f>+VLOOKUP(C2246/1,Map!A:B,2,FALSE)</f>
        <v>Other revenue - late payment charge</v>
      </c>
      <c r="N2246" s="39" t="str">
        <f>+VLOOKUP(L2246/1,Map!E:G,3,FALSE)</f>
        <v>KY-CENTRAL</v>
      </c>
    </row>
    <row r="2247" spans="1:14" hidden="1">
      <c r="A2247" s="39" t="s">
        <v>95</v>
      </c>
      <c r="B2247" s="39" t="s">
        <v>96</v>
      </c>
      <c r="C2247" s="39" t="s">
        <v>56</v>
      </c>
      <c r="D2247" s="43">
        <v>43272</v>
      </c>
      <c r="E2247" s="39" t="s">
        <v>35</v>
      </c>
      <c r="F2247" s="39" t="s">
        <v>48</v>
      </c>
      <c r="G2247" s="39" t="s">
        <v>275</v>
      </c>
      <c r="H2247" s="39" t="s">
        <v>1806</v>
      </c>
      <c r="I2247" s="39" t="s">
        <v>244</v>
      </c>
      <c r="J2247" s="44">
        <v>87.97</v>
      </c>
      <c r="K2247" s="39" t="s">
        <v>100</v>
      </c>
      <c r="L2247" s="39" t="s">
        <v>60</v>
      </c>
      <c r="M2247" s="39" t="str">
        <f>+VLOOKUP(C2247/1,Map!A:B,2,FALSE)</f>
        <v>Other revenue - late payment charge</v>
      </c>
      <c r="N2247" s="39" t="str">
        <f>+VLOOKUP(L2247/1,Map!E:G,3,FALSE)</f>
        <v>KY-CENTRAL</v>
      </c>
    </row>
    <row r="2248" spans="1:14" hidden="1">
      <c r="A2248" s="39" t="s">
        <v>95</v>
      </c>
      <c r="B2248" s="39" t="s">
        <v>96</v>
      </c>
      <c r="C2248" s="39" t="s">
        <v>56</v>
      </c>
      <c r="D2248" s="43">
        <v>43273</v>
      </c>
      <c r="E2248" s="39" t="s">
        <v>35</v>
      </c>
      <c r="F2248" s="39" t="s">
        <v>48</v>
      </c>
      <c r="G2248" s="39" t="s">
        <v>275</v>
      </c>
      <c r="H2248" s="39" t="s">
        <v>1807</v>
      </c>
      <c r="I2248" s="39" t="s">
        <v>244</v>
      </c>
      <c r="J2248" s="44">
        <v>43.55</v>
      </c>
      <c r="K2248" s="39" t="s">
        <v>100</v>
      </c>
      <c r="L2248" s="39" t="s">
        <v>60</v>
      </c>
      <c r="M2248" s="39" t="str">
        <f>+VLOOKUP(C2248/1,Map!A:B,2,FALSE)</f>
        <v>Other revenue - late payment charge</v>
      </c>
      <c r="N2248" s="39" t="str">
        <f>+VLOOKUP(L2248/1,Map!E:G,3,FALSE)</f>
        <v>KY-CENTRAL</v>
      </c>
    </row>
    <row r="2249" spans="1:14" hidden="1">
      <c r="A2249" s="39" t="s">
        <v>95</v>
      </c>
      <c r="B2249" s="39" t="s">
        <v>96</v>
      </c>
      <c r="C2249" s="39" t="s">
        <v>56</v>
      </c>
      <c r="D2249" s="43">
        <v>43271</v>
      </c>
      <c r="E2249" s="39" t="s">
        <v>35</v>
      </c>
      <c r="F2249" s="39" t="s">
        <v>48</v>
      </c>
      <c r="G2249" s="39" t="s">
        <v>275</v>
      </c>
      <c r="H2249" s="39" t="s">
        <v>1808</v>
      </c>
      <c r="I2249" s="39" t="s">
        <v>99</v>
      </c>
      <c r="J2249" s="44">
        <v>-87.1</v>
      </c>
      <c r="K2249" s="39" t="s">
        <v>100</v>
      </c>
      <c r="L2249" s="39" t="s">
        <v>60</v>
      </c>
      <c r="M2249" s="39" t="str">
        <f>+VLOOKUP(C2249/1,Map!A:B,2,FALSE)</f>
        <v>Other revenue - late payment charge</v>
      </c>
      <c r="N2249" s="39" t="str">
        <f>+VLOOKUP(L2249/1,Map!E:G,3,FALSE)</f>
        <v>KY-CENTRAL</v>
      </c>
    </row>
    <row r="2250" spans="1:14" hidden="1">
      <c r="A2250" s="39" t="s">
        <v>95</v>
      </c>
      <c r="B2250" s="39" t="s">
        <v>96</v>
      </c>
      <c r="C2250" s="39" t="s">
        <v>56</v>
      </c>
      <c r="D2250" s="43">
        <v>43272</v>
      </c>
      <c r="E2250" s="39" t="s">
        <v>35</v>
      </c>
      <c r="F2250" s="39" t="s">
        <v>48</v>
      </c>
      <c r="G2250" s="39" t="s">
        <v>275</v>
      </c>
      <c r="H2250" s="39" t="s">
        <v>1809</v>
      </c>
      <c r="I2250" s="39" t="s">
        <v>99</v>
      </c>
      <c r="J2250" s="44">
        <v>-1.89</v>
      </c>
      <c r="K2250" s="39" t="s">
        <v>100</v>
      </c>
      <c r="L2250" s="39" t="s">
        <v>66</v>
      </c>
      <c r="M2250" s="39" t="str">
        <f>+VLOOKUP(C2250/1,Map!A:B,2,FALSE)</f>
        <v>Other revenue - late payment charge</v>
      </c>
      <c r="N2250" s="39" t="str">
        <f>+VLOOKUP(L2250/1,Map!E:G,3,FALSE)</f>
        <v>KY-OWENTON WW</v>
      </c>
    </row>
    <row r="2251" spans="1:14" hidden="1">
      <c r="A2251" s="39" t="s">
        <v>95</v>
      </c>
      <c r="B2251" s="39" t="s">
        <v>96</v>
      </c>
      <c r="C2251" s="39" t="s">
        <v>56</v>
      </c>
      <c r="D2251" s="43">
        <v>43272</v>
      </c>
      <c r="E2251" s="39" t="s">
        <v>35</v>
      </c>
      <c r="F2251" s="39" t="s">
        <v>48</v>
      </c>
      <c r="G2251" s="39" t="s">
        <v>275</v>
      </c>
      <c r="H2251" s="39" t="s">
        <v>1810</v>
      </c>
      <c r="I2251" s="39" t="s">
        <v>99</v>
      </c>
      <c r="J2251" s="44">
        <v>-102.55</v>
      </c>
      <c r="K2251" s="39" t="s">
        <v>100</v>
      </c>
      <c r="L2251" s="39" t="s">
        <v>60</v>
      </c>
      <c r="M2251" s="39" t="str">
        <f>+VLOOKUP(C2251/1,Map!A:B,2,FALSE)</f>
        <v>Other revenue - late payment charge</v>
      </c>
      <c r="N2251" s="39" t="str">
        <f>+VLOOKUP(L2251/1,Map!E:G,3,FALSE)</f>
        <v>KY-CENTRAL</v>
      </c>
    </row>
    <row r="2252" spans="1:14" hidden="1">
      <c r="A2252" s="39" t="s">
        <v>95</v>
      </c>
      <c r="B2252" s="39" t="s">
        <v>96</v>
      </c>
      <c r="C2252" s="39" t="s">
        <v>56</v>
      </c>
      <c r="D2252" s="43">
        <v>43272</v>
      </c>
      <c r="E2252" s="39" t="s">
        <v>35</v>
      </c>
      <c r="F2252" s="39" t="s">
        <v>48</v>
      </c>
      <c r="G2252" s="39" t="s">
        <v>275</v>
      </c>
      <c r="H2252" s="39" t="s">
        <v>1811</v>
      </c>
      <c r="I2252" s="39" t="s">
        <v>244</v>
      </c>
      <c r="J2252" s="44">
        <v>43.55</v>
      </c>
      <c r="K2252" s="39" t="s">
        <v>100</v>
      </c>
      <c r="L2252" s="39" t="s">
        <v>60</v>
      </c>
      <c r="M2252" s="39" t="str">
        <f>+VLOOKUP(C2252/1,Map!A:B,2,FALSE)</f>
        <v>Other revenue - late payment charge</v>
      </c>
      <c r="N2252" s="39" t="str">
        <f>+VLOOKUP(L2252/1,Map!E:G,3,FALSE)</f>
        <v>KY-CENTRAL</v>
      </c>
    </row>
    <row r="2253" spans="1:14" hidden="1">
      <c r="A2253" s="39" t="s">
        <v>95</v>
      </c>
      <c r="B2253" s="39" t="s">
        <v>96</v>
      </c>
      <c r="C2253" s="39" t="s">
        <v>56</v>
      </c>
      <c r="D2253" s="43">
        <v>43272</v>
      </c>
      <c r="E2253" s="39" t="s">
        <v>35</v>
      </c>
      <c r="F2253" s="39" t="s">
        <v>48</v>
      </c>
      <c r="G2253" s="39" t="s">
        <v>275</v>
      </c>
      <c r="H2253" s="39" t="s">
        <v>1812</v>
      </c>
      <c r="I2253" s="39" t="s">
        <v>244</v>
      </c>
      <c r="J2253" s="44">
        <v>43.55</v>
      </c>
      <c r="K2253" s="39" t="s">
        <v>100</v>
      </c>
      <c r="L2253" s="39" t="s">
        <v>60</v>
      </c>
      <c r="M2253" s="39" t="str">
        <f>+VLOOKUP(C2253/1,Map!A:B,2,FALSE)</f>
        <v>Other revenue - late payment charge</v>
      </c>
      <c r="N2253" s="39" t="str">
        <f>+VLOOKUP(L2253/1,Map!E:G,3,FALSE)</f>
        <v>KY-CENTRAL</v>
      </c>
    </row>
    <row r="2254" spans="1:14" hidden="1">
      <c r="A2254" s="39" t="s">
        <v>95</v>
      </c>
      <c r="B2254" s="39" t="s">
        <v>96</v>
      </c>
      <c r="C2254" s="39" t="s">
        <v>56</v>
      </c>
      <c r="D2254" s="43">
        <v>43272</v>
      </c>
      <c r="E2254" s="39" t="s">
        <v>35</v>
      </c>
      <c r="F2254" s="39" t="s">
        <v>48</v>
      </c>
      <c r="G2254" s="39" t="s">
        <v>275</v>
      </c>
      <c r="H2254" s="39" t="s">
        <v>1813</v>
      </c>
      <c r="I2254" s="39" t="s">
        <v>244</v>
      </c>
      <c r="J2254" s="44">
        <v>43.55</v>
      </c>
      <c r="K2254" s="39" t="s">
        <v>100</v>
      </c>
      <c r="L2254" s="39" t="s">
        <v>60</v>
      </c>
      <c r="M2254" s="39" t="str">
        <f>+VLOOKUP(C2254/1,Map!A:B,2,FALSE)</f>
        <v>Other revenue - late payment charge</v>
      </c>
      <c r="N2254" s="39" t="str">
        <f>+VLOOKUP(L2254/1,Map!E:G,3,FALSE)</f>
        <v>KY-CENTRAL</v>
      </c>
    </row>
    <row r="2255" spans="1:14" hidden="1">
      <c r="A2255" s="39" t="s">
        <v>95</v>
      </c>
      <c r="B2255" s="39" t="s">
        <v>96</v>
      </c>
      <c r="C2255" s="39" t="s">
        <v>56</v>
      </c>
      <c r="D2255" s="43">
        <v>43273</v>
      </c>
      <c r="E2255" s="39" t="s">
        <v>35</v>
      </c>
      <c r="F2255" s="39" t="s">
        <v>48</v>
      </c>
      <c r="G2255" s="39" t="s">
        <v>275</v>
      </c>
      <c r="H2255" s="39" t="s">
        <v>1814</v>
      </c>
      <c r="I2255" s="39" t="s">
        <v>99</v>
      </c>
      <c r="J2255" s="44">
        <v>-321.86</v>
      </c>
      <c r="K2255" s="39" t="s">
        <v>100</v>
      </c>
      <c r="L2255" s="39" t="s">
        <v>64</v>
      </c>
      <c r="M2255" s="39" t="str">
        <f>+VLOOKUP(C2255/1,Map!A:B,2,FALSE)</f>
        <v>Other revenue - late payment charge</v>
      </c>
      <c r="N2255" s="39" t="str">
        <f>+VLOOKUP(L2255/1,Map!E:G,3,FALSE)</f>
        <v>KY-NORTH</v>
      </c>
    </row>
    <row r="2256" spans="1:14" hidden="1">
      <c r="A2256" s="39" t="s">
        <v>95</v>
      </c>
      <c r="B2256" s="39" t="s">
        <v>96</v>
      </c>
      <c r="C2256" s="39" t="s">
        <v>56</v>
      </c>
      <c r="D2256" s="43">
        <v>43273</v>
      </c>
      <c r="E2256" s="39" t="s">
        <v>35</v>
      </c>
      <c r="F2256" s="39" t="s">
        <v>48</v>
      </c>
      <c r="G2256" s="39" t="s">
        <v>275</v>
      </c>
      <c r="H2256" s="39" t="s">
        <v>1814</v>
      </c>
      <c r="I2256" s="39" t="s">
        <v>99</v>
      </c>
      <c r="J2256" s="44">
        <v>-4128.58</v>
      </c>
      <c r="K2256" s="39" t="s">
        <v>100</v>
      </c>
      <c r="L2256" s="39" t="s">
        <v>60</v>
      </c>
      <c r="M2256" s="39" t="str">
        <f>+VLOOKUP(C2256/1,Map!A:B,2,FALSE)</f>
        <v>Other revenue - late payment charge</v>
      </c>
      <c r="N2256" s="39" t="str">
        <f>+VLOOKUP(L2256/1,Map!E:G,3,FALSE)</f>
        <v>KY-CENTRAL</v>
      </c>
    </row>
    <row r="2257" spans="1:14" hidden="1">
      <c r="A2257" s="39" t="s">
        <v>95</v>
      </c>
      <c r="B2257" s="39" t="s">
        <v>96</v>
      </c>
      <c r="C2257" s="39" t="s">
        <v>56</v>
      </c>
      <c r="D2257" s="43">
        <v>43273</v>
      </c>
      <c r="E2257" s="39" t="s">
        <v>35</v>
      </c>
      <c r="F2257" s="39" t="s">
        <v>48</v>
      </c>
      <c r="G2257" s="39" t="s">
        <v>275</v>
      </c>
      <c r="H2257" s="39" t="s">
        <v>1815</v>
      </c>
      <c r="I2257" s="39" t="s">
        <v>99</v>
      </c>
      <c r="J2257" s="44">
        <v>-2.34</v>
      </c>
      <c r="K2257" s="39" t="s">
        <v>100</v>
      </c>
      <c r="L2257" s="39" t="s">
        <v>58</v>
      </c>
      <c r="M2257" s="39" t="str">
        <f>+VLOOKUP(C2257/1,Map!A:B,2,FALSE)</f>
        <v>Other revenue - late payment charge</v>
      </c>
      <c r="N2257" s="39" t="str">
        <f>+VLOOKUP(L2257/1,Map!E:G,3,FALSE)</f>
        <v>KY-CORPORATE</v>
      </c>
    </row>
    <row r="2258" spans="1:14" hidden="1">
      <c r="A2258" s="39" t="s">
        <v>95</v>
      </c>
      <c r="B2258" s="39" t="s">
        <v>96</v>
      </c>
      <c r="C2258" s="39" t="s">
        <v>56</v>
      </c>
      <c r="D2258" s="43">
        <v>43272</v>
      </c>
      <c r="E2258" s="39" t="s">
        <v>35</v>
      </c>
      <c r="F2258" s="39" t="s">
        <v>48</v>
      </c>
      <c r="G2258" s="39" t="s">
        <v>275</v>
      </c>
      <c r="H2258" s="39" t="s">
        <v>1816</v>
      </c>
      <c r="I2258" s="39" t="s">
        <v>244</v>
      </c>
      <c r="J2258" s="44">
        <v>305.75</v>
      </c>
      <c r="K2258" s="39" t="s">
        <v>100</v>
      </c>
      <c r="L2258" s="39" t="s">
        <v>60</v>
      </c>
      <c r="M2258" s="39" t="str">
        <f>+VLOOKUP(C2258/1,Map!A:B,2,FALSE)</f>
        <v>Other revenue - late payment charge</v>
      </c>
      <c r="N2258" s="39" t="str">
        <f>+VLOOKUP(L2258/1,Map!E:G,3,FALSE)</f>
        <v>KY-CENTRAL</v>
      </c>
    </row>
    <row r="2259" spans="1:14" hidden="1">
      <c r="A2259" s="39" t="s">
        <v>95</v>
      </c>
      <c r="B2259" s="39" t="s">
        <v>96</v>
      </c>
      <c r="C2259" s="39" t="s">
        <v>56</v>
      </c>
      <c r="D2259" s="43">
        <v>43272</v>
      </c>
      <c r="E2259" s="39" t="s">
        <v>35</v>
      </c>
      <c r="F2259" s="39" t="s">
        <v>48</v>
      </c>
      <c r="G2259" s="39" t="s">
        <v>275</v>
      </c>
      <c r="H2259" s="39" t="s">
        <v>1817</v>
      </c>
      <c r="I2259" s="39" t="s">
        <v>244</v>
      </c>
      <c r="J2259" s="44">
        <v>4.3499999999999996</v>
      </c>
      <c r="K2259" s="39" t="s">
        <v>100</v>
      </c>
      <c r="L2259" s="39" t="s">
        <v>60</v>
      </c>
      <c r="M2259" s="39" t="str">
        <f>+VLOOKUP(C2259/1,Map!A:B,2,FALSE)</f>
        <v>Other revenue - late payment charge</v>
      </c>
      <c r="N2259" s="39" t="str">
        <f>+VLOOKUP(L2259/1,Map!E:G,3,FALSE)</f>
        <v>KY-CENTRAL</v>
      </c>
    </row>
    <row r="2260" spans="1:14" hidden="1">
      <c r="A2260" s="39" t="s">
        <v>95</v>
      </c>
      <c r="B2260" s="39" t="s">
        <v>96</v>
      </c>
      <c r="C2260" s="39" t="s">
        <v>56</v>
      </c>
      <c r="D2260" s="43">
        <v>43272</v>
      </c>
      <c r="E2260" s="39" t="s">
        <v>35</v>
      </c>
      <c r="F2260" s="39" t="s">
        <v>48</v>
      </c>
      <c r="G2260" s="39" t="s">
        <v>275</v>
      </c>
      <c r="H2260" s="39" t="s">
        <v>1818</v>
      </c>
      <c r="I2260" s="39" t="s">
        <v>244</v>
      </c>
      <c r="J2260" s="44">
        <v>135.33000000000001</v>
      </c>
      <c r="K2260" s="39" t="s">
        <v>100</v>
      </c>
      <c r="L2260" s="39" t="s">
        <v>60</v>
      </c>
      <c r="M2260" s="39" t="str">
        <f>+VLOOKUP(C2260/1,Map!A:B,2,FALSE)</f>
        <v>Other revenue - late payment charge</v>
      </c>
      <c r="N2260" s="39" t="str">
        <f>+VLOOKUP(L2260/1,Map!E:G,3,FALSE)</f>
        <v>KY-CENTRAL</v>
      </c>
    </row>
    <row r="2261" spans="1:14" hidden="1">
      <c r="A2261" s="39" t="s">
        <v>95</v>
      </c>
      <c r="B2261" s="39" t="s">
        <v>96</v>
      </c>
      <c r="C2261" s="39" t="s">
        <v>56</v>
      </c>
      <c r="D2261" s="43">
        <v>43272</v>
      </c>
      <c r="E2261" s="39" t="s">
        <v>35</v>
      </c>
      <c r="F2261" s="39" t="s">
        <v>48</v>
      </c>
      <c r="G2261" s="39" t="s">
        <v>275</v>
      </c>
      <c r="H2261" s="39" t="s">
        <v>1819</v>
      </c>
      <c r="I2261" s="39" t="s">
        <v>244</v>
      </c>
      <c r="J2261" s="44">
        <v>134.99</v>
      </c>
      <c r="K2261" s="39" t="s">
        <v>100</v>
      </c>
      <c r="L2261" s="39" t="s">
        <v>60</v>
      </c>
      <c r="M2261" s="39" t="str">
        <f>+VLOOKUP(C2261/1,Map!A:B,2,FALSE)</f>
        <v>Other revenue - late payment charge</v>
      </c>
      <c r="N2261" s="39" t="str">
        <f>+VLOOKUP(L2261/1,Map!E:G,3,FALSE)</f>
        <v>KY-CENTRAL</v>
      </c>
    </row>
    <row r="2262" spans="1:14" hidden="1">
      <c r="A2262" s="39" t="s">
        <v>95</v>
      </c>
      <c r="B2262" s="39" t="s">
        <v>96</v>
      </c>
      <c r="C2262" s="39" t="s">
        <v>56</v>
      </c>
      <c r="D2262" s="43">
        <v>43272</v>
      </c>
      <c r="E2262" s="39" t="s">
        <v>35</v>
      </c>
      <c r="F2262" s="39" t="s">
        <v>48</v>
      </c>
      <c r="G2262" s="39" t="s">
        <v>275</v>
      </c>
      <c r="H2262" s="39" t="s">
        <v>1820</v>
      </c>
      <c r="I2262" s="39" t="s">
        <v>244</v>
      </c>
      <c r="J2262" s="44">
        <v>4.7699999999999996</v>
      </c>
      <c r="K2262" s="39" t="s">
        <v>100</v>
      </c>
      <c r="L2262" s="39" t="s">
        <v>60</v>
      </c>
      <c r="M2262" s="39" t="str">
        <f>+VLOOKUP(C2262/1,Map!A:B,2,FALSE)</f>
        <v>Other revenue - late payment charge</v>
      </c>
      <c r="N2262" s="39" t="str">
        <f>+VLOOKUP(L2262/1,Map!E:G,3,FALSE)</f>
        <v>KY-CENTRAL</v>
      </c>
    </row>
    <row r="2263" spans="1:14" hidden="1">
      <c r="A2263" s="39" t="s">
        <v>95</v>
      </c>
      <c r="B2263" s="39" t="s">
        <v>96</v>
      </c>
      <c r="C2263" s="39" t="s">
        <v>56</v>
      </c>
      <c r="D2263" s="43">
        <v>43272</v>
      </c>
      <c r="E2263" s="39" t="s">
        <v>35</v>
      </c>
      <c r="F2263" s="39" t="s">
        <v>48</v>
      </c>
      <c r="G2263" s="39" t="s">
        <v>275</v>
      </c>
      <c r="H2263" s="39" t="s">
        <v>1821</v>
      </c>
      <c r="I2263" s="39" t="s">
        <v>244</v>
      </c>
      <c r="J2263" s="44">
        <v>16.920000000000002</v>
      </c>
      <c r="K2263" s="39" t="s">
        <v>100</v>
      </c>
      <c r="L2263" s="39" t="s">
        <v>60</v>
      </c>
      <c r="M2263" s="39" t="str">
        <f>+VLOOKUP(C2263/1,Map!A:B,2,FALSE)</f>
        <v>Other revenue - late payment charge</v>
      </c>
      <c r="N2263" s="39" t="str">
        <f>+VLOOKUP(L2263/1,Map!E:G,3,FALSE)</f>
        <v>KY-CENTRAL</v>
      </c>
    </row>
    <row r="2264" spans="1:14" hidden="1">
      <c r="A2264" s="39" t="s">
        <v>95</v>
      </c>
      <c r="B2264" s="39" t="s">
        <v>96</v>
      </c>
      <c r="C2264" s="39" t="s">
        <v>56</v>
      </c>
      <c r="D2264" s="43">
        <v>43273</v>
      </c>
      <c r="E2264" s="39" t="s">
        <v>35</v>
      </c>
      <c r="F2264" s="39" t="s">
        <v>48</v>
      </c>
      <c r="G2264" s="39" t="s">
        <v>275</v>
      </c>
      <c r="H2264" s="39" t="s">
        <v>1822</v>
      </c>
      <c r="I2264" s="39" t="s">
        <v>244</v>
      </c>
      <c r="J2264" s="44">
        <v>51.34</v>
      </c>
      <c r="K2264" s="39" t="s">
        <v>100</v>
      </c>
      <c r="L2264" s="39" t="s">
        <v>60</v>
      </c>
      <c r="M2264" s="39" t="str">
        <f>+VLOOKUP(C2264/1,Map!A:B,2,FALSE)</f>
        <v>Other revenue - late payment charge</v>
      </c>
      <c r="N2264" s="39" t="str">
        <f>+VLOOKUP(L2264/1,Map!E:G,3,FALSE)</f>
        <v>KY-CENTRAL</v>
      </c>
    </row>
    <row r="2265" spans="1:14" hidden="1">
      <c r="A2265" s="39" t="s">
        <v>95</v>
      </c>
      <c r="B2265" s="39" t="s">
        <v>96</v>
      </c>
      <c r="C2265" s="39" t="s">
        <v>56</v>
      </c>
      <c r="D2265" s="43">
        <v>43272</v>
      </c>
      <c r="E2265" s="39" t="s">
        <v>35</v>
      </c>
      <c r="F2265" s="39" t="s">
        <v>48</v>
      </c>
      <c r="G2265" s="39" t="s">
        <v>275</v>
      </c>
      <c r="H2265" s="39" t="s">
        <v>1823</v>
      </c>
      <c r="I2265" s="39" t="s">
        <v>244</v>
      </c>
      <c r="J2265" s="44">
        <v>1.98</v>
      </c>
      <c r="K2265" s="39" t="s">
        <v>100</v>
      </c>
      <c r="L2265" s="39" t="s">
        <v>60</v>
      </c>
      <c r="M2265" s="39" t="str">
        <f>+VLOOKUP(C2265/1,Map!A:B,2,FALSE)</f>
        <v>Other revenue - late payment charge</v>
      </c>
      <c r="N2265" s="39" t="str">
        <f>+VLOOKUP(L2265/1,Map!E:G,3,FALSE)</f>
        <v>KY-CENTRAL</v>
      </c>
    </row>
    <row r="2266" spans="1:14" hidden="1">
      <c r="A2266" s="39" t="s">
        <v>95</v>
      </c>
      <c r="B2266" s="39" t="s">
        <v>96</v>
      </c>
      <c r="C2266" s="39" t="s">
        <v>56</v>
      </c>
      <c r="D2266" s="43">
        <v>43272</v>
      </c>
      <c r="E2266" s="39" t="s">
        <v>35</v>
      </c>
      <c r="F2266" s="39" t="s">
        <v>48</v>
      </c>
      <c r="G2266" s="39" t="s">
        <v>275</v>
      </c>
      <c r="H2266" s="39" t="s">
        <v>1824</v>
      </c>
      <c r="I2266" s="39" t="s">
        <v>99</v>
      </c>
      <c r="J2266" s="44">
        <v>-88.82</v>
      </c>
      <c r="K2266" s="39" t="s">
        <v>100</v>
      </c>
      <c r="L2266" s="39" t="s">
        <v>60</v>
      </c>
      <c r="M2266" s="39" t="str">
        <f>+VLOOKUP(C2266/1,Map!A:B,2,FALSE)</f>
        <v>Other revenue - late payment charge</v>
      </c>
      <c r="N2266" s="39" t="str">
        <f>+VLOOKUP(L2266/1,Map!E:G,3,FALSE)</f>
        <v>KY-CENTRAL</v>
      </c>
    </row>
    <row r="2267" spans="1:14" hidden="1">
      <c r="A2267" s="39" t="s">
        <v>95</v>
      </c>
      <c r="B2267" s="39" t="s">
        <v>96</v>
      </c>
      <c r="C2267" s="39" t="s">
        <v>56</v>
      </c>
      <c r="D2267" s="43">
        <v>43273</v>
      </c>
      <c r="E2267" s="39" t="s">
        <v>35</v>
      </c>
      <c r="F2267" s="39" t="s">
        <v>48</v>
      </c>
      <c r="G2267" s="39" t="s">
        <v>275</v>
      </c>
      <c r="H2267" s="39" t="s">
        <v>1825</v>
      </c>
      <c r="I2267" s="39" t="s">
        <v>99</v>
      </c>
      <c r="J2267" s="44">
        <v>-157.99</v>
      </c>
      <c r="K2267" s="39" t="s">
        <v>100</v>
      </c>
      <c r="L2267" s="39" t="s">
        <v>60</v>
      </c>
      <c r="M2267" s="39" t="str">
        <f>+VLOOKUP(C2267/1,Map!A:B,2,FALSE)</f>
        <v>Other revenue - late payment charge</v>
      </c>
      <c r="N2267" s="39" t="str">
        <f>+VLOOKUP(L2267/1,Map!E:G,3,FALSE)</f>
        <v>KY-CENTRAL</v>
      </c>
    </row>
    <row r="2268" spans="1:14" hidden="1">
      <c r="A2268" s="39" t="s">
        <v>95</v>
      </c>
      <c r="B2268" s="39" t="s">
        <v>96</v>
      </c>
      <c r="C2268" s="39" t="s">
        <v>56</v>
      </c>
      <c r="D2268" s="43">
        <v>43273</v>
      </c>
      <c r="E2268" s="39" t="s">
        <v>35</v>
      </c>
      <c r="F2268" s="39" t="s">
        <v>48</v>
      </c>
      <c r="G2268" s="39" t="s">
        <v>275</v>
      </c>
      <c r="H2268" s="39" t="s">
        <v>1825</v>
      </c>
      <c r="I2268" s="39" t="s">
        <v>99</v>
      </c>
      <c r="J2268" s="44">
        <v>-3.63</v>
      </c>
      <c r="K2268" s="39" t="s">
        <v>100</v>
      </c>
      <c r="L2268" s="39" t="s">
        <v>64</v>
      </c>
      <c r="M2268" s="39" t="str">
        <f>+VLOOKUP(C2268/1,Map!A:B,2,FALSE)</f>
        <v>Other revenue - late payment charge</v>
      </c>
      <c r="N2268" s="39" t="str">
        <f>+VLOOKUP(L2268/1,Map!E:G,3,FALSE)</f>
        <v>KY-NORTH</v>
      </c>
    </row>
    <row r="2269" spans="1:14" hidden="1">
      <c r="A2269" s="39" t="s">
        <v>95</v>
      </c>
      <c r="B2269" s="39" t="s">
        <v>96</v>
      </c>
      <c r="C2269" s="39" t="s">
        <v>56</v>
      </c>
      <c r="D2269" s="43">
        <v>43276</v>
      </c>
      <c r="E2269" s="39" t="s">
        <v>35</v>
      </c>
      <c r="F2269" s="39" t="s">
        <v>48</v>
      </c>
      <c r="G2269" s="39" t="s">
        <v>275</v>
      </c>
      <c r="H2269" s="39" t="s">
        <v>1826</v>
      </c>
      <c r="I2269" s="39" t="s">
        <v>99</v>
      </c>
      <c r="J2269" s="44">
        <v>-2.2599999999999998</v>
      </c>
      <c r="K2269" s="39" t="s">
        <v>100</v>
      </c>
      <c r="L2269" s="39" t="s">
        <v>58</v>
      </c>
      <c r="M2269" s="39" t="str">
        <f>+VLOOKUP(C2269/1,Map!A:B,2,FALSE)</f>
        <v>Other revenue - late payment charge</v>
      </c>
      <c r="N2269" s="39" t="str">
        <f>+VLOOKUP(L2269/1,Map!E:G,3,FALSE)</f>
        <v>KY-CORPORATE</v>
      </c>
    </row>
    <row r="2270" spans="1:14" hidden="1">
      <c r="A2270" s="39" t="s">
        <v>95</v>
      </c>
      <c r="B2270" s="39" t="s">
        <v>96</v>
      </c>
      <c r="C2270" s="39" t="s">
        <v>56</v>
      </c>
      <c r="D2270" s="43">
        <v>43276</v>
      </c>
      <c r="E2270" s="39" t="s">
        <v>35</v>
      </c>
      <c r="F2270" s="39" t="s">
        <v>48</v>
      </c>
      <c r="G2270" s="39" t="s">
        <v>275</v>
      </c>
      <c r="H2270" s="39" t="s">
        <v>1826</v>
      </c>
      <c r="I2270" s="39" t="s">
        <v>99</v>
      </c>
      <c r="J2270" s="44">
        <v>-1376.45</v>
      </c>
      <c r="K2270" s="39" t="s">
        <v>100</v>
      </c>
      <c r="L2270" s="39" t="s">
        <v>60</v>
      </c>
      <c r="M2270" s="39" t="str">
        <f>+VLOOKUP(C2270/1,Map!A:B,2,FALSE)</f>
        <v>Other revenue - late payment charge</v>
      </c>
      <c r="N2270" s="39" t="str">
        <f>+VLOOKUP(L2270/1,Map!E:G,3,FALSE)</f>
        <v>KY-CENTRAL</v>
      </c>
    </row>
    <row r="2271" spans="1:14" hidden="1">
      <c r="A2271" s="39" t="s">
        <v>95</v>
      </c>
      <c r="B2271" s="39" t="s">
        <v>96</v>
      </c>
      <c r="C2271" s="39" t="s">
        <v>56</v>
      </c>
      <c r="D2271" s="43">
        <v>43276</v>
      </c>
      <c r="E2271" s="39" t="s">
        <v>35</v>
      </c>
      <c r="F2271" s="39" t="s">
        <v>48</v>
      </c>
      <c r="G2271" s="39" t="s">
        <v>275</v>
      </c>
      <c r="H2271" s="39" t="s">
        <v>1826</v>
      </c>
      <c r="I2271" s="39" t="s">
        <v>99</v>
      </c>
      <c r="J2271" s="44">
        <v>-14.35</v>
      </c>
      <c r="K2271" s="39" t="s">
        <v>100</v>
      </c>
      <c r="L2271" s="39" t="s">
        <v>64</v>
      </c>
      <c r="M2271" s="39" t="str">
        <f>+VLOOKUP(C2271/1,Map!A:B,2,FALSE)</f>
        <v>Other revenue - late payment charge</v>
      </c>
      <c r="N2271" s="39" t="str">
        <f>+VLOOKUP(L2271/1,Map!E:G,3,FALSE)</f>
        <v>KY-NORTH</v>
      </c>
    </row>
    <row r="2272" spans="1:14" hidden="1">
      <c r="A2272" s="39" t="s">
        <v>95</v>
      </c>
      <c r="B2272" s="39" t="s">
        <v>96</v>
      </c>
      <c r="C2272" s="39" t="s">
        <v>56</v>
      </c>
      <c r="D2272" s="43">
        <v>43252</v>
      </c>
      <c r="E2272" s="39" t="s">
        <v>35</v>
      </c>
      <c r="F2272" s="39" t="s">
        <v>48</v>
      </c>
      <c r="G2272" s="39" t="s">
        <v>275</v>
      </c>
      <c r="H2272" s="39" t="s">
        <v>1827</v>
      </c>
      <c r="I2272" s="39" t="s">
        <v>244</v>
      </c>
      <c r="J2272" s="44">
        <v>2.23</v>
      </c>
      <c r="K2272" s="39" t="s">
        <v>100</v>
      </c>
      <c r="L2272" s="39" t="s">
        <v>60</v>
      </c>
      <c r="M2272" s="39" t="str">
        <f>+VLOOKUP(C2272/1,Map!A:B,2,FALSE)</f>
        <v>Other revenue - late payment charge</v>
      </c>
      <c r="N2272" s="39" t="str">
        <f>+VLOOKUP(L2272/1,Map!E:G,3,FALSE)</f>
        <v>KY-CENTRAL</v>
      </c>
    </row>
    <row r="2273" spans="1:14" hidden="1">
      <c r="A2273" s="39" t="s">
        <v>95</v>
      </c>
      <c r="B2273" s="39" t="s">
        <v>96</v>
      </c>
      <c r="C2273" s="39" t="s">
        <v>56</v>
      </c>
      <c r="D2273" s="43">
        <v>43271</v>
      </c>
      <c r="E2273" s="39" t="s">
        <v>35</v>
      </c>
      <c r="F2273" s="39" t="s">
        <v>48</v>
      </c>
      <c r="G2273" s="39" t="s">
        <v>275</v>
      </c>
      <c r="H2273" s="39" t="s">
        <v>1828</v>
      </c>
      <c r="I2273" s="39" t="s">
        <v>244</v>
      </c>
      <c r="J2273" s="44">
        <v>2.46</v>
      </c>
      <c r="K2273" s="39" t="s">
        <v>100</v>
      </c>
      <c r="L2273" s="39" t="s">
        <v>60</v>
      </c>
      <c r="M2273" s="39" t="str">
        <f>+VLOOKUP(C2273/1,Map!A:B,2,FALSE)</f>
        <v>Other revenue - late payment charge</v>
      </c>
      <c r="N2273" s="39" t="str">
        <f>+VLOOKUP(L2273/1,Map!E:G,3,FALSE)</f>
        <v>KY-CENTRAL</v>
      </c>
    </row>
    <row r="2274" spans="1:14" hidden="1">
      <c r="A2274" s="39" t="s">
        <v>95</v>
      </c>
      <c r="B2274" s="39" t="s">
        <v>96</v>
      </c>
      <c r="C2274" s="39" t="s">
        <v>56</v>
      </c>
      <c r="D2274" s="43">
        <v>43276</v>
      </c>
      <c r="E2274" s="39" t="s">
        <v>35</v>
      </c>
      <c r="F2274" s="39" t="s">
        <v>48</v>
      </c>
      <c r="G2274" s="39" t="s">
        <v>275</v>
      </c>
      <c r="H2274" s="39" t="s">
        <v>1829</v>
      </c>
      <c r="I2274" s="39" t="s">
        <v>244</v>
      </c>
      <c r="J2274" s="44">
        <v>1.89</v>
      </c>
      <c r="K2274" s="39" t="s">
        <v>100</v>
      </c>
      <c r="L2274" s="39" t="s">
        <v>60</v>
      </c>
      <c r="M2274" s="39" t="str">
        <f>+VLOOKUP(C2274/1,Map!A:B,2,FALSE)</f>
        <v>Other revenue - late payment charge</v>
      </c>
      <c r="N2274" s="39" t="str">
        <f>+VLOOKUP(L2274/1,Map!E:G,3,FALSE)</f>
        <v>KY-CENTRAL</v>
      </c>
    </row>
    <row r="2275" spans="1:14" hidden="1">
      <c r="A2275" s="39" t="s">
        <v>95</v>
      </c>
      <c r="B2275" s="39" t="s">
        <v>96</v>
      </c>
      <c r="C2275" s="39" t="s">
        <v>56</v>
      </c>
      <c r="D2275" s="43">
        <v>43276</v>
      </c>
      <c r="E2275" s="39" t="s">
        <v>35</v>
      </c>
      <c r="F2275" s="39" t="s">
        <v>48</v>
      </c>
      <c r="G2275" s="39" t="s">
        <v>275</v>
      </c>
      <c r="H2275" s="39" t="s">
        <v>1830</v>
      </c>
      <c r="I2275" s="39" t="s">
        <v>244</v>
      </c>
      <c r="J2275" s="44">
        <v>100.5</v>
      </c>
      <c r="K2275" s="39" t="s">
        <v>100</v>
      </c>
      <c r="L2275" s="39" t="s">
        <v>60</v>
      </c>
      <c r="M2275" s="39" t="str">
        <f>+VLOOKUP(C2275/1,Map!A:B,2,FALSE)</f>
        <v>Other revenue - late payment charge</v>
      </c>
      <c r="N2275" s="39" t="str">
        <f>+VLOOKUP(L2275/1,Map!E:G,3,FALSE)</f>
        <v>KY-CENTRAL</v>
      </c>
    </row>
    <row r="2276" spans="1:14" hidden="1">
      <c r="A2276" s="39" t="s">
        <v>95</v>
      </c>
      <c r="B2276" s="39" t="s">
        <v>96</v>
      </c>
      <c r="C2276" s="39" t="s">
        <v>56</v>
      </c>
      <c r="D2276" s="43">
        <v>43273</v>
      </c>
      <c r="E2276" s="39" t="s">
        <v>35</v>
      </c>
      <c r="F2276" s="39" t="s">
        <v>48</v>
      </c>
      <c r="G2276" s="39" t="s">
        <v>275</v>
      </c>
      <c r="H2276" s="39" t="s">
        <v>1831</v>
      </c>
      <c r="I2276" s="39" t="s">
        <v>99</v>
      </c>
      <c r="J2276" s="44">
        <v>-26.95</v>
      </c>
      <c r="K2276" s="39" t="s">
        <v>100</v>
      </c>
      <c r="L2276" s="39" t="s">
        <v>60</v>
      </c>
      <c r="M2276" s="39" t="str">
        <f>+VLOOKUP(C2276/1,Map!A:B,2,FALSE)</f>
        <v>Other revenue - late payment charge</v>
      </c>
      <c r="N2276" s="39" t="str">
        <f>+VLOOKUP(L2276/1,Map!E:G,3,FALSE)</f>
        <v>KY-CENTRAL</v>
      </c>
    </row>
    <row r="2277" spans="1:14" hidden="1">
      <c r="A2277" s="39" t="s">
        <v>95</v>
      </c>
      <c r="B2277" s="39" t="s">
        <v>96</v>
      </c>
      <c r="C2277" s="39" t="s">
        <v>56</v>
      </c>
      <c r="D2277" s="43">
        <v>43276</v>
      </c>
      <c r="E2277" s="39" t="s">
        <v>35</v>
      </c>
      <c r="F2277" s="39" t="s">
        <v>48</v>
      </c>
      <c r="G2277" s="39" t="s">
        <v>275</v>
      </c>
      <c r="H2277" s="39" t="s">
        <v>1832</v>
      </c>
      <c r="I2277" s="39" t="s">
        <v>99</v>
      </c>
      <c r="J2277" s="44">
        <v>-28.65</v>
      </c>
      <c r="K2277" s="39" t="s">
        <v>100</v>
      </c>
      <c r="L2277" s="39" t="s">
        <v>60</v>
      </c>
      <c r="M2277" s="39" t="str">
        <f>+VLOOKUP(C2277/1,Map!A:B,2,FALSE)</f>
        <v>Other revenue - late payment charge</v>
      </c>
      <c r="N2277" s="39" t="str">
        <f>+VLOOKUP(L2277/1,Map!E:G,3,FALSE)</f>
        <v>KY-CENTRAL</v>
      </c>
    </row>
    <row r="2278" spans="1:14" hidden="1">
      <c r="A2278" s="39" t="s">
        <v>95</v>
      </c>
      <c r="B2278" s="39" t="s">
        <v>96</v>
      </c>
      <c r="C2278" s="39" t="s">
        <v>56</v>
      </c>
      <c r="D2278" s="43">
        <v>43275</v>
      </c>
      <c r="E2278" s="39" t="s">
        <v>35</v>
      </c>
      <c r="F2278" s="39" t="s">
        <v>48</v>
      </c>
      <c r="G2278" s="39" t="s">
        <v>275</v>
      </c>
      <c r="H2278" s="39" t="s">
        <v>1833</v>
      </c>
      <c r="I2278" s="39" t="s">
        <v>99</v>
      </c>
      <c r="J2278" s="44">
        <v>-0.66</v>
      </c>
      <c r="K2278" s="39" t="s">
        <v>100</v>
      </c>
      <c r="L2278" s="39" t="s">
        <v>60</v>
      </c>
      <c r="M2278" s="39" t="str">
        <f>+VLOOKUP(C2278/1,Map!A:B,2,FALSE)</f>
        <v>Other revenue - late payment charge</v>
      </c>
      <c r="N2278" s="39" t="str">
        <f>+VLOOKUP(L2278/1,Map!E:G,3,FALSE)</f>
        <v>KY-CENTRAL</v>
      </c>
    </row>
    <row r="2279" spans="1:14" hidden="1">
      <c r="A2279" s="39" t="s">
        <v>95</v>
      </c>
      <c r="B2279" s="39" t="s">
        <v>96</v>
      </c>
      <c r="C2279" s="39" t="s">
        <v>56</v>
      </c>
      <c r="D2279" s="43">
        <v>43275</v>
      </c>
      <c r="E2279" s="39" t="s">
        <v>35</v>
      </c>
      <c r="F2279" s="39" t="s">
        <v>48</v>
      </c>
      <c r="G2279" s="39" t="s">
        <v>275</v>
      </c>
      <c r="H2279" s="39" t="s">
        <v>1834</v>
      </c>
      <c r="I2279" s="39" t="s">
        <v>244</v>
      </c>
      <c r="J2279" s="44">
        <v>23.94</v>
      </c>
      <c r="K2279" s="39" t="s">
        <v>100</v>
      </c>
      <c r="L2279" s="39" t="s">
        <v>60</v>
      </c>
      <c r="M2279" s="39" t="str">
        <f>+VLOOKUP(C2279/1,Map!A:B,2,FALSE)</f>
        <v>Other revenue - late payment charge</v>
      </c>
      <c r="N2279" s="39" t="str">
        <f>+VLOOKUP(L2279/1,Map!E:G,3,FALSE)</f>
        <v>KY-CENTRAL</v>
      </c>
    </row>
    <row r="2280" spans="1:14" hidden="1">
      <c r="A2280" s="39" t="s">
        <v>95</v>
      </c>
      <c r="B2280" s="39" t="s">
        <v>96</v>
      </c>
      <c r="C2280" s="39" t="s">
        <v>56</v>
      </c>
      <c r="D2280" s="43">
        <v>43277</v>
      </c>
      <c r="E2280" s="39" t="s">
        <v>35</v>
      </c>
      <c r="F2280" s="39" t="s">
        <v>48</v>
      </c>
      <c r="G2280" s="39" t="s">
        <v>275</v>
      </c>
      <c r="H2280" s="39" t="s">
        <v>1835</v>
      </c>
      <c r="I2280" s="39" t="s">
        <v>99</v>
      </c>
      <c r="J2280" s="44">
        <v>-7182.97</v>
      </c>
      <c r="K2280" s="39" t="s">
        <v>100</v>
      </c>
      <c r="L2280" s="39" t="s">
        <v>60</v>
      </c>
      <c r="M2280" s="39" t="str">
        <f>+VLOOKUP(C2280/1,Map!A:B,2,FALSE)</f>
        <v>Other revenue - late payment charge</v>
      </c>
      <c r="N2280" s="39" t="str">
        <f>+VLOOKUP(L2280/1,Map!E:G,3,FALSE)</f>
        <v>KY-CENTRAL</v>
      </c>
    </row>
    <row r="2281" spans="1:14" hidden="1">
      <c r="A2281" s="39" t="s">
        <v>95</v>
      </c>
      <c r="B2281" s="39" t="s">
        <v>96</v>
      </c>
      <c r="C2281" s="39" t="s">
        <v>56</v>
      </c>
      <c r="D2281" s="43">
        <v>43277</v>
      </c>
      <c r="E2281" s="39" t="s">
        <v>35</v>
      </c>
      <c r="F2281" s="39" t="s">
        <v>48</v>
      </c>
      <c r="G2281" s="39" t="s">
        <v>275</v>
      </c>
      <c r="H2281" s="39" t="s">
        <v>1835</v>
      </c>
      <c r="I2281" s="39" t="s">
        <v>99</v>
      </c>
      <c r="J2281" s="44">
        <v>-14.13</v>
      </c>
      <c r="K2281" s="39" t="s">
        <v>100</v>
      </c>
      <c r="L2281" s="39" t="s">
        <v>64</v>
      </c>
      <c r="M2281" s="39" t="str">
        <f>+VLOOKUP(C2281/1,Map!A:B,2,FALSE)</f>
        <v>Other revenue - late payment charge</v>
      </c>
      <c r="N2281" s="39" t="str">
        <f>+VLOOKUP(L2281/1,Map!E:G,3,FALSE)</f>
        <v>KY-NORTH</v>
      </c>
    </row>
    <row r="2282" spans="1:14" hidden="1">
      <c r="A2282" s="39" t="s">
        <v>95</v>
      </c>
      <c r="B2282" s="39" t="s">
        <v>96</v>
      </c>
      <c r="C2282" s="39" t="s">
        <v>56</v>
      </c>
      <c r="D2282" s="43">
        <v>43277</v>
      </c>
      <c r="E2282" s="39" t="s">
        <v>35</v>
      </c>
      <c r="F2282" s="39" t="s">
        <v>48</v>
      </c>
      <c r="G2282" s="39" t="s">
        <v>275</v>
      </c>
      <c r="H2282" s="39" t="s">
        <v>1835</v>
      </c>
      <c r="I2282" s="39" t="s">
        <v>99</v>
      </c>
      <c r="J2282" s="44">
        <v>-2.08</v>
      </c>
      <c r="K2282" s="39" t="s">
        <v>100</v>
      </c>
      <c r="L2282" s="39" t="s">
        <v>58</v>
      </c>
      <c r="M2282" s="39" t="str">
        <f>+VLOOKUP(C2282/1,Map!A:B,2,FALSE)</f>
        <v>Other revenue - late payment charge</v>
      </c>
      <c r="N2282" s="39" t="str">
        <f>+VLOOKUP(L2282/1,Map!E:G,3,FALSE)</f>
        <v>KY-CORPORATE</v>
      </c>
    </row>
    <row r="2283" spans="1:14" hidden="1">
      <c r="A2283" s="39" t="s">
        <v>95</v>
      </c>
      <c r="B2283" s="39" t="s">
        <v>96</v>
      </c>
      <c r="C2283" s="39" t="s">
        <v>56</v>
      </c>
      <c r="D2283" s="43">
        <v>43276</v>
      </c>
      <c r="E2283" s="39" t="s">
        <v>35</v>
      </c>
      <c r="F2283" s="39" t="s">
        <v>48</v>
      </c>
      <c r="G2283" s="39" t="s">
        <v>275</v>
      </c>
      <c r="H2283" s="39" t="s">
        <v>1836</v>
      </c>
      <c r="I2283" s="39" t="s">
        <v>244</v>
      </c>
      <c r="J2283" s="44">
        <v>3.92</v>
      </c>
      <c r="K2283" s="39" t="s">
        <v>100</v>
      </c>
      <c r="L2283" s="39" t="s">
        <v>64</v>
      </c>
      <c r="M2283" s="39" t="str">
        <f>+VLOOKUP(C2283/1,Map!A:B,2,FALSE)</f>
        <v>Other revenue - late payment charge</v>
      </c>
      <c r="N2283" s="39" t="str">
        <f>+VLOOKUP(L2283/1,Map!E:G,3,FALSE)</f>
        <v>KY-NORTH</v>
      </c>
    </row>
    <row r="2284" spans="1:14" hidden="1">
      <c r="A2284" s="39" t="s">
        <v>95</v>
      </c>
      <c r="B2284" s="39" t="s">
        <v>96</v>
      </c>
      <c r="C2284" s="39" t="s">
        <v>56</v>
      </c>
      <c r="D2284" s="43">
        <v>43278</v>
      </c>
      <c r="E2284" s="39" t="s">
        <v>35</v>
      </c>
      <c r="F2284" s="39" t="s">
        <v>48</v>
      </c>
      <c r="G2284" s="39" t="s">
        <v>275</v>
      </c>
      <c r="H2284" s="39" t="s">
        <v>1837</v>
      </c>
      <c r="I2284" s="39" t="s">
        <v>99</v>
      </c>
      <c r="J2284" s="44">
        <v>-10.3</v>
      </c>
      <c r="K2284" s="39" t="s">
        <v>100</v>
      </c>
      <c r="L2284" s="39" t="s">
        <v>66</v>
      </c>
      <c r="M2284" s="39" t="str">
        <f>+VLOOKUP(C2284/1,Map!A:B,2,FALSE)</f>
        <v>Other revenue - late payment charge</v>
      </c>
      <c r="N2284" s="39" t="str">
        <f>+VLOOKUP(L2284/1,Map!E:G,3,FALSE)</f>
        <v>KY-OWENTON WW</v>
      </c>
    </row>
    <row r="2285" spans="1:14" hidden="1">
      <c r="A2285" s="39" t="s">
        <v>95</v>
      </c>
      <c r="B2285" s="39" t="s">
        <v>96</v>
      </c>
      <c r="C2285" s="39" t="s">
        <v>56</v>
      </c>
      <c r="D2285" s="43">
        <v>43278</v>
      </c>
      <c r="E2285" s="39" t="s">
        <v>35</v>
      </c>
      <c r="F2285" s="39" t="s">
        <v>48</v>
      </c>
      <c r="G2285" s="39" t="s">
        <v>275</v>
      </c>
      <c r="H2285" s="39" t="s">
        <v>1837</v>
      </c>
      <c r="I2285" s="39" t="s">
        <v>99</v>
      </c>
      <c r="J2285" s="44">
        <v>-2356.04</v>
      </c>
      <c r="K2285" s="39" t="s">
        <v>100</v>
      </c>
      <c r="L2285" s="39" t="s">
        <v>60</v>
      </c>
      <c r="M2285" s="39" t="str">
        <f>+VLOOKUP(C2285/1,Map!A:B,2,FALSE)</f>
        <v>Other revenue - late payment charge</v>
      </c>
      <c r="N2285" s="39" t="str">
        <f>+VLOOKUP(L2285/1,Map!E:G,3,FALSE)</f>
        <v>KY-CENTRAL</v>
      </c>
    </row>
    <row r="2286" spans="1:14" hidden="1">
      <c r="A2286" s="39" t="s">
        <v>95</v>
      </c>
      <c r="B2286" s="39" t="s">
        <v>96</v>
      </c>
      <c r="C2286" s="39" t="s">
        <v>56</v>
      </c>
      <c r="D2286" s="43">
        <v>43278</v>
      </c>
      <c r="E2286" s="39" t="s">
        <v>35</v>
      </c>
      <c r="F2286" s="39" t="s">
        <v>48</v>
      </c>
      <c r="G2286" s="39" t="s">
        <v>275</v>
      </c>
      <c r="H2286" s="39" t="s">
        <v>1837</v>
      </c>
      <c r="I2286" s="39" t="s">
        <v>99</v>
      </c>
      <c r="J2286" s="44">
        <v>-4.6399999999999997</v>
      </c>
      <c r="K2286" s="39" t="s">
        <v>100</v>
      </c>
      <c r="L2286" s="39" t="s">
        <v>58</v>
      </c>
      <c r="M2286" s="39" t="str">
        <f>+VLOOKUP(C2286/1,Map!A:B,2,FALSE)</f>
        <v>Other revenue - late payment charge</v>
      </c>
      <c r="N2286" s="39" t="str">
        <f>+VLOOKUP(L2286/1,Map!E:G,3,FALSE)</f>
        <v>KY-CORPORATE</v>
      </c>
    </row>
    <row r="2287" spans="1:14" hidden="1">
      <c r="A2287" s="39" t="s">
        <v>95</v>
      </c>
      <c r="B2287" s="39" t="s">
        <v>96</v>
      </c>
      <c r="C2287" s="39" t="s">
        <v>56</v>
      </c>
      <c r="D2287" s="43">
        <v>43278</v>
      </c>
      <c r="E2287" s="39" t="s">
        <v>35</v>
      </c>
      <c r="F2287" s="39" t="s">
        <v>48</v>
      </c>
      <c r="G2287" s="39" t="s">
        <v>275</v>
      </c>
      <c r="H2287" s="39" t="s">
        <v>1837</v>
      </c>
      <c r="I2287" s="39" t="s">
        <v>99</v>
      </c>
      <c r="J2287" s="44">
        <v>-4.29</v>
      </c>
      <c r="K2287" s="39" t="s">
        <v>100</v>
      </c>
      <c r="L2287" s="39" t="s">
        <v>64</v>
      </c>
      <c r="M2287" s="39" t="str">
        <f>+VLOOKUP(C2287/1,Map!A:B,2,FALSE)</f>
        <v>Other revenue - late payment charge</v>
      </c>
      <c r="N2287" s="39" t="str">
        <f>+VLOOKUP(L2287/1,Map!E:G,3,FALSE)</f>
        <v>KY-NORTH</v>
      </c>
    </row>
    <row r="2288" spans="1:14" hidden="1">
      <c r="A2288" s="39" t="s">
        <v>95</v>
      </c>
      <c r="B2288" s="39" t="s">
        <v>96</v>
      </c>
      <c r="C2288" s="39" t="s">
        <v>56</v>
      </c>
      <c r="D2288" s="43">
        <v>43259</v>
      </c>
      <c r="E2288" s="39" t="s">
        <v>35</v>
      </c>
      <c r="F2288" s="39" t="s">
        <v>48</v>
      </c>
      <c r="G2288" s="39" t="s">
        <v>275</v>
      </c>
      <c r="H2288" s="39" t="s">
        <v>1838</v>
      </c>
      <c r="I2288" s="39" t="s">
        <v>244</v>
      </c>
      <c r="J2288" s="44">
        <v>1.48</v>
      </c>
      <c r="K2288" s="39" t="s">
        <v>100</v>
      </c>
      <c r="L2288" s="39" t="s">
        <v>60</v>
      </c>
      <c r="M2288" s="39" t="str">
        <f>+VLOOKUP(C2288/1,Map!A:B,2,FALSE)</f>
        <v>Other revenue - late payment charge</v>
      </c>
      <c r="N2288" s="39" t="str">
        <f>+VLOOKUP(L2288/1,Map!E:G,3,FALSE)</f>
        <v>KY-CENTRAL</v>
      </c>
    </row>
    <row r="2289" spans="1:14" hidden="1">
      <c r="A2289" s="39" t="s">
        <v>95</v>
      </c>
      <c r="B2289" s="39" t="s">
        <v>96</v>
      </c>
      <c r="C2289" s="39" t="s">
        <v>56</v>
      </c>
      <c r="D2289" s="43">
        <v>43271</v>
      </c>
      <c r="E2289" s="39" t="s">
        <v>35</v>
      </c>
      <c r="F2289" s="39" t="s">
        <v>48</v>
      </c>
      <c r="G2289" s="39" t="s">
        <v>275</v>
      </c>
      <c r="H2289" s="39" t="s">
        <v>1839</v>
      </c>
      <c r="I2289" s="39" t="s">
        <v>244</v>
      </c>
      <c r="J2289" s="44">
        <v>3.36</v>
      </c>
      <c r="K2289" s="39" t="s">
        <v>100</v>
      </c>
      <c r="L2289" s="39" t="s">
        <v>60</v>
      </c>
      <c r="M2289" s="39" t="str">
        <f>+VLOOKUP(C2289/1,Map!A:B,2,FALSE)</f>
        <v>Other revenue - late payment charge</v>
      </c>
      <c r="N2289" s="39" t="str">
        <f>+VLOOKUP(L2289/1,Map!E:G,3,FALSE)</f>
        <v>KY-CENTRAL</v>
      </c>
    </row>
    <row r="2290" spans="1:14" hidden="1">
      <c r="A2290" s="39" t="s">
        <v>95</v>
      </c>
      <c r="B2290" s="39" t="s">
        <v>96</v>
      </c>
      <c r="C2290" s="39" t="s">
        <v>56</v>
      </c>
      <c r="D2290" s="43">
        <v>43276</v>
      </c>
      <c r="E2290" s="39" t="s">
        <v>35</v>
      </c>
      <c r="F2290" s="39" t="s">
        <v>48</v>
      </c>
      <c r="G2290" s="39" t="s">
        <v>275</v>
      </c>
      <c r="H2290" s="39" t="s">
        <v>1840</v>
      </c>
      <c r="I2290" s="39" t="s">
        <v>244</v>
      </c>
      <c r="J2290" s="44">
        <v>7.66</v>
      </c>
      <c r="K2290" s="39" t="s">
        <v>100</v>
      </c>
      <c r="L2290" s="39" t="s">
        <v>60</v>
      </c>
      <c r="M2290" s="39" t="str">
        <f>+VLOOKUP(C2290/1,Map!A:B,2,FALSE)</f>
        <v>Other revenue - late payment charge</v>
      </c>
      <c r="N2290" s="39" t="str">
        <f>+VLOOKUP(L2290/1,Map!E:G,3,FALSE)</f>
        <v>KY-CENTRAL</v>
      </c>
    </row>
    <row r="2291" spans="1:14" hidden="1">
      <c r="A2291" s="39" t="s">
        <v>95</v>
      </c>
      <c r="B2291" s="39" t="s">
        <v>96</v>
      </c>
      <c r="C2291" s="39" t="s">
        <v>56</v>
      </c>
      <c r="D2291" s="43">
        <v>43277</v>
      </c>
      <c r="E2291" s="39" t="s">
        <v>35</v>
      </c>
      <c r="F2291" s="39" t="s">
        <v>48</v>
      </c>
      <c r="G2291" s="39" t="s">
        <v>275</v>
      </c>
      <c r="H2291" s="39" t="s">
        <v>1841</v>
      </c>
      <c r="I2291" s="39" t="s">
        <v>244</v>
      </c>
      <c r="J2291" s="44">
        <v>4.37</v>
      </c>
      <c r="K2291" s="39" t="s">
        <v>100</v>
      </c>
      <c r="L2291" s="39" t="s">
        <v>60</v>
      </c>
      <c r="M2291" s="39" t="str">
        <f>+VLOOKUP(C2291/1,Map!A:B,2,FALSE)</f>
        <v>Other revenue - late payment charge</v>
      </c>
      <c r="N2291" s="39" t="str">
        <f>+VLOOKUP(L2291/1,Map!E:G,3,FALSE)</f>
        <v>KY-CENTRAL</v>
      </c>
    </row>
    <row r="2292" spans="1:14" hidden="1">
      <c r="A2292" s="39" t="s">
        <v>95</v>
      </c>
      <c r="B2292" s="39" t="s">
        <v>96</v>
      </c>
      <c r="C2292" s="39" t="s">
        <v>56</v>
      </c>
      <c r="D2292" s="43">
        <v>43265</v>
      </c>
      <c r="E2292" s="39" t="s">
        <v>35</v>
      </c>
      <c r="F2292" s="39" t="s">
        <v>48</v>
      </c>
      <c r="G2292" s="39" t="s">
        <v>275</v>
      </c>
      <c r="H2292" s="39" t="s">
        <v>1842</v>
      </c>
      <c r="I2292" s="39" t="s">
        <v>244</v>
      </c>
      <c r="J2292" s="44">
        <v>4.28</v>
      </c>
      <c r="K2292" s="39" t="s">
        <v>100</v>
      </c>
      <c r="L2292" s="39" t="s">
        <v>60</v>
      </c>
      <c r="M2292" s="39" t="str">
        <f>+VLOOKUP(C2292/1,Map!A:B,2,FALSE)</f>
        <v>Other revenue - late payment charge</v>
      </c>
      <c r="N2292" s="39" t="str">
        <f>+VLOOKUP(L2292/1,Map!E:G,3,FALSE)</f>
        <v>KY-CENTRAL</v>
      </c>
    </row>
    <row r="2293" spans="1:14" hidden="1">
      <c r="A2293" s="39" t="s">
        <v>95</v>
      </c>
      <c r="B2293" s="39" t="s">
        <v>96</v>
      </c>
      <c r="C2293" s="39" t="s">
        <v>56</v>
      </c>
      <c r="D2293" s="43">
        <v>43276</v>
      </c>
      <c r="E2293" s="39" t="s">
        <v>35</v>
      </c>
      <c r="F2293" s="39" t="s">
        <v>48</v>
      </c>
      <c r="G2293" s="39" t="s">
        <v>275</v>
      </c>
      <c r="H2293" s="39" t="s">
        <v>1843</v>
      </c>
      <c r="I2293" s="39" t="s">
        <v>244</v>
      </c>
      <c r="J2293" s="44">
        <v>6.96</v>
      </c>
      <c r="K2293" s="39" t="s">
        <v>100</v>
      </c>
      <c r="L2293" s="39" t="s">
        <v>60</v>
      </c>
      <c r="M2293" s="39" t="str">
        <f>+VLOOKUP(C2293/1,Map!A:B,2,FALSE)</f>
        <v>Other revenue - late payment charge</v>
      </c>
      <c r="N2293" s="39" t="str">
        <f>+VLOOKUP(L2293/1,Map!E:G,3,FALSE)</f>
        <v>KY-CENTRAL</v>
      </c>
    </row>
    <row r="2294" spans="1:14" hidden="1">
      <c r="A2294" s="39" t="s">
        <v>95</v>
      </c>
      <c r="B2294" s="39" t="s">
        <v>96</v>
      </c>
      <c r="C2294" s="39" t="s">
        <v>56</v>
      </c>
      <c r="D2294" s="43">
        <v>43276</v>
      </c>
      <c r="E2294" s="39" t="s">
        <v>35</v>
      </c>
      <c r="F2294" s="39" t="s">
        <v>48</v>
      </c>
      <c r="G2294" s="39" t="s">
        <v>275</v>
      </c>
      <c r="H2294" s="39" t="s">
        <v>1844</v>
      </c>
      <c r="I2294" s="39" t="s">
        <v>244</v>
      </c>
      <c r="J2294" s="44">
        <v>3.32</v>
      </c>
      <c r="K2294" s="39" t="s">
        <v>100</v>
      </c>
      <c r="L2294" s="39" t="s">
        <v>64</v>
      </c>
      <c r="M2294" s="39" t="str">
        <f>+VLOOKUP(C2294/1,Map!A:B,2,FALSE)</f>
        <v>Other revenue - late payment charge</v>
      </c>
      <c r="N2294" s="39" t="str">
        <f>+VLOOKUP(L2294/1,Map!E:G,3,FALSE)</f>
        <v>KY-NORTH</v>
      </c>
    </row>
    <row r="2295" spans="1:14" hidden="1">
      <c r="A2295" s="39" t="s">
        <v>95</v>
      </c>
      <c r="B2295" s="39" t="s">
        <v>96</v>
      </c>
      <c r="C2295" s="39" t="s">
        <v>56</v>
      </c>
      <c r="D2295" s="43">
        <v>43277</v>
      </c>
      <c r="E2295" s="39" t="s">
        <v>35</v>
      </c>
      <c r="F2295" s="39" t="s">
        <v>48</v>
      </c>
      <c r="G2295" s="39" t="s">
        <v>275</v>
      </c>
      <c r="H2295" s="39" t="s">
        <v>1845</v>
      </c>
      <c r="I2295" s="39" t="s">
        <v>244</v>
      </c>
      <c r="J2295" s="44">
        <v>345.82</v>
      </c>
      <c r="K2295" s="39" t="s">
        <v>100</v>
      </c>
      <c r="L2295" s="39" t="s">
        <v>60</v>
      </c>
      <c r="M2295" s="39" t="str">
        <f>+VLOOKUP(C2295/1,Map!A:B,2,FALSE)</f>
        <v>Other revenue - late payment charge</v>
      </c>
      <c r="N2295" s="39" t="str">
        <f>+VLOOKUP(L2295/1,Map!E:G,3,FALSE)</f>
        <v>KY-CENTRAL</v>
      </c>
    </row>
    <row r="2296" spans="1:14" hidden="1">
      <c r="A2296" s="39" t="s">
        <v>95</v>
      </c>
      <c r="B2296" s="39" t="s">
        <v>96</v>
      </c>
      <c r="C2296" s="39" t="s">
        <v>56</v>
      </c>
      <c r="D2296" s="43">
        <v>43277</v>
      </c>
      <c r="E2296" s="39" t="s">
        <v>35</v>
      </c>
      <c r="F2296" s="39" t="s">
        <v>48</v>
      </c>
      <c r="G2296" s="39" t="s">
        <v>275</v>
      </c>
      <c r="H2296" s="39" t="s">
        <v>1846</v>
      </c>
      <c r="I2296" s="39" t="s">
        <v>99</v>
      </c>
      <c r="J2296" s="44">
        <v>-839.9</v>
      </c>
      <c r="K2296" s="39" t="s">
        <v>100</v>
      </c>
      <c r="L2296" s="39" t="s">
        <v>60</v>
      </c>
      <c r="M2296" s="39" t="str">
        <f>+VLOOKUP(C2296/1,Map!A:B,2,FALSE)</f>
        <v>Other revenue - late payment charge</v>
      </c>
      <c r="N2296" s="39" t="str">
        <f>+VLOOKUP(L2296/1,Map!E:G,3,FALSE)</f>
        <v>KY-CENTRAL</v>
      </c>
    </row>
    <row r="2297" spans="1:14" hidden="1">
      <c r="A2297" s="39" t="s">
        <v>95</v>
      </c>
      <c r="B2297" s="39" t="s">
        <v>96</v>
      </c>
      <c r="C2297" s="39" t="s">
        <v>56</v>
      </c>
      <c r="D2297" s="43">
        <v>43278</v>
      </c>
      <c r="E2297" s="39" t="s">
        <v>35</v>
      </c>
      <c r="F2297" s="39" t="s">
        <v>48</v>
      </c>
      <c r="G2297" s="39" t="s">
        <v>275</v>
      </c>
      <c r="H2297" s="39" t="s">
        <v>1847</v>
      </c>
      <c r="I2297" s="39" t="s">
        <v>99</v>
      </c>
      <c r="J2297" s="44">
        <v>-2.02</v>
      </c>
      <c r="K2297" s="39" t="s">
        <v>100</v>
      </c>
      <c r="L2297" s="39" t="s">
        <v>58</v>
      </c>
      <c r="M2297" s="39" t="str">
        <f>+VLOOKUP(C2297/1,Map!A:B,2,FALSE)</f>
        <v>Other revenue - late payment charge</v>
      </c>
      <c r="N2297" s="39" t="str">
        <f>+VLOOKUP(L2297/1,Map!E:G,3,FALSE)</f>
        <v>KY-CORPORATE</v>
      </c>
    </row>
    <row r="2298" spans="1:14" hidden="1">
      <c r="A2298" s="39" t="s">
        <v>95</v>
      </c>
      <c r="B2298" s="39" t="s">
        <v>96</v>
      </c>
      <c r="C2298" s="39" t="s">
        <v>56</v>
      </c>
      <c r="D2298" s="43">
        <v>43278</v>
      </c>
      <c r="E2298" s="39" t="s">
        <v>35</v>
      </c>
      <c r="F2298" s="39" t="s">
        <v>48</v>
      </c>
      <c r="G2298" s="39" t="s">
        <v>275</v>
      </c>
      <c r="H2298" s="39" t="s">
        <v>1848</v>
      </c>
      <c r="I2298" s="39" t="s">
        <v>99</v>
      </c>
      <c r="J2298" s="44">
        <v>-35.950000000000003</v>
      </c>
      <c r="K2298" s="39" t="s">
        <v>100</v>
      </c>
      <c r="L2298" s="39" t="s">
        <v>60</v>
      </c>
      <c r="M2298" s="39" t="str">
        <f>+VLOOKUP(C2298/1,Map!A:B,2,FALSE)</f>
        <v>Other revenue - late payment charge</v>
      </c>
      <c r="N2298" s="39" t="str">
        <f>+VLOOKUP(L2298/1,Map!E:G,3,FALSE)</f>
        <v>KY-CENTRAL</v>
      </c>
    </row>
    <row r="2299" spans="1:14" hidden="1">
      <c r="A2299" s="39" t="s">
        <v>95</v>
      </c>
      <c r="B2299" s="39" t="s">
        <v>96</v>
      </c>
      <c r="C2299" s="39" t="s">
        <v>56</v>
      </c>
      <c r="D2299" s="43">
        <v>43277</v>
      </c>
      <c r="E2299" s="39" t="s">
        <v>35</v>
      </c>
      <c r="F2299" s="39" t="s">
        <v>48</v>
      </c>
      <c r="G2299" s="39" t="s">
        <v>275</v>
      </c>
      <c r="H2299" s="39" t="s">
        <v>1849</v>
      </c>
      <c r="I2299" s="39" t="s">
        <v>244</v>
      </c>
      <c r="J2299" s="44">
        <v>45.11</v>
      </c>
      <c r="K2299" s="39" t="s">
        <v>100</v>
      </c>
      <c r="L2299" s="39" t="s">
        <v>60</v>
      </c>
      <c r="M2299" s="39" t="str">
        <f>+VLOOKUP(C2299/1,Map!A:B,2,FALSE)</f>
        <v>Other revenue - late payment charge</v>
      </c>
      <c r="N2299" s="39" t="str">
        <f>+VLOOKUP(L2299/1,Map!E:G,3,FALSE)</f>
        <v>KY-CENTRAL</v>
      </c>
    </row>
    <row r="2300" spans="1:14" hidden="1">
      <c r="A2300" s="39" t="s">
        <v>95</v>
      </c>
      <c r="B2300" s="39" t="s">
        <v>96</v>
      </c>
      <c r="C2300" s="39" t="s">
        <v>56</v>
      </c>
      <c r="D2300" s="43">
        <v>43278</v>
      </c>
      <c r="E2300" s="39" t="s">
        <v>35</v>
      </c>
      <c r="F2300" s="39" t="s">
        <v>48</v>
      </c>
      <c r="G2300" s="39" t="s">
        <v>275</v>
      </c>
      <c r="H2300" s="39" t="s">
        <v>1850</v>
      </c>
      <c r="I2300" s="39" t="s">
        <v>244</v>
      </c>
      <c r="J2300" s="44">
        <v>12.74</v>
      </c>
      <c r="K2300" s="39" t="s">
        <v>100</v>
      </c>
      <c r="L2300" s="39" t="s">
        <v>66</v>
      </c>
      <c r="M2300" s="39" t="str">
        <f>+VLOOKUP(C2300/1,Map!A:B,2,FALSE)</f>
        <v>Other revenue - late payment charge</v>
      </c>
      <c r="N2300" s="39" t="str">
        <f>+VLOOKUP(L2300/1,Map!E:G,3,FALSE)</f>
        <v>KY-OWENTON WW</v>
      </c>
    </row>
    <row r="2301" spans="1:14" hidden="1">
      <c r="A2301" s="39" t="s">
        <v>95</v>
      </c>
      <c r="B2301" s="39" t="s">
        <v>96</v>
      </c>
      <c r="C2301" s="39" t="s">
        <v>56</v>
      </c>
      <c r="D2301" s="43">
        <v>43278</v>
      </c>
      <c r="E2301" s="39" t="s">
        <v>35</v>
      </c>
      <c r="F2301" s="39" t="s">
        <v>48</v>
      </c>
      <c r="G2301" s="39" t="s">
        <v>275</v>
      </c>
      <c r="H2301" s="39" t="s">
        <v>1851</v>
      </c>
      <c r="I2301" s="39" t="s">
        <v>244</v>
      </c>
      <c r="J2301" s="44">
        <v>30.18</v>
      </c>
      <c r="K2301" s="39" t="s">
        <v>100</v>
      </c>
      <c r="L2301" s="39" t="s">
        <v>60</v>
      </c>
      <c r="M2301" s="39" t="str">
        <f>+VLOOKUP(C2301/1,Map!A:B,2,FALSE)</f>
        <v>Other revenue - late payment charge</v>
      </c>
      <c r="N2301" s="39" t="str">
        <f>+VLOOKUP(L2301/1,Map!E:G,3,FALSE)</f>
        <v>KY-CENTRAL</v>
      </c>
    </row>
    <row r="2302" spans="1:14" hidden="1">
      <c r="A2302" s="39" t="s">
        <v>95</v>
      </c>
      <c r="B2302" s="39" t="s">
        <v>96</v>
      </c>
      <c r="C2302" s="39" t="s">
        <v>56</v>
      </c>
      <c r="D2302" s="43">
        <v>43278</v>
      </c>
      <c r="E2302" s="39" t="s">
        <v>35</v>
      </c>
      <c r="F2302" s="39" t="s">
        <v>48</v>
      </c>
      <c r="G2302" s="39" t="s">
        <v>275</v>
      </c>
      <c r="H2302" s="39" t="s">
        <v>1852</v>
      </c>
      <c r="I2302" s="39" t="s">
        <v>244</v>
      </c>
      <c r="J2302" s="44">
        <v>14.3</v>
      </c>
      <c r="K2302" s="39" t="s">
        <v>100</v>
      </c>
      <c r="L2302" s="39" t="s">
        <v>64</v>
      </c>
      <c r="M2302" s="39" t="str">
        <f>+VLOOKUP(C2302/1,Map!A:B,2,FALSE)</f>
        <v>Other revenue - late payment charge</v>
      </c>
      <c r="N2302" s="39" t="str">
        <f>+VLOOKUP(L2302/1,Map!E:G,3,FALSE)</f>
        <v>KY-NORTH</v>
      </c>
    </row>
    <row r="2303" spans="1:14" hidden="1">
      <c r="A2303" s="39" t="s">
        <v>95</v>
      </c>
      <c r="B2303" s="39" t="s">
        <v>96</v>
      </c>
      <c r="C2303" s="39" t="s">
        <v>56</v>
      </c>
      <c r="D2303" s="43">
        <v>43276</v>
      </c>
      <c r="E2303" s="39" t="s">
        <v>35</v>
      </c>
      <c r="F2303" s="39" t="s">
        <v>48</v>
      </c>
      <c r="G2303" s="39" t="s">
        <v>275</v>
      </c>
      <c r="H2303" s="39" t="s">
        <v>1853</v>
      </c>
      <c r="I2303" s="39" t="s">
        <v>99</v>
      </c>
      <c r="J2303" s="44">
        <v>-656.35</v>
      </c>
      <c r="K2303" s="39" t="s">
        <v>100</v>
      </c>
      <c r="L2303" s="39" t="s">
        <v>60</v>
      </c>
      <c r="M2303" s="39" t="str">
        <f>+VLOOKUP(C2303/1,Map!A:B,2,FALSE)</f>
        <v>Other revenue - late payment charge</v>
      </c>
      <c r="N2303" s="39" t="str">
        <f>+VLOOKUP(L2303/1,Map!E:G,3,FALSE)</f>
        <v>KY-CENTRAL</v>
      </c>
    </row>
    <row r="2304" spans="1:14" hidden="1">
      <c r="A2304" s="39" t="s">
        <v>95</v>
      </c>
      <c r="B2304" s="39" t="s">
        <v>96</v>
      </c>
      <c r="C2304" s="39" t="s">
        <v>56</v>
      </c>
      <c r="D2304" s="43">
        <v>43277</v>
      </c>
      <c r="E2304" s="39" t="s">
        <v>35</v>
      </c>
      <c r="F2304" s="39" t="s">
        <v>48</v>
      </c>
      <c r="G2304" s="39" t="s">
        <v>275</v>
      </c>
      <c r="H2304" s="39" t="s">
        <v>1854</v>
      </c>
      <c r="I2304" s="39" t="s">
        <v>99</v>
      </c>
      <c r="J2304" s="44">
        <v>-739.64</v>
      </c>
      <c r="K2304" s="39" t="s">
        <v>100</v>
      </c>
      <c r="L2304" s="39" t="s">
        <v>60</v>
      </c>
      <c r="M2304" s="39" t="str">
        <f>+VLOOKUP(C2304/1,Map!A:B,2,FALSE)</f>
        <v>Other revenue - late payment charge</v>
      </c>
      <c r="N2304" s="39" t="str">
        <f>+VLOOKUP(L2304/1,Map!E:G,3,FALSE)</f>
        <v>KY-CENTRAL</v>
      </c>
    </row>
    <row r="2305" spans="1:14" hidden="1">
      <c r="A2305" s="39" t="s">
        <v>95</v>
      </c>
      <c r="B2305" s="39" t="s">
        <v>96</v>
      </c>
      <c r="C2305" s="39" t="s">
        <v>56</v>
      </c>
      <c r="D2305" s="43">
        <v>43277</v>
      </c>
      <c r="E2305" s="39" t="s">
        <v>35</v>
      </c>
      <c r="F2305" s="39" t="s">
        <v>48</v>
      </c>
      <c r="G2305" s="39" t="s">
        <v>275</v>
      </c>
      <c r="H2305" s="39" t="s">
        <v>1854</v>
      </c>
      <c r="I2305" s="39" t="s">
        <v>99</v>
      </c>
      <c r="J2305" s="44">
        <v>-3.02</v>
      </c>
      <c r="K2305" s="39" t="s">
        <v>100</v>
      </c>
      <c r="L2305" s="39" t="s">
        <v>58</v>
      </c>
      <c r="M2305" s="39" t="str">
        <f>+VLOOKUP(C2305/1,Map!A:B,2,FALSE)</f>
        <v>Other revenue - late payment charge</v>
      </c>
      <c r="N2305" s="39" t="str">
        <f>+VLOOKUP(L2305/1,Map!E:G,3,FALSE)</f>
        <v>KY-CORPORATE</v>
      </c>
    </row>
    <row r="2306" spans="1:14" hidden="1">
      <c r="A2306" s="39" t="s">
        <v>95</v>
      </c>
      <c r="B2306" s="39" t="s">
        <v>96</v>
      </c>
      <c r="C2306" s="39" t="s">
        <v>56</v>
      </c>
      <c r="D2306" s="43">
        <v>43279</v>
      </c>
      <c r="E2306" s="39" t="s">
        <v>35</v>
      </c>
      <c r="F2306" s="39" t="s">
        <v>48</v>
      </c>
      <c r="G2306" s="39" t="s">
        <v>275</v>
      </c>
      <c r="H2306" s="39" t="s">
        <v>1855</v>
      </c>
      <c r="I2306" s="39" t="s">
        <v>99</v>
      </c>
      <c r="J2306" s="44">
        <v>-1491.65</v>
      </c>
      <c r="K2306" s="39" t="s">
        <v>100</v>
      </c>
      <c r="L2306" s="39" t="s">
        <v>60</v>
      </c>
      <c r="M2306" s="39" t="str">
        <f>+VLOOKUP(C2306/1,Map!A:B,2,FALSE)</f>
        <v>Other revenue - late payment charge</v>
      </c>
      <c r="N2306" s="39" t="str">
        <f>+VLOOKUP(L2306/1,Map!E:G,3,FALSE)</f>
        <v>KY-CENTRAL</v>
      </c>
    </row>
    <row r="2307" spans="1:14" hidden="1">
      <c r="A2307" s="39" t="s">
        <v>95</v>
      </c>
      <c r="B2307" s="39" t="s">
        <v>96</v>
      </c>
      <c r="C2307" s="39" t="s">
        <v>56</v>
      </c>
      <c r="D2307" s="43">
        <v>43278</v>
      </c>
      <c r="E2307" s="39" t="s">
        <v>35</v>
      </c>
      <c r="F2307" s="39" t="s">
        <v>48</v>
      </c>
      <c r="G2307" s="39" t="s">
        <v>275</v>
      </c>
      <c r="H2307" s="39" t="s">
        <v>1856</v>
      </c>
      <c r="I2307" s="39" t="s">
        <v>244</v>
      </c>
      <c r="J2307" s="44">
        <v>1.0900000000000001</v>
      </c>
      <c r="K2307" s="39" t="s">
        <v>100</v>
      </c>
      <c r="L2307" s="39" t="s">
        <v>60</v>
      </c>
      <c r="M2307" s="39" t="str">
        <f>+VLOOKUP(C2307/1,Map!A:B,2,FALSE)</f>
        <v>Other revenue - late payment charge</v>
      </c>
      <c r="N2307" s="39" t="str">
        <f>+VLOOKUP(L2307/1,Map!E:G,3,FALSE)</f>
        <v>KY-CENTRAL</v>
      </c>
    </row>
    <row r="2308" spans="1:14" hidden="1">
      <c r="A2308" s="39" t="s">
        <v>95</v>
      </c>
      <c r="B2308" s="39" t="s">
        <v>96</v>
      </c>
      <c r="C2308" s="39" t="s">
        <v>56</v>
      </c>
      <c r="D2308" s="43">
        <v>43269</v>
      </c>
      <c r="E2308" s="39" t="s">
        <v>35</v>
      </c>
      <c r="F2308" s="39" t="s">
        <v>48</v>
      </c>
      <c r="G2308" s="39" t="s">
        <v>275</v>
      </c>
      <c r="H2308" s="39" t="s">
        <v>1857</v>
      </c>
      <c r="I2308" s="39" t="s">
        <v>244</v>
      </c>
      <c r="J2308" s="44">
        <v>0.91</v>
      </c>
      <c r="K2308" s="39" t="s">
        <v>100</v>
      </c>
      <c r="L2308" s="39" t="s">
        <v>60</v>
      </c>
      <c r="M2308" s="39" t="str">
        <f>+VLOOKUP(C2308/1,Map!A:B,2,FALSE)</f>
        <v>Other revenue - late payment charge</v>
      </c>
      <c r="N2308" s="39" t="str">
        <f>+VLOOKUP(L2308/1,Map!E:G,3,FALSE)</f>
        <v>KY-CENTRAL</v>
      </c>
    </row>
    <row r="2309" spans="1:14" hidden="1">
      <c r="A2309" s="39" t="s">
        <v>95</v>
      </c>
      <c r="B2309" s="39" t="s">
        <v>96</v>
      </c>
      <c r="C2309" s="39" t="s">
        <v>56</v>
      </c>
      <c r="D2309" s="43">
        <v>43279</v>
      </c>
      <c r="E2309" s="39" t="s">
        <v>35</v>
      </c>
      <c r="F2309" s="39" t="s">
        <v>48</v>
      </c>
      <c r="G2309" s="39" t="s">
        <v>275</v>
      </c>
      <c r="H2309" s="39" t="s">
        <v>1858</v>
      </c>
      <c r="I2309" s="39" t="s">
        <v>244</v>
      </c>
      <c r="J2309" s="44">
        <v>225.68</v>
      </c>
      <c r="K2309" s="39" t="s">
        <v>100</v>
      </c>
      <c r="L2309" s="39" t="s">
        <v>60</v>
      </c>
      <c r="M2309" s="39" t="str">
        <f>+VLOOKUP(C2309/1,Map!A:B,2,FALSE)</f>
        <v>Other revenue - late payment charge</v>
      </c>
      <c r="N2309" s="39" t="str">
        <f>+VLOOKUP(L2309/1,Map!E:G,3,FALSE)</f>
        <v>KY-CENTRAL</v>
      </c>
    </row>
    <row r="2310" spans="1:14" hidden="1">
      <c r="A2310" s="39" t="s">
        <v>95</v>
      </c>
      <c r="B2310" s="39" t="s">
        <v>96</v>
      </c>
      <c r="C2310" s="39" t="s">
        <v>56</v>
      </c>
      <c r="D2310" s="43">
        <v>43278</v>
      </c>
      <c r="E2310" s="39" t="s">
        <v>35</v>
      </c>
      <c r="F2310" s="39" t="s">
        <v>48</v>
      </c>
      <c r="G2310" s="39" t="s">
        <v>275</v>
      </c>
      <c r="H2310" s="39" t="s">
        <v>1859</v>
      </c>
      <c r="I2310" s="39" t="s">
        <v>99</v>
      </c>
      <c r="J2310" s="44">
        <v>-5.96</v>
      </c>
      <c r="K2310" s="39" t="s">
        <v>100</v>
      </c>
      <c r="L2310" s="39" t="s">
        <v>60</v>
      </c>
      <c r="M2310" s="39" t="str">
        <f>+VLOOKUP(C2310/1,Map!A:B,2,FALSE)</f>
        <v>Other revenue - late payment charge</v>
      </c>
      <c r="N2310" s="39" t="str">
        <f>+VLOOKUP(L2310/1,Map!E:G,3,FALSE)</f>
        <v>KY-CENTRAL</v>
      </c>
    </row>
    <row r="2311" spans="1:14" hidden="1">
      <c r="A2311" s="39" t="s">
        <v>95</v>
      </c>
      <c r="B2311" s="39" t="s">
        <v>96</v>
      </c>
      <c r="C2311" s="39" t="s">
        <v>56</v>
      </c>
      <c r="D2311" s="43">
        <v>43279</v>
      </c>
      <c r="E2311" s="39" t="s">
        <v>35</v>
      </c>
      <c r="F2311" s="39" t="s">
        <v>48</v>
      </c>
      <c r="G2311" s="39" t="s">
        <v>275</v>
      </c>
      <c r="H2311" s="39" t="s">
        <v>1860</v>
      </c>
      <c r="I2311" s="39" t="s">
        <v>99</v>
      </c>
      <c r="J2311" s="44">
        <v>-70.150000000000006</v>
      </c>
      <c r="K2311" s="39" t="s">
        <v>100</v>
      </c>
      <c r="L2311" s="39" t="s">
        <v>60</v>
      </c>
      <c r="M2311" s="39" t="str">
        <f>+VLOOKUP(C2311/1,Map!A:B,2,FALSE)</f>
        <v>Other revenue - late payment charge</v>
      </c>
      <c r="N2311" s="39" t="str">
        <f>+VLOOKUP(L2311/1,Map!E:G,3,FALSE)</f>
        <v>KY-CENTRAL</v>
      </c>
    </row>
    <row r="2312" spans="1:14" hidden="1">
      <c r="A2312" s="39" t="s">
        <v>95</v>
      </c>
      <c r="B2312" s="39" t="s">
        <v>96</v>
      </c>
      <c r="C2312" s="39" t="s">
        <v>56</v>
      </c>
      <c r="D2312" s="43">
        <v>43280</v>
      </c>
      <c r="E2312" s="39" t="s">
        <v>35</v>
      </c>
      <c r="F2312" s="39" t="s">
        <v>48</v>
      </c>
      <c r="G2312" s="39" t="s">
        <v>275</v>
      </c>
      <c r="H2312" s="39" t="s">
        <v>1861</v>
      </c>
      <c r="I2312" s="39" t="s">
        <v>244</v>
      </c>
      <c r="J2312" s="44">
        <v>38.06</v>
      </c>
      <c r="K2312" s="39" t="s">
        <v>100</v>
      </c>
      <c r="L2312" s="39" t="s">
        <v>60</v>
      </c>
      <c r="M2312" s="39" t="str">
        <f>+VLOOKUP(C2312/1,Map!A:B,2,FALSE)</f>
        <v>Other revenue - late payment charge</v>
      </c>
      <c r="N2312" s="39" t="str">
        <f>+VLOOKUP(L2312/1,Map!E:G,3,FALSE)</f>
        <v>KY-CENTRAL</v>
      </c>
    </row>
    <row r="2313" spans="1:14" hidden="1">
      <c r="A2313" s="39" t="s">
        <v>95</v>
      </c>
      <c r="B2313" s="39" t="s">
        <v>96</v>
      </c>
      <c r="C2313" s="39" t="s">
        <v>56</v>
      </c>
      <c r="D2313" s="43">
        <v>43280</v>
      </c>
      <c r="E2313" s="39" t="s">
        <v>35</v>
      </c>
      <c r="F2313" s="39" t="s">
        <v>48</v>
      </c>
      <c r="G2313" s="39" t="s">
        <v>275</v>
      </c>
      <c r="H2313" s="39" t="s">
        <v>1862</v>
      </c>
      <c r="I2313" s="39" t="s">
        <v>99</v>
      </c>
      <c r="J2313" s="44">
        <v>-2303.77</v>
      </c>
      <c r="K2313" s="39" t="s">
        <v>100</v>
      </c>
      <c r="L2313" s="39" t="s">
        <v>60</v>
      </c>
      <c r="M2313" s="39" t="str">
        <f>+VLOOKUP(C2313/1,Map!A:B,2,FALSE)</f>
        <v>Other revenue - late payment charge</v>
      </c>
      <c r="N2313" s="39" t="str">
        <f>+VLOOKUP(L2313/1,Map!E:G,3,FALSE)</f>
        <v>KY-CENTRAL</v>
      </c>
    </row>
    <row r="2314" spans="1:14" hidden="1">
      <c r="A2314" s="39" t="s">
        <v>95</v>
      </c>
      <c r="B2314" s="39" t="s">
        <v>96</v>
      </c>
      <c r="C2314" s="39" t="s">
        <v>56</v>
      </c>
      <c r="D2314" s="43">
        <v>43280</v>
      </c>
      <c r="E2314" s="39" t="s">
        <v>35</v>
      </c>
      <c r="F2314" s="39" t="s">
        <v>48</v>
      </c>
      <c r="G2314" s="39" t="s">
        <v>275</v>
      </c>
      <c r="H2314" s="39" t="s">
        <v>1862</v>
      </c>
      <c r="I2314" s="39" t="s">
        <v>99</v>
      </c>
      <c r="J2314" s="44">
        <v>-316.95999999999998</v>
      </c>
      <c r="K2314" s="39" t="s">
        <v>100</v>
      </c>
      <c r="L2314" s="39" t="s">
        <v>62</v>
      </c>
      <c r="M2314" s="39" t="str">
        <f>+VLOOKUP(C2314/1,Map!A:B,2,FALSE)</f>
        <v>Other revenue - late payment charge</v>
      </c>
      <c r="N2314" s="39" t="str">
        <f>+VLOOKUP(L2314/1,Map!E:G,3,FALSE)</f>
        <v>KY- E ROCKCASTE WTR</v>
      </c>
    </row>
    <row r="2315" spans="1:14" hidden="1">
      <c r="A2315" s="39" t="s">
        <v>95</v>
      </c>
      <c r="B2315" s="39" t="s">
        <v>96</v>
      </c>
      <c r="C2315" s="39" t="s">
        <v>56</v>
      </c>
      <c r="D2315" s="43">
        <v>43279</v>
      </c>
      <c r="E2315" s="39" t="s">
        <v>35</v>
      </c>
      <c r="F2315" s="39" t="s">
        <v>48</v>
      </c>
      <c r="G2315" s="39" t="s">
        <v>275</v>
      </c>
      <c r="H2315" s="39" t="s">
        <v>1863</v>
      </c>
      <c r="I2315" s="39" t="s">
        <v>244</v>
      </c>
      <c r="J2315" s="44">
        <v>1.91</v>
      </c>
      <c r="K2315" s="39" t="s">
        <v>100</v>
      </c>
      <c r="L2315" s="39" t="s">
        <v>60</v>
      </c>
      <c r="M2315" s="39" t="str">
        <f>+VLOOKUP(C2315/1,Map!A:B,2,FALSE)</f>
        <v>Other revenue - late payment charge</v>
      </c>
      <c r="N2315" s="39" t="str">
        <f>+VLOOKUP(L2315/1,Map!E:G,3,FALSE)</f>
        <v>KY-CENTRAL</v>
      </c>
    </row>
    <row r="2316" spans="1:14" hidden="1">
      <c r="A2316" s="39" t="s">
        <v>95</v>
      </c>
      <c r="B2316" s="39" t="s">
        <v>96</v>
      </c>
      <c r="C2316" s="39" t="s">
        <v>56</v>
      </c>
      <c r="D2316" s="43">
        <v>43280</v>
      </c>
      <c r="E2316" s="39" t="s">
        <v>35</v>
      </c>
      <c r="F2316" s="39" t="s">
        <v>48</v>
      </c>
      <c r="G2316" s="39" t="s">
        <v>275</v>
      </c>
      <c r="H2316" s="39" t="s">
        <v>1864</v>
      </c>
      <c r="I2316" s="39" t="s">
        <v>244</v>
      </c>
      <c r="J2316" s="44">
        <v>40.03</v>
      </c>
      <c r="K2316" s="39" t="s">
        <v>100</v>
      </c>
      <c r="L2316" s="39" t="s">
        <v>60</v>
      </c>
      <c r="M2316" s="39" t="str">
        <f>+VLOOKUP(C2316/1,Map!A:B,2,FALSE)</f>
        <v>Other revenue - late payment charge</v>
      </c>
      <c r="N2316" s="39" t="str">
        <f>+VLOOKUP(L2316/1,Map!E:G,3,FALSE)</f>
        <v>KY-CENTRAL</v>
      </c>
    </row>
    <row r="2317" spans="1:14" hidden="1">
      <c r="A2317" s="39" t="s">
        <v>95</v>
      </c>
      <c r="B2317" s="39" t="s">
        <v>96</v>
      </c>
      <c r="C2317" s="39" t="s">
        <v>56</v>
      </c>
      <c r="D2317" s="43">
        <v>43279</v>
      </c>
      <c r="E2317" s="39" t="s">
        <v>35</v>
      </c>
      <c r="F2317" s="39" t="s">
        <v>48</v>
      </c>
      <c r="G2317" s="39" t="s">
        <v>275</v>
      </c>
      <c r="H2317" s="39" t="s">
        <v>1865</v>
      </c>
      <c r="I2317" s="39" t="s">
        <v>99</v>
      </c>
      <c r="J2317" s="44">
        <v>-35.619999999999997</v>
      </c>
      <c r="K2317" s="39" t="s">
        <v>100</v>
      </c>
      <c r="L2317" s="39" t="s">
        <v>60</v>
      </c>
      <c r="M2317" s="39" t="str">
        <f>+VLOOKUP(C2317/1,Map!A:B,2,FALSE)</f>
        <v>Other revenue - late payment charge</v>
      </c>
      <c r="N2317" s="39" t="str">
        <f>+VLOOKUP(L2317/1,Map!E:G,3,FALSE)</f>
        <v>KY-CENTRAL</v>
      </c>
    </row>
    <row r="2318" spans="1:14" hidden="1">
      <c r="A2318" s="39" t="s">
        <v>95</v>
      </c>
      <c r="B2318" s="39" t="s">
        <v>96</v>
      </c>
      <c r="C2318" s="39" t="s">
        <v>56</v>
      </c>
      <c r="D2318" s="43">
        <v>43280</v>
      </c>
      <c r="E2318" s="39" t="s">
        <v>35</v>
      </c>
      <c r="F2318" s="39" t="s">
        <v>48</v>
      </c>
      <c r="G2318" s="39" t="s">
        <v>275</v>
      </c>
      <c r="H2318" s="39" t="s">
        <v>1866</v>
      </c>
      <c r="I2318" s="39" t="s">
        <v>99</v>
      </c>
      <c r="J2318" s="44">
        <v>-184.21</v>
      </c>
      <c r="K2318" s="39" t="s">
        <v>100</v>
      </c>
      <c r="L2318" s="39" t="s">
        <v>60</v>
      </c>
      <c r="M2318" s="39" t="str">
        <f>+VLOOKUP(C2318/1,Map!A:B,2,FALSE)</f>
        <v>Other revenue - late payment charge</v>
      </c>
      <c r="N2318" s="39" t="str">
        <f>+VLOOKUP(L2318/1,Map!E:G,3,FALSE)</f>
        <v>KY-CENTRAL</v>
      </c>
    </row>
    <row r="2319" spans="1:14" hidden="1">
      <c r="A2319" s="39" t="s">
        <v>95</v>
      </c>
      <c r="B2319" s="39" t="s">
        <v>96</v>
      </c>
      <c r="C2319" s="39" t="s">
        <v>56</v>
      </c>
      <c r="D2319" s="43">
        <v>43283</v>
      </c>
      <c r="E2319" s="39" t="s">
        <v>35</v>
      </c>
      <c r="F2319" s="39" t="s">
        <v>49</v>
      </c>
      <c r="G2319" s="39" t="s">
        <v>275</v>
      </c>
      <c r="H2319" s="39" t="s">
        <v>1867</v>
      </c>
      <c r="I2319" s="39" t="s">
        <v>99</v>
      </c>
      <c r="J2319" s="44">
        <v>-0.97</v>
      </c>
      <c r="K2319" s="39" t="s">
        <v>100</v>
      </c>
      <c r="L2319" s="39" t="s">
        <v>64</v>
      </c>
      <c r="M2319" s="39" t="str">
        <f>+VLOOKUP(C2319/1,Map!A:B,2,FALSE)</f>
        <v>Other revenue - late payment charge</v>
      </c>
      <c r="N2319" s="39" t="str">
        <f>+VLOOKUP(L2319/1,Map!E:G,3,FALSE)</f>
        <v>KY-NORTH</v>
      </c>
    </row>
    <row r="2320" spans="1:14" hidden="1">
      <c r="A2320" s="39" t="s">
        <v>95</v>
      </c>
      <c r="B2320" s="39" t="s">
        <v>96</v>
      </c>
      <c r="C2320" s="39" t="s">
        <v>56</v>
      </c>
      <c r="D2320" s="43">
        <v>43283</v>
      </c>
      <c r="E2320" s="39" t="s">
        <v>35</v>
      </c>
      <c r="F2320" s="39" t="s">
        <v>49</v>
      </c>
      <c r="G2320" s="39" t="s">
        <v>275</v>
      </c>
      <c r="H2320" s="39" t="s">
        <v>1867</v>
      </c>
      <c r="I2320" s="39" t="s">
        <v>99</v>
      </c>
      <c r="J2320" s="44">
        <v>-30.83</v>
      </c>
      <c r="K2320" s="39" t="s">
        <v>100</v>
      </c>
      <c r="L2320" s="39" t="s">
        <v>62</v>
      </c>
      <c r="M2320" s="39" t="str">
        <f>+VLOOKUP(C2320/1,Map!A:B,2,FALSE)</f>
        <v>Other revenue - late payment charge</v>
      </c>
      <c r="N2320" s="39" t="str">
        <f>+VLOOKUP(L2320/1,Map!E:G,3,FALSE)</f>
        <v>KY- E ROCKCASTE WTR</v>
      </c>
    </row>
    <row r="2321" spans="1:14" hidden="1">
      <c r="A2321" s="39" t="s">
        <v>95</v>
      </c>
      <c r="B2321" s="39" t="s">
        <v>96</v>
      </c>
      <c r="C2321" s="39" t="s">
        <v>56</v>
      </c>
      <c r="D2321" s="43">
        <v>43283</v>
      </c>
      <c r="E2321" s="39" t="s">
        <v>35</v>
      </c>
      <c r="F2321" s="39" t="s">
        <v>49</v>
      </c>
      <c r="G2321" s="39" t="s">
        <v>275</v>
      </c>
      <c r="H2321" s="39" t="s">
        <v>1867</v>
      </c>
      <c r="I2321" s="39" t="s">
        <v>99</v>
      </c>
      <c r="J2321" s="44">
        <v>-1366.98</v>
      </c>
      <c r="K2321" s="39" t="s">
        <v>100</v>
      </c>
      <c r="L2321" s="39" t="s">
        <v>60</v>
      </c>
      <c r="M2321" s="39" t="str">
        <f>+VLOOKUP(C2321/1,Map!A:B,2,FALSE)</f>
        <v>Other revenue - late payment charge</v>
      </c>
      <c r="N2321" s="39" t="str">
        <f>+VLOOKUP(L2321/1,Map!E:G,3,FALSE)</f>
        <v>KY-CENTRAL</v>
      </c>
    </row>
    <row r="2322" spans="1:14" hidden="1">
      <c r="A2322" s="39" t="s">
        <v>95</v>
      </c>
      <c r="B2322" s="39" t="s">
        <v>96</v>
      </c>
      <c r="C2322" s="39" t="s">
        <v>56</v>
      </c>
      <c r="D2322" s="43">
        <v>43280</v>
      </c>
      <c r="E2322" s="39" t="s">
        <v>35</v>
      </c>
      <c r="F2322" s="39" t="s">
        <v>48</v>
      </c>
      <c r="G2322" s="39" t="s">
        <v>275</v>
      </c>
      <c r="H2322" s="39" t="s">
        <v>1868</v>
      </c>
      <c r="I2322" s="39" t="s">
        <v>244</v>
      </c>
      <c r="J2322" s="44">
        <v>3.1</v>
      </c>
      <c r="K2322" s="39" t="s">
        <v>100</v>
      </c>
      <c r="L2322" s="39" t="s">
        <v>60</v>
      </c>
      <c r="M2322" s="39" t="str">
        <f>+VLOOKUP(C2322/1,Map!A:B,2,FALSE)</f>
        <v>Other revenue - late payment charge</v>
      </c>
      <c r="N2322" s="39" t="str">
        <f>+VLOOKUP(L2322/1,Map!E:G,3,FALSE)</f>
        <v>KY-CENTRAL</v>
      </c>
    </row>
    <row r="2323" spans="1:14" hidden="1">
      <c r="A2323" s="39" t="s">
        <v>95</v>
      </c>
      <c r="B2323" s="39" t="s">
        <v>96</v>
      </c>
      <c r="C2323" s="39" t="s">
        <v>56</v>
      </c>
      <c r="D2323" s="43">
        <v>43281</v>
      </c>
      <c r="E2323" s="39" t="s">
        <v>35</v>
      </c>
      <c r="F2323" s="39" t="s">
        <v>48</v>
      </c>
      <c r="G2323" s="39" t="s">
        <v>275</v>
      </c>
      <c r="H2323" s="39" t="s">
        <v>1869</v>
      </c>
      <c r="I2323" s="39" t="s">
        <v>244</v>
      </c>
      <c r="J2323" s="44">
        <v>79.209999999999994</v>
      </c>
      <c r="K2323" s="39" t="s">
        <v>100</v>
      </c>
      <c r="L2323" s="39" t="s">
        <v>60</v>
      </c>
      <c r="M2323" s="39" t="str">
        <f>+VLOOKUP(C2323/1,Map!A:B,2,FALSE)</f>
        <v>Other revenue - late payment charge</v>
      </c>
      <c r="N2323" s="39" t="str">
        <f>+VLOOKUP(L2323/1,Map!E:G,3,FALSE)</f>
        <v>KY-CENTRAL</v>
      </c>
    </row>
    <row r="2324" spans="1:14" hidden="1">
      <c r="A2324" s="39" t="s">
        <v>95</v>
      </c>
      <c r="B2324" s="39" t="s">
        <v>96</v>
      </c>
      <c r="C2324" s="39" t="s">
        <v>56</v>
      </c>
      <c r="D2324" s="43">
        <v>43281</v>
      </c>
      <c r="E2324" s="39" t="s">
        <v>35</v>
      </c>
      <c r="F2324" s="39" t="s">
        <v>48</v>
      </c>
      <c r="G2324" s="39" t="s">
        <v>275</v>
      </c>
      <c r="H2324" s="39" t="s">
        <v>1869</v>
      </c>
      <c r="I2324" s="39" t="s">
        <v>244</v>
      </c>
      <c r="J2324" s="44">
        <v>2.19</v>
      </c>
      <c r="K2324" s="39" t="s">
        <v>100</v>
      </c>
      <c r="L2324" s="39" t="s">
        <v>64</v>
      </c>
      <c r="M2324" s="39" t="str">
        <f>+VLOOKUP(C2324/1,Map!A:B,2,FALSE)</f>
        <v>Other revenue - late payment charge</v>
      </c>
      <c r="N2324" s="39" t="str">
        <f>+VLOOKUP(L2324/1,Map!E:G,3,FALSE)</f>
        <v>KY-NORTH</v>
      </c>
    </row>
    <row r="2325" spans="1:14" hidden="1">
      <c r="A2325" s="39" t="s">
        <v>95</v>
      </c>
      <c r="B2325" s="39" t="s">
        <v>96</v>
      </c>
      <c r="C2325" s="39" t="s">
        <v>56</v>
      </c>
      <c r="D2325" s="43">
        <v>43283</v>
      </c>
      <c r="E2325" s="39" t="s">
        <v>35</v>
      </c>
      <c r="F2325" s="39" t="s">
        <v>49</v>
      </c>
      <c r="G2325" s="39" t="s">
        <v>275</v>
      </c>
      <c r="H2325" s="39" t="s">
        <v>1870</v>
      </c>
      <c r="I2325" s="39" t="s">
        <v>244</v>
      </c>
      <c r="J2325" s="44">
        <v>1.38</v>
      </c>
      <c r="K2325" s="39" t="s">
        <v>100</v>
      </c>
      <c r="L2325" s="39" t="s">
        <v>64</v>
      </c>
      <c r="M2325" s="39" t="str">
        <f>+VLOOKUP(C2325/1,Map!A:B,2,FALSE)</f>
        <v>Other revenue - late payment charge</v>
      </c>
      <c r="N2325" s="39" t="str">
        <f>+VLOOKUP(L2325/1,Map!E:G,3,FALSE)</f>
        <v>KY-NORTH</v>
      </c>
    </row>
    <row r="2326" spans="1:14" hidden="1">
      <c r="A2326" s="39" t="s">
        <v>95</v>
      </c>
      <c r="B2326" s="39" t="s">
        <v>96</v>
      </c>
      <c r="C2326" s="39" t="s">
        <v>56</v>
      </c>
      <c r="D2326" s="43">
        <v>43283</v>
      </c>
      <c r="E2326" s="39" t="s">
        <v>35</v>
      </c>
      <c r="F2326" s="39" t="s">
        <v>49</v>
      </c>
      <c r="G2326" s="39" t="s">
        <v>275</v>
      </c>
      <c r="H2326" s="39" t="s">
        <v>1870</v>
      </c>
      <c r="I2326" s="39" t="s">
        <v>244</v>
      </c>
      <c r="J2326" s="44">
        <v>0.88</v>
      </c>
      <c r="K2326" s="39" t="s">
        <v>100</v>
      </c>
      <c r="L2326" s="39" t="s">
        <v>58</v>
      </c>
      <c r="M2326" s="39" t="str">
        <f>+VLOOKUP(C2326/1,Map!A:B,2,FALSE)</f>
        <v>Other revenue - late payment charge</v>
      </c>
      <c r="N2326" s="39" t="str">
        <f>+VLOOKUP(L2326/1,Map!E:G,3,FALSE)</f>
        <v>KY-CORPORATE</v>
      </c>
    </row>
    <row r="2327" spans="1:14" hidden="1">
      <c r="A2327" s="39" t="s">
        <v>95</v>
      </c>
      <c r="B2327" s="39" t="s">
        <v>96</v>
      </c>
      <c r="C2327" s="39" t="s">
        <v>56</v>
      </c>
      <c r="D2327" s="43">
        <v>43283</v>
      </c>
      <c r="E2327" s="39" t="s">
        <v>35</v>
      </c>
      <c r="F2327" s="39" t="s">
        <v>49</v>
      </c>
      <c r="G2327" s="39" t="s">
        <v>275</v>
      </c>
      <c r="H2327" s="39" t="s">
        <v>1870</v>
      </c>
      <c r="I2327" s="39" t="s">
        <v>244</v>
      </c>
      <c r="J2327" s="44">
        <v>26.03</v>
      </c>
      <c r="K2327" s="39" t="s">
        <v>100</v>
      </c>
      <c r="L2327" s="39" t="s">
        <v>60</v>
      </c>
      <c r="M2327" s="39" t="str">
        <f>+VLOOKUP(C2327/1,Map!A:B,2,FALSE)</f>
        <v>Other revenue - late payment charge</v>
      </c>
      <c r="N2327" s="39" t="str">
        <f>+VLOOKUP(L2327/1,Map!E:G,3,FALSE)</f>
        <v>KY-CENTRAL</v>
      </c>
    </row>
    <row r="2328" spans="1:14" hidden="1">
      <c r="A2328" s="39" t="s">
        <v>95</v>
      </c>
      <c r="B2328" s="39" t="s">
        <v>96</v>
      </c>
      <c r="C2328" s="39" t="s">
        <v>56</v>
      </c>
      <c r="D2328" s="43">
        <v>43281</v>
      </c>
      <c r="E2328" s="39" t="s">
        <v>35</v>
      </c>
      <c r="F2328" s="39" t="s">
        <v>48</v>
      </c>
      <c r="G2328" s="39" t="s">
        <v>275</v>
      </c>
      <c r="H2328" s="39" t="s">
        <v>1871</v>
      </c>
      <c r="I2328" s="39" t="s">
        <v>99</v>
      </c>
      <c r="J2328" s="44">
        <v>-2.19</v>
      </c>
      <c r="K2328" s="39" t="s">
        <v>100</v>
      </c>
      <c r="L2328" s="39" t="s">
        <v>64</v>
      </c>
      <c r="M2328" s="39" t="str">
        <f>+VLOOKUP(C2328/1,Map!A:B,2,FALSE)</f>
        <v>Other revenue - late payment charge</v>
      </c>
      <c r="N2328" s="39" t="str">
        <f>+VLOOKUP(L2328/1,Map!E:G,3,FALSE)</f>
        <v>KY-NORTH</v>
      </c>
    </row>
    <row r="2329" spans="1:14" hidden="1">
      <c r="A2329" s="39" t="s">
        <v>95</v>
      </c>
      <c r="B2329" s="39" t="s">
        <v>96</v>
      </c>
      <c r="C2329" s="39" t="s">
        <v>56</v>
      </c>
      <c r="D2329" s="43">
        <v>43281</v>
      </c>
      <c r="E2329" s="39" t="s">
        <v>35</v>
      </c>
      <c r="F2329" s="39" t="s">
        <v>48</v>
      </c>
      <c r="G2329" s="39" t="s">
        <v>275</v>
      </c>
      <c r="H2329" s="39" t="s">
        <v>1871</v>
      </c>
      <c r="I2329" s="39" t="s">
        <v>99</v>
      </c>
      <c r="J2329" s="44">
        <v>-2.0499999999999998</v>
      </c>
      <c r="K2329" s="39" t="s">
        <v>100</v>
      </c>
      <c r="L2329" s="39" t="s">
        <v>62</v>
      </c>
      <c r="M2329" s="39" t="str">
        <f>+VLOOKUP(C2329/1,Map!A:B,2,FALSE)</f>
        <v>Other revenue - late payment charge</v>
      </c>
      <c r="N2329" s="39" t="str">
        <f>+VLOOKUP(L2329/1,Map!E:G,3,FALSE)</f>
        <v>KY- E ROCKCASTE WTR</v>
      </c>
    </row>
    <row r="2330" spans="1:14" hidden="1">
      <c r="A2330" s="39" t="s">
        <v>95</v>
      </c>
      <c r="B2330" s="39" t="s">
        <v>96</v>
      </c>
      <c r="C2330" s="39" t="s">
        <v>56</v>
      </c>
      <c r="D2330" s="43">
        <v>43283</v>
      </c>
      <c r="E2330" s="39" t="s">
        <v>35</v>
      </c>
      <c r="F2330" s="39" t="s">
        <v>49</v>
      </c>
      <c r="G2330" s="39" t="s">
        <v>275</v>
      </c>
      <c r="H2330" s="39" t="s">
        <v>1872</v>
      </c>
      <c r="I2330" s="39" t="s">
        <v>99</v>
      </c>
      <c r="J2330" s="44">
        <v>-32.21</v>
      </c>
      <c r="K2330" s="39" t="s">
        <v>100</v>
      </c>
      <c r="L2330" s="39" t="s">
        <v>60</v>
      </c>
      <c r="M2330" s="39" t="str">
        <f>+VLOOKUP(C2330/1,Map!A:B,2,FALSE)</f>
        <v>Other revenue - late payment charge</v>
      </c>
      <c r="N2330" s="39" t="str">
        <f>+VLOOKUP(L2330/1,Map!E:G,3,FALSE)</f>
        <v>KY-CENTRAL</v>
      </c>
    </row>
    <row r="2331" spans="1:14" hidden="1">
      <c r="A2331" s="39" t="s">
        <v>95</v>
      </c>
      <c r="B2331" s="39" t="s">
        <v>96</v>
      </c>
      <c r="C2331" s="39" t="s">
        <v>56</v>
      </c>
      <c r="D2331" s="43">
        <v>43284</v>
      </c>
      <c r="E2331" s="39" t="s">
        <v>35</v>
      </c>
      <c r="F2331" s="39" t="s">
        <v>49</v>
      </c>
      <c r="G2331" s="39" t="s">
        <v>275</v>
      </c>
      <c r="H2331" s="39" t="s">
        <v>1873</v>
      </c>
      <c r="I2331" s="39" t="s">
        <v>99</v>
      </c>
      <c r="J2331" s="44">
        <v>-2.98</v>
      </c>
      <c r="K2331" s="39" t="s">
        <v>100</v>
      </c>
      <c r="L2331" s="39" t="s">
        <v>64</v>
      </c>
      <c r="M2331" s="39" t="str">
        <f>+VLOOKUP(C2331/1,Map!A:B,2,FALSE)</f>
        <v>Other revenue - late payment charge</v>
      </c>
      <c r="N2331" s="39" t="str">
        <f>+VLOOKUP(L2331/1,Map!E:G,3,FALSE)</f>
        <v>KY-NORTH</v>
      </c>
    </row>
    <row r="2332" spans="1:14" hidden="1">
      <c r="A2332" s="39" t="s">
        <v>95</v>
      </c>
      <c r="B2332" s="39" t="s">
        <v>96</v>
      </c>
      <c r="C2332" s="39" t="s">
        <v>56</v>
      </c>
      <c r="D2332" s="43">
        <v>43284</v>
      </c>
      <c r="E2332" s="39" t="s">
        <v>35</v>
      </c>
      <c r="F2332" s="39" t="s">
        <v>49</v>
      </c>
      <c r="G2332" s="39" t="s">
        <v>275</v>
      </c>
      <c r="H2332" s="39" t="s">
        <v>1873</v>
      </c>
      <c r="I2332" s="39" t="s">
        <v>99</v>
      </c>
      <c r="J2332" s="44">
        <v>-4118.7299999999996</v>
      </c>
      <c r="K2332" s="39" t="s">
        <v>100</v>
      </c>
      <c r="L2332" s="39" t="s">
        <v>60</v>
      </c>
      <c r="M2332" s="39" t="str">
        <f>+VLOOKUP(C2332/1,Map!A:B,2,FALSE)</f>
        <v>Other revenue - late payment charge</v>
      </c>
      <c r="N2332" s="39" t="str">
        <f>+VLOOKUP(L2332/1,Map!E:G,3,FALSE)</f>
        <v>KY-CENTRAL</v>
      </c>
    </row>
    <row r="2333" spans="1:14" hidden="1">
      <c r="A2333" s="39" t="s">
        <v>95</v>
      </c>
      <c r="B2333" s="39" t="s">
        <v>96</v>
      </c>
      <c r="C2333" s="39" t="s">
        <v>56</v>
      </c>
      <c r="D2333" s="43">
        <v>43284</v>
      </c>
      <c r="E2333" s="39" t="s">
        <v>35</v>
      </c>
      <c r="F2333" s="39" t="s">
        <v>49</v>
      </c>
      <c r="G2333" s="39" t="s">
        <v>275</v>
      </c>
      <c r="H2333" s="39" t="s">
        <v>1874</v>
      </c>
      <c r="I2333" s="39" t="s">
        <v>244</v>
      </c>
      <c r="J2333" s="44">
        <v>8.5399999999999991</v>
      </c>
      <c r="K2333" s="39" t="s">
        <v>100</v>
      </c>
      <c r="L2333" s="39" t="s">
        <v>64</v>
      </c>
      <c r="M2333" s="39" t="str">
        <f>+VLOOKUP(C2333/1,Map!A:B,2,FALSE)</f>
        <v>Other revenue - late payment charge</v>
      </c>
      <c r="N2333" s="39" t="str">
        <f>+VLOOKUP(L2333/1,Map!E:G,3,FALSE)</f>
        <v>KY-NORTH</v>
      </c>
    </row>
    <row r="2334" spans="1:14" hidden="1">
      <c r="A2334" s="39" t="s">
        <v>95</v>
      </c>
      <c r="B2334" s="39" t="s">
        <v>96</v>
      </c>
      <c r="C2334" s="39" t="s">
        <v>56</v>
      </c>
      <c r="D2334" s="43">
        <v>43284</v>
      </c>
      <c r="E2334" s="39" t="s">
        <v>35</v>
      </c>
      <c r="F2334" s="39" t="s">
        <v>49</v>
      </c>
      <c r="G2334" s="39" t="s">
        <v>275</v>
      </c>
      <c r="H2334" s="39" t="s">
        <v>1875</v>
      </c>
      <c r="I2334" s="39" t="s">
        <v>244</v>
      </c>
      <c r="J2334" s="44">
        <v>59.75</v>
      </c>
      <c r="K2334" s="39" t="s">
        <v>100</v>
      </c>
      <c r="L2334" s="39" t="s">
        <v>60</v>
      </c>
      <c r="M2334" s="39" t="str">
        <f>+VLOOKUP(C2334/1,Map!A:B,2,FALSE)</f>
        <v>Other revenue - late payment charge</v>
      </c>
      <c r="N2334" s="39" t="str">
        <f>+VLOOKUP(L2334/1,Map!E:G,3,FALSE)</f>
        <v>KY-CENTRAL</v>
      </c>
    </row>
    <row r="2335" spans="1:14" hidden="1">
      <c r="A2335" s="39" t="s">
        <v>95</v>
      </c>
      <c r="B2335" s="39" t="s">
        <v>96</v>
      </c>
      <c r="C2335" s="39" t="s">
        <v>56</v>
      </c>
      <c r="D2335" s="43">
        <v>43285</v>
      </c>
      <c r="E2335" s="39" t="s">
        <v>35</v>
      </c>
      <c r="F2335" s="39" t="s">
        <v>49</v>
      </c>
      <c r="G2335" s="39" t="s">
        <v>275</v>
      </c>
      <c r="H2335" s="39" t="s">
        <v>1876</v>
      </c>
      <c r="I2335" s="39" t="s">
        <v>99</v>
      </c>
      <c r="J2335" s="44">
        <v>-131.53</v>
      </c>
      <c r="K2335" s="39" t="s">
        <v>100</v>
      </c>
      <c r="L2335" s="39" t="s">
        <v>58</v>
      </c>
      <c r="M2335" s="39" t="str">
        <f>+VLOOKUP(C2335/1,Map!A:B,2,FALSE)</f>
        <v>Other revenue - late payment charge</v>
      </c>
      <c r="N2335" s="39" t="str">
        <f>+VLOOKUP(L2335/1,Map!E:G,3,FALSE)</f>
        <v>KY-CORPORATE</v>
      </c>
    </row>
    <row r="2336" spans="1:14" hidden="1">
      <c r="A2336" s="39" t="s">
        <v>95</v>
      </c>
      <c r="B2336" s="39" t="s">
        <v>96</v>
      </c>
      <c r="C2336" s="39" t="s">
        <v>56</v>
      </c>
      <c r="D2336" s="43">
        <v>43285</v>
      </c>
      <c r="E2336" s="39" t="s">
        <v>35</v>
      </c>
      <c r="F2336" s="39" t="s">
        <v>49</v>
      </c>
      <c r="G2336" s="39" t="s">
        <v>275</v>
      </c>
      <c r="H2336" s="39" t="s">
        <v>1876</v>
      </c>
      <c r="I2336" s="39" t="s">
        <v>99</v>
      </c>
      <c r="J2336" s="44">
        <v>-441.8</v>
      </c>
      <c r="K2336" s="39" t="s">
        <v>100</v>
      </c>
      <c r="L2336" s="39" t="s">
        <v>64</v>
      </c>
      <c r="M2336" s="39" t="str">
        <f>+VLOOKUP(C2336/1,Map!A:B,2,FALSE)</f>
        <v>Other revenue - late payment charge</v>
      </c>
      <c r="N2336" s="39" t="str">
        <f>+VLOOKUP(L2336/1,Map!E:G,3,FALSE)</f>
        <v>KY-NORTH</v>
      </c>
    </row>
    <row r="2337" spans="1:14" hidden="1">
      <c r="A2337" s="39" t="s">
        <v>95</v>
      </c>
      <c r="B2337" s="39" t="s">
        <v>96</v>
      </c>
      <c r="C2337" s="39" t="s">
        <v>56</v>
      </c>
      <c r="D2337" s="43">
        <v>43285</v>
      </c>
      <c r="E2337" s="39" t="s">
        <v>35</v>
      </c>
      <c r="F2337" s="39" t="s">
        <v>49</v>
      </c>
      <c r="G2337" s="39" t="s">
        <v>275</v>
      </c>
      <c r="H2337" s="39" t="s">
        <v>1876</v>
      </c>
      <c r="I2337" s="39" t="s">
        <v>99</v>
      </c>
      <c r="J2337" s="44">
        <v>-4432.7700000000004</v>
      </c>
      <c r="K2337" s="39" t="s">
        <v>100</v>
      </c>
      <c r="L2337" s="39" t="s">
        <v>60</v>
      </c>
      <c r="M2337" s="39" t="str">
        <f>+VLOOKUP(C2337/1,Map!A:B,2,FALSE)</f>
        <v>Other revenue - late payment charge</v>
      </c>
      <c r="N2337" s="39" t="str">
        <f>+VLOOKUP(L2337/1,Map!E:G,3,FALSE)</f>
        <v>KY-CENTRAL</v>
      </c>
    </row>
    <row r="2338" spans="1:14" hidden="1">
      <c r="A2338" s="39" t="s">
        <v>95</v>
      </c>
      <c r="B2338" s="39" t="s">
        <v>96</v>
      </c>
      <c r="C2338" s="39" t="s">
        <v>56</v>
      </c>
      <c r="D2338" s="43">
        <v>43283</v>
      </c>
      <c r="E2338" s="39" t="s">
        <v>35</v>
      </c>
      <c r="F2338" s="39" t="s">
        <v>49</v>
      </c>
      <c r="G2338" s="39" t="s">
        <v>275</v>
      </c>
      <c r="H2338" s="39" t="s">
        <v>1877</v>
      </c>
      <c r="I2338" s="39" t="s">
        <v>244</v>
      </c>
      <c r="J2338" s="44">
        <v>5.86</v>
      </c>
      <c r="K2338" s="39" t="s">
        <v>100</v>
      </c>
      <c r="L2338" s="39" t="s">
        <v>60</v>
      </c>
      <c r="M2338" s="39" t="str">
        <f>+VLOOKUP(C2338/1,Map!A:B,2,FALSE)</f>
        <v>Other revenue - late payment charge</v>
      </c>
      <c r="N2338" s="39" t="str">
        <f>+VLOOKUP(L2338/1,Map!E:G,3,FALSE)</f>
        <v>KY-CENTRAL</v>
      </c>
    </row>
    <row r="2339" spans="1:14" hidden="1">
      <c r="A2339" s="39" t="s">
        <v>95</v>
      </c>
      <c r="B2339" s="39" t="s">
        <v>96</v>
      </c>
      <c r="C2339" s="39" t="s">
        <v>56</v>
      </c>
      <c r="D2339" s="43">
        <v>43284</v>
      </c>
      <c r="E2339" s="39" t="s">
        <v>35</v>
      </c>
      <c r="F2339" s="39" t="s">
        <v>49</v>
      </c>
      <c r="G2339" s="39" t="s">
        <v>275</v>
      </c>
      <c r="H2339" s="39" t="s">
        <v>1878</v>
      </c>
      <c r="I2339" s="39" t="s">
        <v>244</v>
      </c>
      <c r="J2339" s="44">
        <v>97.03</v>
      </c>
      <c r="K2339" s="39" t="s">
        <v>100</v>
      </c>
      <c r="L2339" s="39" t="s">
        <v>60</v>
      </c>
      <c r="M2339" s="39" t="str">
        <f>+VLOOKUP(C2339/1,Map!A:B,2,FALSE)</f>
        <v>Other revenue - late payment charge</v>
      </c>
      <c r="N2339" s="39" t="str">
        <f>+VLOOKUP(L2339/1,Map!E:G,3,FALSE)</f>
        <v>KY-CENTRAL</v>
      </c>
    </row>
    <row r="2340" spans="1:14" hidden="1">
      <c r="A2340" s="39" t="s">
        <v>95</v>
      </c>
      <c r="B2340" s="39" t="s">
        <v>96</v>
      </c>
      <c r="C2340" s="39" t="s">
        <v>56</v>
      </c>
      <c r="D2340" s="43">
        <v>43286</v>
      </c>
      <c r="E2340" s="39" t="s">
        <v>35</v>
      </c>
      <c r="F2340" s="39" t="s">
        <v>49</v>
      </c>
      <c r="G2340" s="39" t="s">
        <v>275</v>
      </c>
      <c r="H2340" s="39" t="s">
        <v>1879</v>
      </c>
      <c r="I2340" s="39" t="s">
        <v>244</v>
      </c>
      <c r="J2340" s="44">
        <v>70.02</v>
      </c>
      <c r="K2340" s="39" t="s">
        <v>100</v>
      </c>
      <c r="L2340" s="39" t="s">
        <v>60</v>
      </c>
      <c r="M2340" s="39" t="str">
        <f>+VLOOKUP(C2340/1,Map!A:B,2,FALSE)</f>
        <v>Other revenue - late payment charge</v>
      </c>
      <c r="N2340" s="39" t="str">
        <f>+VLOOKUP(L2340/1,Map!E:G,3,FALSE)</f>
        <v>KY-CENTRAL</v>
      </c>
    </row>
    <row r="2341" spans="1:14" hidden="1">
      <c r="A2341" s="39" t="s">
        <v>95</v>
      </c>
      <c r="B2341" s="39" t="s">
        <v>96</v>
      </c>
      <c r="C2341" s="39" t="s">
        <v>56</v>
      </c>
      <c r="D2341" s="43">
        <v>43284</v>
      </c>
      <c r="E2341" s="39" t="s">
        <v>35</v>
      </c>
      <c r="F2341" s="39" t="s">
        <v>49</v>
      </c>
      <c r="G2341" s="39" t="s">
        <v>275</v>
      </c>
      <c r="H2341" s="39" t="s">
        <v>1880</v>
      </c>
      <c r="I2341" s="39" t="s">
        <v>99</v>
      </c>
      <c r="J2341" s="44">
        <v>-6.45</v>
      </c>
      <c r="K2341" s="39" t="s">
        <v>100</v>
      </c>
      <c r="L2341" s="39" t="s">
        <v>60</v>
      </c>
      <c r="M2341" s="39" t="str">
        <f>+VLOOKUP(C2341/1,Map!A:B,2,FALSE)</f>
        <v>Other revenue - late payment charge</v>
      </c>
      <c r="N2341" s="39" t="str">
        <f>+VLOOKUP(L2341/1,Map!E:G,3,FALSE)</f>
        <v>KY-CENTRAL</v>
      </c>
    </row>
    <row r="2342" spans="1:14" hidden="1">
      <c r="A2342" s="39" t="s">
        <v>95</v>
      </c>
      <c r="B2342" s="39" t="s">
        <v>96</v>
      </c>
      <c r="C2342" s="39" t="s">
        <v>56</v>
      </c>
      <c r="D2342" s="43">
        <v>43285</v>
      </c>
      <c r="E2342" s="39" t="s">
        <v>35</v>
      </c>
      <c r="F2342" s="39" t="s">
        <v>49</v>
      </c>
      <c r="G2342" s="39" t="s">
        <v>275</v>
      </c>
      <c r="H2342" s="39" t="s">
        <v>1881</v>
      </c>
      <c r="I2342" s="39" t="s">
        <v>99</v>
      </c>
      <c r="J2342" s="44">
        <v>-0.28000000000000003</v>
      </c>
      <c r="K2342" s="39" t="s">
        <v>100</v>
      </c>
      <c r="L2342" s="39" t="s">
        <v>60</v>
      </c>
      <c r="M2342" s="39" t="str">
        <f>+VLOOKUP(C2342/1,Map!A:B,2,FALSE)</f>
        <v>Other revenue - late payment charge</v>
      </c>
      <c r="N2342" s="39" t="str">
        <f>+VLOOKUP(L2342/1,Map!E:G,3,FALSE)</f>
        <v>KY-CENTRAL</v>
      </c>
    </row>
    <row r="2343" spans="1:14" hidden="1">
      <c r="A2343" s="39" t="s">
        <v>95</v>
      </c>
      <c r="B2343" s="39" t="s">
        <v>96</v>
      </c>
      <c r="C2343" s="39" t="s">
        <v>56</v>
      </c>
      <c r="D2343" s="43">
        <v>43286</v>
      </c>
      <c r="E2343" s="39" t="s">
        <v>35</v>
      </c>
      <c r="F2343" s="39" t="s">
        <v>49</v>
      </c>
      <c r="G2343" s="39" t="s">
        <v>275</v>
      </c>
      <c r="H2343" s="39" t="s">
        <v>1882</v>
      </c>
      <c r="I2343" s="39" t="s">
        <v>99</v>
      </c>
      <c r="J2343" s="44">
        <v>-5.9</v>
      </c>
      <c r="K2343" s="39" t="s">
        <v>100</v>
      </c>
      <c r="L2343" s="39" t="s">
        <v>62</v>
      </c>
      <c r="M2343" s="39" t="str">
        <f>+VLOOKUP(C2343/1,Map!A:B,2,FALSE)</f>
        <v>Other revenue - late payment charge</v>
      </c>
      <c r="N2343" s="39" t="str">
        <f>+VLOOKUP(L2343/1,Map!E:G,3,FALSE)</f>
        <v>KY- E ROCKCASTE WTR</v>
      </c>
    </row>
    <row r="2344" spans="1:14" hidden="1">
      <c r="A2344" s="39" t="s">
        <v>95</v>
      </c>
      <c r="B2344" s="39" t="s">
        <v>96</v>
      </c>
      <c r="C2344" s="39" t="s">
        <v>56</v>
      </c>
      <c r="D2344" s="43">
        <v>43286</v>
      </c>
      <c r="E2344" s="39" t="s">
        <v>35</v>
      </c>
      <c r="F2344" s="39" t="s">
        <v>49</v>
      </c>
      <c r="G2344" s="39" t="s">
        <v>275</v>
      </c>
      <c r="H2344" s="39" t="s">
        <v>1883</v>
      </c>
      <c r="I2344" s="39" t="s">
        <v>99</v>
      </c>
      <c r="J2344" s="44">
        <v>-34.33</v>
      </c>
      <c r="K2344" s="39" t="s">
        <v>100</v>
      </c>
      <c r="L2344" s="39" t="s">
        <v>60</v>
      </c>
      <c r="M2344" s="39" t="str">
        <f>+VLOOKUP(C2344/1,Map!A:B,2,FALSE)</f>
        <v>Other revenue - late payment charge</v>
      </c>
      <c r="N2344" s="39" t="str">
        <f>+VLOOKUP(L2344/1,Map!E:G,3,FALSE)</f>
        <v>KY-CENTRAL</v>
      </c>
    </row>
    <row r="2345" spans="1:14" hidden="1">
      <c r="A2345" s="39" t="s">
        <v>95</v>
      </c>
      <c r="B2345" s="39" t="s">
        <v>96</v>
      </c>
      <c r="C2345" s="39" t="s">
        <v>56</v>
      </c>
      <c r="D2345" s="43">
        <v>43284</v>
      </c>
      <c r="E2345" s="39" t="s">
        <v>35</v>
      </c>
      <c r="F2345" s="39" t="s">
        <v>49</v>
      </c>
      <c r="G2345" s="39" t="s">
        <v>275</v>
      </c>
      <c r="H2345" s="39" t="s">
        <v>1884</v>
      </c>
      <c r="I2345" s="39" t="s">
        <v>99</v>
      </c>
      <c r="J2345" s="44">
        <v>-20.3</v>
      </c>
      <c r="K2345" s="39" t="s">
        <v>100</v>
      </c>
      <c r="L2345" s="39" t="s">
        <v>60</v>
      </c>
      <c r="M2345" s="39" t="str">
        <f>+VLOOKUP(C2345/1,Map!A:B,2,FALSE)</f>
        <v>Other revenue - late payment charge</v>
      </c>
      <c r="N2345" s="39" t="str">
        <f>+VLOOKUP(L2345/1,Map!E:G,3,FALSE)</f>
        <v>KY-CENTRAL</v>
      </c>
    </row>
    <row r="2346" spans="1:14" hidden="1">
      <c r="A2346" s="39" t="s">
        <v>95</v>
      </c>
      <c r="B2346" s="39" t="s">
        <v>96</v>
      </c>
      <c r="C2346" s="39" t="s">
        <v>56</v>
      </c>
      <c r="D2346" s="43">
        <v>43286</v>
      </c>
      <c r="E2346" s="39" t="s">
        <v>35</v>
      </c>
      <c r="F2346" s="39" t="s">
        <v>49</v>
      </c>
      <c r="G2346" s="39" t="s">
        <v>275</v>
      </c>
      <c r="H2346" s="39" t="s">
        <v>1885</v>
      </c>
      <c r="I2346" s="39" t="s">
        <v>244</v>
      </c>
      <c r="J2346" s="44">
        <v>0.83</v>
      </c>
      <c r="K2346" s="39" t="s">
        <v>100</v>
      </c>
      <c r="L2346" s="39" t="s">
        <v>60</v>
      </c>
      <c r="M2346" s="39" t="str">
        <f>+VLOOKUP(C2346/1,Map!A:B,2,FALSE)</f>
        <v>Other revenue - late payment charge</v>
      </c>
      <c r="N2346" s="39" t="str">
        <f>+VLOOKUP(L2346/1,Map!E:G,3,FALSE)</f>
        <v>KY-CENTRAL</v>
      </c>
    </row>
    <row r="2347" spans="1:14" hidden="1">
      <c r="A2347" s="39" t="s">
        <v>95</v>
      </c>
      <c r="B2347" s="39" t="s">
        <v>96</v>
      </c>
      <c r="C2347" s="39" t="s">
        <v>56</v>
      </c>
      <c r="D2347" s="43">
        <v>43286</v>
      </c>
      <c r="E2347" s="39" t="s">
        <v>35</v>
      </c>
      <c r="F2347" s="39" t="s">
        <v>49</v>
      </c>
      <c r="G2347" s="39" t="s">
        <v>275</v>
      </c>
      <c r="H2347" s="39" t="s">
        <v>1886</v>
      </c>
      <c r="I2347" s="39" t="s">
        <v>244</v>
      </c>
      <c r="J2347" s="44">
        <v>0.83</v>
      </c>
      <c r="K2347" s="39" t="s">
        <v>100</v>
      </c>
      <c r="L2347" s="39" t="s">
        <v>60</v>
      </c>
      <c r="M2347" s="39" t="str">
        <f>+VLOOKUP(C2347/1,Map!A:B,2,FALSE)</f>
        <v>Other revenue - late payment charge</v>
      </c>
      <c r="N2347" s="39" t="str">
        <f>+VLOOKUP(L2347/1,Map!E:G,3,FALSE)</f>
        <v>KY-CENTRAL</v>
      </c>
    </row>
    <row r="2348" spans="1:14" hidden="1">
      <c r="A2348" s="39" t="s">
        <v>95</v>
      </c>
      <c r="B2348" s="39" t="s">
        <v>96</v>
      </c>
      <c r="C2348" s="39" t="s">
        <v>56</v>
      </c>
      <c r="D2348" s="43">
        <v>43284</v>
      </c>
      <c r="E2348" s="39" t="s">
        <v>35</v>
      </c>
      <c r="F2348" s="39" t="s">
        <v>49</v>
      </c>
      <c r="G2348" s="39" t="s">
        <v>275</v>
      </c>
      <c r="H2348" s="39" t="s">
        <v>1887</v>
      </c>
      <c r="I2348" s="39" t="s">
        <v>244</v>
      </c>
      <c r="J2348" s="44">
        <v>4.5999999999999996</v>
      </c>
      <c r="K2348" s="39" t="s">
        <v>100</v>
      </c>
      <c r="L2348" s="39" t="s">
        <v>60</v>
      </c>
      <c r="M2348" s="39" t="str">
        <f>+VLOOKUP(C2348/1,Map!A:B,2,FALSE)</f>
        <v>Other revenue - late payment charge</v>
      </c>
      <c r="N2348" s="39" t="str">
        <f>+VLOOKUP(L2348/1,Map!E:G,3,FALSE)</f>
        <v>KY-CENTRAL</v>
      </c>
    </row>
    <row r="2349" spans="1:14" hidden="1">
      <c r="A2349" s="39" t="s">
        <v>95</v>
      </c>
      <c r="B2349" s="39" t="s">
        <v>96</v>
      </c>
      <c r="C2349" s="39" t="s">
        <v>56</v>
      </c>
      <c r="D2349" s="43">
        <v>43284</v>
      </c>
      <c r="E2349" s="39" t="s">
        <v>35</v>
      </c>
      <c r="F2349" s="39" t="s">
        <v>49</v>
      </c>
      <c r="G2349" s="39" t="s">
        <v>275</v>
      </c>
      <c r="H2349" s="39" t="s">
        <v>1888</v>
      </c>
      <c r="I2349" s="39" t="s">
        <v>244</v>
      </c>
      <c r="J2349" s="44">
        <v>3.41</v>
      </c>
      <c r="K2349" s="39" t="s">
        <v>100</v>
      </c>
      <c r="L2349" s="39" t="s">
        <v>60</v>
      </c>
      <c r="M2349" s="39" t="str">
        <f>+VLOOKUP(C2349/1,Map!A:B,2,FALSE)</f>
        <v>Other revenue - late payment charge</v>
      </c>
      <c r="N2349" s="39" t="str">
        <f>+VLOOKUP(L2349/1,Map!E:G,3,FALSE)</f>
        <v>KY-CENTRAL</v>
      </c>
    </row>
    <row r="2350" spans="1:14" hidden="1">
      <c r="A2350" s="39" t="s">
        <v>95</v>
      </c>
      <c r="B2350" s="39" t="s">
        <v>96</v>
      </c>
      <c r="C2350" s="39" t="s">
        <v>56</v>
      </c>
      <c r="D2350" s="43">
        <v>43284</v>
      </c>
      <c r="E2350" s="39" t="s">
        <v>35</v>
      </c>
      <c r="F2350" s="39" t="s">
        <v>49</v>
      </c>
      <c r="G2350" s="39" t="s">
        <v>275</v>
      </c>
      <c r="H2350" s="39" t="s">
        <v>1889</v>
      </c>
      <c r="I2350" s="39" t="s">
        <v>244</v>
      </c>
      <c r="J2350" s="44">
        <v>1.04</v>
      </c>
      <c r="K2350" s="39" t="s">
        <v>100</v>
      </c>
      <c r="L2350" s="39" t="s">
        <v>60</v>
      </c>
      <c r="M2350" s="39" t="str">
        <f>+VLOOKUP(C2350/1,Map!A:B,2,FALSE)</f>
        <v>Other revenue - late payment charge</v>
      </c>
      <c r="N2350" s="39" t="str">
        <f>+VLOOKUP(L2350/1,Map!E:G,3,FALSE)</f>
        <v>KY-CENTRAL</v>
      </c>
    </row>
    <row r="2351" spans="1:14" hidden="1">
      <c r="A2351" s="39" t="s">
        <v>95</v>
      </c>
      <c r="B2351" s="39" t="s">
        <v>96</v>
      </c>
      <c r="C2351" s="39" t="s">
        <v>56</v>
      </c>
      <c r="D2351" s="43">
        <v>43286</v>
      </c>
      <c r="E2351" s="39" t="s">
        <v>35</v>
      </c>
      <c r="F2351" s="39" t="s">
        <v>49</v>
      </c>
      <c r="G2351" s="39" t="s">
        <v>275</v>
      </c>
      <c r="H2351" s="39" t="s">
        <v>1890</v>
      </c>
      <c r="I2351" s="39" t="s">
        <v>244</v>
      </c>
      <c r="J2351" s="44">
        <v>2.35</v>
      </c>
      <c r="K2351" s="39" t="s">
        <v>100</v>
      </c>
      <c r="L2351" s="39" t="s">
        <v>60</v>
      </c>
      <c r="M2351" s="39" t="str">
        <f>+VLOOKUP(C2351/1,Map!A:B,2,FALSE)</f>
        <v>Other revenue - late payment charge</v>
      </c>
      <c r="N2351" s="39" t="str">
        <f>+VLOOKUP(L2351/1,Map!E:G,3,FALSE)</f>
        <v>KY-CENTRAL</v>
      </c>
    </row>
    <row r="2352" spans="1:14" hidden="1">
      <c r="A2352" s="39" t="s">
        <v>95</v>
      </c>
      <c r="B2352" s="39" t="s">
        <v>96</v>
      </c>
      <c r="C2352" s="39" t="s">
        <v>56</v>
      </c>
      <c r="D2352" s="43">
        <v>43287</v>
      </c>
      <c r="E2352" s="39" t="s">
        <v>35</v>
      </c>
      <c r="F2352" s="39" t="s">
        <v>49</v>
      </c>
      <c r="G2352" s="39" t="s">
        <v>275</v>
      </c>
      <c r="H2352" s="39" t="s">
        <v>1891</v>
      </c>
      <c r="I2352" s="39" t="s">
        <v>244</v>
      </c>
      <c r="J2352" s="44">
        <v>3.28</v>
      </c>
      <c r="K2352" s="39" t="s">
        <v>100</v>
      </c>
      <c r="L2352" s="39" t="s">
        <v>60</v>
      </c>
      <c r="M2352" s="39" t="str">
        <f>+VLOOKUP(C2352/1,Map!A:B,2,FALSE)</f>
        <v>Other revenue - late payment charge</v>
      </c>
      <c r="N2352" s="39" t="str">
        <f>+VLOOKUP(L2352/1,Map!E:G,3,FALSE)</f>
        <v>KY-CENTRAL</v>
      </c>
    </row>
    <row r="2353" spans="1:14" hidden="1">
      <c r="A2353" s="39" t="s">
        <v>95</v>
      </c>
      <c r="B2353" s="39" t="s">
        <v>96</v>
      </c>
      <c r="C2353" s="39" t="s">
        <v>56</v>
      </c>
      <c r="D2353" s="43">
        <v>43287</v>
      </c>
      <c r="E2353" s="39" t="s">
        <v>35</v>
      </c>
      <c r="F2353" s="39" t="s">
        <v>49</v>
      </c>
      <c r="G2353" s="39" t="s">
        <v>275</v>
      </c>
      <c r="H2353" s="39" t="s">
        <v>1892</v>
      </c>
      <c r="I2353" s="39" t="s">
        <v>99</v>
      </c>
      <c r="J2353" s="44">
        <v>-1914.5</v>
      </c>
      <c r="K2353" s="39" t="s">
        <v>100</v>
      </c>
      <c r="L2353" s="39" t="s">
        <v>60</v>
      </c>
      <c r="M2353" s="39" t="str">
        <f>+VLOOKUP(C2353/1,Map!A:B,2,FALSE)</f>
        <v>Other revenue - late payment charge</v>
      </c>
      <c r="N2353" s="39" t="str">
        <f>+VLOOKUP(L2353/1,Map!E:G,3,FALSE)</f>
        <v>KY-CENTRAL</v>
      </c>
    </row>
    <row r="2354" spans="1:14" hidden="1">
      <c r="A2354" s="39" t="s">
        <v>95</v>
      </c>
      <c r="B2354" s="39" t="s">
        <v>96</v>
      </c>
      <c r="C2354" s="39" t="s">
        <v>56</v>
      </c>
      <c r="D2354" s="43">
        <v>43287</v>
      </c>
      <c r="E2354" s="39" t="s">
        <v>35</v>
      </c>
      <c r="F2354" s="39" t="s">
        <v>49</v>
      </c>
      <c r="G2354" s="39" t="s">
        <v>275</v>
      </c>
      <c r="H2354" s="39" t="s">
        <v>1892</v>
      </c>
      <c r="I2354" s="39" t="s">
        <v>99</v>
      </c>
      <c r="J2354" s="44">
        <v>-30.87</v>
      </c>
      <c r="K2354" s="39" t="s">
        <v>100</v>
      </c>
      <c r="L2354" s="39" t="s">
        <v>64</v>
      </c>
      <c r="M2354" s="39" t="str">
        <f>+VLOOKUP(C2354/1,Map!A:B,2,FALSE)</f>
        <v>Other revenue - late payment charge</v>
      </c>
      <c r="N2354" s="39" t="str">
        <f>+VLOOKUP(L2354/1,Map!E:G,3,FALSE)</f>
        <v>KY-NORTH</v>
      </c>
    </row>
    <row r="2355" spans="1:14" hidden="1">
      <c r="A2355" s="39" t="s">
        <v>95</v>
      </c>
      <c r="B2355" s="39" t="s">
        <v>96</v>
      </c>
      <c r="C2355" s="39" t="s">
        <v>56</v>
      </c>
      <c r="D2355" s="43">
        <v>43287</v>
      </c>
      <c r="E2355" s="39" t="s">
        <v>35</v>
      </c>
      <c r="F2355" s="39" t="s">
        <v>49</v>
      </c>
      <c r="G2355" s="39" t="s">
        <v>275</v>
      </c>
      <c r="H2355" s="39" t="s">
        <v>1892</v>
      </c>
      <c r="I2355" s="39" t="s">
        <v>99</v>
      </c>
      <c r="J2355" s="44">
        <v>-521.5</v>
      </c>
      <c r="K2355" s="39" t="s">
        <v>100</v>
      </c>
      <c r="L2355" s="39" t="s">
        <v>66</v>
      </c>
      <c r="M2355" s="39" t="str">
        <f>+VLOOKUP(C2355/1,Map!A:B,2,FALSE)</f>
        <v>Other revenue - late payment charge</v>
      </c>
      <c r="N2355" s="39" t="str">
        <f>+VLOOKUP(L2355/1,Map!E:G,3,FALSE)</f>
        <v>KY-OWENTON WW</v>
      </c>
    </row>
    <row r="2356" spans="1:14" hidden="1">
      <c r="A2356" s="39" t="s">
        <v>95</v>
      </c>
      <c r="B2356" s="39" t="s">
        <v>96</v>
      </c>
      <c r="C2356" s="39" t="s">
        <v>56</v>
      </c>
      <c r="D2356" s="43">
        <v>43287</v>
      </c>
      <c r="E2356" s="39" t="s">
        <v>35</v>
      </c>
      <c r="F2356" s="39" t="s">
        <v>49</v>
      </c>
      <c r="G2356" s="39" t="s">
        <v>275</v>
      </c>
      <c r="H2356" s="39" t="s">
        <v>1892</v>
      </c>
      <c r="I2356" s="39" t="s">
        <v>99</v>
      </c>
      <c r="J2356" s="44">
        <v>-11.69</v>
      </c>
      <c r="K2356" s="39" t="s">
        <v>100</v>
      </c>
      <c r="L2356" s="39" t="s">
        <v>58</v>
      </c>
      <c r="M2356" s="39" t="str">
        <f>+VLOOKUP(C2356/1,Map!A:B,2,FALSE)</f>
        <v>Other revenue - late payment charge</v>
      </c>
      <c r="N2356" s="39" t="str">
        <f>+VLOOKUP(L2356/1,Map!E:G,3,FALSE)</f>
        <v>KY-CORPORATE</v>
      </c>
    </row>
    <row r="2357" spans="1:14" hidden="1">
      <c r="A2357" s="39" t="s">
        <v>95</v>
      </c>
      <c r="B2357" s="39" t="s">
        <v>96</v>
      </c>
      <c r="C2357" s="39" t="s">
        <v>56</v>
      </c>
      <c r="D2357" s="43">
        <v>43286</v>
      </c>
      <c r="E2357" s="39" t="s">
        <v>35</v>
      </c>
      <c r="F2357" s="39" t="s">
        <v>49</v>
      </c>
      <c r="G2357" s="39" t="s">
        <v>275</v>
      </c>
      <c r="H2357" s="39" t="s">
        <v>1893</v>
      </c>
      <c r="I2357" s="39" t="s">
        <v>244</v>
      </c>
      <c r="J2357" s="44">
        <v>15.22</v>
      </c>
      <c r="K2357" s="39" t="s">
        <v>100</v>
      </c>
      <c r="L2357" s="39" t="s">
        <v>60</v>
      </c>
      <c r="M2357" s="39" t="str">
        <f>+VLOOKUP(C2357/1,Map!A:B,2,FALSE)</f>
        <v>Other revenue - late payment charge</v>
      </c>
      <c r="N2357" s="39" t="str">
        <f>+VLOOKUP(L2357/1,Map!E:G,3,FALSE)</f>
        <v>KY-CENTRAL</v>
      </c>
    </row>
    <row r="2358" spans="1:14" hidden="1">
      <c r="A2358" s="39" t="s">
        <v>95</v>
      </c>
      <c r="B2358" s="39" t="s">
        <v>96</v>
      </c>
      <c r="C2358" s="39" t="s">
        <v>56</v>
      </c>
      <c r="D2358" s="43">
        <v>43287</v>
      </c>
      <c r="E2358" s="39" t="s">
        <v>35</v>
      </c>
      <c r="F2358" s="39" t="s">
        <v>49</v>
      </c>
      <c r="G2358" s="39" t="s">
        <v>275</v>
      </c>
      <c r="H2358" s="39" t="s">
        <v>1894</v>
      </c>
      <c r="I2358" s="39" t="s">
        <v>244</v>
      </c>
      <c r="J2358" s="44">
        <v>1.73</v>
      </c>
      <c r="K2358" s="39" t="s">
        <v>100</v>
      </c>
      <c r="L2358" s="39" t="s">
        <v>60</v>
      </c>
      <c r="M2358" s="39" t="str">
        <f>+VLOOKUP(C2358/1,Map!A:B,2,FALSE)</f>
        <v>Other revenue - late payment charge</v>
      </c>
      <c r="N2358" s="39" t="str">
        <f>+VLOOKUP(L2358/1,Map!E:G,3,FALSE)</f>
        <v>KY-CENTRAL</v>
      </c>
    </row>
    <row r="2359" spans="1:14" hidden="1">
      <c r="A2359" s="39" t="s">
        <v>95</v>
      </c>
      <c r="B2359" s="39" t="s">
        <v>96</v>
      </c>
      <c r="C2359" s="39" t="s">
        <v>56</v>
      </c>
      <c r="D2359" s="43">
        <v>43286</v>
      </c>
      <c r="E2359" s="39" t="s">
        <v>35</v>
      </c>
      <c r="F2359" s="39" t="s">
        <v>49</v>
      </c>
      <c r="G2359" s="39" t="s">
        <v>275</v>
      </c>
      <c r="H2359" s="39" t="s">
        <v>1895</v>
      </c>
      <c r="I2359" s="39" t="s">
        <v>99</v>
      </c>
      <c r="J2359" s="44">
        <v>-26.6</v>
      </c>
      <c r="K2359" s="39" t="s">
        <v>100</v>
      </c>
      <c r="L2359" s="39" t="s">
        <v>66</v>
      </c>
      <c r="M2359" s="39" t="str">
        <f>+VLOOKUP(C2359/1,Map!A:B,2,FALSE)</f>
        <v>Other revenue - late payment charge</v>
      </c>
      <c r="N2359" s="39" t="str">
        <f>+VLOOKUP(L2359/1,Map!E:G,3,FALSE)</f>
        <v>KY-OWENTON WW</v>
      </c>
    </row>
    <row r="2360" spans="1:14" hidden="1">
      <c r="A2360" s="39" t="s">
        <v>95</v>
      </c>
      <c r="B2360" s="39" t="s">
        <v>96</v>
      </c>
      <c r="C2360" s="39" t="s">
        <v>56</v>
      </c>
      <c r="D2360" s="43">
        <v>43286</v>
      </c>
      <c r="E2360" s="39" t="s">
        <v>35</v>
      </c>
      <c r="F2360" s="39" t="s">
        <v>49</v>
      </c>
      <c r="G2360" s="39" t="s">
        <v>275</v>
      </c>
      <c r="H2360" s="39" t="s">
        <v>1895</v>
      </c>
      <c r="I2360" s="39" t="s">
        <v>99</v>
      </c>
      <c r="J2360" s="44">
        <v>-129.69</v>
      </c>
      <c r="K2360" s="39" t="s">
        <v>100</v>
      </c>
      <c r="L2360" s="39" t="s">
        <v>60</v>
      </c>
      <c r="M2360" s="39" t="str">
        <f>+VLOOKUP(C2360/1,Map!A:B,2,FALSE)</f>
        <v>Other revenue - late payment charge</v>
      </c>
      <c r="N2360" s="39" t="str">
        <f>+VLOOKUP(L2360/1,Map!E:G,3,FALSE)</f>
        <v>KY-CENTRAL</v>
      </c>
    </row>
    <row r="2361" spans="1:14" hidden="1">
      <c r="A2361" s="39" t="s">
        <v>95</v>
      </c>
      <c r="B2361" s="39" t="s">
        <v>96</v>
      </c>
      <c r="C2361" s="39" t="s">
        <v>56</v>
      </c>
      <c r="D2361" s="43">
        <v>43286</v>
      </c>
      <c r="E2361" s="39" t="s">
        <v>35</v>
      </c>
      <c r="F2361" s="39" t="s">
        <v>49</v>
      </c>
      <c r="G2361" s="39" t="s">
        <v>275</v>
      </c>
      <c r="H2361" s="39" t="s">
        <v>1895</v>
      </c>
      <c r="I2361" s="39" t="s">
        <v>99</v>
      </c>
      <c r="J2361" s="44">
        <v>-2.52</v>
      </c>
      <c r="K2361" s="39" t="s">
        <v>100</v>
      </c>
      <c r="L2361" s="39" t="s">
        <v>58</v>
      </c>
      <c r="M2361" s="39" t="str">
        <f>+VLOOKUP(C2361/1,Map!A:B,2,FALSE)</f>
        <v>Other revenue - late payment charge</v>
      </c>
      <c r="N2361" s="39" t="str">
        <f>+VLOOKUP(L2361/1,Map!E:G,3,FALSE)</f>
        <v>KY-CORPORATE</v>
      </c>
    </row>
    <row r="2362" spans="1:14" hidden="1">
      <c r="A2362" s="39" t="s">
        <v>95</v>
      </c>
      <c r="B2362" s="39" t="s">
        <v>96</v>
      </c>
      <c r="C2362" s="39" t="s">
        <v>56</v>
      </c>
      <c r="D2362" s="43">
        <v>43287</v>
      </c>
      <c r="E2362" s="39" t="s">
        <v>35</v>
      </c>
      <c r="F2362" s="39" t="s">
        <v>49</v>
      </c>
      <c r="G2362" s="39" t="s">
        <v>275</v>
      </c>
      <c r="H2362" s="39" t="s">
        <v>1896</v>
      </c>
      <c r="I2362" s="39" t="s">
        <v>99</v>
      </c>
      <c r="J2362" s="44">
        <v>-13.43</v>
      </c>
      <c r="K2362" s="39" t="s">
        <v>100</v>
      </c>
      <c r="L2362" s="39" t="s">
        <v>60</v>
      </c>
      <c r="M2362" s="39" t="str">
        <f>+VLOOKUP(C2362/1,Map!A:B,2,FALSE)</f>
        <v>Other revenue - late payment charge</v>
      </c>
      <c r="N2362" s="39" t="str">
        <f>+VLOOKUP(L2362/1,Map!E:G,3,FALSE)</f>
        <v>KY-CENTRAL</v>
      </c>
    </row>
    <row r="2363" spans="1:14" hidden="1">
      <c r="A2363" s="39" t="s">
        <v>95</v>
      </c>
      <c r="B2363" s="39" t="s">
        <v>96</v>
      </c>
      <c r="C2363" s="39" t="s">
        <v>56</v>
      </c>
      <c r="D2363" s="43">
        <v>43291</v>
      </c>
      <c r="E2363" s="39" t="s">
        <v>35</v>
      </c>
      <c r="F2363" s="39" t="s">
        <v>49</v>
      </c>
      <c r="G2363" s="39" t="s">
        <v>275</v>
      </c>
      <c r="H2363" s="39" t="s">
        <v>1897</v>
      </c>
      <c r="I2363" s="39" t="s">
        <v>99</v>
      </c>
      <c r="J2363" s="44">
        <v>-1.84</v>
      </c>
      <c r="K2363" s="39" t="s">
        <v>100</v>
      </c>
      <c r="L2363" s="39" t="s">
        <v>64</v>
      </c>
      <c r="M2363" s="39" t="str">
        <f>+VLOOKUP(C2363/1,Map!A:B,2,FALSE)</f>
        <v>Other revenue - late payment charge</v>
      </c>
      <c r="N2363" s="39" t="str">
        <f>+VLOOKUP(L2363/1,Map!E:G,3,FALSE)</f>
        <v>KY-NORTH</v>
      </c>
    </row>
    <row r="2364" spans="1:14" hidden="1">
      <c r="A2364" s="39" t="s">
        <v>95</v>
      </c>
      <c r="B2364" s="39" t="s">
        <v>96</v>
      </c>
      <c r="C2364" s="39" t="s">
        <v>56</v>
      </c>
      <c r="D2364" s="43">
        <v>43291</v>
      </c>
      <c r="E2364" s="39" t="s">
        <v>35</v>
      </c>
      <c r="F2364" s="39" t="s">
        <v>49</v>
      </c>
      <c r="G2364" s="39" t="s">
        <v>275</v>
      </c>
      <c r="H2364" s="39" t="s">
        <v>1897</v>
      </c>
      <c r="I2364" s="39" t="s">
        <v>99</v>
      </c>
      <c r="J2364" s="44">
        <v>-37.630000000000003</v>
      </c>
      <c r="K2364" s="39" t="s">
        <v>100</v>
      </c>
      <c r="L2364" s="39" t="s">
        <v>66</v>
      </c>
      <c r="M2364" s="39" t="str">
        <f>+VLOOKUP(C2364/1,Map!A:B,2,FALSE)</f>
        <v>Other revenue - late payment charge</v>
      </c>
      <c r="N2364" s="39" t="str">
        <f>+VLOOKUP(L2364/1,Map!E:G,3,FALSE)</f>
        <v>KY-OWENTON WW</v>
      </c>
    </row>
    <row r="2365" spans="1:14" hidden="1">
      <c r="A2365" s="39" t="s">
        <v>95</v>
      </c>
      <c r="B2365" s="39" t="s">
        <v>96</v>
      </c>
      <c r="C2365" s="39" t="s">
        <v>56</v>
      </c>
      <c r="D2365" s="43">
        <v>43291</v>
      </c>
      <c r="E2365" s="39" t="s">
        <v>35</v>
      </c>
      <c r="F2365" s="39" t="s">
        <v>49</v>
      </c>
      <c r="G2365" s="39" t="s">
        <v>275</v>
      </c>
      <c r="H2365" s="39" t="s">
        <v>1897</v>
      </c>
      <c r="I2365" s="39" t="s">
        <v>99</v>
      </c>
      <c r="J2365" s="44">
        <v>-3474.55</v>
      </c>
      <c r="K2365" s="39" t="s">
        <v>100</v>
      </c>
      <c r="L2365" s="39" t="s">
        <v>60</v>
      </c>
      <c r="M2365" s="39" t="str">
        <f>+VLOOKUP(C2365/1,Map!A:B,2,FALSE)</f>
        <v>Other revenue - late payment charge</v>
      </c>
      <c r="N2365" s="39" t="str">
        <f>+VLOOKUP(L2365/1,Map!E:G,3,FALSE)</f>
        <v>KY-CENTRAL</v>
      </c>
    </row>
    <row r="2366" spans="1:14" hidden="1">
      <c r="A2366" s="39" t="s">
        <v>95</v>
      </c>
      <c r="B2366" s="39" t="s">
        <v>96</v>
      </c>
      <c r="C2366" s="39" t="s">
        <v>56</v>
      </c>
      <c r="D2366" s="43">
        <v>43290</v>
      </c>
      <c r="E2366" s="39" t="s">
        <v>35</v>
      </c>
      <c r="F2366" s="39" t="s">
        <v>49</v>
      </c>
      <c r="G2366" s="39" t="s">
        <v>275</v>
      </c>
      <c r="H2366" s="39" t="s">
        <v>1898</v>
      </c>
      <c r="I2366" s="39" t="s">
        <v>244</v>
      </c>
      <c r="J2366" s="44">
        <v>7.4</v>
      </c>
      <c r="K2366" s="39" t="s">
        <v>100</v>
      </c>
      <c r="L2366" s="39" t="s">
        <v>60</v>
      </c>
      <c r="M2366" s="39" t="str">
        <f>+VLOOKUP(C2366/1,Map!A:B,2,FALSE)</f>
        <v>Other revenue - late payment charge</v>
      </c>
      <c r="N2366" s="39" t="str">
        <f>+VLOOKUP(L2366/1,Map!E:G,3,FALSE)</f>
        <v>KY-CENTRAL</v>
      </c>
    </row>
    <row r="2367" spans="1:14" hidden="1">
      <c r="A2367" s="39" t="s">
        <v>95</v>
      </c>
      <c r="B2367" s="39" t="s">
        <v>96</v>
      </c>
      <c r="C2367" s="39" t="s">
        <v>56</v>
      </c>
      <c r="D2367" s="43">
        <v>43292</v>
      </c>
      <c r="E2367" s="39" t="s">
        <v>35</v>
      </c>
      <c r="F2367" s="39" t="s">
        <v>49</v>
      </c>
      <c r="G2367" s="39" t="s">
        <v>275</v>
      </c>
      <c r="H2367" s="39" t="s">
        <v>1899</v>
      </c>
      <c r="I2367" s="39" t="s">
        <v>99</v>
      </c>
      <c r="J2367" s="44">
        <v>-519.92999999999995</v>
      </c>
      <c r="K2367" s="39" t="s">
        <v>100</v>
      </c>
      <c r="L2367" s="39" t="s">
        <v>60</v>
      </c>
      <c r="M2367" s="39" t="str">
        <f>+VLOOKUP(C2367/1,Map!A:B,2,FALSE)</f>
        <v>Other revenue - late payment charge</v>
      </c>
      <c r="N2367" s="39" t="str">
        <f>+VLOOKUP(L2367/1,Map!E:G,3,FALSE)</f>
        <v>KY-CENTRAL</v>
      </c>
    </row>
    <row r="2368" spans="1:14" hidden="1">
      <c r="A2368" s="39" t="s">
        <v>95</v>
      </c>
      <c r="B2368" s="39" t="s">
        <v>96</v>
      </c>
      <c r="C2368" s="39" t="s">
        <v>56</v>
      </c>
      <c r="D2368" s="43">
        <v>43292</v>
      </c>
      <c r="E2368" s="39" t="s">
        <v>35</v>
      </c>
      <c r="F2368" s="39" t="s">
        <v>49</v>
      </c>
      <c r="G2368" s="39" t="s">
        <v>275</v>
      </c>
      <c r="H2368" s="39" t="s">
        <v>1899</v>
      </c>
      <c r="I2368" s="39" t="s">
        <v>99</v>
      </c>
      <c r="J2368" s="44">
        <v>-13.05</v>
      </c>
      <c r="K2368" s="39" t="s">
        <v>100</v>
      </c>
      <c r="L2368" s="39" t="s">
        <v>58</v>
      </c>
      <c r="M2368" s="39" t="str">
        <f>+VLOOKUP(C2368/1,Map!A:B,2,FALSE)</f>
        <v>Other revenue - late payment charge</v>
      </c>
      <c r="N2368" s="39" t="str">
        <f>+VLOOKUP(L2368/1,Map!E:G,3,FALSE)</f>
        <v>KY-CORPORATE</v>
      </c>
    </row>
    <row r="2369" spans="1:14" hidden="1">
      <c r="A2369" s="39" t="s">
        <v>95</v>
      </c>
      <c r="B2369" s="39" t="s">
        <v>96</v>
      </c>
      <c r="C2369" s="39" t="s">
        <v>56</v>
      </c>
      <c r="D2369" s="43">
        <v>43292</v>
      </c>
      <c r="E2369" s="39" t="s">
        <v>35</v>
      </c>
      <c r="F2369" s="39" t="s">
        <v>49</v>
      </c>
      <c r="G2369" s="39" t="s">
        <v>275</v>
      </c>
      <c r="H2369" s="39" t="s">
        <v>1899</v>
      </c>
      <c r="I2369" s="39" t="s">
        <v>99</v>
      </c>
      <c r="J2369" s="44">
        <v>-1.83</v>
      </c>
      <c r="K2369" s="39" t="s">
        <v>100</v>
      </c>
      <c r="L2369" s="39" t="s">
        <v>68</v>
      </c>
      <c r="M2369" s="39" t="str">
        <f>+VLOOKUP(C2369/1,Map!A:B,2,FALSE)</f>
        <v>Other revenue - late payment charge</v>
      </c>
      <c r="N2369" s="39" t="str">
        <f>+VLOOKUP(L2369/1,Map!E:G,3,FALSE)</f>
        <v>KY - RIDGEWOOD WW</v>
      </c>
    </row>
    <row r="2370" spans="1:14" hidden="1">
      <c r="A2370" s="39" t="s">
        <v>95</v>
      </c>
      <c r="B2370" s="39" t="s">
        <v>96</v>
      </c>
      <c r="C2370" s="39" t="s">
        <v>56</v>
      </c>
      <c r="D2370" s="43">
        <v>43292</v>
      </c>
      <c r="E2370" s="39" t="s">
        <v>35</v>
      </c>
      <c r="F2370" s="39" t="s">
        <v>49</v>
      </c>
      <c r="G2370" s="39" t="s">
        <v>275</v>
      </c>
      <c r="H2370" s="39" t="s">
        <v>1899</v>
      </c>
      <c r="I2370" s="39" t="s">
        <v>99</v>
      </c>
      <c r="J2370" s="44">
        <v>-1.32</v>
      </c>
      <c r="K2370" s="39" t="s">
        <v>100</v>
      </c>
      <c r="L2370" s="39" t="s">
        <v>64</v>
      </c>
      <c r="M2370" s="39" t="str">
        <f>+VLOOKUP(C2370/1,Map!A:B,2,FALSE)</f>
        <v>Other revenue - late payment charge</v>
      </c>
      <c r="N2370" s="39" t="str">
        <f>+VLOOKUP(L2370/1,Map!E:G,3,FALSE)</f>
        <v>KY-NORTH</v>
      </c>
    </row>
    <row r="2371" spans="1:14" hidden="1">
      <c r="A2371" s="39" t="s">
        <v>95</v>
      </c>
      <c r="B2371" s="39" t="s">
        <v>96</v>
      </c>
      <c r="C2371" s="39" t="s">
        <v>56</v>
      </c>
      <c r="D2371" s="43">
        <v>43287</v>
      </c>
      <c r="E2371" s="39" t="s">
        <v>35</v>
      </c>
      <c r="F2371" s="39" t="s">
        <v>49</v>
      </c>
      <c r="G2371" s="39" t="s">
        <v>275</v>
      </c>
      <c r="H2371" s="39" t="s">
        <v>1900</v>
      </c>
      <c r="I2371" s="39" t="s">
        <v>244</v>
      </c>
      <c r="J2371" s="44">
        <v>1.78</v>
      </c>
      <c r="K2371" s="39" t="s">
        <v>100</v>
      </c>
      <c r="L2371" s="39" t="s">
        <v>60</v>
      </c>
      <c r="M2371" s="39" t="str">
        <f>+VLOOKUP(C2371/1,Map!A:B,2,FALSE)</f>
        <v>Other revenue - late payment charge</v>
      </c>
      <c r="N2371" s="39" t="str">
        <f>+VLOOKUP(L2371/1,Map!E:G,3,FALSE)</f>
        <v>KY-CENTRAL</v>
      </c>
    </row>
    <row r="2372" spans="1:14" hidden="1">
      <c r="A2372" s="39" t="s">
        <v>95</v>
      </c>
      <c r="B2372" s="39" t="s">
        <v>96</v>
      </c>
      <c r="C2372" s="39" t="s">
        <v>56</v>
      </c>
      <c r="D2372" s="43">
        <v>43290</v>
      </c>
      <c r="E2372" s="39" t="s">
        <v>35</v>
      </c>
      <c r="F2372" s="39" t="s">
        <v>49</v>
      </c>
      <c r="G2372" s="39" t="s">
        <v>275</v>
      </c>
      <c r="H2372" s="39" t="s">
        <v>1901</v>
      </c>
      <c r="I2372" s="39" t="s">
        <v>244</v>
      </c>
      <c r="J2372" s="44">
        <v>11.46</v>
      </c>
      <c r="K2372" s="39" t="s">
        <v>100</v>
      </c>
      <c r="L2372" s="39" t="s">
        <v>60</v>
      </c>
      <c r="M2372" s="39" t="str">
        <f>+VLOOKUP(C2372/1,Map!A:B,2,FALSE)</f>
        <v>Other revenue - late payment charge</v>
      </c>
      <c r="N2372" s="39" t="str">
        <f>+VLOOKUP(L2372/1,Map!E:G,3,FALSE)</f>
        <v>KY-CENTRAL</v>
      </c>
    </row>
    <row r="2373" spans="1:14" hidden="1">
      <c r="A2373" s="39" t="s">
        <v>95</v>
      </c>
      <c r="B2373" s="39" t="s">
        <v>96</v>
      </c>
      <c r="C2373" s="39" t="s">
        <v>56</v>
      </c>
      <c r="D2373" s="43">
        <v>43291</v>
      </c>
      <c r="E2373" s="39" t="s">
        <v>35</v>
      </c>
      <c r="F2373" s="39" t="s">
        <v>49</v>
      </c>
      <c r="G2373" s="39" t="s">
        <v>275</v>
      </c>
      <c r="H2373" s="39" t="s">
        <v>1902</v>
      </c>
      <c r="I2373" s="39" t="s">
        <v>244</v>
      </c>
      <c r="J2373" s="44">
        <v>0.25</v>
      </c>
      <c r="K2373" s="39" t="s">
        <v>100</v>
      </c>
      <c r="L2373" s="39" t="s">
        <v>60</v>
      </c>
      <c r="M2373" s="39" t="str">
        <f>+VLOOKUP(C2373/1,Map!A:B,2,FALSE)</f>
        <v>Other revenue - late payment charge</v>
      </c>
      <c r="N2373" s="39" t="str">
        <f>+VLOOKUP(L2373/1,Map!E:G,3,FALSE)</f>
        <v>KY-CENTRAL</v>
      </c>
    </row>
    <row r="2374" spans="1:14" hidden="1">
      <c r="A2374" s="39" t="s">
        <v>95</v>
      </c>
      <c r="B2374" s="39" t="s">
        <v>96</v>
      </c>
      <c r="C2374" s="39" t="s">
        <v>56</v>
      </c>
      <c r="D2374" s="43">
        <v>43290</v>
      </c>
      <c r="E2374" s="39" t="s">
        <v>35</v>
      </c>
      <c r="F2374" s="39" t="s">
        <v>49</v>
      </c>
      <c r="G2374" s="39" t="s">
        <v>275</v>
      </c>
      <c r="H2374" s="39" t="s">
        <v>1903</v>
      </c>
      <c r="I2374" s="39" t="s">
        <v>244</v>
      </c>
      <c r="J2374" s="44">
        <v>2.79</v>
      </c>
      <c r="K2374" s="39" t="s">
        <v>100</v>
      </c>
      <c r="L2374" s="39" t="s">
        <v>60</v>
      </c>
      <c r="M2374" s="39" t="str">
        <f>+VLOOKUP(C2374/1,Map!A:B,2,FALSE)</f>
        <v>Other revenue - late payment charge</v>
      </c>
      <c r="N2374" s="39" t="str">
        <f>+VLOOKUP(L2374/1,Map!E:G,3,FALSE)</f>
        <v>KY-CENTRAL</v>
      </c>
    </row>
    <row r="2375" spans="1:14" hidden="1">
      <c r="A2375" s="39" t="s">
        <v>95</v>
      </c>
      <c r="B2375" s="39" t="s">
        <v>96</v>
      </c>
      <c r="C2375" s="39" t="s">
        <v>56</v>
      </c>
      <c r="D2375" s="43">
        <v>43290</v>
      </c>
      <c r="E2375" s="39" t="s">
        <v>35</v>
      </c>
      <c r="F2375" s="39" t="s">
        <v>49</v>
      </c>
      <c r="G2375" s="39" t="s">
        <v>275</v>
      </c>
      <c r="H2375" s="39" t="s">
        <v>1904</v>
      </c>
      <c r="I2375" s="39" t="s">
        <v>244</v>
      </c>
      <c r="J2375" s="44">
        <v>2.56</v>
      </c>
      <c r="K2375" s="39" t="s">
        <v>100</v>
      </c>
      <c r="L2375" s="39" t="s">
        <v>60</v>
      </c>
      <c r="M2375" s="39" t="str">
        <f>+VLOOKUP(C2375/1,Map!A:B,2,FALSE)</f>
        <v>Other revenue - late payment charge</v>
      </c>
      <c r="N2375" s="39" t="str">
        <f>+VLOOKUP(L2375/1,Map!E:G,3,FALSE)</f>
        <v>KY-CENTRAL</v>
      </c>
    </row>
    <row r="2376" spans="1:14" hidden="1">
      <c r="A2376" s="39" t="s">
        <v>95</v>
      </c>
      <c r="B2376" s="39" t="s">
        <v>96</v>
      </c>
      <c r="C2376" s="39" t="s">
        <v>56</v>
      </c>
      <c r="D2376" s="43">
        <v>43291</v>
      </c>
      <c r="E2376" s="39" t="s">
        <v>35</v>
      </c>
      <c r="F2376" s="39" t="s">
        <v>49</v>
      </c>
      <c r="G2376" s="39" t="s">
        <v>275</v>
      </c>
      <c r="H2376" s="39" t="s">
        <v>1905</v>
      </c>
      <c r="I2376" s="39" t="s">
        <v>244</v>
      </c>
      <c r="J2376" s="44">
        <v>0.25</v>
      </c>
      <c r="K2376" s="39" t="s">
        <v>100</v>
      </c>
      <c r="L2376" s="39" t="s">
        <v>60</v>
      </c>
      <c r="M2376" s="39" t="str">
        <f>+VLOOKUP(C2376/1,Map!A:B,2,FALSE)</f>
        <v>Other revenue - late payment charge</v>
      </c>
      <c r="N2376" s="39" t="str">
        <f>+VLOOKUP(L2376/1,Map!E:G,3,FALSE)</f>
        <v>KY-CENTRAL</v>
      </c>
    </row>
    <row r="2377" spans="1:14" hidden="1">
      <c r="A2377" s="39" t="s">
        <v>95</v>
      </c>
      <c r="B2377" s="39" t="s">
        <v>96</v>
      </c>
      <c r="C2377" s="39" t="s">
        <v>56</v>
      </c>
      <c r="D2377" s="43">
        <v>43291</v>
      </c>
      <c r="E2377" s="39" t="s">
        <v>35</v>
      </c>
      <c r="F2377" s="39" t="s">
        <v>49</v>
      </c>
      <c r="G2377" s="39" t="s">
        <v>275</v>
      </c>
      <c r="H2377" s="39" t="s">
        <v>1906</v>
      </c>
      <c r="I2377" s="39" t="s">
        <v>244</v>
      </c>
      <c r="J2377" s="44">
        <v>3.97</v>
      </c>
      <c r="K2377" s="39" t="s">
        <v>100</v>
      </c>
      <c r="L2377" s="39" t="s">
        <v>58</v>
      </c>
      <c r="M2377" s="39" t="str">
        <f>+VLOOKUP(C2377/1,Map!A:B,2,FALSE)</f>
        <v>Other revenue - late payment charge</v>
      </c>
      <c r="N2377" s="39" t="str">
        <f>+VLOOKUP(L2377/1,Map!E:G,3,FALSE)</f>
        <v>KY-CORPORATE</v>
      </c>
    </row>
    <row r="2378" spans="1:14" hidden="1">
      <c r="A2378" s="39" t="s">
        <v>95</v>
      </c>
      <c r="B2378" s="39" t="s">
        <v>96</v>
      </c>
      <c r="C2378" s="39" t="s">
        <v>56</v>
      </c>
      <c r="D2378" s="43">
        <v>43291</v>
      </c>
      <c r="E2378" s="39" t="s">
        <v>35</v>
      </c>
      <c r="F2378" s="39" t="s">
        <v>49</v>
      </c>
      <c r="G2378" s="39" t="s">
        <v>275</v>
      </c>
      <c r="H2378" s="39" t="s">
        <v>1906</v>
      </c>
      <c r="I2378" s="39" t="s">
        <v>244</v>
      </c>
      <c r="J2378" s="44">
        <v>0.8</v>
      </c>
      <c r="K2378" s="39" t="s">
        <v>100</v>
      </c>
      <c r="L2378" s="39" t="s">
        <v>60</v>
      </c>
      <c r="M2378" s="39" t="str">
        <f>+VLOOKUP(C2378/1,Map!A:B,2,FALSE)</f>
        <v>Other revenue - late payment charge</v>
      </c>
      <c r="N2378" s="39" t="str">
        <f>+VLOOKUP(L2378/1,Map!E:G,3,FALSE)</f>
        <v>KY-CENTRAL</v>
      </c>
    </row>
    <row r="2379" spans="1:14" hidden="1">
      <c r="A2379" s="39" t="s">
        <v>95</v>
      </c>
      <c r="B2379" s="39" t="s">
        <v>96</v>
      </c>
      <c r="C2379" s="39" t="s">
        <v>56</v>
      </c>
      <c r="D2379" s="43">
        <v>43291</v>
      </c>
      <c r="E2379" s="39" t="s">
        <v>35</v>
      </c>
      <c r="F2379" s="39" t="s">
        <v>49</v>
      </c>
      <c r="G2379" s="39" t="s">
        <v>275</v>
      </c>
      <c r="H2379" s="39" t="s">
        <v>1906</v>
      </c>
      <c r="I2379" s="39" t="s">
        <v>244</v>
      </c>
      <c r="J2379" s="44">
        <v>10.46</v>
      </c>
      <c r="K2379" s="39" t="s">
        <v>100</v>
      </c>
      <c r="L2379" s="39" t="s">
        <v>66</v>
      </c>
      <c r="M2379" s="39" t="str">
        <f>+VLOOKUP(C2379/1,Map!A:B,2,FALSE)</f>
        <v>Other revenue - late payment charge</v>
      </c>
      <c r="N2379" s="39" t="str">
        <f>+VLOOKUP(L2379/1,Map!E:G,3,FALSE)</f>
        <v>KY-OWENTON WW</v>
      </c>
    </row>
    <row r="2380" spans="1:14" hidden="1">
      <c r="A2380" s="39" t="s">
        <v>95</v>
      </c>
      <c r="B2380" s="39" t="s">
        <v>96</v>
      </c>
      <c r="C2380" s="39" t="s">
        <v>56</v>
      </c>
      <c r="D2380" s="43">
        <v>43292</v>
      </c>
      <c r="E2380" s="39" t="s">
        <v>35</v>
      </c>
      <c r="F2380" s="39" t="s">
        <v>49</v>
      </c>
      <c r="G2380" s="39" t="s">
        <v>275</v>
      </c>
      <c r="H2380" s="39" t="s">
        <v>1907</v>
      </c>
      <c r="I2380" s="39" t="s">
        <v>244</v>
      </c>
      <c r="J2380" s="44">
        <v>20.350000000000001</v>
      </c>
      <c r="K2380" s="39" t="s">
        <v>100</v>
      </c>
      <c r="L2380" s="39" t="s">
        <v>60</v>
      </c>
      <c r="M2380" s="39" t="str">
        <f>+VLOOKUP(C2380/1,Map!A:B,2,FALSE)</f>
        <v>Other revenue - late payment charge</v>
      </c>
      <c r="N2380" s="39" t="str">
        <f>+VLOOKUP(L2380/1,Map!E:G,3,FALSE)</f>
        <v>KY-CENTRAL</v>
      </c>
    </row>
    <row r="2381" spans="1:14" hidden="1">
      <c r="A2381" s="39" t="s">
        <v>95</v>
      </c>
      <c r="B2381" s="39" t="s">
        <v>96</v>
      </c>
      <c r="C2381" s="39" t="s">
        <v>56</v>
      </c>
      <c r="D2381" s="43">
        <v>43292</v>
      </c>
      <c r="E2381" s="39" t="s">
        <v>35</v>
      </c>
      <c r="F2381" s="39" t="s">
        <v>49</v>
      </c>
      <c r="G2381" s="39" t="s">
        <v>275</v>
      </c>
      <c r="H2381" s="39" t="s">
        <v>1908</v>
      </c>
      <c r="I2381" s="39" t="s">
        <v>99</v>
      </c>
      <c r="J2381" s="44">
        <v>-2.37</v>
      </c>
      <c r="K2381" s="39" t="s">
        <v>100</v>
      </c>
      <c r="L2381" s="39" t="s">
        <v>66</v>
      </c>
      <c r="M2381" s="39" t="str">
        <f>+VLOOKUP(C2381/1,Map!A:B,2,FALSE)</f>
        <v>Other revenue - late payment charge</v>
      </c>
      <c r="N2381" s="39" t="str">
        <f>+VLOOKUP(L2381/1,Map!E:G,3,FALSE)</f>
        <v>KY-OWENTON WW</v>
      </c>
    </row>
    <row r="2382" spans="1:14" hidden="1">
      <c r="A2382" s="39" t="s">
        <v>95</v>
      </c>
      <c r="B2382" s="39" t="s">
        <v>96</v>
      </c>
      <c r="C2382" s="39" t="s">
        <v>56</v>
      </c>
      <c r="D2382" s="43">
        <v>43292</v>
      </c>
      <c r="E2382" s="39" t="s">
        <v>35</v>
      </c>
      <c r="F2382" s="39" t="s">
        <v>49</v>
      </c>
      <c r="G2382" s="39" t="s">
        <v>275</v>
      </c>
      <c r="H2382" s="39" t="s">
        <v>1908</v>
      </c>
      <c r="I2382" s="39" t="s">
        <v>99</v>
      </c>
      <c r="J2382" s="44">
        <v>-3.98</v>
      </c>
      <c r="K2382" s="39" t="s">
        <v>100</v>
      </c>
      <c r="L2382" s="39" t="s">
        <v>60</v>
      </c>
      <c r="M2382" s="39" t="str">
        <f>+VLOOKUP(C2382/1,Map!A:B,2,FALSE)</f>
        <v>Other revenue - late payment charge</v>
      </c>
      <c r="N2382" s="39" t="str">
        <f>+VLOOKUP(L2382/1,Map!E:G,3,FALSE)</f>
        <v>KY-CENTRAL</v>
      </c>
    </row>
    <row r="2383" spans="1:14" hidden="1">
      <c r="A2383" s="39" t="s">
        <v>95</v>
      </c>
      <c r="B2383" s="39" t="s">
        <v>96</v>
      </c>
      <c r="C2383" s="39" t="s">
        <v>56</v>
      </c>
      <c r="D2383" s="43">
        <v>43291</v>
      </c>
      <c r="E2383" s="39" t="s">
        <v>35</v>
      </c>
      <c r="F2383" s="39" t="s">
        <v>49</v>
      </c>
      <c r="G2383" s="39" t="s">
        <v>275</v>
      </c>
      <c r="H2383" s="39" t="s">
        <v>1909</v>
      </c>
      <c r="I2383" s="39" t="s">
        <v>99</v>
      </c>
      <c r="J2383" s="44">
        <v>-5.28</v>
      </c>
      <c r="K2383" s="39" t="s">
        <v>100</v>
      </c>
      <c r="L2383" s="39" t="s">
        <v>64</v>
      </c>
      <c r="M2383" s="39" t="str">
        <f>+VLOOKUP(C2383/1,Map!A:B,2,FALSE)</f>
        <v>Other revenue - late payment charge</v>
      </c>
      <c r="N2383" s="39" t="str">
        <f>+VLOOKUP(L2383/1,Map!E:G,3,FALSE)</f>
        <v>KY-NORTH</v>
      </c>
    </row>
    <row r="2384" spans="1:14" hidden="1">
      <c r="A2384" s="39" t="s">
        <v>95</v>
      </c>
      <c r="B2384" s="39" t="s">
        <v>96</v>
      </c>
      <c r="C2384" s="39" t="s">
        <v>56</v>
      </c>
      <c r="D2384" s="43">
        <v>43291</v>
      </c>
      <c r="E2384" s="39" t="s">
        <v>35</v>
      </c>
      <c r="F2384" s="39" t="s">
        <v>49</v>
      </c>
      <c r="G2384" s="39" t="s">
        <v>275</v>
      </c>
      <c r="H2384" s="39" t="s">
        <v>1909</v>
      </c>
      <c r="I2384" s="39" t="s">
        <v>99</v>
      </c>
      <c r="J2384" s="44">
        <v>-6.47</v>
      </c>
      <c r="K2384" s="39" t="s">
        <v>100</v>
      </c>
      <c r="L2384" s="39" t="s">
        <v>66</v>
      </c>
      <c r="M2384" s="39" t="str">
        <f>+VLOOKUP(C2384/1,Map!A:B,2,FALSE)</f>
        <v>Other revenue - late payment charge</v>
      </c>
      <c r="N2384" s="39" t="str">
        <f>+VLOOKUP(L2384/1,Map!E:G,3,FALSE)</f>
        <v>KY-OWENTON WW</v>
      </c>
    </row>
    <row r="2385" spans="1:14" hidden="1">
      <c r="A2385" s="39" t="s">
        <v>95</v>
      </c>
      <c r="B2385" s="39" t="s">
        <v>96</v>
      </c>
      <c r="C2385" s="39" t="s">
        <v>56</v>
      </c>
      <c r="D2385" s="43">
        <v>43291</v>
      </c>
      <c r="E2385" s="39" t="s">
        <v>35</v>
      </c>
      <c r="F2385" s="39" t="s">
        <v>49</v>
      </c>
      <c r="G2385" s="39" t="s">
        <v>275</v>
      </c>
      <c r="H2385" s="39" t="s">
        <v>1910</v>
      </c>
      <c r="I2385" s="39" t="s">
        <v>99</v>
      </c>
      <c r="J2385" s="44">
        <v>-11.27</v>
      </c>
      <c r="K2385" s="39" t="s">
        <v>100</v>
      </c>
      <c r="L2385" s="39" t="s">
        <v>60</v>
      </c>
      <c r="M2385" s="39" t="str">
        <f>+VLOOKUP(C2385/1,Map!A:B,2,FALSE)</f>
        <v>Other revenue - late payment charge</v>
      </c>
      <c r="N2385" s="39" t="str">
        <f>+VLOOKUP(L2385/1,Map!E:G,3,FALSE)</f>
        <v>KY-CENTRAL</v>
      </c>
    </row>
    <row r="2386" spans="1:14" hidden="1">
      <c r="A2386" s="39" t="s">
        <v>95</v>
      </c>
      <c r="B2386" s="39" t="s">
        <v>96</v>
      </c>
      <c r="C2386" s="39" t="s">
        <v>56</v>
      </c>
      <c r="D2386" s="43">
        <v>43283</v>
      </c>
      <c r="E2386" s="39" t="s">
        <v>35</v>
      </c>
      <c r="F2386" s="39" t="s">
        <v>49</v>
      </c>
      <c r="G2386" s="39" t="s">
        <v>275</v>
      </c>
      <c r="H2386" s="39" t="s">
        <v>1911</v>
      </c>
      <c r="I2386" s="39" t="s">
        <v>244</v>
      </c>
      <c r="J2386" s="44">
        <v>2.06</v>
      </c>
      <c r="K2386" s="39" t="s">
        <v>100</v>
      </c>
      <c r="L2386" s="39" t="s">
        <v>60</v>
      </c>
      <c r="M2386" s="39" t="str">
        <f>+VLOOKUP(C2386/1,Map!A:B,2,FALSE)</f>
        <v>Other revenue - late payment charge</v>
      </c>
      <c r="N2386" s="39" t="str">
        <f>+VLOOKUP(L2386/1,Map!E:G,3,FALSE)</f>
        <v>KY-CENTRAL</v>
      </c>
    </row>
    <row r="2387" spans="1:14" hidden="1">
      <c r="A2387" s="39" t="s">
        <v>95</v>
      </c>
      <c r="B2387" s="39" t="s">
        <v>96</v>
      </c>
      <c r="C2387" s="39" t="s">
        <v>56</v>
      </c>
      <c r="D2387" s="43">
        <v>43290</v>
      </c>
      <c r="E2387" s="39" t="s">
        <v>35</v>
      </c>
      <c r="F2387" s="39" t="s">
        <v>49</v>
      </c>
      <c r="G2387" s="39" t="s">
        <v>275</v>
      </c>
      <c r="H2387" s="39" t="s">
        <v>1912</v>
      </c>
      <c r="I2387" s="39" t="s">
        <v>244</v>
      </c>
      <c r="J2387" s="44">
        <v>2.8</v>
      </c>
      <c r="K2387" s="39" t="s">
        <v>100</v>
      </c>
      <c r="L2387" s="39" t="s">
        <v>60</v>
      </c>
      <c r="M2387" s="39" t="str">
        <f>+VLOOKUP(C2387/1,Map!A:B,2,FALSE)</f>
        <v>Other revenue - late payment charge</v>
      </c>
      <c r="N2387" s="39" t="str">
        <f>+VLOOKUP(L2387/1,Map!E:G,3,FALSE)</f>
        <v>KY-CENTRAL</v>
      </c>
    </row>
    <row r="2388" spans="1:14" hidden="1">
      <c r="A2388" s="39" t="s">
        <v>95</v>
      </c>
      <c r="B2388" s="39" t="s">
        <v>96</v>
      </c>
      <c r="C2388" s="39" t="s">
        <v>56</v>
      </c>
      <c r="D2388" s="43">
        <v>43292</v>
      </c>
      <c r="E2388" s="39" t="s">
        <v>35</v>
      </c>
      <c r="F2388" s="39" t="s">
        <v>49</v>
      </c>
      <c r="G2388" s="39" t="s">
        <v>275</v>
      </c>
      <c r="H2388" s="39" t="s">
        <v>1913</v>
      </c>
      <c r="I2388" s="39" t="s">
        <v>244</v>
      </c>
      <c r="J2388" s="44">
        <v>2.75</v>
      </c>
      <c r="K2388" s="39" t="s">
        <v>100</v>
      </c>
      <c r="L2388" s="39" t="s">
        <v>60</v>
      </c>
      <c r="M2388" s="39" t="str">
        <f>+VLOOKUP(C2388/1,Map!A:B,2,FALSE)</f>
        <v>Other revenue - late payment charge</v>
      </c>
      <c r="N2388" s="39" t="str">
        <f>+VLOOKUP(L2388/1,Map!E:G,3,FALSE)</f>
        <v>KY-CENTRAL</v>
      </c>
    </row>
    <row r="2389" spans="1:14" hidden="1">
      <c r="A2389" s="39" t="s">
        <v>95</v>
      </c>
      <c r="B2389" s="39" t="s">
        <v>96</v>
      </c>
      <c r="C2389" s="39" t="s">
        <v>56</v>
      </c>
      <c r="D2389" s="43">
        <v>43293</v>
      </c>
      <c r="E2389" s="39" t="s">
        <v>35</v>
      </c>
      <c r="F2389" s="39" t="s">
        <v>49</v>
      </c>
      <c r="G2389" s="39" t="s">
        <v>275</v>
      </c>
      <c r="H2389" s="39" t="s">
        <v>1914</v>
      </c>
      <c r="I2389" s="39" t="s">
        <v>99</v>
      </c>
      <c r="J2389" s="44">
        <v>-5452.99</v>
      </c>
      <c r="K2389" s="39" t="s">
        <v>100</v>
      </c>
      <c r="L2389" s="39" t="s">
        <v>60</v>
      </c>
      <c r="M2389" s="39" t="str">
        <f>+VLOOKUP(C2389/1,Map!A:B,2,FALSE)</f>
        <v>Other revenue - late payment charge</v>
      </c>
      <c r="N2389" s="39" t="str">
        <f>+VLOOKUP(L2389/1,Map!E:G,3,FALSE)</f>
        <v>KY-CENTRAL</v>
      </c>
    </row>
    <row r="2390" spans="1:14" hidden="1">
      <c r="A2390" s="39" t="s">
        <v>95</v>
      </c>
      <c r="B2390" s="39" t="s">
        <v>96</v>
      </c>
      <c r="C2390" s="39" t="s">
        <v>56</v>
      </c>
      <c r="D2390" s="43">
        <v>43293</v>
      </c>
      <c r="E2390" s="39" t="s">
        <v>35</v>
      </c>
      <c r="F2390" s="39" t="s">
        <v>49</v>
      </c>
      <c r="G2390" s="39" t="s">
        <v>275</v>
      </c>
      <c r="H2390" s="39" t="s">
        <v>1915</v>
      </c>
      <c r="I2390" s="39" t="s">
        <v>244</v>
      </c>
      <c r="J2390" s="44">
        <v>0.48</v>
      </c>
      <c r="K2390" s="39" t="s">
        <v>100</v>
      </c>
      <c r="L2390" s="39" t="s">
        <v>60</v>
      </c>
      <c r="M2390" s="39" t="str">
        <f>+VLOOKUP(C2390/1,Map!A:B,2,FALSE)</f>
        <v>Other revenue - late payment charge</v>
      </c>
      <c r="N2390" s="39" t="str">
        <f>+VLOOKUP(L2390/1,Map!E:G,3,FALSE)</f>
        <v>KY-CENTRAL</v>
      </c>
    </row>
    <row r="2391" spans="1:14" hidden="1">
      <c r="A2391" s="39" t="s">
        <v>95</v>
      </c>
      <c r="B2391" s="39" t="s">
        <v>96</v>
      </c>
      <c r="C2391" s="39" t="s">
        <v>56</v>
      </c>
      <c r="D2391" s="43">
        <v>43293</v>
      </c>
      <c r="E2391" s="39" t="s">
        <v>35</v>
      </c>
      <c r="F2391" s="39" t="s">
        <v>49</v>
      </c>
      <c r="G2391" s="39" t="s">
        <v>275</v>
      </c>
      <c r="H2391" s="39" t="s">
        <v>1916</v>
      </c>
      <c r="I2391" s="39" t="s">
        <v>244</v>
      </c>
      <c r="J2391" s="44">
        <v>11.43</v>
      </c>
      <c r="K2391" s="39" t="s">
        <v>100</v>
      </c>
      <c r="L2391" s="39" t="s">
        <v>60</v>
      </c>
      <c r="M2391" s="39" t="str">
        <f>+VLOOKUP(C2391/1,Map!A:B,2,FALSE)</f>
        <v>Other revenue - late payment charge</v>
      </c>
      <c r="N2391" s="39" t="str">
        <f>+VLOOKUP(L2391/1,Map!E:G,3,FALSE)</f>
        <v>KY-CENTRAL</v>
      </c>
    </row>
    <row r="2392" spans="1:14" hidden="1">
      <c r="A2392" s="39" t="s">
        <v>95</v>
      </c>
      <c r="B2392" s="39" t="s">
        <v>96</v>
      </c>
      <c r="C2392" s="39" t="s">
        <v>56</v>
      </c>
      <c r="D2392" s="43">
        <v>43293</v>
      </c>
      <c r="E2392" s="39" t="s">
        <v>35</v>
      </c>
      <c r="F2392" s="39" t="s">
        <v>49</v>
      </c>
      <c r="G2392" s="39" t="s">
        <v>275</v>
      </c>
      <c r="H2392" s="39" t="s">
        <v>1917</v>
      </c>
      <c r="I2392" s="39" t="s">
        <v>99</v>
      </c>
      <c r="J2392" s="44">
        <v>-415.88</v>
      </c>
      <c r="K2392" s="39" t="s">
        <v>100</v>
      </c>
      <c r="L2392" s="39" t="s">
        <v>64</v>
      </c>
      <c r="M2392" s="39" t="str">
        <f>+VLOOKUP(C2392/1,Map!A:B,2,FALSE)</f>
        <v>Other revenue - late payment charge</v>
      </c>
      <c r="N2392" s="39" t="str">
        <f>+VLOOKUP(L2392/1,Map!E:G,3,FALSE)</f>
        <v>KY-NORTH</v>
      </c>
    </row>
    <row r="2393" spans="1:14" hidden="1">
      <c r="A2393" s="39" t="s">
        <v>95</v>
      </c>
      <c r="B2393" s="39" t="s">
        <v>96</v>
      </c>
      <c r="C2393" s="39" t="s">
        <v>56</v>
      </c>
      <c r="D2393" s="43">
        <v>43293</v>
      </c>
      <c r="E2393" s="39" t="s">
        <v>35</v>
      </c>
      <c r="F2393" s="39" t="s">
        <v>49</v>
      </c>
      <c r="G2393" s="39" t="s">
        <v>275</v>
      </c>
      <c r="H2393" s="39" t="s">
        <v>1918</v>
      </c>
      <c r="I2393" s="39" t="s">
        <v>99</v>
      </c>
      <c r="J2393" s="44">
        <v>-5.13</v>
      </c>
      <c r="K2393" s="39" t="s">
        <v>100</v>
      </c>
      <c r="L2393" s="39" t="s">
        <v>60</v>
      </c>
      <c r="M2393" s="39" t="str">
        <f>+VLOOKUP(C2393/1,Map!A:B,2,FALSE)</f>
        <v>Other revenue - late payment charge</v>
      </c>
      <c r="N2393" s="39" t="str">
        <f>+VLOOKUP(L2393/1,Map!E:G,3,FALSE)</f>
        <v>KY-CENTRAL</v>
      </c>
    </row>
    <row r="2394" spans="1:14" hidden="1">
      <c r="A2394" s="39" t="s">
        <v>95</v>
      </c>
      <c r="B2394" s="39" t="s">
        <v>96</v>
      </c>
      <c r="C2394" s="39" t="s">
        <v>56</v>
      </c>
      <c r="D2394" s="43">
        <v>43294</v>
      </c>
      <c r="E2394" s="39" t="s">
        <v>35</v>
      </c>
      <c r="F2394" s="39" t="s">
        <v>49</v>
      </c>
      <c r="G2394" s="39" t="s">
        <v>275</v>
      </c>
      <c r="H2394" s="39" t="s">
        <v>1919</v>
      </c>
      <c r="I2394" s="39" t="s">
        <v>99</v>
      </c>
      <c r="J2394" s="44">
        <v>-4478.03</v>
      </c>
      <c r="K2394" s="39" t="s">
        <v>100</v>
      </c>
      <c r="L2394" s="39" t="s">
        <v>60</v>
      </c>
      <c r="M2394" s="39" t="str">
        <f>+VLOOKUP(C2394/1,Map!A:B,2,FALSE)</f>
        <v>Other revenue - late payment charge</v>
      </c>
      <c r="N2394" s="39" t="str">
        <f>+VLOOKUP(L2394/1,Map!E:G,3,FALSE)</f>
        <v>KY-CENTRAL</v>
      </c>
    </row>
    <row r="2395" spans="1:14" hidden="1">
      <c r="A2395" s="39" t="s">
        <v>95</v>
      </c>
      <c r="B2395" s="39" t="s">
        <v>96</v>
      </c>
      <c r="C2395" s="39" t="s">
        <v>56</v>
      </c>
      <c r="D2395" s="43">
        <v>43291</v>
      </c>
      <c r="E2395" s="39" t="s">
        <v>35</v>
      </c>
      <c r="F2395" s="39" t="s">
        <v>49</v>
      </c>
      <c r="G2395" s="39" t="s">
        <v>275</v>
      </c>
      <c r="H2395" s="39" t="s">
        <v>1920</v>
      </c>
      <c r="I2395" s="39" t="s">
        <v>244</v>
      </c>
      <c r="J2395" s="44">
        <v>2.2599999999999998</v>
      </c>
      <c r="K2395" s="39" t="s">
        <v>100</v>
      </c>
      <c r="L2395" s="39" t="s">
        <v>60</v>
      </c>
      <c r="M2395" s="39" t="str">
        <f>+VLOOKUP(C2395/1,Map!A:B,2,FALSE)</f>
        <v>Other revenue - late payment charge</v>
      </c>
      <c r="N2395" s="39" t="str">
        <f>+VLOOKUP(L2395/1,Map!E:G,3,FALSE)</f>
        <v>KY-CENTRAL</v>
      </c>
    </row>
    <row r="2396" spans="1:14" hidden="1">
      <c r="A2396" s="39" t="s">
        <v>95</v>
      </c>
      <c r="B2396" s="39" t="s">
        <v>96</v>
      </c>
      <c r="C2396" s="39" t="s">
        <v>56</v>
      </c>
      <c r="D2396" s="43">
        <v>43293</v>
      </c>
      <c r="E2396" s="39" t="s">
        <v>35</v>
      </c>
      <c r="F2396" s="39" t="s">
        <v>49</v>
      </c>
      <c r="G2396" s="39" t="s">
        <v>275</v>
      </c>
      <c r="H2396" s="39" t="s">
        <v>1921</v>
      </c>
      <c r="I2396" s="39" t="s">
        <v>244</v>
      </c>
      <c r="J2396" s="44">
        <v>5.94</v>
      </c>
      <c r="K2396" s="39" t="s">
        <v>100</v>
      </c>
      <c r="L2396" s="39" t="s">
        <v>60</v>
      </c>
      <c r="M2396" s="39" t="str">
        <f>+VLOOKUP(C2396/1,Map!A:B,2,FALSE)</f>
        <v>Other revenue - late payment charge</v>
      </c>
      <c r="N2396" s="39" t="str">
        <f>+VLOOKUP(L2396/1,Map!E:G,3,FALSE)</f>
        <v>KY-CENTRAL</v>
      </c>
    </row>
    <row r="2397" spans="1:14" hidden="1">
      <c r="A2397" s="39" t="s">
        <v>95</v>
      </c>
      <c r="B2397" s="39" t="s">
        <v>96</v>
      </c>
      <c r="C2397" s="39" t="s">
        <v>56</v>
      </c>
      <c r="D2397" s="43">
        <v>43293</v>
      </c>
      <c r="E2397" s="39" t="s">
        <v>35</v>
      </c>
      <c r="F2397" s="39" t="s">
        <v>49</v>
      </c>
      <c r="G2397" s="39" t="s">
        <v>275</v>
      </c>
      <c r="H2397" s="39" t="s">
        <v>1922</v>
      </c>
      <c r="I2397" s="39" t="s">
        <v>244</v>
      </c>
      <c r="J2397" s="44">
        <v>18.16</v>
      </c>
      <c r="K2397" s="39" t="s">
        <v>100</v>
      </c>
      <c r="L2397" s="39" t="s">
        <v>66</v>
      </c>
      <c r="M2397" s="39" t="str">
        <f>+VLOOKUP(C2397/1,Map!A:B,2,FALSE)</f>
        <v>Other revenue - late payment charge</v>
      </c>
      <c r="N2397" s="39" t="str">
        <f>+VLOOKUP(L2397/1,Map!E:G,3,FALSE)</f>
        <v>KY-OWENTON WW</v>
      </c>
    </row>
    <row r="2398" spans="1:14" hidden="1">
      <c r="A2398" s="39" t="s">
        <v>95</v>
      </c>
      <c r="B2398" s="39" t="s">
        <v>96</v>
      </c>
      <c r="C2398" s="39" t="s">
        <v>56</v>
      </c>
      <c r="D2398" s="43">
        <v>43293</v>
      </c>
      <c r="E2398" s="39" t="s">
        <v>35</v>
      </c>
      <c r="F2398" s="39" t="s">
        <v>49</v>
      </c>
      <c r="G2398" s="39" t="s">
        <v>275</v>
      </c>
      <c r="H2398" s="39" t="s">
        <v>1922</v>
      </c>
      <c r="I2398" s="39" t="s">
        <v>244</v>
      </c>
      <c r="J2398" s="44">
        <v>5.3</v>
      </c>
      <c r="K2398" s="39" t="s">
        <v>100</v>
      </c>
      <c r="L2398" s="39" t="s">
        <v>60</v>
      </c>
      <c r="M2398" s="39" t="str">
        <f>+VLOOKUP(C2398/1,Map!A:B,2,FALSE)</f>
        <v>Other revenue - late payment charge</v>
      </c>
      <c r="N2398" s="39" t="str">
        <f>+VLOOKUP(L2398/1,Map!E:G,3,FALSE)</f>
        <v>KY-CENTRAL</v>
      </c>
    </row>
    <row r="2399" spans="1:14" hidden="1">
      <c r="A2399" s="39" t="s">
        <v>95</v>
      </c>
      <c r="B2399" s="39" t="s">
        <v>96</v>
      </c>
      <c r="C2399" s="39" t="s">
        <v>56</v>
      </c>
      <c r="D2399" s="43">
        <v>43294</v>
      </c>
      <c r="E2399" s="39" t="s">
        <v>35</v>
      </c>
      <c r="F2399" s="39" t="s">
        <v>49</v>
      </c>
      <c r="G2399" s="39" t="s">
        <v>275</v>
      </c>
      <c r="H2399" s="39" t="s">
        <v>1923</v>
      </c>
      <c r="I2399" s="39" t="s">
        <v>244</v>
      </c>
      <c r="J2399" s="44">
        <v>24.12</v>
      </c>
      <c r="K2399" s="39" t="s">
        <v>100</v>
      </c>
      <c r="L2399" s="39" t="s">
        <v>60</v>
      </c>
      <c r="M2399" s="39" t="str">
        <f>+VLOOKUP(C2399/1,Map!A:B,2,FALSE)</f>
        <v>Other revenue - late payment charge</v>
      </c>
      <c r="N2399" s="39" t="str">
        <f>+VLOOKUP(L2399/1,Map!E:G,3,FALSE)</f>
        <v>KY-CENTRAL</v>
      </c>
    </row>
    <row r="2400" spans="1:14" hidden="1">
      <c r="A2400" s="39" t="s">
        <v>95</v>
      </c>
      <c r="B2400" s="39" t="s">
        <v>96</v>
      </c>
      <c r="C2400" s="39" t="s">
        <v>56</v>
      </c>
      <c r="D2400" s="43">
        <v>43294</v>
      </c>
      <c r="E2400" s="39" t="s">
        <v>35</v>
      </c>
      <c r="F2400" s="39" t="s">
        <v>49</v>
      </c>
      <c r="G2400" s="39" t="s">
        <v>275</v>
      </c>
      <c r="H2400" s="39" t="s">
        <v>1923</v>
      </c>
      <c r="I2400" s="39" t="s">
        <v>244</v>
      </c>
      <c r="J2400" s="44">
        <v>0.18</v>
      </c>
      <c r="K2400" s="39" t="s">
        <v>100</v>
      </c>
      <c r="L2400" s="39" t="s">
        <v>64</v>
      </c>
      <c r="M2400" s="39" t="str">
        <f>+VLOOKUP(C2400/1,Map!A:B,2,FALSE)</f>
        <v>Other revenue - late payment charge</v>
      </c>
      <c r="N2400" s="39" t="str">
        <f>+VLOOKUP(L2400/1,Map!E:G,3,FALSE)</f>
        <v>KY-NORTH</v>
      </c>
    </row>
    <row r="2401" spans="1:14" hidden="1">
      <c r="A2401" s="39" t="s">
        <v>95</v>
      </c>
      <c r="B2401" s="39" t="s">
        <v>96</v>
      </c>
      <c r="C2401" s="39" t="s">
        <v>56</v>
      </c>
      <c r="D2401" s="43">
        <v>43294</v>
      </c>
      <c r="E2401" s="39" t="s">
        <v>35</v>
      </c>
      <c r="F2401" s="39" t="s">
        <v>49</v>
      </c>
      <c r="G2401" s="39" t="s">
        <v>275</v>
      </c>
      <c r="H2401" s="39" t="s">
        <v>1924</v>
      </c>
      <c r="I2401" s="39" t="s">
        <v>99</v>
      </c>
      <c r="J2401" s="44">
        <v>-5.41</v>
      </c>
      <c r="K2401" s="39" t="s">
        <v>100</v>
      </c>
      <c r="L2401" s="39" t="s">
        <v>66</v>
      </c>
      <c r="M2401" s="39" t="str">
        <f>+VLOOKUP(C2401/1,Map!A:B,2,FALSE)</f>
        <v>Other revenue - late payment charge</v>
      </c>
      <c r="N2401" s="39" t="str">
        <f>+VLOOKUP(L2401/1,Map!E:G,3,FALSE)</f>
        <v>KY-OWENTON WW</v>
      </c>
    </row>
    <row r="2402" spans="1:14" hidden="1">
      <c r="A2402" s="39" t="s">
        <v>95</v>
      </c>
      <c r="B2402" s="39" t="s">
        <v>96</v>
      </c>
      <c r="C2402" s="39" t="s">
        <v>56</v>
      </c>
      <c r="D2402" s="43">
        <v>43294</v>
      </c>
      <c r="E2402" s="39" t="s">
        <v>35</v>
      </c>
      <c r="F2402" s="39" t="s">
        <v>49</v>
      </c>
      <c r="G2402" s="39" t="s">
        <v>275</v>
      </c>
      <c r="H2402" s="39" t="s">
        <v>1924</v>
      </c>
      <c r="I2402" s="39" t="s">
        <v>99</v>
      </c>
      <c r="J2402" s="44">
        <v>-0.18</v>
      </c>
      <c r="K2402" s="39" t="s">
        <v>100</v>
      </c>
      <c r="L2402" s="39" t="s">
        <v>64</v>
      </c>
      <c r="M2402" s="39" t="str">
        <f>+VLOOKUP(C2402/1,Map!A:B,2,FALSE)</f>
        <v>Other revenue - late payment charge</v>
      </c>
      <c r="N2402" s="39" t="str">
        <f>+VLOOKUP(L2402/1,Map!E:G,3,FALSE)</f>
        <v>KY-NORTH</v>
      </c>
    </row>
    <row r="2403" spans="1:14" hidden="1">
      <c r="A2403" s="39" t="s">
        <v>95</v>
      </c>
      <c r="B2403" s="39" t="s">
        <v>96</v>
      </c>
      <c r="C2403" s="39" t="s">
        <v>56</v>
      </c>
      <c r="D2403" s="43">
        <v>43294</v>
      </c>
      <c r="E2403" s="39" t="s">
        <v>35</v>
      </c>
      <c r="F2403" s="39" t="s">
        <v>49</v>
      </c>
      <c r="G2403" s="39" t="s">
        <v>275</v>
      </c>
      <c r="H2403" s="39" t="s">
        <v>1925</v>
      </c>
      <c r="I2403" s="39" t="s">
        <v>99</v>
      </c>
      <c r="J2403" s="44">
        <v>-14.96</v>
      </c>
      <c r="K2403" s="39" t="s">
        <v>100</v>
      </c>
      <c r="L2403" s="39" t="s">
        <v>60</v>
      </c>
      <c r="M2403" s="39" t="str">
        <f>+VLOOKUP(C2403/1,Map!A:B,2,FALSE)</f>
        <v>Other revenue - late payment charge</v>
      </c>
      <c r="N2403" s="39" t="str">
        <f>+VLOOKUP(L2403/1,Map!E:G,3,FALSE)</f>
        <v>KY-CENTRAL</v>
      </c>
    </row>
    <row r="2404" spans="1:14" hidden="1">
      <c r="A2404" s="39" t="s">
        <v>95</v>
      </c>
      <c r="B2404" s="39" t="s">
        <v>96</v>
      </c>
      <c r="C2404" s="39" t="s">
        <v>56</v>
      </c>
      <c r="D2404" s="43">
        <v>43297</v>
      </c>
      <c r="E2404" s="39" t="s">
        <v>35</v>
      </c>
      <c r="F2404" s="39" t="s">
        <v>49</v>
      </c>
      <c r="G2404" s="39" t="s">
        <v>275</v>
      </c>
      <c r="H2404" s="39" t="s">
        <v>1926</v>
      </c>
      <c r="I2404" s="39" t="s">
        <v>99</v>
      </c>
      <c r="J2404" s="44">
        <v>-3717.54</v>
      </c>
      <c r="K2404" s="39" t="s">
        <v>100</v>
      </c>
      <c r="L2404" s="39" t="s">
        <v>60</v>
      </c>
      <c r="M2404" s="39" t="str">
        <f>+VLOOKUP(C2404/1,Map!A:B,2,FALSE)</f>
        <v>Other revenue - late payment charge</v>
      </c>
      <c r="N2404" s="39" t="str">
        <f>+VLOOKUP(L2404/1,Map!E:G,3,FALSE)</f>
        <v>KY-CENTRAL</v>
      </c>
    </row>
    <row r="2405" spans="1:14" hidden="1">
      <c r="A2405" s="39" t="s">
        <v>95</v>
      </c>
      <c r="B2405" s="39" t="s">
        <v>96</v>
      </c>
      <c r="C2405" s="39" t="s">
        <v>56</v>
      </c>
      <c r="D2405" s="43">
        <v>43297</v>
      </c>
      <c r="E2405" s="39" t="s">
        <v>35</v>
      </c>
      <c r="F2405" s="39" t="s">
        <v>49</v>
      </c>
      <c r="G2405" s="39" t="s">
        <v>275</v>
      </c>
      <c r="H2405" s="39" t="s">
        <v>1926</v>
      </c>
      <c r="I2405" s="39" t="s">
        <v>99</v>
      </c>
      <c r="J2405" s="44">
        <v>-6.98</v>
      </c>
      <c r="K2405" s="39" t="s">
        <v>100</v>
      </c>
      <c r="L2405" s="39" t="s">
        <v>58</v>
      </c>
      <c r="M2405" s="39" t="str">
        <f>+VLOOKUP(C2405/1,Map!A:B,2,FALSE)</f>
        <v>Other revenue - late payment charge</v>
      </c>
      <c r="N2405" s="39" t="str">
        <f>+VLOOKUP(L2405/1,Map!E:G,3,FALSE)</f>
        <v>KY-CORPORATE</v>
      </c>
    </row>
    <row r="2406" spans="1:14" hidden="1">
      <c r="A2406" s="39" t="s">
        <v>95</v>
      </c>
      <c r="B2406" s="39" t="s">
        <v>96</v>
      </c>
      <c r="C2406" s="39" t="s">
        <v>56</v>
      </c>
      <c r="D2406" s="43">
        <v>43297</v>
      </c>
      <c r="E2406" s="39" t="s">
        <v>35</v>
      </c>
      <c r="F2406" s="39" t="s">
        <v>49</v>
      </c>
      <c r="G2406" s="39" t="s">
        <v>275</v>
      </c>
      <c r="H2406" s="39" t="s">
        <v>1926</v>
      </c>
      <c r="I2406" s="39" t="s">
        <v>99</v>
      </c>
      <c r="J2406" s="44">
        <v>-3.4</v>
      </c>
      <c r="K2406" s="39" t="s">
        <v>100</v>
      </c>
      <c r="L2406" s="39" t="s">
        <v>64</v>
      </c>
      <c r="M2406" s="39" t="str">
        <f>+VLOOKUP(C2406/1,Map!A:B,2,FALSE)</f>
        <v>Other revenue - late payment charge</v>
      </c>
      <c r="N2406" s="39" t="str">
        <f>+VLOOKUP(L2406/1,Map!E:G,3,FALSE)</f>
        <v>KY-NORTH</v>
      </c>
    </row>
    <row r="2407" spans="1:14" hidden="1">
      <c r="A2407" s="39" t="s">
        <v>95</v>
      </c>
      <c r="B2407" s="39" t="s">
        <v>96</v>
      </c>
      <c r="C2407" s="39" t="s">
        <v>56</v>
      </c>
      <c r="D2407" s="43">
        <v>43294</v>
      </c>
      <c r="E2407" s="39" t="s">
        <v>35</v>
      </c>
      <c r="F2407" s="39" t="s">
        <v>49</v>
      </c>
      <c r="G2407" s="39" t="s">
        <v>275</v>
      </c>
      <c r="H2407" s="39" t="s">
        <v>1927</v>
      </c>
      <c r="I2407" s="39" t="s">
        <v>244</v>
      </c>
      <c r="J2407" s="44">
        <v>4.97</v>
      </c>
      <c r="K2407" s="39" t="s">
        <v>100</v>
      </c>
      <c r="L2407" s="39" t="s">
        <v>60</v>
      </c>
      <c r="M2407" s="39" t="str">
        <f>+VLOOKUP(C2407/1,Map!A:B,2,FALSE)</f>
        <v>Other revenue - late payment charge</v>
      </c>
      <c r="N2407" s="39" t="str">
        <f>+VLOOKUP(L2407/1,Map!E:G,3,FALSE)</f>
        <v>KY-CENTRAL</v>
      </c>
    </row>
    <row r="2408" spans="1:14" hidden="1">
      <c r="A2408" s="39" t="s">
        <v>95</v>
      </c>
      <c r="B2408" s="39" t="s">
        <v>96</v>
      </c>
      <c r="C2408" s="39" t="s">
        <v>56</v>
      </c>
      <c r="D2408" s="43">
        <v>43293</v>
      </c>
      <c r="E2408" s="39" t="s">
        <v>35</v>
      </c>
      <c r="F2408" s="39" t="s">
        <v>49</v>
      </c>
      <c r="G2408" s="39" t="s">
        <v>275</v>
      </c>
      <c r="H2408" s="39" t="s">
        <v>1928</v>
      </c>
      <c r="I2408" s="39" t="s">
        <v>244</v>
      </c>
      <c r="J2408" s="44">
        <v>2.14</v>
      </c>
      <c r="K2408" s="39" t="s">
        <v>100</v>
      </c>
      <c r="L2408" s="39" t="s">
        <v>60</v>
      </c>
      <c r="M2408" s="39" t="str">
        <f>+VLOOKUP(C2408/1,Map!A:B,2,FALSE)</f>
        <v>Other revenue - late payment charge</v>
      </c>
      <c r="N2408" s="39" t="str">
        <f>+VLOOKUP(L2408/1,Map!E:G,3,FALSE)</f>
        <v>KY-CENTRAL</v>
      </c>
    </row>
    <row r="2409" spans="1:14" hidden="1">
      <c r="A2409" s="39" t="s">
        <v>95</v>
      </c>
      <c r="B2409" s="39" t="s">
        <v>96</v>
      </c>
      <c r="C2409" s="39" t="s">
        <v>56</v>
      </c>
      <c r="D2409" s="43">
        <v>43294</v>
      </c>
      <c r="E2409" s="39" t="s">
        <v>35</v>
      </c>
      <c r="F2409" s="39" t="s">
        <v>49</v>
      </c>
      <c r="G2409" s="39" t="s">
        <v>275</v>
      </c>
      <c r="H2409" s="39" t="s">
        <v>1929</v>
      </c>
      <c r="I2409" s="39" t="s">
        <v>244</v>
      </c>
      <c r="J2409" s="44">
        <v>31.74</v>
      </c>
      <c r="K2409" s="39" t="s">
        <v>100</v>
      </c>
      <c r="L2409" s="39" t="s">
        <v>60</v>
      </c>
      <c r="M2409" s="39" t="str">
        <f>+VLOOKUP(C2409/1,Map!A:B,2,FALSE)</f>
        <v>Other revenue - late payment charge</v>
      </c>
      <c r="N2409" s="39" t="str">
        <f>+VLOOKUP(L2409/1,Map!E:G,3,FALSE)</f>
        <v>KY-CENTRAL</v>
      </c>
    </row>
    <row r="2410" spans="1:14" hidden="1">
      <c r="A2410" s="39" t="s">
        <v>95</v>
      </c>
      <c r="B2410" s="39" t="s">
        <v>96</v>
      </c>
      <c r="C2410" s="39" t="s">
        <v>56</v>
      </c>
      <c r="D2410" s="43">
        <v>43294</v>
      </c>
      <c r="E2410" s="39" t="s">
        <v>35</v>
      </c>
      <c r="F2410" s="39" t="s">
        <v>49</v>
      </c>
      <c r="G2410" s="39" t="s">
        <v>275</v>
      </c>
      <c r="H2410" s="39" t="s">
        <v>1930</v>
      </c>
      <c r="I2410" s="39" t="s">
        <v>244</v>
      </c>
      <c r="J2410" s="44">
        <v>18.54</v>
      </c>
      <c r="K2410" s="39" t="s">
        <v>100</v>
      </c>
      <c r="L2410" s="39" t="s">
        <v>58</v>
      </c>
      <c r="M2410" s="39" t="str">
        <f>+VLOOKUP(C2410/1,Map!A:B,2,FALSE)</f>
        <v>Other revenue - late payment charge</v>
      </c>
      <c r="N2410" s="39" t="str">
        <f>+VLOOKUP(L2410/1,Map!E:G,3,FALSE)</f>
        <v>KY-CORPORATE</v>
      </c>
    </row>
    <row r="2411" spans="1:14" hidden="1">
      <c r="A2411" s="39" t="s">
        <v>95</v>
      </c>
      <c r="B2411" s="39" t="s">
        <v>96</v>
      </c>
      <c r="C2411" s="39" t="s">
        <v>56</v>
      </c>
      <c r="D2411" s="43">
        <v>43297</v>
      </c>
      <c r="E2411" s="39" t="s">
        <v>35</v>
      </c>
      <c r="F2411" s="39" t="s">
        <v>49</v>
      </c>
      <c r="G2411" s="39" t="s">
        <v>275</v>
      </c>
      <c r="H2411" s="39" t="s">
        <v>1931</v>
      </c>
      <c r="I2411" s="39" t="s">
        <v>244</v>
      </c>
      <c r="J2411" s="44">
        <v>12.4</v>
      </c>
      <c r="K2411" s="39" t="s">
        <v>100</v>
      </c>
      <c r="L2411" s="39" t="s">
        <v>60</v>
      </c>
      <c r="M2411" s="39" t="str">
        <f>+VLOOKUP(C2411/1,Map!A:B,2,FALSE)</f>
        <v>Other revenue - late payment charge</v>
      </c>
      <c r="N2411" s="39" t="str">
        <f>+VLOOKUP(L2411/1,Map!E:G,3,FALSE)</f>
        <v>KY-CENTRAL</v>
      </c>
    </row>
    <row r="2412" spans="1:14" hidden="1">
      <c r="A2412" s="39" t="s">
        <v>95</v>
      </c>
      <c r="B2412" s="39" t="s">
        <v>96</v>
      </c>
      <c r="C2412" s="39" t="s">
        <v>56</v>
      </c>
      <c r="D2412" s="43">
        <v>43297</v>
      </c>
      <c r="E2412" s="39" t="s">
        <v>35</v>
      </c>
      <c r="F2412" s="39" t="s">
        <v>49</v>
      </c>
      <c r="G2412" s="39" t="s">
        <v>275</v>
      </c>
      <c r="H2412" s="39" t="s">
        <v>1931</v>
      </c>
      <c r="I2412" s="39" t="s">
        <v>244</v>
      </c>
      <c r="J2412" s="44">
        <v>0.63</v>
      </c>
      <c r="K2412" s="39" t="s">
        <v>100</v>
      </c>
      <c r="L2412" s="39" t="s">
        <v>64</v>
      </c>
      <c r="M2412" s="39" t="str">
        <f>+VLOOKUP(C2412/1,Map!A:B,2,FALSE)</f>
        <v>Other revenue - late payment charge</v>
      </c>
      <c r="N2412" s="39" t="str">
        <f>+VLOOKUP(L2412/1,Map!E:G,3,FALSE)</f>
        <v>KY-NORTH</v>
      </c>
    </row>
    <row r="2413" spans="1:14" hidden="1">
      <c r="A2413" s="39" t="s">
        <v>95</v>
      </c>
      <c r="B2413" s="39" t="s">
        <v>96</v>
      </c>
      <c r="C2413" s="39" t="s">
        <v>56</v>
      </c>
      <c r="D2413" s="43">
        <v>43297</v>
      </c>
      <c r="E2413" s="39" t="s">
        <v>35</v>
      </c>
      <c r="F2413" s="39" t="s">
        <v>49</v>
      </c>
      <c r="G2413" s="39" t="s">
        <v>275</v>
      </c>
      <c r="H2413" s="39" t="s">
        <v>1932</v>
      </c>
      <c r="I2413" s="39" t="s">
        <v>99</v>
      </c>
      <c r="J2413" s="44">
        <v>-34.159999999999997</v>
      </c>
      <c r="K2413" s="39" t="s">
        <v>100</v>
      </c>
      <c r="L2413" s="39" t="s">
        <v>60</v>
      </c>
      <c r="M2413" s="39" t="str">
        <f>+VLOOKUP(C2413/1,Map!A:B,2,FALSE)</f>
        <v>Other revenue - late payment charge</v>
      </c>
      <c r="N2413" s="39" t="str">
        <f>+VLOOKUP(L2413/1,Map!E:G,3,FALSE)</f>
        <v>KY-CENTRAL</v>
      </c>
    </row>
    <row r="2414" spans="1:14" hidden="1">
      <c r="A2414" s="39" t="s">
        <v>95</v>
      </c>
      <c r="B2414" s="39" t="s">
        <v>96</v>
      </c>
      <c r="C2414" s="39" t="s">
        <v>56</v>
      </c>
      <c r="D2414" s="43">
        <v>43298</v>
      </c>
      <c r="E2414" s="39" t="s">
        <v>35</v>
      </c>
      <c r="F2414" s="39" t="s">
        <v>49</v>
      </c>
      <c r="G2414" s="39" t="s">
        <v>275</v>
      </c>
      <c r="H2414" s="39" t="s">
        <v>1933</v>
      </c>
      <c r="I2414" s="39" t="s">
        <v>99</v>
      </c>
      <c r="J2414" s="44">
        <v>-64.05</v>
      </c>
      <c r="K2414" s="39" t="s">
        <v>100</v>
      </c>
      <c r="L2414" s="39" t="s">
        <v>68</v>
      </c>
      <c r="M2414" s="39" t="str">
        <f>+VLOOKUP(C2414/1,Map!A:B,2,FALSE)</f>
        <v>Other revenue - late payment charge</v>
      </c>
      <c r="N2414" s="39" t="str">
        <f>+VLOOKUP(L2414/1,Map!E:G,3,FALSE)</f>
        <v>KY - RIDGEWOOD WW</v>
      </c>
    </row>
    <row r="2415" spans="1:14" hidden="1">
      <c r="A2415" s="39" t="s">
        <v>95</v>
      </c>
      <c r="B2415" s="39" t="s">
        <v>96</v>
      </c>
      <c r="C2415" s="39" t="s">
        <v>56</v>
      </c>
      <c r="D2415" s="43">
        <v>43298</v>
      </c>
      <c r="E2415" s="39" t="s">
        <v>35</v>
      </c>
      <c r="F2415" s="39" t="s">
        <v>49</v>
      </c>
      <c r="G2415" s="39" t="s">
        <v>275</v>
      </c>
      <c r="H2415" s="39" t="s">
        <v>1933</v>
      </c>
      <c r="I2415" s="39" t="s">
        <v>99</v>
      </c>
      <c r="J2415" s="44">
        <v>-3454.66</v>
      </c>
      <c r="K2415" s="39" t="s">
        <v>100</v>
      </c>
      <c r="L2415" s="39" t="s">
        <v>60</v>
      </c>
      <c r="M2415" s="39" t="str">
        <f>+VLOOKUP(C2415/1,Map!A:B,2,FALSE)</f>
        <v>Other revenue - late payment charge</v>
      </c>
      <c r="N2415" s="39" t="str">
        <f>+VLOOKUP(L2415/1,Map!E:G,3,FALSE)</f>
        <v>KY-CENTRAL</v>
      </c>
    </row>
    <row r="2416" spans="1:14" hidden="1">
      <c r="A2416" s="39" t="s">
        <v>95</v>
      </c>
      <c r="B2416" s="39" t="s">
        <v>96</v>
      </c>
      <c r="C2416" s="39" t="s">
        <v>56</v>
      </c>
      <c r="D2416" s="43">
        <v>43304</v>
      </c>
      <c r="E2416" s="39" t="s">
        <v>35</v>
      </c>
      <c r="F2416" s="39" t="s">
        <v>49</v>
      </c>
      <c r="G2416" s="39" t="s">
        <v>275</v>
      </c>
      <c r="H2416" s="39" t="s">
        <v>1934</v>
      </c>
      <c r="I2416" s="39" t="s">
        <v>99</v>
      </c>
      <c r="J2416" s="44">
        <v>-11.87</v>
      </c>
      <c r="K2416" s="39" t="s">
        <v>100</v>
      </c>
      <c r="L2416" s="39" t="s">
        <v>58</v>
      </c>
      <c r="M2416" s="39" t="str">
        <f>+VLOOKUP(C2416/1,Map!A:B,2,FALSE)</f>
        <v>Other revenue - late payment charge</v>
      </c>
      <c r="N2416" s="39" t="str">
        <f>+VLOOKUP(L2416/1,Map!E:G,3,FALSE)</f>
        <v>KY-CORPORATE</v>
      </c>
    </row>
    <row r="2417" spans="1:14" hidden="1">
      <c r="A2417" s="39" t="s">
        <v>95</v>
      </c>
      <c r="B2417" s="39" t="s">
        <v>96</v>
      </c>
      <c r="C2417" s="39" t="s">
        <v>56</v>
      </c>
      <c r="D2417" s="43">
        <v>43304</v>
      </c>
      <c r="E2417" s="39" t="s">
        <v>35</v>
      </c>
      <c r="F2417" s="39" t="s">
        <v>49</v>
      </c>
      <c r="G2417" s="39" t="s">
        <v>275</v>
      </c>
      <c r="H2417" s="39" t="s">
        <v>1934</v>
      </c>
      <c r="I2417" s="39" t="s">
        <v>99</v>
      </c>
      <c r="J2417" s="44">
        <v>-29.06</v>
      </c>
      <c r="K2417" s="39" t="s">
        <v>100</v>
      </c>
      <c r="L2417" s="39" t="s">
        <v>64</v>
      </c>
      <c r="M2417" s="39" t="str">
        <f>+VLOOKUP(C2417/1,Map!A:B,2,FALSE)</f>
        <v>Other revenue - late payment charge</v>
      </c>
      <c r="N2417" s="39" t="str">
        <f>+VLOOKUP(L2417/1,Map!E:G,3,FALSE)</f>
        <v>KY-NORTH</v>
      </c>
    </row>
    <row r="2418" spans="1:14" hidden="1">
      <c r="A2418" s="39" t="s">
        <v>95</v>
      </c>
      <c r="B2418" s="39" t="s">
        <v>96</v>
      </c>
      <c r="C2418" s="39" t="s">
        <v>56</v>
      </c>
      <c r="D2418" s="43">
        <v>43304</v>
      </c>
      <c r="E2418" s="39" t="s">
        <v>35</v>
      </c>
      <c r="F2418" s="39" t="s">
        <v>49</v>
      </c>
      <c r="G2418" s="39" t="s">
        <v>275</v>
      </c>
      <c r="H2418" s="39" t="s">
        <v>1934</v>
      </c>
      <c r="I2418" s="39" t="s">
        <v>99</v>
      </c>
      <c r="J2418" s="44">
        <v>-3622.83</v>
      </c>
      <c r="K2418" s="39" t="s">
        <v>100</v>
      </c>
      <c r="L2418" s="39" t="s">
        <v>60</v>
      </c>
      <c r="M2418" s="39" t="str">
        <f>+VLOOKUP(C2418/1,Map!A:B,2,FALSE)</f>
        <v>Other revenue - late payment charge</v>
      </c>
      <c r="N2418" s="39" t="str">
        <f>+VLOOKUP(L2418/1,Map!E:G,3,FALSE)</f>
        <v>KY-CENTRAL</v>
      </c>
    </row>
    <row r="2419" spans="1:14" hidden="1">
      <c r="A2419" s="39" t="s">
        <v>95</v>
      </c>
      <c r="B2419" s="39" t="s">
        <v>96</v>
      </c>
      <c r="C2419" s="39" t="s">
        <v>56</v>
      </c>
      <c r="D2419" s="43">
        <v>43299</v>
      </c>
      <c r="E2419" s="39" t="s">
        <v>35</v>
      </c>
      <c r="F2419" s="39" t="s">
        <v>49</v>
      </c>
      <c r="G2419" s="39" t="s">
        <v>275</v>
      </c>
      <c r="H2419" s="39" t="s">
        <v>1935</v>
      </c>
      <c r="I2419" s="39" t="s">
        <v>99</v>
      </c>
      <c r="J2419" s="44">
        <v>-245.9</v>
      </c>
      <c r="K2419" s="39" t="s">
        <v>100</v>
      </c>
      <c r="L2419" s="39" t="s">
        <v>64</v>
      </c>
      <c r="M2419" s="39" t="str">
        <f>+VLOOKUP(C2419/1,Map!A:B,2,FALSE)</f>
        <v>Other revenue - late payment charge</v>
      </c>
      <c r="N2419" s="39" t="str">
        <f>+VLOOKUP(L2419/1,Map!E:G,3,FALSE)</f>
        <v>KY-NORTH</v>
      </c>
    </row>
    <row r="2420" spans="1:14" hidden="1">
      <c r="A2420" s="39" t="s">
        <v>95</v>
      </c>
      <c r="B2420" s="39" t="s">
        <v>96</v>
      </c>
      <c r="C2420" s="39" t="s">
        <v>56</v>
      </c>
      <c r="D2420" s="43">
        <v>43299</v>
      </c>
      <c r="E2420" s="39" t="s">
        <v>35</v>
      </c>
      <c r="F2420" s="39" t="s">
        <v>49</v>
      </c>
      <c r="G2420" s="39" t="s">
        <v>275</v>
      </c>
      <c r="H2420" s="39" t="s">
        <v>1935</v>
      </c>
      <c r="I2420" s="39" t="s">
        <v>99</v>
      </c>
      <c r="J2420" s="44">
        <v>-28.1</v>
      </c>
      <c r="K2420" s="39" t="s">
        <v>100</v>
      </c>
      <c r="L2420" s="39" t="s">
        <v>58</v>
      </c>
      <c r="M2420" s="39" t="str">
        <f>+VLOOKUP(C2420/1,Map!A:B,2,FALSE)</f>
        <v>Other revenue - late payment charge</v>
      </c>
      <c r="N2420" s="39" t="str">
        <f>+VLOOKUP(L2420/1,Map!E:G,3,FALSE)</f>
        <v>KY-CORPORATE</v>
      </c>
    </row>
    <row r="2421" spans="1:14" hidden="1">
      <c r="A2421" s="39" t="s">
        <v>95</v>
      </c>
      <c r="B2421" s="39" t="s">
        <v>96</v>
      </c>
      <c r="C2421" s="39" t="s">
        <v>56</v>
      </c>
      <c r="D2421" s="43">
        <v>43299</v>
      </c>
      <c r="E2421" s="39" t="s">
        <v>35</v>
      </c>
      <c r="F2421" s="39" t="s">
        <v>49</v>
      </c>
      <c r="G2421" s="39" t="s">
        <v>275</v>
      </c>
      <c r="H2421" s="39" t="s">
        <v>1935</v>
      </c>
      <c r="I2421" s="39" t="s">
        <v>99</v>
      </c>
      <c r="J2421" s="44">
        <v>-3264.72</v>
      </c>
      <c r="K2421" s="39" t="s">
        <v>100</v>
      </c>
      <c r="L2421" s="39" t="s">
        <v>60</v>
      </c>
      <c r="M2421" s="39" t="str">
        <f>+VLOOKUP(C2421/1,Map!A:B,2,FALSE)</f>
        <v>Other revenue - late payment charge</v>
      </c>
      <c r="N2421" s="39" t="str">
        <f>+VLOOKUP(L2421/1,Map!E:G,3,FALSE)</f>
        <v>KY-CENTRAL</v>
      </c>
    </row>
    <row r="2422" spans="1:14" hidden="1">
      <c r="A2422" s="39" t="s">
        <v>95</v>
      </c>
      <c r="B2422" s="39" t="s">
        <v>96</v>
      </c>
      <c r="C2422" s="39" t="s">
        <v>56</v>
      </c>
      <c r="D2422" s="43">
        <v>43299</v>
      </c>
      <c r="E2422" s="39" t="s">
        <v>35</v>
      </c>
      <c r="F2422" s="39" t="s">
        <v>49</v>
      </c>
      <c r="G2422" s="39" t="s">
        <v>275</v>
      </c>
      <c r="H2422" s="39" t="s">
        <v>1935</v>
      </c>
      <c r="I2422" s="39" t="s">
        <v>99</v>
      </c>
      <c r="J2422" s="44">
        <v>-130.36000000000001</v>
      </c>
      <c r="K2422" s="39" t="s">
        <v>100</v>
      </c>
      <c r="L2422" s="39" t="s">
        <v>66</v>
      </c>
      <c r="M2422" s="39" t="str">
        <f>+VLOOKUP(C2422/1,Map!A:B,2,FALSE)</f>
        <v>Other revenue - late payment charge</v>
      </c>
      <c r="N2422" s="39" t="str">
        <f>+VLOOKUP(L2422/1,Map!E:G,3,FALSE)</f>
        <v>KY-OWENTON WW</v>
      </c>
    </row>
    <row r="2423" spans="1:14" hidden="1">
      <c r="A2423" s="39" t="s">
        <v>95</v>
      </c>
      <c r="B2423" s="39" t="s">
        <v>96</v>
      </c>
      <c r="C2423" s="39" t="s">
        <v>56</v>
      </c>
      <c r="D2423" s="43">
        <v>43284</v>
      </c>
      <c r="E2423" s="39" t="s">
        <v>35</v>
      </c>
      <c r="F2423" s="39" t="s">
        <v>49</v>
      </c>
      <c r="G2423" s="39" t="s">
        <v>275</v>
      </c>
      <c r="H2423" s="39" t="s">
        <v>1936</v>
      </c>
      <c r="I2423" s="39" t="s">
        <v>244</v>
      </c>
      <c r="J2423" s="44">
        <v>4.58</v>
      </c>
      <c r="K2423" s="39" t="s">
        <v>100</v>
      </c>
      <c r="L2423" s="39" t="s">
        <v>60</v>
      </c>
      <c r="M2423" s="39" t="str">
        <f>+VLOOKUP(C2423/1,Map!A:B,2,FALSE)</f>
        <v>Other revenue - late payment charge</v>
      </c>
      <c r="N2423" s="39" t="str">
        <f>+VLOOKUP(L2423/1,Map!E:G,3,FALSE)</f>
        <v>KY-CENTRAL</v>
      </c>
    </row>
    <row r="2424" spans="1:14" hidden="1">
      <c r="A2424" s="39" t="s">
        <v>95</v>
      </c>
      <c r="B2424" s="39" t="s">
        <v>96</v>
      </c>
      <c r="C2424" s="39" t="s">
        <v>56</v>
      </c>
      <c r="D2424" s="43">
        <v>43290</v>
      </c>
      <c r="E2424" s="39" t="s">
        <v>35</v>
      </c>
      <c r="F2424" s="39" t="s">
        <v>49</v>
      </c>
      <c r="G2424" s="39" t="s">
        <v>275</v>
      </c>
      <c r="H2424" s="39" t="s">
        <v>1937</v>
      </c>
      <c r="I2424" s="39" t="s">
        <v>244</v>
      </c>
      <c r="J2424" s="44">
        <v>3.12</v>
      </c>
      <c r="K2424" s="39" t="s">
        <v>100</v>
      </c>
      <c r="L2424" s="39" t="s">
        <v>60</v>
      </c>
      <c r="M2424" s="39" t="str">
        <f>+VLOOKUP(C2424/1,Map!A:B,2,FALSE)</f>
        <v>Other revenue - late payment charge</v>
      </c>
      <c r="N2424" s="39" t="str">
        <f>+VLOOKUP(L2424/1,Map!E:G,3,FALSE)</f>
        <v>KY-CENTRAL</v>
      </c>
    </row>
    <row r="2425" spans="1:14" hidden="1">
      <c r="A2425" s="39" t="s">
        <v>95</v>
      </c>
      <c r="B2425" s="39" t="s">
        <v>96</v>
      </c>
      <c r="C2425" s="39" t="s">
        <v>56</v>
      </c>
      <c r="D2425" s="43">
        <v>43298</v>
      </c>
      <c r="E2425" s="39" t="s">
        <v>35</v>
      </c>
      <c r="F2425" s="39" t="s">
        <v>49</v>
      </c>
      <c r="G2425" s="39" t="s">
        <v>275</v>
      </c>
      <c r="H2425" s="39" t="s">
        <v>1938</v>
      </c>
      <c r="I2425" s="39" t="s">
        <v>244</v>
      </c>
      <c r="J2425" s="44">
        <v>12.15</v>
      </c>
      <c r="K2425" s="39" t="s">
        <v>100</v>
      </c>
      <c r="L2425" s="39" t="s">
        <v>60</v>
      </c>
      <c r="M2425" s="39" t="str">
        <f>+VLOOKUP(C2425/1,Map!A:B,2,FALSE)</f>
        <v>Other revenue - late payment charge</v>
      </c>
      <c r="N2425" s="39" t="str">
        <f>+VLOOKUP(L2425/1,Map!E:G,3,FALSE)</f>
        <v>KY-CENTRAL</v>
      </c>
    </row>
    <row r="2426" spans="1:14" hidden="1">
      <c r="A2426" s="39" t="s">
        <v>95</v>
      </c>
      <c r="B2426" s="39" t="s">
        <v>96</v>
      </c>
      <c r="C2426" s="39" t="s">
        <v>56</v>
      </c>
      <c r="D2426" s="43">
        <v>43297</v>
      </c>
      <c r="E2426" s="39" t="s">
        <v>35</v>
      </c>
      <c r="F2426" s="39" t="s">
        <v>49</v>
      </c>
      <c r="G2426" s="39" t="s">
        <v>275</v>
      </c>
      <c r="H2426" s="39" t="s">
        <v>1939</v>
      </c>
      <c r="I2426" s="39" t="s">
        <v>244</v>
      </c>
      <c r="J2426" s="44">
        <v>0.88</v>
      </c>
      <c r="K2426" s="39" t="s">
        <v>100</v>
      </c>
      <c r="L2426" s="39" t="s">
        <v>60</v>
      </c>
      <c r="M2426" s="39" t="str">
        <f>+VLOOKUP(C2426/1,Map!A:B,2,FALSE)</f>
        <v>Other revenue - late payment charge</v>
      </c>
      <c r="N2426" s="39" t="str">
        <f>+VLOOKUP(L2426/1,Map!E:G,3,FALSE)</f>
        <v>KY-CENTRAL</v>
      </c>
    </row>
    <row r="2427" spans="1:14" hidden="1">
      <c r="A2427" s="39" t="s">
        <v>95</v>
      </c>
      <c r="B2427" s="39" t="s">
        <v>96</v>
      </c>
      <c r="C2427" s="39" t="s">
        <v>56</v>
      </c>
      <c r="D2427" s="43">
        <v>43299</v>
      </c>
      <c r="E2427" s="39" t="s">
        <v>35</v>
      </c>
      <c r="F2427" s="39" t="s">
        <v>49</v>
      </c>
      <c r="G2427" s="39" t="s">
        <v>275</v>
      </c>
      <c r="H2427" s="39" t="s">
        <v>1940</v>
      </c>
      <c r="I2427" s="39" t="s">
        <v>244</v>
      </c>
      <c r="J2427" s="44">
        <v>1.4</v>
      </c>
      <c r="K2427" s="39" t="s">
        <v>100</v>
      </c>
      <c r="L2427" s="39" t="s">
        <v>60</v>
      </c>
      <c r="M2427" s="39" t="str">
        <f>+VLOOKUP(C2427/1,Map!A:B,2,FALSE)</f>
        <v>Other revenue - late payment charge</v>
      </c>
      <c r="N2427" s="39" t="str">
        <f>+VLOOKUP(L2427/1,Map!E:G,3,FALSE)</f>
        <v>KY-CENTRAL</v>
      </c>
    </row>
    <row r="2428" spans="1:14" hidden="1">
      <c r="A2428" s="39" t="s">
        <v>95</v>
      </c>
      <c r="B2428" s="39" t="s">
        <v>96</v>
      </c>
      <c r="C2428" s="39" t="s">
        <v>56</v>
      </c>
      <c r="D2428" s="43">
        <v>43299</v>
      </c>
      <c r="E2428" s="39" t="s">
        <v>35</v>
      </c>
      <c r="F2428" s="39" t="s">
        <v>49</v>
      </c>
      <c r="G2428" s="39" t="s">
        <v>275</v>
      </c>
      <c r="H2428" s="39" t="s">
        <v>1941</v>
      </c>
      <c r="I2428" s="39" t="s">
        <v>244</v>
      </c>
      <c r="J2428" s="44">
        <v>22.12</v>
      </c>
      <c r="K2428" s="39" t="s">
        <v>100</v>
      </c>
      <c r="L2428" s="39" t="s">
        <v>60</v>
      </c>
      <c r="M2428" s="39" t="str">
        <f>+VLOOKUP(C2428/1,Map!A:B,2,FALSE)</f>
        <v>Other revenue - late payment charge</v>
      </c>
      <c r="N2428" s="39" t="str">
        <f>+VLOOKUP(L2428/1,Map!E:G,3,FALSE)</f>
        <v>KY-CENTRAL</v>
      </c>
    </row>
    <row r="2429" spans="1:14" hidden="1">
      <c r="A2429" s="39" t="s">
        <v>95</v>
      </c>
      <c r="B2429" s="39" t="s">
        <v>96</v>
      </c>
      <c r="C2429" s="39" t="s">
        <v>56</v>
      </c>
      <c r="D2429" s="43">
        <v>43298</v>
      </c>
      <c r="E2429" s="39" t="s">
        <v>35</v>
      </c>
      <c r="F2429" s="39" t="s">
        <v>49</v>
      </c>
      <c r="G2429" s="39" t="s">
        <v>275</v>
      </c>
      <c r="H2429" s="39" t="s">
        <v>1942</v>
      </c>
      <c r="I2429" s="39" t="s">
        <v>244</v>
      </c>
      <c r="J2429" s="44">
        <v>151.96</v>
      </c>
      <c r="K2429" s="39" t="s">
        <v>100</v>
      </c>
      <c r="L2429" s="39" t="s">
        <v>60</v>
      </c>
      <c r="M2429" s="39" t="str">
        <f>+VLOOKUP(C2429/1,Map!A:B,2,FALSE)</f>
        <v>Other revenue - late payment charge</v>
      </c>
      <c r="N2429" s="39" t="str">
        <f>+VLOOKUP(L2429/1,Map!E:G,3,FALSE)</f>
        <v>KY-CENTRAL</v>
      </c>
    </row>
    <row r="2430" spans="1:14" hidden="1">
      <c r="A2430" s="39" t="s">
        <v>95</v>
      </c>
      <c r="B2430" s="39" t="s">
        <v>96</v>
      </c>
      <c r="C2430" s="39" t="s">
        <v>56</v>
      </c>
      <c r="D2430" s="43">
        <v>43298</v>
      </c>
      <c r="E2430" s="39" t="s">
        <v>35</v>
      </c>
      <c r="F2430" s="39" t="s">
        <v>49</v>
      </c>
      <c r="G2430" s="39" t="s">
        <v>275</v>
      </c>
      <c r="H2430" s="39" t="s">
        <v>1943</v>
      </c>
      <c r="I2430" s="39" t="s">
        <v>99</v>
      </c>
      <c r="J2430" s="44">
        <v>-2489.0300000000002</v>
      </c>
      <c r="K2430" s="39" t="s">
        <v>100</v>
      </c>
      <c r="L2430" s="39" t="s">
        <v>60</v>
      </c>
      <c r="M2430" s="39" t="str">
        <f>+VLOOKUP(C2430/1,Map!A:B,2,FALSE)</f>
        <v>Other revenue - late payment charge</v>
      </c>
      <c r="N2430" s="39" t="str">
        <f>+VLOOKUP(L2430/1,Map!E:G,3,FALSE)</f>
        <v>KY-CENTRAL</v>
      </c>
    </row>
    <row r="2431" spans="1:14" hidden="1">
      <c r="A2431" s="39" t="s">
        <v>95</v>
      </c>
      <c r="B2431" s="39" t="s">
        <v>96</v>
      </c>
      <c r="C2431" s="39" t="s">
        <v>56</v>
      </c>
      <c r="D2431" s="43">
        <v>43299</v>
      </c>
      <c r="E2431" s="39" t="s">
        <v>35</v>
      </c>
      <c r="F2431" s="39" t="s">
        <v>49</v>
      </c>
      <c r="G2431" s="39" t="s">
        <v>275</v>
      </c>
      <c r="H2431" s="39" t="s">
        <v>1944</v>
      </c>
      <c r="I2431" s="39" t="s">
        <v>99</v>
      </c>
      <c r="J2431" s="44">
        <v>-4373.7700000000004</v>
      </c>
      <c r="K2431" s="39" t="s">
        <v>100</v>
      </c>
      <c r="L2431" s="39" t="s">
        <v>60</v>
      </c>
      <c r="M2431" s="39" t="str">
        <f>+VLOOKUP(C2431/1,Map!A:B,2,FALSE)</f>
        <v>Other revenue - late payment charge</v>
      </c>
      <c r="N2431" s="39" t="str">
        <f>+VLOOKUP(L2431/1,Map!E:G,3,FALSE)</f>
        <v>KY-CENTRAL</v>
      </c>
    </row>
    <row r="2432" spans="1:14" hidden="1">
      <c r="A2432" s="39" t="s">
        <v>95</v>
      </c>
      <c r="B2432" s="39" t="s">
        <v>96</v>
      </c>
      <c r="C2432" s="39" t="s">
        <v>56</v>
      </c>
      <c r="D2432" s="43">
        <v>43297</v>
      </c>
      <c r="E2432" s="39" t="s">
        <v>35</v>
      </c>
      <c r="F2432" s="39" t="s">
        <v>49</v>
      </c>
      <c r="G2432" s="39" t="s">
        <v>275</v>
      </c>
      <c r="H2432" s="39" t="s">
        <v>1945</v>
      </c>
      <c r="I2432" s="39" t="s">
        <v>99</v>
      </c>
      <c r="J2432" s="44">
        <v>-1117.1199999999999</v>
      </c>
      <c r="K2432" s="39" t="s">
        <v>100</v>
      </c>
      <c r="L2432" s="39" t="s">
        <v>60</v>
      </c>
      <c r="M2432" s="39" t="str">
        <f>+VLOOKUP(C2432/1,Map!A:B,2,FALSE)</f>
        <v>Other revenue - late payment charge</v>
      </c>
      <c r="N2432" s="39" t="str">
        <f>+VLOOKUP(L2432/1,Map!E:G,3,FALSE)</f>
        <v>KY-CENTRAL</v>
      </c>
    </row>
    <row r="2433" spans="1:14" hidden="1">
      <c r="A2433" s="39" t="s">
        <v>95</v>
      </c>
      <c r="B2433" s="39" t="s">
        <v>96</v>
      </c>
      <c r="C2433" s="39" t="s">
        <v>56</v>
      </c>
      <c r="D2433" s="43">
        <v>43298</v>
      </c>
      <c r="E2433" s="39" t="s">
        <v>35</v>
      </c>
      <c r="F2433" s="39" t="s">
        <v>49</v>
      </c>
      <c r="G2433" s="39" t="s">
        <v>275</v>
      </c>
      <c r="H2433" s="39" t="s">
        <v>1946</v>
      </c>
      <c r="I2433" s="39" t="s">
        <v>99</v>
      </c>
      <c r="J2433" s="44">
        <v>-1331.18</v>
      </c>
      <c r="K2433" s="39" t="s">
        <v>100</v>
      </c>
      <c r="L2433" s="39" t="s">
        <v>60</v>
      </c>
      <c r="M2433" s="39" t="str">
        <f>+VLOOKUP(C2433/1,Map!A:B,2,FALSE)</f>
        <v>Other revenue - late payment charge</v>
      </c>
      <c r="N2433" s="39" t="str">
        <f>+VLOOKUP(L2433/1,Map!E:G,3,FALSE)</f>
        <v>KY-CENTRAL</v>
      </c>
    </row>
    <row r="2434" spans="1:14" hidden="1">
      <c r="A2434" s="39" t="s">
        <v>95</v>
      </c>
      <c r="B2434" s="39" t="s">
        <v>96</v>
      </c>
      <c r="C2434" s="39" t="s">
        <v>56</v>
      </c>
      <c r="D2434" s="43">
        <v>43300</v>
      </c>
      <c r="E2434" s="39" t="s">
        <v>35</v>
      </c>
      <c r="F2434" s="39" t="s">
        <v>49</v>
      </c>
      <c r="G2434" s="39" t="s">
        <v>275</v>
      </c>
      <c r="H2434" s="39" t="s">
        <v>1947</v>
      </c>
      <c r="I2434" s="39" t="s">
        <v>99</v>
      </c>
      <c r="J2434" s="44">
        <v>-8.76</v>
      </c>
      <c r="K2434" s="39" t="s">
        <v>100</v>
      </c>
      <c r="L2434" s="39" t="s">
        <v>64</v>
      </c>
      <c r="M2434" s="39" t="str">
        <f>+VLOOKUP(C2434/1,Map!A:B,2,FALSE)</f>
        <v>Other revenue - late payment charge</v>
      </c>
      <c r="N2434" s="39" t="str">
        <f>+VLOOKUP(L2434/1,Map!E:G,3,FALSE)</f>
        <v>KY-NORTH</v>
      </c>
    </row>
    <row r="2435" spans="1:14" hidden="1">
      <c r="A2435" s="39" t="s">
        <v>95</v>
      </c>
      <c r="B2435" s="39" t="s">
        <v>96</v>
      </c>
      <c r="C2435" s="39" t="s">
        <v>56</v>
      </c>
      <c r="D2435" s="43">
        <v>43300</v>
      </c>
      <c r="E2435" s="39" t="s">
        <v>35</v>
      </c>
      <c r="F2435" s="39" t="s">
        <v>49</v>
      </c>
      <c r="G2435" s="39" t="s">
        <v>275</v>
      </c>
      <c r="H2435" s="39" t="s">
        <v>1947</v>
      </c>
      <c r="I2435" s="39" t="s">
        <v>99</v>
      </c>
      <c r="J2435" s="44">
        <v>-6.84</v>
      </c>
      <c r="K2435" s="39" t="s">
        <v>100</v>
      </c>
      <c r="L2435" s="39" t="s">
        <v>62</v>
      </c>
      <c r="M2435" s="39" t="str">
        <f>+VLOOKUP(C2435/1,Map!A:B,2,FALSE)</f>
        <v>Other revenue - late payment charge</v>
      </c>
      <c r="N2435" s="39" t="str">
        <f>+VLOOKUP(L2435/1,Map!E:G,3,FALSE)</f>
        <v>KY- E ROCKCASTE WTR</v>
      </c>
    </row>
    <row r="2436" spans="1:14" hidden="1">
      <c r="A2436" s="39" t="s">
        <v>95</v>
      </c>
      <c r="B2436" s="39" t="s">
        <v>96</v>
      </c>
      <c r="C2436" s="39" t="s">
        <v>56</v>
      </c>
      <c r="D2436" s="43">
        <v>43300</v>
      </c>
      <c r="E2436" s="39" t="s">
        <v>35</v>
      </c>
      <c r="F2436" s="39" t="s">
        <v>49</v>
      </c>
      <c r="G2436" s="39" t="s">
        <v>275</v>
      </c>
      <c r="H2436" s="39" t="s">
        <v>1947</v>
      </c>
      <c r="I2436" s="39" t="s">
        <v>99</v>
      </c>
      <c r="J2436" s="44">
        <v>-269.25</v>
      </c>
      <c r="K2436" s="39" t="s">
        <v>100</v>
      </c>
      <c r="L2436" s="39" t="s">
        <v>58</v>
      </c>
      <c r="M2436" s="39" t="str">
        <f>+VLOOKUP(C2436/1,Map!A:B,2,FALSE)</f>
        <v>Other revenue - late payment charge</v>
      </c>
      <c r="N2436" s="39" t="str">
        <f>+VLOOKUP(L2436/1,Map!E:G,3,FALSE)</f>
        <v>KY-CORPORATE</v>
      </c>
    </row>
    <row r="2437" spans="1:14" hidden="1">
      <c r="A2437" s="39" t="s">
        <v>95</v>
      </c>
      <c r="B2437" s="39" t="s">
        <v>96</v>
      </c>
      <c r="C2437" s="39" t="s">
        <v>56</v>
      </c>
      <c r="D2437" s="43">
        <v>43300</v>
      </c>
      <c r="E2437" s="39" t="s">
        <v>35</v>
      </c>
      <c r="F2437" s="39" t="s">
        <v>49</v>
      </c>
      <c r="G2437" s="39" t="s">
        <v>275</v>
      </c>
      <c r="H2437" s="39" t="s">
        <v>1947</v>
      </c>
      <c r="I2437" s="39" t="s">
        <v>99</v>
      </c>
      <c r="J2437" s="44">
        <v>-2088.9499999999998</v>
      </c>
      <c r="K2437" s="39" t="s">
        <v>100</v>
      </c>
      <c r="L2437" s="39" t="s">
        <v>60</v>
      </c>
      <c r="M2437" s="39" t="str">
        <f>+VLOOKUP(C2437/1,Map!A:B,2,FALSE)</f>
        <v>Other revenue - late payment charge</v>
      </c>
      <c r="N2437" s="39" t="str">
        <f>+VLOOKUP(L2437/1,Map!E:G,3,FALSE)</f>
        <v>KY-CENTRAL</v>
      </c>
    </row>
    <row r="2438" spans="1:14" hidden="1">
      <c r="A2438" s="39" t="s">
        <v>95</v>
      </c>
      <c r="B2438" s="39" t="s">
        <v>96</v>
      </c>
      <c r="C2438" s="39" t="s">
        <v>56</v>
      </c>
      <c r="D2438" s="43">
        <v>43284</v>
      </c>
      <c r="E2438" s="39" t="s">
        <v>35</v>
      </c>
      <c r="F2438" s="39" t="s">
        <v>49</v>
      </c>
      <c r="G2438" s="39" t="s">
        <v>275</v>
      </c>
      <c r="H2438" s="39" t="s">
        <v>1948</v>
      </c>
      <c r="I2438" s="39" t="s">
        <v>244</v>
      </c>
      <c r="J2438" s="44">
        <v>2.19</v>
      </c>
      <c r="K2438" s="39" t="s">
        <v>100</v>
      </c>
      <c r="L2438" s="39" t="s">
        <v>60</v>
      </c>
      <c r="M2438" s="39" t="str">
        <f>+VLOOKUP(C2438/1,Map!A:B,2,FALSE)</f>
        <v>Other revenue - late payment charge</v>
      </c>
      <c r="N2438" s="39" t="str">
        <f>+VLOOKUP(L2438/1,Map!E:G,3,FALSE)</f>
        <v>KY-CENTRAL</v>
      </c>
    </row>
    <row r="2439" spans="1:14" hidden="1">
      <c r="A2439" s="39" t="s">
        <v>95</v>
      </c>
      <c r="B2439" s="39" t="s">
        <v>96</v>
      </c>
      <c r="C2439" s="39" t="s">
        <v>56</v>
      </c>
      <c r="D2439" s="43">
        <v>43299</v>
      </c>
      <c r="E2439" s="39" t="s">
        <v>35</v>
      </c>
      <c r="F2439" s="39" t="s">
        <v>49</v>
      </c>
      <c r="G2439" s="39" t="s">
        <v>275</v>
      </c>
      <c r="H2439" s="39" t="s">
        <v>1949</v>
      </c>
      <c r="I2439" s="39" t="s">
        <v>244</v>
      </c>
      <c r="J2439" s="44">
        <v>0.97</v>
      </c>
      <c r="K2439" s="39" t="s">
        <v>100</v>
      </c>
      <c r="L2439" s="39" t="s">
        <v>60</v>
      </c>
      <c r="M2439" s="39" t="str">
        <f>+VLOOKUP(C2439/1,Map!A:B,2,FALSE)</f>
        <v>Other revenue - late payment charge</v>
      </c>
      <c r="N2439" s="39" t="str">
        <f>+VLOOKUP(L2439/1,Map!E:G,3,FALSE)</f>
        <v>KY-CENTRAL</v>
      </c>
    </row>
    <row r="2440" spans="1:14" hidden="1">
      <c r="A2440" s="39" t="s">
        <v>95</v>
      </c>
      <c r="B2440" s="39" t="s">
        <v>96</v>
      </c>
      <c r="C2440" s="39" t="s">
        <v>56</v>
      </c>
      <c r="D2440" s="43">
        <v>43300</v>
      </c>
      <c r="E2440" s="39" t="s">
        <v>35</v>
      </c>
      <c r="F2440" s="39" t="s">
        <v>49</v>
      </c>
      <c r="G2440" s="39" t="s">
        <v>275</v>
      </c>
      <c r="H2440" s="39" t="s">
        <v>1950</v>
      </c>
      <c r="I2440" s="39" t="s">
        <v>99</v>
      </c>
      <c r="J2440" s="44">
        <v>-1.21</v>
      </c>
      <c r="K2440" s="39" t="s">
        <v>100</v>
      </c>
      <c r="L2440" s="39" t="s">
        <v>60</v>
      </c>
      <c r="M2440" s="39" t="str">
        <f>+VLOOKUP(C2440/1,Map!A:B,2,FALSE)</f>
        <v>Other revenue - late payment charge</v>
      </c>
      <c r="N2440" s="39" t="str">
        <f>+VLOOKUP(L2440/1,Map!E:G,3,FALSE)</f>
        <v>KY-CENTRAL</v>
      </c>
    </row>
    <row r="2441" spans="1:14" hidden="1">
      <c r="A2441" s="39" t="s">
        <v>95</v>
      </c>
      <c r="B2441" s="39" t="s">
        <v>96</v>
      </c>
      <c r="C2441" s="39" t="s">
        <v>56</v>
      </c>
      <c r="D2441" s="43">
        <v>43299</v>
      </c>
      <c r="E2441" s="39" t="s">
        <v>35</v>
      </c>
      <c r="F2441" s="39" t="s">
        <v>49</v>
      </c>
      <c r="G2441" s="39" t="s">
        <v>275</v>
      </c>
      <c r="H2441" s="39" t="s">
        <v>1951</v>
      </c>
      <c r="I2441" s="39" t="s">
        <v>244</v>
      </c>
      <c r="J2441" s="44">
        <v>1.4</v>
      </c>
      <c r="K2441" s="39" t="s">
        <v>100</v>
      </c>
      <c r="L2441" s="39" t="s">
        <v>60</v>
      </c>
      <c r="M2441" s="39" t="str">
        <f>+VLOOKUP(C2441/1,Map!A:B,2,FALSE)</f>
        <v>Other revenue - late payment charge</v>
      </c>
      <c r="N2441" s="39" t="str">
        <f>+VLOOKUP(L2441/1,Map!E:G,3,FALSE)</f>
        <v>KY-CENTRAL</v>
      </c>
    </row>
    <row r="2442" spans="1:14" hidden="1">
      <c r="A2442" s="39" t="s">
        <v>95</v>
      </c>
      <c r="B2442" s="39" t="s">
        <v>96</v>
      </c>
      <c r="C2442" s="39" t="s">
        <v>56</v>
      </c>
      <c r="D2442" s="43">
        <v>43301</v>
      </c>
      <c r="E2442" s="39" t="s">
        <v>35</v>
      </c>
      <c r="F2442" s="39" t="s">
        <v>49</v>
      </c>
      <c r="G2442" s="39" t="s">
        <v>275</v>
      </c>
      <c r="H2442" s="39" t="s">
        <v>1952</v>
      </c>
      <c r="I2442" s="39" t="s">
        <v>99</v>
      </c>
      <c r="J2442" s="44">
        <v>-336.41</v>
      </c>
      <c r="K2442" s="39" t="s">
        <v>100</v>
      </c>
      <c r="L2442" s="39" t="s">
        <v>64</v>
      </c>
      <c r="M2442" s="39" t="str">
        <f>+VLOOKUP(C2442/1,Map!A:B,2,FALSE)</f>
        <v>Other revenue - late payment charge</v>
      </c>
      <c r="N2442" s="39" t="str">
        <f>+VLOOKUP(L2442/1,Map!E:G,3,FALSE)</f>
        <v>KY-NORTH</v>
      </c>
    </row>
    <row r="2443" spans="1:14" hidden="1">
      <c r="A2443" s="39" t="s">
        <v>95</v>
      </c>
      <c r="B2443" s="39" t="s">
        <v>96</v>
      </c>
      <c r="C2443" s="39" t="s">
        <v>56</v>
      </c>
      <c r="D2443" s="43">
        <v>43301</v>
      </c>
      <c r="E2443" s="39" t="s">
        <v>35</v>
      </c>
      <c r="F2443" s="39" t="s">
        <v>49</v>
      </c>
      <c r="G2443" s="39" t="s">
        <v>275</v>
      </c>
      <c r="H2443" s="39" t="s">
        <v>1952</v>
      </c>
      <c r="I2443" s="39" t="s">
        <v>99</v>
      </c>
      <c r="J2443" s="44">
        <v>-4473.59</v>
      </c>
      <c r="K2443" s="39" t="s">
        <v>100</v>
      </c>
      <c r="L2443" s="39" t="s">
        <v>60</v>
      </c>
      <c r="M2443" s="39" t="str">
        <f>+VLOOKUP(C2443/1,Map!A:B,2,FALSE)</f>
        <v>Other revenue - late payment charge</v>
      </c>
      <c r="N2443" s="39" t="str">
        <f>+VLOOKUP(L2443/1,Map!E:G,3,FALSE)</f>
        <v>KY-CENTRAL</v>
      </c>
    </row>
    <row r="2444" spans="1:14" hidden="1">
      <c r="A2444" s="39" t="s">
        <v>95</v>
      </c>
      <c r="B2444" s="39" t="s">
        <v>96</v>
      </c>
      <c r="C2444" s="39" t="s">
        <v>56</v>
      </c>
      <c r="D2444" s="43">
        <v>43301</v>
      </c>
      <c r="E2444" s="39" t="s">
        <v>35</v>
      </c>
      <c r="F2444" s="39" t="s">
        <v>49</v>
      </c>
      <c r="G2444" s="39" t="s">
        <v>275</v>
      </c>
      <c r="H2444" s="39" t="s">
        <v>1952</v>
      </c>
      <c r="I2444" s="39" t="s">
        <v>99</v>
      </c>
      <c r="J2444" s="44">
        <v>-245.6</v>
      </c>
      <c r="K2444" s="39" t="s">
        <v>100</v>
      </c>
      <c r="L2444" s="39" t="s">
        <v>58</v>
      </c>
      <c r="M2444" s="39" t="str">
        <f>+VLOOKUP(C2444/1,Map!A:B,2,FALSE)</f>
        <v>Other revenue - late payment charge</v>
      </c>
      <c r="N2444" s="39" t="str">
        <f>+VLOOKUP(L2444/1,Map!E:G,3,FALSE)</f>
        <v>KY-CORPORATE</v>
      </c>
    </row>
    <row r="2445" spans="1:14" hidden="1">
      <c r="A2445" s="39" t="s">
        <v>95</v>
      </c>
      <c r="B2445" s="39" t="s">
        <v>96</v>
      </c>
      <c r="C2445" s="39" t="s">
        <v>56</v>
      </c>
      <c r="D2445" s="43">
        <v>43301</v>
      </c>
      <c r="E2445" s="39" t="s">
        <v>35</v>
      </c>
      <c r="F2445" s="39" t="s">
        <v>49</v>
      </c>
      <c r="G2445" s="39" t="s">
        <v>275</v>
      </c>
      <c r="H2445" s="39" t="s">
        <v>1952</v>
      </c>
      <c r="I2445" s="39" t="s">
        <v>99</v>
      </c>
      <c r="J2445" s="44">
        <v>-1.46</v>
      </c>
      <c r="K2445" s="39" t="s">
        <v>100</v>
      </c>
      <c r="L2445" s="39" t="s">
        <v>62</v>
      </c>
      <c r="M2445" s="39" t="str">
        <f>+VLOOKUP(C2445/1,Map!A:B,2,FALSE)</f>
        <v>Other revenue - late payment charge</v>
      </c>
      <c r="N2445" s="39" t="str">
        <f>+VLOOKUP(L2445/1,Map!E:G,3,FALSE)</f>
        <v>KY- E ROCKCASTE WTR</v>
      </c>
    </row>
    <row r="2446" spans="1:14" hidden="1">
      <c r="A2446" s="39" t="s">
        <v>95</v>
      </c>
      <c r="B2446" s="39" t="s">
        <v>96</v>
      </c>
      <c r="C2446" s="39" t="s">
        <v>56</v>
      </c>
      <c r="D2446" s="43">
        <v>43300</v>
      </c>
      <c r="E2446" s="39" t="s">
        <v>35</v>
      </c>
      <c r="F2446" s="39" t="s">
        <v>49</v>
      </c>
      <c r="G2446" s="39" t="s">
        <v>275</v>
      </c>
      <c r="H2446" s="39" t="s">
        <v>1953</v>
      </c>
      <c r="I2446" s="39" t="s">
        <v>244</v>
      </c>
      <c r="J2446" s="44">
        <v>1.76</v>
      </c>
      <c r="K2446" s="39" t="s">
        <v>100</v>
      </c>
      <c r="L2446" s="39" t="s">
        <v>60</v>
      </c>
      <c r="M2446" s="39" t="str">
        <f>+VLOOKUP(C2446/1,Map!A:B,2,FALSE)</f>
        <v>Other revenue - late payment charge</v>
      </c>
      <c r="N2446" s="39" t="str">
        <f>+VLOOKUP(L2446/1,Map!E:G,3,FALSE)</f>
        <v>KY-CENTRAL</v>
      </c>
    </row>
    <row r="2447" spans="1:14" hidden="1">
      <c r="A2447" s="39" t="s">
        <v>95</v>
      </c>
      <c r="B2447" s="39" t="s">
        <v>96</v>
      </c>
      <c r="C2447" s="39" t="s">
        <v>56</v>
      </c>
      <c r="D2447" s="43">
        <v>43300</v>
      </c>
      <c r="E2447" s="39" t="s">
        <v>35</v>
      </c>
      <c r="F2447" s="39" t="s">
        <v>49</v>
      </c>
      <c r="G2447" s="39" t="s">
        <v>275</v>
      </c>
      <c r="H2447" s="39" t="s">
        <v>1953</v>
      </c>
      <c r="I2447" s="39" t="s">
        <v>244</v>
      </c>
      <c r="J2447" s="44">
        <v>1.46</v>
      </c>
      <c r="K2447" s="39" t="s">
        <v>100</v>
      </c>
      <c r="L2447" s="39" t="s">
        <v>62</v>
      </c>
      <c r="M2447" s="39" t="str">
        <f>+VLOOKUP(C2447/1,Map!A:B,2,FALSE)</f>
        <v>Other revenue - late payment charge</v>
      </c>
      <c r="N2447" s="39" t="str">
        <f>+VLOOKUP(L2447/1,Map!E:G,3,FALSE)</f>
        <v>KY- E ROCKCASTE WTR</v>
      </c>
    </row>
    <row r="2448" spans="1:14" hidden="1">
      <c r="A2448" s="39" t="s">
        <v>95</v>
      </c>
      <c r="B2448" s="39" t="s">
        <v>96</v>
      </c>
      <c r="C2448" s="39" t="s">
        <v>56</v>
      </c>
      <c r="D2448" s="43">
        <v>43301</v>
      </c>
      <c r="E2448" s="39" t="s">
        <v>35</v>
      </c>
      <c r="F2448" s="39" t="s">
        <v>49</v>
      </c>
      <c r="G2448" s="39" t="s">
        <v>275</v>
      </c>
      <c r="H2448" s="39" t="s">
        <v>1954</v>
      </c>
      <c r="I2448" s="39" t="s">
        <v>244</v>
      </c>
      <c r="J2448" s="44">
        <v>1.85</v>
      </c>
      <c r="K2448" s="39" t="s">
        <v>100</v>
      </c>
      <c r="L2448" s="39" t="s">
        <v>60</v>
      </c>
      <c r="M2448" s="39" t="str">
        <f>+VLOOKUP(C2448/1,Map!A:B,2,FALSE)</f>
        <v>Other revenue - late payment charge</v>
      </c>
      <c r="N2448" s="39" t="str">
        <f>+VLOOKUP(L2448/1,Map!E:G,3,FALSE)</f>
        <v>KY-CENTRAL</v>
      </c>
    </row>
    <row r="2449" spans="1:14" hidden="1">
      <c r="A2449" s="39" t="s">
        <v>95</v>
      </c>
      <c r="B2449" s="39" t="s">
        <v>96</v>
      </c>
      <c r="C2449" s="39" t="s">
        <v>56</v>
      </c>
      <c r="D2449" s="43">
        <v>43301</v>
      </c>
      <c r="E2449" s="39" t="s">
        <v>35</v>
      </c>
      <c r="F2449" s="39" t="s">
        <v>49</v>
      </c>
      <c r="G2449" s="39" t="s">
        <v>275</v>
      </c>
      <c r="H2449" s="39" t="s">
        <v>1955</v>
      </c>
      <c r="I2449" s="39" t="s">
        <v>244</v>
      </c>
      <c r="J2449" s="44">
        <v>102.35</v>
      </c>
      <c r="K2449" s="39" t="s">
        <v>100</v>
      </c>
      <c r="L2449" s="39" t="s">
        <v>60</v>
      </c>
      <c r="M2449" s="39" t="str">
        <f>+VLOOKUP(C2449/1,Map!A:B,2,FALSE)</f>
        <v>Other revenue - late payment charge</v>
      </c>
      <c r="N2449" s="39" t="str">
        <f>+VLOOKUP(L2449/1,Map!E:G,3,FALSE)</f>
        <v>KY-CENTRAL</v>
      </c>
    </row>
    <row r="2450" spans="1:14" hidden="1">
      <c r="A2450" s="39" t="s">
        <v>95</v>
      </c>
      <c r="B2450" s="39" t="s">
        <v>96</v>
      </c>
      <c r="C2450" s="39" t="s">
        <v>56</v>
      </c>
      <c r="D2450" s="43">
        <v>43301</v>
      </c>
      <c r="E2450" s="39" t="s">
        <v>35</v>
      </c>
      <c r="F2450" s="39" t="s">
        <v>49</v>
      </c>
      <c r="G2450" s="39" t="s">
        <v>275</v>
      </c>
      <c r="H2450" s="39" t="s">
        <v>1956</v>
      </c>
      <c r="I2450" s="39" t="s">
        <v>244</v>
      </c>
      <c r="J2450" s="44">
        <v>8.91</v>
      </c>
      <c r="K2450" s="39" t="s">
        <v>100</v>
      </c>
      <c r="L2450" s="39" t="s">
        <v>60</v>
      </c>
      <c r="M2450" s="39" t="str">
        <f>+VLOOKUP(C2450/1,Map!A:B,2,FALSE)</f>
        <v>Other revenue - late payment charge</v>
      </c>
      <c r="N2450" s="39" t="str">
        <f>+VLOOKUP(L2450/1,Map!E:G,3,FALSE)</f>
        <v>KY-CENTRAL</v>
      </c>
    </row>
    <row r="2451" spans="1:14" hidden="1">
      <c r="A2451" s="39" t="s">
        <v>95</v>
      </c>
      <c r="B2451" s="39" t="s">
        <v>96</v>
      </c>
      <c r="C2451" s="39" t="s">
        <v>56</v>
      </c>
      <c r="D2451" s="43">
        <v>43301</v>
      </c>
      <c r="E2451" s="39" t="s">
        <v>35</v>
      </c>
      <c r="F2451" s="39" t="s">
        <v>49</v>
      </c>
      <c r="G2451" s="39" t="s">
        <v>275</v>
      </c>
      <c r="H2451" s="39" t="s">
        <v>1957</v>
      </c>
      <c r="I2451" s="39" t="s">
        <v>244</v>
      </c>
      <c r="J2451" s="44">
        <v>8.91</v>
      </c>
      <c r="K2451" s="39" t="s">
        <v>100</v>
      </c>
      <c r="L2451" s="39" t="s">
        <v>60</v>
      </c>
      <c r="M2451" s="39" t="str">
        <f>+VLOOKUP(C2451/1,Map!A:B,2,FALSE)</f>
        <v>Other revenue - late payment charge</v>
      </c>
      <c r="N2451" s="39" t="str">
        <f>+VLOOKUP(L2451/1,Map!E:G,3,FALSE)</f>
        <v>KY-CENTRAL</v>
      </c>
    </row>
    <row r="2452" spans="1:14" hidden="1">
      <c r="A2452" s="39" t="s">
        <v>95</v>
      </c>
      <c r="B2452" s="39" t="s">
        <v>96</v>
      </c>
      <c r="C2452" s="39" t="s">
        <v>56</v>
      </c>
      <c r="D2452" s="43">
        <v>43301</v>
      </c>
      <c r="E2452" s="39" t="s">
        <v>35</v>
      </c>
      <c r="F2452" s="39" t="s">
        <v>49</v>
      </c>
      <c r="G2452" s="39" t="s">
        <v>275</v>
      </c>
      <c r="H2452" s="39" t="s">
        <v>1958</v>
      </c>
      <c r="I2452" s="39" t="s">
        <v>99</v>
      </c>
      <c r="J2452" s="44">
        <v>-67.97</v>
      </c>
      <c r="K2452" s="39" t="s">
        <v>100</v>
      </c>
      <c r="L2452" s="39" t="s">
        <v>58</v>
      </c>
      <c r="M2452" s="39" t="str">
        <f>+VLOOKUP(C2452/1,Map!A:B,2,FALSE)</f>
        <v>Other revenue - late payment charge</v>
      </c>
      <c r="N2452" s="39" t="str">
        <f>+VLOOKUP(L2452/1,Map!E:G,3,FALSE)</f>
        <v>KY-CORPORATE</v>
      </c>
    </row>
    <row r="2453" spans="1:14" hidden="1">
      <c r="A2453" s="39" t="s">
        <v>95</v>
      </c>
      <c r="B2453" s="39" t="s">
        <v>96</v>
      </c>
      <c r="C2453" s="39" t="s">
        <v>56</v>
      </c>
      <c r="D2453" s="43">
        <v>43301</v>
      </c>
      <c r="E2453" s="39" t="s">
        <v>35</v>
      </c>
      <c r="F2453" s="39" t="s">
        <v>49</v>
      </c>
      <c r="G2453" s="39" t="s">
        <v>275</v>
      </c>
      <c r="H2453" s="39" t="s">
        <v>1958</v>
      </c>
      <c r="I2453" s="39" t="s">
        <v>99</v>
      </c>
      <c r="J2453" s="44">
        <v>-114.49</v>
      </c>
      <c r="K2453" s="39" t="s">
        <v>100</v>
      </c>
      <c r="L2453" s="39" t="s">
        <v>60</v>
      </c>
      <c r="M2453" s="39" t="str">
        <f>+VLOOKUP(C2453/1,Map!A:B,2,FALSE)</f>
        <v>Other revenue - late payment charge</v>
      </c>
      <c r="N2453" s="39" t="str">
        <f>+VLOOKUP(L2453/1,Map!E:G,3,FALSE)</f>
        <v>KY-CENTRAL</v>
      </c>
    </row>
    <row r="2454" spans="1:14" hidden="1">
      <c r="A2454" s="39" t="s">
        <v>95</v>
      </c>
      <c r="B2454" s="39" t="s">
        <v>96</v>
      </c>
      <c r="C2454" s="39" t="s">
        <v>56</v>
      </c>
      <c r="D2454" s="43">
        <v>43302</v>
      </c>
      <c r="E2454" s="39" t="s">
        <v>35</v>
      </c>
      <c r="F2454" s="39" t="s">
        <v>49</v>
      </c>
      <c r="G2454" s="39" t="s">
        <v>275</v>
      </c>
      <c r="H2454" s="39" t="s">
        <v>1959</v>
      </c>
      <c r="I2454" s="39" t="s">
        <v>99</v>
      </c>
      <c r="J2454" s="44">
        <v>-7.03</v>
      </c>
      <c r="K2454" s="39" t="s">
        <v>100</v>
      </c>
      <c r="L2454" s="39" t="s">
        <v>60</v>
      </c>
      <c r="M2454" s="39" t="str">
        <f>+VLOOKUP(C2454/1,Map!A:B,2,FALSE)</f>
        <v>Other revenue - late payment charge</v>
      </c>
      <c r="N2454" s="39" t="str">
        <f>+VLOOKUP(L2454/1,Map!E:G,3,FALSE)</f>
        <v>KY-CENTRAL</v>
      </c>
    </row>
    <row r="2455" spans="1:14" hidden="1">
      <c r="A2455" s="39" t="s">
        <v>95</v>
      </c>
      <c r="B2455" s="39" t="s">
        <v>96</v>
      </c>
      <c r="C2455" s="39" t="s">
        <v>56</v>
      </c>
      <c r="D2455" s="43">
        <v>43302</v>
      </c>
      <c r="E2455" s="39" t="s">
        <v>35</v>
      </c>
      <c r="F2455" s="39" t="s">
        <v>49</v>
      </c>
      <c r="G2455" s="39" t="s">
        <v>275</v>
      </c>
      <c r="H2455" s="39" t="s">
        <v>1960</v>
      </c>
      <c r="I2455" s="39" t="s">
        <v>244</v>
      </c>
      <c r="J2455" s="44">
        <v>28.53</v>
      </c>
      <c r="K2455" s="39" t="s">
        <v>100</v>
      </c>
      <c r="L2455" s="39" t="s">
        <v>60</v>
      </c>
      <c r="M2455" s="39" t="str">
        <f>+VLOOKUP(C2455/1,Map!A:B,2,FALSE)</f>
        <v>Other revenue - late payment charge</v>
      </c>
      <c r="N2455" s="39" t="str">
        <f>+VLOOKUP(L2455/1,Map!E:G,3,FALSE)</f>
        <v>KY-CENTRAL</v>
      </c>
    </row>
    <row r="2456" spans="1:14" hidden="1">
      <c r="A2456" s="39" t="s">
        <v>95</v>
      </c>
      <c r="B2456" s="39" t="s">
        <v>96</v>
      </c>
      <c r="C2456" s="39" t="s">
        <v>56</v>
      </c>
      <c r="D2456" s="43">
        <v>43304</v>
      </c>
      <c r="E2456" s="39" t="s">
        <v>35</v>
      </c>
      <c r="F2456" s="39" t="s">
        <v>49</v>
      </c>
      <c r="G2456" s="39" t="s">
        <v>275</v>
      </c>
      <c r="H2456" s="39" t="s">
        <v>1961</v>
      </c>
      <c r="I2456" s="39" t="s">
        <v>244</v>
      </c>
      <c r="J2456" s="44">
        <v>490</v>
      </c>
      <c r="K2456" s="39" t="s">
        <v>100</v>
      </c>
      <c r="L2456" s="39" t="s">
        <v>60</v>
      </c>
      <c r="M2456" s="39" t="str">
        <f>+VLOOKUP(C2456/1,Map!A:B,2,FALSE)</f>
        <v>Other revenue - late payment charge</v>
      </c>
      <c r="N2456" s="39" t="str">
        <f>+VLOOKUP(L2456/1,Map!E:G,3,FALSE)</f>
        <v>KY-CENTRAL</v>
      </c>
    </row>
    <row r="2457" spans="1:14" hidden="1">
      <c r="A2457" s="39" t="s">
        <v>95</v>
      </c>
      <c r="B2457" s="39" t="s">
        <v>96</v>
      </c>
      <c r="C2457" s="39" t="s">
        <v>56</v>
      </c>
      <c r="D2457" s="43">
        <v>43301</v>
      </c>
      <c r="E2457" s="39" t="s">
        <v>35</v>
      </c>
      <c r="F2457" s="39" t="s">
        <v>49</v>
      </c>
      <c r="G2457" s="39" t="s">
        <v>275</v>
      </c>
      <c r="H2457" s="39" t="s">
        <v>1962</v>
      </c>
      <c r="I2457" s="39" t="s">
        <v>99</v>
      </c>
      <c r="J2457" s="44">
        <v>-955.07</v>
      </c>
      <c r="K2457" s="39" t="s">
        <v>100</v>
      </c>
      <c r="L2457" s="39" t="s">
        <v>60</v>
      </c>
      <c r="M2457" s="39" t="str">
        <f>+VLOOKUP(C2457/1,Map!A:B,2,FALSE)</f>
        <v>Other revenue - late payment charge</v>
      </c>
      <c r="N2457" s="39" t="str">
        <f>+VLOOKUP(L2457/1,Map!E:G,3,FALSE)</f>
        <v>KY-CENTRAL</v>
      </c>
    </row>
    <row r="2458" spans="1:14" hidden="1">
      <c r="A2458" s="39" t="s">
        <v>95</v>
      </c>
      <c r="B2458" s="39" t="s">
        <v>96</v>
      </c>
      <c r="C2458" s="39" t="s">
        <v>56</v>
      </c>
      <c r="D2458" s="43">
        <v>43302</v>
      </c>
      <c r="E2458" s="39" t="s">
        <v>35</v>
      </c>
      <c r="F2458" s="39" t="s">
        <v>49</v>
      </c>
      <c r="G2458" s="39" t="s">
        <v>275</v>
      </c>
      <c r="H2458" s="39" t="s">
        <v>1963</v>
      </c>
      <c r="I2458" s="39" t="s">
        <v>99</v>
      </c>
      <c r="J2458" s="44">
        <v>-185.92</v>
      </c>
      <c r="K2458" s="39" t="s">
        <v>100</v>
      </c>
      <c r="L2458" s="39" t="s">
        <v>60</v>
      </c>
      <c r="M2458" s="39" t="str">
        <f>+VLOOKUP(C2458/1,Map!A:B,2,FALSE)</f>
        <v>Other revenue - late payment charge</v>
      </c>
      <c r="N2458" s="39" t="str">
        <f>+VLOOKUP(L2458/1,Map!E:G,3,FALSE)</f>
        <v>KY-CENTRAL</v>
      </c>
    </row>
    <row r="2459" spans="1:14" hidden="1">
      <c r="A2459" s="39" t="s">
        <v>95</v>
      </c>
      <c r="B2459" s="39" t="s">
        <v>96</v>
      </c>
      <c r="C2459" s="39" t="s">
        <v>56</v>
      </c>
      <c r="D2459" s="43">
        <v>43304</v>
      </c>
      <c r="E2459" s="39" t="s">
        <v>35</v>
      </c>
      <c r="F2459" s="39" t="s">
        <v>49</v>
      </c>
      <c r="G2459" s="39" t="s">
        <v>275</v>
      </c>
      <c r="H2459" s="39" t="s">
        <v>1964</v>
      </c>
      <c r="I2459" s="39" t="s">
        <v>99</v>
      </c>
      <c r="J2459" s="44">
        <v>-134.35</v>
      </c>
      <c r="K2459" s="39" t="s">
        <v>100</v>
      </c>
      <c r="L2459" s="39" t="s">
        <v>60</v>
      </c>
      <c r="M2459" s="39" t="str">
        <f>+VLOOKUP(C2459/1,Map!A:B,2,FALSE)</f>
        <v>Other revenue - late payment charge</v>
      </c>
      <c r="N2459" s="39" t="str">
        <f>+VLOOKUP(L2459/1,Map!E:G,3,FALSE)</f>
        <v>KY-CENTRAL</v>
      </c>
    </row>
    <row r="2460" spans="1:14" hidden="1">
      <c r="A2460" s="39" t="s">
        <v>95</v>
      </c>
      <c r="B2460" s="39" t="s">
        <v>96</v>
      </c>
      <c r="C2460" s="39" t="s">
        <v>56</v>
      </c>
      <c r="D2460" s="43">
        <v>43305</v>
      </c>
      <c r="E2460" s="39" t="s">
        <v>35</v>
      </c>
      <c r="F2460" s="39" t="s">
        <v>49</v>
      </c>
      <c r="G2460" s="39" t="s">
        <v>275</v>
      </c>
      <c r="H2460" s="39" t="s">
        <v>1965</v>
      </c>
      <c r="I2460" s="39" t="s">
        <v>99</v>
      </c>
      <c r="J2460" s="44">
        <v>-7578.36</v>
      </c>
      <c r="K2460" s="39" t="s">
        <v>100</v>
      </c>
      <c r="L2460" s="39" t="s">
        <v>60</v>
      </c>
      <c r="M2460" s="39" t="str">
        <f>+VLOOKUP(C2460/1,Map!A:B,2,FALSE)</f>
        <v>Other revenue - late payment charge</v>
      </c>
      <c r="N2460" s="39" t="str">
        <f>+VLOOKUP(L2460/1,Map!E:G,3,FALSE)</f>
        <v>KY-CENTRAL</v>
      </c>
    </row>
    <row r="2461" spans="1:14" hidden="1">
      <c r="A2461" s="39" t="s">
        <v>95</v>
      </c>
      <c r="B2461" s="39" t="s">
        <v>96</v>
      </c>
      <c r="C2461" s="39" t="s">
        <v>56</v>
      </c>
      <c r="D2461" s="43">
        <v>43305</v>
      </c>
      <c r="E2461" s="39" t="s">
        <v>35</v>
      </c>
      <c r="F2461" s="39" t="s">
        <v>49</v>
      </c>
      <c r="G2461" s="39" t="s">
        <v>275</v>
      </c>
      <c r="H2461" s="39" t="s">
        <v>1965</v>
      </c>
      <c r="I2461" s="39" t="s">
        <v>99</v>
      </c>
      <c r="J2461" s="44">
        <v>-299.62</v>
      </c>
      <c r="K2461" s="39" t="s">
        <v>100</v>
      </c>
      <c r="L2461" s="39" t="s">
        <v>64</v>
      </c>
      <c r="M2461" s="39" t="str">
        <f>+VLOOKUP(C2461/1,Map!A:B,2,FALSE)</f>
        <v>Other revenue - late payment charge</v>
      </c>
      <c r="N2461" s="39" t="str">
        <f>+VLOOKUP(L2461/1,Map!E:G,3,FALSE)</f>
        <v>KY-NORTH</v>
      </c>
    </row>
    <row r="2462" spans="1:14" hidden="1">
      <c r="A2462" s="39" t="s">
        <v>95</v>
      </c>
      <c r="B2462" s="39" t="s">
        <v>96</v>
      </c>
      <c r="C2462" s="39" t="s">
        <v>56</v>
      </c>
      <c r="D2462" s="43">
        <v>43305</v>
      </c>
      <c r="E2462" s="39" t="s">
        <v>35</v>
      </c>
      <c r="F2462" s="39" t="s">
        <v>49</v>
      </c>
      <c r="G2462" s="39" t="s">
        <v>275</v>
      </c>
      <c r="H2462" s="39" t="s">
        <v>1965</v>
      </c>
      <c r="I2462" s="39" t="s">
        <v>99</v>
      </c>
      <c r="J2462" s="44">
        <v>-3.57</v>
      </c>
      <c r="K2462" s="39" t="s">
        <v>100</v>
      </c>
      <c r="L2462" s="39" t="s">
        <v>66</v>
      </c>
      <c r="M2462" s="39" t="str">
        <f>+VLOOKUP(C2462/1,Map!A:B,2,FALSE)</f>
        <v>Other revenue - late payment charge</v>
      </c>
      <c r="N2462" s="39" t="str">
        <f>+VLOOKUP(L2462/1,Map!E:G,3,FALSE)</f>
        <v>KY-OWENTON WW</v>
      </c>
    </row>
    <row r="2463" spans="1:14" hidden="1">
      <c r="A2463" s="39" t="s">
        <v>95</v>
      </c>
      <c r="B2463" s="39" t="s">
        <v>96</v>
      </c>
      <c r="C2463" s="39" t="s">
        <v>56</v>
      </c>
      <c r="D2463" s="43">
        <v>43305</v>
      </c>
      <c r="E2463" s="39" t="s">
        <v>35</v>
      </c>
      <c r="F2463" s="39" t="s">
        <v>49</v>
      </c>
      <c r="G2463" s="39" t="s">
        <v>275</v>
      </c>
      <c r="H2463" s="39" t="s">
        <v>1965</v>
      </c>
      <c r="I2463" s="39" t="s">
        <v>99</v>
      </c>
      <c r="J2463" s="44">
        <v>-1.46</v>
      </c>
      <c r="K2463" s="39" t="s">
        <v>100</v>
      </c>
      <c r="L2463" s="39" t="s">
        <v>62</v>
      </c>
      <c r="M2463" s="39" t="str">
        <f>+VLOOKUP(C2463/1,Map!A:B,2,FALSE)</f>
        <v>Other revenue - late payment charge</v>
      </c>
      <c r="N2463" s="39" t="str">
        <f>+VLOOKUP(L2463/1,Map!E:G,3,FALSE)</f>
        <v>KY- E ROCKCASTE WTR</v>
      </c>
    </row>
    <row r="2464" spans="1:14" hidden="1">
      <c r="A2464" s="39" t="s">
        <v>95</v>
      </c>
      <c r="B2464" s="39" t="s">
        <v>96</v>
      </c>
      <c r="C2464" s="39" t="s">
        <v>56</v>
      </c>
      <c r="D2464" s="43">
        <v>43305</v>
      </c>
      <c r="E2464" s="39" t="s">
        <v>35</v>
      </c>
      <c r="F2464" s="39" t="s">
        <v>49</v>
      </c>
      <c r="G2464" s="39" t="s">
        <v>275</v>
      </c>
      <c r="H2464" s="39" t="s">
        <v>1966</v>
      </c>
      <c r="I2464" s="39" t="s">
        <v>99</v>
      </c>
      <c r="J2464" s="44">
        <v>-25.18</v>
      </c>
      <c r="K2464" s="39" t="s">
        <v>100</v>
      </c>
      <c r="L2464" s="39" t="s">
        <v>58</v>
      </c>
      <c r="M2464" s="39" t="str">
        <f>+VLOOKUP(C2464/1,Map!A:B,2,FALSE)</f>
        <v>Other revenue - late payment charge</v>
      </c>
      <c r="N2464" s="39" t="str">
        <f>+VLOOKUP(L2464/1,Map!E:G,3,FALSE)</f>
        <v>KY-CORPORATE</v>
      </c>
    </row>
    <row r="2465" spans="1:14" hidden="1">
      <c r="A2465" s="39" t="s">
        <v>95</v>
      </c>
      <c r="B2465" s="39" t="s">
        <v>96</v>
      </c>
      <c r="C2465" s="39" t="s">
        <v>56</v>
      </c>
      <c r="D2465" s="43">
        <v>43290</v>
      </c>
      <c r="E2465" s="39" t="s">
        <v>35</v>
      </c>
      <c r="F2465" s="39" t="s">
        <v>49</v>
      </c>
      <c r="G2465" s="39" t="s">
        <v>275</v>
      </c>
      <c r="H2465" s="39" t="s">
        <v>1967</v>
      </c>
      <c r="I2465" s="39" t="s">
        <v>244</v>
      </c>
      <c r="J2465" s="44">
        <v>4.8899999999999997</v>
      </c>
      <c r="K2465" s="39" t="s">
        <v>100</v>
      </c>
      <c r="L2465" s="39" t="s">
        <v>60</v>
      </c>
      <c r="M2465" s="39" t="str">
        <f>+VLOOKUP(C2465/1,Map!A:B,2,FALSE)</f>
        <v>Other revenue - late payment charge</v>
      </c>
      <c r="N2465" s="39" t="str">
        <f>+VLOOKUP(L2465/1,Map!E:G,3,FALSE)</f>
        <v>KY-CENTRAL</v>
      </c>
    </row>
    <row r="2466" spans="1:14" hidden="1">
      <c r="A2466" s="39" t="s">
        <v>95</v>
      </c>
      <c r="B2466" s="39" t="s">
        <v>96</v>
      </c>
      <c r="C2466" s="39" t="s">
        <v>56</v>
      </c>
      <c r="D2466" s="43">
        <v>43305</v>
      </c>
      <c r="E2466" s="39" t="s">
        <v>35</v>
      </c>
      <c r="F2466" s="39" t="s">
        <v>49</v>
      </c>
      <c r="G2466" s="39" t="s">
        <v>275</v>
      </c>
      <c r="H2466" s="39" t="s">
        <v>1968</v>
      </c>
      <c r="I2466" s="39" t="s">
        <v>244</v>
      </c>
      <c r="J2466" s="44">
        <v>26.78</v>
      </c>
      <c r="K2466" s="39" t="s">
        <v>100</v>
      </c>
      <c r="L2466" s="39" t="s">
        <v>60</v>
      </c>
      <c r="M2466" s="39" t="str">
        <f>+VLOOKUP(C2466/1,Map!A:B,2,FALSE)</f>
        <v>Other revenue - late payment charge</v>
      </c>
      <c r="N2466" s="39" t="str">
        <f>+VLOOKUP(L2466/1,Map!E:G,3,FALSE)</f>
        <v>KY-CENTRAL</v>
      </c>
    </row>
    <row r="2467" spans="1:14" hidden="1">
      <c r="A2467" s="39" t="s">
        <v>95</v>
      </c>
      <c r="B2467" s="39" t="s">
        <v>96</v>
      </c>
      <c r="C2467" s="39" t="s">
        <v>56</v>
      </c>
      <c r="D2467" s="43">
        <v>43306</v>
      </c>
      <c r="E2467" s="39" t="s">
        <v>35</v>
      </c>
      <c r="F2467" s="39" t="s">
        <v>49</v>
      </c>
      <c r="G2467" s="39" t="s">
        <v>275</v>
      </c>
      <c r="H2467" s="39" t="s">
        <v>1969</v>
      </c>
      <c r="I2467" s="39" t="s">
        <v>99</v>
      </c>
      <c r="J2467" s="44">
        <v>-4553.3</v>
      </c>
      <c r="K2467" s="39" t="s">
        <v>100</v>
      </c>
      <c r="L2467" s="39" t="s">
        <v>60</v>
      </c>
      <c r="M2467" s="39" t="str">
        <f>+VLOOKUP(C2467/1,Map!A:B,2,FALSE)</f>
        <v>Other revenue - late payment charge</v>
      </c>
      <c r="N2467" s="39" t="str">
        <f>+VLOOKUP(L2467/1,Map!E:G,3,FALSE)</f>
        <v>KY-CENTRAL</v>
      </c>
    </row>
    <row r="2468" spans="1:14" hidden="1">
      <c r="A2468" s="39" t="s">
        <v>95</v>
      </c>
      <c r="B2468" s="39" t="s">
        <v>96</v>
      </c>
      <c r="C2468" s="39" t="s">
        <v>56</v>
      </c>
      <c r="D2468" s="43">
        <v>43306</v>
      </c>
      <c r="E2468" s="39" t="s">
        <v>35</v>
      </c>
      <c r="F2468" s="39" t="s">
        <v>49</v>
      </c>
      <c r="G2468" s="39" t="s">
        <v>275</v>
      </c>
      <c r="H2468" s="39" t="s">
        <v>1969</v>
      </c>
      <c r="I2468" s="39" t="s">
        <v>99</v>
      </c>
      <c r="J2468" s="44">
        <v>-81.44</v>
      </c>
      <c r="K2468" s="39" t="s">
        <v>100</v>
      </c>
      <c r="L2468" s="39" t="s">
        <v>64</v>
      </c>
      <c r="M2468" s="39" t="str">
        <f>+VLOOKUP(C2468/1,Map!A:B,2,FALSE)</f>
        <v>Other revenue - late payment charge</v>
      </c>
      <c r="N2468" s="39" t="str">
        <f>+VLOOKUP(L2468/1,Map!E:G,3,FALSE)</f>
        <v>KY-NORTH</v>
      </c>
    </row>
    <row r="2469" spans="1:14" hidden="1">
      <c r="A2469" s="39" t="s">
        <v>95</v>
      </c>
      <c r="B2469" s="39" t="s">
        <v>96</v>
      </c>
      <c r="C2469" s="39" t="s">
        <v>56</v>
      </c>
      <c r="D2469" s="43">
        <v>43306</v>
      </c>
      <c r="E2469" s="39" t="s">
        <v>35</v>
      </c>
      <c r="F2469" s="39" t="s">
        <v>49</v>
      </c>
      <c r="G2469" s="39" t="s">
        <v>275</v>
      </c>
      <c r="H2469" s="39" t="s">
        <v>1969</v>
      </c>
      <c r="I2469" s="39" t="s">
        <v>99</v>
      </c>
      <c r="J2469" s="44">
        <v>-9.68</v>
      </c>
      <c r="K2469" s="39" t="s">
        <v>100</v>
      </c>
      <c r="L2469" s="39" t="s">
        <v>58</v>
      </c>
      <c r="M2469" s="39" t="str">
        <f>+VLOOKUP(C2469/1,Map!A:B,2,FALSE)</f>
        <v>Other revenue - late payment charge</v>
      </c>
      <c r="N2469" s="39" t="str">
        <f>+VLOOKUP(L2469/1,Map!E:G,3,FALSE)</f>
        <v>KY-CORPORATE</v>
      </c>
    </row>
    <row r="2470" spans="1:14" hidden="1">
      <c r="A2470" s="39" t="s">
        <v>95</v>
      </c>
      <c r="B2470" s="39" t="s">
        <v>96</v>
      </c>
      <c r="C2470" s="39" t="s">
        <v>56</v>
      </c>
      <c r="D2470" s="43">
        <v>43306</v>
      </c>
      <c r="E2470" s="39" t="s">
        <v>35</v>
      </c>
      <c r="F2470" s="39" t="s">
        <v>49</v>
      </c>
      <c r="G2470" s="39" t="s">
        <v>275</v>
      </c>
      <c r="H2470" s="39" t="s">
        <v>1970</v>
      </c>
      <c r="I2470" s="39" t="s">
        <v>244</v>
      </c>
      <c r="J2470" s="44">
        <v>27.29</v>
      </c>
      <c r="K2470" s="39" t="s">
        <v>100</v>
      </c>
      <c r="L2470" s="39" t="s">
        <v>60</v>
      </c>
      <c r="M2470" s="39" t="str">
        <f>+VLOOKUP(C2470/1,Map!A:B,2,FALSE)</f>
        <v>Other revenue - late payment charge</v>
      </c>
      <c r="N2470" s="39" t="str">
        <f>+VLOOKUP(L2470/1,Map!E:G,3,FALSE)</f>
        <v>KY-CENTRAL</v>
      </c>
    </row>
    <row r="2471" spans="1:14" hidden="1">
      <c r="A2471" s="39" t="s">
        <v>95</v>
      </c>
      <c r="B2471" s="39" t="s">
        <v>96</v>
      </c>
      <c r="C2471" s="39" t="s">
        <v>56</v>
      </c>
      <c r="D2471" s="43">
        <v>43306</v>
      </c>
      <c r="E2471" s="39" t="s">
        <v>35</v>
      </c>
      <c r="F2471" s="39" t="s">
        <v>49</v>
      </c>
      <c r="G2471" s="39" t="s">
        <v>275</v>
      </c>
      <c r="H2471" s="39" t="s">
        <v>1971</v>
      </c>
      <c r="I2471" s="39" t="s">
        <v>244</v>
      </c>
      <c r="J2471" s="44">
        <v>1.39</v>
      </c>
      <c r="K2471" s="39" t="s">
        <v>100</v>
      </c>
      <c r="L2471" s="39" t="s">
        <v>64</v>
      </c>
      <c r="M2471" s="39" t="str">
        <f>+VLOOKUP(C2471/1,Map!A:B,2,FALSE)</f>
        <v>Other revenue - late payment charge</v>
      </c>
      <c r="N2471" s="39" t="str">
        <f>+VLOOKUP(L2471/1,Map!E:G,3,FALSE)</f>
        <v>KY-NORTH</v>
      </c>
    </row>
    <row r="2472" spans="1:14" hidden="1">
      <c r="A2472" s="39" t="s">
        <v>95</v>
      </c>
      <c r="B2472" s="39" t="s">
        <v>96</v>
      </c>
      <c r="C2472" s="39" t="s">
        <v>56</v>
      </c>
      <c r="D2472" s="43">
        <v>43302</v>
      </c>
      <c r="E2472" s="39" t="s">
        <v>35</v>
      </c>
      <c r="F2472" s="39" t="s">
        <v>49</v>
      </c>
      <c r="G2472" s="39" t="s">
        <v>275</v>
      </c>
      <c r="H2472" s="39" t="s">
        <v>1972</v>
      </c>
      <c r="I2472" s="39" t="s">
        <v>244</v>
      </c>
      <c r="J2472" s="44">
        <v>2.13</v>
      </c>
      <c r="K2472" s="39" t="s">
        <v>100</v>
      </c>
      <c r="L2472" s="39" t="s">
        <v>60</v>
      </c>
      <c r="M2472" s="39" t="str">
        <f>+VLOOKUP(C2472/1,Map!A:B,2,FALSE)</f>
        <v>Other revenue - late payment charge</v>
      </c>
      <c r="N2472" s="39" t="str">
        <f>+VLOOKUP(L2472/1,Map!E:G,3,FALSE)</f>
        <v>KY-CENTRAL</v>
      </c>
    </row>
    <row r="2473" spans="1:14" hidden="1">
      <c r="A2473" s="39" t="s">
        <v>95</v>
      </c>
      <c r="B2473" s="39" t="s">
        <v>96</v>
      </c>
      <c r="C2473" s="39" t="s">
        <v>56</v>
      </c>
      <c r="D2473" s="43">
        <v>43305</v>
      </c>
      <c r="E2473" s="39" t="s">
        <v>35</v>
      </c>
      <c r="F2473" s="39" t="s">
        <v>49</v>
      </c>
      <c r="G2473" s="39" t="s">
        <v>275</v>
      </c>
      <c r="H2473" s="39" t="s">
        <v>1973</v>
      </c>
      <c r="I2473" s="39" t="s">
        <v>244</v>
      </c>
      <c r="J2473" s="44">
        <v>28.58</v>
      </c>
      <c r="K2473" s="39" t="s">
        <v>100</v>
      </c>
      <c r="L2473" s="39" t="s">
        <v>60</v>
      </c>
      <c r="M2473" s="39" t="str">
        <f>+VLOOKUP(C2473/1,Map!A:B,2,FALSE)</f>
        <v>Other revenue - late payment charge</v>
      </c>
      <c r="N2473" s="39" t="str">
        <f>+VLOOKUP(L2473/1,Map!E:G,3,FALSE)</f>
        <v>KY-CENTRAL</v>
      </c>
    </row>
    <row r="2474" spans="1:14" hidden="1">
      <c r="A2474" s="39" t="s">
        <v>95</v>
      </c>
      <c r="B2474" s="39" t="s">
        <v>96</v>
      </c>
      <c r="C2474" s="39" t="s">
        <v>56</v>
      </c>
      <c r="D2474" s="43">
        <v>43305</v>
      </c>
      <c r="E2474" s="39" t="s">
        <v>35</v>
      </c>
      <c r="F2474" s="39" t="s">
        <v>49</v>
      </c>
      <c r="G2474" s="39" t="s">
        <v>275</v>
      </c>
      <c r="H2474" s="39" t="s">
        <v>1974</v>
      </c>
      <c r="I2474" s="39" t="s">
        <v>244</v>
      </c>
      <c r="J2474" s="44">
        <v>1.36</v>
      </c>
      <c r="K2474" s="39" t="s">
        <v>100</v>
      </c>
      <c r="L2474" s="39" t="s">
        <v>64</v>
      </c>
      <c r="M2474" s="39" t="str">
        <f>+VLOOKUP(C2474/1,Map!A:B,2,FALSE)</f>
        <v>Other revenue - late payment charge</v>
      </c>
      <c r="N2474" s="39" t="str">
        <f>+VLOOKUP(L2474/1,Map!E:G,3,FALSE)</f>
        <v>KY-NORTH</v>
      </c>
    </row>
    <row r="2475" spans="1:14" hidden="1">
      <c r="A2475" s="39" t="s">
        <v>95</v>
      </c>
      <c r="B2475" s="39" t="s">
        <v>96</v>
      </c>
      <c r="C2475" s="39" t="s">
        <v>56</v>
      </c>
      <c r="D2475" s="43">
        <v>43305</v>
      </c>
      <c r="E2475" s="39" t="s">
        <v>35</v>
      </c>
      <c r="F2475" s="39" t="s">
        <v>49</v>
      </c>
      <c r="G2475" s="39" t="s">
        <v>275</v>
      </c>
      <c r="H2475" s="39" t="s">
        <v>1975</v>
      </c>
      <c r="I2475" s="39" t="s">
        <v>99</v>
      </c>
      <c r="J2475" s="44">
        <v>-607.27</v>
      </c>
      <c r="K2475" s="39" t="s">
        <v>100</v>
      </c>
      <c r="L2475" s="39" t="s">
        <v>60</v>
      </c>
      <c r="M2475" s="39" t="str">
        <f>+VLOOKUP(C2475/1,Map!A:B,2,FALSE)</f>
        <v>Other revenue - late payment charge</v>
      </c>
      <c r="N2475" s="39" t="str">
        <f>+VLOOKUP(L2475/1,Map!E:G,3,FALSE)</f>
        <v>KY-CENTRAL</v>
      </c>
    </row>
    <row r="2476" spans="1:14" hidden="1">
      <c r="A2476" s="39" t="s">
        <v>95</v>
      </c>
      <c r="B2476" s="39" t="s">
        <v>96</v>
      </c>
      <c r="C2476" s="39" t="s">
        <v>56</v>
      </c>
      <c r="D2476" s="43">
        <v>43306</v>
      </c>
      <c r="E2476" s="39" t="s">
        <v>35</v>
      </c>
      <c r="F2476" s="39" t="s">
        <v>49</v>
      </c>
      <c r="G2476" s="39" t="s">
        <v>275</v>
      </c>
      <c r="H2476" s="39" t="s">
        <v>1976</v>
      </c>
      <c r="I2476" s="39" t="s">
        <v>99</v>
      </c>
      <c r="J2476" s="44">
        <v>-307.45</v>
      </c>
      <c r="K2476" s="39" t="s">
        <v>100</v>
      </c>
      <c r="L2476" s="39" t="s">
        <v>60</v>
      </c>
      <c r="M2476" s="39" t="str">
        <f>+VLOOKUP(C2476/1,Map!A:B,2,FALSE)</f>
        <v>Other revenue - late payment charge</v>
      </c>
      <c r="N2476" s="39" t="str">
        <f>+VLOOKUP(L2476/1,Map!E:G,3,FALSE)</f>
        <v>KY-CENTRAL</v>
      </c>
    </row>
    <row r="2477" spans="1:14" hidden="1">
      <c r="A2477" s="39" t="s">
        <v>95</v>
      </c>
      <c r="B2477" s="39" t="s">
        <v>96</v>
      </c>
      <c r="C2477" s="39" t="s">
        <v>56</v>
      </c>
      <c r="D2477" s="43">
        <v>43304</v>
      </c>
      <c r="E2477" s="39" t="s">
        <v>35</v>
      </c>
      <c r="F2477" s="39" t="s">
        <v>49</v>
      </c>
      <c r="G2477" s="39" t="s">
        <v>275</v>
      </c>
      <c r="H2477" s="39" t="s">
        <v>1977</v>
      </c>
      <c r="I2477" s="39" t="s">
        <v>99</v>
      </c>
      <c r="J2477" s="44">
        <v>-18.21</v>
      </c>
      <c r="K2477" s="39" t="s">
        <v>100</v>
      </c>
      <c r="L2477" s="39" t="s">
        <v>60</v>
      </c>
      <c r="M2477" s="39" t="str">
        <f>+VLOOKUP(C2477/1,Map!A:B,2,FALSE)</f>
        <v>Other revenue - late payment charge</v>
      </c>
      <c r="N2477" s="39" t="str">
        <f>+VLOOKUP(L2477/1,Map!E:G,3,FALSE)</f>
        <v>KY-CENTRAL</v>
      </c>
    </row>
    <row r="2478" spans="1:14" hidden="1">
      <c r="A2478" s="39" t="s">
        <v>95</v>
      </c>
      <c r="B2478" s="39" t="s">
        <v>96</v>
      </c>
      <c r="C2478" s="39" t="s">
        <v>56</v>
      </c>
      <c r="D2478" s="43">
        <v>43305</v>
      </c>
      <c r="E2478" s="39" t="s">
        <v>35</v>
      </c>
      <c r="F2478" s="39" t="s">
        <v>49</v>
      </c>
      <c r="G2478" s="39" t="s">
        <v>275</v>
      </c>
      <c r="H2478" s="39" t="s">
        <v>1978</v>
      </c>
      <c r="I2478" s="39" t="s">
        <v>99</v>
      </c>
      <c r="J2478" s="44">
        <v>-46.03</v>
      </c>
      <c r="K2478" s="39" t="s">
        <v>100</v>
      </c>
      <c r="L2478" s="39" t="s">
        <v>60</v>
      </c>
      <c r="M2478" s="39" t="str">
        <f>+VLOOKUP(C2478/1,Map!A:B,2,FALSE)</f>
        <v>Other revenue - late payment charge</v>
      </c>
      <c r="N2478" s="39" t="str">
        <f>+VLOOKUP(L2478/1,Map!E:G,3,FALSE)</f>
        <v>KY-CENTRAL</v>
      </c>
    </row>
    <row r="2479" spans="1:14" hidden="1">
      <c r="A2479" s="39" t="s">
        <v>95</v>
      </c>
      <c r="B2479" s="39" t="s">
        <v>96</v>
      </c>
      <c r="C2479" s="39" t="s">
        <v>56</v>
      </c>
      <c r="D2479" s="43">
        <v>43307</v>
      </c>
      <c r="E2479" s="39" t="s">
        <v>35</v>
      </c>
      <c r="F2479" s="39" t="s">
        <v>49</v>
      </c>
      <c r="G2479" s="39" t="s">
        <v>275</v>
      </c>
      <c r="H2479" s="39" t="s">
        <v>1979</v>
      </c>
      <c r="I2479" s="39" t="s">
        <v>99</v>
      </c>
      <c r="J2479" s="44">
        <v>-21.96</v>
      </c>
      <c r="K2479" s="39" t="s">
        <v>100</v>
      </c>
      <c r="L2479" s="39" t="s">
        <v>64</v>
      </c>
      <c r="M2479" s="39" t="str">
        <f>+VLOOKUP(C2479/1,Map!A:B,2,FALSE)</f>
        <v>Other revenue - late payment charge</v>
      </c>
      <c r="N2479" s="39" t="str">
        <f>+VLOOKUP(L2479/1,Map!E:G,3,FALSE)</f>
        <v>KY-NORTH</v>
      </c>
    </row>
    <row r="2480" spans="1:14" hidden="1">
      <c r="A2480" s="39" t="s">
        <v>95</v>
      </c>
      <c r="B2480" s="39" t="s">
        <v>96</v>
      </c>
      <c r="C2480" s="39" t="s">
        <v>56</v>
      </c>
      <c r="D2480" s="43">
        <v>43307</v>
      </c>
      <c r="E2480" s="39" t="s">
        <v>35</v>
      </c>
      <c r="F2480" s="39" t="s">
        <v>49</v>
      </c>
      <c r="G2480" s="39" t="s">
        <v>275</v>
      </c>
      <c r="H2480" s="39" t="s">
        <v>1979</v>
      </c>
      <c r="I2480" s="39" t="s">
        <v>99</v>
      </c>
      <c r="J2480" s="44">
        <v>-65.87</v>
      </c>
      <c r="K2480" s="39" t="s">
        <v>100</v>
      </c>
      <c r="L2480" s="39" t="s">
        <v>62</v>
      </c>
      <c r="M2480" s="39" t="str">
        <f>+VLOOKUP(C2480/1,Map!A:B,2,FALSE)</f>
        <v>Other revenue - late payment charge</v>
      </c>
      <c r="N2480" s="39" t="str">
        <f>+VLOOKUP(L2480/1,Map!E:G,3,FALSE)</f>
        <v>KY- E ROCKCASTE WTR</v>
      </c>
    </row>
    <row r="2481" spans="1:14" hidden="1">
      <c r="A2481" s="39" t="s">
        <v>95</v>
      </c>
      <c r="B2481" s="39" t="s">
        <v>96</v>
      </c>
      <c r="C2481" s="39" t="s">
        <v>56</v>
      </c>
      <c r="D2481" s="43">
        <v>43307</v>
      </c>
      <c r="E2481" s="39" t="s">
        <v>35</v>
      </c>
      <c r="F2481" s="39" t="s">
        <v>49</v>
      </c>
      <c r="G2481" s="39" t="s">
        <v>275</v>
      </c>
      <c r="H2481" s="39" t="s">
        <v>1979</v>
      </c>
      <c r="I2481" s="39" t="s">
        <v>99</v>
      </c>
      <c r="J2481" s="44">
        <v>-2724.33</v>
      </c>
      <c r="K2481" s="39" t="s">
        <v>100</v>
      </c>
      <c r="L2481" s="39" t="s">
        <v>60</v>
      </c>
      <c r="M2481" s="39" t="str">
        <f>+VLOOKUP(C2481/1,Map!A:B,2,FALSE)</f>
        <v>Other revenue - late payment charge</v>
      </c>
      <c r="N2481" s="39" t="str">
        <f>+VLOOKUP(L2481/1,Map!E:G,3,FALSE)</f>
        <v>KY-CENTRAL</v>
      </c>
    </row>
    <row r="2482" spans="1:14" hidden="1">
      <c r="A2482" s="39" t="s">
        <v>95</v>
      </c>
      <c r="B2482" s="39" t="s">
        <v>96</v>
      </c>
      <c r="C2482" s="39" t="s">
        <v>56</v>
      </c>
      <c r="D2482" s="43">
        <v>43284</v>
      </c>
      <c r="E2482" s="39" t="s">
        <v>35</v>
      </c>
      <c r="F2482" s="39" t="s">
        <v>49</v>
      </c>
      <c r="G2482" s="39" t="s">
        <v>275</v>
      </c>
      <c r="H2482" s="39" t="s">
        <v>1980</v>
      </c>
      <c r="I2482" s="39" t="s">
        <v>244</v>
      </c>
      <c r="J2482" s="44">
        <v>0.98</v>
      </c>
      <c r="K2482" s="39" t="s">
        <v>100</v>
      </c>
      <c r="L2482" s="39" t="s">
        <v>60</v>
      </c>
      <c r="M2482" s="39" t="str">
        <f>+VLOOKUP(C2482/1,Map!A:B,2,FALSE)</f>
        <v>Other revenue - late payment charge</v>
      </c>
      <c r="N2482" s="39" t="str">
        <f>+VLOOKUP(L2482/1,Map!E:G,3,FALSE)</f>
        <v>KY-CENTRAL</v>
      </c>
    </row>
    <row r="2483" spans="1:14" hidden="1">
      <c r="A2483" s="39" t="s">
        <v>95</v>
      </c>
      <c r="B2483" s="39" t="s">
        <v>96</v>
      </c>
      <c r="C2483" s="39" t="s">
        <v>56</v>
      </c>
      <c r="D2483" s="43">
        <v>43306</v>
      </c>
      <c r="E2483" s="39" t="s">
        <v>35</v>
      </c>
      <c r="F2483" s="39" t="s">
        <v>49</v>
      </c>
      <c r="G2483" s="39" t="s">
        <v>275</v>
      </c>
      <c r="H2483" s="39" t="s">
        <v>1981</v>
      </c>
      <c r="I2483" s="39" t="s">
        <v>244</v>
      </c>
      <c r="J2483" s="44">
        <v>1.4</v>
      </c>
      <c r="K2483" s="39" t="s">
        <v>100</v>
      </c>
      <c r="L2483" s="39" t="s">
        <v>60</v>
      </c>
      <c r="M2483" s="39" t="str">
        <f>+VLOOKUP(C2483/1,Map!A:B,2,FALSE)</f>
        <v>Other revenue - late payment charge</v>
      </c>
      <c r="N2483" s="39" t="str">
        <f>+VLOOKUP(L2483/1,Map!E:G,3,FALSE)</f>
        <v>KY-CENTRAL</v>
      </c>
    </row>
    <row r="2484" spans="1:14" hidden="1">
      <c r="A2484" s="39" t="s">
        <v>95</v>
      </c>
      <c r="B2484" s="39" t="s">
        <v>96</v>
      </c>
      <c r="C2484" s="39" t="s">
        <v>56</v>
      </c>
      <c r="D2484" s="43">
        <v>43306</v>
      </c>
      <c r="E2484" s="39" t="s">
        <v>35</v>
      </c>
      <c r="F2484" s="39" t="s">
        <v>49</v>
      </c>
      <c r="G2484" s="39" t="s">
        <v>275</v>
      </c>
      <c r="H2484" s="39" t="s">
        <v>1982</v>
      </c>
      <c r="I2484" s="39" t="s">
        <v>244</v>
      </c>
      <c r="J2484" s="44">
        <v>1.59</v>
      </c>
      <c r="K2484" s="39" t="s">
        <v>100</v>
      </c>
      <c r="L2484" s="39" t="s">
        <v>62</v>
      </c>
      <c r="M2484" s="39" t="str">
        <f>+VLOOKUP(C2484/1,Map!A:B,2,FALSE)</f>
        <v>Other revenue - late payment charge</v>
      </c>
      <c r="N2484" s="39" t="str">
        <f>+VLOOKUP(L2484/1,Map!E:G,3,FALSE)</f>
        <v>KY- E ROCKCASTE WTR</v>
      </c>
    </row>
    <row r="2485" spans="1:14" hidden="1">
      <c r="A2485" s="39" t="s">
        <v>95</v>
      </c>
      <c r="B2485" s="39" t="s">
        <v>96</v>
      </c>
      <c r="C2485" s="39" t="s">
        <v>56</v>
      </c>
      <c r="D2485" s="43">
        <v>43307</v>
      </c>
      <c r="E2485" s="39" t="s">
        <v>35</v>
      </c>
      <c r="F2485" s="39" t="s">
        <v>49</v>
      </c>
      <c r="G2485" s="39" t="s">
        <v>275</v>
      </c>
      <c r="H2485" s="39" t="s">
        <v>1983</v>
      </c>
      <c r="I2485" s="39" t="s">
        <v>244</v>
      </c>
      <c r="J2485" s="44">
        <v>63.81</v>
      </c>
      <c r="K2485" s="39" t="s">
        <v>100</v>
      </c>
      <c r="L2485" s="39" t="s">
        <v>60</v>
      </c>
      <c r="M2485" s="39" t="str">
        <f>+VLOOKUP(C2485/1,Map!A:B,2,FALSE)</f>
        <v>Other revenue - late payment charge</v>
      </c>
      <c r="N2485" s="39" t="str">
        <f>+VLOOKUP(L2485/1,Map!E:G,3,FALSE)</f>
        <v>KY-CENTRAL</v>
      </c>
    </row>
    <row r="2486" spans="1:14" hidden="1">
      <c r="A2486" s="39" t="s">
        <v>95</v>
      </c>
      <c r="B2486" s="39" t="s">
        <v>96</v>
      </c>
      <c r="C2486" s="39" t="s">
        <v>56</v>
      </c>
      <c r="D2486" s="43">
        <v>43306</v>
      </c>
      <c r="E2486" s="39" t="s">
        <v>35</v>
      </c>
      <c r="F2486" s="39" t="s">
        <v>49</v>
      </c>
      <c r="G2486" s="39" t="s">
        <v>275</v>
      </c>
      <c r="H2486" s="39" t="s">
        <v>1984</v>
      </c>
      <c r="I2486" s="39" t="s">
        <v>99</v>
      </c>
      <c r="J2486" s="44">
        <v>-16.66</v>
      </c>
      <c r="K2486" s="39" t="s">
        <v>100</v>
      </c>
      <c r="L2486" s="39" t="s">
        <v>60</v>
      </c>
      <c r="M2486" s="39" t="str">
        <f>+VLOOKUP(C2486/1,Map!A:B,2,FALSE)</f>
        <v>Other revenue - late payment charge</v>
      </c>
      <c r="N2486" s="39" t="str">
        <f>+VLOOKUP(L2486/1,Map!E:G,3,FALSE)</f>
        <v>KY-CENTRAL</v>
      </c>
    </row>
    <row r="2487" spans="1:14" hidden="1">
      <c r="A2487" s="39" t="s">
        <v>95</v>
      </c>
      <c r="B2487" s="39" t="s">
        <v>96</v>
      </c>
      <c r="C2487" s="39" t="s">
        <v>56</v>
      </c>
      <c r="D2487" s="43">
        <v>43307</v>
      </c>
      <c r="E2487" s="39" t="s">
        <v>35</v>
      </c>
      <c r="F2487" s="39" t="s">
        <v>49</v>
      </c>
      <c r="G2487" s="39" t="s">
        <v>275</v>
      </c>
      <c r="H2487" s="39" t="s">
        <v>1985</v>
      </c>
      <c r="I2487" s="39" t="s">
        <v>99</v>
      </c>
      <c r="J2487" s="44">
        <v>-75.45</v>
      </c>
      <c r="K2487" s="39" t="s">
        <v>100</v>
      </c>
      <c r="L2487" s="39" t="s">
        <v>60</v>
      </c>
      <c r="M2487" s="39" t="str">
        <f>+VLOOKUP(C2487/1,Map!A:B,2,FALSE)</f>
        <v>Other revenue - late payment charge</v>
      </c>
      <c r="N2487" s="39" t="str">
        <f>+VLOOKUP(L2487/1,Map!E:G,3,FALSE)</f>
        <v>KY-CENTRAL</v>
      </c>
    </row>
    <row r="2488" spans="1:14" hidden="1">
      <c r="A2488" s="39" t="s">
        <v>95</v>
      </c>
      <c r="B2488" s="39" t="s">
        <v>96</v>
      </c>
      <c r="C2488" s="39" t="s">
        <v>56</v>
      </c>
      <c r="D2488" s="43">
        <v>43308</v>
      </c>
      <c r="E2488" s="39" t="s">
        <v>35</v>
      </c>
      <c r="F2488" s="39" t="s">
        <v>49</v>
      </c>
      <c r="G2488" s="39" t="s">
        <v>275</v>
      </c>
      <c r="H2488" s="39" t="s">
        <v>1986</v>
      </c>
      <c r="I2488" s="39" t="s">
        <v>99</v>
      </c>
      <c r="J2488" s="44">
        <v>-64.06</v>
      </c>
      <c r="K2488" s="39" t="s">
        <v>100</v>
      </c>
      <c r="L2488" s="39" t="s">
        <v>62</v>
      </c>
      <c r="M2488" s="39" t="str">
        <f>+VLOOKUP(C2488/1,Map!A:B,2,FALSE)</f>
        <v>Other revenue - late payment charge</v>
      </c>
      <c r="N2488" s="39" t="str">
        <f>+VLOOKUP(L2488/1,Map!E:G,3,FALSE)</f>
        <v>KY- E ROCKCASTE WTR</v>
      </c>
    </row>
    <row r="2489" spans="1:14" hidden="1">
      <c r="A2489" s="39" t="s">
        <v>95</v>
      </c>
      <c r="B2489" s="39" t="s">
        <v>96</v>
      </c>
      <c r="C2489" s="39" t="s">
        <v>56</v>
      </c>
      <c r="D2489" s="43">
        <v>43308</v>
      </c>
      <c r="E2489" s="39" t="s">
        <v>35</v>
      </c>
      <c r="F2489" s="39" t="s">
        <v>49</v>
      </c>
      <c r="G2489" s="39" t="s">
        <v>275</v>
      </c>
      <c r="H2489" s="39" t="s">
        <v>1986</v>
      </c>
      <c r="I2489" s="39" t="s">
        <v>99</v>
      </c>
      <c r="J2489" s="44">
        <v>-26.37</v>
      </c>
      <c r="K2489" s="39" t="s">
        <v>100</v>
      </c>
      <c r="L2489" s="39" t="s">
        <v>64</v>
      </c>
      <c r="M2489" s="39" t="str">
        <f>+VLOOKUP(C2489/1,Map!A:B,2,FALSE)</f>
        <v>Other revenue - late payment charge</v>
      </c>
      <c r="N2489" s="39" t="str">
        <f>+VLOOKUP(L2489/1,Map!E:G,3,FALSE)</f>
        <v>KY-NORTH</v>
      </c>
    </row>
    <row r="2490" spans="1:14" hidden="1">
      <c r="A2490" s="39" t="s">
        <v>95</v>
      </c>
      <c r="B2490" s="39" t="s">
        <v>96</v>
      </c>
      <c r="C2490" s="39" t="s">
        <v>56</v>
      </c>
      <c r="D2490" s="43">
        <v>43308</v>
      </c>
      <c r="E2490" s="39" t="s">
        <v>35</v>
      </c>
      <c r="F2490" s="39" t="s">
        <v>49</v>
      </c>
      <c r="G2490" s="39" t="s">
        <v>275</v>
      </c>
      <c r="H2490" s="39" t="s">
        <v>1986</v>
      </c>
      <c r="I2490" s="39" t="s">
        <v>99</v>
      </c>
      <c r="J2490" s="44">
        <v>-2235.6799999999998</v>
      </c>
      <c r="K2490" s="39" t="s">
        <v>100</v>
      </c>
      <c r="L2490" s="39" t="s">
        <v>60</v>
      </c>
      <c r="M2490" s="39" t="str">
        <f>+VLOOKUP(C2490/1,Map!A:B,2,FALSE)</f>
        <v>Other revenue - late payment charge</v>
      </c>
      <c r="N2490" s="39" t="str">
        <f>+VLOOKUP(L2490/1,Map!E:G,3,FALSE)</f>
        <v>KY-CENTRAL</v>
      </c>
    </row>
    <row r="2491" spans="1:14" hidden="1">
      <c r="A2491" s="39" t="s">
        <v>95</v>
      </c>
      <c r="B2491" s="39" t="s">
        <v>96</v>
      </c>
      <c r="C2491" s="39" t="s">
        <v>56</v>
      </c>
      <c r="D2491" s="43">
        <v>43308</v>
      </c>
      <c r="E2491" s="39" t="s">
        <v>35</v>
      </c>
      <c r="F2491" s="39" t="s">
        <v>49</v>
      </c>
      <c r="G2491" s="39" t="s">
        <v>275</v>
      </c>
      <c r="H2491" s="39" t="s">
        <v>1986</v>
      </c>
      <c r="I2491" s="39" t="s">
        <v>99</v>
      </c>
      <c r="J2491" s="44">
        <v>-2.0099999999999998</v>
      </c>
      <c r="K2491" s="39" t="s">
        <v>100</v>
      </c>
      <c r="L2491" s="39" t="s">
        <v>66</v>
      </c>
      <c r="M2491" s="39" t="str">
        <f>+VLOOKUP(C2491/1,Map!A:B,2,FALSE)</f>
        <v>Other revenue - late payment charge</v>
      </c>
      <c r="N2491" s="39" t="str">
        <f>+VLOOKUP(L2491/1,Map!E:G,3,FALSE)</f>
        <v>KY-OWENTON WW</v>
      </c>
    </row>
    <row r="2492" spans="1:14" hidden="1">
      <c r="A2492" s="39" t="s">
        <v>95</v>
      </c>
      <c r="B2492" s="39" t="s">
        <v>96</v>
      </c>
      <c r="C2492" s="39" t="s">
        <v>56</v>
      </c>
      <c r="D2492" s="43">
        <v>43305</v>
      </c>
      <c r="E2492" s="39" t="s">
        <v>35</v>
      </c>
      <c r="F2492" s="39" t="s">
        <v>49</v>
      </c>
      <c r="G2492" s="39" t="s">
        <v>275</v>
      </c>
      <c r="H2492" s="39" t="s">
        <v>1987</v>
      </c>
      <c r="I2492" s="39" t="s">
        <v>244</v>
      </c>
      <c r="J2492" s="44">
        <v>4.55</v>
      </c>
      <c r="K2492" s="39" t="s">
        <v>100</v>
      </c>
      <c r="L2492" s="39" t="s">
        <v>60</v>
      </c>
      <c r="M2492" s="39" t="str">
        <f>+VLOOKUP(C2492/1,Map!A:B,2,FALSE)</f>
        <v>Other revenue - late payment charge</v>
      </c>
      <c r="N2492" s="39" t="str">
        <f>+VLOOKUP(L2492/1,Map!E:G,3,FALSE)</f>
        <v>KY-CENTRAL</v>
      </c>
    </row>
    <row r="2493" spans="1:14" hidden="1">
      <c r="A2493" s="39" t="s">
        <v>95</v>
      </c>
      <c r="B2493" s="39" t="s">
        <v>96</v>
      </c>
      <c r="C2493" s="39" t="s">
        <v>56</v>
      </c>
      <c r="D2493" s="43">
        <v>43306</v>
      </c>
      <c r="E2493" s="39" t="s">
        <v>35</v>
      </c>
      <c r="F2493" s="39" t="s">
        <v>49</v>
      </c>
      <c r="G2493" s="39" t="s">
        <v>275</v>
      </c>
      <c r="H2493" s="39" t="s">
        <v>1988</v>
      </c>
      <c r="I2493" s="39" t="s">
        <v>244</v>
      </c>
      <c r="J2493" s="44">
        <v>0.89</v>
      </c>
      <c r="K2493" s="39" t="s">
        <v>100</v>
      </c>
      <c r="L2493" s="39" t="s">
        <v>60</v>
      </c>
      <c r="M2493" s="39" t="str">
        <f>+VLOOKUP(C2493/1,Map!A:B,2,FALSE)</f>
        <v>Other revenue - late payment charge</v>
      </c>
      <c r="N2493" s="39" t="str">
        <f>+VLOOKUP(L2493/1,Map!E:G,3,FALSE)</f>
        <v>KY-CENTRAL</v>
      </c>
    </row>
    <row r="2494" spans="1:14" hidden="1">
      <c r="A2494" s="39" t="s">
        <v>95</v>
      </c>
      <c r="B2494" s="39" t="s">
        <v>96</v>
      </c>
      <c r="C2494" s="39" t="s">
        <v>56</v>
      </c>
      <c r="D2494" s="43">
        <v>43307</v>
      </c>
      <c r="E2494" s="39" t="s">
        <v>35</v>
      </c>
      <c r="F2494" s="39" t="s">
        <v>49</v>
      </c>
      <c r="G2494" s="39" t="s">
        <v>275</v>
      </c>
      <c r="H2494" s="39" t="s">
        <v>1989</v>
      </c>
      <c r="I2494" s="39" t="s">
        <v>99</v>
      </c>
      <c r="J2494" s="44">
        <v>-725.09</v>
      </c>
      <c r="K2494" s="39" t="s">
        <v>100</v>
      </c>
      <c r="L2494" s="39" t="s">
        <v>60</v>
      </c>
      <c r="M2494" s="39" t="str">
        <f>+VLOOKUP(C2494/1,Map!A:B,2,FALSE)</f>
        <v>Other revenue - late payment charge</v>
      </c>
      <c r="N2494" s="39" t="str">
        <f>+VLOOKUP(L2494/1,Map!E:G,3,FALSE)</f>
        <v>KY-CENTRAL</v>
      </c>
    </row>
    <row r="2495" spans="1:14" hidden="1">
      <c r="A2495" s="39" t="s">
        <v>95</v>
      </c>
      <c r="B2495" s="39" t="s">
        <v>96</v>
      </c>
      <c r="C2495" s="39" t="s">
        <v>56</v>
      </c>
      <c r="D2495" s="43">
        <v>43311</v>
      </c>
      <c r="E2495" s="39" t="s">
        <v>35</v>
      </c>
      <c r="F2495" s="39" t="s">
        <v>49</v>
      </c>
      <c r="G2495" s="39" t="s">
        <v>275</v>
      </c>
      <c r="H2495" s="39" t="s">
        <v>1990</v>
      </c>
      <c r="I2495" s="39" t="s">
        <v>99</v>
      </c>
      <c r="J2495" s="44">
        <v>-198.27</v>
      </c>
      <c r="K2495" s="39" t="s">
        <v>100</v>
      </c>
      <c r="L2495" s="39" t="s">
        <v>62</v>
      </c>
      <c r="M2495" s="39" t="str">
        <f>+VLOOKUP(C2495/1,Map!A:B,2,FALSE)</f>
        <v>Other revenue - late payment charge</v>
      </c>
      <c r="N2495" s="39" t="str">
        <f>+VLOOKUP(L2495/1,Map!E:G,3,FALSE)</f>
        <v>KY- E ROCKCASTE WTR</v>
      </c>
    </row>
    <row r="2496" spans="1:14" hidden="1">
      <c r="A2496" s="39" t="s">
        <v>95</v>
      </c>
      <c r="B2496" s="39" t="s">
        <v>96</v>
      </c>
      <c r="C2496" s="39" t="s">
        <v>56</v>
      </c>
      <c r="D2496" s="43">
        <v>43311</v>
      </c>
      <c r="E2496" s="39" t="s">
        <v>35</v>
      </c>
      <c r="F2496" s="39" t="s">
        <v>49</v>
      </c>
      <c r="G2496" s="39" t="s">
        <v>275</v>
      </c>
      <c r="H2496" s="39" t="s">
        <v>1990</v>
      </c>
      <c r="I2496" s="39" t="s">
        <v>99</v>
      </c>
      <c r="J2496" s="44">
        <v>-2479.02</v>
      </c>
      <c r="K2496" s="39" t="s">
        <v>100</v>
      </c>
      <c r="L2496" s="39" t="s">
        <v>60</v>
      </c>
      <c r="M2496" s="39" t="str">
        <f>+VLOOKUP(C2496/1,Map!A:B,2,FALSE)</f>
        <v>Other revenue - late payment charge</v>
      </c>
      <c r="N2496" s="39" t="str">
        <f>+VLOOKUP(L2496/1,Map!E:G,3,FALSE)</f>
        <v>KY-CENTRAL</v>
      </c>
    </row>
    <row r="2497" spans="1:14" hidden="1">
      <c r="A2497" s="39" t="s">
        <v>95</v>
      </c>
      <c r="B2497" s="39" t="s">
        <v>96</v>
      </c>
      <c r="C2497" s="39" t="s">
        <v>56</v>
      </c>
      <c r="D2497" s="43">
        <v>43307</v>
      </c>
      <c r="E2497" s="39" t="s">
        <v>35</v>
      </c>
      <c r="F2497" s="39" t="s">
        <v>49</v>
      </c>
      <c r="G2497" s="39" t="s">
        <v>275</v>
      </c>
      <c r="H2497" s="39" t="s">
        <v>1991</v>
      </c>
      <c r="I2497" s="39" t="s">
        <v>244</v>
      </c>
      <c r="J2497" s="44">
        <v>6.75</v>
      </c>
      <c r="K2497" s="39" t="s">
        <v>100</v>
      </c>
      <c r="L2497" s="39" t="s">
        <v>60</v>
      </c>
      <c r="M2497" s="39" t="str">
        <f>+VLOOKUP(C2497/1,Map!A:B,2,FALSE)</f>
        <v>Other revenue - late payment charge</v>
      </c>
      <c r="N2497" s="39" t="str">
        <f>+VLOOKUP(L2497/1,Map!E:G,3,FALSE)</f>
        <v>KY-CENTRAL</v>
      </c>
    </row>
    <row r="2498" spans="1:14" hidden="1">
      <c r="A2498" s="39" t="s">
        <v>95</v>
      </c>
      <c r="B2498" s="39" t="s">
        <v>96</v>
      </c>
      <c r="C2498" s="39" t="s">
        <v>56</v>
      </c>
      <c r="D2498" s="43">
        <v>43311</v>
      </c>
      <c r="E2498" s="39" t="s">
        <v>35</v>
      </c>
      <c r="F2498" s="39" t="s">
        <v>49</v>
      </c>
      <c r="G2498" s="39" t="s">
        <v>275</v>
      </c>
      <c r="H2498" s="39" t="s">
        <v>1992</v>
      </c>
      <c r="I2498" s="39" t="s">
        <v>244</v>
      </c>
      <c r="J2498" s="44">
        <v>2.81</v>
      </c>
      <c r="K2498" s="39" t="s">
        <v>100</v>
      </c>
      <c r="L2498" s="39" t="s">
        <v>64</v>
      </c>
      <c r="M2498" s="39" t="str">
        <f>+VLOOKUP(C2498/1,Map!A:B,2,FALSE)</f>
        <v>Other revenue - late payment charge</v>
      </c>
      <c r="N2498" s="39" t="str">
        <f>+VLOOKUP(L2498/1,Map!E:G,3,FALSE)</f>
        <v>KY-NORTH</v>
      </c>
    </row>
    <row r="2499" spans="1:14" hidden="1">
      <c r="A2499" s="39" t="s">
        <v>95</v>
      </c>
      <c r="B2499" s="39" t="s">
        <v>96</v>
      </c>
      <c r="C2499" s="39" t="s">
        <v>56</v>
      </c>
      <c r="D2499" s="43">
        <v>43311</v>
      </c>
      <c r="E2499" s="39" t="s">
        <v>35</v>
      </c>
      <c r="F2499" s="39" t="s">
        <v>49</v>
      </c>
      <c r="G2499" s="39" t="s">
        <v>275</v>
      </c>
      <c r="H2499" s="39" t="s">
        <v>1992</v>
      </c>
      <c r="I2499" s="39" t="s">
        <v>244</v>
      </c>
      <c r="J2499" s="44">
        <v>63.38</v>
      </c>
      <c r="K2499" s="39" t="s">
        <v>100</v>
      </c>
      <c r="L2499" s="39" t="s">
        <v>60</v>
      </c>
      <c r="M2499" s="39" t="str">
        <f>+VLOOKUP(C2499/1,Map!A:B,2,FALSE)</f>
        <v>Other revenue - late payment charge</v>
      </c>
      <c r="N2499" s="39" t="str">
        <f>+VLOOKUP(L2499/1,Map!E:G,3,FALSE)</f>
        <v>KY-CENTRAL</v>
      </c>
    </row>
    <row r="2500" spans="1:14" hidden="1">
      <c r="A2500" s="39" t="s">
        <v>95</v>
      </c>
      <c r="B2500" s="39" t="s">
        <v>96</v>
      </c>
      <c r="C2500" s="39" t="s">
        <v>56</v>
      </c>
      <c r="D2500" s="43">
        <v>43308</v>
      </c>
      <c r="E2500" s="39" t="s">
        <v>35</v>
      </c>
      <c r="F2500" s="39" t="s">
        <v>49</v>
      </c>
      <c r="G2500" s="39" t="s">
        <v>275</v>
      </c>
      <c r="H2500" s="39" t="s">
        <v>1993</v>
      </c>
      <c r="I2500" s="39" t="s">
        <v>99</v>
      </c>
      <c r="J2500" s="44">
        <v>-63.05</v>
      </c>
      <c r="K2500" s="39" t="s">
        <v>100</v>
      </c>
      <c r="L2500" s="39" t="s">
        <v>60</v>
      </c>
      <c r="M2500" s="39" t="str">
        <f>+VLOOKUP(C2500/1,Map!A:B,2,FALSE)</f>
        <v>Other revenue - late payment charge</v>
      </c>
      <c r="N2500" s="39" t="str">
        <f>+VLOOKUP(L2500/1,Map!E:G,3,FALSE)</f>
        <v>KY-CENTRAL</v>
      </c>
    </row>
    <row r="2501" spans="1:14" hidden="1">
      <c r="A2501" s="39" t="s">
        <v>95</v>
      </c>
      <c r="B2501" s="39" t="s">
        <v>96</v>
      </c>
      <c r="C2501" s="39" t="s">
        <v>56</v>
      </c>
      <c r="D2501" s="43">
        <v>43311</v>
      </c>
      <c r="E2501" s="39" t="s">
        <v>35</v>
      </c>
      <c r="F2501" s="39" t="s">
        <v>49</v>
      </c>
      <c r="G2501" s="39" t="s">
        <v>275</v>
      </c>
      <c r="H2501" s="39" t="s">
        <v>1994</v>
      </c>
      <c r="I2501" s="39" t="s">
        <v>99</v>
      </c>
      <c r="J2501" s="44">
        <v>-2.86</v>
      </c>
      <c r="K2501" s="39" t="s">
        <v>100</v>
      </c>
      <c r="L2501" s="39" t="s">
        <v>62</v>
      </c>
      <c r="M2501" s="39" t="str">
        <f>+VLOOKUP(C2501/1,Map!A:B,2,FALSE)</f>
        <v>Other revenue - late payment charge</v>
      </c>
      <c r="N2501" s="39" t="str">
        <f>+VLOOKUP(L2501/1,Map!E:G,3,FALSE)</f>
        <v>KY- E ROCKCASTE WTR</v>
      </c>
    </row>
    <row r="2502" spans="1:14" hidden="1">
      <c r="A2502" s="39" t="s">
        <v>95</v>
      </c>
      <c r="B2502" s="39" t="s">
        <v>96</v>
      </c>
      <c r="C2502" s="39" t="s">
        <v>56</v>
      </c>
      <c r="D2502" s="43">
        <v>43311</v>
      </c>
      <c r="E2502" s="39" t="s">
        <v>35</v>
      </c>
      <c r="F2502" s="39" t="s">
        <v>49</v>
      </c>
      <c r="G2502" s="39" t="s">
        <v>275</v>
      </c>
      <c r="H2502" s="39" t="s">
        <v>1995</v>
      </c>
      <c r="I2502" s="39" t="s">
        <v>99</v>
      </c>
      <c r="J2502" s="44">
        <v>-255.54</v>
      </c>
      <c r="K2502" s="39" t="s">
        <v>100</v>
      </c>
      <c r="L2502" s="39" t="s">
        <v>60</v>
      </c>
      <c r="M2502" s="39" t="str">
        <f>+VLOOKUP(C2502/1,Map!A:B,2,FALSE)</f>
        <v>Other revenue - late payment charge</v>
      </c>
      <c r="N2502" s="39" t="str">
        <f>+VLOOKUP(L2502/1,Map!E:G,3,FALSE)</f>
        <v>KY-CENTRAL</v>
      </c>
    </row>
    <row r="2503" spans="1:14" hidden="1">
      <c r="A2503" s="39" t="s">
        <v>95</v>
      </c>
      <c r="B2503" s="39" t="s">
        <v>96</v>
      </c>
      <c r="C2503" s="39" t="s">
        <v>56</v>
      </c>
      <c r="D2503" s="43">
        <v>43311</v>
      </c>
      <c r="E2503" s="39" t="s">
        <v>35</v>
      </c>
      <c r="F2503" s="39" t="s">
        <v>49</v>
      </c>
      <c r="G2503" s="39" t="s">
        <v>275</v>
      </c>
      <c r="H2503" s="39" t="s">
        <v>1996</v>
      </c>
      <c r="I2503" s="39" t="s">
        <v>99</v>
      </c>
      <c r="J2503" s="44">
        <v>-2.81</v>
      </c>
      <c r="K2503" s="39" t="s">
        <v>100</v>
      </c>
      <c r="L2503" s="39" t="s">
        <v>64</v>
      </c>
      <c r="M2503" s="39" t="str">
        <f>+VLOOKUP(C2503/1,Map!A:B,2,FALSE)</f>
        <v>Other revenue - late payment charge</v>
      </c>
      <c r="N2503" s="39" t="str">
        <f>+VLOOKUP(L2503/1,Map!E:G,3,FALSE)</f>
        <v>KY-NORTH</v>
      </c>
    </row>
    <row r="2504" spans="1:14" hidden="1">
      <c r="A2504" s="39" t="s">
        <v>95</v>
      </c>
      <c r="B2504" s="39" t="s">
        <v>96</v>
      </c>
      <c r="C2504" s="39" t="s">
        <v>56</v>
      </c>
      <c r="D2504" s="43">
        <v>43312</v>
      </c>
      <c r="E2504" s="39" t="s">
        <v>35</v>
      </c>
      <c r="F2504" s="39" t="s">
        <v>49</v>
      </c>
      <c r="G2504" s="39" t="s">
        <v>275</v>
      </c>
      <c r="H2504" s="39" t="s">
        <v>1997</v>
      </c>
      <c r="I2504" s="39" t="s">
        <v>99</v>
      </c>
      <c r="J2504" s="44">
        <v>-9.93</v>
      </c>
      <c r="K2504" s="39" t="s">
        <v>100</v>
      </c>
      <c r="L2504" s="39" t="s">
        <v>62</v>
      </c>
      <c r="M2504" s="39" t="str">
        <f>+VLOOKUP(C2504/1,Map!A:B,2,FALSE)</f>
        <v>Other revenue - late payment charge</v>
      </c>
      <c r="N2504" s="39" t="str">
        <f>+VLOOKUP(L2504/1,Map!E:G,3,FALSE)</f>
        <v>KY- E ROCKCASTE WTR</v>
      </c>
    </row>
    <row r="2505" spans="1:14" hidden="1">
      <c r="A2505" s="39" t="s">
        <v>95</v>
      </c>
      <c r="B2505" s="39" t="s">
        <v>96</v>
      </c>
      <c r="C2505" s="39" t="s">
        <v>56</v>
      </c>
      <c r="D2505" s="43">
        <v>43312</v>
      </c>
      <c r="E2505" s="39" t="s">
        <v>35</v>
      </c>
      <c r="F2505" s="39" t="s">
        <v>49</v>
      </c>
      <c r="G2505" s="39" t="s">
        <v>275</v>
      </c>
      <c r="H2505" s="39" t="s">
        <v>1997</v>
      </c>
      <c r="I2505" s="39" t="s">
        <v>99</v>
      </c>
      <c r="J2505" s="44">
        <v>-912.15</v>
      </c>
      <c r="K2505" s="39" t="s">
        <v>100</v>
      </c>
      <c r="L2505" s="39" t="s">
        <v>60</v>
      </c>
      <c r="M2505" s="39" t="str">
        <f>+VLOOKUP(C2505/1,Map!A:B,2,FALSE)</f>
        <v>Other revenue - late payment charge</v>
      </c>
      <c r="N2505" s="39" t="str">
        <f>+VLOOKUP(L2505/1,Map!E:G,3,FALSE)</f>
        <v>KY-CENTRAL</v>
      </c>
    </row>
    <row r="2506" spans="1:14">
      <c r="A2506" s="39" t="s">
        <v>95</v>
      </c>
      <c r="B2506" s="39" t="s">
        <v>96</v>
      </c>
      <c r="C2506" s="39" t="s">
        <v>56</v>
      </c>
      <c r="D2506" s="43">
        <v>43313</v>
      </c>
      <c r="E2506" s="39" t="s">
        <v>35</v>
      </c>
      <c r="F2506" s="39" t="s">
        <v>50</v>
      </c>
      <c r="G2506" s="39" t="s">
        <v>275</v>
      </c>
      <c r="H2506" s="39" t="s">
        <v>1998</v>
      </c>
      <c r="I2506" s="39" t="s">
        <v>99</v>
      </c>
      <c r="J2506" s="44">
        <v>-1371.33</v>
      </c>
      <c r="K2506" s="39" t="s">
        <v>100</v>
      </c>
      <c r="L2506" s="39" t="s">
        <v>60</v>
      </c>
      <c r="M2506" s="39" t="str">
        <f>+VLOOKUP(C2506/1,Map!A:B,2,FALSE)</f>
        <v>Other revenue - late payment charge</v>
      </c>
      <c r="N2506" s="39" t="str">
        <f>+VLOOKUP(L2506/1,Map!E:G,3,FALSE)</f>
        <v>KY-CENTRAL</v>
      </c>
    </row>
    <row r="2507" spans="1:14" hidden="1">
      <c r="A2507" s="39" t="s">
        <v>95</v>
      </c>
      <c r="B2507" s="39" t="s">
        <v>96</v>
      </c>
      <c r="C2507" s="39" t="s">
        <v>56</v>
      </c>
      <c r="D2507" s="43">
        <v>43307</v>
      </c>
      <c r="E2507" s="39" t="s">
        <v>35</v>
      </c>
      <c r="F2507" s="39" t="s">
        <v>49</v>
      </c>
      <c r="G2507" s="39" t="s">
        <v>275</v>
      </c>
      <c r="H2507" s="39" t="s">
        <v>1999</v>
      </c>
      <c r="I2507" s="39" t="s">
        <v>244</v>
      </c>
      <c r="J2507" s="44">
        <v>0.38</v>
      </c>
      <c r="K2507" s="39" t="s">
        <v>100</v>
      </c>
      <c r="L2507" s="39" t="s">
        <v>60</v>
      </c>
      <c r="M2507" s="39" t="str">
        <f>+VLOOKUP(C2507/1,Map!A:B,2,FALSE)</f>
        <v>Other revenue - late payment charge</v>
      </c>
      <c r="N2507" s="39" t="str">
        <f>+VLOOKUP(L2507/1,Map!E:G,3,FALSE)</f>
        <v>KY-CENTRAL</v>
      </c>
    </row>
    <row r="2508" spans="1:14" hidden="1">
      <c r="A2508" s="39" t="s">
        <v>95</v>
      </c>
      <c r="B2508" s="39" t="s">
        <v>96</v>
      </c>
      <c r="C2508" s="39" t="s">
        <v>56</v>
      </c>
      <c r="D2508" s="43">
        <v>43311</v>
      </c>
      <c r="E2508" s="39" t="s">
        <v>35</v>
      </c>
      <c r="F2508" s="39" t="s">
        <v>49</v>
      </c>
      <c r="G2508" s="39" t="s">
        <v>275</v>
      </c>
      <c r="H2508" s="39" t="s">
        <v>2000</v>
      </c>
      <c r="I2508" s="39" t="s">
        <v>244</v>
      </c>
      <c r="J2508" s="44">
        <v>0.52</v>
      </c>
      <c r="K2508" s="39" t="s">
        <v>100</v>
      </c>
      <c r="L2508" s="39" t="s">
        <v>60</v>
      </c>
      <c r="M2508" s="39" t="str">
        <f>+VLOOKUP(C2508/1,Map!A:B,2,FALSE)</f>
        <v>Other revenue - late payment charge</v>
      </c>
      <c r="N2508" s="39" t="str">
        <f>+VLOOKUP(L2508/1,Map!E:G,3,FALSE)</f>
        <v>KY-CENTRAL</v>
      </c>
    </row>
    <row r="2509" spans="1:14" hidden="1">
      <c r="A2509" s="39" t="s">
        <v>95</v>
      </c>
      <c r="B2509" s="39" t="s">
        <v>96</v>
      </c>
      <c r="C2509" s="39" t="s">
        <v>56</v>
      </c>
      <c r="D2509" s="43">
        <v>43312</v>
      </c>
      <c r="E2509" s="39" t="s">
        <v>35</v>
      </c>
      <c r="F2509" s="39" t="s">
        <v>49</v>
      </c>
      <c r="G2509" s="39" t="s">
        <v>275</v>
      </c>
      <c r="H2509" s="39" t="s">
        <v>2001</v>
      </c>
      <c r="I2509" s="39" t="s">
        <v>244</v>
      </c>
      <c r="J2509" s="44">
        <v>2.38</v>
      </c>
      <c r="K2509" s="39" t="s">
        <v>100</v>
      </c>
      <c r="L2509" s="39" t="s">
        <v>58</v>
      </c>
      <c r="M2509" s="39" t="str">
        <f>+VLOOKUP(C2509/1,Map!A:B,2,FALSE)</f>
        <v>Other revenue - late payment charge</v>
      </c>
      <c r="N2509" s="39" t="str">
        <f>+VLOOKUP(L2509/1,Map!E:G,3,FALSE)</f>
        <v>KY-CORPORATE</v>
      </c>
    </row>
    <row r="2510" spans="1:14" hidden="1">
      <c r="A2510" s="39" t="s">
        <v>95</v>
      </c>
      <c r="B2510" s="39" t="s">
        <v>96</v>
      </c>
      <c r="C2510" s="39" t="s">
        <v>56</v>
      </c>
      <c r="D2510" s="43">
        <v>43312</v>
      </c>
      <c r="E2510" s="39" t="s">
        <v>35</v>
      </c>
      <c r="F2510" s="39" t="s">
        <v>49</v>
      </c>
      <c r="G2510" s="39" t="s">
        <v>275</v>
      </c>
      <c r="H2510" s="39" t="s">
        <v>2002</v>
      </c>
      <c r="I2510" s="39" t="s">
        <v>244</v>
      </c>
      <c r="J2510" s="44">
        <v>4.8099999999999996</v>
      </c>
      <c r="K2510" s="39" t="s">
        <v>100</v>
      </c>
      <c r="L2510" s="39" t="s">
        <v>64</v>
      </c>
      <c r="M2510" s="39" t="str">
        <f>+VLOOKUP(C2510/1,Map!A:B,2,FALSE)</f>
        <v>Other revenue - late payment charge</v>
      </c>
      <c r="N2510" s="39" t="str">
        <f>+VLOOKUP(L2510/1,Map!E:G,3,FALSE)</f>
        <v>KY-NORTH</v>
      </c>
    </row>
    <row r="2511" spans="1:14" hidden="1">
      <c r="A2511" s="39" t="s">
        <v>95</v>
      </c>
      <c r="B2511" s="39" t="s">
        <v>96</v>
      </c>
      <c r="C2511" s="39" t="s">
        <v>56</v>
      </c>
      <c r="D2511" s="43">
        <v>43312</v>
      </c>
      <c r="E2511" s="39" t="s">
        <v>35</v>
      </c>
      <c r="F2511" s="39" t="s">
        <v>49</v>
      </c>
      <c r="G2511" s="39" t="s">
        <v>275</v>
      </c>
      <c r="H2511" s="39" t="s">
        <v>2002</v>
      </c>
      <c r="I2511" s="39" t="s">
        <v>244</v>
      </c>
      <c r="J2511" s="44">
        <v>6.63</v>
      </c>
      <c r="K2511" s="39" t="s">
        <v>100</v>
      </c>
      <c r="L2511" s="39" t="s">
        <v>58</v>
      </c>
      <c r="M2511" s="39" t="str">
        <f>+VLOOKUP(C2511/1,Map!A:B,2,FALSE)</f>
        <v>Other revenue - late payment charge</v>
      </c>
      <c r="N2511" s="39" t="str">
        <f>+VLOOKUP(L2511/1,Map!E:G,3,FALSE)</f>
        <v>KY-CORPORATE</v>
      </c>
    </row>
    <row r="2512" spans="1:14" hidden="1">
      <c r="A2512" s="39" t="s">
        <v>95</v>
      </c>
      <c r="B2512" s="39" t="s">
        <v>96</v>
      </c>
      <c r="C2512" s="39" t="s">
        <v>56</v>
      </c>
      <c r="D2512" s="43">
        <v>43312</v>
      </c>
      <c r="E2512" s="39" t="s">
        <v>35</v>
      </c>
      <c r="F2512" s="39" t="s">
        <v>49</v>
      </c>
      <c r="G2512" s="39" t="s">
        <v>275</v>
      </c>
      <c r="H2512" s="39" t="s">
        <v>2003</v>
      </c>
      <c r="I2512" s="39" t="s">
        <v>244</v>
      </c>
      <c r="J2512" s="44">
        <v>59.56</v>
      </c>
      <c r="K2512" s="39" t="s">
        <v>100</v>
      </c>
      <c r="L2512" s="39" t="s">
        <v>60</v>
      </c>
      <c r="M2512" s="39" t="str">
        <f>+VLOOKUP(C2512/1,Map!A:B,2,FALSE)</f>
        <v>Other revenue - late payment charge</v>
      </c>
      <c r="N2512" s="39" t="str">
        <f>+VLOOKUP(L2512/1,Map!E:G,3,FALSE)</f>
        <v>KY-CENTRAL</v>
      </c>
    </row>
    <row r="2513" spans="1:14" hidden="1">
      <c r="A2513" s="39" t="s">
        <v>95</v>
      </c>
      <c r="B2513" s="39" t="s">
        <v>96</v>
      </c>
      <c r="C2513" s="39" t="s">
        <v>56</v>
      </c>
      <c r="D2513" s="43">
        <v>43312</v>
      </c>
      <c r="E2513" s="39" t="s">
        <v>35</v>
      </c>
      <c r="F2513" s="39" t="s">
        <v>49</v>
      </c>
      <c r="G2513" s="39" t="s">
        <v>275</v>
      </c>
      <c r="H2513" s="39" t="s">
        <v>2004</v>
      </c>
      <c r="I2513" s="39" t="s">
        <v>244</v>
      </c>
      <c r="J2513" s="44">
        <v>62.24</v>
      </c>
      <c r="K2513" s="39" t="s">
        <v>100</v>
      </c>
      <c r="L2513" s="39" t="s">
        <v>60</v>
      </c>
      <c r="M2513" s="39" t="str">
        <f>+VLOOKUP(C2513/1,Map!A:B,2,FALSE)</f>
        <v>Other revenue - late payment charge</v>
      </c>
      <c r="N2513" s="39" t="str">
        <f>+VLOOKUP(L2513/1,Map!E:G,3,FALSE)</f>
        <v>KY-CENTRAL</v>
      </c>
    </row>
    <row r="2514" spans="1:14">
      <c r="A2514" s="39" t="s">
        <v>95</v>
      </c>
      <c r="B2514" s="39" t="s">
        <v>96</v>
      </c>
      <c r="C2514" s="39" t="s">
        <v>56</v>
      </c>
      <c r="D2514" s="43">
        <v>43313</v>
      </c>
      <c r="E2514" s="39" t="s">
        <v>35</v>
      </c>
      <c r="F2514" s="39" t="s">
        <v>50</v>
      </c>
      <c r="G2514" s="39" t="s">
        <v>275</v>
      </c>
      <c r="H2514" s="39" t="s">
        <v>2005</v>
      </c>
      <c r="I2514" s="39" t="s">
        <v>244</v>
      </c>
      <c r="J2514" s="44">
        <v>12.26</v>
      </c>
      <c r="K2514" s="39" t="s">
        <v>100</v>
      </c>
      <c r="L2514" s="39" t="s">
        <v>60</v>
      </c>
      <c r="M2514" s="39" t="str">
        <f>+VLOOKUP(C2514/1,Map!A:B,2,FALSE)</f>
        <v>Other revenue - late payment charge</v>
      </c>
      <c r="N2514" s="39" t="str">
        <f>+VLOOKUP(L2514/1,Map!E:G,3,FALSE)</f>
        <v>KY-CENTRAL</v>
      </c>
    </row>
    <row r="2515" spans="1:14">
      <c r="A2515" s="39" t="s">
        <v>95</v>
      </c>
      <c r="B2515" s="39" t="s">
        <v>96</v>
      </c>
      <c r="C2515" s="39" t="s">
        <v>56</v>
      </c>
      <c r="D2515" s="43">
        <v>43313</v>
      </c>
      <c r="E2515" s="39" t="s">
        <v>35</v>
      </c>
      <c r="F2515" s="39" t="s">
        <v>50</v>
      </c>
      <c r="G2515" s="39" t="s">
        <v>275</v>
      </c>
      <c r="H2515" s="39" t="s">
        <v>2006</v>
      </c>
      <c r="I2515" s="39" t="s">
        <v>244</v>
      </c>
      <c r="J2515" s="44">
        <v>74.510000000000005</v>
      </c>
      <c r="K2515" s="39" t="s">
        <v>100</v>
      </c>
      <c r="L2515" s="39" t="s">
        <v>60</v>
      </c>
      <c r="M2515" s="39" t="str">
        <f>+VLOOKUP(C2515/1,Map!A:B,2,FALSE)</f>
        <v>Other revenue - late payment charge</v>
      </c>
      <c r="N2515" s="39" t="str">
        <f>+VLOOKUP(L2515/1,Map!E:G,3,FALSE)</f>
        <v>KY-CENTRAL</v>
      </c>
    </row>
    <row r="2516" spans="1:14">
      <c r="A2516" s="39" t="s">
        <v>95</v>
      </c>
      <c r="B2516" s="39" t="s">
        <v>96</v>
      </c>
      <c r="C2516" s="39" t="s">
        <v>56</v>
      </c>
      <c r="D2516" s="43">
        <v>43313</v>
      </c>
      <c r="E2516" s="39" t="s">
        <v>35</v>
      </c>
      <c r="F2516" s="39" t="s">
        <v>50</v>
      </c>
      <c r="G2516" s="39" t="s">
        <v>275</v>
      </c>
      <c r="H2516" s="39" t="s">
        <v>2006</v>
      </c>
      <c r="I2516" s="39" t="s">
        <v>244</v>
      </c>
      <c r="J2516" s="44">
        <v>5.21</v>
      </c>
      <c r="K2516" s="39" t="s">
        <v>100</v>
      </c>
      <c r="L2516" s="39" t="s">
        <v>64</v>
      </c>
      <c r="M2516" s="39" t="str">
        <f>+VLOOKUP(C2516/1,Map!A:B,2,FALSE)</f>
        <v>Other revenue - late payment charge</v>
      </c>
      <c r="N2516" s="39" t="str">
        <f>+VLOOKUP(L2516/1,Map!E:G,3,FALSE)</f>
        <v>KY-NORTH</v>
      </c>
    </row>
    <row r="2517" spans="1:14">
      <c r="A2517" s="39" t="s">
        <v>95</v>
      </c>
      <c r="B2517" s="39" t="s">
        <v>96</v>
      </c>
      <c r="C2517" s="39" t="s">
        <v>56</v>
      </c>
      <c r="D2517" s="43">
        <v>43313</v>
      </c>
      <c r="E2517" s="39" t="s">
        <v>35</v>
      </c>
      <c r="F2517" s="39" t="s">
        <v>50</v>
      </c>
      <c r="G2517" s="39" t="s">
        <v>275</v>
      </c>
      <c r="H2517" s="39" t="s">
        <v>2007</v>
      </c>
      <c r="I2517" s="39" t="s">
        <v>244</v>
      </c>
      <c r="J2517" s="44">
        <v>3.78</v>
      </c>
      <c r="K2517" s="39" t="s">
        <v>100</v>
      </c>
      <c r="L2517" s="39" t="s">
        <v>66</v>
      </c>
      <c r="M2517" s="39" t="str">
        <f>+VLOOKUP(C2517/1,Map!A:B,2,FALSE)</f>
        <v>Other revenue - late payment charge</v>
      </c>
      <c r="N2517" s="39" t="str">
        <f>+VLOOKUP(L2517/1,Map!E:G,3,FALSE)</f>
        <v>KY-OWENTON WW</v>
      </c>
    </row>
    <row r="2518" spans="1:14" hidden="1">
      <c r="A2518" s="39" t="s">
        <v>95</v>
      </c>
      <c r="B2518" s="39" t="s">
        <v>96</v>
      </c>
      <c r="C2518" s="39" t="s">
        <v>56</v>
      </c>
      <c r="D2518" s="43">
        <v>43311</v>
      </c>
      <c r="E2518" s="39" t="s">
        <v>35</v>
      </c>
      <c r="F2518" s="39" t="s">
        <v>49</v>
      </c>
      <c r="G2518" s="39" t="s">
        <v>275</v>
      </c>
      <c r="H2518" s="39" t="s">
        <v>2008</v>
      </c>
      <c r="I2518" s="39" t="s">
        <v>99</v>
      </c>
      <c r="J2518" s="44">
        <v>-450.73</v>
      </c>
      <c r="K2518" s="39" t="s">
        <v>100</v>
      </c>
      <c r="L2518" s="39" t="s">
        <v>60</v>
      </c>
      <c r="M2518" s="39" t="str">
        <f>+VLOOKUP(C2518/1,Map!A:B,2,FALSE)</f>
        <v>Other revenue - late payment charge</v>
      </c>
      <c r="N2518" s="39" t="str">
        <f>+VLOOKUP(L2518/1,Map!E:G,3,FALSE)</f>
        <v>KY-CENTRAL</v>
      </c>
    </row>
    <row r="2519" spans="1:14" hidden="1">
      <c r="A2519" s="39" t="s">
        <v>95</v>
      </c>
      <c r="B2519" s="39" t="s">
        <v>96</v>
      </c>
      <c r="C2519" s="39" t="s">
        <v>56</v>
      </c>
      <c r="D2519" s="43">
        <v>43312</v>
      </c>
      <c r="E2519" s="39" t="s">
        <v>35</v>
      </c>
      <c r="F2519" s="39" t="s">
        <v>49</v>
      </c>
      <c r="G2519" s="39" t="s">
        <v>275</v>
      </c>
      <c r="H2519" s="39" t="s">
        <v>2009</v>
      </c>
      <c r="I2519" s="39" t="s">
        <v>99</v>
      </c>
      <c r="J2519" s="44">
        <v>-1.36</v>
      </c>
      <c r="K2519" s="39" t="s">
        <v>100</v>
      </c>
      <c r="L2519" s="39" t="s">
        <v>64</v>
      </c>
      <c r="M2519" s="39" t="str">
        <f>+VLOOKUP(C2519/1,Map!A:B,2,FALSE)</f>
        <v>Other revenue - late payment charge</v>
      </c>
      <c r="N2519" s="39" t="str">
        <f>+VLOOKUP(L2519/1,Map!E:G,3,FALSE)</f>
        <v>KY-NORTH</v>
      </c>
    </row>
    <row r="2520" spans="1:14" hidden="1">
      <c r="A2520" s="39" t="s">
        <v>95</v>
      </c>
      <c r="B2520" s="39" t="s">
        <v>96</v>
      </c>
      <c r="C2520" s="39" t="s">
        <v>56</v>
      </c>
      <c r="D2520" s="43">
        <v>43312</v>
      </c>
      <c r="E2520" s="39" t="s">
        <v>35</v>
      </c>
      <c r="F2520" s="39" t="s">
        <v>49</v>
      </c>
      <c r="G2520" s="39" t="s">
        <v>275</v>
      </c>
      <c r="H2520" s="39" t="s">
        <v>2009</v>
      </c>
      <c r="I2520" s="39" t="s">
        <v>99</v>
      </c>
      <c r="J2520" s="44">
        <v>-79.14</v>
      </c>
      <c r="K2520" s="39" t="s">
        <v>100</v>
      </c>
      <c r="L2520" s="39" t="s">
        <v>58</v>
      </c>
      <c r="M2520" s="39" t="str">
        <f>+VLOOKUP(C2520/1,Map!A:B,2,FALSE)</f>
        <v>Other revenue - late payment charge</v>
      </c>
      <c r="N2520" s="39" t="str">
        <f>+VLOOKUP(L2520/1,Map!E:G,3,FALSE)</f>
        <v>KY-CORPORATE</v>
      </c>
    </row>
    <row r="2521" spans="1:14" hidden="1">
      <c r="A2521" s="39" t="s">
        <v>95</v>
      </c>
      <c r="B2521" s="39" t="s">
        <v>96</v>
      </c>
      <c r="C2521" s="39" t="s">
        <v>56</v>
      </c>
      <c r="D2521" s="43">
        <v>43312</v>
      </c>
      <c r="E2521" s="39" t="s">
        <v>35</v>
      </c>
      <c r="F2521" s="39" t="s">
        <v>49</v>
      </c>
      <c r="G2521" s="39" t="s">
        <v>275</v>
      </c>
      <c r="H2521" s="39" t="s">
        <v>2010</v>
      </c>
      <c r="I2521" s="39" t="s">
        <v>99</v>
      </c>
      <c r="J2521" s="44">
        <v>-364.29</v>
      </c>
      <c r="K2521" s="39" t="s">
        <v>100</v>
      </c>
      <c r="L2521" s="39" t="s">
        <v>60</v>
      </c>
      <c r="M2521" s="39" t="str">
        <f>+VLOOKUP(C2521/1,Map!A:B,2,FALSE)</f>
        <v>Other revenue - late payment charge</v>
      </c>
      <c r="N2521" s="39" t="str">
        <f>+VLOOKUP(L2521/1,Map!E:G,3,FALSE)</f>
        <v>KY-CENTRAL</v>
      </c>
    </row>
    <row r="2522" spans="1:14">
      <c r="A2522" s="39" t="s">
        <v>95</v>
      </c>
      <c r="B2522" s="39" t="s">
        <v>96</v>
      </c>
      <c r="C2522" s="39" t="s">
        <v>56</v>
      </c>
      <c r="D2522" s="43">
        <v>43313</v>
      </c>
      <c r="E2522" s="39" t="s">
        <v>35</v>
      </c>
      <c r="F2522" s="39" t="s">
        <v>50</v>
      </c>
      <c r="G2522" s="39" t="s">
        <v>275</v>
      </c>
      <c r="H2522" s="39" t="s">
        <v>2011</v>
      </c>
      <c r="I2522" s="39" t="s">
        <v>244</v>
      </c>
      <c r="J2522" s="44">
        <v>3.42</v>
      </c>
      <c r="K2522" s="39" t="s">
        <v>100</v>
      </c>
      <c r="L2522" s="39" t="s">
        <v>60</v>
      </c>
      <c r="M2522" s="39" t="str">
        <f>+VLOOKUP(C2522/1,Map!A:B,2,FALSE)</f>
        <v>Other revenue - late payment charge</v>
      </c>
      <c r="N2522" s="39" t="str">
        <f>+VLOOKUP(L2522/1,Map!E:G,3,FALSE)</f>
        <v>KY-CENTRAL</v>
      </c>
    </row>
    <row r="2523" spans="1:14">
      <c r="A2523" s="39" t="s">
        <v>95</v>
      </c>
      <c r="B2523" s="39" t="s">
        <v>96</v>
      </c>
      <c r="C2523" s="39" t="s">
        <v>56</v>
      </c>
      <c r="D2523" s="43">
        <v>43313</v>
      </c>
      <c r="E2523" s="39" t="s">
        <v>35</v>
      </c>
      <c r="F2523" s="39" t="s">
        <v>50</v>
      </c>
      <c r="G2523" s="39" t="s">
        <v>275</v>
      </c>
      <c r="H2523" s="39" t="s">
        <v>2012</v>
      </c>
      <c r="I2523" s="39" t="s">
        <v>244</v>
      </c>
      <c r="J2523" s="44">
        <v>5.05</v>
      </c>
      <c r="K2523" s="39" t="s">
        <v>100</v>
      </c>
      <c r="L2523" s="39" t="s">
        <v>60</v>
      </c>
      <c r="M2523" s="39" t="str">
        <f>+VLOOKUP(C2523/1,Map!A:B,2,FALSE)</f>
        <v>Other revenue - late payment charge</v>
      </c>
      <c r="N2523" s="39" t="str">
        <f>+VLOOKUP(L2523/1,Map!E:G,3,FALSE)</f>
        <v>KY-CENTRAL</v>
      </c>
    </row>
    <row r="2524" spans="1:14">
      <c r="A2524" s="39" t="s">
        <v>95</v>
      </c>
      <c r="B2524" s="39" t="s">
        <v>96</v>
      </c>
      <c r="C2524" s="39" t="s">
        <v>56</v>
      </c>
      <c r="D2524" s="43">
        <v>43313</v>
      </c>
      <c r="E2524" s="39" t="s">
        <v>35</v>
      </c>
      <c r="F2524" s="39" t="s">
        <v>50</v>
      </c>
      <c r="G2524" s="39" t="s">
        <v>275</v>
      </c>
      <c r="H2524" s="39" t="s">
        <v>2013</v>
      </c>
      <c r="I2524" s="39" t="s">
        <v>244</v>
      </c>
      <c r="J2524" s="44">
        <v>4.1900000000000004</v>
      </c>
      <c r="K2524" s="39" t="s">
        <v>100</v>
      </c>
      <c r="L2524" s="39" t="s">
        <v>60</v>
      </c>
      <c r="M2524" s="39" t="str">
        <f>+VLOOKUP(C2524/1,Map!A:B,2,FALSE)</f>
        <v>Other revenue - late payment charge</v>
      </c>
      <c r="N2524" s="39" t="str">
        <f>+VLOOKUP(L2524/1,Map!E:G,3,FALSE)</f>
        <v>KY-CENTRAL</v>
      </c>
    </row>
    <row r="2525" spans="1:14">
      <c r="A2525" s="39" t="s">
        <v>95</v>
      </c>
      <c r="B2525" s="39" t="s">
        <v>96</v>
      </c>
      <c r="C2525" s="39" t="s">
        <v>56</v>
      </c>
      <c r="D2525" s="43">
        <v>43313</v>
      </c>
      <c r="E2525" s="39" t="s">
        <v>35</v>
      </c>
      <c r="F2525" s="39" t="s">
        <v>50</v>
      </c>
      <c r="G2525" s="39" t="s">
        <v>275</v>
      </c>
      <c r="H2525" s="39" t="s">
        <v>2013</v>
      </c>
      <c r="I2525" s="39" t="s">
        <v>244</v>
      </c>
      <c r="J2525" s="44">
        <v>2.92</v>
      </c>
      <c r="K2525" s="39" t="s">
        <v>100</v>
      </c>
      <c r="L2525" s="39" t="s">
        <v>62</v>
      </c>
      <c r="M2525" s="39" t="str">
        <f>+VLOOKUP(C2525/1,Map!A:B,2,FALSE)</f>
        <v>Other revenue - late payment charge</v>
      </c>
      <c r="N2525" s="39" t="str">
        <f>+VLOOKUP(L2525/1,Map!E:G,3,FALSE)</f>
        <v>KY- E ROCKCASTE WTR</v>
      </c>
    </row>
    <row r="2526" spans="1:14">
      <c r="A2526" s="39" t="s">
        <v>95</v>
      </c>
      <c r="B2526" s="39" t="s">
        <v>96</v>
      </c>
      <c r="C2526" s="39" t="s">
        <v>56</v>
      </c>
      <c r="D2526" s="43">
        <v>43313</v>
      </c>
      <c r="E2526" s="39" t="s">
        <v>35</v>
      </c>
      <c r="F2526" s="39" t="s">
        <v>50</v>
      </c>
      <c r="G2526" s="39" t="s">
        <v>275</v>
      </c>
      <c r="H2526" s="39" t="s">
        <v>2014</v>
      </c>
      <c r="I2526" s="39" t="s">
        <v>99</v>
      </c>
      <c r="J2526" s="44">
        <v>-2.29</v>
      </c>
      <c r="K2526" s="39" t="s">
        <v>100</v>
      </c>
      <c r="L2526" s="39" t="s">
        <v>60</v>
      </c>
      <c r="M2526" s="39" t="str">
        <f>+VLOOKUP(C2526/1,Map!A:B,2,FALSE)</f>
        <v>Other revenue - late payment charge</v>
      </c>
      <c r="N2526" s="39" t="str">
        <f>+VLOOKUP(L2526/1,Map!E:G,3,FALSE)</f>
        <v>KY-CENTRAL</v>
      </c>
    </row>
    <row r="2527" spans="1:14">
      <c r="A2527" s="39" t="s">
        <v>95</v>
      </c>
      <c r="B2527" s="39" t="s">
        <v>96</v>
      </c>
      <c r="C2527" s="39" t="s">
        <v>56</v>
      </c>
      <c r="D2527" s="43">
        <v>43314</v>
      </c>
      <c r="E2527" s="39" t="s">
        <v>35</v>
      </c>
      <c r="F2527" s="39" t="s">
        <v>50</v>
      </c>
      <c r="G2527" s="39" t="s">
        <v>275</v>
      </c>
      <c r="H2527" s="39" t="s">
        <v>2015</v>
      </c>
      <c r="I2527" s="39" t="s">
        <v>99</v>
      </c>
      <c r="J2527" s="44">
        <v>-1.41</v>
      </c>
      <c r="K2527" s="39" t="s">
        <v>100</v>
      </c>
      <c r="L2527" s="39" t="s">
        <v>58</v>
      </c>
      <c r="M2527" s="39" t="str">
        <f>+VLOOKUP(C2527/1,Map!A:B,2,FALSE)</f>
        <v>Other revenue - late payment charge</v>
      </c>
      <c r="N2527" s="39" t="str">
        <f>+VLOOKUP(L2527/1,Map!E:G,3,FALSE)</f>
        <v>KY-CORPORATE</v>
      </c>
    </row>
    <row r="2528" spans="1:14">
      <c r="A2528" s="39" t="s">
        <v>95</v>
      </c>
      <c r="B2528" s="39" t="s">
        <v>96</v>
      </c>
      <c r="C2528" s="39" t="s">
        <v>56</v>
      </c>
      <c r="D2528" s="43">
        <v>43314</v>
      </c>
      <c r="E2528" s="39" t="s">
        <v>35</v>
      </c>
      <c r="F2528" s="39" t="s">
        <v>50</v>
      </c>
      <c r="G2528" s="39" t="s">
        <v>275</v>
      </c>
      <c r="H2528" s="39" t="s">
        <v>2015</v>
      </c>
      <c r="I2528" s="39" t="s">
        <v>99</v>
      </c>
      <c r="J2528" s="44">
        <v>-14.35</v>
      </c>
      <c r="K2528" s="39" t="s">
        <v>100</v>
      </c>
      <c r="L2528" s="39" t="s">
        <v>60</v>
      </c>
      <c r="M2528" s="39" t="str">
        <f>+VLOOKUP(C2528/1,Map!A:B,2,FALSE)</f>
        <v>Other revenue - late payment charge</v>
      </c>
      <c r="N2528" s="39" t="str">
        <f>+VLOOKUP(L2528/1,Map!E:G,3,FALSE)</f>
        <v>KY-CENTRAL</v>
      </c>
    </row>
    <row r="2529" spans="1:14">
      <c r="A2529" s="39" t="s">
        <v>95</v>
      </c>
      <c r="B2529" s="39" t="s">
        <v>96</v>
      </c>
      <c r="C2529" s="39" t="s">
        <v>56</v>
      </c>
      <c r="D2529" s="43">
        <v>43314</v>
      </c>
      <c r="E2529" s="39" t="s">
        <v>35</v>
      </c>
      <c r="F2529" s="39" t="s">
        <v>50</v>
      </c>
      <c r="G2529" s="39" t="s">
        <v>275</v>
      </c>
      <c r="H2529" s="39" t="s">
        <v>2016</v>
      </c>
      <c r="I2529" s="39" t="s">
        <v>244</v>
      </c>
      <c r="J2529" s="44">
        <v>3.26</v>
      </c>
      <c r="K2529" s="39" t="s">
        <v>100</v>
      </c>
      <c r="L2529" s="39" t="s">
        <v>60</v>
      </c>
      <c r="M2529" s="39" t="str">
        <f>+VLOOKUP(C2529/1,Map!A:B,2,FALSE)</f>
        <v>Other revenue - late payment charge</v>
      </c>
      <c r="N2529" s="39" t="str">
        <f>+VLOOKUP(L2529/1,Map!E:G,3,FALSE)</f>
        <v>KY-CENTRAL</v>
      </c>
    </row>
    <row r="2530" spans="1:14">
      <c r="A2530" s="39" t="s">
        <v>95</v>
      </c>
      <c r="B2530" s="39" t="s">
        <v>96</v>
      </c>
      <c r="C2530" s="39" t="s">
        <v>56</v>
      </c>
      <c r="D2530" s="43">
        <v>43314</v>
      </c>
      <c r="E2530" s="39" t="s">
        <v>35</v>
      </c>
      <c r="F2530" s="39" t="s">
        <v>50</v>
      </c>
      <c r="G2530" s="39" t="s">
        <v>275</v>
      </c>
      <c r="H2530" s="39" t="s">
        <v>2017</v>
      </c>
      <c r="I2530" s="39" t="s">
        <v>244</v>
      </c>
      <c r="J2530" s="44">
        <v>2.99</v>
      </c>
      <c r="K2530" s="39" t="s">
        <v>100</v>
      </c>
      <c r="L2530" s="39" t="s">
        <v>62</v>
      </c>
      <c r="M2530" s="39" t="str">
        <f>+VLOOKUP(C2530/1,Map!A:B,2,FALSE)</f>
        <v>Other revenue - late payment charge</v>
      </c>
      <c r="N2530" s="39" t="str">
        <f>+VLOOKUP(L2530/1,Map!E:G,3,FALSE)</f>
        <v>KY- E ROCKCASTE WTR</v>
      </c>
    </row>
    <row r="2531" spans="1:14">
      <c r="A2531" s="39" t="s">
        <v>95</v>
      </c>
      <c r="B2531" s="39" t="s">
        <v>96</v>
      </c>
      <c r="C2531" s="39" t="s">
        <v>56</v>
      </c>
      <c r="D2531" s="43">
        <v>43314</v>
      </c>
      <c r="E2531" s="39" t="s">
        <v>35</v>
      </c>
      <c r="F2531" s="39" t="s">
        <v>50</v>
      </c>
      <c r="G2531" s="39" t="s">
        <v>275</v>
      </c>
      <c r="H2531" s="39" t="s">
        <v>2018</v>
      </c>
      <c r="I2531" s="39" t="s">
        <v>244</v>
      </c>
      <c r="J2531" s="44">
        <v>8.49</v>
      </c>
      <c r="K2531" s="39" t="s">
        <v>100</v>
      </c>
      <c r="L2531" s="39" t="s">
        <v>60</v>
      </c>
      <c r="M2531" s="39" t="str">
        <f>+VLOOKUP(C2531/1,Map!A:B,2,FALSE)</f>
        <v>Other revenue - late payment charge</v>
      </c>
      <c r="N2531" s="39" t="str">
        <f>+VLOOKUP(L2531/1,Map!E:G,3,FALSE)</f>
        <v>KY-CENTRAL</v>
      </c>
    </row>
    <row r="2532" spans="1:14">
      <c r="A2532" s="39" t="s">
        <v>95</v>
      </c>
      <c r="B2532" s="39" t="s">
        <v>96</v>
      </c>
      <c r="C2532" s="39" t="s">
        <v>56</v>
      </c>
      <c r="D2532" s="43">
        <v>43315</v>
      </c>
      <c r="E2532" s="39" t="s">
        <v>35</v>
      </c>
      <c r="F2532" s="39" t="s">
        <v>50</v>
      </c>
      <c r="G2532" s="39" t="s">
        <v>275</v>
      </c>
      <c r="H2532" s="39" t="s">
        <v>2019</v>
      </c>
      <c r="I2532" s="39" t="s">
        <v>244</v>
      </c>
      <c r="J2532" s="44">
        <v>5.86</v>
      </c>
      <c r="K2532" s="39" t="s">
        <v>100</v>
      </c>
      <c r="L2532" s="39" t="s">
        <v>64</v>
      </c>
      <c r="M2532" s="39" t="str">
        <f>+VLOOKUP(C2532/1,Map!A:B,2,FALSE)</f>
        <v>Other revenue - late payment charge</v>
      </c>
      <c r="N2532" s="39" t="str">
        <f>+VLOOKUP(L2532/1,Map!E:G,3,FALSE)</f>
        <v>KY-NORTH</v>
      </c>
    </row>
    <row r="2533" spans="1:14">
      <c r="A2533" s="39" t="s">
        <v>95</v>
      </c>
      <c r="B2533" s="39" t="s">
        <v>96</v>
      </c>
      <c r="C2533" s="39" t="s">
        <v>56</v>
      </c>
      <c r="D2533" s="43">
        <v>43315</v>
      </c>
      <c r="E2533" s="39" t="s">
        <v>35</v>
      </c>
      <c r="F2533" s="39" t="s">
        <v>50</v>
      </c>
      <c r="G2533" s="39" t="s">
        <v>275</v>
      </c>
      <c r="H2533" s="39" t="s">
        <v>2019</v>
      </c>
      <c r="I2533" s="39" t="s">
        <v>244</v>
      </c>
      <c r="J2533" s="44">
        <v>42.27</v>
      </c>
      <c r="K2533" s="39" t="s">
        <v>100</v>
      </c>
      <c r="L2533" s="39" t="s">
        <v>60</v>
      </c>
      <c r="M2533" s="39" t="str">
        <f>+VLOOKUP(C2533/1,Map!A:B,2,FALSE)</f>
        <v>Other revenue - late payment charge</v>
      </c>
      <c r="N2533" s="39" t="str">
        <f>+VLOOKUP(L2533/1,Map!E:G,3,FALSE)</f>
        <v>KY-CENTRAL</v>
      </c>
    </row>
    <row r="2534" spans="1:14">
      <c r="A2534" s="39" t="s">
        <v>95</v>
      </c>
      <c r="B2534" s="39" t="s">
        <v>96</v>
      </c>
      <c r="C2534" s="39" t="s">
        <v>56</v>
      </c>
      <c r="D2534" s="43">
        <v>43314</v>
      </c>
      <c r="E2534" s="39" t="s">
        <v>35</v>
      </c>
      <c r="F2534" s="39" t="s">
        <v>50</v>
      </c>
      <c r="G2534" s="39" t="s">
        <v>275</v>
      </c>
      <c r="H2534" s="39" t="s">
        <v>2020</v>
      </c>
      <c r="I2534" s="39" t="s">
        <v>244</v>
      </c>
      <c r="J2534" s="44">
        <v>3.63</v>
      </c>
      <c r="K2534" s="39" t="s">
        <v>100</v>
      </c>
      <c r="L2534" s="39" t="s">
        <v>60</v>
      </c>
      <c r="M2534" s="39" t="str">
        <f>+VLOOKUP(C2534/1,Map!A:B,2,FALSE)</f>
        <v>Other revenue - late payment charge</v>
      </c>
      <c r="N2534" s="39" t="str">
        <f>+VLOOKUP(L2534/1,Map!E:G,3,FALSE)</f>
        <v>KY-CENTRAL</v>
      </c>
    </row>
    <row r="2535" spans="1:14">
      <c r="A2535" s="39" t="s">
        <v>95</v>
      </c>
      <c r="B2535" s="39" t="s">
        <v>96</v>
      </c>
      <c r="C2535" s="39" t="s">
        <v>56</v>
      </c>
      <c r="D2535" s="43">
        <v>43314</v>
      </c>
      <c r="E2535" s="39" t="s">
        <v>35</v>
      </c>
      <c r="F2535" s="39" t="s">
        <v>50</v>
      </c>
      <c r="G2535" s="39" t="s">
        <v>275</v>
      </c>
      <c r="H2535" s="39" t="s">
        <v>2021</v>
      </c>
      <c r="I2535" s="39" t="s">
        <v>244</v>
      </c>
      <c r="J2535" s="44">
        <v>1.89</v>
      </c>
      <c r="K2535" s="39" t="s">
        <v>100</v>
      </c>
      <c r="L2535" s="39" t="s">
        <v>60</v>
      </c>
      <c r="M2535" s="39" t="str">
        <f>+VLOOKUP(C2535/1,Map!A:B,2,FALSE)</f>
        <v>Other revenue - late payment charge</v>
      </c>
      <c r="N2535" s="39" t="str">
        <f>+VLOOKUP(L2535/1,Map!E:G,3,FALSE)</f>
        <v>KY-CENTRAL</v>
      </c>
    </row>
    <row r="2536" spans="1:14">
      <c r="A2536" s="39" t="s">
        <v>95</v>
      </c>
      <c r="B2536" s="39" t="s">
        <v>96</v>
      </c>
      <c r="C2536" s="39" t="s">
        <v>56</v>
      </c>
      <c r="D2536" s="43">
        <v>43315</v>
      </c>
      <c r="E2536" s="39" t="s">
        <v>35</v>
      </c>
      <c r="F2536" s="39" t="s">
        <v>50</v>
      </c>
      <c r="G2536" s="39" t="s">
        <v>275</v>
      </c>
      <c r="H2536" s="39" t="s">
        <v>2022</v>
      </c>
      <c r="I2536" s="39" t="s">
        <v>99</v>
      </c>
      <c r="J2536" s="44">
        <v>-123.28</v>
      </c>
      <c r="K2536" s="39" t="s">
        <v>100</v>
      </c>
      <c r="L2536" s="39" t="s">
        <v>60</v>
      </c>
      <c r="M2536" s="39" t="str">
        <f>+VLOOKUP(C2536/1,Map!A:B,2,FALSE)</f>
        <v>Other revenue - late payment charge</v>
      </c>
      <c r="N2536" s="39" t="str">
        <f>+VLOOKUP(L2536/1,Map!E:G,3,FALSE)</f>
        <v>KY-CENTRAL</v>
      </c>
    </row>
    <row r="2537" spans="1:14">
      <c r="A2537" s="39" t="s">
        <v>95</v>
      </c>
      <c r="B2537" s="39" t="s">
        <v>96</v>
      </c>
      <c r="C2537" s="39" t="s">
        <v>56</v>
      </c>
      <c r="D2537" s="43">
        <v>43315</v>
      </c>
      <c r="E2537" s="39" t="s">
        <v>35</v>
      </c>
      <c r="F2537" s="39" t="s">
        <v>50</v>
      </c>
      <c r="G2537" s="39" t="s">
        <v>275</v>
      </c>
      <c r="H2537" s="39" t="s">
        <v>2023</v>
      </c>
      <c r="I2537" s="39" t="s">
        <v>99</v>
      </c>
      <c r="J2537" s="44">
        <v>-2.06</v>
      </c>
      <c r="K2537" s="39" t="s">
        <v>100</v>
      </c>
      <c r="L2537" s="39" t="s">
        <v>64</v>
      </c>
      <c r="M2537" s="39" t="str">
        <f>+VLOOKUP(C2537/1,Map!A:B,2,FALSE)</f>
        <v>Other revenue - late payment charge</v>
      </c>
      <c r="N2537" s="39" t="str">
        <f>+VLOOKUP(L2537/1,Map!E:G,3,FALSE)</f>
        <v>KY-NORTH</v>
      </c>
    </row>
    <row r="2538" spans="1:14">
      <c r="A2538" s="39" t="s">
        <v>95</v>
      </c>
      <c r="B2538" s="39" t="s">
        <v>96</v>
      </c>
      <c r="C2538" s="39" t="s">
        <v>56</v>
      </c>
      <c r="D2538" s="43">
        <v>43313</v>
      </c>
      <c r="E2538" s="39" t="s">
        <v>35</v>
      </c>
      <c r="F2538" s="39" t="s">
        <v>50</v>
      </c>
      <c r="G2538" s="39" t="s">
        <v>275</v>
      </c>
      <c r="H2538" s="39" t="s">
        <v>2024</v>
      </c>
      <c r="I2538" s="39" t="s">
        <v>99</v>
      </c>
      <c r="J2538" s="44">
        <v>-120.85</v>
      </c>
      <c r="K2538" s="39" t="s">
        <v>100</v>
      </c>
      <c r="L2538" s="39" t="s">
        <v>60</v>
      </c>
      <c r="M2538" s="39" t="str">
        <f>+VLOOKUP(C2538/1,Map!A:B,2,FALSE)</f>
        <v>Other revenue - late payment charge</v>
      </c>
      <c r="N2538" s="39" t="str">
        <f>+VLOOKUP(L2538/1,Map!E:G,3,FALSE)</f>
        <v>KY-CENTRAL</v>
      </c>
    </row>
    <row r="2539" spans="1:14">
      <c r="A2539" s="39" t="s">
        <v>95</v>
      </c>
      <c r="B2539" s="39" t="s">
        <v>96</v>
      </c>
      <c r="C2539" s="39" t="s">
        <v>56</v>
      </c>
      <c r="D2539" s="43">
        <v>43313</v>
      </c>
      <c r="E2539" s="39" t="s">
        <v>35</v>
      </c>
      <c r="F2539" s="39" t="s">
        <v>50</v>
      </c>
      <c r="G2539" s="39" t="s">
        <v>275</v>
      </c>
      <c r="H2539" s="39" t="s">
        <v>2024</v>
      </c>
      <c r="I2539" s="39" t="s">
        <v>99</v>
      </c>
      <c r="J2539" s="44">
        <v>-0.94</v>
      </c>
      <c r="K2539" s="39" t="s">
        <v>100</v>
      </c>
      <c r="L2539" s="39" t="s">
        <v>64</v>
      </c>
      <c r="M2539" s="39" t="str">
        <f>+VLOOKUP(C2539/1,Map!A:B,2,FALSE)</f>
        <v>Other revenue - late payment charge</v>
      </c>
      <c r="N2539" s="39" t="str">
        <f>+VLOOKUP(L2539/1,Map!E:G,3,FALSE)</f>
        <v>KY-NORTH</v>
      </c>
    </row>
    <row r="2540" spans="1:14">
      <c r="A2540" s="39" t="s">
        <v>95</v>
      </c>
      <c r="B2540" s="39" t="s">
        <v>96</v>
      </c>
      <c r="C2540" s="39" t="s">
        <v>56</v>
      </c>
      <c r="D2540" s="43">
        <v>43313</v>
      </c>
      <c r="E2540" s="39" t="s">
        <v>35</v>
      </c>
      <c r="F2540" s="39" t="s">
        <v>50</v>
      </c>
      <c r="G2540" s="39" t="s">
        <v>275</v>
      </c>
      <c r="H2540" s="39" t="s">
        <v>2024</v>
      </c>
      <c r="I2540" s="39" t="s">
        <v>99</v>
      </c>
      <c r="J2540" s="44">
        <v>-3.06</v>
      </c>
      <c r="K2540" s="39" t="s">
        <v>100</v>
      </c>
      <c r="L2540" s="39" t="s">
        <v>62</v>
      </c>
      <c r="M2540" s="39" t="str">
        <f>+VLOOKUP(C2540/1,Map!A:B,2,FALSE)</f>
        <v>Other revenue - late payment charge</v>
      </c>
      <c r="N2540" s="39" t="str">
        <f>+VLOOKUP(L2540/1,Map!E:G,3,FALSE)</f>
        <v>KY- E ROCKCASTE WTR</v>
      </c>
    </row>
    <row r="2541" spans="1:14">
      <c r="A2541" s="39" t="s">
        <v>95</v>
      </c>
      <c r="B2541" s="39" t="s">
        <v>96</v>
      </c>
      <c r="C2541" s="39" t="s">
        <v>56</v>
      </c>
      <c r="D2541" s="43">
        <v>43313</v>
      </c>
      <c r="E2541" s="39" t="s">
        <v>35</v>
      </c>
      <c r="F2541" s="39" t="s">
        <v>50</v>
      </c>
      <c r="G2541" s="39" t="s">
        <v>275</v>
      </c>
      <c r="H2541" s="39" t="s">
        <v>2025</v>
      </c>
      <c r="I2541" s="39" t="s">
        <v>99</v>
      </c>
      <c r="J2541" s="44">
        <v>-1.89</v>
      </c>
      <c r="K2541" s="39" t="s">
        <v>100</v>
      </c>
      <c r="L2541" s="39" t="s">
        <v>66</v>
      </c>
      <c r="M2541" s="39" t="str">
        <f>+VLOOKUP(C2541/1,Map!A:B,2,FALSE)</f>
        <v>Other revenue - late payment charge</v>
      </c>
      <c r="N2541" s="39" t="str">
        <f>+VLOOKUP(L2541/1,Map!E:G,3,FALSE)</f>
        <v>KY-OWENTON WW</v>
      </c>
    </row>
    <row r="2542" spans="1:14">
      <c r="A2542" s="39" t="s">
        <v>95</v>
      </c>
      <c r="B2542" s="39" t="s">
        <v>96</v>
      </c>
      <c r="C2542" s="39" t="s">
        <v>56</v>
      </c>
      <c r="D2542" s="43">
        <v>43325</v>
      </c>
      <c r="E2542" s="39" t="s">
        <v>35</v>
      </c>
      <c r="F2542" s="39" t="s">
        <v>50</v>
      </c>
      <c r="G2542" s="39" t="s">
        <v>275</v>
      </c>
      <c r="H2542" s="39" t="s">
        <v>2026</v>
      </c>
      <c r="I2542" s="39" t="s">
        <v>99</v>
      </c>
      <c r="J2542" s="44">
        <v>-10.75</v>
      </c>
      <c r="K2542" s="39" t="s">
        <v>100</v>
      </c>
      <c r="L2542" s="39" t="s">
        <v>62</v>
      </c>
      <c r="M2542" s="39" t="str">
        <f>+VLOOKUP(C2542/1,Map!A:B,2,FALSE)</f>
        <v>Other revenue - late payment charge</v>
      </c>
      <c r="N2542" s="39" t="str">
        <f>+VLOOKUP(L2542/1,Map!E:G,3,FALSE)</f>
        <v>KY- E ROCKCASTE WTR</v>
      </c>
    </row>
    <row r="2543" spans="1:14">
      <c r="A2543" s="39" t="s">
        <v>95</v>
      </c>
      <c r="B2543" s="39" t="s">
        <v>96</v>
      </c>
      <c r="C2543" s="39" t="s">
        <v>56</v>
      </c>
      <c r="D2543" s="43">
        <v>43325</v>
      </c>
      <c r="E2543" s="39" t="s">
        <v>35</v>
      </c>
      <c r="F2543" s="39" t="s">
        <v>50</v>
      </c>
      <c r="G2543" s="39" t="s">
        <v>275</v>
      </c>
      <c r="H2543" s="39" t="s">
        <v>2026</v>
      </c>
      <c r="I2543" s="39" t="s">
        <v>99</v>
      </c>
      <c r="J2543" s="44">
        <v>-651.41</v>
      </c>
      <c r="K2543" s="39" t="s">
        <v>100</v>
      </c>
      <c r="L2543" s="39" t="s">
        <v>66</v>
      </c>
      <c r="M2543" s="39" t="str">
        <f>+VLOOKUP(C2543/1,Map!A:B,2,FALSE)</f>
        <v>Other revenue - late payment charge</v>
      </c>
      <c r="N2543" s="39" t="str">
        <f>+VLOOKUP(L2543/1,Map!E:G,3,FALSE)</f>
        <v>KY-OWENTON WW</v>
      </c>
    </row>
    <row r="2544" spans="1:14">
      <c r="A2544" s="39" t="s">
        <v>95</v>
      </c>
      <c r="B2544" s="39" t="s">
        <v>96</v>
      </c>
      <c r="C2544" s="39" t="s">
        <v>56</v>
      </c>
      <c r="D2544" s="43">
        <v>43325</v>
      </c>
      <c r="E2544" s="39" t="s">
        <v>35</v>
      </c>
      <c r="F2544" s="39" t="s">
        <v>50</v>
      </c>
      <c r="G2544" s="39" t="s">
        <v>275</v>
      </c>
      <c r="H2544" s="39" t="s">
        <v>2027</v>
      </c>
      <c r="I2544" s="39" t="s">
        <v>99</v>
      </c>
      <c r="J2544" s="44">
        <v>-495.43</v>
      </c>
      <c r="K2544" s="39" t="s">
        <v>100</v>
      </c>
      <c r="L2544" s="39" t="s">
        <v>64</v>
      </c>
      <c r="M2544" s="39" t="str">
        <f>+VLOOKUP(C2544/1,Map!A:B,2,FALSE)</f>
        <v>Other revenue - late payment charge</v>
      </c>
      <c r="N2544" s="39" t="str">
        <f>+VLOOKUP(L2544/1,Map!E:G,3,FALSE)</f>
        <v>KY-NORTH</v>
      </c>
    </row>
    <row r="2545" spans="1:14">
      <c r="A2545" s="39" t="s">
        <v>95</v>
      </c>
      <c r="B2545" s="39" t="s">
        <v>96</v>
      </c>
      <c r="C2545" s="39" t="s">
        <v>56</v>
      </c>
      <c r="D2545" s="43">
        <v>43325</v>
      </c>
      <c r="E2545" s="39" t="s">
        <v>35</v>
      </c>
      <c r="F2545" s="39" t="s">
        <v>50</v>
      </c>
      <c r="G2545" s="39" t="s">
        <v>275</v>
      </c>
      <c r="H2545" s="39" t="s">
        <v>2027</v>
      </c>
      <c r="I2545" s="39" t="s">
        <v>99</v>
      </c>
      <c r="J2545" s="44">
        <v>-22915.67</v>
      </c>
      <c r="K2545" s="39" t="s">
        <v>100</v>
      </c>
      <c r="L2545" s="39" t="s">
        <v>60</v>
      </c>
      <c r="M2545" s="39" t="str">
        <f>+VLOOKUP(C2545/1,Map!A:B,2,FALSE)</f>
        <v>Other revenue - late payment charge</v>
      </c>
      <c r="N2545" s="39" t="str">
        <f>+VLOOKUP(L2545/1,Map!E:G,3,FALSE)</f>
        <v>KY-CENTRAL</v>
      </c>
    </row>
    <row r="2546" spans="1:14">
      <c r="A2546" s="39" t="s">
        <v>95</v>
      </c>
      <c r="B2546" s="39" t="s">
        <v>96</v>
      </c>
      <c r="C2546" s="39" t="s">
        <v>56</v>
      </c>
      <c r="D2546" s="43">
        <v>43325</v>
      </c>
      <c r="E2546" s="39" t="s">
        <v>35</v>
      </c>
      <c r="F2546" s="39" t="s">
        <v>50</v>
      </c>
      <c r="G2546" s="39" t="s">
        <v>275</v>
      </c>
      <c r="H2546" s="39" t="s">
        <v>2027</v>
      </c>
      <c r="I2546" s="39" t="s">
        <v>99</v>
      </c>
      <c r="J2546" s="44">
        <v>-128.77000000000001</v>
      </c>
      <c r="K2546" s="39" t="s">
        <v>100</v>
      </c>
      <c r="L2546" s="39" t="s">
        <v>58</v>
      </c>
      <c r="M2546" s="39" t="str">
        <f>+VLOOKUP(C2546/1,Map!A:B,2,FALSE)</f>
        <v>Other revenue - late payment charge</v>
      </c>
      <c r="N2546" s="39" t="str">
        <f>+VLOOKUP(L2546/1,Map!E:G,3,FALSE)</f>
        <v>KY-CORPORATE</v>
      </c>
    </row>
    <row r="2547" spans="1:14">
      <c r="A2547" s="39" t="s">
        <v>95</v>
      </c>
      <c r="B2547" s="39" t="s">
        <v>96</v>
      </c>
      <c r="C2547" s="39" t="s">
        <v>56</v>
      </c>
      <c r="D2547" s="43">
        <v>43322</v>
      </c>
      <c r="E2547" s="39" t="s">
        <v>35</v>
      </c>
      <c r="F2547" s="39" t="s">
        <v>50</v>
      </c>
      <c r="G2547" s="39" t="s">
        <v>275</v>
      </c>
      <c r="H2547" s="39" t="s">
        <v>2028</v>
      </c>
      <c r="I2547" s="39" t="s">
        <v>244</v>
      </c>
      <c r="J2547" s="44">
        <v>18.11</v>
      </c>
      <c r="K2547" s="39" t="s">
        <v>100</v>
      </c>
      <c r="L2547" s="39" t="s">
        <v>60</v>
      </c>
      <c r="M2547" s="39" t="str">
        <f>+VLOOKUP(C2547/1,Map!A:B,2,FALSE)</f>
        <v>Other revenue - late payment charge</v>
      </c>
      <c r="N2547" s="39" t="str">
        <f>+VLOOKUP(L2547/1,Map!E:G,3,FALSE)</f>
        <v>KY-CENTRAL</v>
      </c>
    </row>
    <row r="2548" spans="1:14">
      <c r="A2548" s="39" t="s">
        <v>95</v>
      </c>
      <c r="B2548" s="39" t="s">
        <v>96</v>
      </c>
      <c r="C2548" s="39" t="s">
        <v>56</v>
      </c>
      <c r="D2548" s="43">
        <v>43322</v>
      </c>
      <c r="E2548" s="39" t="s">
        <v>35</v>
      </c>
      <c r="F2548" s="39" t="s">
        <v>50</v>
      </c>
      <c r="G2548" s="39" t="s">
        <v>275</v>
      </c>
      <c r="H2548" s="39" t="s">
        <v>2028</v>
      </c>
      <c r="I2548" s="39" t="s">
        <v>244</v>
      </c>
      <c r="J2548" s="44">
        <v>2.99</v>
      </c>
      <c r="K2548" s="39" t="s">
        <v>100</v>
      </c>
      <c r="L2548" s="39" t="s">
        <v>62</v>
      </c>
      <c r="M2548" s="39" t="str">
        <f>+VLOOKUP(C2548/1,Map!A:B,2,FALSE)</f>
        <v>Other revenue - late payment charge</v>
      </c>
      <c r="N2548" s="39" t="str">
        <f>+VLOOKUP(L2548/1,Map!E:G,3,FALSE)</f>
        <v>KY- E ROCKCASTE WTR</v>
      </c>
    </row>
    <row r="2549" spans="1:14">
      <c r="A2549" s="39" t="s">
        <v>95</v>
      </c>
      <c r="B2549" s="39" t="s">
        <v>96</v>
      </c>
      <c r="C2549" s="39" t="s">
        <v>56</v>
      </c>
      <c r="D2549" s="43">
        <v>43322</v>
      </c>
      <c r="E2549" s="39" t="s">
        <v>35</v>
      </c>
      <c r="F2549" s="39" t="s">
        <v>50</v>
      </c>
      <c r="G2549" s="39" t="s">
        <v>275</v>
      </c>
      <c r="H2549" s="39" t="s">
        <v>2029</v>
      </c>
      <c r="I2549" s="39" t="s">
        <v>244</v>
      </c>
      <c r="J2549" s="44">
        <v>4.5599999999999996</v>
      </c>
      <c r="K2549" s="39" t="s">
        <v>100</v>
      </c>
      <c r="L2549" s="39" t="s">
        <v>64</v>
      </c>
      <c r="M2549" s="39" t="str">
        <f>+VLOOKUP(C2549/1,Map!A:B,2,FALSE)</f>
        <v>Other revenue - late payment charge</v>
      </c>
      <c r="N2549" s="39" t="str">
        <f>+VLOOKUP(L2549/1,Map!E:G,3,FALSE)</f>
        <v>KY-NORTH</v>
      </c>
    </row>
    <row r="2550" spans="1:14">
      <c r="A2550" s="39" t="s">
        <v>95</v>
      </c>
      <c r="B2550" s="39" t="s">
        <v>96</v>
      </c>
      <c r="C2550" s="39" t="s">
        <v>56</v>
      </c>
      <c r="D2550" s="43">
        <v>43323</v>
      </c>
      <c r="E2550" s="39" t="s">
        <v>35</v>
      </c>
      <c r="F2550" s="39" t="s">
        <v>50</v>
      </c>
      <c r="G2550" s="39" t="s">
        <v>275</v>
      </c>
      <c r="H2550" s="39" t="s">
        <v>2030</v>
      </c>
      <c r="I2550" s="39" t="s">
        <v>244</v>
      </c>
      <c r="J2550" s="44">
        <v>72.87</v>
      </c>
      <c r="K2550" s="39" t="s">
        <v>100</v>
      </c>
      <c r="L2550" s="39" t="s">
        <v>60</v>
      </c>
      <c r="M2550" s="39" t="str">
        <f>+VLOOKUP(C2550/1,Map!A:B,2,FALSE)</f>
        <v>Other revenue - late payment charge</v>
      </c>
      <c r="N2550" s="39" t="str">
        <f>+VLOOKUP(L2550/1,Map!E:G,3,FALSE)</f>
        <v>KY-CENTRAL</v>
      </c>
    </row>
    <row r="2551" spans="1:14">
      <c r="A2551" s="39" t="s">
        <v>95</v>
      </c>
      <c r="B2551" s="39" t="s">
        <v>96</v>
      </c>
      <c r="C2551" s="39" t="s">
        <v>56</v>
      </c>
      <c r="D2551" s="43">
        <v>43325</v>
      </c>
      <c r="E2551" s="39" t="s">
        <v>35</v>
      </c>
      <c r="F2551" s="39" t="s">
        <v>50</v>
      </c>
      <c r="G2551" s="39" t="s">
        <v>275</v>
      </c>
      <c r="H2551" s="39" t="s">
        <v>2031</v>
      </c>
      <c r="I2551" s="39" t="s">
        <v>244</v>
      </c>
      <c r="J2551" s="44">
        <v>80.72</v>
      </c>
      <c r="K2551" s="39" t="s">
        <v>100</v>
      </c>
      <c r="L2551" s="39" t="s">
        <v>60</v>
      </c>
      <c r="M2551" s="39" t="str">
        <f>+VLOOKUP(C2551/1,Map!A:B,2,FALSE)</f>
        <v>Other revenue - late payment charge</v>
      </c>
      <c r="N2551" s="39" t="str">
        <f>+VLOOKUP(L2551/1,Map!E:G,3,FALSE)</f>
        <v>KY-CENTRAL</v>
      </c>
    </row>
    <row r="2552" spans="1:14">
      <c r="A2552" s="39" t="s">
        <v>95</v>
      </c>
      <c r="B2552" s="39" t="s">
        <v>96</v>
      </c>
      <c r="C2552" s="39" t="s">
        <v>56</v>
      </c>
      <c r="D2552" s="43">
        <v>43315</v>
      </c>
      <c r="E2552" s="39" t="s">
        <v>35</v>
      </c>
      <c r="F2552" s="39" t="s">
        <v>50</v>
      </c>
      <c r="G2552" s="39" t="s">
        <v>275</v>
      </c>
      <c r="H2552" s="39" t="s">
        <v>2032</v>
      </c>
      <c r="I2552" s="39" t="s">
        <v>244</v>
      </c>
      <c r="J2552" s="44">
        <v>6.84</v>
      </c>
      <c r="K2552" s="39" t="s">
        <v>100</v>
      </c>
      <c r="L2552" s="39" t="s">
        <v>60</v>
      </c>
      <c r="M2552" s="39" t="str">
        <f>+VLOOKUP(C2552/1,Map!A:B,2,FALSE)</f>
        <v>Other revenue - late payment charge</v>
      </c>
      <c r="N2552" s="39" t="str">
        <f>+VLOOKUP(L2552/1,Map!E:G,3,FALSE)</f>
        <v>KY-CENTRAL</v>
      </c>
    </row>
    <row r="2553" spans="1:14">
      <c r="A2553" s="39" t="s">
        <v>95</v>
      </c>
      <c r="B2553" s="39" t="s">
        <v>96</v>
      </c>
      <c r="C2553" s="39" t="s">
        <v>56</v>
      </c>
      <c r="D2553" s="43">
        <v>43315</v>
      </c>
      <c r="E2553" s="39" t="s">
        <v>35</v>
      </c>
      <c r="F2553" s="39" t="s">
        <v>50</v>
      </c>
      <c r="G2553" s="39" t="s">
        <v>275</v>
      </c>
      <c r="H2553" s="39" t="s">
        <v>2033</v>
      </c>
      <c r="I2553" s="39" t="s">
        <v>244</v>
      </c>
      <c r="J2553" s="44">
        <v>15.18</v>
      </c>
      <c r="K2553" s="39" t="s">
        <v>100</v>
      </c>
      <c r="L2553" s="39" t="s">
        <v>60</v>
      </c>
      <c r="M2553" s="39" t="str">
        <f>+VLOOKUP(C2553/1,Map!A:B,2,FALSE)</f>
        <v>Other revenue - late payment charge</v>
      </c>
      <c r="N2553" s="39" t="str">
        <f>+VLOOKUP(L2553/1,Map!E:G,3,FALSE)</f>
        <v>KY-CENTRAL</v>
      </c>
    </row>
    <row r="2554" spans="1:14">
      <c r="A2554" s="39" t="s">
        <v>95</v>
      </c>
      <c r="B2554" s="39" t="s">
        <v>96</v>
      </c>
      <c r="C2554" s="39" t="s">
        <v>56</v>
      </c>
      <c r="D2554" s="43">
        <v>43316</v>
      </c>
      <c r="E2554" s="39" t="s">
        <v>35</v>
      </c>
      <c r="F2554" s="39" t="s">
        <v>50</v>
      </c>
      <c r="G2554" s="39" t="s">
        <v>275</v>
      </c>
      <c r="H2554" s="39" t="s">
        <v>2034</v>
      </c>
      <c r="I2554" s="39" t="s">
        <v>244</v>
      </c>
      <c r="J2554" s="44">
        <v>33.51</v>
      </c>
      <c r="K2554" s="39" t="s">
        <v>100</v>
      </c>
      <c r="L2554" s="39" t="s">
        <v>60</v>
      </c>
      <c r="M2554" s="39" t="str">
        <f>+VLOOKUP(C2554/1,Map!A:B,2,FALSE)</f>
        <v>Other revenue - late payment charge</v>
      </c>
      <c r="N2554" s="39" t="str">
        <f>+VLOOKUP(L2554/1,Map!E:G,3,FALSE)</f>
        <v>KY-CENTRAL</v>
      </c>
    </row>
    <row r="2555" spans="1:14">
      <c r="A2555" s="39" t="s">
        <v>95</v>
      </c>
      <c r="B2555" s="39" t="s">
        <v>96</v>
      </c>
      <c r="C2555" s="39" t="s">
        <v>56</v>
      </c>
      <c r="D2555" s="43">
        <v>43318</v>
      </c>
      <c r="E2555" s="39" t="s">
        <v>35</v>
      </c>
      <c r="F2555" s="39" t="s">
        <v>50</v>
      </c>
      <c r="G2555" s="39" t="s">
        <v>275</v>
      </c>
      <c r="H2555" s="39" t="s">
        <v>2035</v>
      </c>
      <c r="I2555" s="39" t="s">
        <v>244</v>
      </c>
      <c r="J2555" s="44">
        <v>1.46</v>
      </c>
      <c r="K2555" s="39" t="s">
        <v>100</v>
      </c>
      <c r="L2555" s="39" t="s">
        <v>62</v>
      </c>
      <c r="M2555" s="39" t="str">
        <f>+VLOOKUP(C2555/1,Map!A:B,2,FALSE)</f>
        <v>Other revenue - late payment charge</v>
      </c>
      <c r="N2555" s="39" t="str">
        <f>+VLOOKUP(L2555/1,Map!E:G,3,FALSE)</f>
        <v>KY- E ROCKCASTE WTR</v>
      </c>
    </row>
    <row r="2556" spans="1:14">
      <c r="A2556" s="39" t="s">
        <v>95</v>
      </c>
      <c r="B2556" s="39" t="s">
        <v>96</v>
      </c>
      <c r="C2556" s="39" t="s">
        <v>56</v>
      </c>
      <c r="D2556" s="43">
        <v>43318</v>
      </c>
      <c r="E2556" s="39" t="s">
        <v>35</v>
      </c>
      <c r="F2556" s="39" t="s">
        <v>50</v>
      </c>
      <c r="G2556" s="39" t="s">
        <v>275</v>
      </c>
      <c r="H2556" s="39" t="s">
        <v>2036</v>
      </c>
      <c r="I2556" s="39" t="s">
        <v>244</v>
      </c>
      <c r="J2556" s="44">
        <v>6.95</v>
      </c>
      <c r="K2556" s="39" t="s">
        <v>100</v>
      </c>
      <c r="L2556" s="39" t="s">
        <v>64</v>
      </c>
      <c r="M2556" s="39" t="str">
        <f>+VLOOKUP(C2556/1,Map!A:B,2,FALSE)</f>
        <v>Other revenue - late payment charge</v>
      </c>
      <c r="N2556" s="39" t="str">
        <f>+VLOOKUP(L2556/1,Map!E:G,3,FALSE)</f>
        <v>KY-NORTH</v>
      </c>
    </row>
    <row r="2557" spans="1:14">
      <c r="A2557" s="39" t="s">
        <v>95</v>
      </c>
      <c r="B2557" s="39" t="s">
        <v>96</v>
      </c>
      <c r="C2557" s="39" t="s">
        <v>56</v>
      </c>
      <c r="D2557" s="43">
        <v>43318</v>
      </c>
      <c r="E2557" s="39" t="s">
        <v>35</v>
      </c>
      <c r="F2557" s="39" t="s">
        <v>50</v>
      </c>
      <c r="G2557" s="39" t="s">
        <v>275</v>
      </c>
      <c r="H2557" s="39" t="s">
        <v>2036</v>
      </c>
      <c r="I2557" s="39" t="s">
        <v>244</v>
      </c>
      <c r="J2557" s="44">
        <v>33.840000000000003</v>
      </c>
      <c r="K2557" s="39" t="s">
        <v>100</v>
      </c>
      <c r="L2557" s="39" t="s">
        <v>60</v>
      </c>
      <c r="M2557" s="39" t="str">
        <f>+VLOOKUP(C2557/1,Map!A:B,2,FALSE)</f>
        <v>Other revenue - late payment charge</v>
      </c>
      <c r="N2557" s="39" t="str">
        <f>+VLOOKUP(L2557/1,Map!E:G,3,FALSE)</f>
        <v>KY-CENTRAL</v>
      </c>
    </row>
    <row r="2558" spans="1:14">
      <c r="A2558" s="39" t="s">
        <v>95</v>
      </c>
      <c r="B2558" s="39" t="s">
        <v>96</v>
      </c>
      <c r="C2558" s="39" t="s">
        <v>56</v>
      </c>
      <c r="D2558" s="43">
        <v>43315</v>
      </c>
      <c r="E2558" s="39" t="s">
        <v>35</v>
      </c>
      <c r="F2558" s="39" t="s">
        <v>50</v>
      </c>
      <c r="G2558" s="39" t="s">
        <v>275</v>
      </c>
      <c r="H2558" s="39" t="s">
        <v>2037</v>
      </c>
      <c r="I2558" s="39" t="s">
        <v>99</v>
      </c>
      <c r="J2558" s="44">
        <v>-1.64</v>
      </c>
      <c r="K2558" s="39" t="s">
        <v>100</v>
      </c>
      <c r="L2558" s="39" t="s">
        <v>60</v>
      </c>
      <c r="M2558" s="39" t="str">
        <f>+VLOOKUP(C2558/1,Map!A:B,2,FALSE)</f>
        <v>Other revenue - late payment charge</v>
      </c>
      <c r="N2558" s="39" t="str">
        <f>+VLOOKUP(L2558/1,Map!E:G,3,FALSE)</f>
        <v>KY-CENTRAL</v>
      </c>
    </row>
    <row r="2559" spans="1:14">
      <c r="A2559" s="39" t="s">
        <v>95</v>
      </c>
      <c r="B2559" s="39" t="s">
        <v>96</v>
      </c>
      <c r="C2559" s="39" t="s">
        <v>56</v>
      </c>
      <c r="D2559" s="43">
        <v>43315</v>
      </c>
      <c r="E2559" s="39" t="s">
        <v>35</v>
      </c>
      <c r="F2559" s="39" t="s">
        <v>50</v>
      </c>
      <c r="G2559" s="39" t="s">
        <v>275</v>
      </c>
      <c r="H2559" s="39" t="s">
        <v>2037</v>
      </c>
      <c r="I2559" s="39" t="s">
        <v>99</v>
      </c>
      <c r="J2559" s="44">
        <v>-1.46</v>
      </c>
      <c r="K2559" s="39" t="s">
        <v>100</v>
      </c>
      <c r="L2559" s="39" t="s">
        <v>62</v>
      </c>
      <c r="M2559" s="39" t="str">
        <f>+VLOOKUP(C2559/1,Map!A:B,2,FALSE)</f>
        <v>Other revenue - late payment charge</v>
      </c>
      <c r="N2559" s="39" t="str">
        <f>+VLOOKUP(L2559/1,Map!E:G,3,FALSE)</f>
        <v>KY- E ROCKCASTE WTR</v>
      </c>
    </row>
    <row r="2560" spans="1:14">
      <c r="A2560" s="39" t="s">
        <v>95</v>
      </c>
      <c r="B2560" s="39" t="s">
        <v>96</v>
      </c>
      <c r="C2560" s="39" t="s">
        <v>56</v>
      </c>
      <c r="D2560" s="43">
        <v>43316</v>
      </c>
      <c r="E2560" s="39" t="s">
        <v>35</v>
      </c>
      <c r="F2560" s="39" t="s">
        <v>50</v>
      </c>
      <c r="G2560" s="39" t="s">
        <v>275</v>
      </c>
      <c r="H2560" s="39" t="s">
        <v>2038</v>
      </c>
      <c r="I2560" s="39" t="s">
        <v>99</v>
      </c>
      <c r="J2560" s="44">
        <v>-3.83</v>
      </c>
      <c r="K2560" s="39" t="s">
        <v>100</v>
      </c>
      <c r="L2560" s="39" t="s">
        <v>62</v>
      </c>
      <c r="M2560" s="39" t="str">
        <f>+VLOOKUP(C2560/1,Map!A:B,2,FALSE)</f>
        <v>Other revenue - late payment charge</v>
      </c>
      <c r="N2560" s="39" t="str">
        <f>+VLOOKUP(L2560/1,Map!E:G,3,FALSE)</f>
        <v>KY- E ROCKCASTE WTR</v>
      </c>
    </row>
    <row r="2561" spans="1:14">
      <c r="A2561" s="39" t="s">
        <v>95</v>
      </c>
      <c r="B2561" s="39" t="s">
        <v>96</v>
      </c>
      <c r="C2561" s="39" t="s">
        <v>56</v>
      </c>
      <c r="D2561" s="43">
        <v>43316</v>
      </c>
      <c r="E2561" s="39" t="s">
        <v>35</v>
      </c>
      <c r="F2561" s="39" t="s">
        <v>50</v>
      </c>
      <c r="G2561" s="39" t="s">
        <v>275</v>
      </c>
      <c r="H2561" s="39" t="s">
        <v>2039</v>
      </c>
      <c r="I2561" s="39" t="s">
        <v>99</v>
      </c>
      <c r="J2561" s="44">
        <v>-18.16</v>
      </c>
      <c r="K2561" s="39" t="s">
        <v>100</v>
      </c>
      <c r="L2561" s="39" t="s">
        <v>60</v>
      </c>
      <c r="M2561" s="39" t="str">
        <f>+VLOOKUP(C2561/1,Map!A:B,2,FALSE)</f>
        <v>Other revenue - late payment charge</v>
      </c>
      <c r="N2561" s="39" t="str">
        <f>+VLOOKUP(L2561/1,Map!E:G,3,FALSE)</f>
        <v>KY-CENTRAL</v>
      </c>
    </row>
    <row r="2562" spans="1:14">
      <c r="A2562" s="39" t="s">
        <v>95</v>
      </c>
      <c r="B2562" s="39" t="s">
        <v>96</v>
      </c>
      <c r="C2562" s="39" t="s">
        <v>56</v>
      </c>
      <c r="D2562" s="43">
        <v>43318</v>
      </c>
      <c r="E2562" s="39" t="s">
        <v>35</v>
      </c>
      <c r="F2562" s="39" t="s">
        <v>50</v>
      </c>
      <c r="G2562" s="39" t="s">
        <v>275</v>
      </c>
      <c r="H2562" s="39" t="s">
        <v>2040</v>
      </c>
      <c r="I2562" s="39" t="s">
        <v>99</v>
      </c>
      <c r="J2562" s="44">
        <v>-1.46</v>
      </c>
      <c r="K2562" s="39" t="s">
        <v>100</v>
      </c>
      <c r="L2562" s="39" t="s">
        <v>62</v>
      </c>
      <c r="M2562" s="39" t="str">
        <f>+VLOOKUP(C2562/1,Map!A:B,2,FALSE)</f>
        <v>Other revenue - late payment charge</v>
      </c>
      <c r="N2562" s="39" t="str">
        <f>+VLOOKUP(L2562/1,Map!E:G,3,FALSE)</f>
        <v>KY- E ROCKCASTE WTR</v>
      </c>
    </row>
    <row r="2563" spans="1:14">
      <c r="A2563" s="39" t="s">
        <v>95</v>
      </c>
      <c r="B2563" s="39" t="s">
        <v>96</v>
      </c>
      <c r="C2563" s="39" t="s">
        <v>56</v>
      </c>
      <c r="D2563" s="43">
        <v>43318</v>
      </c>
      <c r="E2563" s="39" t="s">
        <v>35</v>
      </c>
      <c r="F2563" s="39" t="s">
        <v>50</v>
      </c>
      <c r="G2563" s="39" t="s">
        <v>275</v>
      </c>
      <c r="H2563" s="39" t="s">
        <v>2040</v>
      </c>
      <c r="I2563" s="39" t="s">
        <v>99</v>
      </c>
      <c r="J2563" s="44">
        <v>-13.5</v>
      </c>
      <c r="K2563" s="39" t="s">
        <v>100</v>
      </c>
      <c r="L2563" s="39" t="s">
        <v>60</v>
      </c>
      <c r="M2563" s="39" t="str">
        <f>+VLOOKUP(C2563/1,Map!A:B,2,FALSE)</f>
        <v>Other revenue - late payment charge</v>
      </c>
      <c r="N2563" s="39" t="str">
        <f>+VLOOKUP(L2563/1,Map!E:G,3,FALSE)</f>
        <v>KY-CENTRAL</v>
      </c>
    </row>
    <row r="2564" spans="1:14">
      <c r="A2564" s="39" t="s">
        <v>95</v>
      </c>
      <c r="B2564" s="39" t="s">
        <v>96</v>
      </c>
      <c r="C2564" s="39" t="s">
        <v>56</v>
      </c>
      <c r="D2564" s="43">
        <v>43318</v>
      </c>
      <c r="E2564" s="39" t="s">
        <v>35</v>
      </c>
      <c r="F2564" s="39" t="s">
        <v>50</v>
      </c>
      <c r="G2564" s="39" t="s">
        <v>275</v>
      </c>
      <c r="H2564" s="39" t="s">
        <v>2041</v>
      </c>
      <c r="I2564" s="39" t="s">
        <v>99</v>
      </c>
      <c r="J2564" s="44">
        <v>-1.26</v>
      </c>
      <c r="K2564" s="39" t="s">
        <v>100</v>
      </c>
      <c r="L2564" s="39" t="s">
        <v>64</v>
      </c>
      <c r="M2564" s="39" t="str">
        <f>+VLOOKUP(C2564/1,Map!A:B,2,FALSE)</f>
        <v>Other revenue - late payment charge</v>
      </c>
      <c r="N2564" s="39" t="str">
        <f>+VLOOKUP(L2564/1,Map!E:G,3,FALSE)</f>
        <v>KY-NORTH</v>
      </c>
    </row>
    <row r="2565" spans="1:14">
      <c r="A2565" s="39" t="s">
        <v>95</v>
      </c>
      <c r="B2565" s="39" t="s">
        <v>96</v>
      </c>
      <c r="C2565" s="39" t="s">
        <v>56</v>
      </c>
      <c r="D2565" s="43">
        <v>43316</v>
      </c>
      <c r="E2565" s="39" t="s">
        <v>35</v>
      </c>
      <c r="F2565" s="39" t="s">
        <v>50</v>
      </c>
      <c r="G2565" s="39" t="s">
        <v>275</v>
      </c>
      <c r="H2565" s="39" t="s">
        <v>2042</v>
      </c>
      <c r="I2565" s="39" t="s">
        <v>244</v>
      </c>
      <c r="J2565" s="44">
        <v>0.66</v>
      </c>
      <c r="K2565" s="39" t="s">
        <v>100</v>
      </c>
      <c r="L2565" s="39" t="s">
        <v>60</v>
      </c>
      <c r="M2565" s="39" t="str">
        <f>+VLOOKUP(C2565/1,Map!A:B,2,FALSE)</f>
        <v>Other revenue - late payment charge</v>
      </c>
      <c r="N2565" s="39" t="str">
        <f>+VLOOKUP(L2565/1,Map!E:G,3,FALSE)</f>
        <v>KY-CENTRAL</v>
      </c>
    </row>
    <row r="2566" spans="1:14">
      <c r="A2566" s="39" t="s">
        <v>95</v>
      </c>
      <c r="B2566" s="39" t="s">
        <v>96</v>
      </c>
      <c r="C2566" s="39" t="s">
        <v>56</v>
      </c>
      <c r="D2566" s="43">
        <v>43322</v>
      </c>
      <c r="E2566" s="39" t="s">
        <v>35</v>
      </c>
      <c r="F2566" s="39" t="s">
        <v>50</v>
      </c>
      <c r="G2566" s="39" t="s">
        <v>275</v>
      </c>
      <c r="H2566" s="39" t="s">
        <v>2043</v>
      </c>
      <c r="I2566" s="39" t="s">
        <v>99</v>
      </c>
      <c r="J2566" s="44">
        <v>-144.16999999999999</v>
      </c>
      <c r="K2566" s="39" t="s">
        <v>100</v>
      </c>
      <c r="L2566" s="39" t="s">
        <v>60</v>
      </c>
      <c r="M2566" s="39" t="str">
        <f>+VLOOKUP(C2566/1,Map!A:B,2,FALSE)</f>
        <v>Other revenue - late payment charge</v>
      </c>
      <c r="N2566" s="39" t="str">
        <f>+VLOOKUP(L2566/1,Map!E:G,3,FALSE)</f>
        <v>KY-CENTRAL</v>
      </c>
    </row>
    <row r="2567" spans="1:14">
      <c r="A2567" s="39" t="s">
        <v>95</v>
      </c>
      <c r="B2567" s="39" t="s">
        <v>96</v>
      </c>
      <c r="C2567" s="39" t="s">
        <v>56</v>
      </c>
      <c r="D2567" s="43">
        <v>43323</v>
      </c>
      <c r="E2567" s="39" t="s">
        <v>35</v>
      </c>
      <c r="F2567" s="39" t="s">
        <v>50</v>
      </c>
      <c r="G2567" s="39" t="s">
        <v>275</v>
      </c>
      <c r="H2567" s="39" t="s">
        <v>2044</v>
      </c>
      <c r="I2567" s="39" t="s">
        <v>99</v>
      </c>
      <c r="J2567" s="44">
        <v>-97.82</v>
      </c>
      <c r="K2567" s="39" t="s">
        <v>100</v>
      </c>
      <c r="L2567" s="39" t="s">
        <v>60</v>
      </c>
      <c r="M2567" s="39" t="str">
        <f>+VLOOKUP(C2567/1,Map!A:B,2,FALSE)</f>
        <v>Other revenue - late payment charge</v>
      </c>
      <c r="N2567" s="39" t="str">
        <f>+VLOOKUP(L2567/1,Map!E:G,3,FALSE)</f>
        <v>KY-CENTRAL</v>
      </c>
    </row>
    <row r="2568" spans="1:14">
      <c r="A2568" s="39" t="s">
        <v>95</v>
      </c>
      <c r="B2568" s="39" t="s">
        <v>96</v>
      </c>
      <c r="C2568" s="39" t="s">
        <v>56</v>
      </c>
      <c r="D2568" s="43">
        <v>43325</v>
      </c>
      <c r="E2568" s="39" t="s">
        <v>35</v>
      </c>
      <c r="F2568" s="39" t="s">
        <v>50</v>
      </c>
      <c r="G2568" s="39" t="s">
        <v>275</v>
      </c>
      <c r="H2568" s="39" t="s">
        <v>2045</v>
      </c>
      <c r="I2568" s="39" t="s">
        <v>99</v>
      </c>
      <c r="J2568" s="44">
        <v>-1.36</v>
      </c>
      <c r="K2568" s="39" t="s">
        <v>100</v>
      </c>
      <c r="L2568" s="39" t="s">
        <v>64</v>
      </c>
      <c r="M2568" s="39" t="str">
        <f>+VLOOKUP(C2568/1,Map!A:B,2,FALSE)</f>
        <v>Other revenue - late payment charge</v>
      </c>
      <c r="N2568" s="39" t="str">
        <f>+VLOOKUP(L2568/1,Map!E:G,3,FALSE)</f>
        <v>KY-NORTH</v>
      </c>
    </row>
    <row r="2569" spans="1:14">
      <c r="A2569" s="39" t="s">
        <v>95</v>
      </c>
      <c r="B2569" s="39" t="s">
        <v>96</v>
      </c>
      <c r="C2569" s="39" t="s">
        <v>56</v>
      </c>
      <c r="D2569" s="43">
        <v>43325</v>
      </c>
      <c r="E2569" s="39" t="s">
        <v>35</v>
      </c>
      <c r="F2569" s="39" t="s">
        <v>50</v>
      </c>
      <c r="G2569" s="39" t="s">
        <v>275</v>
      </c>
      <c r="H2569" s="39" t="s">
        <v>2046</v>
      </c>
      <c r="I2569" s="39" t="s">
        <v>99</v>
      </c>
      <c r="J2569" s="44">
        <v>-1158.98</v>
      </c>
      <c r="K2569" s="39" t="s">
        <v>100</v>
      </c>
      <c r="L2569" s="39" t="s">
        <v>60</v>
      </c>
      <c r="M2569" s="39" t="str">
        <f>+VLOOKUP(C2569/1,Map!A:B,2,FALSE)</f>
        <v>Other revenue - late payment charge</v>
      </c>
      <c r="N2569" s="39" t="str">
        <f>+VLOOKUP(L2569/1,Map!E:G,3,FALSE)</f>
        <v>KY-CENTRAL</v>
      </c>
    </row>
    <row r="2570" spans="1:14">
      <c r="A2570" s="39" t="s">
        <v>95</v>
      </c>
      <c r="B2570" s="39" t="s">
        <v>96</v>
      </c>
      <c r="C2570" s="39" t="s">
        <v>56</v>
      </c>
      <c r="D2570" s="43">
        <v>43319</v>
      </c>
      <c r="E2570" s="39" t="s">
        <v>35</v>
      </c>
      <c r="F2570" s="39" t="s">
        <v>50</v>
      </c>
      <c r="G2570" s="39" t="s">
        <v>275</v>
      </c>
      <c r="H2570" s="39" t="s">
        <v>2047</v>
      </c>
      <c r="I2570" s="39" t="s">
        <v>99</v>
      </c>
      <c r="J2570" s="44">
        <v>-1955.93</v>
      </c>
      <c r="K2570" s="39" t="s">
        <v>100</v>
      </c>
      <c r="L2570" s="39" t="s">
        <v>60</v>
      </c>
      <c r="M2570" s="39" t="str">
        <f>+VLOOKUP(C2570/1,Map!A:B,2,FALSE)</f>
        <v>Other revenue - late payment charge</v>
      </c>
      <c r="N2570" s="39" t="str">
        <f>+VLOOKUP(L2570/1,Map!E:G,3,FALSE)</f>
        <v>KY-CENTRAL</v>
      </c>
    </row>
    <row r="2571" spans="1:14">
      <c r="A2571" s="39" t="s">
        <v>95</v>
      </c>
      <c r="B2571" s="39" t="s">
        <v>96</v>
      </c>
      <c r="C2571" s="39" t="s">
        <v>56</v>
      </c>
      <c r="D2571" s="43">
        <v>43319</v>
      </c>
      <c r="E2571" s="39" t="s">
        <v>35</v>
      </c>
      <c r="F2571" s="39" t="s">
        <v>50</v>
      </c>
      <c r="G2571" s="39" t="s">
        <v>275</v>
      </c>
      <c r="H2571" s="39" t="s">
        <v>2048</v>
      </c>
      <c r="I2571" s="39" t="s">
        <v>244</v>
      </c>
      <c r="J2571" s="44">
        <v>17.010000000000002</v>
      </c>
      <c r="K2571" s="39" t="s">
        <v>100</v>
      </c>
      <c r="L2571" s="39" t="s">
        <v>60</v>
      </c>
      <c r="M2571" s="39" t="str">
        <f>+VLOOKUP(C2571/1,Map!A:B,2,FALSE)</f>
        <v>Other revenue - late payment charge</v>
      </c>
      <c r="N2571" s="39" t="str">
        <f>+VLOOKUP(L2571/1,Map!E:G,3,FALSE)</f>
        <v>KY-CENTRAL</v>
      </c>
    </row>
    <row r="2572" spans="1:14">
      <c r="A2572" s="39" t="s">
        <v>95</v>
      </c>
      <c r="B2572" s="39" t="s">
        <v>96</v>
      </c>
      <c r="C2572" s="39" t="s">
        <v>56</v>
      </c>
      <c r="D2572" s="43">
        <v>43319</v>
      </c>
      <c r="E2572" s="39" t="s">
        <v>35</v>
      </c>
      <c r="F2572" s="39" t="s">
        <v>50</v>
      </c>
      <c r="G2572" s="39" t="s">
        <v>275</v>
      </c>
      <c r="H2572" s="39" t="s">
        <v>2049</v>
      </c>
      <c r="I2572" s="39" t="s">
        <v>244</v>
      </c>
      <c r="J2572" s="44">
        <v>2.48</v>
      </c>
      <c r="K2572" s="39" t="s">
        <v>100</v>
      </c>
      <c r="L2572" s="39" t="s">
        <v>60</v>
      </c>
      <c r="M2572" s="39" t="str">
        <f>+VLOOKUP(C2572/1,Map!A:B,2,FALSE)</f>
        <v>Other revenue - late payment charge</v>
      </c>
      <c r="N2572" s="39" t="str">
        <f>+VLOOKUP(L2572/1,Map!E:G,3,FALSE)</f>
        <v>KY-CENTRAL</v>
      </c>
    </row>
    <row r="2573" spans="1:14">
      <c r="A2573" s="39" t="s">
        <v>95</v>
      </c>
      <c r="B2573" s="39" t="s">
        <v>96</v>
      </c>
      <c r="C2573" s="39" t="s">
        <v>56</v>
      </c>
      <c r="D2573" s="43">
        <v>43319</v>
      </c>
      <c r="E2573" s="39" t="s">
        <v>35</v>
      </c>
      <c r="F2573" s="39" t="s">
        <v>50</v>
      </c>
      <c r="G2573" s="39" t="s">
        <v>275</v>
      </c>
      <c r="H2573" s="39" t="s">
        <v>2050</v>
      </c>
      <c r="I2573" s="39" t="s">
        <v>244</v>
      </c>
      <c r="J2573" s="44">
        <v>3.61</v>
      </c>
      <c r="K2573" s="39" t="s">
        <v>100</v>
      </c>
      <c r="L2573" s="39" t="s">
        <v>62</v>
      </c>
      <c r="M2573" s="39" t="str">
        <f>+VLOOKUP(C2573/1,Map!A:B,2,FALSE)</f>
        <v>Other revenue - late payment charge</v>
      </c>
      <c r="N2573" s="39" t="str">
        <f>+VLOOKUP(L2573/1,Map!E:G,3,FALSE)</f>
        <v>KY- E ROCKCASTE WTR</v>
      </c>
    </row>
    <row r="2574" spans="1:14">
      <c r="A2574" s="39" t="s">
        <v>95</v>
      </c>
      <c r="B2574" s="39" t="s">
        <v>96</v>
      </c>
      <c r="C2574" s="39" t="s">
        <v>56</v>
      </c>
      <c r="D2574" s="43">
        <v>43319</v>
      </c>
      <c r="E2574" s="39" t="s">
        <v>35</v>
      </c>
      <c r="F2574" s="39" t="s">
        <v>50</v>
      </c>
      <c r="G2574" s="39" t="s">
        <v>275</v>
      </c>
      <c r="H2574" s="39" t="s">
        <v>2050</v>
      </c>
      <c r="I2574" s="39" t="s">
        <v>244</v>
      </c>
      <c r="J2574" s="44">
        <v>0.98</v>
      </c>
      <c r="K2574" s="39" t="s">
        <v>100</v>
      </c>
      <c r="L2574" s="39" t="s">
        <v>60</v>
      </c>
      <c r="M2574" s="39" t="str">
        <f>+VLOOKUP(C2574/1,Map!A:B,2,FALSE)</f>
        <v>Other revenue - late payment charge</v>
      </c>
      <c r="N2574" s="39" t="str">
        <f>+VLOOKUP(L2574/1,Map!E:G,3,FALSE)</f>
        <v>KY-CENTRAL</v>
      </c>
    </row>
    <row r="2575" spans="1:14">
      <c r="A2575" s="39" t="s">
        <v>95</v>
      </c>
      <c r="B2575" s="39" t="s">
        <v>96</v>
      </c>
      <c r="C2575" s="39" t="s">
        <v>56</v>
      </c>
      <c r="D2575" s="43">
        <v>43320</v>
      </c>
      <c r="E2575" s="39" t="s">
        <v>35</v>
      </c>
      <c r="F2575" s="39" t="s">
        <v>50</v>
      </c>
      <c r="G2575" s="39" t="s">
        <v>275</v>
      </c>
      <c r="H2575" s="39" t="s">
        <v>2051</v>
      </c>
      <c r="I2575" s="39" t="s">
        <v>244</v>
      </c>
      <c r="J2575" s="44">
        <v>33.35</v>
      </c>
      <c r="K2575" s="39" t="s">
        <v>100</v>
      </c>
      <c r="L2575" s="39" t="s">
        <v>62</v>
      </c>
      <c r="M2575" s="39" t="str">
        <f>+VLOOKUP(C2575/1,Map!A:B,2,FALSE)</f>
        <v>Other revenue - late payment charge</v>
      </c>
      <c r="N2575" s="39" t="str">
        <f>+VLOOKUP(L2575/1,Map!E:G,3,FALSE)</f>
        <v>KY- E ROCKCASTE WTR</v>
      </c>
    </row>
    <row r="2576" spans="1:14">
      <c r="A2576" s="39" t="s">
        <v>95</v>
      </c>
      <c r="B2576" s="39" t="s">
        <v>96</v>
      </c>
      <c r="C2576" s="39" t="s">
        <v>56</v>
      </c>
      <c r="D2576" s="43">
        <v>43320</v>
      </c>
      <c r="E2576" s="39" t="s">
        <v>35</v>
      </c>
      <c r="F2576" s="39" t="s">
        <v>50</v>
      </c>
      <c r="G2576" s="39" t="s">
        <v>275</v>
      </c>
      <c r="H2576" s="39" t="s">
        <v>2052</v>
      </c>
      <c r="I2576" s="39" t="s">
        <v>244</v>
      </c>
      <c r="J2576" s="44">
        <v>240.06</v>
      </c>
      <c r="K2576" s="39" t="s">
        <v>100</v>
      </c>
      <c r="L2576" s="39" t="s">
        <v>60</v>
      </c>
      <c r="M2576" s="39" t="str">
        <f>+VLOOKUP(C2576/1,Map!A:B,2,FALSE)</f>
        <v>Other revenue - late payment charge</v>
      </c>
      <c r="N2576" s="39" t="str">
        <f>+VLOOKUP(L2576/1,Map!E:G,3,FALSE)</f>
        <v>KY-CENTRAL</v>
      </c>
    </row>
    <row r="2577" spans="1:14">
      <c r="A2577" s="39" t="s">
        <v>95</v>
      </c>
      <c r="B2577" s="39" t="s">
        <v>96</v>
      </c>
      <c r="C2577" s="39" t="s">
        <v>56</v>
      </c>
      <c r="D2577" s="43">
        <v>43318</v>
      </c>
      <c r="E2577" s="39" t="s">
        <v>35</v>
      </c>
      <c r="F2577" s="39" t="s">
        <v>50</v>
      </c>
      <c r="G2577" s="39" t="s">
        <v>275</v>
      </c>
      <c r="H2577" s="39" t="s">
        <v>2053</v>
      </c>
      <c r="I2577" s="39" t="s">
        <v>244</v>
      </c>
      <c r="J2577" s="44">
        <v>1.21</v>
      </c>
      <c r="K2577" s="39" t="s">
        <v>100</v>
      </c>
      <c r="L2577" s="39" t="s">
        <v>60</v>
      </c>
      <c r="M2577" s="39" t="str">
        <f>+VLOOKUP(C2577/1,Map!A:B,2,FALSE)</f>
        <v>Other revenue - late payment charge</v>
      </c>
      <c r="N2577" s="39" t="str">
        <f>+VLOOKUP(L2577/1,Map!E:G,3,FALSE)</f>
        <v>KY-CENTRAL</v>
      </c>
    </row>
    <row r="2578" spans="1:14">
      <c r="A2578" s="39" t="s">
        <v>95</v>
      </c>
      <c r="B2578" s="39" t="s">
        <v>96</v>
      </c>
      <c r="C2578" s="39" t="s">
        <v>56</v>
      </c>
      <c r="D2578" s="43">
        <v>43320</v>
      </c>
      <c r="E2578" s="39" t="s">
        <v>35</v>
      </c>
      <c r="F2578" s="39" t="s">
        <v>50</v>
      </c>
      <c r="G2578" s="39" t="s">
        <v>275</v>
      </c>
      <c r="H2578" s="39" t="s">
        <v>2054</v>
      </c>
      <c r="I2578" s="39" t="s">
        <v>244</v>
      </c>
      <c r="J2578" s="44">
        <v>0.36</v>
      </c>
      <c r="K2578" s="39" t="s">
        <v>100</v>
      </c>
      <c r="L2578" s="39" t="s">
        <v>66</v>
      </c>
      <c r="M2578" s="39" t="str">
        <f>+VLOOKUP(C2578/1,Map!A:B,2,FALSE)</f>
        <v>Other revenue - late payment charge</v>
      </c>
      <c r="N2578" s="39" t="str">
        <f>+VLOOKUP(L2578/1,Map!E:G,3,FALSE)</f>
        <v>KY-OWENTON WW</v>
      </c>
    </row>
    <row r="2579" spans="1:14">
      <c r="A2579" s="39" t="s">
        <v>95</v>
      </c>
      <c r="B2579" s="39" t="s">
        <v>96</v>
      </c>
      <c r="C2579" s="39" t="s">
        <v>56</v>
      </c>
      <c r="D2579" s="43">
        <v>43319</v>
      </c>
      <c r="E2579" s="39" t="s">
        <v>35</v>
      </c>
      <c r="F2579" s="39" t="s">
        <v>50</v>
      </c>
      <c r="G2579" s="39" t="s">
        <v>275</v>
      </c>
      <c r="H2579" s="39" t="s">
        <v>2055</v>
      </c>
      <c r="I2579" s="39" t="s">
        <v>99</v>
      </c>
      <c r="J2579" s="44">
        <v>-1.46</v>
      </c>
      <c r="K2579" s="39" t="s">
        <v>100</v>
      </c>
      <c r="L2579" s="39" t="s">
        <v>62</v>
      </c>
      <c r="M2579" s="39" t="str">
        <f>+VLOOKUP(C2579/1,Map!A:B,2,FALSE)</f>
        <v>Other revenue - late payment charge</v>
      </c>
      <c r="N2579" s="39" t="str">
        <f>+VLOOKUP(L2579/1,Map!E:G,3,FALSE)</f>
        <v>KY- E ROCKCASTE WTR</v>
      </c>
    </row>
    <row r="2580" spans="1:14">
      <c r="A2580" s="39" t="s">
        <v>95</v>
      </c>
      <c r="B2580" s="39" t="s">
        <v>96</v>
      </c>
      <c r="C2580" s="39" t="s">
        <v>56</v>
      </c>
      <c r="D2580" s="43">
        <v>43319</v>
      </c>
      <c r="E2580" s="39" t="s">
        <v>35</v>
      </c>
      <c r="F2580" s="39" t="s">
        <v>50</v>
      </c>
      <c r="G2580" s="39" t="s">
        <v>275</v>
      </c>
      <c r="H2580" s="39" t="s">
        <v>2055</v>
      </c>
      <c r="I2580" s="39" t="s">
        <v>99</v>
      </c>
      <c r="J2580" s="44">
        <v>-18.18</v>
      </c>
      <c r="K2580" s="39" t="s">
        <v>100</v>
      </c>
      <c r="L2580" s="39" t="s">
        <v>60</v>
      </c>
      <c r="M2580" s="39" t="str">
        <f>+VLOOKUP(C2580/1,Map!A:B,2,FALSE)</f>
        <v>Other revenue - late payment charge</v>
      </c>
      <c r="N2580" s="39" t="str">
        <f>+VLOOKUP(L2580/1,Map!E:G,3,FALSE)</f>
        <v>KY-CENTRAL</v>
      </c>
    </row>
    <row r="2581" spans="1:14">
      <c r="A2581" s="39" t="s">
        <v>95</v>
      </c>
      <c r="B2581" s="39" t="s">
        <v>96</v>
      </c>
      <c r="C2581" s="39" t="s">
        <v>56</v>
      </c>
      <c r="D2581" s="43">
        <v>43320</v>
      </c>
      <c r="E2581" s="39" t="s">
        <v>35</v>
      </c>
      <c r="F2581" s="39" t="s">
        <v>50</v>
      </c>
      <c r="G2581" s="39" t="s">
        <v>275</v>
      </c>
      <c r="H2581" s="39" t="s">
        <v>2056</v>
      </c>
      <c r="I2581" s="39" t="s">
        <v>99</v>
      </c>
      <c r="J2581" s="44">
        <v>-2.9</v>
      </c>
      <c r="K2581" s="39" t="s">
        <v>100</v>
      </c>
      <c r="L2581" s="39" t="s">
        <v>62</v>
      </c>
      <c r="M2581" s="39" t="str">
        <f>+VLOOKUP(C2581/1,Map!A:B,2,FALSE)</f>
        <v>Other revenue - late payment charge</v>
      </c>
      <c r="N2581" s="39" t="str">
        <f>+VLOOKUP(L2581/1,Map!E:G,3,FALSE)</f>
        <v>KY- E ROCKCASTE WTR</v>
      </c>
    </row>
    <row r="2582" spans="1:14">
      <c r="A2582" s="39" t="s">
        <v>95</v>
      </c>
      <c r="B2582" s="39" t="s">
        <v>96</v>
      </c>
      <c r="C2582" s="39" t="s">
        <v>56</v>
      </c>
      <c r="D2582" s="43">
        <v>43320</v>
      </c>
      <c r="E2582" s="39" t="s">
        <v>35</v>
      </c>
      <c r="F2582" s="39" t="s">
        <v>50</v>
      </c>
      <c r="G2582" s="39" t="s">
        <v>275</v>
      </c>
      <c r="H2582" s="39" t="s">
        <v>2056</v>
      </c>
      <c r="I2582" s="39" t="s">
        <v>99</v>
      </c>
      <c r="J2582" s="44">
        <v>-0.36</v>
      </c>
      <c r="K2582" s="39" t="s">
        <v>100</v>
      </c>
      <c r="L2582" s="39" t="s">
        <v>66</v>
      </c>
      <c r="M2582" s="39" t="str">
        <f>+VLOOKUP(C2582/1,Map!A:B,2,FALSE)</f>
        <v>Other revenue - late payment charge</v>
      </c>
      <c r="N2582" s="39" t="str">
        <f>+VLOOKUP(L2582/1,Map!E:G,3,FALSE)</f>
        <v>KY-OWENTON WW</v>
      </c>
    </row>
    <row r="2583" spans="1:14">
      <c r="A2583" s="39" t="s">
        <v>95</v>
      </c>
      <c r="B2583" s="39" t="s">
        <v>96</v>
      </c>
      <c r="C2583" s="39" t="s">
        <v>56</v>
      </c>
      <c r="D2583" s="43">
        <v>43320</v>
      </c>
      <c r="E2583" s="39" t="s">
        <v>35</v>
      </c>
      <c r="F2583" s="39" t="s">
        <v>50</v>
      </c>
      <c r="G2583" s="39" t="s">
        <v>275</v>
      </c>
      <c r="H2583" s="39" t="s">
        <v>2057</v>
      </c>
      <c r="I2583" s="39" t="s">
        <v>99</v>
      </c>
      <c r="J2583" s="44">
        <v>-8.51</v>
      </c>
      <c r="K2583" s="39" t="s">
        <v>100</v>
      </c>
      <c r="L2583" s="39" t="s">
        <v>60</v>
      </c>
      <c r="M2583" s="39" t="str">
        <f>+VLOOKUP(C2583/1,Map!A:B,2,FALSE)</f>
        <v>Other revenue - late payment charge</v>
      </c>
      <c r="N2583" s="39" t="str">
        <f>+VLOOKUP(L2583/1,Map!E:G,3,FALSE)</f>
        <v>KY-CENTRAL</v>
      </c>
    </row>
    <row r="2584" spans="1:14">
      <c r="A2584" s="39" t="s">
        <v>95</v>
      </c>
      <c r="B2584" s="39" t="s">
        <v>96</v>
      </c>
      <c r="C2584" s="39" t="s">
        <v>56</v>
      </c>
      <c r="D2584" s="43">
        <v>43318</v>
      </c>
      <c r="E2584" s="39" t="s">
        <v>35</v>
      </c>
      <c r="F2584" s="39" t="s">
        <v>50</v>
      </c>
      <c r="G2584" s="39" t="s">
        <v>275</v>
      </c>
      <c r="H2584" s="39" t="s">
        <v>2058</v>
      </c>
      <c r="I2584" s="39" t="s">
        <v>244</v>
      </c>
      <c r="J2584" s="44">
        <v>2.99</v>
      </c>
      <c r="K2584" s="39" t="s">
        <v>100</v>
      </c>
      <c r="L2584" s="39" t="s">
        <v>62</v>
      </c>
      <c r="M2584" s="39" t="str">
        <f>+VLOOKUP(C2584/1,Map!A:B,2,FALSE)</f>
        <v>Other revenue - late payment charge</v>
      </c>
      <c r="N2584" s="39" t="str">
        <f>+VLOOKUP(L2584/1,Map!E:G,3,FALSE)</f>
        <v>KY- E ROCKCASTE WTR</v>
      </c>
    </row>
    <row r="2585" spans="1:14">
      <c r="A2585" s="39" t="s">
        <v>95</v>
      </c>
      <c r="B2585" s="39" t="s">
        <v>96</v>
      </c>
      <c r="C2585" s="39" t="s">
        <v>56</v>
      </c>
      <c r="D2585" s="43">
        <v>43318</v>
      </c>
      <c r="E2585" s="39" t="s">
        <v>35</v>
      </c>
      <c r="F2585" s="39" t="s">
        <v>50</v>
      </c>
      <c r="G2585" s="39" t="s">
        <v>275</v>
      </c>
      <c r="H2585" s="39" t="s">
        <v>2058</v>
      </c>
      <c r="I2585" s="39" t="s">
        <v>244</v>
      </c>
      <c r="J2585" s="44">
        <v>3.36</v>
      </c>
      <c r="K2585" s="39" t="s">
        <v>100</v>
      </c>
      <c r="L2585" s="39" t="s">
        <v>60</v>
      </c>
      <c r="M2585" s="39" t="str">
        <f>+VLOOKUP(C2585/1,Map!A:B,2,FALSE)</f>
        <v>Other revenue - late payment charge</v>
      </c>
      <c r="N2585" s="39" t="str">
        <f>+VLOOKUP(L2585/1,Map!E:G,3,FALSE)</f>
        <v>KY-CENTRAL</v>
      </c>
    </row>
    <row r="2586" spans="1:14">
      <c r="A2586" s="39" t="s">
        <v>95</v>
      </c>
      <c r="B2586" s="39" t="s">
        <v>96</v>
      </c>
      <c r="C2586" s="39" t="s">
        <v>56</v>
      </c>
      <c r="D2586" s="43">
        <v>43319</v>
      </c>
      <c r="E2586" s="39" t="s">
        <v>35</v>
      </c>
      <c r="F2586" s="39" t="s">
        <v>50</v>
      </c>
      <c r="G2586" s="39" t="s">
        <v>275</v>
      </c>
      <c r="H2586" s="39" t="s">
        <v>2059</v>
      </c>
      <c r="I2586" s="39" t="s">
        <v>244</v>
      </c>
      <c r="J2586" s="44">
        <v>2.68</v>
      </c>
      <c r="K2586" s="39" t="s">
        <v>100</v>
      </c>
      <c r="L2586" s="39" t="s">
        <v>64</v>
      </c>
      <c r="M2586" s="39" t="str">
        <f>+VLOOKUP(C2586/1,Map!A:B,2,FALSE)</f>
        <v>Other revenue - late payment charge</v>
      </c>
      <c r="N2586" s="39" t="str">
        <f>+VLOOKUP(L2586/1,Map!E:G,3,FALSE)</f>
        <v>KY-NORTH</v>
      </c>
    </row>
    <row r="2587" spans="1:14">
      <c r="A2587" s="39" t="s">
        <v>95</v>
      </c>
      <c r="B2587" s="39" t="s">
        <v>96</v>
      </c>
      <c r="C2587" s="39" t="s">
        <v>56</v>
      </c>
      <c r="D2587" s="43">
        <v>43319</v>
      </c>
      <c r="E2587" s="39" t="s">
        <v>35</v>
      </c>
      <c r="F2587" s="39" t="s">
        <v>50</v>
      </c>
      <c r="G2587" s="39" t="s">
        <v>275</v>
      </c>
      <c r="H2587" s="39" t="s">
        <v>2060</v>
      </c>
      <c r="I2587" s="39" t="s">
        <v>244</v>
      </c>
      <c r="J2587" s="44">
        <v>28.94</v>
      </c>
      <c r="K2587" s="39" t="s">
        <v>100</v>
      </c>
      <c r="L2587" s="39" t="s">
        <v>60</v>
      </c>
      <c r="M2587" s="39" t="str">
        <f>+VLOOKUP(C2587/1,Map!A:B,2,FALSE)</f>
        <v>Other revenue - late payment charge</v>
      </c>
      <c r="N2587" s="39" t="str">
        <f>+VLOOKUP(L2587/1,Map!E:G,3,FALSE)</f>
        <v>KY-CENTRAL</v>
      </c>
    </row>
    <row r="2588" spans="1:14">
      <c r="A2588" s="39" t="s">
        <v>95</v>
      </c>
      <c r="B2588" s="39" t="s">
        <v>96</v>
      </c>
      <c r="C2588" s="39" t="s">
        <v>56</v>
      </c>
      <c r="D2588" s="43">
        <v>43318</v>
      </c>
      <c r="E2588" s="39" t="s">
        <v>35</v>
      </c>
      <c r="F2588" s="39" t="s">
        <v>50</v>
      </c>
      <c r="G2588" s="39" t="s">
        <v>275</v>
      </c>
      <c r="H2588" s="39" t="s">
        <v>2061</v>
      </c>
      <c r="I2588" s="39" t="s">
        <v>99</v>
      </c>
      <c r="J2588" s="44">
        <v>-22.85</v>
      </c>
      <c r="K2588" s="39" t="s">
        <v>100</v>
      </c>
      <c r="L2588" s="39" t="s">
        <v>60</v>
      </c>
      <c r="M2588" s="39" t="str">
        <f>+VLOOKUP(C2588/1,Map!A:B,2,FALSE)</f>
        <v>Other revenue - late payment charge</v>
      </c>
      <c r="N2588" s="39" t="str">
        <f>+VLOOKUP(L2588/1,Map!E:G,3,FALSE)</f>
        <v>KY-CENTRAL</v>
      </c>
    </row>
    <row r="2589" spans="1:14">
      <c r="A2589" s="39" t="s">
        <v>95</v>
      </c>
      <c r="B2589" s="39" t="s">
        <v>96</v>
      </c>
      <c r="C2589" s="39" t="s">
        <v>56</v>
      </c>
      <c r="D2589" s="43">
        <v>43319</v>
      </c>
      <c r="E2589" s="39" t="s">
        <v>35</v>
      </c>
      <c r="F2589" s="39" t="s">
        <v>50</v>
      </c>
      <c r="G2589" s="39" t="s">
        <v>275</v>
      </c>
      <c r="H2589" s="39" t="s">
        <v>2062</v>
      </c>
      <c r="I2589" s="39" t="s">
        <v>99</v>
      </c>
      <c r="J2589" s="44">
        <v>-0.85</v>
      </c>
      <c r="K2589" s="39" t="s">
        <v>100</v>
      </c>
      <c r="L2589" s="39" t="s">
        <v>64</v>
      </c>
      <c r="M2589" s="39" t="str">
        <f>+VLOOKUP(C2589/1,Map!A:B,2,FALSE)</f>
        <v>Other revenue - late payment charge</v>
      </c>
      <c r="N2589" s="39" t="str">
        <f>+VLOOKUP(L2589/1,Map!E:G,3,FALSE)</f>
        <v>KY-NORTH</v>
      </c>
    </row>
    <row r="2590" spans="1:14">
      <c r="A2590" s="39" t="s">
        <v>95</v>
      </c>
      <c r="B2590" s="39" t="s">
        <v>96</v>
      </c>
      <c r="C2590" s="39" t="s">
        <v>56</v>
      </c>
      <c r="D2590" s="43">
        <v>43319</v>
      </c>
      <c r="E2590" s="39" t="s">
        <v>35</v>
      </c>
      <c r="F2590" s="39" t="s">
        <v>50</v>
      </c>
      <c r="G2590" s="39" t="s">
        <v>275</v>
      </c>
      <c r="H2590" s="39" t="s">
        <v>2062</v>
      </c>
      <c r="I2590" s="39" t="s">
        <v>99</v>
      </c>
      <c r="J2590" s="44">
        <v>-59.55</v>
      </c>
      <c r="K2590" s="39" t="s">
        <v>100</v>
      </c>
      <c r="L2590" s="39" t="s">
        <v>60</v>
      </c>
      <c r="M2590" s="39" t="str">
        <f>+VLOOKUP(C2590/1,Map!A:B,2,FALSE)</f>
        <v>Other revenue - late payment charge</v>
      </c>
      <c r="N2590" s="39" t="str">
        <f>+VLOOKUP(L2590/1,Map!E:G,3,FALSE)</f>
        <v>KY-CENTRAL</v>
      </c>
    </row>
    <row r="2591" spans="1:14">
      <c r="A2591" s="39" t="s">
        <v>95</v>
      </c>
      <c r="B2591" s="39" t="s">
        <v>96</v>
      </c>
      <c r="C2591" s="39" t="s">
        <v>56</v>
      </c>
      <c r="D2591" s="43">
        <v>43321</v>
      </c>
      <c r="E2591" s="39" t="s">
        <v>35</v>
      </c>
      <c r="F2591" s="39" t="s">
        <v>50</v>
      </c>
      <c r="G2591" s="39" t="s">
        <v>275</v>
      </c>
      <c r="H2591" s="39" t="s">
        <v>2063</v>
      </c>
      <c r="I2591" s="39" t="s">
        <v>99</v>
      </c>
      <c r="J2591" s="44">
        <v>-3.48</v>
      </c>
      <c r="K2591" s="39" t="s">
        <v>100</v>
      </c>
      <c r="L2591" s="39" t="s">
        <v>60</v>
      </c>
      <c r="M2591" s="39" t="str">
        <f>+VLOOKUP(C2591/1,Map!A:B,2,FALSE)</f>
        <v>Other revenue - late payment charge</v>
      </c>
      <c r="N2591" s="39" t="str">
        <f>+VLOOKUP(L2591/1,Map!E:G,3,FALSE)</f>
        <v>KY-CENTRAL</v>
      </c>
    </row>
    <row r="2592" spans="1:14">
      <c r="A2592" s="39" t="s">
        <v>95</v>
      </c>
      <c r="B2592" s="39" t="s">
        <v>96</v>
      </c>
      <c r="C2592" s="39" t="s">
        <v>56</v>
      </c>
      <c r="D2592" s="43">
        <v>43319</v>
      </c>
      <c r="E2592" s="39" t="s">
        <v>35</v>
      </c>
      <c r="F2592" s="39" t="s">
        <v>50</v>
      </c>
      <c r="G2592" s="39" t="s">
        <v>275</v>
      </c>
      <c r="H2592" s="39" t="s">
        <v>2064</v>
      </c>
      <c r="I2592" s="39" t="s">
        <v>244</v>
      </c>
      <c r="J2592" s="44">
        <v>12.9</v>
      </c>
      <c r="K2592" s="39" t="s">
        <v>100</v>
      </c>
      <c r="L2592" s="39" t="s">
        <v>60</v>
      </c>
      <c r="M2592" s="39" t="str">
        <f>+VLOOKUP(C2592/1,Map!A:B,2,FALSE)</f>
        <v>Other revenue - late payment charge</v>
      </c>
      <c r="N2592" s="39" t="str">
        <f>+VLOOKUP(L2592/1,Map!E:G,3,FALSE)</f>
        <v>KY-CENTRAL</v>
      </c>
    </row>
    <row r="2593" spans="1:14">
      <c r="A2593" s="39" t="s">
        <v>95</v>
      </c>
      <c r="B2593" s="39" t="s">
        <v>96</v>
      </c>
      <c r="C2593" s="39" t="s">
        <v>56</v>
      </c>
      <c r="D2593" s="43">
        <v>43320</v>
      </c>
      <c r="E2593" s="39" t="s">
        <v>35</v>
      </c>
      <c r="F2593" s="39" t="s">
        <v>50</v>
      </c>
      <c r="G2593" s="39" t="s">
        <v>275</v>
      </c>
      <c r="H2593" s="39" t="s">
        <v>2065</v>
      </c>
      <c r="I2593" s="39" t="s">
        <v>244</v>
      </c>
      <c r="J2593" s="44">
        <v>69.66</v>
      </c>
      <c r="K2593" s="39" t="s">
        <v>100</v>
      </c>
      <c r="L2593" s="39" t="s">
        <v>60</v>
      </c>
      <c r="M2593" s="39" t="str">
        <f>+VLOOKUP(C2593/1,Map!A:B,2,FALSE)</f>
        <v>Other revenue - late payment charge</v>
      </c>
      <c r="N2593" s="39" t="str">
        <f>+VLOOKUP(L2593/1,Map!E:G,3,FALSE)</f>
        <v>KY-CENTRAL</v>
      </c>
    </row>
    <row r="2594" spans="1:14">
      <c r="A2594" s="39" t="s">
        <v>95</v>
      </c>
      <c r="B2594" s="39" t="s">
        <v>96</v>
      </c>
      <c r="C2594" s="39" t="s">
        <v>56</v>
      </c>
      <c r="D2594" s="43">
        <v>43321</v>
      </c>
      <c r="E2594" s="39" t="s">
        <v>35</v>
      </c>
      <c r="F2594" s="39" t="s">
        <v>50</v>
      </c>
      <c r="G2594" s="39" t="s">
        <v>275</v>
      </c>
      <c r="H2594" s="39" t="s">
        <v>2066</v>
      </c>
      <c r="I2594" s="39" t="s">
        <v>244</v>
      </c>
      <c r="J2594" s="44">
        <v>4.0599999999999996</v>
      </c>
      <c r="K2594" s="39" t="s">
        <v>100</v>
      </c>
      <c r="L2594" s="39" t="s">
        <v>60</v>
      </c>
      <c r="M2594" s="39" t="str">
        <f>+VLOOKUP(C2594/1,Map!A:B,2,FALSE)</f>
        <v>Other revenue - late payment charge</v>
      </c>
      <c r="N2594" s="39" t="str">
        <f>+VLOOKUP(L2594/1,Map!E:G,3,FALSE)</f>
        <v>KY-CENTRAL</v>
      </c>
    </row>
    <row r="2595" spans="1:14">
      <c r="A2595" s="39" t="s">
        <v>95</v>
      </c>
      <c r="B2595" s="39" t="s">
        <v>96</v>
      </c>
      <c r="C2595" s="39" t="s">
        <v>56</v>
      </c>
      <c r="D2595" s="43">
        <v>43321</v>
      </c>
      <c r="E2595" s="39" t="s">
        <v>35</v>
      </c>
      <c r="F2595" s="39" t="s">
        <v>50</v>
      </c>
      <c r="G2595" s="39" t="s">
        <v>275</v>
      </c>
      <c r="H2595" s="39" t="s">
        <v>2067</v>
      </c>
      <c r="I2595" s="39" t="s">
        <v>244</v>
      </c>
      <c r="J2595" s="44">
        <v>5.63</v>
      </c>
      <c r="K2595" s="39" t="s">
        <v>100</v>
      </c>
      <c r="L2595" s="39" t="s">
        <v>62</v>
      </c>
      <c r="M2595" s="39" t="str">
        <f>+VLOOKUP(C2595/1,Map!A:B,2,FALSE)</f>
        <v>Other revenue - late payment charge</v>
      </c>
      <c r="N2595" s="39" t="str">
        <f>+VLOOKUP(L2595/1,Map!E:G,3,FALSE)</f>
        <v>KY- E ROCKCASTE WTR</v>
      </c>
    </row>
    <row r="2596" spans="1:14">
      <c r="A2596" s="39" t="s">
        <v>95</v>
      </c>
      <c r="B2596" s="39" t="s">
        <v>96</v>
      </c>
      <c r="C2596" s="39" t="s">
        <v>56</v>
      </c>
      <c r="D2596" s="43">
        <v>43321</v>
      </c>
      <c r="E2596" s="39" t="s">
        <v>35</v>
      </c>
      <c r="F2596" s="39" t="s">
        <v>50</v>
      </c>
      <c r="G2596" s="39" t="s">
        <v>275</v>
      </c>
      <c r="H2596" s="39" t="s">
        <v>2068</v>
      </c>
      <c r="I2596" s="39" t="s">
        <v>244</v>
      </c>
      <c r="J2596" s="44">
        <v>12.86</v>
      </c>
      <c r="K2596" s="39" t="s">
        <v>100</v>
      </c>
      <c r="L2596" s="39" t="s">
        <v>60</v>
      </c>
      <c r="M2596" s="39" t="str">
        <f>+VLOOKUP(C2596/1,Map!A:B,2,FALSE)</f>
        <v>Other revenue - late payment charge</v>
      </c>
      <c r="N2596" s="39" t="str">
        <f>+VLOOKUP(L2596/1,Map!E:G,3,FALSE)</f>
        <v>KY-CENTRAL</v>
      </c>
    </row>
    <row r="2597" spans="1:14">
      <c r="A2597" s="39" t="s">
        <v>95</v>
      </c>
      <c r="B2597" s="39" t="s">
        <v>96</v>
      </c>
      <c r="C2597" s="39" t="s">
        <v>56</v>
      </c>
      <c r="D2597" s="43">
        <v>43320</v>
      </c>
      <c r="E2597" s="39" t="s">
        <v>35</v>
      </c>
      <c r="F2597" s="39" t="s">
        <v>50</v>
      </c>
      <c r="G2597" s="39" t="s">
        <v>275</v>
      </c>
      <c r="H2597" s="39" t="s">
        <v>2069</v>
      </c>
      <c r="I2597" s="39" t="s">
        <v>99</v>
      </c>
      <c r="J2597" s="44">
        <v>-0.6</v>
      </c>
      <c r="K2597" s="39" t="s">
        <v>100</v>
      </c>
      <c r="L2597" s="39" t="s">
        <v>60</v>
      </c>
      <c r="M2597" s="39" t="str">
        <f>+VLOOKUP(C2597/1,Map!A:B,2,FALSE)</f>
        <v>Other revenue - late payment charge</v>
      </c>
      <c r="N2597" s="39" t="str">
        <f>+VLOOKUP(L2597/1,Map!E:G,3,FALSE)</f>
        <v>KY-CENTRAL</v>
      </c>
    </row>
    <row r="2598" spans="1:14">
      <c r="A2598" s="39" t="s">
        <v>95</v>
      </c>
      <c r="B2598" s="39" t="s">
        <v>96</v>
      </c>
      <c r="C2598" s="39" t="s">
        <v>56</v>
      </c>
      <c r="D2598" s="43">
        <v>43321</v>
      </c>
      <c r="E2598" s="39" t="s">
        <v>35</v>
      </c>
      <c r="F2598" s="39" t="s">
        <v>50</v>
      </c>
      <c r="G2598" s="39" t="s">
        <v>275</v>
      </c>
      <c r="H2598" s="39" t="s">
        <v>2070</v>
      </c>
      <c r="I2598" s="39" t="s">
        <v>99</v>
      </c>
      <c r="J2598" s="44">
        <v>-16.690000000000001</v>
      </c>
      <c r="K2598" s="39" t="s">
        <v>100</v>
      </c>
      <c r="L2598" s="39" t="s">
        <v>60</v>
      </c>
      <c r="M2598" s="39" t="str">
        <f>+VLOOKUP(C2598/1,Map!A:B,2,FALSE)</f>
        <v>Other revenue - late payment charge</v>
      </c>
      <c r="N2598" s="39" t="str">
        <f>+VLOOKUP(L2598/1,Map!E:G,3,FALSE)</f>
        <v>KY-CENTRAL</v>
      </c>
    </row>
    <row r="2599" spans="1:14">
      <c r="A2599" s="39" t="s">
        <v>95</v>
      </c>
      <c r="B2599" s="39" t="s">
        <v>96</v>
      </c>
      <c r="C2599" s="39" t="s">
        <v>56</v>
      </c>
      <c r="D2599" s="43">
        <v>43322</v>
      </c>
      <c r="E2599" s="39" t="s">
        <v>35</v>
      </c>
      <c r="F2599" s="39" t="s">
        <v>50</v>
      </c>
      <c r="G2599" s="39" t="s">
        <v>275</v>
      </c>
      <c r="H2599" s="39" t="s">
        <v>2071</v>
      </c>
      <c r="I2599" s="39" t="s">
        <v>99</v>
      </c>
      <c r="J2599" s="44">
        <v>-2.13</v>
      </c>
      <c r="K2599" s="39" t="s">
        <v>100</v>
      </c>
      <c r="L2599" s="39" t="s">
        <v>60</v>
      </c>
      <c r="M2599" s="39" t="str">
        <f>+VLOOKUP(C2599/1,Map!A:B,2,FALSE)</f>
        <v>Other revenue - late payment charge</v>
      </c>
      <c r="N2599" s="39" t="str">
        <f>+VLOOKUP(L2599/1,Map!E:G,3,FALSE)</f>
        <v>KY-CENTRAL</v>
      </c>
    </row>
    <row r="2600" spans="1:14">
      <c r="A2600" s="39" t="s">
        <v>95</v>
      </c>
      <c r="B2600" s="39" t="s">
        <v>96</v>
      </c>
      <c r="C2600" s="39" t="s">
        <v>56</v>
      </c>
      <c r="D2600" s="43">
        <v>43321</v>
      </c>
      <c r="E2600" s="39" t="s">
        <v>35</v>
      </c>
      <c r="F2600" s="39" t="s">
        <v>50</v>
      </c>
      <c r="G2600" s="39" t="s">
        <v>275</v>
      </c>
      <c r="H2600" s="39" t="s">
        <v>2072</v>
      </c>
      <c r="I2600" s="39" t="s">
        <v>244</v>
      </c>
      <c r="J2600" s="44">
        <v>0.33</v>
      </c>
      <c r="K2600" s="39" t="s">
        <v>100</v>
      </c>
      <c r="L2600" s="39" t="s">
        <v>60</v>
      </c>
      <c r="M2600" s="39" t="str">
        <f>+VLOOKUP(C2600/1,Map!A:B,2,FALSE)</f>
        <v>Other revenue - late payment charge</v>
      </c>
      <c r="N2600" s="39" t="str">
        <f>+VLOOKUP(L2600/1,Map!E:G,3,FALSE)</f>
        <v>KY-CENTRAL</v>
      </c>
    </row>
    <row r="2601" spans="1:14">
      <c r="A2601" s="39" t="s">
        <v>95</v>
      </c>
      <c r="B2601" s="39" t="s">
        <v>96</v>
      </c>
      <c r="C2601" s="39" t="s">
        <v>56</v>
      </c>
      <c r="D2601" s="43">
        <v>43321</v>
      </c>
      <c r="E2601" s="39" t="s">
        <v>35</v>
      </c>
      <c r="F2601" s="39" t="s">
        <v>50</v>
      </c>
      <c r="G2601" s="39" t="s">
        <v>275</v>
      </c>
      <c r="H2601" s="39" t="s">
        <v>2073</v>
      </c>
      <c r="I2601" s="39" t="s">
        <v>244</v>
      </c>
      <c r="J2601" s="44">
        <v>2.64</v>
      </c>
      <c r="K2601" s="39" t="s">
        <v>100</v>
      </c>
      <c r="L2601" s="39" t="s">
        <v>62</v>
      </c>
      <c r="M2601" s="39" t="str">
        <f>+VLOOKUP(C2601/1,Map!A:B,2,FALSE)</f>
        <v>Other revenue - late payment charge</v>
      </c>
      <c r="N2601" s="39" t="str">
        <f>+VLOOKUP(L2601/1,Map!E:G,3,FALSE)</f>
        <v>KY- E ROCKCASTE WTR</v>
      </c>
    </row>
    <row r="2602" spans="1:14">
      <c r="A2602" s="39" t="s">
        <v>95</v>
      </c>
      <c r="B2602" s="39" t="s">
        <v>96</v>
      </c>
      <c r="C2602" s="39" t="s">
        <v>56</v>
      </c>
      <c r="D2602" s="43">
        <v>43322</v>
      </c>
      <c r="E2602" s="39" t="s">
        <v>35</v>
      </c>
      <c r="F2602" s="39" t="s">
        <v>50</v>
      </c>
      <c r="G2602" s="39" t="s">
        <v>275</v>
      </c>
      <c r="H2602" s="39" t="s">
        <v>2074</v>
      </c>
      <c r="I2602" s="39" t="s">
        <v>244</v>
      </c>
      <c r="J2602" s="44">
        <v>12.85</v>
      </c>
      <c r="K2602" s="39" t="s">
        <v>100</v>
      </c>
      <c r="L2602" s="39" t="s">
        <v>60</v>
      </c>
      <c r="M2602" s="39" t="str">
        <f>+VLOOKUP(C2602/1,Map!A:B,2,FALSE)</f>
        <v>Other revenue - late payment charge</v>
      </c>
      <c r="N2602" s="39" t="str">
        <f>+VLOOKUP(L2602/1,Map!E:G,3,FALSE)</f>
        <v>KY-CENTRAL</v>
      </c>
    </row>
    <row r="2603" spans="1:14">
      <c r="A2603" s="39" t="s">
        <v>95</v>
      </c>
      <c r="B2603" s="39" t="s">
        <v>96</v>
      </c>
      <c r="C2603" s="39" t="s">
        <v>56</v>
      </c>
      <c r="D2603" s="43">
        <v>43322</v>
      </c>
      <c r="E2603" s="39" t="s">
        <v>35</v>
      </c>
      <c r="F2603" s="39" t="s">
        <v>50</v>
      </c>
      <c r="G2603" s="39" t="s">
        <v>275</v>
      </c>
      <c r="H2603" s="39" t="s">
        <v>2075</v>
      </c>
      <c r="I2603" s="39" t="s">
        <v>99</v>
      </c>
      <c r="J2603" s="44">
        <v>-39.69</v>
      </c>
      <c r="K2603" s="39" t="s">
        <v>100</v>
      </c>
      <c r="L2603" s="39" t="s">
        <v>60</v>
      </c>
      <c r="M2603" s="39" t="str">
        <f>+VLOOKUP(C2603/1,Map!A:B,2,FALSE)</f>
        <v>Other revenue - late payment charge</v>
      </c>
      <c r="N2603" s="39" t="str">
        <f>+VLOOKUP(L2603/1,Map!E:G,3,FALSE)</f>
        <v>KY-CENTRAL</v>
      </c>
    </row>
    <row r="2604" spans="1:14">
      <c r="A2604" s="39" t="s">
        <v>95</v>
      </c>
      <c r="B2604" s="39" t="s">
        <v>96</v>
      </c>
      <c r="C2604" s="39" t="s">
        <v>56</v>
      </c>
      <c r="D2604" s="43">
        <v>43326</v>
      </c>
      <c r="E2604" s="39" t="s">
        <v>35</v>
      </c>
      <c r="F2604" s="39" t="s">
        <v>50</v>
      </c>
      <c r="G2604" s="39" t="s">
        <v>275</v>
      </c>
      <c r="H2604" s="39" t="s">
        <v>2076</v>
      </c>
      <c r="I2604" s="39" t="s">
        <v>99</v>
      </c>
      <c r="J2604" s="44">
        <v>-1.87</v>
      </c>
      <c r="K2604" s="39" t="s">
        <v>100</v>
      </c>
      <c r="L2604" s="39" t="s">
        <v>64</v>
      </c>
      <c r="M2604" s="39" t="str">
        <f>+VLOOKUP(C2604/1,Map!A:B,2,FALSE)</f>
        <v>Other revenue - late payment charge</v>
      </c>
      <c r="N2604" s="39" t="str">
        <f>+VLOOKUP(L2604/1,Map!E:G,3,FALSE)</f>
        <v>KY-NORTH</v>
      </c>
    </row>
    <row r="2605" spans="1:14">
      <c r="A2605" s="39" t="s">
        <v>95</v>
      </c>
      <c r="B2605" s="39" t="s">
        <v>96</v>
      </c>
      <c r="C2605" s="39" t="s">
        <v>56</v>
      </c>
      <c r="D2605" s="43">
        <v>43326</v>
      </c>
      <c r="E2605" s="39" t="s">
        <v>35</v>
      </c>
      <c r="F2605" s="39" t="s">
        <v>50</v>
      </c>
      <c r="G2605" s="39" t="s">
        <v>275</v>
      </c>
      <c r="H2605" s="39" t="s">
        <v>2076</v>
      </c>
      <c r="I2605" s="39" t="s">
        <v>99</v>
      </c>
      <c r="J2605" s="44">
        <v>-2029.18</v>
      </c>
      <c r="K2605" s="39" t="s">
        <v>100</v>
      </c>
      <c r="L2605" s="39" t="s">
        <v>60</v>
      </c>
      <c r="M2605" s="39" t="str">
        <f>+VLOOKUP(C2605/1,Map!A:B,2,FALSE)</f>
        <v>Other revenue - late payment charge</v>
      </c>
      <c r="N2605" s="39" t="str">
        <f>+VLOOKUP(L2605/1,Map!E:G,3,FALSE)</f>
        <v>KY-CENTRAL</v>
      </c>
    </row>
    <row r="2606" spans="1:14">
      <c r="A2606" s="39" t="s">
        <v>95</v>
      </c>
      <c r="B2606" s="39" t="s">
        <v>96</v>
      </c>
      <c r="C2606" s="39" t="s">
        <v>56</v>
      </c>
      <c r="D2606" s="43">
        <v>43326</v>
      </c>
      <c r="E2606" s="39" t="s">
        <v>35</v>
      </c>
      <c r="F2606" s="39" t="s">
        <v>50</v>
      </c>
      <c r="G2606" s="39" t="s">
        <v>275</v>
      </c>
      <c r="H2606" s="39" t="s">
        <v>2076</v>
      </c>
      <c r="I2606" s="39" t="s">
        <v>99</v>
      </c>
      <c r="J2606" s="44">
        <v>-8.5500000000000007</v>
      </c>
      <c r="K2606" s="39" t="s">
        <v>100</v>
      </c>
      <c r="L2606" s="39" t="s">
        <v>58</v>
      </c>
      <c r="M2606" s="39" t="str">
        <f>+VLOOKUP(C2606/1,Map!A:B,2,FALSE)</f>
        <v>Other revenue - late payment charge</v>
      </c>
      <c r="N2606" s="39" t="str">
        <f>+VLOOKUP(L2606/1,Map!E:G,3,FALSE)</f>
        <v>KY-CORPORATE</v>
      </c>
    </row>
    <row r="2607" spans="1:14">
      <c r="A2607" s="39" t="s">
        <v>95</v>
      </c>
      <c r="B2607" s="39" t="s">
        <v>96</v>
      </c>
      <c r="C2607" s="39" t="s">
        <v>56</v>
      </c>
      <c r="D2607" s="43">
        <v>43327</v>
      </c>
      <c r="E2607" s="39" t="s">
        <v>35</v>
      </c>
      <c r="F2607" s="39" t="s">
        <v>50</v>
      </c>
      <c r="G2607" s="39" t="s">
        <v>275</v>
      </c>
      <c r="H2607" s="39" t="s">
        <v>2077</v>
      </c>
      <c r="I2607" s="39" t="s">
        <v>99</v>
      </c>
      <c r="J2607" s="44">
        <v>-2.96</v>
      </c>
      <c r="K2607" s="39" t="s">
        <v>100</v>
      </c>
      <c r="L2607" s="39" t="s">
        <v>58</v>
      </c>
      <c r="M2607" s="39" t="str">
        <f>+VLOOKUP(C2607/1,Map!A:B,2,FALSE)</f>
        <v>Other revenue - late payment charge</v>
      </c>
      <c r="N2607" s="39" t="str">
        <f>+VLOOKUP(L2607/1,Map!E:G,3,FALSE)</f>
        <v>KY-CORPORATE</v>
      </c>
    </row>
    <row r="2608" spans="1:14">
      <c r="A2608" s="39" t="s">
        <v>95</v>
      </c>
      <c r="B2608" s="39" t="s">
        <v>96</v>
      </c>
      <c r="C2608" s="39" t="s">
        <v>56</v>
      </c>
      <c r="D2608" s="43">
        <v>43327</v>
      </c>
      <c r="E2608" s="39" t="s">
        <v>35</v>
      </c>
      <c r="F2608" s="39" t="s">
        <v>50</v>
      </c>
      <c r="G2608" s="39" t="s">
        <v>275</v>
      </c>
      <c r="H2608" s="39" t="s">
        <v>2077</v>
      </c>
      <c r="I2608" s="39" t="s">
        <v>99</v>
      </c>
      <c r="J2608" s="44">
        <v>-2468.4499999999998</v>
      </c>
      <c r="K2608" s="39" t="s">
        <v>100</v>
      </c>
      <c r="L2608" s="39" t="s">
        <v>60</v>
      </c>
      <c r="M2608" s="39" t="str">
        <f>+VLOOKUP(C2608/1,Map!A:B,2,FALSE)</f>
        <v>Other revenue - late payment charge</v>
      </c>
      <c r="N2608" s="39" t="str">
        <f>+VLOOKUP(L2608/1,Map!E:G,3,FALSE)</f>
        <v>KY-CENTRAL</v>
      </c>
    </row>
    <row r="2609" spans="1:14">
      <c r="A2609" s="39" t="s">
        <v>95</v>
      </c>
      <c r="B2609" s="39" t="s">
        <v>96</v>
      </c>
      <c r="C2609" s="39" t="s">
        <v>56</v>
      </c>
      <c r="D2609" s="43">
        <v>43326</v>
      </c>
      <c r="E2609" s="39" t="s">
        <v>35</v>
      </c>
      <c r="F2609" s="39" t="s">
        <v>50</v>
      </c>
      <c r="G2609" s="39" t="s">
        <v>275</v>
      </c>
      <c r="H2609" s="39" t="s">
        <v>2078</v>
      </c>
      <c r="I2609" s="39" t="s">
        <v>244</v>
      </c>
      <c r="J2609" s="44">
        <v>3.38</v>
      </c>
      <c r="K2609" s="39" t="s">
        <v>100</v>
      </c>
      <c r="L2609" s="39" t="s">
        <v>60</v>
      </c>
      <c r="M2609" s="39" t="str">
        <f>+VLOOKUP(C2609/1,Map!A:B,2,FALSE)</f>
        <v>Other revenue - late payment charge</v>
      </c>
      <c r="N2609" s="39" t="str">
        <f>+VLOOKUP(L2609/1,Map!E:G,3,FALSE)</f>
        <v>KY-CENTRAL</v>
      </c>
    </row>
    <row r="2610" spans="1:14">
      <c r="A2610" s="39" t="s">
        <v>95</v>
      </c>
      <c r="B2610" s="39" t="s">
        <v>96</v>
      </c>
      <c r="C2610" s="39" t="s">
        <v>56</v>
      </c>
      <c r="D2610" s="43">
        <v>43325</v>
      </c>
      <c r="E2610" s="39" t="s">
        <v>35</v>
      </c>
      <c r="F2610" s="39" t="s">
        <v>50</v>
      </c>
      <c r="G2610" s="39" t="s">
        <v>275</v>
      </c>
      <c r="H2610" s="39" t="s">
        <v>2079</v>
      </c>
      <c r="I2610" s="39" t="s">
        <v>244</v>
      </c>
      <c r="J2610" s="44">
        <v>6.76</v>
      </c>
      <c r="K2610" s="39" t="s">
        <v>100</v>
      </c>
      <c r="L2610" s="39" t="s">
        <v>60</v>
      </c>
      <c r="M2610" s="39" t="str">
        <f>+VLOOKUP(C2610/1,Map!A:B,2,FALSE)</f>
        <v>Other revenue - late payment charge</v>
      </c>
      <c r="N2610" s="39" t="str">
        <f>+VLOOKUP(L2610/1,Map!E:G,3,FALSE)</f>
        <v>KY-CENTRAL</v>
      </c>
    </row>
    <row r="2611" spans="1:14">
      <c r="A2611" s="39" t="s">
        <v>95</v>
      </c>
      <c r="B2611" s="39" t="s">
        <v>96</v>
      </c>
      <c r="C2611" s="39" t="s">
        <v>56</v>
      </c>
      <c r="D2611" s="43">
        <v>43327</v>
      </c>
      <c r="E2611" s="39" t="s">
        <v>35</v>
      </c>
      <c r="F2611" s="39" t="s">
        <v>50</v>
      </c>
      <c r="G2611" s="39" t="s">
        <v>275</v>
      </c>
      <c r="H2611" s="39" t="s">
        <v>2080</v>
      </c>
      <c r="I2611" s="39" t="s">
        <v>244</v>
      </c>
      <c r="J2611" s="44">
        <v>415.88</v>
      </c>
      <c r="K2611" s="39" t="s">
        <v>100</v>
      </c>
      <c r="L2611" s="39" t="s">
        <v>64</v>
      </c>
      <c r="M2611" s="39" t="str">
        <f>+VLOOKUP(C2611/1,Map!A:B,2,FALSE)</f>
        <v>Other revenue - late payment charge</v>
      </c>
      <c r="N2611" s="39" t="str">
        <f>+VLOOKUP(L2611/1,Map!E:G,3,FALSE)</f>
        <v>KY-NORTH</v>
      </c>
    </row>
    <row r="2612" spans="1:14">
      <c r="A2612" s="39" t="s">
        <v>95</v>
      </c>
      <c r="B2612" s="39" t="s">
        <v>96</v>
      </c>
      <c r="C2612" s="39" t="s">
        <v>56</v>
      </c>
      <c r="D2612" s="43">
        <v>43327</v>
      </c>
      <c r="E2612" s="39" t="s">
        <v>35</v>
      </c>
      <c r="F2612" s="39" t="s">
        <v>50</v>
      </c>
      <c r="G2612" s="39" t="s">
        <v>275</v>
      </c>
      <c r="H2612" s="39" t="s">
        <v>2080</v>
      </c>
      <c r="I2612" s="39" t="s">
        <v>244</v>
      </c>
      <c r="J2612" s="44">
        <v>5.79</v>
      </c>
      <c r="K2612" s="39" t="s">
        <v>100</v>
      </c>
      <c r="L2612" s="39" t="s">
        <v>58</v>
      </c>
      <c r="M2612" s="39" t="str">
        <f>+VLOOKUP(C2612/1,Map!A:B,2,FALSE)</f>
        <v>Other revenue - late payment charge</v>
      </c>
      <c r="N2612" s="39" t="str">
        <f>+VLOOKUP(L2612/1,Map!E:G,3,FALSE)</f>
        <v>KY-CORPORATE</v>
      </c>
    </row>
    <row r="2613" spans="1:14">
      <c r="A2613" s="39" t="s">
        <v>95</v>
      </c>
      <c r="B2613" s="39" t="s">
        <v>96</v>
      </c>
      <c r="C2613" s="39" t="s">
        <v>56</v>
      </c>
      <c r="D2613" s="43">
        <v>43327</v>
      </c>
      <c r="E2613" s="39" t="s">
        <v>35</v>
      </c>
      <c r="F2613" s="39" t="s">
        <v>50</v>
      </c>
      <c r="G2613" s="39" t="s">
        <v>275</v>
      </c>
      <c r="H2613" s="39" t="s">
        <v>2081</v>
      </c>
      <c r="I2613" s="39" t="s">
        <v>244</v>
      </c>
      <c r="J2613" s="44">
        <v>163.46</v>
      </c>
      <c r="K2613" s="39" t="s">
        <v>100</v>
      </c>
      <c r="L2613" s="39" t="s">
        <v>60</v>
      </c>
      <c r="M2613" s="39" t="str">
        <f>+VLOOKUP(C2613/1,Map!A:B,2,FALSE)</f>
        <v>Other revenue - late payment charge</v>
      </c>
      <c r="N2613" s="39" t="str">
        <f>+VLOOKUP(L2613/1,Map!E:G,3,FALSE)</f>
        <v>KY-CENTRAL</v>
      </c>
    </row>
    <row r="2614" spans="1:14">
      <c r="A2614" s="39" t="s">
        <v>95</v>
      </c>
      <c r="B2614" s="39" t="s">
        <v>96</v>
      </c>
      <c r="C2614" s="39" t="s">
        <v>56</v>
      </c>
      <c r="D2614" s="43">
        <v>43325</v>
      </c>
      <c r="E2614" s="39" t="s">
        <v>35</v>
      </c>
      <c r="F2614" s="39" t="s">
        <v>50</v>
      </c>
      <c r="G2614" s="39" t="s">
        <v>275</v>
      </c>
      <c r="H2614" s="39" t="s">
        <v>2082</v>
      </c>
      <c r="I2614" s="39" t="s">
        <v>244</v>
      </c>
      <c r="J2614" s="44">
        <v>69.239999999999995</v>
      </c>
      <c r="K2614" s="39" t="s">
        <v>100</v>
      </c>
      <c r="L2614" s="39" t="s">
        <v>60</v>
      </c>
      <c r="M2614" s="39" t="str">
        <f>+VLOOKUP(C2614/1,Map!A:B,2,FALSE)</f>
        <v>Other revenue - late payment charge</v>
      </c>
      <c r="N2614" s="39" t="str">
        <f>+VLOOKUP(L2614/1,Map!E:G,3,FALSE)</f>
        <v>KY-CENTRAL</v>
      </c>
    </row>
    <row r="2615" spans="1:14">
      <c r="A2615" s="39" t="s">
        <v>95</v>
      </c>
      <c r="B2615" s="39" t="s">
        <v>96</v>
      </c>
      <c r="C2615" s="39" t="s">
        <v>56</v>
      </c>
      <c r="D2615" s="43">
        <v>43326</v>
      </c>
      <c r="E2615" s="39" t="s">
        <v>35</v>
      </c>
      <c r="F2615" s="39" t="s">
        <v>50</v>
      </c>
      <c r="G2615" s="39" t="s">
        <v>275</v>
      </c>
      <c r="H2615" s="39" t="s">
        <v>2083</v>
      </c>
      <c r="I2615" s="39" t="s">
        <v>244</v>
      </c>
      <c r="J2615" s="44">
        <v>1.42</v>
      </c>
      <c r="K2615" s="39" t="s">
        <v>100</v>
      </c>
      <c r="L2615" s="39" t="s">
        <v>60</v>
      </c>
      <c r="M2615" s="39" t="str">
        <f>+VLOOKUP(C2615/1,Map!A:B,2,FALSE)</f>
        <v>Other revenue - late payment charge</v>
      </c>
      <c r="N2615" s="39" t="str">
        <f>+VLOOKUP(L2615/1,Map!E:G,3,FALSE)</f>
        <v>KY-CENTRAL</v>
      </c>
    </row>
    <row r="2616" spans="1:14">
      <c r="A2616" s="39" t="s">
        <v>95</v>
      </c>
      <c r="B2616" s="39" t="s">
        <v>96</v>
      </c>
      <c r="C2616" s="39" t="s">
        <v>56</v>
      </c>
      <c r="D2616" s="43">
        <v>43326</v>
      </c>
      <c r="E2616" s="39" t="s">
        <v>35</v>
      </c>
      <c r="F2616" s="39" t="s">
        <v>50</v>
      </c>
      <c r="G2616" s="39" t="s">
        <v>275</v>
      </c>
      <c r="H2616" s="39" t="s">
        <v>2084</v>
      </c>
      <c r="I2616" s="39" t="s">
        <v>244</v>
      </c>
      <c r="J2616" s="44">
        <v>1.37</v>
      </c>
      <c r="K2616" s="39" t="s">
        <v>100</v>
      </c>
      <c r="L2616" s="39" t="s">
        <v>62</v>
      </c>
      <c r="M2616" s="39" t="str">
        <f>+VLOOKUP(C2616/1,Map!A:B,2,FALSE)</f>
        <v>Other revenue - late payment charge</v>
      </c>
      <c r="N2616" s="39" t="str">
        <f>+VLOOKUP(L2616/1,Map!E:G,3,FALSE)</f>
        <v>KY- E ROCKCASTE WTR</v>
      </c>
    </row>
    <row r="2617" spans="1:14">
      <c r="A2617" s="39" t="s">
        <v>95</v>
      </c>
      <c r="B2617" s="39" t="s">
        <v>96</v>
      </c>
      <c r="C2617" s="39" t="s">
        <v>56</v>
      </c>
      <c r="D2617" s="43">
        <v>43326</v>
      </c>
      <c r="E2617" s="39" t="s">
        <v>35</v>
      </c>
      <c r="F2617" s="39" t="s">
        <v>50</v>
      </c>
      <c r="G2617" s="39" t="s">
        <v>275</v>
      </c>
      <c r="H2617" s="39" t="s">
        <v>2085</v>
      </c>
      <c r="I2617" s="39" t="s">
        <v>244</v>
      </c>
      <c r="J2617" s="44">
        <v>60.15</v>
      </c>
      <c r="K2617" s="39" t="s">
        <v>100</v>
      </c>
      <c r="L2617" s="39" t="s">
        <v>60</v>
      </c>
      <c r="M2617" s="39" t="str">
        <f>+VLOOKUP(C2617/1,Map!A:B,2,FALSE)</f>
        <v>Other revenue - late payment charge</v>
      </c>
      <c r="N2617" s="39" t="str">
        <f>+VLOOKUP(L2617/1,Map!E:G,3,FALSE)</f>
        <v>KY-CENTRAL</v>
      </c>
    </row>
    <row r="2618" spans="1:14">
      <c r="A2618" s="39" t="s">
        <v>95</v>
      </c>
      <c r="B2618" s="39" t="s">
        <v>96</v>
      </c>
      <c r="C2618" s="39" t="s">
        <v>56</v>
      </c>
      <c r="D2618" s="43">
        <v>43327</v>
      </c>
      <c r="E2618" s="39" t="s">
        <v>35</v>
      </c>
      <c r="F2618" s="39" t="s">
        <v>50</v>
      </c>
      <c r="G2618" s="39" t="s">
        <v>275</v>
      </c>
      <c r="H2618" s="39" t="s">
        <v>2086</v>
      </c>
      <c r="I2618" s="39" t="s">
        <v>99</v>
      </c>
      <c r="J2618" s="44">
        <v>-2.14</v>
      </c>
      <c r="K2618" s="39" t="s">
        <v>100</v>
      </c>
      <c r="L2618" s="39" t="s">
        <v>58</v>
      </c>
      <c r="M2618" s="39" t="str">
        <f>+VLOOKUP(C2618/1,Map!A:B,2,FALSE)</f>
        <v>Other revenue - late payment charge</v>
      </c>
      <c r="N2618" s="39" t="str">
        <f>+VLOOKUP(L2618/1,Map!E:G,3,FALSE)</f>
        <v>KY-CORPORATE</v>
      </c>
    </row>
    <row r="2619" spans="1:14">
      <c r="A2619" s="39" t="s">
        <v>95</v>
      </c>
      <c r="B2619" s="39" t="s">
        <v>96</v>
      </c>
      <c r="C2619" s="39" t="s">
        <v>56</v>
      </c>
      <c r="D2619" s="43">
        <v>43327</v>
      </c>
      <c r="E2619" s="39" t="s">
        <v>35</v>
      </c>
      <c r="F2619" s="39" t="s">
        <v>50</v>
      </c>
      <c r="G2619" s="39" t="s">
        <v>275</v>
      </c>
      <c r="H2619" s="39" t="s">
        <v>2086</v>
      </c>
      <c r="I2619" s="39" t="s">
        <v>99</v>
      </c>
      <c r="J2619" s="44">
        <v>-42.32</v>
      </c>
      <c r="K2619" s="39" t="s">
        <v>100</v>
      </c>
      <c r="L2619" s="39" t="s">
        <v>60</v>
      </c>
      <c r="M2619" s="39" t="str">
        <f>+VLOOKUP(C2619/1,Map!A:B,2,FALSE)</f>
        <v>Other revenue - late payment charge</v>
      </c>
      <c r="N2619" s="39" t="str">
        <f>+VLOOKUP(L2619/1,Map!E:G,3,FALSE)</f>
        <v>KY-CENTRAL</v>
      </c>
    </row>
    <row r="2620" spans="1:14">
      <c r="A2620" s="39" t="s">
        <v>95</v>
      </c>
      <c r="B2620" s="39" t="s">
        <v>96</v>
      </c>
      <c r="C2620" s="39" t="s">
        <v>56</v>
      </c>
      <c r="D2620" s="43">
        <v>43326</v>
      </c>
      <c r="E2620" s="39" t="s">
        <v>35</v>
      </c>
      <c r="F2620" s="39" t="s">
        <v>50</v>
      </c>
      <c r="G2620" s="39" t="s">
        <v>275</v>
      </c>
      <c r="H2620" s="39" t="s">
        <v>2087</v>
      </c>
      <c r="I2620" s="39" t="s">
        <v>99</v>
      </c>
      <c r="J2620" s="44">
        <v>-1.37</v>
      </c>
      <c r="K2620" s="39" t="s">
        <v>100</v>
      </c>
      <c r="L2620" s="39" t="s">
        <v>62</v>
      </c>
      <c r="M2620" s="39" t="str">
        <f>+VLOOKUP(C2620/1,Map!A:B,2,FALSE)</f>
        <v>Other revenue - late payment charge</v>
      </c>
      <c r="N2620" s="39" t="str">
        <f>+VLOOKUP(L2620/1,Map!E:G,3,FALSE)</f>
        <v>KY- E ROCKCASTE WTR</v>
      </c>
    </row>
    <row r="2621" spans="1:14">
      <c r="A2621" s="39" t="s">
        <v>95</v>
      </c>
      <c r="B2621" s="39" t="s">
        <v>96</v>
      </c>
      <c r="C2621" s="39" t="s">
        <v>56</v>
      </c>
      <c r="D2621" s="43">
        <v>43326</v>
      </c>
      <c r="E2621" s="39" t="s">
        <v>35</v>
      </c>
      <c r="F2621" s="39" t="s">
        <v>50</v>
      </c>
      <c r="G2621" s="39" t="s">
        <v>275</v>
      </c>
      <c r="H2621" s="39" t="s">
        <v>2088</v>
      </c>
      <c r="I2621" s="39" t="s">
        <v>99</v>
      </c>
      <c r="J2621" s="44">
        <v>-2748.67</v>
      </c>
      <c r="K2621" s="39" t="s">
        <v>100</v>
      </c>
      <c r="L2621" s="39" t="s">
        <v>60</v>
      </c>
      <c r="M2621" s="39" t="str">
        <f>+VLOOKUP(C2621/1,Map!A:B,2,FALSE)</f>
        <v>Other revenue - late payment charge</v>
      </c>
      <c r="N2621" s="39" t="str">
        <f>+VLOOKUP(L2621/1,Map!E:G,3,FALSE)</f>
        <v>KY-CENTRAL</v>
      </c>
    </row>
    <row r="2622" spans="1:14">
      <c r="A2622" s="39" t="s">
        <v>95</v>
      </c>
      <c r="B2622" s="39" t="s">
        <v>96</v>
      </c>
      <c r="C2622" s="39" t="s">
        <v>56</v>
      </c>
      <c r="D2622" s="43">
        <v>43328</v>
      </c>
      <c r="E2622" s="39" t="s">
        <v>35</v>
      </c>
      <c r="F2622" s="39" t="s">
        <v>50</v>
      </c>
      <c r="G2622" s="39" t="s">
        <v>275</v>
      </c>
      <c r="H2622" s="39" t="s">
        <v>2089</v>
      </c>
      <c r="I2622" s="39" t="s">
        <v>99</v>
      </c>
      <c r="J2622" s="44">
        <v>-229.18</v>
      </c>
      <c r="K2622" s="39" t="s">
        <v>100</v>
      </c>
      <c r="L2622" s="39" t="s">
        <v>64</v>
      </c>
      <c r="M2622" s="39" t="str">
        <f>+VLOOKUP(C2622/1,Map!A:B,2,FALSE)</f>
        <v>Other revenue - late payment charge</v>
      </c>
      <c r="N2622" s="39" t="str">
        <f>+VLOOKUP(L2622/1,Map!E:G,3,FALSE)</f>
        <v>KY-NORTH</v>
      </c>
    </row>
    <row r="2623" spans="1:14">
      <c r="A2623" s="39" t="s">
        <v>95</v>
      </c>
      <c r="B2623" s="39" t="s">
        <v>96</v>
      </c>
      <c r="C2623" s="39" t="s">
        <v>56</v>
      </c>
      <c r="D2623" s="43">
        <v>43328</v>
      </c>
      <c r="E2623" s="39" t="s">
        <v>35</v>
      </c>
      <c r="F2623" s="39" t="s">
        <v>50</v>
      </c>
      <c r="G2623" s="39" t="s">
        <v>275</v>
      </c>
      <c r="H2623" s="39" t="s">
        <v>2089</v>
      </c>
      <c r="I2623" s="39" t="s">
        <v>99</v>
      </c>
      <c r="J2623" s="44">
        <v>-56.3</v>
      </c>
      <c r="K2623" s="39" t="s">
        <v>100</v>
      </c>
      <c r="L2623" s="39" t="s">
        <v>68</v>
      </c>
      <c r="M2623" s="39" t="str">
        <f>+VLOOKUP(C2623/1,Map!A:B,2,FALSE)</f>
        <v>Other revenue - late payment charge</v>
      </c>
      <c r="N2623" s="39" t="str">
        <f>+VLOOKUP(L2623/1,Map!E:G,3,FALSE)</f>
        <v>KY - RIDGEWOOD WW</v>
      </c>
    </row>
    <row r="2624" spans="1:14">
      <c r="A2624" s="39" t="s">
        <v>95</v>
      </c>
      <c r="B2624" s="39" t="s">
        <v>96</v>
      </c>
      <c r="C2624" s="39" t="s">
        <v>56</v>
      </c>
      <c r="D2624" s="43">
        <v>43328</v>
      </c>
      <c r="E2624" s="39" t="s">
        <v>35</v>
      </c>
      <c r="F2624" s="39" t="s">
        <v>50</v>
      </c>
      <c r="G2624" s="39" t="s">
        <v>275</v>
      </c>
      <c r="H2624" s="39" t="s">
        <v>2089</v>
      </c>
      <c r="I2624" s="39" t="s">
        <v>99</v>
      </c>
      <c r="J2624" s="44">
        <v>-4735.38</v>
      </c>
      <c r="K2624" s="39" t="s">
        <v>100</v>
      </c>
      <c r="L2624" s="39" t="s">
        <v>60</v>
      </c>
      <c r="M2624" s="39" t="str">
        <f>+VLOOKUP(C2624/1,Map!A:B,2,FALSE)</f>
        <v>Other revenue - late payment charge</v>
      </c>
      <c r="N2624" s="39" t="str">
        <f>+VLOOKUP(L2624/1,Map!E:G,3,FALSE)</f>
        <v>KY-CENTRAL</v>
      </c>
    </row>
    <row r="2625" spans="1:14">
      <c r="A2625" s="39" t="s">
        <v>95</v>
      </c>
      <c r="B2625" s="39" t="s">
        <v>96</v>
      </c>
      <c r="C2625" s="39" t="s">
        <v>56</v>
      </c>
      <c r="D2625" s="43">
        <v>43328</v>
      </c>
      <c r="E2625" s="39" t="s">
        <v>35</v>
      </c>
      <c r="F2625" s="39" t="s">
        <v>50</v>
      </c>
      <c r="G2625" s="39" t="s">
        <v>275</v>
      </c>
      <c r="H2625" s="39" t="s">
        <v>2090</v>
      </c>
      <c r="I2625" s="39" t="s">
        <v>99</v>
      </c>
      <c r="J2625" s="44">
        <v>-49.45</v>
      </c>
      <c r="K2625" s="39" t="s">
        <v>100</v>
      </c>
      <c r="L2625" s="39" t="s">
        <v>58</v>
      </c>
      <c r="M2625" s="39" t="str">
        <f>+VLOOKUP(C2625/1,Map!A:B,2,FALSE)</f>
        <v>Other revenue - late payment charge</v>
      </c>
      <c r="N2625" s="39" t="str">
        <f>+VLOOKUP(L2625/1,Map!E:G,3,FALSE)</f>
        <v>KY-CORPORATE</v>
      </c>
    </row>
    <row r="2626" spans="1:14">
      <c r="A2626" s="39" t="s">
        <v>95</v>
      </c>
      <c r="B2626" s="39" t="s">
        <v>96</v>
      </c>
      <c r="C2626" s="39" t="s">
        <v>56</v>
      </c>
      <c r="D2626" s="43">
        <v>43325</v>
      </c>
      <c r="E2626" s="39" t="s">
        <v>35</v>
      </c>
      <c r="F2626" s="39" t="s">
        <v>50</v>
      </c>
      <c r="G2626" s="39" t="s">
        <v>275</v>
      </c>
      <c r="H2626" s="39" t="s">
        <v>2091</v>
      </c>
      <c r="I2626" s="39" t="s">
        <v>244</v>
      </c>
      <c r="J2626" s="44">
        <v>1.01</v>
      </c>
      <c r="K2626" s="39" t="s">
        <v>100</v>
      </c>
      <c r="L2626" s="39" t="s">
        <v>60</v>
      </c>
      <c r="M2626" s="39" t="str">
        <f>+VLOOKUP(C2626/1,Map!A:B,2,FALSE)</f>
        <v>Other revenue - late payment charge</v>
      </c>
      <c r="N2626" s="39" t="str">
        <f>+VLOOKUP(L2626/1,Map!E:G,3,FALSE)</f>
        <v>KY-CENTRAL</v>
      </c>
    </row>
    <row r="2627" spans="1:14">
      <c r="A2627" s="39" t="s">
        <v>95</v>
      </c>
      <c r="B2627" s="39" t="s">
        <v>96</v>
      </c>
      <c r="C2627" s="39" t="s">
        <v>56</v>
      </c>
      <c r="D2627" s="43">
        <v>43327</v>
      </c>
      <c r="E2627" s="39" t="s">
        <v>35</v>
      </c>
      <c r="F2627" s="39" t="s">
        <v>50</v>
      </c>
      <c r="G2627" s="39" t="s">
        <v>275</v>
      </c>
      <c r="H2627" s="39" t="s">
        <v>2092</v>
      </c>
      <c r="I2627" s="39" t="s">
        <v>244</v>
      </c>
      <c r="J2627" s="44">
        <v>8.3699999999999992</v>
      </c>
      <c r="K2627" s="39" t="s">
        <v>100</v>
      </c>
      <c r="L2627" s="39" t="s">
        <v>60</v>
      </c>
      <c r="M2627" s="39" t="str">
        <f>+VLOOKUP(C2627/1,Map!A:B,2,FALSE)</f>
        <v>Other revenue - late payment charge</v>
      </c>
      <c r="N2627" s="39" t="str">
        <f>+VLOOKUP(L2627/1,Map!E:G,3,FALSE)</f>
        <v>KY-CENTRAL</v>
      </c>
    </row>
    <row r="2628" spans="1:14">
      <c r="A2628" s="39" t="s">
        <v>95</v>
      </c>
      <c r="B2628" s="39" t="s">
        <v>96</v>
      </c>
      <c r="C2628" s="39" t="s">
        <v>56</v>
      </c>
      <c r="D2628" s="43">
        <v>43327</v>
      </c>
      <c r="E2628" s="39" t="s">
        <v>35</v>
      </c>
      <c r="F2628" s="39" t="s">
        <v>50</v>
      </c>
      <c r="G2628" s="39" t="s">
        <v>275</v>
      </c>
      <c r="H2628" s="39" t="s">
        <v>2093</v>
      </c>
      <c r="I2628" s="39" t="s">
        <v>244</v>
      </c>
      <c r="J2628" s="44">
        <v>84.64</v>
      </c>
      <c r="K2628" s="39" t="s">
        <v>100</v>
      </c>
      <c r="L2628" s="39" t="s">
        <v>60</v>
      </c>
      <c r="M2628" s="39" t="str">
        <f>+VLOOKUP(C2628/1,Map!A:B,2,FALSE)</f>
        <v>Other revenue - late payment charge</v>
      </c>
      <c r="N2628" s="39" t="str">
        <f>+VLOOKUP(L2628/1,Map!E:G,3,FALSE)</f>
        <v>KY-CENTRAL</v>
      </c>
    </row>
    <row r="2629" spans="1:14">
      <c r="A2629" s="39" t="s">
        <v>95</v>
      </c>
      <c r="B2629" s="39" t="s">
        <v>96</v>
      </c>
      <c r="C2629" s="39" t="s">
        <v>56</v>
      </c>
      <c r="D2629" s="43">
        <v>43328</v>
      </c>
      <c r="E2629" s="39" t="s">
        <v>35</v>
      </c>
      <c r="F2629" s="39" t="s">
        <v>50</v>
      </c>
      <c r="G2629" s="39" t="s">
        <v>275</v>
      </c>
      <c r="H2629" s="39" t="s">
        <v>2094</v>
      </c>
      <c r="I2629" s="39" t="s">
        <v>244</v>
      </c>
      <c r="J2629" s="44">
        <v>396.61</v>
      </c>
      <c r="K2629" s="39" t="s">
        <v>100</v>
      </c>
      <c r="L2629" s="39" t="s">
        <v>60</v>
      </c>
      <c r="M2629" s="39" t="str">
        <f>+VLOOKUP(C2629/1,Map!A:B,2,FALSE)</f>
        <v>Other revenue - late payment charge</v>
      </c>
      <c r="N2629" s="39" t="str">
        <f>+VLOOKUP(L2629/1,Map!E:G,3,FALSE)</f>
        <v>KY-CENTRAL</v>
      </c>
    </row>
    <row r="2630" spans="1:14">
      <c r="A2630" s="39" t="s">
        <v>95</v>
      </c>
      <c r="B2630" s="39" t="s">
        <v>96</v>
      </c>
      <c r="C2630" s="39" t="s">
        <v>56</v>
      </c>
      <c r="D2630" s="43">
        <v>43327</v>
      </c>
      <c r="E2630" s="39" t="s">
        <v>35</v>
      </c>
      <c r="F2630" s="39" t="s">
        <v>50</v>
      </c>
      <c r="G2630" s="39" t="s">
        <v>275</v>
      </c>
      <c r="H2630" s="39" t="s">
        <v>2095</v>
      </c>
      <c r="I2630" s="39" t="s">
        <v>99</v>
      </c>
      <c r="J2630" s="44">
        <v>-97.49</v>
      </c>
      <c r="K2630" s="39" t="s">
        <v>100</v>
      </c>
      <c r="L2630" s="39" t="s">
        <v>60</v>
      </c>
      <c r="M2630" s="39" t="str">
        <f>+VLOOKUP(C2630/1,Map!A:B,2,FALSE)</f>
        <v>Other revenue - late payment charge</v>
      </c>
      <c r="N2630" s="39" t="str">
        <f>+VLOOKUP(L2630/1,Map!E:G,3,FALSE)</f>
        <v>KY-CENTRAL</v>
      </c>
    </row>
    <row r="2631" spans="1:14">
      <c r="A2631" s="39" t="s">
        <v>95</v>
      </c>
      <c r="B2631" s="39" t="s">
        <v>96</v>
      </c>
      <c r="C2631" s="39" t="s">
        <v>56</v>
      </c>
      <c r="D2631" s="43">
        <v>43328</v>
      </c>
      <c r="E2631" s="39" t="s">
        <v>35</v>
      </c>
      <c r="F2631" s="39" t="s">
        <v>50</v>
      </c>
      <c r="G2631" s="39" t="s">
        <v>275</v>
      </c>
      <c r="H2631" s="39" t="s">
        <v>2096</v>
      </c>
      <c r="I2631" s="39" t="s">
        <v>99</v>
      </c>
      <c r="J2631" s="44">
        <v>-21.66</v>
      </c>
      <c r="K2631" s="39" t="s">
        <v>100</v>
      </c>
      <c r="L2631" s="39" t="s">
        <v>60</v>
      </c>
      <c r="M2631" s="39" t="str">
        <f>+VLOOKUP(C2631/1,Map!A:B,2,FALSE)</f>
        <v>Other revenue - late payment charge</v>
      </c>
      <c r="N2631" s="39" t="str">
        <f>+VLOOKUP(L2631/1,Map!E:G,3,FALSE)</f>
        <v>KY-CENTRAL</v>
      </c>
    </row>
    <row r="2632" spans="1:14">
      <c r="A2632" s="39" t="s">
        <v>95</v>
      </c>
      <c r="B2632" s="39" t="s">
        <v>96</v>
      </c>
      <c r="C2632" s="39" t="s">
        <v>56</v>
      </c>
      <c r="D2632" s="43">
        <v>43328</v>
      </c>
      <c r="E2632" s="39" t="s">
        <v>35</v>
      </c>
      <c r="F2632" s="39" t="s">
        <v>50</v>
      </c>
      <c r="G2632" s="39" t="s">
        <v>275</v>
      </c>
      <c r="H2632" s="39" t="s">
        <v>2097</v>
      </c>
      <c r="I2632" s="39" t="s">
        <v>244</v>
      </c>
      <c r="J2632" s="44">
        <v>7.9</v>
      </c>
      <c r="K2632" s="39" t="s">
        <v>100</v>
      </c>
      <c r="L2632" s="39" t="s">
        <v>60</v>
      </c>
      <c r="M2632" s="39" t="str">
        <f>+VLOOKUP(C2632/1,Map!A:B,2,FALSE)</f>
        <v>Other revenue - late payment charge</v>
      </c>
      <c r="N2632" s="39" t="str">
        <f>+VLOOKUP(L2632/1,Map!E:G,3,FALSE)</f>
        <v>KY-CENTRAL</v>
      </c>
    </row>
    <row r="2633" spans="1:14">
      <c r="A2633" s="39" t="s">
        <v>95</v>
      </c>
      <c r="B2633" s="39" t="s">
        <v>96</v>
      </c>
      <c r="C2633" s="39" t="s">
        <v>56</v>
      </c>
      <c r="D2633" s="43">
        <v>43329</v>
      </c>
      <c r="E2633" s="39" t="s">
        <v>35</v>
      </c>
      <c r="F2633" s="39" t="s">
        <v>50</v>
      </c>
      <c r="G2633" s="39" t="s">
        <v>275</v>
      </c>
      <c r="H2633" s="39" t="s">
        <v>2098</v>
      </c>
      <c r="I2633" s="39" t="s">
        <v>99</v>
      </c>
      <c r="J2633" s="44">
        <v>-312.94</v>
      </c>
      <c r="K2633" s="39" t="s">
        <v>100</v>
      </c>
      <c r="L2633" s="39" t="s">
        <v>64</v>
      </c>
      <c r="M2633" s="39" t="str">
        <f>+VLOOKUP(C2633/1,Map!A:B,2,FALSE)</f>
        <v>Other revenue - late payment charge</v>
      </c>
      <c r="N2633" s="39" t="str">
        <f>+VLOOKUP(L2633/1,Map!E:G,3,FALSE)</f>
        <v>KY-NORTH</v>
      </c>
    </row>
    <row r="2634" spans="1:14">
      <c r="A2634" s="39" t="s">
        <v>95</v>
      </c>
      <c r="B2634" s="39" t="s">
        <v>96</v>
      </c>
      <c r="C2634" s="39" t="s">
        <v>56</v>
      </c>
      <c r="D2634" s="43">
        <v>43329</v>
      </c>
      <c r="E2634" s="39" t="s">
        <v>35</v>
      </c>
      <c r="F2634" s="39" t="s">
        <v>50</v>
      </c>
      <c r="G2634" s="39" t="s">
        <v>275</v>
      </c>
      <c r="H2634" s="39" t="s">
        <v>2098</v>
      </c>
      <c r="I2634" s="39" t="s">
        <v>99</v>
      </c>
      <c r="J2634" s="44">
        <v>-2654.99</v>
      </c>
      <c r="K2634" s="39" t="s">
        <v>100</v>
      </c>
      <c r="L2634" s="39" t="s">
        <v>60</v>
      </c>
      <c r="M2634" s="39" t="str">
        <f>+VLOOKUP(C2634/1,Map!A:B,2,FALSE)</f>
        <v>Other revenue - late payment charge</v>
      </c>
      <c r="N2634" s="39" t="str">
        <f>+VLOOKUP(L2634/1,Map!E:G,3,FALSE)</f>
        <v>KY-CENTRAL</v>
      </c>
    </row>
    <row r="2635" spans="1:14">
      <c r="A2635" s="39" t="s">
        <v>95</v>
      </c>
      <c r="B2635" s="39" t="s">
        <v>96</v>
      </c>
      <c r="C2635" s="39" t="s">
        <v>56</v>
      </c>
      <c r="D2635" s="43">
        <v>43329</v>
      </c>
      <c r="E2635" s="39" t="s">
        <v>35</v>
      </c>
      <c r="F2635" s="39" t="s">
        <v>50</v>
      </c>
      <c r="G2635" s="39" t="s">
        <v>275</v>
      </c>
      <c r="H2635" s="39" t="s">
        <v>2098</v>
      </c>
      <c r="I2635" s="39" t="s">
        <v>99</v>
      </c>
      <c r="J2635" s="44">
        <v>-355.39</v>
      </c>
      <c r="K2635" s="39" t="s">
        <v>100</v>
      </c>
      <c r="L2635" s="39" t="s">
        <v>58</v>
      </c>
      <c r="M2635" s="39" t="str">
        <f>+VLOOKUP(C2635/1,Map!A:B,2,FALSE)</f>
        <v>Other revenue - late payment charge</v>
      </c>
      <c r="N2635" s="39" t="str">
        <f>+VLOOKUP(L2635/1,Map!E:G,3,FALSE)</f>
        <v>KY-CORPORATE</v>
      </c>
    </row>
    <row r="2636" spans="1:14">
      <c r="A2636" s="39" t="s">
        <v>95</v>
      </c>
      <c r="B2636" s="39" t="s">
        <v>96</v>
      </c>
      <c r="C2636" s="39" t="s">
        <v>56</v>
      </c>
      <c r="D2636" s="43">
        <v>43325</v>
      </c>
      <c r="E2636" s="39" t="s">
        <v>35</v>
      </c>
      <c r="F2636" s="39" t="s">
        <v>50</v>
      </c>
      <c r="G2636" s="39" t="s">
        <v>275</v>
      </c>
      <c r="H2636" s="39" t="s">
        <v>2099</v>
      </c>
      <c r="I2636" s="39" t="s">
        <v>244</v>
      </c>
      <c r="J2636" s="44">
        <v>1.73</v>
      </c>
      <c r="K2636" s="39" t="s">
        <v>100</v>
      </c>
      <c r="L2636" s="39" t="s">
        <v>60</v>
      </c>
      <c r="M2636" s="39" t="str">
        <f>+VLOOKUP(C2636/1,Map!A:B,2,FALSE)</f>
        <v>Other revenue - late payment charge</v>
      </c>
      <c r="N2636" s="39" t="str">
        <f>+VLOOKUP(L2636/1,Map!E:G,3,FALSE)</f>
        <v>KY-CENTRAL</v>
      </c>
    </row>
    <row r="2637" spans="1:14">
      <c r="A2637" s="39" t="s">
        <v>95</v>
      </c>
      <c r="B2637" s="39" t="s">
        <v>96</v>
      </c>
      <c r="C2637" s="39" t="s">
        <v>56</v>
      </c>
      <c r="D2637" s="43">
        <v>43328</v>
      </c>
      <c r="E2637" s="39" t="s">
        <v>35</v>
      </c>
      <c r="F2637" s="39" t="s">
        <v>50</v>
      </c>
      <c r="G2637" s="39" t="s">
        <v>275</v>
      </c>
      <c r="H2637" s="39" t="s">
        <v>2100</v>
      </c>
      <c r="I2637" s="39" t="s">
        <v>244</v>
      </c>
      <c r="J2637" s="44">
        <v>52.72</v>
      </c>
      <c r="K2637" s="39" t="s">
        <v>100</v>
      </c>
      <c r="L2637" s="39" t="s">
        <v>60</v>
      </c>
      <c r="M2637" s="39" t="str">
        <f>+VLOOKUP(C2637/1,Map!A:B,2,FALSE)</f>
        <v>Other revenue - late payment charge</v>
      </c>
      <c r="N2637" s="39" t="str">
        <f>+VLOOKUP(L2637/1,Map!E:G,3,FALSE)</f>
        <v>KY-CENTRAL</v>
      </c>
    </row>
    <row r="2638" spans="1:14">
      <c r="A2638" s="39" t="s">
        <v>95</v>
      </c>
      <c r="B2638" s="39" t="s">
        <v>96</v>
      </c>
      <c r="C2638" s="39" t="s">
        <v>56</v>
      </c>
      <c r="D2638" s="43">
        <v>43329</v>
      </c>
      <c r="E2638" s="39" t="s">
        <v>35</v>
      </c>
      <c r="F2638" s="39" t="s">
        <v>50</v>
      </c>
      <c r="G2638" s="39" t="s">
        <v>275</v>
      </c>
      <c r="H2638" s="39" t="s">
        <v>2101</v>
      </c>
      <c r="I2638" s="39" t="s">
        <v>244</v>
      </c>
      <c r="J2638" s="44">
        <v>0.97</v>
      </c>
      <c r="K2638" s="39" t="s">
        <v>100</v>
      </c>
      <c r="L2638" s="39" t="s">
        <v>60</v>
      </c>
      <c r="M2638" s="39" t="str">
        <f>+VLOOKUP(C2638/1,Map!A:B,2,FALSE)</f>
        <v>Other revenue - late payment charge</v>
      </c>
      <c r="N2638" s="39" t="str">
        <f>+VLOOKUP(L2638/1,Map!E:G,3,FALSE)</f>
        <v>KY-CENTRAL</v>
      </c>
    </row>
    <row r="2639" spans="1:14">
      <c r="A2639" s="39" t="s">
        <v>95</v>
      </c>
      <c r="B2639" s="39" t="s">
        <v>96</v>
      </c>
      <c r="C2639" s="39" t="s">
        <v>56</v>
      </c>
      <c r="D2639" s="43">
        <v>43329</v>
      </c>
      <c r="E2639" s="39" t="s">
        <v>35</v>
      </c>
      <c r="F2639" s="39" t="s">
        <v>50</v>
      </c>
      <c r="G2639" s="39" t="s">
        <v>275</v>
      </c>
      <c r="H2639" s="39" t="s">
        <v>2102</v>
      </c>
      <c r="I2639" s="39" t="s">
        <v>244</v>
      </c>
      <c r="J2639" s="44">
        <v>7.97</v>
      </c>
      <c r="K2639" s="39" t="s">
        <v>100</v>
      </c>
      <c r="L2639" s="39" t="s">
        <v>60</v>
      </c>
      <c r="M2639" s="39" t="str">
        <f>+VLOOKUP(C2639/1,Map!A:B,2,FALSE)</f>
        <v>Other revenue - late payment charge</v>
      </c>
      <c r="N2639" s="39" t="str">
        <f>+VLOOKUP(L2639/1,Map!E:G,3,FALSE)</f>
        <v>KY-CENTRAL</v>
      </c>
    </row>
    <row r="2640" spans="1:14">
      <c r="A2640" s="39" t="s">
        <v>95</v>
      </c>
      <c r="B2640" s="39" t="s">
        <v>96</v>
      </c>
      <c r="C2640" s="39" t="s">
        <v>56</v>
      </c>
      <c r="D2640" s="43">
        <v>43329</v>
      </c>
      <c r="E2640" s="39" t="s">
        <v>35</v>
      </c>
      <c r="F2640" s="39" t="s">
        <v>50</v>
      </c>
      <c r="G2640" s="39" t="s">
        <v>275</v>
      </c>
      <c r="H2640" s="39" t="s">
        <v>2102</v>
      </c>
      <c r="I2640" s="39" t="s">
        <v>244</v>
      </c>
      <c r="J2640" s="44">
        <v>14.05</v>
      </c>
      <c r="K2640" s="39" t="s">
        <v>100</v>
      </c>
      <c r="L2640" s="39" t="s">
        <v>62</v>
      </c>
      <c r="M2640" s="39" t="str">
        <f>+VLOOKUP(C2640/1,Map!A:B,2,FALSE)</f>
        <v>Other revenue - late payment charge</v>
      </c>
      <c r="N2640" s="39" t="str">
        <f>+VLOOKUP(L2640/1,Map!E:G,3,FALSE)</f>
        <v>KY- E ROCKCASTE WTR</v>
      </c>
    </row>
    <row r="2641" spans="1:14">
      <c r="A2641" s="39" t="s">
        <v>95</v>
      </c>
      <c r="B2641" s="39" t="s">
        <v>96</v>
      </c>
      <c r="C2641" s="39" t="s">
        <v>56</v>
      </c>
      <c r="D2641" s="43">
        <v>43328</v>
      </c>
      <c r="E2641" s="39" t="s">
        <v>35</v>
      </c>
      <c r="F2641" s="39" t="s">
        <v>50</v>
      </c>
      <c r="G2641" s="39" t="s">
        <v>275</v>
      </c>
      <c r="H2641" s="39" t="s">
        <v>2103</v>
      </c>
      <c r="I2641" s="39" t="s">
        <v>99</v>
      </c>
      <c r="J2641" s="44">
        <v>-1054.99</v>
      </c>
      <c r="K2641" s="39" t="s">
        <v>100</v>
      </c>
      <c r="L2641" s="39" t="s">
        <v>60</v>
      </c>
      <c r="M2641" s="39" t="str">
        <f>+VLOOKUP(C2641/1,Map!A:B,2,FALSE)</f>
        <v>Other revenue - late payment charge</v>
      </c>
      <c r="N2641" s="39" t="str">
        <f>+VLOOKUP(L2641/1,Map!E:G,3,FALSE)</f>
        <v>KY-CENTRAL</v>
      </c>
    </row>
    <row r="2642" spans="1:14">
      <c r="A2642" s="39" t="s">
        <v>95</v>
      </c>
      <c r="B2642" s="39" t="s">
        <v>96</v>
      </c>
      <c r="C2642" s="39" t="s">
        <v>56</v>
      </c>
      <c r="D2642" s="43">
        <v>43329</v>
      </c>
      <c r="E2642" s="39" t="s">
        <v>35</v>
      </c>
      <c r="F2642" s="39" t="s">
        <v>50</v>
      </c>
      <c r="G2642" s="39" t="s">
        <v>275</v>
      </c>
      <c r="H2642" s="39" t="s">
        <v>2104</v>
      </c>
      <c r="I2642" s="39" t="s">
        <v>99</v>
      </c>
      <c r="J2642" s="44">
        <v>-2.38</v>
      </c>
      <c r="K2642" s="39" t="s">
        <v>100</v>
      </c>
      <c r="L2642" s="39" t="s">
        <v>58</v>
      </c>
      <c r="M2642" s="39" t="str">
        <f>+VLOOKUP(C2642/1,Map!A:B,2,FALSE)</f>
        <v>Other revenue - late payment charge</v>
      </c>
      <c r="N2642" s="39" t="str">
        <f>+VLOOKUP(L2642/1,Map!E:G,3,FALSE)</f>
        <v>KY-CORPORATE</v>
      </c>
    </row>
    <row r="2643" spans="1:14">
      <c r="A2643" s="39" t="s">
        <v>95</v>
      </c>
      <c r="B2643" s="39" t="s">
        <v>96</v>
      </c>
      <c r="C2643" s="39" t="s">
        <v>56</v>
      </c>
      <c r="D2643" s="43">
        <v>43329</v>
      </c>
      <c r="E2643" s="39" t="s">
        <v>35</v>
      </c>
      <c r="F2643" s="39" t="s">
        <v>50</v>
      </c>
      <c r="G2643" s="39" t="s">
        <v>275</v>
      </c>
      <c r="H2643" s="39" t="s">
        <v>2105</v>
      </c>
      <c r="I2643" s="39" t="s">
        <v>99</v>
      </c>
      <c r="J2643" s="44">
        <v>-82.94</v>
      </c>
      <c r="K2643" s="39" t="s">
        <v>100</v>
      </c>
      <c r="L2643" s="39" t="s">
        <v>60</v>
      </c>
      <c r="M2643" s="39" t="str">
        <f>+VLOOKUP(C2643/1,Map!A:B,2,FALSE)</f>
        <v>Other revenue - late payment charge</v>
      </c>
      <c r="N2643" s="39" t="str">
        <f>+VLOOKUP(L2643/1,Map!E:G,3,FALSE)</f>
        <v>KY-CENTRAL</v>
      </c>
    </row>
    <row r="2644" spans="1:14">
      <c r="A2644" s="39" t="s">
        <v>95</v>
      </c>
      <c r="B2644" s="39" t="s">
        <v>96</v>
      </c>
      <c r="C2644" s="39" t="s">
        <v>56</v>
      </c>
      <c r="D2644" s="43">
        <v>43332</v>
      </c>
      <c r="E2644" s="39" t="s">
        <v>35</v>
      </c>
      <c r="F2644" s="39" t="s">
        <v>50</v>
      </c>
      <c r="G2644" s="39" t="s">
        <v>275</v>
      </c>
      <c r="H2644" s="39" t="s">
        <v>2106</v>
      </c>
      <c r="I2644" s="39" t="s">
        <v>99</v>
      </c>
      <c r="J2644" s="44">
        <v>-8.6999999999999993</v>
      </c>
      <c r="K2644" s="39" t="s">
        <v>100</v>
      </c>
      <c r="L2644" s="39" t="s">
        <v>58</v>
      </c>
      <c r="M2644" s="39" t="str">
        <f>+VLOOKUP(C2644/1,Map!A:B,2,FALSE)</f>
        <v>Other revenue - late payment charge</v>
      </c>
      <c r="N2644" s="39" t="str">
        <f>+VLOOKUP(L2644/1,Map!E:G,3,FALSE)</f>
        <v>KY-CORPORATE</v>
      </c>
    </row>
    <row r="2645" spans="1:14">
      <c r="A2645" s="39" t="s">
        <v>95</v>
      </c>
      <c r="B2645" s="39" t="s">
        <v>96</v>
      </c>
      <c r="C2645" s="39" t="s">
        <v>56</v>
      </c>
      <c r="D2645" s="43">
        <v>43332</v>
      </c>
      <c r="E2645" s="39" t="s">
        <v>35</v>
      </c>
      <c r="F2645" s="39" t="s">
        <v>50</v>
      </c>
      <c r="G2645" s="39" t="s">
        <v>275</v>
      </c>
      <c r="H2645" s="39" t="s">
        <v>2106</v>
      </c>
      <c r="I2645" s="39" t="s">
        <v>99</v>
      </c>
      <c r="J2645" s="44">
        <v>-3425</v>
      </c>
      <c r="K2645" s="39" t="s">
        <v>100</v>
      </c>
      <c r="L2645" s="39" t="s">
        <v>60</v>
      </c>
      <c r="M2645" s="39" t="str">
        <f>+VLOOKUP(C2645/1,Map!A:B,2,FALSE)</f>
        <v>Other revenue - late payment charge</v>
      </c>
      <c r="N2645" s="39" t="str">
        <f>+VLOOKUP(L2645/1,Map!E:G,3,FALSE)</f>
        <v>KY-CENTRAL</v>
      </c>
    </row>
    <row r="2646" spans="1:14">
      <c r="A2646" s="39" t="s">
        <v>95</v>
      </c>
      <c r="B2646" s="39" t="s">
        <v>96</v>
      </c>
      <c r="C2646" s="39" t="s">
        <v>56</v>
      </c>
      <c r="D2646" s="43">
        <v>43332</v>
      </c>
      <c r="E2646" s="39" t="s">
        <v>35</v>
      </c>
      <c r="F2646" s="39" t="s">
        <v>50</v>
      </c>
      <c r="G2646" s="39" t="s">
        <v>275</v>
      </c>
      <c r="H2646" s="39" t="s">
        <v>2106</v>
      </c>
      <c r="I2646" s="39" t="s">
        <v>99</v>
      </c>
      <c r="J2646" s="44">
        <v>-53.06</v>
      </c>
      <c r="K2646" s="39" t="s">
        <v>100</v>
      </c>
      <c r="L2646" s="39" t="s">
        <v>64</v>
      </c>
      <c r="M2646" s="39" t="str">
        <f>+VLOOKUP(C2646/1,Map!A:B,2,FALSE)</f>
        <v>Other revenue - late payment charge</v>
      </c>
      <c r="N2646" s="39" t="str">
        <f>+VLOOKUP(L2646/1,Map!E:G,3,FALSE)</f>
        <v>KY-NORTH</v>
      </c>
    </row>
    <row r="2647" spans="1:14">
      <c r="A2647" s="39" t="s">
        <v>95</v>
      </c>
      <c r="B2647" s="39" t="s">
        <v>96</v>
      </c>
      <c r="C2647" s="39" t="s">
        <v>56</v>
      </c>
      <c r="D2647" s="43">
        <v>43313</v>
      </c>
      <c r="E2647" s="39" t="s">
        <v>35</v>
      </c>
      <c r="F2647" s="39" t="s">
        <v>50</v>
      </c>
      <c r="G2647" s="39" t="s">
        <v>275</v>
      </c>
      <c r="H2647" s="39" t="s">
        <v>2107</v>
      </c>
      <c r="I2647" s="39" t="s">
        <v>244</v>
      </c>
      <c r="J2647" s="44">
        <v>1.64</v>
      </c>
      <c r="K2647" s="39" t="s">
        <v>100</v>
      </c>
      <c r="L2647" s="39" t="s">
        <v>60</v>
      </c>
      <c r="M2647" s="39" t="str">
        <f>+VLOOKUP(C2647/1,Map!A:B,2,FALSE)</f>
        <v>Other revenue - late payment charge</v>
      </c>
      <c r="N2647" s="39" t="str">
        <f>+VLOOKUP(L2647/1,Map!E:G,3,FALSE)</f>
        <v>KY-CENTRAL</v>
      </c>
    </row>
    <row r="2648" spans="1:14">
      <c r="A2648" s="39" t="s">
        <v>95</v>
      </c>
      <c r="B2648" s="39" t="s">
        <v>96</v>
      </c>
      <c r="C2648" s="39" t="s">
        <v>56</v>
      </c>
      <c r="D2648" s="43">
        <v>43329</v>
      </c>
      <c r="E2648" s="39" t="s">
        <v>35</v>
      </c>
      <c r="F2648" s="39" t="s">
        <v>50</v>
      </c>
      <c r="G2648" s="39" t="s">
        <v>275</v>
      </c>
      <c r="H2648" s="39" t="s">
        <v>2108</v>
      </c>
      <c r="I2648" s="39" t="s">
        <v>244</v>
      </c>
      <c r="J2648" s="44">
        <v>2.0099999999999998</v>
      </c>
      <c r="K2648" s="39" t="s">
        <v>100</v>
      </c>
      <c r="L2648" s="39" t="s">
        <v>66</v>
      </c>
      <c r="M2648" s="39" t="str">
        <f>+VLOOKUP(C2648/1,Map!A:B,2,FALSE)</f>
        <v>Other revenue - late payment charge</v>
      </c>
      <c r="N2648" s="39" t="str">
        <f>+VLOOKUP(L2648/1,Map!E:G,3,FALSE)</f>
        <v>KY-OWENTON WW</v>
      </c>
    </row>
    <row r="2649" spans="1:14">
      <c r="A2649" s="39" t="s">
        <v>95</v>
      </c>
      <c r="B2649" s="39" t="s">
        <v>96</v>
      </c>
      <c r="C2649" s="39" t="s">
        <v>56</v>
      </c>
      <c r="D2649" s="43">
        <v>43329</v>
      </c>
      <c r="E2649" s="39" t="s">
        <v>35</v>
      </c>
      <c r="F2649" s="39" t="s">
        <v>50</v>
      </c>
      <c r="G2649" s="39" t="s">
        <v>275</v>
      </c>
      <c r="H2649" s="39" t="s">
        <v>2108</v>
      </c>
      <c r="I2649" s="39" t="s">
        <v>244</v>
      </c>
      <c r="J2649" s="44">
        <v>22.04</v>
      </c>
      <c r="K2649" s="39" t="s">
        <v>100</v>
      </c>
      <c r="L2649" s="39" t="s">
        <v>60</v>
      </c>
      <c r="M2649" s="39" t="str">
        <f>+VLOOKUP(C2649/1,Map!A:B,2,FALSE)</f>
        <v>Other revenue - late payment charge</v>
      </c>
      <c r="N2649" s="39" t="str">
        <f>+VLOOKUP(L2649/1,Map!E:G,3,FALSE)</f>
        <v>KY-CENTRAL</v>
      </c>
    </row>
    <row r="2650" spans="1:14">
      <c r="A2650" s="39" t="s">
        <v>95</v>
      </c>
      <c r="B2650" s="39" t="s">
        <v>96</v>
      </c>
      <c r="C2650" s="39" t="s">
        <v>56</v>
      </c>
      <c r="D2650" s="43">
        <v>43330</v>
      </c>
      <c r="E2650" s="39" t="s">
        <v>35</v>
      </c>
      <c r="F2650" s="39" t="s">
        <v>50</v>
      </c>
      <c r="G2650" s="39" t="s">
        <v>275</v>
      </c>
      <c r="H2650" s="39" t="s">
        <v>2109</v>
      </c>
      <c r="I2650" s="39" t="s">
        <v>99</v>
      </c>
      <c r="J2650" s="44">
        <v>-6.34</v>
      </c>
      <c r="K2650" s="39" t="s">
        <v>100</v>
      </c>
      <c r="L2650" s="39" t="s">
        <v>60</v>
      </c>
      <c r="M2650" s="39" t="str">
        <f>+VLOOKUP(C2650/1,Map!A:B,2,FALSE)</f>
        <v>Other revenue - late payment charge</v>
      </c>
      <c r="N2650" s="39" t="str">
        <f>+VLOOKUP(L2650/1,Map!E:G,3,FALSE)</f>
        <v>KY-CENTRAL</v>
      </c>
    </row>
    <row r="2651" spans="1:14">
      <c r="A2651" s="39" t="s">
        <v>95</v>
      </c>
      <c r="B2651" s="39" t="s">
        <v>96</v>
      </c>
      <c r="C2651" s="39" t="s">
        <v>56</v>
      </c>
      <c r="D2651" s="43">
        <v>43332</v>
      </c>
      <c r="E2651" s="39" t="s">
        <v>35</v>
      </c>
      <c r="F2651" s="39" t="s">
        <v>50</v>
      </c>
      <c r="G2651" s="39" t="s">
        <v>275</v>
      </c>
      <c r="H2651" s="39" t="s">
        <v>2110</v>
      </c>
      <c r="I2651" s="39" t="s">
        <v>99</v>
      </c>
      <c r="J2651" s="44">
        <v>-95.97</v>
      </c>
      <c r="K2651" s="39" t="s">
        <v>100</v>
      </c>
      <c r="L2651" s="39" t="s">
        <v>60</v>
      </c>
      <c r="M2651" s="39" t="str">
        <f>+VLOOKUP(C2651/1,Map!A:B,2,FALSE)</f>
        <v>Other revenue - late payment charge</v>
      </c>
      <c r="N2651" s="39" t="str">
        <f>+VLOOKUP(L2651/1,Map!E:G,3,FALSE)</f>
        <v>KY-CENTRAL</v>
      </c>
    </row>
    <row r="2652" spans="1:14">
      <c r="A2652" s="39" t="s">
        <v>95</v>
      </c>
      <c r="B2652" s="39" t="s">
        <v>96</v>
      </c>
      <c r="C2652" s="39" t="s">
        <v>56</v>
      </c>
      <c r="D2652" s="43">
        <v>43332</v>
      </c>
      <c r="E2652" s="39" t="s">
        <v>35</v>
      </c>
      <c r="F2652" s="39" t="s">
        <v>50</v>
      </c>
      <c r="G2652" s="39" t="s">
        <v>275</v>
      </c>
      <c r="H2652" s="39" t="s">
        <v>2111</v>
      </c>
      <c r="I2652" s="39" t="s">
        <v>99</v>
      </c>
      <c r="J2652" s="44">
        <v>-2.0099999999999998</v>
      </c>
      <c r="K2652" s="39" t="s">
        <v>100</v>
      </c>
      <c r="L2652" s="39" t="s">
        <v>66</v>
      </c>
      <c r="M2652" s="39" t="str">
        <f>+VLOOKUP(C2652/1,Map!A:B,2,FALSE)</f>
        <v>Other revenue - late payment charge</v>
      </c>
      <c r="N2652" s="39" t="str">
        <f>+VLOOKUP(L2652/1,Map!E:G,3,FALSE)</f>
        <v>KY-OWENTON WW</v>
      </c>
    </row>
    <row r="2653" spans="1:14">
      <c r="A2653" s="39" t="s">
        <v>95</v>
      </c>
      <c r="B2653" s="39" t="s">
        <v>96</v>
      </c>
      <c r="C2653" s="39" t="s">
        <v>56</v>
      </c>
      <c r="D2653" s="43">
        <v>43333</v>
      </c>
      <c r="E2653" s="39" t="s">
        <v>35</v>
      </c>
      <c r="F2653" s="39" t="s">
        <v>50</v>
      </c>
      <c r="G2653" s="39" t="s">
        <v>275</v>
      </c>
      <c r="H2653" s="39" t="s">
        <v>2112</v>
      </c>
      <c r="I2653" s="39" t="s">
        <v>99</v>
      </c>
      <c r="J2653" s="44">
        <v>-113.48</v>
      </c>
      <c r="K2653" s="39" t="s">
        <v>100</v>
      </c>
      <c r="L2653" s="39" t="s">
        <v>58</v>
      </c>
      <c r="M2653" s="39" t="str">
        <f>+VLOOKUP(C2653/1,Map!A:B,2,FALSE)</f>
        <v>Other revenue - late payment charge</v>
      </c>
      <c r="N2653" s="39" t="str">
        <f>+VLOOKUP(L2653/1,Map!E:G,3,FALSE)</f>
        <v>KY-CORPORATE</v>
      </c>
    </row>
    <row r="2654" spans="1:14">
      <c r="A2654" s="39" t="s">
        <v>95</v>
      </c>
      <c r="B2654" s="39" t="s">
        <v>96</v>
      </c>
      <c r="C2654" s="39" t="s">
        <v>56</v>
      </c>
      <c r="D2654" s="43">
        <v>43333</v>
      </c>
      <c r="E2654" s="39" t="s">
        <v>35</v>
      </c>
      <c r="F2654" s="39" t="s">
        <v>50</v>
      </c>
      <c r="G2654" s="39" t="s">
        <v>275</v>
      </c>
      <c r="H2654" s="39" t="s">
        <v>2112</v>
      </c>
      <c r="I2654" s="39" t="s">
        <v>99</v>
      </c>
      <c r="J2654" s="44">
        <v>-5229.38</v>
      </c>
      <c r="K2654" s="39" t="s">
        <v>100</v>
      </c>
      <c r="L2654" s="39" t="s">
        <v>60</v>
      </c>
      <c r="M2654" s="39" t="str">
        <f>+VLOOKUP(C2654/1,Map!A:B,2,FALSE)</f>
        <v>Other revenue - late payment charge</v>
      </c>
      <c r="N2654" s="39" t="str">
        <f>+VLOOKUP(L2654/1,Map!E:G,3,FALSE)</f>
        <v>KY-CENTRAL</v>
      </c>
    </row>
    <row r="2655" spans="1:14">
      <c r="A2655" s="39" t="s">
        <v>95</v>
      </c>
      <c r="B2655" s="39" t="s">
        <v>96</v>
      </c>
      <c r="C2655" s="39" t="s">
        <v>56</v>
      </c>
      <c r="D2655" s="43">
        <v>43333</v>
      </c>
      <c r="E2655" s="39" t="s">
        <v>35</v>
      </c>
      <c r="F2655" s="39" t="s">
        <v>50</v>
      </c>
      <c r="G2655" s="39" t="s">
        <v>275</v>
      </c>
      <c r="H2655" s="39" t="s">
        <v>2112</v>
      </c>
      <c r="I2655" s="39" t="s">
        <v>99</v>
      </c>
      <c r="J2655" s="44">
        <v>-2.17</v>
      </c>
      <c r="K2655" s="39" t="s">
        <v>100</v>
      </c>
      <c r="L2655" s="39" t="s">
        <v>62</v>
      </c>
      <c r="M2655" s="39" t="str">
        <f>+VLOOKUP(C2655/1,Map!A:B,2,FALSE)</f>
        <v>Other revenue - late payment charge</v>
      </c>
      <c r="N2655" s="39" t="str">
        <f>+VLOOKUP(L2655/1,Map!E:G,3,FALSE)</f>
        <v>KY- E ROCKCASTE WTR</v>
      </c>
    </row>
    <row r="2656" spans="1:14">
      <c r="A2656" s="39" t="s">
        <v>95</v>
      </c>
      <c r="B2656" s="39" t="s">
        <v>96</v>
      </c>
      <c r="C2656" s="39" t="s">
        <v>56</v>
      </c>
      <c r="D2656" s="43">
        <v>43333</v>
      </c>
      <c r="E2656" s="39" t="s">
        <v>35</v>
      </c>
      <c r="F2656" s="39" t="s">
        <v>50</v>
      </c>
      <c r="G2656" s="39" t="s">
        <v>275</v>
      </c>
      <c r="H2656" s="39" t="s">
        <v>2112</v>
      </c>
      <c r="I2656" s="39" t="s">
        <v>99</v>
      </c>
      <c r="J2656" s="44">
        <v>-4.45</v>
      </c>
      <c r="K2656" s="39" t="s">
        <v>100</v>
      </c>
      <c r="L2656" s="39" t="s">
        <v>66</v>
      </c>
      <c r="M2656" s="39" t="str">
        <f>+VLOOKUP(C2656/1,Map!A:B,2,FALSE)</f>
        <v>Other revenue - late payment charge</v>
      </c>
      <c r="N2656" s="39" t="str">
        <f>+VLOOKUP(L2656/1,Map!E:G,3,FALSE)</f>
        <v>KY-OWENTON WW</v>
      </c>
    </row>
    <row r="2657" spans="1:14">
      <c r="A2657" s="39" t="s">
        <v>95</v>
      </c>
      <c r="B2657" s="39" t="s">
        <v>96</v>
      </c>
      <c r="C2657" s="39" t="s">
        <v>56</v>
      </c>
      <c r="D2657" s="43">
        <v>43333</v>
      </c>
      <c r="E2657" s="39" t="s">
        <v>35</v>
      </c>
      <c r="F2657" s="39" t="s">
        <v>50</v>
      </c>
      <c r="G2657" s="39" t="s">
        <v>275</v>
      </c>
      <c r="H2657" s="39" t="s">
        <v>2113</v>
      </c>
      <c r="I2657" s="39" t="s">
        <v>99</v>
      </c>
      <c r="J2657" s="44">
        <v>-30.65</v>
      </c>
      <c r="K2657" s="39" t="s">
        <v>100</v>
      </c>
      <c r="L2657" s="39" t="s">
        <v>64</v>
      </c>
      <c r="M2657" s="39" t="str">
        <f>+VLOOKUP(C2657/1,Map!A:B,2,FALSE)</f>
        <v>Other revenue - late payment charge</v>
      </c>
      <c r="N2657" s="39" t="str">
        <f>+VLOOKUP(L2657/1,Map!E:G,3,FALSE)</f>
        <v>KY-NORTH</v>
      </c>
    </row>
    <row r="2658" spans="1:14">
      <c r="A2658" s="39" t="s">
        <v>95</v>
      </c>
      <c r="B2658" s="39" t="s">
        <v>96</v>
      </c>
      <c r="C2658" s="39" t="s">
        <v>56</v>
      </c>
      <c r="D2658" s="43">
        <v>43334</v>
      </c>
      <c r="E2658" s="39" t="s">
        <v>35</v>
      </c>
      <c r="F2658" s="39" t="s">
        <v>50</v>
      </c>
      <c r="G2658" s="39" t="s">
        <v>275</v>
      </c>
      <c r="H2658" s="39" t="s">
        <v>2114</v>
      </c>
      <c r="I2658" s="39" t="s">
        <v>99</v>
      </c>
      <c r="J2658" s="44">
        <v>-343.58</v>
      </c>
      <c r="K2658" s="39" t="s">
        <v>100</v>
      </c>
      <c r="L2658" s="39" t="s">
        <v>64</v>
      </c>
      <c r="M2658" s="39" t="str">
        <f>+VLOOKUP(C2658/1,Map!A:B,2,FALSE)</f>
        <v>Other revenue - late payment charge</v>
      </c>
      <c r="N2658" s="39" t="str">
        <f>+VLOOKUP(L2658/1,Map!E:G,3,FALSE)</f>
        <v>KY-NORTH</v>
      </c>
    </row>
    <row r="2659" spans="1:14">
      <c r="A2659" s="39" t="s">
        <v>95</v>
      </c>
      <c r="B2659" s="39" t="s">
        <v>96</v>
      </c>
      <c r="C2659" s="39" t="s">
        <v>56</v>
      </c>
      <c r="D2659" s="43">
        <v>43334</v>
      </c>
      <c r="E2659" s="39" t="s">
        <v>35</v>
      </c>
      <c r="F2659" s="39" t="s">
        <v>50</v>
      </c>
      <c r="G2659" s="39" t="s">
        <v>275</v>
      </c>
      <c r="H2659" s="39" t="s">
        <v>2114</v>
      </c>
      <c r="I2659" s="39" t="s">
        <v>99</v>
      </c>
      <c r="J2659" s="44">
        <v>-3034.15</v>
      </c>
      <c r="K2659" s="39" t="s">
        <v>100</v>
      </c>
      <c r="L2659" s="39" t="s">
        <v>60</v>
      </c>
      <c r="M2659" s="39" t="str">
        <f>+VLOOKUP(C2659/1,Map!A:B,2,FALSE)</f>
        <v>Other revenue - late payment charge</v>
      </c>
      <c r="N2659" s="39" t="str">
        <f>+VLOOKUP(L2659/1,Map!E:G,3,FALSE)</f>
        <v>KY-CENTRAL</v>
      </c>
    </row>
    <row r="2660" spans="1:14">
      <c r="A2660" s="39" t="s">
        <v>95</v>
      </c>
      <c r="B2660" s="39" t="s">
        <v>96</v>
      </c>
      <c r="C2660" s="39" t="s">
        <v>56</v>
      </c>
      <c r="D2660" s="43">
        <v>43334</v>
      </c>
      <c r="E2660" s="39" t="s">
        <v>35</v>
      </c>
      <c r="F2660" s="39" t="s">
        <v>50</v>
      </c>
      <c r="G2660" s="39" t="s">
        <v>275</v>
      </c>
      <c r="H2660" s="39" t="s">
        <v>2115</v>
      </c>
      <c r="I2660" s="39" t="s">
        <v>99</v>
      </c>
      <c r="J2660" s="44">
        <v>-9.42</v>
      </c>
      <c r="K2660" s="39" t="s">
        <v>100</v>
      </c>
      <c r="L2660" s="39" t="s">
        <v>58</v>
      </c>
      <c r="M2660" s="39" t="str">
        <f>+VLOOKUP(C2660/1,Map!A:B,2,FALSE)</f>
        <v>Other revenue - late payment charge</v>
      </c>
      <c r="N2660" s="39" t="str">
        <f>+VLOOKUP(L2660/1,Map!E:G,3,FALSE)</f>
        <v>KY-CORPORATE</v>
      </c>
    </row>
    <row r="2661" spans="1:14">
      <c r="A2661" s="39" t="s">
        <v>95</v>
      </c>
      <c r="B2661" s="39" t="s">
        <v>96</v>
      </c>
      <c r="C2661" s="39" t="s">
        <v>56</v>
      </c>
      <c r="D2661" s="43">
        <v>43313</v>
      </c>
      <c r="E2661" s="39" t="s">
        <v>35</v>
      </c>
      <c r="F2661" s="39" t="s">
        <v>50</v>
      </c>
      <c r="G2661" s="39" t="s">
        <v>275</v>
      </c>
      <c r="H2661" s="39" t="s">
        <v>2116</v>
      </c>
      <c r="I2661" s="39" t="s">
        <v>244</v>
      </c>
      <c r="J2661" s="44">
        <v>6.98</v>
      </c>
      <c r="K2661" s="39" t="s">
        <v>100</v>
      </c>
      <c r="L2661" s="39" t="s">
        <v>60</v>
      </c>
      <c r="M2661" s="39" t="str">
        <f>+VLOOKUP(C2661/1,Map!A:B,2,FALSE)</f>
        <v>Other revenue - late payment charge</v>
      </c>
      <c r="N2661" s="39" t="str">
        <f>+VLOOKUP(L2661/1,Map!E:G,3,FALSE)</f>
        <v>KY-CENTRAL</v>
      </c>
    </row>
    <row r="2662" spans="1:14">
      <c r="A2662" s="39" t="s">
        <v>95</v>
      </c>
      <c r="B2662" s="39" t="s">
        <v>96</v>
      </c>
      <c r="C2662" s="39" t="s">
        <v>56</v>
      </c>
      <c r="D2662" s="43">
        <v>43325</v>
      </c>
      <c r="E2662" s="39" t="s">
        <v>35</v>
      </c>
      <c r="F2662" s="39" t="s">
        <v>50</v>
      </c>
      <c r="G2662" s="39" t="s">
        <v>275</v>
      </c>
      <c r="H2662" s="39" t="s">
        <v>2117</v>
      </c>
      <c r="I2662" s="39" t="s">
        <v>244</v>
      </c>
      <c r="J2662" s="44">
        <v>24.14</v>
      </c>
      <c r="K2662" s="39" t="s">
        <v>100</v>
      </c>
      <c r="L2662" s="39" t="s">
        <v>60</v>
      </c>
      <c r="M2662" s="39" t="str">
        <f>+VLOOKUP(C2662/1,Map!A:B,2,FALSE)</f>
        <v>Other revenue - late payment charge</v>
      </c>
      <c r="N2662" s="39" t="str">
        <f>+VLOOKUP(L2662/1,Map!E:G,3,FALSE)</f>
        <v>KY-CENTRAL</v>
      </c>
    </row>
    <row r="2663" spans="1:14">
      <c r="A2663" s="39" t="s">
        <v>95</v>
      </c>
      <c r="B2663" s="39" t="s">
        <v>96</v>
      </c>
      <c r="C2663" s="39" t="s">
        <v>56</v>
      </c>
      <c r="D2663" s="43">
        <v>43325</v>
      </c>
      <c r="E2663" s="39" t="s">
        <v>35</v>
      </c>
      <c r="F2663" s="39" t="s">
        <v>50</v>
      </c>
      <c r="G2663" s="39" t="s">
        <v>275</v>
      </c>
      <c r="H2663" s="39" t="s">
        <v>2118</v>
      </c>
      <c r="I2663" s="39" t="s">
        <v>244</v>
      </c>
      <c r="J2663" s="44">
        <v>26.89</v>
      </c>
      <c r="K2663" s="39" t="s">
        <v>100</v>
      </c>
      <c r="L2663" s="39" t="s">
        <v>60</v>
      </c>
      <c r="M2663" s="39" t="str">
        <f>+VLOOKUP(C2663/1,Map!A:B,2,FALSE)</f>
        <v>Other revenue - late payment charge</v>
      </c>
      <c r="N2663" s="39" t="str">
        <f>+VLOOKUP(L2663/1,Map!E:G,3,FALSE)</f>
        <v>KY-CENTRAL</v>
      </c>
    </row>
    <row r="2664" spans="1:14">
      <c r="A2664" s="39" t="s">
        <v>95</v>
      </c>
      <c r="B2664" s="39" t="s">
        <v>96</v>
      </c>
      <c r="C2664" s="39" t="s">
        <v>56</v>
      </c>
      <c r="D2664" s="43">
        <v>43328</v>
      </c>
      <c r="E2664" s="39" t="s">
        <v>35</v>
      </c>
      <c r="F2664" s="39" t="s">
        <v>50</v>
      </c>
      <c r="G2664" s="39" t="s">
        <v>275</v>
      </c>
      <c r="H2664" s="39" t="s">
        <v>2119</v>
      </c>
      <c r="I2664" s="39" t="s">
        <v>244</v>
      </c>
      <c r="J2664" s="44">
        <v>1.71</v>
      </c>
      <c r="K2664" s="39" t="s">
        <v>100</v>
      </c>
      <c r="L2664" s="39" t="s">
        <v>60</v>
      </c>
      <c r="M2664" s="39" t="str">
        <f>+VLOOKUP(C2664/1,Map!A:B,2,FALSE)</f>
        <v>Other revenue - late payment charge</v>
      </c>
      <c r="N2664" s="39" t="str">
        <f>+VLOOKUP(L2664/1,Map!E:G,3,FALSE)</f>
        <v>KY-CENTRAL</v>
      </c>
    </row>
    <row r="2665" spans="1:14">
      <c r="A2665" s="39" t="s">
        <v>95</v>
      </c>
      <c r="B2665" s="39" t="s">
        <v>96</v>
      </c>
      <c r="C2665" s="39" t="s">
        <v>56</v>
      </c>
      <c r="D2665" s="43">
        <v>43333</v>
      </c>
      <c r="E2665" s="39" t="s">
        <v>35</v>
      </c>
      <c r="F2665" s="39" t="s">
        <v>50</v>
      </c>
      <c r="G2665" s="39" t="s">
        <v>275</v>
      </c>
      <c r="H2665" s="39" t="s">
        <v>2120</v>
      </c>
      <c r="I2665" s="39" t="s">
        <v>244</v>
      </c>
      <c r="J2665" s="44">
        <v>2.58</v>
      </c>
      <c r="K2665" s="39" t="s">
        <v>100</v>
      </c>
      <c r="L2665" s="39" t="s">
        <v>60</v>
      </c>
      <c r="M2665" s="39" t="str">
        <f>+VLOOKUP(C2665/1,Map!A:B,2,FALSE)</f>
        <v>Other revenue - late payment charge</v>
      </c>
      <c r="N2665" s="39" t="str">
        <f>+VLOOKUP(L2665/1,Map!E:G,3,FALSE)</f>
        <v>KY-CENTRAL</v>
      </c>
    </row>
    <row r="2666" spans="1:14">
      <c r="A2666" s="39" t="s">
        <v>95</v>
      </c>
      <c r="B2666" s="39" t="s">
        <v>96</v>
      </c>
      <c r="C2666" s="39" t="s">
        <v>56</v>
      </c>
      <c r="D2666" s="43">
        <v>43333</v>
      </c>
      <c r="E2666" s="39" t="s">
        <v>35</v>
      </c>
      <c r="F2666" s="39" t="s">
        <v>50</v>
      </c>
      <c r="G2666" s="39" t="s">
        <v>275</v>
      </c>
      <c r="H2666" s="39" t="s">
        <v>2121</v>
      </c>
      <c r="I2666" s="39" t="s">
        <v>244</v>
      </c>
      <c r="J2666" s="44">
        <v>0.68</v>
      </c>
      <c r="K2666" s="39" t="s">
        <v>100</v>
      </c>
      <c r="L2666" s="39" t="s">
        <v>64</v>
      </c>
      <c r="M2666" s="39" t="str">
        <f>+VLOOKUP(C2666/1,Map!A:B,2,FALSE)</f>
        <v>Other revenue - late payment charge</v>
      </c>
      <c r="N2666" s="39" t="str">
        <f>+VLOOKUP(L2666/1,Map!E:G,3,FALSE)</f>
        <v>KY-NORTH</v>
      </c>
    </row>
    <row r="2667" spans="1:14">
      <c r="A2667" s="39" t="s">
        <v>95</v>
      </c>
      <c r="B2667" s="39" t="s">
        <v>96</v>
      </c>
      <c r="C2667" s="39" t="s">
        <v>56</v>
      </c>
      <c r="D2667" s="43">
        <v>43333</v>
      </c>
      <c r="E2667" s="39" t="s">
        <v>35</v>
      </c>
      <c r="F2667" s="39" t="s">
        <v>50</v>
      </c>
      <c r="G2667" s="39" t="s">
        <v>275</v>
      </c>
      <c r="H2667" s="39" t="s">
        <v>2121</v>
      </c>
      <c r="I2667" s="39" t="s">
        <v>244</v>
      </c>
      <c r="J2667" s="44">
        <v>2.72</v>
      </c>
      <c r="K2667" s="39" t="s">
        <v>100</v>
      </c>
      <c r="L2667" s="39" t="s">
        <v>60</v>
      </c>
      <c r="M2667" s="39" t="str">
        <f>+VLOOKUP(C2667/1,Map!A:B,2,FALSE)</f>
        <v>Other revenue - late payment charge</v>
      </c>
      <c r="N2667" s="39" t="str">
        <f>+VLOOKUP(L2667/1,Map!E:G,3,FALSE)</f>
        <v>KY-CENTRAL</v>
      </c>
    </row>
    <row r="2668" spans="1:14">
      <c r="A2668" s="39" t="s">
        <v>95</v>
      </c>
      <c r="B2668" s="39" t="s">
        <v>96</v>
      </c>
      <c r="C2668" s="39" t="s">
        <v>56</v>
      </c>
      <c r="D2668" s="43">
        <v>43329</v>
      </c>
      <c r="E2668" s="39" t="s">
        <v>35</v>
      </c>
      <c r="F2668" s="39" t="s">
        <v>50</v>
      </c>
      <c r="G2668" s="39" t="s">
        <v>275</v>
      </c>
      <c r="H2668" s="39" t="s">
        <v>2122</v>
      </c>
      <c r="I2668" s="39" t="s">
        <v>244</v>
      </c>
      <c r="J2668" s="44">
        <v>6.1</v>
      </c>
      <c r="K2668" s="39" t="s">
        <v>100</v>
      </c>
      <c r="L2668" s="39" t="s">
        <v>60</v>
      </c>
      <c r="M2668" s="39" t="str">
        <f>+VLOOKUP(C2668/1,Map!A:B,2,FALSE)</f>
        <v>Other revenue - late payment charge</v>
      </c>
      <c r="N2668" s="39" t="str">
        <f>+VLOOKUP(L2668/1,Map!E:G,3,FALSE)</f>
        <v>KY-CENTRAL</v>
      </c>
    </row>
    <row r="2669" spans="1:14">
      <c r="A2669" s="39" t="s">
        <v>95</v>
      </c>
      <c r="B2669" s="39" t="s">
        <v>96</v>
      </c>
      <c r="C2669" s="39" t="s">
        <v>56</v>
      </c>
      <c r="D2669" s="43">
        <v>43332</v>
      </c>
      <c r="E2669" s="39" t="s">
        <v>35</v>
      </c>
      <c r="F2669" s="39" t="s">
        <v>50</v>
      </c>
      <c r="G2669" s="39" t="s">
        <v>275</v>
      </c>
      <c r="H2669" s="39" t="s">
        <v>2123</v>
      </c>
      <c r="I2669" s="39" t="s">
        <v>244</v>
      </c>
      <c r="J2669" s="44">
        <v>9.9600000000000009</v>
      </c>
      <c r="K2669" s="39" t="s">
        <v>100</v>
      </c>
      <c r="L2669" s="39" t="s">
        <v>64</v>
      </c>
      <c r="M2669" s="39" t="str">
        <f>+VLOOKUP(C2669/1,Map!A:B,2,FALSE)</f>
        <v>Other revenue - late payment charge</v>
      </c>
      <c r="N2669" s="39" t="str">
        <f>+VLOOKUP(L2669/1,Map!E:G,3,FALSE)</f>
        <v>KY-NORTH</v>
      </c>
    </row>
    <row r="2670" spans="1:14">
      <c r="A2670" s="39" t="s">
        <v>95</v>
      </c>
      <c r="B2670" s="39" t="s">
        <v>96</v>
      </c>
      <c r="C2670" s="39" t="s">
        <v>56</v>
      </c>
      <c r="D2670" s="43">
        <v>43332</v>
      </c>
      <c r="E2670" s="39" t="s">
        <v>35</v>
      </c>
      <c r="F2670" s="39" t="s">
        <v>50</v>
      </c>
      <c r="G2670" s="39" t="s">
        <v>275</v>
      </c>
      <c r="H2670" s="39" t="s">
        <v>2124</v>
      </c>
      <c r="I2670" s="39" t="s">
        <v>244</v>
      </c>
      <c r="J2670" s="44">
        <v>72.33</v>
      </c>
      <c r="K2670" s="39" t="s">
        <v>100</v>
      </c>
      <c r="L2670" s="39" t="s">
        <v>60</v>
      </c>
      <c r="M2670" s="39" t="str">
        <f>+VLOOKUP(C2670/1,Map!A:B,2,FALSE)</f>
        <v>Other revenue - late payment charge</v>
      </c>
      <c r="N2670" s="39" t="str">
        <f>+VLOOKUP(L2670/1,Map!E:G,3,FALSE)</f>
        <v>KY-CENTRAL</v>
      </c>
    </row>
    <row r="2671" spans="1:14">
      <c r="A2671" s="39" t="s">
        <v>95</v>
      </c>
      <c r="B2671" s="39" t="s">
        <v>96</v>
      </c>
      <c r="C2671" s="39" t="s">
        <v>56</v>
      </c>
      <c r="D2671" s="43">
        <v>43333</v>
      </c>
      <c r="E2671" s="39" t="s">
        <v>35</v>
      </c>
      <c r="F2671" s="39" t="s">
        <v>50</v>
      </c>
      <c r="G2671" s="39" t="s">
        <v>275</v>
      </c>
      <c r="H2671" s="39" t="s">
        <v>2125</v>
      </c>
      <c r="I2671" s="39" t="s">
        <v>244</v>
      </c>
      <c r="J2671" s="44">
        <v>39.99</v>
      </c>
      <c r="K2671" s="39" t="s">
        <v>100</v>
      </c>
      <c r="L2671" s="39" t="s">
        <v>60</v>
      </c>
      <c r="M2671" s="39" t="str">
        <f>+VLOOKUP(C2671/1,Map!A:B,2,FALSE)</f>
        <v>Other revenue - late payment charge</v>
      </c>
      <c r="N2671" s="39" t="str">
        <f>+VLOOKUP(L2671/1,Map!E:G,3,FALSE)</f>
        <v>KY-CENTRAL</v>
      </c>
    </row>
    <row r="2672" spans="1:14">
      <c r="A2672" s="39" t="s">
        <v>95</v>
      </c>
      <c r="B2672" s="39" t="s">
        <v>96</v>
      </c>
      <c r="C2672" s="39" t="s">
        <v>56</v>
      </c>
      <c r="D2672" s="43">
        <v>43333</v>
      </c>
      <c r="E2672" s="39" t="s">
        <v>35</v>
      </c>
      <c r="F2672" s="39" t="s">
        <v>50</v>
      </c>
      <c r="G2672" s="39" t="s">
        <v>275</v>
      </c>
      <c r="H2672" s="39" t="s">
        <v>2126</v>
      </c>
      <c r="I2672" s="39" t="s">
        <v>244</v>
      </c>
      <c r="J2672" s="44">
        <v>2.58</v>
      </c>
      <c r="K2672" s="39" t="s">
        <v>100</v>
      </c>
      <c r="L2672" s="39" t="s">
        <v>60</v>
      </c>
      <c r="M2672" s="39" t="str">
        <f>+VLOOKUP(C2672/1,Map!A:B,2,FALSE)</f>
        <v>Other revenue - late payment charge</v>
      </c>
      <c r="N2672" s="39" t="str">
        <f>+VLOOKUP(L2672/1,Map!E:G,3,FALSE)</f>
        <v>KY-CENTRAL</v>
      </c>
    </row>
    <row r="2673" spans="1:14">
      <c r="A2673" s="39" t="s">
        <v>95</v>
      </c>
      <c r="B2673" s="39" t="s">
        <v>96</v>
      </c>
      <c r="C2673" s="39" t="s">
        <v>56</v>
      </c>
      <c r="D2673" s="43">
        <v>43333</v>
      </c>
      <c r="E2673" s="39" t="s">
        <v>35</v>
      </c>
      <c r="F2673" s="39" t="s">
        <v>50</v>
      </c>
      <c r="G2673" s="39" t="s">
        <v>275</v>
      </c>
      <c r="H2673" s="39" t="s">
        <v>2127</v>
      </c>
      <c r="I2673" s="39" t="s">
        <v>244</v>
      </c>
      <c r="J2673" s="44">
        <v>9.1</v>
      </c>
      <c r="K2673" s="39" t="s">
        <v>100</v>
      </c>
      <c r="L2673" s="39" t="s">
        <v>66</v>
      </c>
      <c r="M2673" s="39" t="str">
        <f>+VLOOKUP(C2673/1,Map!A:B,2,FALSE)</f>
        <v>Other revenue - late payment charge</v>
      </c>
      <c r="N2673" s="39" t="str">
        <f>+VLOOKUP(L2673/1,Map!E:G,3,FALSE)</f>
        <v>KY-OWENTON WW</v>
      </c>
    </row>
    <row r="2674" spans="1:14">
      <c r="A2674" s="39" t="s">
        <v>95</v>
      </c>
      <c r="B2674" s="39" t="s">
        <v>96</v>
      </c>
      <c r="C2674" s="39" t="s">
        <v>56</v>
      </c>
      <c r="D2674" s="43">
        <v>43333</v>
      </c>
      <c r="E2674" s="39" t="s">
        <v>35</v>
      </c>
      <c r="F2674" s="39" t="s">
        <v>50</v>
      </c>
      <c r="G2674" s="39" t="s">
        <v>275</v>
      </c>
      <c r="H2674" s="39" t="s">
        <v>2128</v>
      </c>
      <c r="I2674" s="39" t="s">
        <v>244</v>
      </c>
      <c r="J2674" s="44">
        <v>52.71</v>
      </c>
      <c r="K2674" s="39" t="s">
        <v>100</v>
      </c>
      <c r="L2674" s="39" t="s">
        <v>60</v>
      </c>
      <c r="M2674" s="39" t="str">
        <f>+VLOOKUP(C2674/1,Map!A:B,2,FALSE)</f>
        <v>Other revenue - late payment charge</v>
      </c>
      <c r="N2674" s="39" t="str">
        <f>+VLOOKUP(L2674/1,Map!E:G,3,FALSE)</f>
        <v>KY-CENTRAL</v>
      </c>
    </row>
    <row r="2675" spans="1:14">
      <c r="A2675" s="39" t="s">
        <v>95</v>
      </c>
      <c r="B2675" s="39" t="s">
        <v>96</v>
      </c>
      <c r="C2675" s="39" t="s">
        <v>56</v>
      </c>
      <c r="D2675" s="43">
        <v>43334</v>
      </c>
      <c r="E2675" s="39" t="s">
        <v>35</v>
      </c>
      <c r="F2675" s="39" t="s">
        <v>50</v>
      </c>
      <c r="G2675" s="39" t="s">
        <v>275</v>
      </c>
      <c r="H2675" s="39" t="s">
        <v>2129</v>
      </c>
      <c r="I2675" s="39" t="s">
        <v>244</v>
      </c>
      <c r="J2675" s="44">
        <v>438.02</v>
      </c>
      <c r="K2675" s="39" t="s">
        <v>100</v>
      </c>
      <c r="L2675" s="39" t="s">
        <v>60</v>
      </c>
      <c r="M2675" s="39" t="str">
        <f>+VLOOKUP(C2675/1,Map!A:B,2,FALSE)</f>
        <v>Other revenue - late payment charge</v>
      </c>
      <c r="N2675" s="39" t="str">
        <f>+VLOOKUP(L2675/1,Map!E:G,3,FALSE)</f>
        <v>KY-CENTRAL</v>
      </c>
    </row>
    <row r="2676" spans="1:14">
      <c r="A2676" s="39" t="s">
        <v>95</v>
      </c>
      <c r="B2676" s="39" t="s">
        <v>96</v>
      </c>
      <c r="C2676" s="39" t="s">
        <v>56</v>
      </c>
      <c r="D2676" s="43">
        <v>43333</v>
      </c>
      <c r="E2676" s="39" t="s">
        <v>35</v>
      </c>
      <c r="F2676" s="39" t="s">
        <v>50</v>
      </c>
      <c r="G2676" s="39" t="s">
        <v>275</v>
      </c>
      <c r="H2676" s="39" t="s">
        <v>2130</v>
      </c>
      <c r="I2676" s="39" t="s">
        <v>99</v>
      </c>
      <c r="J2676" s="44">
        <v>-6.63</v>
      </c>
      <c r="K2676" s="39" t="s">
        <v>100</v>
      </c>
      <c r="L2676" s="39" t="s">
        <v>60</v>
      </c>
      <c r="M2676" s="39" t="str">
        <f>+VLOOKUP(C2676/1,Map!A:B,2,FALSE)</f>
        <v>Other revenue - late payment charge</v>
      </c>
      <c r="N2676" s="39" t="str">
        <f>+VLOOKUP(L2676/1,Map!E:G,3,FALSE)</f>
        <v>KY-CENTRAL</v>
      </c>
    </row>
    <row r="2677" spans="1:14">
      <c r="A2677" s="39" t="s">
        <v>95</v>
      </c>
      <c r="B2677" s="39" t="s">
        <v>96</v>
      </c>
      <c r="C2677" s="39" t="s">
        <v>56</v>
      </c>
      <c r="D2677" s="43">
        <v>43334</v>
      </c>
      <c r="E2677" s="39" t="s">
        <v>35</v>
      </c>
      <c r="F2677" s="39" t="s">
        <v>50</v>
      </c>
      <c r="G2677" s="39" t="s">
        <v>275</v>
      </c>
      <c r="H2677" s="39" t="s">
        <v>2131</v>
      </c>
      <c r="I2677" s="39" t="s">
        <v>99</v>
      </c>
      <c r="J2677" s="44">
        <v>-2.15</v>
      </c>
      <c r="K2677" s="39" t="s">
        <v>100</v>
      </c>
      <c r="L2677" s="39" t="s">
        <v>66</v>
      </c>
      <c r="M2677" s="39" t="str">
        <f>+VLOOKUP(C2677/1,Map!A:B,2,FALSE)</f>
        <v>Other revenue - late payment charge</v>
      </c>
      <c r="N2677" s="39" t="str">
        <f>+VLOOKUP(L2677/1,Map!E:G,3,FALSE)</f>
        <v>KY-OWENTON WW</v>
      </c>
    </row>
    <row r="2678" spans="1:14">
      <c r="A2678" s="39" t="s">
        <v>95</v>
      </c>
      <c r="B2678" s="39" t="s">
        <v>96</v>
      </c>
      <c r="C2678" s="39" t="s">
        <v>56</v>
      </c>
      <c r="D2678" s="43">
        <v>43334</v>
      </c>
      <c r="E2678" s="39" t="s">
        <v>35</v>
      </c>
      <c r="F2678" s="39" t="s">
        <v>50</v>
      </c>
      <c r="G2678" s="39" t="s">
        <v>275</v>
      </c>
      <c r="H2678" s="39" t="s">
        <v>2132</v>
      </c>
      <c r="I2678" s="39" t="s">
        <v>99</v>
      </c>
      <c r="J2678" s="44">
        <v>-71.569999999999993</v>
      </c>
      <c r="K2678" s="39" t="s">
        <v>100</v>
      </c>
      <c r="L2678" s="39" t="s">
        <v>60</v>
      </c>
      <c r="M2678" s="39" t="str">
        <f>+VLOOKUP(C2678/1,Map!A:B,2,FALSE)</f>
        <v>Other revenue - late payment charge</v>
      </c>
      <c r="N2678" s="39" t="str">
        <f>+VLOOKUP(L2678/1,Map!E:G,3,FALSE)</f>
        <v>KY-CENTRAL</v>
      </c>
    </row>
    <row r="2679" spans="1:14">
      <c r="A2679" s="39" t="s">
        <v>95</v>
      </c>
      <c r="B2679" s="39" t="s">
        <v>96</v>
      </c>
      <c r="C2679" s="39" t="s">
        <v>56</v>
      </c>
      <c r="D2679" s="43">
        <v>43330</v>
      </c>
      <c r="E2679" s="39" t="s">
        <v>35</v>
      </c>
      <c r="F2679" s="39" t="s">
        <v>50</v>
      </c>
      <c r="G2679" s="39" t="s">
        <v>275</v>
      </c>
      <c r="H2679" s="39" t="s">
        <v>2133</v>
      </c>
      <c r="I2679" s="39" t="s">
        <v>99</v>
      </c>
      <c r="J2679" s="44">
        <v>-2.1800000000000002</v>
      </c>
      <c r="K2679" s="39" t="s">
        <v>100</v>
      </c>
      <c r="L2679" s="39" t="s">
        <v>64</v>
      </c>
      <c r="M2679" s="39" t="str">
        <f>+VLOOKUP(C2679/1,Map!A:B,2,FALSE)</f>
        <v>Other revenue - late payment charge</v>
      </c>
      <c r="N2679" s="39" t="str">
        <f>+VLOOKUP(L2679/1,Map!E:G,3,FALSE)</f>
        <v>KY-NORTH</v>
      </c>
    </row>
    <row r="2680" spans="1:14">
      <c r="A2680" s="39" t="s">
        <v>95</v>
      </c>
      <c r="B2680" s="39" t="s">
        <v>96</v>
      </c>
      <c r="C2680" s="39" t="s">
        <v>56</v>
      </c>
      <c r="D2680" s="43">
        <v>43330</v>
      </c>
      <c r="E2680" s="39" t="s">
        <v>35</v>
      </c>
      <c r="F2680" s="39" t="s">
        <v>50</v>
      </c>
      <c r="G2680" s="39" t="s">
        <v>275</v>
      </c>
      <c r="H2680" s="39" t="s">
        <v>2133</v>
      </c>
      <c r="I2680" s="39" t="s">
        <v>99</v>
      </c>
      <c r="J2680" s="44">
        <v>-1.46</v>
      </c>
      <c r="K2680" s="39" t="s">
        <v>100</v>
      </c>
      <c r="L2680" s="39" t="s">
        <v>60</v>
      </c>
      <c r="M2680" s="39" t="str">
        <f>+VLOOKUP(C2680/1,Map!A:B,2,FALSE)</f>
        <v>Other revenue - late payment charge</v>
      </c>
      <c r="N2680" s="39" t="str">
        <f>+VLOOKUP(L2680/1,Map!E:G,3,FALSE)</f>
        <v>KY-CENTRAL</v>
      </c>
    </row>
    <row r="2681" spans="1:14">
      <c r="A2681" s="39" t="s">
        <v>95</v>
      </c>
      <c r="B2681" s="39" t="s">
        <v>96</v>
      </c>
      <c r="C2681" s="39" t="s">
        <v>56</v>
      </c>
      <c r="D2681" s="43">
        <v>43332</v>
      </c>
      <c r="E2681" s="39" t="s">
        <v>35</v>
      </c>
      <c r="F2681" s="39" t="s">
        <v>50</v>
      </c>
      <c r="G2681" s="39" t="s">
        <v>275</v>
      </c>
      <c r="H2681" s="39" t="s">
        <v>2134</v>
      </c>
      <c r="I2681" s="39" t="s">
        <v>99</v>
      </c>
      <c r="J2681" s="44">
        <v>-366.45</v>
      </c>
      <c r="K2681" s="39" t="s">
        <v>100</v>
      </c>
      <c r="L2681" s="39" t="s">
        <v>60</v>
      </c>
      <c r="M2681" s="39" t="str">
        <f>+VLOOKUP(C2681/1,Map!A:B,2,FALSE)</f>
        <v>Other revenue - late payment charge</v>
      </c>
      <c r="N2681" s="39" t="str">
        <f>+VLOOKUP(L2681/1,Map!E:G,3,FALSE)</f>
        <v>KY-CENTRAL</v>
      </c>
    </row>
    <row r="2682" spans="1:14">
      <c r="A2682" s="39" t="s">
        <v>95</v>
      </c>
      <c r="B2682" s="39" t="s">
        <v>96</v>
      </c>
      <c r="C2682" s="39" t="s">
        <v>56</v>
      </c>
      <c r="D2682" s="43">
        <v>43333</v>
      </c>
      <c r="E2682" s="39" t="s">
        <v>35</v>
      </c>
      <c r="F2682" s="39" t="s">
        <v>50</v>
      </c>
      <c r="G2682" s="39" t="s">
        <v>275</v>
      </c>
      <c r="H2682" s="39" t="s">
        <v>2135</v>
      </c>
      <c r="I2682" s="39" t="s">
        <v>244</v>
      </c>
      <c r="J2682" s="44">
        <v>2.58</v>
      </c>
      <c r="K2682" s="39" t="s">
        <v>100</v>
      </c>
      <c r="L2682" s="39" t="s">
        <v>60</v>
      </c>
      <c r="M2682" s="39" t="str">
        <f>+VLOOKUP(C2682/1,Map!A:B,2,FALSE)</f>
        <v>Other revenue - late payment charge</v>
      </c>
      <c r="N2682" s="39" t="str">
        <f>+VLOOKUP(L2682/1,Map!E:G,3,FALSE)</f>
        <v>KY-CENTRAL</v>
      </c>
    </row>
    <row r="2683" spans="1:14">
      <c r="A2683" s="39" t="s">
        <v>95</v>
      </c>
      <c r="B2683" s="39" t="s">
        <v>96</v>
      </c>
      <c r="C2683" s="39" t="s">
        <v>56</v>
      </c>
      <c r="D2683" s="43">
        <v>43333</v>
      </c>
      <c r="E2683" s="39" t="s">
        <v>35</v>
      </c>
      <c r="F2683" s="39" t="s">
        <v>50</v>
      </c>
      <c r="G2683" s="39" t="s">
        <v>275</v>
      </c>
      <c r="H2683" s="39" t="s">
        <v>2136</v>
      </c>
      <c r="I2683" s="39" t="s">
        <v>244</v>
      </c>
      <c r="J2683" s="44">
        <v>0.46</v>
      </c>
      <c r="K2683" s="39" t="s">
        <v>100</v>
      </c>
      <c r="L2683" s="39" t="s">
        <v>60</v>
      </c>
      <c r="M2683" s="39" t="str">
        <f>+VLOOKUP(C2683/1,Map!A:B,2,FALSE)</f>
        <v>Other revenue - late payment charge</v>
      </c>
      <c r="N2683" s="39" t="str">
        <f>+VLOOKUP(L2683/1,Map!E:G,3,FALSE)</f>
        <v>KY-CENTRAL</v>
      </c>
    </row>
    <row r="2684" spans="1:14">
      <c r="A2684" s="39" t="s">
        <v>95</v>
      </c>
      <c r="B2684" s="39" t="s">
        <v>96</v>
      </c>
      <c r="C2684" s="39" t="s">
        <v>56</v>
      </c>
      <c r="D2684" s="43">
        <v>43333</v>
      </c>
      <c r="E2684" s="39" t="s">
        <v>35</v>
      </c>
      <c r="F2684" s="39" t="s">
        <v>50</v>
      </c>
      <c r="G2684" s="39" t="s">
        <v>275</v>
      </c>
      <c r="H2684" s="39" t="s">
        <v>2137</v>
      </c>
      <c r="I2684" s="39" t="s">
        <v>99</v>
      </c>
      <c r="J2684" s="44">
        <v>-278.10000000000002</v>
      </c>
      <c r="K2684" s="39" t="s">
        <v>100</v>
      </c>
      <c r="L2684" s="39" t="s">
        <v>60</v>
      </c>
      <c r="M2684" s="39" t="str">
        <f>+VLOOKUP(C2684/1,Map!A:B,2,FALSE)</f>
        <v>Other revenue - late payment charge</v>
      </c>
      <c r="N2684" s="39" t="str">
        <f>+VLOOKUP(L2684/1,Map!E:G,3,FALSE)</f>
        <v>KY-CENTRAL</v>
      </c>
    </row>
    <row r="2685" spans="1:14">
      <c r="A2685" s="39" t="s">
        <v>95</v>
      </c>
      <c r="B2685" s="39" t="s">
        <v>96</v>
      </c>
      <c r="C2685" s="39" t="s">
        <v>56</v>
      </c>
      <c r="D2685" s="43">
        <v>43335</v>
      </c>
      <c r="E2685" s="39" t="s">
        <v>35</v>
      </c>
      <c r="F2685" s="39" t="s">
        <v>50</v>
      </c>
      <c r="G2685" s="39" t="s">
        <v>275</v>
      </c>
      <c r="H2685" s="39" t="s">
        <v>2138</v>
      </c>
      <c r="I2685" s="39" t="s">
        <v>99</v>
      </c>
      <c r="J2685" s="44">
        <v>-4790.67</v>
      </c>
      <c r="K2685" s="39" t="s">
        <v>100</v>
      </c>
      <c r="L2685" s="39" t="s">
        <v>60</v>
      </c>
      <c r="M2685" s="39" t="str">
        <f>+VLOOKUP(C2685/1,Map!A:B,2,FALSE)</f>
        <v>Other revenue - late payment charge</v>
      </c>
      <c r="N2685" s="39" t="str">
        <f>+VLOOKUP(L2685/1,Map!E:G,3,FALSE)</f>
        <v>KY-CENTRAL</v>
      </c>
    </row>
    <row r="2686" spans="1:14">
      <c r="A2686" s="39" t="s">
        <v>95</v>
      </c>
      <c r="B2686" s="39" t="s">
        <v>96</v>
      </c>
      <c r="C2686" s="39" t="s">
        <v>56</v>
      </c>
      <c r="D2686" s="43">
        <v>43335</v>
      </c>
      <c r="E2686" s="39" t="s">
        <v>35</v>
      </c>
      <c r="F2686" s="39" t="s">
        <v>50</v>
      </c>
      <c r="G2686" s="39" t="s">
        <v>275</v>
      </c>
      <c r="H2686" s="39" t="s">
        <v>2138</v>
      </c>
      <c r="I2686" s="39" t="s">
        <v>99</v>
      </c>
      <c r="J2686" s="44">
        <v>-29.48</v>
      </c>
      <c r="K2686" s="39" t="s">
        <v>100</v>
      </c>
      <c r="L2686" s="39" t="s">
        <v>64</v>
      </c>
      <c r="M2686" s="39" t="str">
        <f>+VLOOKUP(C2686/1,Map!A:B,2,FALSE)</f>
        <v>Other revenue - late payment charge</v>
      </c>
      <c r="N2686" s="39" t="str">
        <f>+VLOOKUP(L2686/1,Map!E:G,3,FALSE)</f>
        <v>KY-NORTH</v>
      </c>
    </row>
    <row r="2687" spans="1:14">
      <c r="A2687" s="39" t="s">
        <v>95</v>
      </c>
      <c r="B2687" s="39" t="s">
        <v>96</v>
      </c>
      <c r="C2687" s="39" t="s">
        <v>56</v>
      </c>
      <c r="D2687" s="43">
        <v>43319</v>
      </c>
      <c r="E2687" s="39" t="s">
        <v>35</v>
      </c>
      <c r="F2687" s="39" t="s">
        <v>50</v>
      </c>
      <c r="G2687" s="39" t="s">
        <v>275</v>
      </c>
      <c r="H2687" s="39" t="s">
        <v>2139</v>
      </c>
      <c r="I2687" s="39" t="s">
        <v>244</v>
      </c>
      <c r="J2687" s="44">
        <v>2.04</v>
      </c>
      <c r="K2687" s="39" t="s">
        <v>100</v>
      </c>
      <c r="L2687" s="39" t="s">
        <v>60</v>
      </c>
      <c r="M2687" s="39" t="str">
        <f>+VLOOKUP(C2687/1,Map!A:B,2,FALSE)</f>
        <v>Other revenue - late payment charge</v>
      </c>
      <c r="N2687" s="39" t="str">
        <f>+VLOOKUP(L2687/1,Map!E:G,3,FALSE)</f>
        <v>KY-CENTRAL</v>
      </c>
    </row>
    <row r="2688" spans="1:14">
      <c r="A2688" s="39" t="s">
        <v>95</v>
      </c>
      <c r="B2688" s="39" t="s">
        <v>96</v>
      </c>
      <c r="C2688" s="39" t="s">
        <v>56</v>
      </c>
      <c r="D2688" s="43">
        <v>43334</v>
      </c>
      <c r="E2688" s="39" t="s">
        <v>35</v>
      </c>
      <c r="F2688" s="39" t="s">
        <v>50</v>
      </c>
      <c r="G2688" s="39" t="s">
        <v>275</v>
      </c>
      <c r="H2688" s="39" t="s">
        <v>2140</v>
      </c>
      <c r="I2688" s="39" t="s">
        <v>244</v>
      </c>
      <c r="J2688" s="44">
        <v>1.36</v>
      </c>
      <c r="K2688" s="39" t="s">
        <v>100</v>
      </c>
      <c r="L2688" s="39" t="s">
        <v>58</v>
      </c>
      <c r="M2688" s="39" t="str">
        <f>+VLOOKUP(C2688/1,Map!A:B,2,FALSE)</f>
        <v>Other revenue - late payment charge</v>
      </c>
      <c r="N2688" s="39" t="str">
        <f>+VLOOKUP(L2688/1,Map!E:G,3,FALSE)</f>
        <v>KY-CORPORATE</v>
      </c>
    </row>
    <row r="2689" spans="1:14">
      <c r="A2689" s="39" t="s">
        <v>95</v>
      </c>
      <c r="B2689" s="39" t="s">
        <v>96</v>
      </c>
      <c r="C2689" s="39" t="s">
        <v>56</v>
      </c>
      <c r="D2689" s="43">
        <v>43334</v>
      </c>
      <c r="E2689" s="39" t="s">
        <v>35</v>
      </c>
      <c r="F2689" s="39" t="s">
        <v>50</v>
      </c>
      <c r="G2689" s="39" t="s">
        <v>275</v>
      </c>
      <c r="H2689" s="39" t="s">
        <v>2141</v>
      </c>
      <c r="I2689" s="39" t="s">
        <v>244</v>
      </c>
      <c r="J2689" s="44">
        <v>124.98</v>
      </c>
      <c r="K2689" s="39" t="s">
        <v>100</v>
      </c>
      <c r="L2689" s="39" t="s">
        <v>60</v>
      </c>
      <c r="M2689" s="39" t="str">
        <f>+VLOOKUP(C2689/1,Map!A:B,2,FALSE)</f>
        <v>Other revenue - late payment charge</v>
      </c>
      <c r="N2689" s="39" t="str">
        <f>+VLOOKUP(L2689/1,Map!E:G,3,FALSE)</f>
        <v>KY-CENTRAL</v>
      </c>
    </row>
    <row r="2690" spans="1:14">
      <c r="A2690" s="39" t="s">
        <v>95</v>
      </c>
      <c r="B2690" s="39" t="s">
        <v>96</v>
      </c>
      <c r="C2690" s="39" t="s">
        <v>56</v>
      </c>
      <c r="D2690" s="43">
        <v>43319</v>
      </c>
      <c r="E2690" s="39" t="s">
        <v>35</v>
      </c>
      <c r="F2690" s="39" t="s">
        <v>50</v>
      </c>
      <c r="G2690" s="39" t="s">
        <v>275</v>
      </c>
      <c r="H2690" s="39" t="s">
        <v>2142</v>
      </c>
      <c r="I2690" s="39" t="s">
        <v>244</v>
      </c>
      <c r="J2690" s="44">
        <v>1.92</v>
      </c>
      <c r="K2690" s="39" t="s">
        <v>100</v>
      </c>
      <c r="L2690" s="39" t="s">
        <v>60</v>
      </c>
      <c r="M2690" s="39" t="str">
        <f>+VLOOKUP(C2690/1,Map!A:B,2,FALSE)</f>
        <v>Other revenue - late payment charge</v>
      </c>
      <c r="N2690" s="39" t="str">
        <f>+VLOOKUP(L2690/1,Map!E:G,3,FALSE)</f>
        <v>KY-CENTRAL</v>
      </c>
    </row>
    <row r="2691" spans="1:14">
      <c r="A2691" s="39" t="s">
        <v>95</v>
      </c>
      <c r="B2691" s="39" t="s">
        <v>96</v>
      </c>
      <c r="C2691" s="39" t="s">
        <v>56</v>
      </c>
      <c r="D2691" s="43">
        <v>43334</v>
      </c>
      <c r="E2691" s="39" t="s">
        <v>35</v>
      </c>
      <c r="F2691" s="39" t="s">
        <v>50</v>
      </c>
      <c r="G2691" s="39" t="s">
        <v>275</v>
      </c>
      <c r="H2691" s="39" t="s">
        <v>2143</v>
      </c>
      <c r="I2691" s="39" t="s">
        <v>244</v>
      </c>
      <c r="J2691" s="44">
        <v>0.66</v>
      </c>
      <c r="K2691" s="39" t="s">
        <v>100</v>
      </c>
      <c r="L2691" s="39" t="s">
        <v>60</v>
      </c>
      <c r="M2691" s="39" t="str">
        <f>+VLOOKUP(C2691/1,Map!A:B,2,FALSE)</f>
        <v>Other revenue - late payment charge</v>
      </c>
      <c r="N2691" s="39" t="str">
        <f>+VLOOKUP(L2691/1,Map!E:G,3,FALSE)</f>
        <v>KY-CENTRAL</v>
      </c>
    </row>
    <row r="2692" spans="1:14">
      <c r="A2692" s="39" t="s">
        <v>95</v>
      </c>
      <c r="B2692" s="39" t="s">
        <v>96</v>
      </c>
      <c r="C2692" s="39" t="s">
        <v>56</v>
      </c>
      <c r="D2692" s="43">
        <v>43335</v>
      </c>
      <c r="E2692" s="39" t="s">
        <v>35</v>
      </c>
      <c r="F2692" s="39" t="s">
        <v>50</v>
      </c>
      <c r="G2692" s="39" t="s">
        <v>275</v>
      </c>
      <c r="H2692" s="39" t="s">
        <v>2144</v>
      </c>
      <c r="I2692" s="39" t="s">
        <v>244</v>
      </c>
      <c r="J2692" s="44">
        <v>0.99</v>
      </c>
      <c r="K2692" s="39" t="s">
        <v>100</v>
      </c>
      <c r="L2692" s="39" t="s">
        <v>60</v>
      </c>
      <c r="M2692" s="39" t="str">
        <f>+VLOOKUP(C2692/1,Map!A:B,2,FALSE)</f>
        <v>Other revenue - late payment charge</v>
      </c>
      <c r="N2692" s="39" t="str">
        <f>+VLOOKUP(L2692/1,Map!E:G,3,FALSE)</f>
        <v>KY-CENTRAL</v>
      </c>
    </row>
    <row r="2693" spans="1:14">
      <c r="A2693" s="39" t="s">
        <v>95</v>
      </c>
      <c r="B2693" s="39" t="s">
        <v>96</v>
      </c>
      <c r="C2693" s="39" t="s">
        <v>56</v>
      </c>
      <c r="D2693" s="43">
        <v>43335</v>
      </c>
      <c r="E2693" s="39" t="s">
        <v>35</v>
      </c>
      <c r="F2693" s="39" t="s">
        <v>50</v>
      </c>
      <c r="G2693" s="39" t="s">
        <v>275</v>
      </c>
      <c r="H2693" s="39" t="s">
        <v>2145</v>
      </c>
      <c r="I2693" s="39" t="s">
        <v>244</v>
      </c>
      <c r="J2693" s="44">
        <v>79.819999999999993</v>
      </c>
      <c r="K2693" s="39" t="s">
        <v>100</v>
      </c>
      <c r="L2693" s="39" t="s">
        <v>60</v>
      </c>
      <c r="M2693" s="39" t="str">
        <f>+VLOOKUP(C2693/1,Map!A:B,2,FALSE)</f>
        <v>Other revenue - late payment charge</v>
      </c>
      <c r="N2693" s="39" t="str">
        <f>+VLOOKUP(L2693/1,Map!E:G,3,FALSE)</f>
        <v>KY-CENTRAL</v>
      </c>
    </row>
    <row r="2694" spans="1:14">
      <c r="A2694" s="39" t="s">
        <v>95</v>
      </c>
      <c r="B2694" s="39" t="s">
        <v>96</v>
      </c>
      <c r="C2694" s="39" t="s">
        <v>56</v>
      </c>
      <c r="D2694" s="43">
        <v>43334</v>
      </c>
      <c r="E2694" s="39" t="s">
        <v>35</v>
      </c>
      <c r="F2694" s="39" t="s">
        <v>50</v>
      </c>
      <c r="G2694" s="39" t="s">
        <v>275</v>
      </c>
      <c r="H2694" s="39" t="s">
        <v>2146</v>
      </c>
      <c r="I2694" s="39" t="s">
        <v>99</v>
      </c>
      <c r="J2694" s="44">
        <v>-1.1499999999999999</v>
      </c>
      <c r="K2694" s="39" t="s">
        <v>100</v>
      </c>
      <c r="L2694" s="39" t="s">
        <v>60</v>
      </c>
      <c r="M2694" s="39" t="str">
        <f>+VLOOKUP(C2694/1,Map!A:B,2,FALSE)</f>
        <v>Other revenue - late payment charge</v>
      </c>
      <c r="N2694" s="39" t="str">
        <f>+VLOOKUP(L2694/1,Map!E:G,3,FALSE)</f>
        <v>KY-CENTRAL</v>
      </c>
    </row>
    <row r="2695" spans="1:14">
      <c r="A2695" s="39" t="s">
        <v>95</v>
      </c>
      <c r="B2695" s="39" t="s">
        <v>96</v>
      </c>
      <c r="C2695" s="39" t="s">
        <v>56</v>
      </c>
      <c r="D2695" s="43">
        <v>43335</v>
      </c>
      <c r="E2695" s="39" t="s">
        <v>35</v>
      </c>
      <c r="F2695" s="39" t="s">
        <v>50</v>
      </c>
      <c r="G2695" s="39" t="s">
        <v>275</v>
      </c>
      <c r="H2695" s="39" t="s">
        <v>2147</v>
      </c>
      <c r="I2695" s="39" t="s">
        <v>99</v>
      </c>
      <c r="J2695" s="44">
        <v>-1.67</v>
      </c>
      <c r="K2695" s="39" t="s">
        <v>100</v>
      </c>
      <c r="L2695" s="39" t="s">
        <v>58</v>
      </c>
      <c r="M2695" s="39" t="str">
        <f>+VLOOKUP(C2695/1,Map!A:B,2,FALSE)</f>
        <v>Other revenue - late payment charge</v>
      </c>
      <c r="N2695" s="39" t="str">
        <f>+VLOOKUP(L2695/1,Map!E:G,3,FALSE)</f>
        <v>KY-CORPORATE</v>
      </c>
    </row>
    <row r="2696" spans="1:14">
      <c r="A2696" s="39" t="s">
        <v>95</v>
      </c>
      <c r="B2696" s="39" t="s">
        <v>96</v>
      </c>
      <c r="C2696" s="39" t="s">
        <v>56</v>
      </c>
      <c r="D2696" s="43">
        <v>43335</v>
      </c>
      <c r="E2696" s="39" t="s">
        <v>35</v>
      </c>
      <c r="F2696" s="39" t="s">
        <v>50</v>
      </c>
      <c r="G2696" s="39" t="s">
        <v>275</v>
      </c>
      <c r="H2696" s="39" t="s">
        <v>2147</v>
      </c>
      <c r="I2696" s="39" t="s">
        <v>99</v>
      </c>
      <c r="J2696" s="44">
        <v>-74.569999999999993</v>
      </c>
      <c r="K2696" s="39" t="s">
        <v>100</v>
      </c>
      <c r="L2696" s="39" t="s">
        <v>60</v>
      </c>
      <c r="M2696" s="39" t="str">
        <f>+VLOOKUP(C2696/1,Map!A:B,2,FALSE)</f>
        <v>Other revenue - late payment charge</v>
      </c>
      <c r="N2696" s="39" t="str">
        <f>+VLOOKUP(L2696/1,Map!E:G,3,FALSE)</f>
        <v>KY-CENTRAL</v>
      </c>
    </row>
    <row r="2697" spans="1:14">
      <c r="A2697" s="39" t="s">
        <v>95</v>
      </c>
      <c r="B2697" s="39" t="s">
        <v>96</v>
      </c>
      <c r="C2697" s="39" t="s">
        <v>56</v>
      </c>
      <c r="D2697" s="43">
        <v>43335</v>
      </c>
      <c r="E2697" s="39" t="s">
        <v>35</v>
      </c>
      <c r="F2697" s="39" t="s">
        <v>50</v>
      </c>
      <c r="G2697" s="39" t="s">
        <v>275</v>
      </c>
      <c r="H2697" s="39" t="s">
        <v>2148</v>
      </c>
      <c r="I2697" s="39" t="s">
        <v>244</v>
      </c>
      <c r="J2697" s="44">
        <v>40.51</v>
      </c>
      <c r="K2697" s="39" t="s">
        <v>100</v>
      </c>
      <c r="L2697" s="39" t="s">
        <v>60</v>
      </c>
      <c r="M2697" s="39" t="str">
        <f>+VLOOKUP(C2697/1,Map!A:B,2,FALSE)</f>
        <v>Other revenue - late payment charge</v>
      </c>
      <c r="N2697" s="39" t="str">
        <f>+VLOOKUP(L2697/1,Map!E:G,3,FALSE)</f>
        <v>KY-CENTRAL</v>
      </c>
    </row>
    <row r="2698" spans="1:14">
      <c r="A2698" s="39" t="s">
        <v>95</v>
      </c>
      <c r="B2698" s="39" t="s">
        <v>96</v>
      </c>
      <c r="C2698" s="39" t="s">
        <v>56</v>
      </c>
      <c r="D2698" s="43">
        <v>43336</v>
      </c>
      <c r="E2698" s="39" t="s">
        <v>35</v>
      </c>
      <c r="F2698" s="39" t="s">
        <v>50</v>
      </c>
      <c r="G2698" s="39" t="s">
        <v>275</v>
      </c>
      <c r="H2698" s="39" t="s">
        <v>2149</v>
      </c>
      <c r="I2698" s="39" t="s">
        <v>99</v>
      </c>
      <c r="J2698" s="44">
        <v>-2.93</v>
      </c>
      <c r="K2698" s="39" t="s">
        <v>100</v>
      </c>
      <c r="L2698" s="39" t="s">
        <v>58</v>
      </c>
      <c r="M2698" s="39" t="str">
        <f>+VLOOKUP(C2698/1,Map!A:B,2,FALSE)</f>
        <v>Other revenue - late payment charge</v>
      </c>
      <c r="N2698" s="39" t="str">
        <f>+VLOOKUP(L2698/1,Map!E:G,3,FALSE)</f>
        <v>KY-CORPORATE</v>
      </c>
    </row>
    <row r="2699" spans="1:14">
      <c r="A2699" s="39" t="s">
        <v>95</v>
      </c>
      <c r="B2699" s="39" t="s">
        <v>96</v>
      </c>
      <c r="C2699" s="39" t="s">
        <v>56</v>
      </c>
      <c r="D2699" s="43">
        <v>43336</v>
      </c>
      <c r="E2699" s="39" t="s">
        <v>35</v>
      </c>
      <c r="F2699" s="39" t="s">
        <v>50</v>
      </c>
      <c r="G2699" s="39" t="s">
        <v>275</v>
      </c>
      <c r="H2699" s="39" t="s">
        <v>2149</v>
      </c>
      <c r="I2699" s="39" t="s">
        <v>99</v>
      </c>
      <c r="J2699" s="44">
        <v>-4369.59</v>
      </c>
      <c r="K2699" s="39" t="s">
        <v>100</v>
      </c>
      <c r="L2699" s="39" t="s">
        <v>60</v>
      </c>
      <c r="M2699" s="39" t="str">
        <f>+VLOOKUP(C2699/1,Map!A:B,2,FALSE)</f>
        <v>Other revenue - late payment charge</v>
      </c>
      <c r="N2699" s="39" t="str">
        <f>+VLOOKUP(L2699/1,Map!E:G,3,FALSE)</f>
        <v>KY-CENTRAL</v>
      </c>
    </row>
    <row r="2700" spans="1:14">
      <c r="A2700" s="39" t="s">
        <v>95</v>
      </c>
      <c r="B2700" s="39" t="s">
        <v>96</v>
      </c>
      <c r="C2700" s="39" t="s">
        <v>56</v>
      </c>
      <c r="D2700" s="43">
        <v>43336</v>
      </c>
      <c r="E2700" s="39" t="s">
        <v>35</v>
      </c>
      <c r="F2700" s="39" t="s">
        <v>50</v>
      </c>
      <c r="G2700" s="39" t="s">
        <v>275</v>
      </c>
      <c r="H2700" s="39" t="s">
        <v>2149</v>
      </c>
      <c r="I2700" s="39" t="s">
        <v>99</v>
      </c>
      <c r="J2700" s="44">
        <v>-119.87</v>
      </c>
      <c r="K2700" s="39" t="s">
        <v>100</v>
      </c>
      <c r="L2700" s="39" t="s">
        <v>62</v>
      </c>
      <c r="M2700" s="39" t="str">
        <f>+VLOOKUP(C2700/1,Map!A:B,2,FALSE)</f>
        <v>Other revenue - late payment charge</v>
      </c>
      <c r="N2700" s="39" t="str">
        <f>+VLOOKUP(L2700/1,Map!E:G,3,FALSE)</f>
        <v>KY- E ROCKCASTE WTR</v>
      </c>
    </row>
    <row r="2701" spans="1:14">
      <c r="A2701" s="39" t="s">
        <v>95</v>
      </c>
      <c r="B2701" s="39" t="s">
        <v>96</v>
      </c>
      <c r="C2701" s="39" t="s">
        <v>56</v>
      </c>
      <c r="D2701" s="43">
        <v>43336</v>
      </c>
      <c r="E2701" s="39" t="s">
        <v>35</v>
      </c>
      <c r="F2701" s="39" t="s">
        <v>50</v>
      </c>
      <c r="G2701" s="39" t="s">
        <v>275</v>
      </c>
      <c r="H2701" s="39" t="s">
        <v>2149</v>
      </c>
      <c r="I2701" s="39" t="s">
        <v>99</v>
      </c>
      <c r="J2701" s="44">
        <v>-14</v>
      </c>
      <c r="K2701" s="39" t="s">
        <v>100</v>
      </c>
      <c r="L2701" s="39" t="s">
        <v>64</v>
      </c>
      <c r="M2701" s="39" t="str">
        <f>+VLOOKUP(C2701/1,Map!A:B,2,FALSE)</f>
        <v>Other revenue - late payment charge</v>
      </c>
      <c r="N2701" s="39" t="str">
        <f>+VLOOKUP(L2701/1,Map!E:G,3,FALSE)</f>
        <v>KY-NORTH</v>
      </c>
    </row>
    <row r="2702" spans="1:14">
      <c r="A2702" s="39" t="s">
        <v>95</v>
      </c>
      <c r="B2702" s="39" t="s">
        <v>96</v>
      </c>
      <c r="C2702" s="39" t="s">
        <v>56</v>
      </c>
      <c r="D2702" s="43">
        <v>43319</v>
      </c>
      <c r="E2702" s="39" t="s">
        <v>35</v>
      </c>
      <c r="F2702" s="39" t="s">
        <v>50</v>
      </c>
      <c r="G2702" s="39" t="s">
        <v>275</v>
      </c>
      <c r="H2702" s="39" t="s">
        <v>2150</v>
      </c>
      <c r="I2702" s="39" t="s">
        <v>244</v>
      </c>
      <c r="J2702" s="44">
        <v>5.36</v>
      </c>
      <c r="K2702" s="39" t="s">
        <v>100</v>
      </c>
      <c r="L2702" s="39" t="s">
        <v>60</v>
      </c>
      <c r="M2702" s="39" t="str">
        <f>+VLOOKUP(C2702/1,Map!A:B,2,FALSE)</f>
        <v>Other revenue - late payment charge</v>
      </c>
      <c r="N2702" s="39" t="str">
        <f>+VLOOKUP(L2702/1,Map!E:G,3,FALSE)</f>
        <v>KY-CENTRAL</v>
      </c>
    </row>
    <row r="2703" spans="1:14">
      <c r="A2703" s="39" t="s">
        <v>95</v>
      </c>
      <c r="B2703" s="39" t="s">
        <v>96</v>
      </c>
      <c r="C2703" s="39" t="s">
        <v>56</v>
      </c>
      <c r="D2703" s="43">
        <v>43335</v>
      </c>
      <c r="E2703" s="39" t="s">
        <v>35</v>
      </c>
      <c r="F2703" s="39" t="s">
        <v>50</v>
      </c>
      <c r="G2703" s="39" t="s">
        <v>275</v>
      </c>
      <c r="H2703" s="39" t="s">
        <v>2151</v>
      </c>
      <c r="I2703" s="39" t="s">
        <v>244</v>
      </c>
      <c r="J2703" s="44">
        <v>65.2</v>
      </c>
      <c r="K2703" s="39" t="s">
        <v>100</v>
      </c>
      <c r="L2703" s="39" t="s">
        <v>60</v>
      </c>
      <c r="M2703" s="39" t="str">
        <f>+VLOOKUP(C2703/1,Map!A:B,2,FALSE)</f>
        <v>Other revenue - late payment charge</v>
      </c>
      <c r="N2703" s="39" t="str">
        <f>+VLOOKUP(L2703/1,Map!E:G,3,FALSE)</f>
        <v>KY-CENTRAL</v>
      </c>
    </row>
    <row r="2704" spans="1:14">
      <c r="A2704" s="39" t="s">
        <v>95</v>
      </c>
      <c r="B2704" s="39" t="s">
        <v>96</v>
      </c>
      <c r="C2704" s="39" t="s">
        <v>56</v>
      </c>
      <c r="D2704" s="43">
        <v>43336</v>
      </c>
      <c r="E2704" s="39" t="s">
        <v>35</v>
      </c>
      <c r="F2704" s="39" t="s">
        <v>50</v>
      </c>
      <c r="G2704" s="39" t="s">
        <v>275</v>
      </c>
      <c r="H2704" s="39" t="s">
        <v>2152</v>
      </c>
      <c r="I2704" s="39" t="s">
        <v>244</v>
      </c>
      <c r="J2704" s="44">
        <v>1.24</v>
      </c>
      <c r="K2704" s="39" t="s">
        <v>100</v>
      </c>
      <c r="L2704" s="39" t="s">
        <v>60</v>
      </c>
      <c r="M2704" s="39" t="str">
        <f>+VLOOKUP(C2704/1,Map!A:B,2,FALSE)</f>
        <v>Other revenue - late payment charge</v>
      </c>
      <c r="N2704" s="39" t="str">
        <f>+VLOOKUP(L2704/1,Map!E:G,3,FALSE)</f>
        <v>KY-CENTRAL</v>
      </c>
    </row>
    <row r="2705" spans="1:14">
      <c r="A2705" s="39" t="s">
        <v>95</v>
      </c>
      <c r="B2705" s="39" t="s">
        <v>96</v>
      </c>
      <c r="C2705" s="39" t="s">
        <v>56</v>
      </c>
      <c r="D2705" s="43">
        <v>43336</v>
      </c>
      <c r="E2705" s="39" t="s">
        <v>35</v>
      </c>
      <c r="F2705" s="39" t="s">
        <v>50</v>
      </c>
      <c r="G2705" s="39" t="s">
        <v>275</v>
      </c>
      <c r="H2705" s="39" t="s">
        <v>2153</v>
      </c>
      <c r="I2705" s="39" t="s">
        <v>244</v>
      </c>
      <c r="J2705" s="44">
        <v>43.59</v>
      </c>
      <c r="K2705" s="39" t="s">
        <v>100</v>
      </c>
      <c r="L2705" s="39" t="s">
        <v>60</v>
      </c>
      <c r="M2705" s="39" t="str">
        <f>+VLOOKUP(C2705/1,Map!A:B,2,FALSE)</f>
        <v>Other revenue - late payment charge</v>
      </c>
      <c r="N2705" s="39" t="str">
        <f>+VLOOKUP(L2705/1,Map!E:G,3,FALSE)</f>
        <v>KY-CENTRAL</v>
      </c>
    </row>
    <row r="2706" spans="1:14">
      <c r="A2706" s="39" t="s">
        <v>95</v>
      </c>
      <c r="B2706" s="39" t="s">
        <v>96</v>
      </c>
      <c r="C2706" s="39" t="s">
        <v>56</v>
      </c>
      <c r="D2706" s="43">
        <v>43325</v>
      </c>
      <c r="E2706" s="39" t="s">
        <v>35</v>
      </c>
      <c r="F2706" s="39" t="s">
        <v>50</v>
      </c>
      <c r="G2706" s="39" t="s">
        <v>275</v>
      </c>
      <c r="H2706" s="39" t="s">
        <v>2154</v>
      </c>
      <c r="I2706" s="39" t="s">
        <v>244</v>
      </c>
      <c r="J2706" s="44">
        <v>65.16</v>
      </c>
      <c r="K2706" s="39" t="s">
        <v>100</v>
      </c>
      <c r="L2706" s="39" t="s">
        <v>60</v>
      </c>
      <c r="M2706" s="39" t="str">
        <f>+VLOOKUP(C2706/1,Map!A:B,2,FALSE)</f>
        <v>Other revenue - late payment charge</v>
      </c>
      <c r="N2706" s="39" t="str">
        <f>+VLOOKUP(L2706/1,Map!E:G,3,FALSE)</f>
        <v>KY-CENTRAL</v>
      </c>
    </row>
    <row r="2707" spans="1:14">
      <c r="A2707" s="39" t="s">
        <v>95</v>
      </c>
      <c r="B2707" s="39" t="s">
        <v>96</v>
      </c>
      <c r="C2707" s="39" t="s">
        <v>56</v>
      </c>
      <c r="D2707" s="43">
        <v>43326</v>
      </c>
      <c r="E2707" s="39" t="s">
        <v>35</v>
      </c>
      <c r="F2707" s="39" t="s">
        <v>50</v>
      </c>
      <c r="G2707" s="39" t="s">
        <v>275</v>
      </c>
      <c r="H2707" s="39" t="s">
        <v>2155</v>
      </c>
      <c r="I2707" s="39" t="s">
        <v>244</v>
      </c>
      <c r="J2707" s="44">
        <v>2626.23</v>
      </c>
      <c r="K2707" s="39" t="s">
        <v>100</v>
      </c>
      <c r="L2707" s="39" t="s">
        <v>60</v>
      </c>
      <c r="M2707" s="39" t="str">
        <f>+VLOOKUP(C2707/1,Map!A:B,2,FALSE)</f>
        <v>Other revenue - late payment charge</v>
      </c>
      <c r="N2707" s="39" t="str">
        <f>+VLOOKUP(L2707/1,Map!E:G,3,FALSE)</f>
        <v>KY-CENTRAL</v>
      </c>
    </row>
    <row r="2708" spans="1:14">
      <c r="A2708" s="39" t="s">
        <v>95</v>
      </c>
      <c r="B2708" s="39" t="s">
        <v>96</v>
      </c>
      <c r="C2708" s="39" t="s">
        <v>56</v>
      </c>
      <c r="D2708" s="43">
        <v>43332</v>
      </c>
      <c r="E2708" s="39" t="s">
        <v>35</v>
      </c>
      <c r="F2708" s="39" t="s">
        <v>50</v>
      </c>
      <c r="G2708" s="39" t="s">
        <v>275</v>
      </c>
      <c r="H2708" s="39" t="s">
        <v>2156</v>
      </c>
      <c r="I2708" s="39" t="s">
        <v>244</v>
      </c>
      <c r="J2708" s="44">
        <v>27.55</v>
      </c>
      <c r="K2708" s="39" t="s">
        <v>100</v>
      </c>
      <c r="L2708" s="39" t="s">
        <v>60</v>
      </c>
      <c r="M2708" s="39" t="str">
        <f>+VLOOKUP(C2708/1,Map!A:B,2,FALSE)</f>
        <v>Other revenue - late payment charge</v>
      </c>
      <c r="N2708" s="39" t="str">
        <f>+VLOOKUP(L2708/1,Map!E:G,3,FALSE)</f>
        <v>KY-CENTRAL</v>
      </c>
    </row>
    <row r="2709" spans="1:14">
      <c r="A2709" s="39" t="s">
        <v>95</v>
      </c>
      <c r="B2709" s="39" t="s">
        <v>96</v>
      </c>
      <c r="C2709" s="39" t="s">
        <v>56</v>
      </c>
      <c r="D2709" s="43">
        <v>43333</v>
      </c>
      <c r="E2709" s="39" t="s">
        <v>35</v>
      </c>
      <c r="F2709" s="39" t="s">
        <v>50</v>
      </c>
      <c r="G2709" s="39" t="s">
        <v>275</v>
      </c>
      <c r="H2709" s="39" t="s">
        <v>2157</v>
      </c>
      <c r="I2709" s="39" t="s">
        <v>244</v>
      </c>
      <c r="J2709" s="44">
        <v>2.17</v>
      </c>
      <c r="K2709" s="39" t="s">
        <v>100</v>
      </c>
      <c r="L2709" s="39" t="s">
        <v>60</v>
      </c>
      <c r="M2709" s="39" t="str">
        <f>+VLOOKUP(C2709/1,Map!A:B,2,FALSE)</f>
        <v>Other revenue - late payment charge</v>
      </c>
      <c r="N2709" s="39" t="str">
        <f>+VLOOKUP(L2709/1,Map!E:G,3,FALSE)</f>
        <v>KY-CENTRAL</v>
      </c>
    </row>
    <row r="2710" spans="1:14">
      <c r="A2710" s="39" t="s">
        <v>95</v>
      </c>
      <c r="B2710" s="39" t="s">
        <v>96</v>
      </c>
      <c r="C2710" s="39" t="s">
        <v>56</v>
      </c>
      <c r="D2710" s="43">
        <v>43335</v>
      </c>
      <c r="E2710" s="39" t="s">
        <v>35</v>
      </c>
      <c r="F2710" s="39" t="s">
        <v>50</v>
      </c>
      <c r="G2710" s="39" t="s">
        <v>275</v>
      </c>
      <c r="H2710" s="39" t="s">
        <v>2158</v>
      </c>
      <c r="I2710" s="39" t="s">
        <v>244</v>
      </c>
      <c r="J2710" s="44">
        <v>2.21</v>
      </c>
      <c r="K2710" s="39" t="s">
        <v>100</v>
      </c>
      <c r="L2710" s="39" t="s">
        <v>60</v>
      </c>
      <c r="M2710" s="39" t="str">
        <f>+VLOOKUP(C2710/1,Map!A:B,2,FALSE)</f>
        <v>Other revenue - late payment charge</v>
      </c>
      <c r="N2710" s="39" t="str">
        <f>+VLOOKUP(L2710/1,Map!E:G,3,FALSE)</f>
        <v>KY-CENTRAL</v>
      </c>
    </row>
    <row r="2711" spans="1:14">
      <c r="A2711" s="39" t="s">
        <v>95</v>
      </c>
      <c r="B2711" s="39" t="s">
        <v>96</v>
      </c>
      <c r="C2711" s="39" t="s">
        <v>56</v>
      </c>
      <c r="D2711" s="43">
        <v>43335</v>
      </c>
      <c r="E2711" s="39" t="s">
        <v>35</v>
      </c>
      <c r="F2711" s="39" t="s">
        <v>50</v>
      </c>
      <c r="G2711" s="39" t="s">
        <v>275</v>
      </c>
      <c r="H2711" s="39" t="s">
        <v>2159</v>
      </c>
      <c r="I2711" s="39" t="s">
        <v>99</v>
      </c>
      <c r="J2711" s="44">
        <v>-3.8</v>
      </c>
      <c r="K2711" s="39" t="s">
        <v>100</v>
      </c>
      <c r="L2711" s="39" t="s">
        <v>60</v>
      </c>
      <c r="M2711" s="39" t="str">
        <f>+VLOOKUP(C2711/1,Map!A:B,2,FALSE)</f>
        <v>Other revenue - late payment charge</v>
      </c>
      <c r="N2711" s="39" t="str">
        <f>+VLOOKUP(L2711/1,Map!E:G,3,FALSE)</f>
        <v>KY-CENTRAL</v>
      </c>
    </row>
    <row r="2712" spans="1:14">
      <c r="A2712" s="39" t="s">
        <v>95</v>
      </c>
      <c r="B2712" s="39" t="s">
        <v>96</v>
      </c>
      <c r="C2712" s="39" t="s">
        <v>56</v>
      </c>
      <c r="D2712" s="43">
        <v>43336</v>
      </c>
      <c r="E2712" s="39" t="s">
        <v>35</v>
      </c>
      <c r="F2712" s="39" t="s">
        <v>50</v>
      </c>
      <c r="G2712" s="39" t="s">
        <v>275</v>
      </c>
      <c r="H2712" s="39" t="s">
        <v>2160</v>
      </c>
      <c r="I2712" s="39" t="s">
        <v>99</v>
      </c>
      <c r="J2712" s="44">
        <v>-70.27</v>
      </c>
      <c r="K2712" s="39" t="s">
        <v>100</v>
      </c>
      <c r="L2712" s="39" t="s">
        <v>60</v>
      </c>
      <c r="M2712" s="39" t="str">
        <f>+VLOOKUP(C2712/1,Map!A:B,2,FALSE)</f>
        <v>Other revenue - late payment charge</v>
      </c>
      <c r="N2712" s="39" t="str">
        <f>+VLOOKUP(L2712/1,Map!E:G,3,FALSE)</f>
        <v>KY-CENTRAL</v>
      </c>
    </row>
    <row r="2713" spans="1:14">
      <c r="A2713" s="39" t="s">
        <v>95</v>
      </c>
      <c r="B2713" s="39" t="s">
        <v>96</v>
      </c>
      <c r="C2713" s="39" t="s">
        <v>56</v>
      </c>
      <c r="D2713" s="43">
        <v>43339</v>
      </c>
      <c r="E2713" s="39" t="s">
        <v>35</v>
      </c>
      <c r="F2713" s="39" t="s">
        <v>50</v>
      </c>
      <c r="G2713" s="39" t="s">
        <v>275</v>
      </c>
      <c r="H2713" s="39" t="s">
        <v>2161</v>
      </c>
      <c r="I2713" s="39" t="s">
        <v>99</v>
      </c>
      <c r="J2713" s="44">
        <v>-25.55</v>
      </c>
      <c r="K2713" s="39" t="s">
        <v>100</v>
      </c>
      <c r="L2713" s="39" t="s">
        <v>62</v>
      </c>
      <c r="M2713" s="39" t="str">
        <f>+VLOOKUP(C2713/1,Map!A:B,2,FALSE)</f>
        <v>Other revenue - late payment charge</v>
      </c>
      <c r="N2713" s="39" t="str">
        <f>+VLOOKUP(L2713/1,Map!E:G,3,FALSE)</f>
        <v>KY- E ROCKCASTE WTR</v>
      </c>
    </row>
    <row r="2714" spans="1:14">
      <c r="A2714" s="39" t="s">
        <v>95</v>
      </c>
      <c r="B2714" s="39" t="s">
        <v>96</v>
      </c>
      <c r="C2714" s="39" t="s">
        <v>56</v>
      </c>
      <c r="D2714" s="43">
        <v>43339</v>
      </c>
      <c r="E2714" s="39" t="s">
        <v>35</v>
      </c>
      <c r="F2714" s="39" t="s">
        <v>50</v>
      </c>
      <c r="G2714" s="39" t="s">
        <v>275</v>
      </c>
      <c r="H2714" s="39" t="s">
        <v>2161</v>
      </c>
      <c r="I2714" s="39" t="s">
        <v>99</v>
      </c>
      <c r="J2714" s="44">
        <v>-2936.15</v>
      </c>
      <c r="K2714" s="39" t="s">
        <v>100</v>
      </c>
      <c r="L2714" s="39" t="s">
        <v>60</v>
      </c>
      <c r="M2714" s="39" t="str">
        <f>+VLOOKUP(C2714/1,Map!A:B,2,FALSE)</f>
        <v>Other revenue - late payment charge</v>
      </c>
      <c r="N2714" s="39" t="str">
        <f>+VLOOKUP(L2714/1,Map!E:G,3,FALSE)</f>
        <v>KY-CENTRAL</v>
      </c>
    </row>
    <row r="2715" spans="1:14">
      <c r="A2715" s="39" t="s">
        <v>95</v>
      </c>
      <c r="B2715" s="39" t="s">
        <v>96</v>
      </c>
      <c r="C2715" s="39" t="s">
        <v>56</v>
      </c>
      <c r="D2715" s="43">
        <v>43339</v>
      </c>
      <c r="E2715" s="39" t="s">
        <v>35</v>
      </c>
      <c r="F2715" s="39" t="s">
        <v>50</v>
      </c>
      <c r="G2715" s="39" t="s">
        <v>275</v>
      </c>
      <c r="H2715" s="39" t="s">
        <v>2161</v>
      </c>
      <c r="I2715" s="39" t="s">
        <v>99</v>
      </c>
      <c r="J2715" s="44">
        <v>-42.37</v>
      </c>
      <c r="K2715" s="39" t="s">
        <v>100</v>
      </c>
      <c r="L2715" s="39" t="s">
        <v>64</v>
      </c>
      <c r="M2715" s="39" t="str">
        <f>+VLOOKUP(C2715/1,Map!A:B,2,FALSE)</f>
        <v>Other revenue - late payment charge</v>
      </c>
      <c r="N2715" s="39" t="str">
        <f>+VLOOKUP(L2715/1,Map!E:G,3,FALSE)</f>
        <v>KY-NORTH</v>
      </c>
    </row>
    <row r="2716" spans="1:14">
      <c r="A2716" s="39" t="s">
        <v>95</v>
      </c>
      <c r="B2716" s="39" t="s">
        <v>96</v>
      </c>
      <c r="C2716" s="39" t="s">
        <v>56</v>
      </c>
      <c r="D2716" s="43">
        <v>43332</v>
      </c>
      <c r="E2716" s="39" t="s">
        <v>35</v>
      </c>
      <c r="F2716" s="39" t="s">
        <v>50</v>
      </c>
      <c r="G2716" s="39" t="s">
        <v>275</v>
      </c>
      <c r="H2716" s="39" t="s">
        <v>2162</v>
      </c>
      <c r="I2716" s="39" t="s">
        <v>244</v>
      </c>
      <c r="J2716" s="44">
        <v>10.95</v>
      </c>
      <c r="K2716" s="39" t="s">
        <v>100</v>
      </c>
      <c r="L2716" s="39" t="s">
        <v>60</v>
      </c>
      <c r="M2716" s="39" t="str">
        <f>+VLOOKUP(C2716/1,Map!A:B,2,FALSE)</f>
        <v>Other revenue - late payment charge</v>
      </c>
      <c r="N2716" s="39" t="str">
        <f>+VLOOKUP(L2716/1,Map!E:G,3,FALSE)</f>
        <v>KY-CENTRAL</v>
      </c>
    </row>
    <row r="2717" spans="1:14">
      <c r="A2717" s="39" t="s">
        <v>95</v>
      </c>
      <c r="B2717" s="39" t="s">
        <v>96</v>
      </c>
      <c r="C2717" s="39" t="s">
        <v>56</v>
      </c>
      <c r="D2717" s="43">
        <v>43325</v>
      </c>
      <c r="E2717" s="39" t="s">
        <v>35</v>
      </c>
      <c r="F2717" s="39" t="s">
        <v>50</v>
      </c>
      <c r="G2717" s="39" t="s">
        <v>275</v>
      </c>
      <c r="H2717" s="39" t="s">
        <v>2163</v>
      </c>
      <c r="I2717" s="39" t="s">
        <v>244</v>
      </c>
      <c r="J2717" s="44">
        <v>10.26</v>
      </c>
      <c r="K2717" s="39" t="s">
        <v>100</v>
      </c>
      <c r="L2717" s="39" t="s">
        <v>66</v>
      </c>
      <c r="M2717" s="39" t="str">
        <f>+VLOOKUP(C2717/1,Map!A:B,2,FALSE)</f>
        <v>Other revenue - late payment charge</v>
      </c>
      <c r="N2717" s="39" t="str">
        <f>+VLOOKUP(L2717/1,Map!E:G,3,FALSE)</f>
        <v>KY-OWENTON WW</v>
      </c>
    </row>
    <row r="2718" spans="1:14">
      <c r="A2718" s="39" t="s">
        <v>95</v>
      </c>
      <c r="B2718" s="39" t="s">
        <v>96</v>
      </c>
      <c r="C2718" s="39" t="s">
        <v>56</v>
      </c>
      <c r="D2718" s="43">
        <v>43332</v>
      </c>
      <c r="E2718" s="39" t="s">
        <v>35</v>
      </c>
      <c r="F2718" s="39" t="s">
        <v>50</v>
      </c>
      <c r="G2718" s="39" t="s">
        <v>275</v>
      </c>
      <c r="H2718" s="39" t="s">
        <v>2164</v>
      </c>
      <c r="I2718" s="39" t="s">
        <v>244</v>
      </c>
      <c r="J2718" s="44">
        <v>0.77</v>
      </c>
      <c r="K2718" s="39" t="s">
        <v>100</v>
      </c>
      <c r="L2718" s="39" t="s">
        <v>64</v>
      </c>
      <c r="M2718" s="39" t="str">
        <f>+VLOOKUP(C2718/1,Map!A:B,2,FALSE)</f>
        <v>Other revenue - late payment charge</v>
      </c>
      <c r="N2718" s="39" t="str">
        <f>+VLOOKUP(L2718/1,Map!E:G,3,FALSE)</f>
        <v>KY-NORTH</v>
      </c>
    </row>
    <row r="2719" spans="1:14">
      <c r="A2719" s="39" t="s">
        <v>95</v>
      </c>
      <c r="B2719" s="39" t="s">
        <v>96</v>
      </c>
      <c r="C2719" s="39" t="s">
        <v>56</v>
      </c>
      <c r="D2719" s="43">
        <v>43336</v>
      </c>
      <c r="E2719" s="39" t="s">
        <v>35</v>
      </c>
      <c r="F2719" s="39" t="s">
        <v>50</v>
      </c>
      <c r="G2719" s="39" t="s">
        <v>275</v>
      </c>
      <c r="H2719" s="39" t="s">
        <v>2165</v>
      </c>
      <c r="I2719" s="39" t="s">
        <v>244</v>
      </c>
      <c r="J2719" s="44">
        <v>1.73</v>
      </c>
      <c r="K2719" s="39" t="s">
        <v>100</v>
      </c>
      <c r="L2719" s="39" t="s">
        <v>60</v>
      </c>
      <c r="M2719" s="39" t="str">
        <f>+VLOOKUP(C2719/1,Map!A:B,2,FALSE)</f>
        <v>Other revenue - late payment charge</v>
      </c>
      <c r="N2719" s="39" t="str">
        <f>+VLOOKUP(L2719/1,Map!E:G,3,FALSE)</f>
        <v>KY-CENTRAL</v>
      </c>
    </row>
    <row r="2720" spans="1:14">
      <c r="A2720" s="39" t="s">
        <v>95</v>
      </c>
      <c r="B2720" s="39" t="s">
        <v>96</v>
      </c>
      <c r="C2720" s="39" t="s">
        <v>56</v>
      </c>
      <c r="D2720" s="43">
        <v>43336</v>
      </c>
      <c r="E2720" s="39" t="s">
        <v>35</v>
      </c>
      <c r="F2720" s="39" t="s">
        <v>50</v>
      </c>
      <c r="G2720" s="39" t="s">
        <v>275</v>
      </c>
      <c r="H2720" s="39" t="s">
        <v>2166</v>
      </c>
      <c r="I2720" s="39" t="s">
        <v>244</v>
      </c>
      <c r="J2720" s="44">
        <v>3.49</v>
      </c>
      <c r="K2720" s="39" t="s">
        <v>100</v>
      </c>
      <c r="L2720" s="39" t="s">
        <v>64</v>
      </c>
      <c r="M2720" s="39" t="str">
        <f>+VLOOKUP(C2720/1,Map!A:B,2,FALSE)</f>
        <v>Other revenue - late payment charge</v>
      </c>
      <c r="N2720" s="39" t="str">
        <f>+VLOOKUP(L2720/1,Map!E:G,3,FALSE)</f>
        <v>KY-NORTH</v>
      </c>
    </row>
    <row r="2721" spans="1:14">
      <c r="A2721" s="39" t="s">
        <v>95</v>
      </c>
      <c r="B2721" s="39" t="s">
        <v>96</v>
      </c>
      <c r="C2721" s="39" t="s">
        <v>56</v>
      </c>
      <c r="D2721" s="43">
        <v>43336</v>
      </c>
      <c r="E2721" s="39" t="s">
        <v>35</v>
      </c>
      <c r="F2721" s="39" t="s">
        <v>50</v>
      </c>
      <c r="G2721" s="39" t="s">
        <v>275</v>
      </c>
      <c r="H2721" s="39" t="s">
        <v>2167</v>
      </c>
      <c r="I2721" s="39" t="s">
        <v>244</v>
      </c>
      <c r="J2721" s="44">
        <v>26.81</v>
      </c>
      <c r="K2721" s="39" t="s">
        <v>100</v>
      </c>
      <c r="L2721" s="39" t="s">
        <v>66</v>
      </c>
      <c r="M2721" s="39" t="str">
        <f>+VLOOKUP(C2721/1,Map!A:B,2,FALSE)</f>
        <v>Other revenue - late payment charge</v>
      </c>
      <c r="N2721" s="39" t="str">
        <f>+VLOOKUP(L2721/1,Map!E:G,3,FALSE)</f>
        <v>KY-OWENTON WW</v>
      </c>
    </row>
    <row r="2722" spans="1:14">
      <c r="A2722" s="39" t="s">
        <v>95</v>
      </c>
      <c r="B2722" s="39" t="s">
        <v>96</v>
      </c>
      <c r="C2722" s="39" t="s">
        <v>56</v>
      </c>
      <c r="D2722" s="43">
        <v>43336</v>
      </c>
      <c r="E2722" s="39" t="s">
        <v>35</v>
      </c>
      <c r="F2722" s="39" t="s">
        <v>50</v>
      </c>
      <c r="G2722" s="39" t="s">
        <v>275</v>
      </c>
      <c r="H2722" s="39" t="s">
        <v>2167</v>
      </c>
      <c r="I2722" s="39" t="s">
        <v>244</v>
      </c>
      <c r="J2722" s="44">
        <v>56.93</v>
      </c>
      <c r="K2722" s="39" t="s">
        <v>100</v>
      </c>
      <c r="L2722" s="39" t="s">
        <v>60</v>
      </c>
      <c r="M2722" s="39" t="str">
        <f>+VLOOKUP(C2722/1,Map!A:B,2,FALSE)</f>
        <v>Other revenue - late payment charge</v>
      </c>
      <c r="N2722" s="39" t="str">
        <f>+VLOOKUP(L2722/1,Map!E:G,3,FALSE)</f>
        <v>KY-CENTRAL</v>
      </c>
    </row>
    <row r="2723" spans="1:14">
      <c r="A2723" s="39" t="s">
        <v>95</v>
      </c>
      <c r="B2723" s="39" t="s">
        <v>96</v>
      </c>
      <c r="C2723" s="39" t="s">
        <v>56</v>
      </c>
      <c r="D2723" s="43">
        <v>43337</v>
      </c>
      <c r="E2723" s="39" t="s">
        <v>35</v>
      </c>
      <c r="F2723" s="39" t="s">
        <v>50</v>
      </c>
      <c r="G2723" s="39" t="s">
        <v>275</v>
      </c>
      <c r="H2723" s="39" t="s">
        <v>2168</v>
      </c>
      <c r="I2723" s="39" t="s">
        <v>244</v>
      </c>
      <c r="J2723" s="44">
        <v>229.74</v>
      </c>
      <c r="K2723" s="39" t="s">
        <v>100</v>
      </c>
      <c r="L2723" s="39" t="s">
        <v>60</v>
      </c>
      <c r="M2723" s="39" t="str">
        <f>+VLOOKUP(C2723/1,Map!A:B,2,FALSE)</f>
        <v>Other revenue - late payment charge</v>
      </c>
      <c r="N2723" s="39" t="str">
        <f>+VLOOKUP(L2723/1,Map!E:G,3,FALSE)</f>
        <v>KY-CENTRAL</v>
      </c>
    </row>
    <row r="2724" spans="1:14">
      <c r="A2724" s="39" t="s">
        <v>95</v>
      </c>
      <c r="B2724" s="39" t="s">
        <v>96</v>
      </c>
      <c r="C2724" s="39" t="s">
        <v>56</v>
      </c>
      <c r="D2724" s="43">
        <v>43339</v>
      </c>
      <c r="E2724" s="39" t="s">
        <v>35</v>
      </c>
      <c r="F2724" s="39" t="s">
        <v>50</v>
      </c>
      <c r="G2724" s="39" t="s">
        <v>275</v>
      </c>
      <c r="H2724" s="39" t="s">
        <v>2169</v>
      </c>
      <c r="I2724" s="39" t="s">
        <v>244</v>
      </c>
      <c r="J2724" s="44">
        <v>63.17</v>
      </c>
      <c r="K2724" s="39" t="s">
        <v>100</v>
      </c>
      <c r="L2724" s="39" t="s">
        <v>60</v>
      </c>
      <c r="M2724" s="39" t="str">
        <f>+VLOOKUP(C2724/1,Map!A:B,2,FALSE)</f>
        <v>Other revenue - late payment charge</v>
      </c>
      <c r="N2724" s="39" t="str">
        <f>+VLOOKUP(L2724/1,Map!E:G,3,FALSE)</f>
        <v>KY-CENTRAL</v>
      </c>
    </row>
    <row r="2725" spans="1:14">
      <c r="A2725" s="39" t="s">
        <v>95</v>
      </c>
      <c r="B2725" s="39" t="s">
        <v>96</v>
      </c>
      <c r="C2725" s="39" t="s">
        <v>56</v>
      </c>
      <c r="D2725" s="43">
        <v>43336</v>
      </c>
      <c r="E2725" s="39" t="s">
        <v>35</v>
      </c>
      <c r="F2725" s="39" t="s">
        <v>50</v>
      </c>
      <c r="G2725" s="39" t="s">
        <v>275</v>
      </c>
      <c r="H2725" s="39" t="s">
        <v>2170</v>
      </c>
      <c r="I2725" s="39" t="s">
        <v>99</v>
      </c>
      <c r="J2725" s="44">
        <v>-1246.6400000000001</v>
      </c>
      <c r="K2725" s="39" t="s">
        <v>100</v>
      </c>
      <c r="L2725" s="39" t="s">
        <v>60</v>
      </c>
      <c r="M2725" s="39" t="str">
        <f>+VLOOKUP(C2725/1,Map!A:B,2,FALSE)</f>
        <v>Other revenue - late payment charge</v>
      </c>
      <c r="N2725" s="39" t="str">
        <f>+VLOOKUP(L2725/1,Map!E:G,3,FALSE)</f>
        <v>KY-CENTRAL</v>
      </c>
    </row>
    <row r="2726" spans="1:14">
      <c r="A2726" s="39" t="s">
        <v>95</v>
      </c>
      <c r="B2726" s="39" t="s">
        <v>96</v>
      </c>
      <c r="C2726" s="39" t="s">
        <v>56</v>
      </c>
      <c r="D2726" s="43">
        <v>43337</v>
      </c>
      <c r="E2726" s="39" t="s">
        <v>35</v>
      </c>
      <c r="F2726" s="39" t="s">
        <v>50</v>
      </c>
      <c r="G2726" s="39" t="s">
        <v>275</v>
      </c>
      <c r="H2726" s="39" t="s">
        <v>2171</v>
      </c>
      <c r="I2726" s="39" t="s">
        <v>99</v>
      </c>
      <c r="J2726" s="44">
        <v>-7.0000000000000007E-2</v>
      </c>
      <c r="K2726" s="39" t="s">
        <v>100</v>
      </c>
      <c r="L2726" s="39" t="s">
        <v>60</v>
      </c>
      <c r="M2726" s="39" t="str">
        <f>+VLOOKUP(C2726/1,Map!A:B,2,FALSE)</f>
        <v>Other revenue - late payment charge</v>
      </c>
      <c r="N2726" s="39" t="str">
        <f>+VLOOKUP(L2726/1,Map!E:G,3,FALSE)</f>
        <v>KY-CENTRAL</v>
      </c>
    </row>
    <row r="2727" spans="1:14">
      <c r="A2727" s="39" t="s">
        <v>95</v>
      </c>
      <c r="B2727" s="39" t="s">
        <v>96</v>
      </c>
      <c r="C2727" s="39" t="s">
        <v>56</v>
      </c>
      <c r="D2727" s="43">
        <v>43339</v>
      </c>
      <c r="E2727" s="39" t="s">
        <v>35</v>
      </c>
      <c r="F2727" s="39" t="s">
        <v>50</v>
      </c>
      <c r="G2727" s="39" t="s">
        <v>275</v>
      </c>
      <c r="H2727" s="39" t="s">
        <v>2172</v>
      </c>
      <c r="I2727" s="39" t="s">
        <v>99</v>
      </c>
      <c r="J2727" s="44">
        <v>-2.2599999999999998</v>
      </c>
      <c r="K2727" s="39" t="s">
        <v>100</v>
      </c>
      <c r="L2727" s="39" t="s">
        <v>66</v>
      </c>
      <c r="M2727" s="39" t="str">
        <f>+VLOOKUP(C2727/1,Map!A:B,2,FALSE)</f>
        <v>Other revenue - late payment charge</v>
      </c>
      <c r="N2727" s="39" t="str">
        <f>+VLOOKUP(L2727/1,Map!E:G,3,FALSE)</f>
        <v>KY-OWENTON WW</v>
      </c>
    </row>
    <row r="2728" spans="1:14">
      <c r="A2728" s="39" t="s">
        <v>95</v>
      </c>
      <c r="B2728" s="39" t="s">
        <v>96</v>
      </c>
      <c r="C2728" s="39" t="s">
        <v>56</v>
      </c>
      <c r="D2728" s="43">
        <v>43339</v>
      </c>
      <c r="E2728" s="39" t="s">
        <v>35</v>
      </c>
      <c r="F2728" s="39" t="s">
        <v>50</v>
      </c>
      <c r="G2728" s="39" t="s">
        <v>275</v>
      </c>
      <c r="H2728" s="39" t="s">
        <v>2173</v>
      </c>
      <c r="I2728" s="39" t="s">
        <v>99</v>
      </c>
      <c r="J2728" s="44">
        <v>-47.33</v>
      </c>
      <c r="K2728" s="39" t="s">
        <v>100</v>
      </c>
      <c r="L2728" s="39" t="s">
        <v>60</v>
      </c>
      <c r="M2728" s="39" t="str">
        <f>+VLOOKUP(C2728/1,Map!A:B,2,FALSE)</f>
        <v>Other revenue - late payment charge</v>
      </c>
      <c r="N2728" s="39" t="str">
        <f>+VLOOKUP(L2728/1,Map!E:G,3,FALSE)</f>
        <v>KY-CENTRAL</v>
      </c>
    </row>
    <row r="2729" spans="1:14">
      <c r="A2729" s="39" t="s">
        <v>95</v>
      </c>
      <c r="B2729" s="39" t="s">
        <v>96</v>
      </c>
      <c r="C2729" s="39" t="s">
        <v>56</v>
      </c>
      <c r="D2729" s="43">
        <v>43339</v>
      </c>
      <c r="E2729" s="39" t="s">
        <v>35</v>
      </c>
      <c r="F2729" s="39" t="s">
        <v>50</v>
      </c>
      <c r="G2729" s="39" t="s">
        <v>275</v>
      </c>
      <c r="H2729" s="39" t="s">
        <v>2174</v>
      </c>
      <c r="I2729" s="39" t="s">
        <v>244</v>
      </c>
      <c r="J2729" s="44">
        <v>4.07</v>
      </c>
      <c r="K2729" s="39" t="s">
        <v>100</v>
      </c>
      <c r="L2729" s="39" t="s">
        <v>60</v>
      </c>
      <c r="M2729" s="39" t="str">
        <f>+VLOOKUP(C2729/1,Map!A:B,2,FALSE)</f>
        <v>Other revenue - late payment charge</v>
      </c>
      <c r="N2729" s="39" t="str">
        <f>+VLOOKUP(L2729/1,Map!E:G,3,FALSE)</f>
        <v>KY-CENTRAL</v>
      </c>
    </row>
    <row r="2730" spans="1:14">
      <c r="A2730" s="39" t="s">
        <v>95</v>
      </c>
      <c r="B2730" s="39" t="s">
        <v>96</v>
      </c>
      <c r="C2730" s="39" t="s">
        <v>56</v>
      </c>
      <c r="D2730" s="43">
        <v>43340</v>
      </c>
      <c r="E2730" s="39" t="s">
        <v>35</v>
      </c>
      <c r="F2730" s="39" t="s">
        <v>50</v>
      </c>
      <c r="G2730" s="39" t="s">
        <v>275</v>
      </c>
      <c r="H2730" s="39" t="s">
        <v>2175</v>
      </c>
      <c r="I2730" s="39" t="s">
        <v>99</v>
      </c>
      <c r="J2730" s="44">
        <v>-129.72999999999999</v>
      </c>
      <c r="K2730" s="39" t="s">
        <v>100</v>
      </c>
      <c r="L2730" s="39" t="s">
        <v>62</v>
      </c>
      <c r="M2730" s="39" t="str">
        <f>+VLOOKUP(C2730/1,Map!A:B,2,FALSE)</f>
        <v>Other revenue - late payment charge</v>
      </c>
      <c r="N2730" s="39" t="str">
        <f>+VLOOKUP(L2730/1,Map!E:G,3,FALSE)</f>
        <v>KY- E ROCKCASTE WTR</v>
      </c>
    </row>
    <row r="2731" spans="1:14">
      <c r="A2731" s="39" t="s">
        <v>95</v>
      </c>
      <c r="B2731" s="39" t="s">
        <v>96</v>
      </c>
      <c r="C2731" s="39" t="s">
        <v>56</v>
      </c>
      <c r="D2731" s="43">
        <v>43340</v>
      </c>
      <c r="E2731" s="39" t="s">
        <v>35</v>
      </c>
      <c r="F2731" s="39" t="s">
        <v>50</v>
      </c>
      <c r="G2731" s="39" t="s">
        <v>275</v>
      </c>
      <c r="H2731" s="39" t="s">
        <v>2175</v>
      </c>
      <c r="I2731" s="39" t="s">
        <v>99</v>
      </c>
      <c r="J2731" s="44">
        <v>-3552.99</v>
      </c>
      <c r="K2731" s="39" t="s">
        <v>100</v>
      </c>
      <c r="L2731" s="39" t="s">
        <v>60</v>
      </c>
      <c r="M2731" s="39" t="str">
        <f>+VLOOKUP(C2731/1,Map!A:B,2,FALSE)</f>
        <v>Other revenue - late payment charge</v>
      </c>
      <c r="N2731" s="39" t="str">
        <f>+VLOOKUP(L2731/1,Map!E:G,3,FALSE)</f>
        <v>KY-CENTRAL</v>
      </c>
    </row>
    <row r="2732" spans="1:14">
      <c r="A2732" s="39" t="s">
        <v>95</v>
      </c>
      <c r="B2732" s="39" t="s">
        <v>96</v>
      </c>
      <c r="C2732" s="39" t="s">
        <v>56</v>
      </c>
      <c r="D2732" s="43">
        <v>43332</v>
      </c>
      <c r="E2732" s="39" t="s">
        <v>35</v>
      </c>
      <c r="F2732" s="39" t="s">
        <v>50</v>
      </c>
      <c r="G2732" s="39" t="s">
        <v>275</v>
      </c>
      <c r="H2732" s="39" t="s">
        <v>2176</v>
      </c>
      <c r="I2732" s="39" t="s">
        <v>244</v>
      </c>
      <c r="J2732" s="44">
        <v>3.6</v>
      </c>
      <c r="K2732" s="39" t="s">
        <v>100</v>
      </c>
      <c r="L2732" s="39" t="s">
        <v>60</v>
      </c>
      <c r="M2732" s="39" t="str">
        <f>+VLOOKUP(C2732/1,Map!A:B,2,FALSE)</f>
        <v>Other revenue - late payment charge</v>
      </c>
      <c r="N2732" s="39" t="str">
        <f>+VLOOKUP(L2732/1,Map!E:G,3,FALSE)</f>
        <v>KY-CENTRAL</v>
      </c>
    </row>
    <row r="2733" spans="1:14">
      <c r="A2733" s="39" t="s">
        <v>95</v>
      </c>
      <c r="B2733" s="39" t="s">
        <v>96</v>
      </c>
      <c r="C2733" s="39" t="s">
        <v>56</v>
      </c>
      <c r="D2733" s="43">
        <v>43339</v>
      </c>
      <c r="E2733" s="39" t="s">
        <v>35</v>
      </c>
      <c r="F2733" s="39" t="s">
        <v>50</v>
      </c>
      <c r="G2733" s="39" t="s">
        <v>275</v>
      </c>
      <c r="H2733" s="39" t="s">
        <v>2177</v>
      </c>
      <c r="I2733" s="39" t="s">
        <v>244</v>
      </c>
      <c r="J2733" s="44">
        <v>6.8</v>
      </c>
      <c r="K2733" s="39" t="s">
        <v>100</v>
      </c>
      <c r="L2733" s="39" t="s">
        <v>60</v>
      </c>
      <c r="M2733" s="39" t="str">
        <f>+VLOOKUP(C2733/1,Map!A:B,2,FALSE)</f>
        <v>Other revenue - late payment charge</v>
      </c>
      <c r="N2733" s="39" t="str">
        <f>+VLOOKUP(L2733/1,Map!E:G,3,FALSE)</f>
        <v>KY-CENTRAL</v>
      </c>
    </row>
    <row r="2734" spans="1:14">
      <c r="A2734" s="39" t="s">
        <v>95</v>
      </c>
      <c r="B2734" s="39" t="s">
        <v>96</v>
      </c>
      <c r="C2734" s="39" t="s">
        <v>56</v>
      </c>
      <c r="D2734" s="43">
        <v>43341</v>
      </c>
      <c r="E2734" s="39" t="s">
        <v>35</v>
      </c>
      <c r="F2734" s="39" t="s">
        <v>50</v>
      </c>
      <c r="G2734" s="39" t="s">
        <v>275</v>
      </c>
      <c r="H2734" s="39" t="s">
        <v>2178</v>
      </c>
      <c r="I2734" s="39" t="s">
        <v>99</v>
      </c>
      <c r="J2734" s="44">
        <v>-537.57000000000005</v>
      </c>
      <c r="K2734" s="39" t="s">
        <v>100</v>
      </c>
      <c r="L2734" s="39" t="s">
        <v>60</v>
      </c>
      <c r="M2734" s="39" t="str">
        <f>+VLOOKUP(C2734/1,Map!A:B,2,FALSE)</f>
        <v>Other revenue - late payment charge</v>
      </c>
      <c r="N2734" s="39" t="str">
        <f>+VLOOKUP(L2734/1,Map!E:G,3,FALSE)</f>
        <v>KY-CENTRAL</v>
      </c>
    </row>
    <row r="2735" spans="1:14">
      <c r="A2735" s="39" t="s">
        <v>95</v>
      </c>
      <c r="B2735" s="39" t="s">
        <v>96</v>
      </c>
      <c r="C2735" s="39" t="s">
        <v>56</v>
      </c>
      <c r="D2735" s="43">
        <v>43341</v>
      </c>
      <c r="E2735" s="39" t="s">
        <v>35</v>
      </c>
      <c r="F2735" s="39" t="s">
        <v>50</v>
      </c>
      <c r="G2735" s="39" t="s">
        <v>275</v>
      </c>
      <c r="H2735" s="39" t="s">
        <v>2178</v>
      </c>
      <c r="I2735" s="39" t="s">
        <v>99</v>
      </c>
      <c r="J2735" s="44">
        <v>-4.6900000000000004</v>
      </c>
      <c r="K2735" s="39" t="s">
        <v>100</v>
      </c>
      <c r="L2735" s="39" t="s">
        <v>62</v>
      </c>
      <c r="M2735" s="39" t="str">
        <f>+VLOOKUP(C2735/1,Map!A:B,2,FALSE)</f>
        <v>Other revenue - late payment charge</v>
      </c>
      <c r="N2735" s="39" t="str">
        <f>+VLOOKUP(L2735/1,Map!E:G,3,FALSE)</f>
        <v>KY- E ROCKCASTE WTR</v>
      </c>
    </row>
    <row r="2736" spans="1:14">
      <c r="A2736" s="39" t="s">
        <v>95</v>
      </c>
      <c r="B2736" s="39" t="s">
        <v>96</v>
      </c>
      <c r="C2736" s="39" t="s">
        <v>56</v>
      </c>
      <c r="D2736" s="43">
        <v>43325</v>
      </c>
      <c r="E2736" s="39" t="s">
        <v>35</v>
      </c>
      <c r="F2736" s="39" t="s">
        <v>50</v>
      </c>
      <c r="G2736" s="39" t="s">
        <v>275</v>
      </c>
      <c r="H2736" s="39" t="s">
        <v>2179</v>
      </c>
      <c r="I2736" s="39" t="s">
        <v>244</v>
      </c>
      <c r="J2736" s="44">
        <v>0.71</v>
      </c>
      <c r="K2736" s="39" t="s">
        <v>100</v>
      </c>
      <c r="L2736" s="39" t="s">
        <v>60</v>
      </c>
      <c r="M2736" s="39" t="str">
        <f>+VLOOKUP(C2736/1,Map!A:B,2,FALSE)</f>
        <v>Other revenue - late payment charge</v>
      </c>
      <c r="N2736" s="39" t="str">
        <f>+VLOOKUP(L2736/1,Map!E:G,3,FALSE)</f>
        <v>KY-CENTRAL</v>
      </c>
    </row>
    <row r="2737" spans="1:14">
      <c r="A2737" s="39" t="s">
        <v>95</v>
      </c>
      <c r="B2737" s="39" t="s">
        <v>96</v>
      </c>
      <c r="C2737" s="39" t="s">
        <v>56</v>
      </c>
      <c r="D2737" s="43">
        <v>43339</v>
      </c>
      <c r="E2737" s="39" t="s">
        <v>35</v>
      </c>
      <c r="F2737" s="39" t="s">
        <v>50</v>
      </c>
      <c r="G2737" s="39" t="s">
        <v>275</v>
      </c>
      <c r="H2737" s="39" t="s">
        <v>2180</v>
      </c>
      <c r="I2737" s="39" t="s">
        <v>244</v>
      </c>
      <c r="J2737" s="44">
        <v>1.64</v>
      </c>
      <c r="K2737" s="39" t="s">
        <v>100</v>
      </c>
      <c r="L2737" s="39" t="s">
        <v>60</v>
      </c>
      <c r="M2737" s="39" t="str">
        <f>+VLOOKUP(C2737/1,Map!A:B,2,FALSE)</f>
        <v>Other revenue - late payment charge</v>
      </c>
      <c r="N2737" s="39" t="str">
        <f>+VLOOKUP(L2737/1,Map!E:G,3,FALSE)</f>
        <v>KY-CENTRAL</v>
      </c>
    </row>
    <row r="2738" spans="1:14">
      <c r="A2738" s="39" t="s">
        <v>95</v>
      </c>
      <c r="B2738" s="39" t="s">
        <v>96</v>
      </c>
      <c r="C2738" s="39" t="s">
        <v>56</v>
      </c>
      <c r="D2738" s="43">
        <v>43340</v>
      </c>
      <c r="E2738" s="39" t="s">
        <v>35</v>
      </c>
      <c r="F2738" s="39" t="s">
        <v>50</v>
      </c>
      <c r="G2738" s="39" t="s">
        <v>275</v>
      </c>
      <c r="H2738" s="39" t="s">
        <v>2181</v>
      </c>
      <c r="I2738" s="39" t="s">
        <v>244</v>
      </c>
      <c r="J2738" s="44">
        <v>36.24</v>
      </c>
      <c r="K2738" s="39" t="s">
        <v>100</v>
      </c>
      <c r="L2738" s="39" t="s">
        <v>60</v>
      </c>
      <c r="M2738" s="39" t="str">
        <f>+VLOOKUP(C2738/1,Map!A:B,2,FALSE)</f>
        <v>Other revenue - late payment charge</v>
      </c>
      <c r="N2738" s="39" t="str">
        <f>+VLOOKUP(L2738/1,Map!E:G,3,FALSE)</f>
        <v>KY-CENTRAL</v>
      </c>
    </row>
    <row r="2739" spans="1:14">
      <c r="A2739" s="39" t="s">
        <v>95</v>
      </c>
      <c r="B2739" s="39" t="s">
        <v>96</v>
      </c>
      <c r="C2739" s="39" t="s">
        <v>56</v>
      </c>
      <c r="D2739" s="43">
        <v>43325</v>
      </c>
      <c r="E2739" s="39" t="s">
        <v>35</v>
      </c>
      <c r="F2739" s="39" t="s">
        <v>50</v>
      </c>
      <c r="G2739" s="39" t="s">
        <v>275</v>
      </c>
      <c r="H2739" s="39" t="s">
        <v>2182</v>
      </c>
      <c r="I2739" s="39" t="s">
        <v>244</v>
      </c>
      <c r="J2739" s="44">
        <v>3.5</v>
      </c>
      <c r="K2739" s="39" t="s">
        <v>100</v>
      </c>
      <c r="L2739" s="39" t="s">
        <v>66</v>
      </c>
      <c r="M2739" s="39" t="str">
        <f>+VLOOKUP(C2739/1,Map!A:B,2,FALSE)</f>
        <v>Other revenue - late payment charge</v>
      </c>
      <c r="N2739" s="39" t="str">
        <f>+VLOOKUP(L2739/1,Map!E:G,3,FALSE)</f>
        <v>KY-OWENTON WW</v>
      </c>
    </row>
    <row r="2740" spans="1:14">
      <c r="A2740" s="39" t="s">
        <v>95</v>
      </c>
      <c r="B2740" s="39" t="s">
        <v>96</v>
      </c>
      <c r="C2740" s="39" t="s">
        <v>56</v>
      </c>
      <c r="D2740" s="43">
        <v>43333</v>
      </c>
      <c r="E2740" s="39" t="s">
        <v>35</v>
      </c>
      <c r="F2740" s="39" t="s">
        <v>50</v>
      </c>
      <c r="G2740" s="39" t="s">
        <v>275</v>
      </c>
      <c r="H2740" s="39" t="s">
        <v>2183</v>
      </c>
      <c r="I2740" s="39" t="s">
        <v>244</v>
      </c>
      <c r="J2740" s="44">
        <v>1.1299999999999999</v>
      </c>
      <c r="K2740" s="39" t="s">
        <v>100</v>
      </c>
      <c r="L2740" s="39" t="s">
        <v>64</v>
      </c>
      <c r="M2740" s="39" t="str">
        <f>+VLOOKUP(C2740/1,Map!A:B,2,FALSE)</f>
        <v>Other revenue - late payment charge</v>
      </c>
      <c r="N2740" s="39" t="str">
        <f>+VLOOKUP(L2740/1,Map!E:G,3,FALSE)</f>
        <v>KY-NORTH</v>
      </c>
    </row>
    <row r="2741" spans="1:14">
      <c r="A2741" s="39" t="s">
        <v>95</v>
      </c>
      <c r="B2741" s="39" t="s">
        <v>96</v>
      </c>
      <c r="C2741" s="39" t="s">
        <v>56</v>
      </c>
      <c r="D2741" s="43">
        <v>43335</v>
      </c>
      <c r="E2741" s="39" t="s">
        <v>35</v>
      </c>
      <c r="F2741" s="39" t="s">
        <v>50</v>
      </c>
      <c r="G2741" s="39" t="s">
        <v>275</v>
      </c>
      <c r="H2741" s="39" t="s">
        <v>2184</v>
      </c>
      <c r="I2741" s="39" t="s">
        <v>244</v>
      </c>
      <c r="J2741" s="44">
        <v>2.0699999999999998</v>
      </c>
      <c r="K2741" s="39" t="s">
        <v>100</v>
      </c>
      <c r="L2741" s="39" t="s">
        <v>60</v>
      </c>
      <c r="M2741" s="39" t="str">
        <f>+VLOOKUP(C2741/1,Map!A:B,2,FALSE)</f>
        <v>Other revenue - late payment charge</v>
      </c>
      <c r="N2741" s="39" t="str">
        <f>+VLOOKUP(L2741/1,Map!E:G,3,FALSE)</f>
        <v>KY-CENTRAL</v>
      </c>
    </row>
    <row r="2742" spans="1:14">
      <c r="A2742" s="39" t="s">
        <v>95</v>
      </c>
      <c r="B2742" s="39" t="s">
        <v>96</v>
      </c>
      <c r="C2742" s="39" t="s">
        <v>56</v>
      </c>
      <c r="D2742" s="43">
        <v>43339</v>
      </c>
      <c r="E2742" s="39" t="s">
        <v>35</v>
      </c>
      <c r="F2742" s="39" t="s">
        <v>50</v>
      </c>
      <c r="G2742" s="39" t="s">
        <v>275</v>
      </c>
      <c r="H2742" s="39" t="s">
        <v>2185</v>
      </c>
      <c r="I2742" s="39" t="s">
        <v>244</v>
      </c>
      <c r="J2742" s="44">
        <v>5.1100000000000003</v>
      </c>
      <c r="K2742" s="39" t="s">
        <v>100</v>
      </c>
      <c r="L2742" s="39" t="s">
        <v>64</v>
      </c>
      <c r="M2742" s="39" t="str">
        <f>+VLOOKUP(C2742/1,Map!A:B,2,FALSE)</f>
        <v>Other revenue - late payment charge</v>
      </c>
      <c r="N2742" s="39" t="str">
        <f>+VLOOKUP(L2742/1,Map!E:G,3,FALSE)</f>
        <v>KY-NORTH</v>
      </c>
    </row>
    <row r="2743" spans="1:14">
      <c r="A2743" s="39" t="s">
        <v>95</v>
      </c>
      <c r="B2743" s="39" t="s">
        <v>96</v>
      </c>
      <c r="C2743" s="39" t="s">
        <v>56</v>
      </c>
      <c r="D2743" s="43">
        <v>43339</v>
      </c>
      <c r="E2743" s="39" t="s">
        <v>35</v>
      </c>
      <c r="F2743" s="39" t="s">
        <v>50</v>
      </c>
      <c r="G2743" s="39" t="s">
        <v>275</v>
      </c>
      <c r="H2743" s="39" t="s">
        <v>2185</v>
      </c>
      <c r="I2743" s="39" t="s">
        <v>244</v>
      </c>
      <c r="J2743" s="44">
        <v>304.64</v>
      </c>
      <c r="K2743" s="39" t="s">
        <v>100</v>
      </c>
      <c r="L2743" s="39" t="s">
        <v>60</v>
      </c>
      <c r="M2743" s="39" t="str">
        <f>+VLOOKUP(C2743/1,Map!A:B,2,FALSE)</f>
        <v>Other revenue - late payment charge</v>
      </c>
      <c r="N2743" s="39" t="str">
        <f>+VLOOKUP(L2743/1,Map!E:G,3,FALSE)</f>
        <v>KY-CENTRAL</v>
      </c>
    </row>
    <row r="2744" spans="1:14">
      <c r="A2744" s="39" t="s">
        <v>95</v>
      </c>
      <c r="B2744" s="39" t="s">
        <v>96</v>
      </c>
      <c r="C2744" s="39" t="s">
        <v>56</v>
      </c>
      <c r="D2744" s="43">
        <v>43339</v>
      </c>
      <c r="E2744" s="39" t="s">
        <v>35</v>
      </c>
      <c r="F2744" s="39" t="s">
        <v>50</v>
      </c>
      <c r="G2744" s="39" t="s">
        <v>275</v>
      </c>
      <c r="H2744" s="39" t="s">
        <v>2185</v>
      </c>
      <c r="I2744" s="39" t="s">
        <v>244</v>
      </c>
      <c r="J2744" s="44">
        <v>60.91</v>
      </c>
      <c r="K2744" s="39" t="s">
        <v>100</v>
      </c>
      <c r="L2744" s="39" t="s">
        <v>66</v>
      </c>
      <c r="M2744" s="39" t="str">
        <f>+VLOOKUP(C2744/1,Map!A:B,2,FALSE)</f>
        <v>Other revenue - late payment charge</v>
      </c>
      <c r="N2744" s="39" t="str">
        <f>+VLOOKUP(L2744/1,Map!E:G,3,FALSE)</f>
        <v>KY-OWENTON WW</v>
      </c>
    </row>
    <row r="2745" spans="1:14">
      <c r="A2745" s="39" t="s">
        <v>95</v>
      </c>
      <c r="B2745" s="39" t="s">
        <v>96</v>
      </c>
      <c r="C2745" s="39" t="s">
        <v>56</v>
      </c>
      <c r="D2745" s="43">
        <v>43340</v>
      </c>
      <c r="E2745" s="39" t="s">
        <v>35</v>
      </c>
      <c r="F2745" s="39" t="s">
        <v>50</v>
      </c>
      <c r="G2745" s="39" t="s">
        <v>275</v>
      </c>
      <c r="H2745" s="39" t="s">
        <v>2186</v>
      </c>
      <c r="I2745" s="39" t="s">
        <v>244</v>
      </c>
      <c r="J2745" s="44">
        <v>2.0699999999999998</v>
      </c>
      <c r="K2745" s="39" t="s">
        <v>100</v>
      </c>
      <c r="L2745" s="39" t="s">
        <v>60</v>
      </c>
      <c r="M2745" s="39" t="str">
        <f>+VLOOKUP(C2745/1,Map!A:B,2,FALSE)</f>
        <v>Other revenue - late payment charge</v>
      </c>
      <c r="N2745" s="39" t="str">
        <f>+VLOOKUP(L2745/1,Map!E:G,3,FALSE)</f>
        <v>KY-CENTRAL</v>
      </c>
    </row>
    <row r="2746" spans="1:14">
      <c r="A2746" s="39" t="s">
        <v>95</v>
      </c>
      <c r="B2746" s="39" t="s">
        <v>96</v>
      </c>
      <c r="C2746" s="39" t="s">
        <v>56</v>
      </c>
      <c r="D2746" s="43">
        <v>43340</v>
      </c>
      <c r="E2746" s="39" t="s">
        <v>35</v>
      </c>
      <c r="F2746" s="39" t="s">
        <v>50</v>
      </c>
      <c r="G2746" s="39" t="s">
        <v>275</v>
      </c>
      <c r="H2746" s="39" t="s">
        <v>2187</v>
      </c>
      <c r="I2746" s="39" t="s">
        <v>244</v>
      </c>
      <c r="J2746" s="44">
        <v>89.25</v>
      </c>
      <c r="K2746" s="39" t="s">
        <v>100</v>
      </c>
      <c r="L2746" s="39" t="s">
        <v>60</v>
      </c>
      <c r="M2746" s="39" t="str">
        <f>+VLOOKUP(C2746/1,Map!A:B,2,FALSE)</f>
        <v>Other revenue - late payment charge</v>
      </c>
      <c r="N2746" s="39" t="str">
        <f>+VLOOKUP(L2746/1,Map!E:G,3,FALSE)</f>
        <v>KY-CENTRAL</v>
      </c>
    </row>
    <row r="2747" spans="1:14">
      <c r="A2747" s="39" t="s">
        <v>95</v>
      </c>
      <c r="B2747" s="39" t="s">
        <v>96</v>
      </c>
      <c r="C2747" s="39" t="s">
        <v>56</v>
      </c>
      <c r="D2747" s="43">
        <v>43325</v>
      </c>
      <c r="E2747" s="39" t="s">
        <v>35</v>
      </c>
      <c r="F2747" s="39" t="s">
        <v>50</v>
      </c>
      <c r="G2747" s="39" t="s">
        <v>275</v>
      </c>
      <c r="H2747" s="39" t="s">
        <v>2188</v>
      </c>
      <c r="I2747" s="39" t="s">
        <v>244</v>
      </c>
      <c r="J2747" s="44">
        <v>2.38</v>
      </c>
      <c r="K2747" s="39" t="s">
        <v>100</v>
      </c>
      <c r="L2747" s="39" t="s">
        <v>60</v>
      </c>
      <c r="M2747" s="39" t="str">
        <f>+VLOOKUP(C2747/1,Map!A:B,2,FALSE)</f>
        <v>Other revenue - late payment charge</v>
      </c>
      <c r="N2747" s="39" t="str">
        <f>+VLOOKUP(L2747/1,Map!E:G,3,FALSE)</f>
        <v>KY-CENTRAL</v>
      </c>
    </row>
    <row r="2748" spans="1:14">
      <c r="A2748" s="39" t="s">
        <v>95</v>
      </c>
      <c r="B2748" s="39" t="s">
        <v>96</v>
      </c>
      <c r="C2748" s="39" t="s">
        <v>56</v>
      </c>
      <c r="D2748" s="43">
        <v>43340</v>
      </c>
      <c r="E2748" s="39" t="s">
        <v>35</v>
      </c>
      <c r="F2748" s="39" t="s">
        <v>50</v>
      </c>
      <c r="G2748" s="39" t="s">
        <v>275</v>
      </c>
      <c r="H2748" s="39" t="s">
        <v>2189</v>
      </c>
      <c r="I2748" s="39" t="s">
        <v>244</v>
      </c>
      <c r="J2748" s="44">
        <v>5.26</v>
      </c>
      <c r="K2748" s="39" t="s">
        <v>100</v>
      </c>
      <c r="L2748" s="39" t="s">
        <v>62</v>
      </c>
      <c r="M2748" s="39" t="str">
        <f>+VLOOKUP(C2748/1,Map!A:B,2,FALSE)</f>
        <v>Other revenue - late payment charge</v>
      </c>
      <c r="N2748" s="39" t="str">
        <f>+VLOOKUP(L2748/1,Map!E:G,3,FALSE)</f>
        <v>KY- E ROCKCASTE WTR</v>
      </c>
    </row>
    <row r="2749" spans="1:14">
      <c r="A2749" s="39" t="s">
        <v>95</v>
      </c>
      <c r="B2749" s="39" t="s">
        <v>96</v>
      </c>
      <c r="C2749" s="39" t="s">
        <v>56</v>
      </c>
      <c r="D2749" s="43">
        <v>43340</v>
      </c>
      <c r="E2749" s="39" t="s">
        <v>35</v>
      </c>
      <c r="F2749" s="39" t="s">
        <v>50</v>
      </c>
      <c r="G2749" s="39" t="s">
        <v>275</v>
      </c>
      <c r="H2749" s="39" t="s">
        <v>2189</v>
      </c>
      <c r="I2749" s="39" t="s">
        <v>244</v>
      </c>
      <c r="J2749" s="44">
        <v>168.84</v>
      </c>
      <c r="K2749" s="39" t="s">
        <v>100</v>
      </c>
      <c r="L2749" s="39" t="s">
        <v>60</v>
      </c>
      <c r="M2749" s="39" t="str">
        <f>+VLOOKUP(C2749/1,Map!A:B,2,FALSE)</f>
        <v>Other revenue - late payment charge</v>
      </c>
      <c r="N2749" s="39" t="str">
        <f>+VLOOKUP(L2749/1,Map!E:G,3,FALSE)</f>
        <v>KY-CENTRAL</v>
      </c>
    </row>
    <row r="2750" spans="1:14">
      <c r="A2750" s="39" t="s">
        <v>95</v>
      </c>
      <c r="B2750" s="39" t="s">
        <v>96</v>
      </c>
      <c r="C2750" s="39" t="s">
        <v>56</v>
      </c>
      <c r="D2750" s="43">
        <v>43341</v>
      </c>
      <c r="E2750" s="39" t="s">
        <v>35</v>
      </c>
      <c r="F2750" s="39" t="s">
        <v>50</v>
      </c>
      <c r="G2750" s="39" t="s">
        <v>275</v>
      </c>
      <c r="H2750" s="39" t="s">
        <v>2190</v>
      </c>
      <c r="I2750" s="39" t="s">
        <v>244</v>
      </c>
      <c r="J2750" s="44">
        <v>1.56</v>
      </c>
      <c r="K2750" s="39" t="s">
        <v>100</v>
      </c>
      <c r="L2750" s="39" t="s">
        <v>60</v>
      </c>
      <c r="M2750" s="39" t="str">
        <f>+VLOOKUP(C2750/1,Map!A:B,2,FALSE)</f>
        <v>Other revenue - late payment charge</v>
      </c>
      <c r="N2750" s="39" t="str">
        <f>+VLOOKUP(L2750/1,Map!E:G,3,FALSE)</f>
        <v>KY-CENTRAL</v>
      </c>
    </row>
    <row r="2751" spans="1:14">
      <c r="A2751" s="39" t="s">
        <v>95</v>
      </c>
      <c r="B2751" s="39" t="s">
        <v>96</v>
      </c>
      <c r="C2751" s="39" t="s">
        <v>56</v>
      </c>
      <c r="D2751" s="43">
        <v>43341</v>
      </c>
      <c r="E2751" s="39" t="s">
        <v>35</v>
      </c>
      <c r="F2751" s="39" t="s">
        <v>50</v>
      </c>
      <c r="G2751" s="39" t="s">
        <v>275</v>
      </c>
      <c r="H2751" s="39" t="s">
        <v>2191</v>
      </c>
      <c r="I2751" s="39" t="s">
        <v>244</v>
      </c>
      <c r="J2751" s="44">
        <v>2.86</v>
      </c>
      <c r="K2751" s="39" t="s">
        <v>100</v>
      </c>
      <c r="L2751" s="39" t="s">
        <v>62</v>
      </c>
      <c r="M2751" s="39" t="str">
        <f>+VLOOKUP(C2751/1,Map!A:B,2,FALSE)</f>
        <v>Other revenue - late payment charge</v>
      </c>
      <c r="N2751" s="39" t="str">
        <f>+VLOOKUP(L2751/1,Map!E:G,3,FALSE)</f>
        <v>KY- E ROCKCASTE WTR</v>
      </c>
    </row>
    <row r="2752" spans="1:14">
      <c r="A2752" s="39" t="s">
        <v>95</v>
      </c>
      <c r="B2752" s="39" t="s">
        <v>96</v>
      </c>
      <c r="C2752" s="39" t="s">
        <v>56</v>
      </c>
      <c r="D2752" s="43">
        <v>43341</v>
      </c>
      <c r="E2752" s="39" t="s">
        <v>35</v>
      </c>
      <c r="F2752" s="39" t="s">
        <v>50</v>
      </c>
      <c r="G2752" s="39" t="s">
        <v>275</v>
      </c>
      <c r="H2752" s="39" t="s">
        <v>2191</v>
      </c>
      <c r="I2752" s="39" t="s">
        <v>244</v>
      </c>
      <c r="J2752" s="44">
        <v>143.32</v>
      </c>
      <c r="K2752" s="39" t="s">
        <v>100</v>
      </c>
      <c r="L2752" s="39" t="s">
        <v>60</v>
      </c>
      <c r="M2752" s="39" t="str">
        <f>+VLOOKUP(C2752/1,Map!A:B,2,FALSE)</f>
        <v>Other revenue - late payment charge</v>
      </c>
      <c r="N2752" s="39" t="str">
        <f>+VLOOKUP(L2752/1,Map!E:G,3,FALSE)</f>
        <v>KY-CENTRAL</v>
      </c>
    </row>
    <row r="2753" spans="1:14">
      <c r="A2753" s="39" t="s">
        <v>95</v>
      </c>
      <c r="B2753" s="39" t="s">
        <v>96</v>
      </c>
      <c r="C2753" s="39" t="s">
        <v>56</v>
      </c>
      <c r="D2753" s="43">
        <v>43340</v>
      </c>
      <c r="E2753" s="39" t="s">
        <v>35</v>
      </c>
      <c r="F2753" s="39" t="s">
        <v>50</v>
      </c>
      <c r="G2753" s="39" t="s">
        <v>275</v>
      </c>
      <c r="H2753" s="39" t="s">
        <v>2192</v>
      </c>
      <c r="I2753" s="39" t="s">
        <v>99</v>
      </c>
      <c r="J2753" s="44">
        <v>-331.02</v>
      </c>
      <c r="K2753" s="39" t="s">
        <v>100</v>
      </c>
      <c r="L2753" s="39" t="s">
        <v>60</v>
      </c>
      <c r="M2753" s="39" t="str">
        <f>+VLOOKUP(C2753/1,Map!A:B,2,FALSE)</f>
        <v>Other revenue - late payment charge</v>
      </c>
      <c r="N2753" s="39" t="str">
        <f>+VLOOKUP(L2753/1,Map!E:G,3,FALSE)</f>
        <v>KY-CENTRAL</v>
      </c>
    </row>
    <row r="2754" spans="1:14">
      <c r="A2754" s="39" t="s">
        <v>95</v>
      </c>
      <c r="B2754" s="39" t="s">
        <v>96</v>
      </c>
      <c r="C2754" s="39" t="s">
        <v>56</v>
      </c>
      <c r="D2754" s="43">
        <v>43341</v>
      </c>
      <c r="E2754" s="39" t="s">
        <v>35</v>
      </c>
      <c r="F2754" s="39" t="s">
        <v>50</v>
      </c>
      <c r="G2754" s="39" t="s">
        <v>275</v>
      </c>
      <c r="H2754" s="39" t="s">
        <v>2193</v>
      </c>
      <c r="I2754" s="39" t="s">
        <v>99</v>
      </c>
      <c r="J2754" s="44">
        <v>-3.22</v>
      </c>
      <c r="K2754" s="39" t="s">
        <v>100</v>
      </c>
      <c r="L2754" s="39" t="s">
        <v>58</v>
      </c>
      <c r="M2754" s="39" t="str">
        <f>+VLOOKUP(C2754/1,Map!A:B,2,FALSE)</f>
        <v>Other revenue - late payment charge</v>
      </c>
      <c r="N2754" s="39" t="str">
        <f>+VLOOKUP(L2754/1,Map!E:G,3,FALSE)</f>
        <v>KY-CORPORATE</v>
      </c>
    </row>
    <row r="2755" spans="1:14">
      <c r="A2755" s="39" t="s">
        <v>95</v>
      </c>
      <c r="B2755" s="39" t="s">
        <v>96</v>
      </c>
      <c r="C2755" s="39" t="s">
        <v>56</v>
      </c>
      <c r="D2755" s="43">
        <v>43341</v>
      </c>
      <c r="E2755" s="39" t="s">
        <v>35</v>
      </c>
      <c r="F2755" s="39" t="s">
        <v>50</v>
      </c>
      <c r="G2755" s="39" t="s">
        <v>275</v>
      </c>
      <c r="H2755" s="39" t="s">
        <v>2194</v>
      </c>
      <c r="I2755" s="39" t="s">
        <v>99</v>
      </c>
      <c r="J2755" s="44">
        <v>-5.26</v>
      </c>
      <c r="K2755" s="39" t="s">
        <v>100</v>
      </c>
      <c r="L2755" s="39" t="s">
        <v>62</v>
      </c>
      <c r="M2755" s="39" t="str">
        <f>+VLOOKUP(C2755/1,Map!A:B,2,FALSE)</f>
        <v>Other revenue - late payment charge</v>
      </c>
      <c r="N2755" s="39" t="str">
        <f>+VLOOKUP(L2755/1,Map!E:G,3,FALSE)</f>
        <v>KY- E ROCKCASTE WTR</v>
      </c>
    </row>
    <row r="2756" spans="1:14">
      <c r="A2756" s="39" t="s">
        <v>95</v>
      </c>
      <c r="B2756" s="39" t="s">
        <v>96</v>
      </c>
      <c r="C2756" s="39" t="s">
        <v>56</v>
      </c>
      <c r="D2756" s="43">
        <v>43341</v>
      </c>
      <c r="E2756" s="39" t="s">
        <v>35</v>
      </c>
      <c r="F2756" s="39" t="s">
        <v>50</v>
      </c>
      <c r="G2756" s="39" t="s">
        <v>275</v>
      </c>
      <c r="H2756" s="39" t="s">
        <v>2195</v>
      </c>
      <c r="I2756" s="39" t="s">
        <v>99</v>
      </c>
      <c r="J2756" s="44">
        <v>-163.13</v>
      </c>
      <c r="K2756" s="39" t="s">
        <v>100</v>
      </c>
      <c r="L2756" s="39" t="s">
        <v>60</v>
      </c>
      <c r="M2756" s="39" t="str">
        <f>+VLOOKUP(C2756/1,Map!A:B,2,FALSE)</f>
        <v>Other revenue - late payment charge</v>
      </c>
      <c r="N2756" s="39" t="str">
        <f>+VLOOKUP(L2756/1,Map!E:G,3,FALSE)</f>
        <v>KY-CENTRAL</v>
      </c>
    </row>
    <row r="2757" spans="1:14">
      <c r="A2757" s="39" t="s">
        <v>95</v>
      </c>
      <c r="B2757" s="39" t="s">
        <v>96</v>
      </c>
      <c r="C2757" s="39" t="s">
        <v>56</v>
      </c>
      <c r="D2757" s="43">
        <v>43339</v>
      </c>
      <c r="E2757" s="39" t="s">
        <v>35</v>
      </c>
      <c r="F2757" s="39" t="s">
        <v>50</v>
      </c>
      <c r="G2757" s="39" t="s">
        <v>275</v>
      </c>
      <c r="H2757" s="39" t="s">
        <v>2196</v>
      </c>
      <c r="I2757" s="39" t="s">
        <v>99</v>
      </c>
      <c r="J2757" s="44">
        <v>-50.92</v>
      </c>
      <c r="K2757" s="39" t="s">
        <v>100</v>
      </c>
      <c r="L2757" s="39" t="s">
        <v>60</v>
      </c>
      <c r="M2757" s="39" t="str">
        <f>+VLOOKUP(C2757/1,Map!A:B,2,FALSE)</f>
        <v>Other revenue - late payment charge</v>
      </c>
      <c r="N2757" s="39" t="str">
        <f>+VLOOKUP(L2757/1,Map!E:G,3,FALSE)</f>
        <v>KY-CENTRAL</v>
      </c>
    </row>
    <row r="2758" spans="1:14">
      <c r="A2758" s="39" t="s">
        <v>95</v>
      </c>
      <c r="B2758" s="39" t="s">
        <v>96</v>
      </c>
      <c r="C2758" s="39" t="s">
        <v>56</v>
      </c>
      <c r="D2758" s="43">
        <v>43340</v>
      </c>
      <c r="E2758" s="39" t="s">
        <v>35</v>
      </c>
      <c r="F2758" s="39" t="s">
        <v>50</v>
      </c>
      <c r="G2758" s="39" t="s">
        <v>275</v>
      </c>
      <c r="H2758" s="39" t="s">
        <v>2197</v>
      </c>
      <c r="I2758" s="39" t="s">
        <v>99</v>
      </c>
      <c r="J2758" s="44">
        <v>-6.47</v>
      </c>
      <c r="K2758" s="39" t="s">
        <v>100</v>
      </c>
      <c r="L2758" s="39" t="s">
        <v>58</v>
      </c>
      <c r="M2758" s="39" t="str">
        <f>+VLOOKUP(C2758/1,Map!A:B,2,FALSE)</f>
        <v>Other revenue - late payment charge</v>
      </c>
      <c r="N2758" s="39" t="str">
        <f>+VLOOKUP(L2758/1,Map!E:G,3,FALSE)</f>
        <v>KY-CORPORATE</v>
      </c>
    </row>
    <row r="2759" spans="1:14">
      <c r="A2759" s="39" t="s">
        <v>95</v>
      </c>
      <c r="B2759" s="39" t="s">
        <v>96</v>
      </c>
      <c r="C2759" s="39" t="s">
        <v>56</v>
      </c>
      <c r="D2759" s="43">
        <v>43340</v>
      </c>
      <c r="E2759" s="39" t="s">
        <v>35</v>
      </c>
      <c r="F2759" s="39" t="s">
        <v>50</v>
      </c>
      <c r="G2759" s="39" t="s">
        <v>275</v>
      </c>
      <c r="H2759" s="39" t="s">
        <v>2198</v>
      </c>
      <c r="I2759" s="39" t="s">
        <v>99</v>
      </c>
      <c r="J2759" s="44">
        <v>-272.77</v>
      </c>
      <c r="K2759" s="39" t="s">
        <v>100</v>
      </c>
      <c r="L2759" s="39" t="s">
        <v>60</v>
      </c>
      <c r="M2759" s="39" t="str">
        <f>+VLOOKUP(C2759/1,Map!A:B,2,FALSE)</f>
        <v>Other revenue - late payment charge</v>
      </c>
      <c r="N2759" s="39" t="str">
        <f>+VLOOKUP(L2759/1,Map!E:G,3,FALSE)</f>
        <v>KY-CENTRAL</v>
      </c>
    </row>
    <row r="2760" spans="1:14">
      <c r="A2760" s="39" t="s">
        <v>95</v>
      </c>
      <c r="B2760" s="39" t="s">
        <v>96</v>
      </c>
      <c r="C2760" s="39" t="s">
        <v>56</v>
      </c>
      <c r="D2760" s="43">
        <v>43340</v>
      </c>
      <c r="E2760" s="39" t="s">
        <v>35</v>
      </c>
      <c r="F2760" s="39" t="s">
        <v>50</v>
      </c>
      <c r="G2760" s="39" t="s">
        <v>275</v>
      </c>
      <c r="H2760" s="39" t="s">
        <v>2199</v>
      </c>
      <c r="I2760" s="39" t="s">
        <v>99</v>
      </c>
      <c r="J2760" s="44">
        <v>-0.13</v>
      </c>
      <c r="K2760" s="39" t="s">
        <v>100</v>
      </c>
      <c r="L2760" s="39" t="s">
        <v>60</v>
      </c>
      <c r="M2760" s="39" t="str">
        <f>+VLOOKUP(C2760/1,Map!A:B,2,FALSE)</f>
        <v>Other revenue - late payment charge</v>
      </c>
      <c r="N2760" s="39" t="str">
        <f>+VLOOKUP(L2760/1,Map!E:G,3,FALSE)</f>
        <v>KY-CENTRAL</v>
      </c>
    </row>
    <row r="2761" spans="1:14">
      <c r="A2761" s="39" t="s">
        <v>95</v>
      </c>
      <c r="B2761" s="39" t="s">
        <v>96</v>
      </c>
      <c r="C2761" s="39" t="s">
        <v>56</v>
      </c>
      <c r="D2761" s="43">
        <v>43342</v>
      </c>
      <c r="E2761" s="39" t="s">
        <v>35</v>
      </c>
      <c r="F2761" s="39" t="s">
        <v>50</v>
      </c>
      <c r="G2761" s="39" t="s">
        <v>275</v>
      </c>
      <c r="H2761" s="39" t="s">
        <v>2200</v>
      </c>
      <c r="I2761" s="39" t="s">
        <v>99</v>
      </c>
      <c r="J2761" s="44">
        <v>-1.46</v>
      </c>
      <c r="K2761" s="39" t="s">
        <v>100</v>
      </c>
      <c r="L2761" s="39" t="s">
        <v>62</v>
      </c>
      <c r="M2761" s="39" t="str">
        <f>+VLOOKUP(C2761/1,Map!A:B,2,FALSE)</f>
        <v>Other revenue - late payment charge</v>
      </c>
      <c r="N2761" s="39" t="str">
        <f>+VLOOKUP(L2761/1,Map!E:G,3,FALSE)</f>
        <v>KY- E ROCKCASTE WTR</v>
      </c>
    </row>
    <row r="2762" spans="1:14">
      <c r="A2762" s="39" t="s">
        <v>95</v>
      </c>
      <c r="B2762" s="39" t="s">
        <v>96</v>
      </c>
      <c r="C2762" s="39" t="s">
        <v>56</v>
      </c>
      <c r="D2762" s="43">
        <v>43342</v>
      </c>
      <c r="E2762" s="39" t="s">
        <v>35</v>
      </c>
      <c r="F2762" s="39" t="s">
        <v>50</v>
      </c>
      <c r="G2762" s="39" t="s">
        <v>275</v>
      </c>
      <c r="H2762" s="39" t="s">
        <v>2200</v>
      </c>
      <c r="I2762" s="39" t="s">
        <v>99</v>
      </c>
      <c r="J2762" s="44">
        <v>-50.26</v>
      </c>
      <c r="K2762" s="39" t="s">
        <v>100</v>
      </c>
      <c r="L2762" s="39" t="s">
        <v>60</v>
      </c>
      <c r="M2762" s="39" t="str">
        <f>+VLOOKUP(C2762/1,Map!A:B,2,FALSE)</f>
        <v>Other revenue - late payment charge</v>
      </c>
      <c r="N2762" s="39" t="str">
        <f>+VLOOKUP(L2762/1,Map!E:G,3,FALSE)</f>
        <v>KY-CENTRAL</v>
      </c>
    </row>
    <row r="2763" spans="1:14">
      <c r="A2763" s="39" t="s">
        <v>95</v>
      </c>
      <c r="B2763" s="39" t="s">
        <v>96</v>
      </c>
      <c r="C2763" s="39" t="s">
        <v>56</v>
      </c>
      <c r="D2763" s="43">
        <v>43341</v>
      </c>
      <c r="E2763" s="39" t="s">
        <v>35</v>
      </c>
      <c r="F2763" s="39" t="s">
        <v>50</v>
      </c>
      <c r="G2763" s="39" t="s">
        <v>275</v>
      </c>
      <c r="H2763" s="39" t="s">
        <v>2201</v>
      </c>
      <c r="I2763" s="39" t="s">
        <v>244</v>
      </c>
      <c r="J2763" s="44">
        <v>0.97</v>
      </c>
      <c r="K2763" s="39" t="s">
        <v>100</v>
      </c>
      <c r="L2763" s="39" t="s">
        <v>60</v>
      </c>
      <c r="M2763" s="39" t="str">
        <f>+VLOOKUP(C2763/1,Map!A:B,2,FALSE)</f>
        <v>Other revenue - late payment charge</v>
      </c>
      <c r="N2763" s="39" t="str">
        <f>+VLOOKUP(L2763/1,Map!E:G,3,FALSE)</f>
        <v>KY-CENTRAL</v>
      </c>
    </row>
    <row r="2764" spans="1:14">
      <c r="A2764" s="39" t="s">
        <v>95</v>
      </c>
      <c r="B2764" s="39" t="s">
        <v>96</v>
      </c>
      <c r="C2764" s="39" t="s">
        <v>56</v>
      </c>
      <c r="D2764" s="43">
        <v>43341</v>
      </c>
      <c r="E2764" s="39" t="s">
        <v>35</v>
      </c>
      <c r="F2764" s="39" t="s">
        <v>50</v>
      </c>
      <c r="G2764" s="39" t="s">
        <v>275</v>
      </c>
      <c r="H2764" s="39" t="s">
        <v>2202</v>
      </c>
      <c r="I2764" s="39" t="s">
        <v>244</v>
      </c>
      <c r="J2764" s="44">
        <v>1.81</v>
      </c>
      <c r="K2764" s="39" t="s">
        <v>100</v>
      </c>
      <c r="L2764" s="39" t="s">
        <v>60</v>
      </c>
      <c r="M2764" s="39" t="str">
        <f>+VLOOKUP(C2764/1,Map!A:B,2,FALSE)</f>
        <v>Other revenue - late payment charge</v>
      </c>
      <c r="N2764" s="39" t="str">
        <f>+VLOOKUP(L2764/1,Map!E:G,3,FALSE)</f>
        <v>KY-CENTRAL</v>
      </c>
    </row>
    <row r="2765" spans="1:14">
      <c r="A2765" s="39" t="s">
        <v>95</v>
      </c>
      <c r="B2765" s="39" t="s">
        <v>96</v>
      </c>
      <c r="C2765" s="39" t="s">
        <v>56</v>
      </c>
      <c r="D2765" s="43">
        <v>43313</v>
      </c>
      <c r="E2765" s="39" t="s">
        <v>35</v>
      </c>
      <c r="F2765" s="39" t="s">
        <v>50</v>
      </c>
      <c r="G2765" s="39" t="s">
        <v>275</v>
      </c>
      <c r="H2765" s="39" t="s">
        <v>2203</v>
      </c>
      <c r="I2765" s="39" t="s">
        <v>244</v>
      </c>
      <c r="J2765" s="44">
        <v>4.32</v>
      </c>
      <c r="K2765" s="39" t="s">
        <v>100</v>
      </c>
      <c r="L2765" s="39" t="s">
        <v>60</v>
      </c>
      <c r="M2765" s="39" t="str">
        <f>+VLOOKUP(C2765/1,Map!A:B,2,FALSE)</f>
        <v>Other revenue - late payment charge</v>
      </c>
      <c r="N2765" s="39" t="str">
        <f>+VLOOKUP(L2765/1,Map!E:G,3,FALSE)</f>
        <v>KY-CENTRAL</v>
      </c>
    </row>
    <row r="2766" spans="1:14">
      <c r="A2766" s="39" t="s">
        <v>95</v>
      </c>
      <c r="B2766" s="39" t="s">
        <v>96</v>
      </c>
      <c r="C2766" s="39" t="s">
        <v>56</v>
      </c>
      <c r="D2766" s="43">
        <v>43325</v>
      </c>
      <c r="E2766" s="39" t="s">
        <v>35</v>
      </c>
      <c r="F2766" s="39" t="s">
        <v>50</v>
      </c>
      <c r="G2766" s="39" t="s">
        <v>275</v>
      </c>
      <c r="H2766" s="39" t="s">
        <v>2204</v>
      </c>
      <c r="I2766" s="39" t="s">
        <v>244</v>
      </c>
      <c r="J2766" s="44">
        <v>2.27</v>
      </c>
      <c r="K2766" s="39" t="s">
        <v>100</v>
      </c>
      <c r="L2766" s="39" t="s">
        <v>60</v>
      </c>
      <c r="M2766" s="39" t="str">
        <f>+VLOOKUP(C2766/1,Map!A:B,2,FALSE)</f>
        <v>Other revenue - late payment charge</v>
      </c>
      <c r="N2766" s="39" t="str">
        <f>+VLOOKUP(L2766/1,Map!E:G,3,FALSE)</f>
        <v>KY-CENTRAL</v>
      </c>
    </row>
    <row r="2767" spans="1:14">
      <c r="A2767" s="39" t="s">
        <v>95</v>
      </c>
      <c r="B2767" s="39" t="s">
        <v>96</v>
      </c>
      <c r="C2767" s="39" t="s">
        <v>56</v>
      </c>
      <c r="D2767" s="43">
        <v>43332</v>
      </c>
      <c r="E2767" s="39" t="s">
        <v>35</v>
      </c>
      <c r="F2767" s="39" t="s">
        <v>50</v>
      </c>
      <c r="G2767" s="39" t="s">
        <v>275</v>
      </c>
      <c r="H2767" s="39" t="s">
        <v>2205</v>
      </c>
      <c r="I2767" s="39" t="s">
        <v>244</v>
      </c>
      <c r="J2767" s="44">
        <v>27.87</v>
      </c>
      <c r="K2767" s="39" t="s">
        <v>100</v>
      </c>
      <c r="L2767" s="39" t="s">
        <v>60</v>
      </c>
      <c r="M2767" s="39" t="str">
        <f>+VLOOKUP(C2767/1,Map!A:B,2,FALSE)</f>
        <v>Other revenue - late payment charge</v>
      </c>
      <c r="N2767" s="39" t="str">
        <f>+VLOOKUP(L2767/1,Map!E:G,3,FALSE)</f>
        <v>KY-CENTRAL</v>
      </c>
    </row>
    <row r="2768" spans="1:14">
      <c r="A2768" s="39" t="s">
        <v>95</v>
      </c>
      <c r="B2768" s="39" t="s">
        <v>96</v>
      </c>
      <c r="C2768" s="39" t="s">
        <v>56</v>
      </c>
      <c r="D2768" s="43">
        <v>43341</v>
      </c>
      <c r="E2768" s="39" t="s">
        <v>35</v>
      </c>
      <c r="F2768" s="39" t="s">
        <v>50</v>
      </c>
      <c r="G2768" s="39" t="s">
        <v>275</v>
      </c>
      <c r="H2768" s="39" t="s">
        <v>2206</v>
      </c>
      <c r="I2768" s="39" t="s">
        <v>244</v>
      </c>
      <c r="J2768" s="44">
        <v>4.6500000000000004</v>
      </c>
      <c r="K2768" s="39" t="s">
        <v>100</v>
      </c>
      <c r="L2768" s="39" t="s">
        <v>60</v>
      </c>
      <c r="M2768" s="39" t="str">
        <f>+VLOOKUP(C2768/1,Map!A:B,2,FALSE)</f>
        <v>Other revenue - late payment charge</v>
      </c>
      <c r="N2768" s="39" t="str">
        <f>+VLOOKUP(L2768/1,Map!E:G,3,FALSE)</f>
        <v>KY-CENTRAL</v>
      </c>
    </row>
    <row r="2769" spans="1:14">
      <c r="A2769" s="39" t="s">
        <v>95</v>
      </c>
      <c r="B2769" s="39" t="s">
        <v>96</v>
      </c>
      <c r="C2769" s="39" t="s">
        <v>56</v>
      </c>
      <c r="D2769" s="43">
        <v>43325</v>
      </c>
      <c r="E2769" s="39" t="s">
        <v>35</v>
      </c>
      <c r="F2769" s="39" t="s">
        <v>50</v>
      </c>
      <c r="G2769" s="39" t="s">
        <v>275</v>
      </c>
      <c r="H2769" s="39" t="s">
        <v>2207</v>
      </c>
      <c r="I2769" s="39" t="s">
        <v>244</v>
      </c>
      <c r="J2769" s="44">
        <v>138.22999999999999</v>
      </c>
      <c r="K2769" s="39" t="s">
        <v>100</v>
      </c>
      <c r="L2769" s="39" t="s">
        <v>60</v>
      </c>
      <c r="M2769" s="39" t="str">
        <f>+VLOOKUP(C2769/1,Map!A:B,2,FALSE)</f>
        <v>Other revenue - late payment charge</v>
      </c>
      <c r="N2769" s="39" t="str">
        <f>+VLOOKUP(L2769/1,Map!E:G,3,FALSE)</f>
        <v>KY-CENTRAL</v>
      </c>
    </row>
    <row r="2770" spans="1:14">
      <c r="A2770" s="39" t="s">
        <v>95</v>
      </c>
      <c r="B2770" s="39" t="s">
        <v>96</v>
      </c>
      <c r="C2770" s="39" t="s">
        <v>56</v>
      </c>
      <c r="D2770" s="43">
        <v>43341</v>
      </c>
      <c r="E2770" s="39" t="s">
        <v>35</v>
      </c>
      <c r="F2770" s="39" t="s">
        <v>50</v>
      </c>
      <c r="G2770" s="39" t="s">
        <v>275</v>
      </c>
      <c r="H2770" s="39" t="s">
        <v>2208</v>
      </c>
      <c r="I2770" s="39" t="s">
        <v>244</v>
      </c>
      <c r="J2770" s="44">
        <v>2.0499999999999998</v>
      </c>
      <c r="K2770" s="39" t="s">
        <v>100</v>
      </c>
      <c r="L2770" s="39" t="s">
        <v>62</v>
      </c>
      <c r="M2770" s="39" t="str">
        <f>+VLOOKUP(C2770/1,Map!A:B,2,FALSE)</f>
        <v>Other revenue - late payment charge</v>
      </c>
      <c r="N2770" s="39" t="str">
        <f>+VLOOKUP(L2770/1,Map!E:G,3,FALSE)</f>
        <v>KY- E ROCKCASTE WTR</v>
      </c>
    </row>
    <row r="2771" spans="1:14">
      <c r="A2771" s="39" t="s">
        <v>95</v>
      </c>
      <c r="B2771" s="39" t="s">
        <v>96</v>
      </c>
      <c r="C2771" s="39" t="s">
        <v>56</v>
      </c>
      <c r="D2771" s="43">
        <v>43341</v>
      </c>
      <c r="E2771" s="39" t="s">
        <v>35</v>
      </c>
      <c r="F2771" s="39" t="s">
        <v>50</v>
      </c>
      <c r="G2771" s="39" t="s">
        <v>275</v>
      </c>
      <c r="H2771" s="39" t="s">
        <v>2208</v>
      </c>
      <c r="I2771" s="39" t="s">
        <v>244</v>
      </c>
      <c r="J2771" s="44">
        <v>3.58</v>
      </c>
      <c r="K2771" s="39" t="s">
        <v>100</v>
      </c>
      <c r="L2771" s="39" t="s">
        <v>64</v>
      </c>
      <c r="M2771" s="39" t="str">
        <f>+VLOOKUP(C2771/1,Map!A:B,2,FALSE)</f>
        <v>Other revenue - late payment charge</v>
      </c>
      <c r="N2771" s="39" t="str">
        <f>+VLOOKUP(L2771/1,Map!E:G,3,FALSE)</f>
        <v>KY-NORTH</v>
      </c>
    </row>
    <row r="2772" spans="1:14">
      <c r="A2772" s="39" t="s">
        <v>95</v>
      </c>
      <c r="B2772" s="39" t="s">
        <v>96</v>
      </c>
      <c r="C2772" s="39" t="s">
        <v>56</v>
      </c>
      <c r="D2772" s="43">
        <v>43341</v>
      </c>
      <c r="E2772" s="39" t="s">
        <v>35</v>
      </c>
      <c r="F2772" s="39" t="s">
        <v>50</v>
      </c>
      <c r="G2772" s="39" t="s">
        <v>275</v>
      </c>
      <c r="H2772" s="39" t="s">
        <v>2209</v>
      </c>
      <c r="I2772" s="39" t="s">
        <v>244</v>
      </c>
      <c r="J2772" s="44">
        <v>338.54</v>
      </c>
      <c r="K2772" s="39" t="s">
        <v>100</v>
      </c>
      <c r="L2772" s="39" t="s">
        <v>60</v>
      </c>
      <c r="M2772" s="39" t="str">
        <f>+VLOOKUP(C2772/1,Map!A:B,2,FALSE)</f>
        <v>Other revenue - late payment charge</v>
      </c>
      <c r="N2772" s="39" t="str">
        <f>+VLOOKUP(L2772/1,Map!E:G,3,FALSE)</f>
        <v>KY-CENTRAL</v>
      </c>
    </row>
    <row r="2773" spans="1:14">
      <c r="A2773" s="39" t="s">
        <v>95</v>
      </c>
      <c r="B2773" s="39" t="s">
        <v>96</v>
      </c>
      <c r="C2773" s="39" t="s">
        <v>56</v>
      </c>
      <c r="D2773" s="43">
        <v>43342</v>
      </c>
      <c r="E2773" s="39" t="s">
        <v>35</v>
      </c>
      <c r="F2773" s="39" t="s">
        <v>50</v>
      </c>
      <c r="G2773" s="39" t="s">
        <v>275</v>
      </c>
      <c r="H2773" s="39" t="s">
        <v>2210</v>
      </c>
      <c r="I2773" s="39" t="s">
        <v>244</v>
      </c>
      <c r="J2773" s="44">
        <v>20.48</v>
      </c>
      <c r="K2773" s="39" t="s">
        <v>100</v>
      </c>
      <c r="L2773" s="39" t="s">
        <v>60</v>
      </c>
      <c r="M2773" s="39" t="str">
        <f>+VLOOKUP(C2773/1,Map!A:B,2,FALSE)</f>
        <v>Other revenue - late payment charge</v>
      </c>
      <c r="N2773" s="39" t="str">
        <f>+VLOOKUP(L2773/1,Map!E:G,3,FALSE)</f>
        <v>KY-CENTRAL</v>
      </c>
    </row>
    <row r="2774" spans="1:14">
      <c r="A2774" s="39" t="s">
        <v>95</v>
      </c>
      <c r="B2774" s="39" t="s">
        <v>96</v>
      </c>
      <c r="C2774" s="39" t="s">
        <v>56</v>
      </c>
      <c r="D2774" s="43">
        <v>43341</v>
      </c>
      <c r="E2774" s="39" t="s">
        <v>35</v>
      </c>
      <c r="F2774" s="39" t="s">
        <v>50</v>
      </c>
      <c r="G2774" s="39" t="s">
        <v>275</v>
      </c>
      <c r="H2774" s="39" t="s">
        <v>2211</v>
      </c>
      <c r="I2774" s="39" t="s">
        <v>99</v>
      </c>
      <c r="J2774" s="44">
        <v>-426.75</v>
      </c>
      <c r="K2774" s="39" t="s">
        <v>100</v>
      </c>
      <c r="L2774" s="39" t="s">
        <v>60</v>
      </c>
      <c r="M2774" s="39" t="str">
        <f>+VLOOKUP(C2774/1,Map!A:B,2,FALSE)</f>
        <v>Other revenue - late payment charge</v>
      </c>
      <c r="N2774" s="39" t="str">
        <f>+VLOOKUP(L2774/1,Map!E:G,3,FALSE)</f>
        <v>KY-CENTRAL</v>
      </c>
    </row>
    <row r="2775" spans="1:14">
      <c r="A2775" s="39" t="s">
        <v>95</v>
      </c>
      <c r="B2775" s="39" t="s">
        <v>96</v>
      </c>
      <c r="C2775" s="39" t="s">
        <v>56</v>
      </c>
      <c r="D2775" s="43">
        <v>43342</v>
      </c>
      <c r="E2775" s="39" t="s">
        <v>35</v>
      </c>
      <c r="F2775" s="39" t="s">
        <v>50</v>
      </c>
      <c r="G2775" s="39" t="s">
        <v>275</v>
      </c>
      <c r="H2775" s="39" t="s">
        <v>2212</v>
      </c>
      <c r="I2775" s="39" t="s">
        <v>99</v>
      </c>
      <c r="J2775" s="44">
        <v>-4.63</v>
      </c>
      <c r="K2775" s="39" t="s">
        <v>100</v>
      </c>
      <c r="L2775" s="39" t="s">
        <v>64</v>
      </c>
      <c r="M2775" s="39" t="str">
        <f>+VLOOKUP(C2775/1,Map!A:B,2,FALSE)</f>
        <v>Other revenue - late payment charge</v>
      </c>
      <c r="N2775" s="39" t="str">
        <f>+VLOOKUP(L2775/1,Map!E:G,3,FALSE)</f>
        <v>KY-NORTH</v>
      </c>
    </row>
    <row r="2776" spans="1:14">
      <c r="A2776" s="39" t="s">
        <v>95</v>
      </c>
      <c r="B2776" s="39" t="s">
        <v>96</v>
      </c>
      <c r="C2776" s="39" t="s">
        <v>56</v>
      </c>
      <c r="D2776" s="43">
        <v>43342</v>
      </c>
      <c r="E2776" s="39" t="s">
        <v>35</v>
      </c>
      <c r="F2776" s="39" t="s">
        <v>50</v>
      </c>
      <c r="G2776" s="39" t="s">
        <v>275</v>
      </c>
      <c r="H2776" s="39" t="s">
        <v>2213</v>
      </c>
      <c r="I2776" s="39" t="s">
        <v>99</v>
      </c>
      <c r="J2776" s="44">
        <v>-0.03</v>
      </c>
      <c r="K2776" s="39" t="s">
        <v>100</v>
      </c>
      <c r="L2776" s="39" t="s">
        <v>58</v>
      </c>
      <c r="M2776" s="39" t="str">
        <f>+VLOOKUP(C2776/1,Map!A:B,2,FALSE)</f>
        <v>Other revenue - late payment charge</v>
      </c>
      <c r="N2776" s="39" t="str">
        <f>+VLOOKUP(L2776/1,Map!E:G,3,FALSE)</f>
        <v>KY-CORPORATE</v>
      </c>
    </row>
    <row r="2777" spans="1:14">
      <c r="A2777" s="39" t="s">
        <v>95</v>
      </c>
      <c r="B2777" s="39" t="s">
        <v>96</v>
      </c>
      <c r="C2777" s="39" t="s">
        <v>56</v>
      </c>
      <c r="D2777" s="43">
        <v>43342</v>
      </c>
      <c r="E2777" s="39" t="s">
        <v>35</v>
      </c>
      <c r="F2777" s="39" t="s">
        <v>50</v>
      </c>
      <c r="G2777" s="39" t="s">
        <v>275</v>
      </c>
      <c r="H2777" s="39" t="s">
        <v>2214</v>
      </c>
      <c r="I2777" s="39" t="s">
        <v>99</v>
      </c>
      <c r="J2777" s="44">
        <v>-67.81</v>
      </c>
      <c r="K2777" s="39" t="s">
        <v>100</v>
      </c>
      <c r="L2777" s="39" t="s">
        <v>60</v>
      </c>
      <c r="M2777" s="39" t="str">
        <f>+VLOOKUP(C2777/1,Map!A:B,2,FALSE)</f>
        <v>Other revenue - late payment charge</v>
      </c>
      <c r="N2777" s="39" t="str">
        <f>+VLOOKUP(L2777/1,Map!E:G,3,FALSE)</f>
        <v>KY-CENTRAL</v>
      </c>
    </row>
    <row r="2778" spans="1:14">
      <c r="A2778" s="39" t="s">
        <v>95</v>
      </c>
      <c r="B2778" s="39" t="s">
        <v>96</v>
      </c>
      <c r="C2778" s="39" t="s">
        <v>56</v>
      </c>
      <c r="D2778" s="43">
        <v>43328</v>
      </c>
      <c r="E2778" s="39" t="s">
        <v>35</v>
      </c>
      <c r="F2778" s="39" t="s">
        <v>50</v>
      </c>
      <c r="G2778" s="39" t="s">
        <v>275</v>
      </c>
      <c r="H2778" s="39" t="s">
        <v>2215</v>
      </c>
      <c r="I2778" s="39" t="s">
        <v>244</v>
      </c>
      <c r="J2778" s="44">
        <v>3.18</v>
      </c>
      <c r="K2778" s="39" t="s">
        <v>100</v>
      </c>
      <c r="L2778" s="39" t="s">
        <v>60</v>
      </c>
      <c r="M2778" s="39" t="str">
        <f>+VLOOKUP(C2778/1,Map!A:B,2,FALSE)</f>
        <v>Other revenue - late payment charge</v>
      </c>
      <c r="N2778" s="39" t="str">
        <f>+VLOOKUP(L2778/1,Map!E:G,3,FALSE)</f>
        <v>KY-CENTRAL</v>
      </c>
    </row>
    <row r="2779" spans="1:14">
      <c r="A2779" s="39" t="s">
        <v>95</v>
      </c>
      <c r="B2779" s="39" t="s">
        <v>96</v>
      </c>
      <c r="C2779" s="39" t="s">
        <v>56</v>
      </c>
      <c r="D2779" s="43">
        <v>43333</v>
      </c>
      <c r="E2779" s="39" t="s">
        <v>35</v>
      </c>
      <c r="F2779" s="39" t="s">
        <v>50</v>
      </c>
      <c r="G2779" s="39" t="s">
        <v>275</v>
      </c>
      <c r="H2779" s="39" t="s">
        <v>2216</v>
      </c>
      <c r="I2779" s="39" t="s">
        <v>244</v>
      </c>
      <c r="J2779" s="44">
        <v>3.04</v>
      </c>
      <c r="K2779" s="39" t="s">
        <v>100</v>
      </c>
      <c r="L2779" s="39" t="s">
        <v>60</v>
      </c>
      <c r="M2779" s="39" t="str">
        <f>+VLOOKUP(C2779/1,Map!A:B,2,FALSE)</f>
        <v>Other revenue - late payment charge</v>
      </c>
      <c r="N2779" s="39" t="str">
        <f>+VLOOKUP(L2779/1,Map!E:G,3,FALSE)</f>
        <v>KY-CENTRAL</v>
      </c>
    </row>
    <row r="2780" spans="1:14">
      <c r="A2780" s="39" t="s">
        <v>95</v>
      </c>
      <c r="B2780" s="39" t="s">
        <v>96</v>
      </c>
      <c r="C2780" s="39" t="s">
        <v>56</v>
      </c>
      <c r="D2780" s="43">
        <v>43342</v>
      </c>
      <c r="E2780" s="39" t="s">
        <v>35</v>
      </c>
      <c r="F2780" s="39" t="s">
        <v>50</v>
      </c>
      <c r="G2780" s="39" t="s">
        <v>275</v>
      </c>
      <c r="H2780" s="39" t="s">
        <v>2217</v>
      </c>
      <c r="I2780" s="39" t="s">
        <v>244</v>
      </c>
      <c r="J2780" s="44">
        <v>101.42</v>
      </c>
      <c r="K2780" s="39" t="s">
        <v>100</v>
      </c>
      <c r="L2780" s="39" t="s">
        <v>60</v>
      </c>
      <c r="M2780" s="39" t="str">
        <f>+VLOOKUP(C2780/1,Map!A:B,2,FALSE)</f>
        <v>Other revenue - late payment charge</v>
      </c>
      <c r="N2780" s="39" t="str">
        <f>+VLOOKUP(L2780/1,Map!E:G,3,FALSE)</f>
        <v>KY-CENTRAL</v>
      </c>
    </row>
    <row r="2781" spans="1:14">
      <c r="A2781" s="39" t="s">
        <v>95</v>
      </c>
      <c r="B2781" s="39" t="s">
        <v>96</v>
      </c>
      <c r="C2781" s="39" t="s">
        <v>56</v>
      </c>
      <c r="D2781" s="43">
        <v>43342</v>
      </c>
      <c r="E2781" s="39" t="s">
        <v>35</v>
      </c>
      <c r="F2781" s="39" t="s">
        <v>50</v>
      </c>
      <c r="G2781" s="39" t="s">
        <v>275</v>
      </c>
      <c r="H2781" s="39" t="s">
        <v>2218</v>
      </c>
      <c r="I2781" s="39" t="s">
        <v>244</v>
      </c>
      <c r="J2781" s="44">
        <v>5.25</v>
      </c>
      <c r="K2781" s="39" t="s">
        <v>100</v>
      </c>
      <c r="L2781" s="39" t="s">
        <v>62</v>
      </c>
      <c r="M2781" s="39" t="str">
        <f>+VLOOKUP(C2781/1,Map!A:B,2,FALSE)</f>
        <v>Other revenue - late payment charge</v>
      </c>
      <c r="N2781" s="39" t="str">
        <f>+VLOOKUP(L2781/1,Map!E:G,3,FALSE)</f>
        <v>KY- E ROCKCASTE WTR</v>
      </c>
    </row>
    <row r="2782" spans="1:14">
      <c r="A2782" s="39" t="s">
        <v>95</v>
      </c>
      <c r="B2782" s="39" t="s">
        <v>96</v>
      </c>
      <c r="C2782" s="39" t="s">
        <v>56</v>
      </c>
      <c r="D2782" s="43">
        <v>43342</v>
      </c>
      <c r="E2782" s="39" t="s">
        <v>35</v>
      </c>
      <c r="F2782" s="39" t="s">
        <v>50</v>
      </c>
      <c r="G2782" s="39" t="s">
        <v>275</v>
      </c>
      <c r="H2782" s="39" t="s">
        <v>2219</v>
      </c>
      <c r="I2782" s="39" t="s">
        <v>99</v>
      </c>
      <c r="J2782" s="44">
        <v>-412.12</v>
      </c>
      <c r="K2782" s="39" t="s">
        <v>100</v>
      </c>
      <c r="L2782" s="39" t="s">
        <v>60</v>
      </c>
      <c r="M2782" s="39" t="str">
        <f>+VLOOKUP(C2782/1,Map!A:B,2,FALSE)</f>
        <v>Other revenue - late payment charge</v>
      </c>
      <c r="N2782" s="39" t="str">
        <f>+VLOOKUP(L2782/1,Map!E:G,3,FALSE)</f>
        <v>KY-CENTRAL</v>
      </c>
    </row>
    <row r="2783" spans="1:14">
      <c r="A2783" s="39" t="s">
        <v>95</v>
      </c>
      <c r="B2783" s="39" t="s">
        <v>96</v>
      </c>
      <c r="C2783" s="39" t="s">
        <v>56</v>
      </c>
      <c r="D2783" s="43">
        <v>43335</v>
      </c>
      <c r="E2783" s="39" t="s">
        <v>35</v>
      </c>
      <c r="F2783" s="39" t="s">
        <v>50</v>
      </c>
      <c r="G2783" s="39" t="s">
        <v>275</v>
      </c>
      <c r="H2783" s="39" t="s">
        <v>2220</v>
      </c>
      <c r="I2783" s="39" t="s">
        <v>244</v>
      </c>
      <c r="J2783" s="44">
        <v>0.71</v>
      </c>
      <c r="K2783" s="39" t="s">
        <v>100</v>
      </c>
      <c r="L2783" s="39" t="s">
        <v>60</v>
      </c>
      <c r="M2783" s="39" t="str">
        <f>+VLOOKUP(C2783/1,Map!A:B,2,FALSE)</f>
        <v>Other revenue - late payment charge</v>
      </c>
      <c r="N2783" s="39" t="str">
        <f>+VLOOKUP(L2783/1,Map!E:G,3,FALSE)</f>
        <v>KY-CENTRAL</v>
      </c>
    </row>
    <row r="2784" spans="1:14">
      <c r="A2784" s="39" t="s">
        <v>95</v>
      </c>
      <c r="B2784" s="39" t="s">
        <v>96</v>
      </c>
      <c r="C2784" s="39" t="s">
        <v>56</v>
      </c>
      <c r="D2784" s="43">
        <v>43342</v>
      </c>
      <c r="E2784" s="39" t="s">
        <v>35</v>
      </c>
      <c r="F2784" s="39" t="s">
        <v>50</v>
      </c>
      <c r="G2784" s="39" t="s">
        <v>275</v>
      </c>
      <c r="H2784" s="39" t="s">
        <v>2221</v>
      </c>
      <c r="I2784" s="39" t="s">
        <v>244</v>
      </c>
      <c r="J2784" s="44">
        <v>0.94</v>
      </c>
      <c r="K2784" s="39" t="s">
        <v>100</v>
      </c>
      <c r="L2784" s="39" t="s">
        <v>60</v>
      </c>
      <c r="M2784" s="39" t="str">
        <f>+VLOOKUP(C2784/1,Map!A:B,2,FALSE)</f>
        <v>Other revenue - late payment charge</v>
      </c>
      <c r="N2784" s="39" t="str">
        <f>+VLOOKUP(L2784/1,Map!E:G,3,FALSE)</f>
        <v>KY-CENTRAL</v>
      </c>
    </row>
    <row r="2785" spans="1:14">
      <c r="A2785" s="39" t="s">
        <v>95</v>
      </c>
      <c r="B2785" s="39" t="s">
        <v>96</v>
      </c>
      <c r="C2785" s="39" t="s">
        <v>56</v>
      </c>
      <c r="D2785" s="43">
        <v>43325</v>
      </c>
      <c r="E2785" s="39" t="s">
        <v>35</v>
      </c>
      <c r="F2785" s="39" t="s">
        <v>50</v>
      </c>
      <c r="G2785" s="39" t="s">
        <v>275</v>
      </c>
      <c r="H2785" s="39" t="s">
        <v>2222</v>
      </c>
      <c r="I2785" s="39" t="s">
        <v>244</v>
      </c>
      <c r="J2785" s="44">
        <v>4.38</v>
      </c>
      <c r="K2785" s="39" t="s">
        <v>100</v>
      </c>
      <c r="L2785" s="39" t="s">
        <v>60</v>
      </c>
      <c r="M2785" s="39" t="str">
        <f>+VLOOKUP(C2785/1,Map!A:B,2,FALSE)</f>
        <v>Other revenue - late payment charge</v>
      </c>
      <c r="N2785" s="39" t="str">
        <f>+VLOOKUP(L2785/1,Map!E:G,3,FALSE)</f>
        <v>KY-CENTRAL</v>
      </c>
    </row>
    <row r="2786" spans="1:14">
      <c r="A2786" s="39" t="s">
        <v>95</v>
      </c>
      <c r="B2786" s="39" t="s">
        <v>96</v>
      </c>
      <c r="C2786" s="39" t="s">
        <v>56</v>
      </c>
      <c r="D2786" s="43">
        <v>43334</v>
      </c>
      <c r="E2786" s="39" t="s">
        <v>35</v>
      </c>
      <c r="F2786" s="39" t="s">
        <v>50</v>
      </c>
      <c r="G2786" s="39" t="s">
        <v>275</v>
      </c>
      <c r="H2786" s="39" t="s">
        <v>2223</v>
      </c>
      <c r="I2786" s="39" t="s">
        <v>244</v>
      </c>
      <c r="J2786" s="44">
        <v>19.64</v>
      </c>
      <c r="K2786" s="39" t="s">
        <v>100</v>
      </c>
      <c r="L2786" s="39" t="s">
        <v>60</v>
      </c>
      <c r="M2786" s="39" t="str">
        <f>+VLOOKUP(C2786/1,Map!A:B,2,FALSE)</f>
        <v>Other revenue - late payment charge</v>
      </c>
      <c r="N2786" s="39" t="str">
        <f>+VLOOKUP(L2786/1,Map!E:G,3,FALSE)</f>
        <v>KY-CENTRAL</v>
      </c>
    </row>
    <row r="2787" spans="1:14">
      <c r="A2787" s="39" t="s">
        <v>95</v>
      </c>
      <c r="B2787" s="39" t="s">
        <v>96</v>
      </c>
      <c r="C2787" s="39" t="s">
        <v>56</v>
      </c>
      <c r="D2787" s="43">
        <v>43342</v>
      </c>
      <c r="E2787" s="39" t="s">
        <v>35</v>
      </c>
      <c r="F2787" s="39" t="s">
        <v>50</v>
      </c>
      <c r="G2787" s="39" t="s">
        <v>275</v>
      </c>
      <c r="H2787" s="39" t="s">
        <v>2224</v>
      </c>
      <c r="I2787" s="39" t="s">
        <v>244</v>
      </c>
      <c r="J2787" s="44">
        <v>1.46</v>
      </c>
      <c r="K2787" s="39" t="s">
        <v>100</v>
      </c>
      <c r="L2787" s="39" t="s">
        <v>62</v>
      </c>
      <c r="M2787" s="39" t="str">
        <f>+VLOOKUP(C2787/1,Map!A:B,2,FALSE)</f>
        <v>Other revenue - late payment charge</v>
      </c>
      <c r="N2787" s="39" t="str">
        <f>+VLOOKUP(L2787/1,Map!E:G,3,FALSE)</f>
        <v>KY- E ROCKCASTE WTR</v>
      </c>
    </row>
    <row r="2788" spans="1:14" hidden="1">
      <c r="A2788" s="39" t="s">
        <v>95</v>
      </c>
      <c r="B2788" s="39" t="s">
        <v>96</v>
      </c>
      <c r="C2788" s="39" t="s">
        <v>74</v>
      </c>
      <c r="D2788" s="43">
        <v>42979</v>
      </c>
      <c r="E2788" s="39" t="s">
        <v>34</v>
      </c>
      <c r="F2788" s="39" t="s">
        <v>51</v>
      </c>
      <c r="G2788" s="39" t="s">
        <v>275</v>
      </c>
      <c r="H2788" s="39" t="s">
        <v>2225</v>
      </c>
      <c r="I2788" s="39" t="s">
        <v>99</v>
      </c>
      <c r="J2788" s="44">
        <v>-84</v>
      </c>
      <c r="K2788" s="39" t="s">
        <v>100</v>
      </c>
      <c r="L2788" s="39" t="s">
        <v>60</v>
      </c>
      <c r="M2788" s="39" t="str">
        <f>+VLOOKUP(C2788/1,Map!A:B,2,FALSE)</f>
        <v>Other Revenue - NSF Check Charge</v>
      </c>
      <c r="N2788" s="39" t="str">
        <f>+VLOOKUP(L2788/1,Map!E:G,3,FALSE)</f>
        <v>KY-CENTRAL</v>
      </c>
    </row>
    <row r="2789" spans="1:14" hidden="1">
      <c r="A2789" s="39" t="s">
        <v>95</v>
      </c>
      <c r="B2789" s="39" t="s">
        <v>96</v>
      </c>
      <c r="C2789" s="39" t="s">
        <v>74</v>
      </c>
      <c r="D2789" s="43">
        <v>42979</v>
      </c>
      <c r="E2789" s="39" t="s">
        <v>34</v>
      </c>
      <c r="F2789" s="39" t="s">
        <v>51</v>
      </c>
      <c r="G2789" s="39" t="s">
        <v>275</v>
      </c>
      <c r="H2789" s="39" t="s">
        <v>2226</v>
      </c>
      <c r="I2789" s="39" t="s">
        <v>99</v>
      </c>
      <c r="J2789" s="44">
        <v>-12</v>
      </c>
      <c r="K2789" s="39" t="s">
        <v>100</v>
      </c>
      <c r="L2789" s="39" t="s">
        <v>60</v>
      </c>
      <c r="M2789" s="39" t="str">
        <f>+VLOOKUP(C2789/1,Map!A:B,2,FALSE)</f>
        <v>Other Revenue - NSF Check Charge</v>
      </c>
      <c r="N2789" s="39" t="str">
        <f>+VLOOKUP(L2789/1,Map!E:G,3,FALSE)</f>
        <v>KY-CENTRAL</v>
      </c>
    </row>
    <row r="2790" spans="1:14" hidden="1">
      <c r="A2790" s="39" t="s">
        <v>95</v>
      </c>
      <c r="B2790" s="39" t="s">
        <v>96</v>
      </c>
      <c r="C2790" s="39" t="s">
        <v>74</v>
      </c>
      <c r="D2790" s="43">
        <v>42979</v>
      </c>
      <c r="E2790" s="39" t="s">
        <v>34</v>
      </c>
      <c r="F2790" s="39" t="s">
        <v>51</v>
      </c>
      <c r="G2790" s="39" t="s">
        <v>275</v>
      </c>
      <c r="H2790" s="39" t="s">
        <v>2227</v>
      </c>
      <c r="I2790" s="39" t="s">
        <v>99</v>
      </c>
      <c r="J2790" s="44">
        <v>-24</v>
      </c>
      <c r="K2790" s="39" t="s">
        <v>100</v>
      </c>
      <c r="L2790" s="39" t="s">
        <v>60</v>
      </c>
      <c r="M2790" s="39" t="str">
        <f>+VLOOKUP(C2790/1,Map!A:B,2,FALSE)</f>
        <v>Other Revenue - NSF Check Charge</v>
      </c>
      <c r="N2790" s="39" t="str">
        <f>+VLOOKUP(L2790/1,Map!E:G,3,FALSE)</f>
        <v>KY-CENTRAL</v>
      </c>
    </row>
    <row r="2791" spans="1:14" hidden="1">
      <c r="A2791" s="39" t="s">
        <v>95</v>
      </c>
      <c r="B2791" s="39" t="s">
        <v>96</v>
      </c>
      <c r="C2791" s="39" t="s">
        <v>74</v>
      </c>
      <c r="D2791" s="43">
        <v>42983</v>
      </c>
      <c r="E2791" s="39" t="s">
        <v>34</v>
      </c>
      <c r="F2791" s="39" t="s">
        <v>51</v>
      </c>
      <c r="G2791" s="39" t="s">
        <v>275</v>
      </c>
      <c r="H2791" s="39" t="s">
        <v>2228</v>
      </c>
      <c r="I2791" s="39" t="s">
        <v>99</v>
      </c>
      <c r="J2791" s="44">
        <v>-108</v>
      </c>
      <c r="K2791" s="39" t="s">
        <v>100</v>
      </c>
      <c r="L2791" s="39" t="s">
        <v>60</v>
      </c>
      <c r="M2791" s="39" t="str">
        <f>+VLOOKUP(C2791/1,Map!A:B,2,FALSE)</f>
        <v>Other Revenue - NSF Check Charge</v>
      </c>
      <c r="N2791" s="39" t="str">
        <f>+VLOOKUP(L2791/1,Map!E:G,3,FALSE)</f>
        <v>KY-CENTRAL</v>
      </c>
    </row>
    <row r="2792" spans="1:14" hidden="1">
      <c r="A2792" s="39" t="s">
        <v>95</v>
      </c>
      <c r="B2792" s="39" t="s">
        <v>96</v>
      </c>
      <c r="C2792" s="39" t="s">
        <v>74</v>
      </c>
      <c r="D2792" s="43">
        <v>42982</v>
      </c>
      <c r="E2792" s="39" t="s">
        <v>34</v>
      </c>
      <c r="F2792" s="39" t="s">
        <v>51</v>
      </c>
      <c r="G2792" s="39" t="s">
        <v>275</v>
      </c>
      <c r="H2792" s="39" t="s">
        <v>2229</v>
      </c>
      <c r="I2792" s="39" t="s">
        <v>99</v>
      </c>
      <c r="J2792" s="44">
        <v>-12</v>
      </c>
      <c r="K2792" s="39" t="s">
        <v>100</v>
      </c>
      <c r="L2792" s="39" t="s">
        <v>60</v>
      </c>
      <c r="M2792" s="39" t="str">
        <f>+VLOOKUP(C2792/1,Map!A:B,2,FALSE)</f>
        <v>Other Revenue - NSF Check Charge</v>
      </c>
      <c r="N2792" s="39" t="str">
        <f>+VLOOKUP(L2792/1,Map!E:G,3,FALSE)</f>
        <v>KY-CENTRAL</v>
      </c>
    </row>
    <row r="2793" spans="1:14" hidden="1">
      <c r="A2793" s="39" t="s">
        <v>95</v>
      </c>
      <c r="B2793" s="39" t="s">
        <v>96</v>
      </c>
      <c r="C2793" s="39" t="s">
        <v>74</v>
      </c>
      <c r="D2793" s="43">
        <v>42983</v>
      </c>
      <c r="E2793" s="39" t="s">
        <v>34</v>
      </c>
      <c r="F2793" s="39" t="s">
        <v>51</v>
      </c>
      <c r="G2793" s="39" t="s">
        <v>275</v>
      </c>
      <c r="H2793" s="39" t="s">
        <v>2230</v>
      </c>
      <c r="I2793" s="39" t="s">
        <v>99</v>
      </c>
      <c r="J2793" s="44">
        <v>-24</v>
      </c>
      <c r="K2793" s="39" t="s">
        <v>100</v>
      </c>
      <c r="L2793" s="39" t="s">
        <v>60</v>
      </c>
      <c r="M2793" s="39" t="str">
        <f>+VLOOKUP(C2793/1,Map!A:B,2,FALSE)</f>
        <v>Other Revenue - NSF Check Charge</v>
      </c>
      <c r="N2793" s="39" t="str">
        <f>+VLOOKUP(L2793/1,Map!E:G,3,FALSE)</f>
        <v>KY-CENTRAL</v>
      </c>
    </row>
    <row r="2794" spans="1:14" hidden="1">
      <c r="A2794" s="39" t="s">
        <v>95</v>
      </c>
      <c r="B2794" s="39" t="s">
        <v>96</v>
      </c>
      <c r="C2794" s="39" t="s">
        <v>74</v>
      </c>
      <c r="D2794" s="43">
        <v>42984</v>
      </c>
      <c r="E2794" s="39" t="s">
        <v>34</v>
      </c>
      <c r="F2794" s="39" t="s">
        <v>51</v>
      </c>
      <c r="G2794" s="39" t="s">
        <v>275</v>
      </c>
      <c r="H2794" s="39" t="s">
        <v>2231</v>
      </c>
      <c r="I2794" s="39" t="s">
        <v>99</v>
      </c>
      <c r="J2794" s="44">
        <v>-12</v>
      </c>
      <c r="K2794" s="39" t="s">
        <v>100</v>
      </c>
      <c r="L2794" s="39" t="s">
        <v>60</v>
      </c>
      <c r="M2794" s="39" t="str">
        <f>+VLOOKUP(C2794/1,Map!A:B,2,FALSE)</f>
        <v>Other Revenue - NSF Check Charge</v>
      </c>
      <c r="N2794" s="39" t="str">
        <f>+VLOOKUP(L2794/1,Map!E:G,3,FALSE)</f>
        <v>KY-CENTRAL</v>
      </c>
    </row>
    <row r="2795" spans="1:14" hidden="1">
      <c r="A2795" s="39" t="s">
        <v>95</v>
      </c>
      <c r="B2795" s="39" t="s">
        <v>96</v>
      </c>
      <c r="C2795" s="39" t="s">
        <v>74</v>
      </c>
      <c r="D2795" s="43">
        <v>42984</v>
      </c>
      <c r="E2795" s="39" t="s">
        <v>34</v>
      </c>
      <c r="F2795" s="39" t="s">
        <v>51</v>
      </c>
      <c r="G2795" s="39" t="s">
        <v>275</v>
      </c>
      <c r="H2795" s="39" t="s">
        <v>2232</v>
      </c>
      <c r="I2795" s="39" t="s">
        <v>99</v>
      </c>
      <c r="J2795" s="44">
        <v>-12</v>
      </c>
      <c r="K2795" s="39" t="s">
        <v>100</v>
      </c>
      <c r="L2795" s="39" t="s">
        <v>60</v>
      </c>
      <c r="M2795" s="39" t="str">
        <f>+VLOOKUP(C2795/1,Map!A:B,2,FALSE)</f>
        <v>Other Revenue - NSF Check Charge</v>
      </c>
      <c r="N2795" s="39" t="str">
        <f>+VLOOKUP(L2795/1,Map!E:G,3,FALSE)</f>
        <v>KY-CENTRAL</v>
      </c>
    </row>
    <row r="2796" spans="1:14" hidden="1">
      <c r="A2796" s="39" t="s">
        <v>95</v>
      </c>
      <c r="B2796" s="39" t="s">
        <v>96</v>
      </c>
      <c r="C2796" s="39" t="s">
        <v>74</v>
      </c>
      <c r="D2796" s="43">
        <v>42984</v>
      </c>
      <c r="E2796" s="39" t="s">
        <v>34</v>
      </c>
      <c r="F2796" s="39" t="s">
        <v>51</v>
      </c>
      <c r="G2796" s="39" t="s">
        <v>275</v>
      </c>
      <c r="H2796" s="39" t="s">
        <v>2233</v>
      </c>
      <c r="I2796" s="39" t="s">
        <v>99</v>
      </c>
      <c r="J2796" s="44">
        <v>-108</v>
      </c>
      <c r="K2796" s="39" t="s">
        <v>100</v>
      </c>
      <c r="L2796" s="39" t="s">
        <v>60</v>
      </c>
      <c r="M2796" s="39" t="str">
        <f>+VLOOKUP(C2796/1,Map!A:B,2,FALSE)</f>
        <v>Other Revenue - NSF Check Charge</v>
      </c>
      <c r="N2796" s="39" t="str">
        <f>+VLOOKUP(L2796/1,Map!E:G,3,FALSE)</f>
        <v>KY-CENTRAL</v>
      </c>
    </row>
    <row r="2797" spans="1:14" hidden="1">
      <c r="A2797" s="39" t="s">
        <v>95</v>
      </c>
      <c r="B2797" s="39" t="s">
        <v>96</v>
      </c>
      <c r="C2797" s="39" t="s">
        <v>74</v>
      </c>
      <c r="D2797" s="43">
        <v>42984</v>
      </c>
      <c r="E2797" s="39" t="s">
        <v>34</v>
      </c>
      <c r="F2797" s="39" t="s">
        <v>51</v>
      </c>
      <c r="G2797" s="39" t="s">
        <v>275</v>
      </c>
      <c r="H2797" s="39" t="s">
        <v>2234</v>
      </c>
      <c r="I2797" s="39" t="s">
        <v>99</v>
      </c>
      <c r="J2797" s="44">
        <v>-12</v>
      </c>
      <c r="K2797" s="39" t="s">
        <v>100</v>
      </c>
      <c r="L2797" s="39" t="s">
        <v>60</v>
      </c>
      <c r="M2797" s="39" t="str">
        <f>+VLOOKUP(C2797/1,Map!A:B,2,FALSE)</f>
        <v>Other Revenue - NSF Check Charge</v>
      </c>
      <c r="N2797" s="39" t="str">
        <f>+VLOOKUP(L2797/1,Map!E:G,3,FALSE)</f>
        <v>KY-CENTRAL</v>
      </c>
    </row>
    <row r="2798" spans="1:14" hidden="1">
      <c r="A2798" s="39" t="s">
        <v>95</v>
      </c>
      <c r="B2798" s="39" t="s">
        <v>96</v>
      </c>
      <c r="C2798" s="39" t="s">
        <v>74</v>
      </c>
      <c r="D2798" s="43">
        <v>42985</v>
      </c>
      <c r="E2798" s="39" t="s">
        <v>34</v>
      </c>
      <c r="F2798" s="39" t="s">
        <v>51</v>
      </c>
      <c r="G2798" s="39" t="s">
        <v>275</v>
      </c>
      <c r="H2798" s="39" t="s">
        <v>2235</v>
      </c>
      <c r="I2798" s="39" t="s">
        <v>99</v>
      </c>
      <c r="J2798" s="44">
        <v>-24</v>
      </c>
      <c r="K2798" s="39" t="s">
        <v>100</v>
      </c>
      <c r="L2798" s="39" t="s">
        <v>60</v>
      </c>
      <c r="M2798" s="39" t="str">
        <f>+VLOOKUP(C2798/1,Map!A:B,2,FALSE)</f>
        <v>Other Revenue - NSF Check Charge</v>
      </c>
      <c r="N2798" s="39" t="str">
        <f>+VLOOKUP(L2798/1,Map!E:G,3,FALSE)</f>
        <v>KY-CENTRAL</v>
      </c>
    </row>
    <row r="2799" spans="1:14" hidden="1">
      <c r="A2799" s="39" t="s">
        <v>95</v>
      </c>
      <c r="B2799" s="39" t="s">
        <v>96</v>
      </c>
      <c r="C2799" s="39" t="s">
        <v>74</v>
      </c>
      <c r="D2799" s="43">
        <v>42985</v>
      </c>
      <c r="E2799" s="39" t="s">
        <v>34</v>
      </c>
      <c r="F2799" s="39" t="s">
        <v>51</v>
      </c>
      <c r="G2799" s="39" t="s">
        <v>275</v>
      </c>
      <c r="H2799" s="39" t="s">
        <v>2236</v>
      </c>
      <c r="I2799" s="39" t="s">
        <v>99</v>
      </c>
      <c r="J2799" s="44">
        <v>-36</v>
      </c>
      <c r="K2799" s="39" t="s">
        <v>100</v>
      </c>
      <c r="L2799" s="39" t="s">
        <v>60</v>
      </c>
      <c r="M2799" s="39" t="str">
        <f>+VLOOKUP(C2799/1,Map!A:B,2,FALSE)</f>
        <v>Other Revenue - NSF Check Charge</v>
      </c>
      <c r="N2799" s="39" t="str">
        <f>+VLOOKUP(L2799/1,Map!E:G,3,FALSE)</f>
        <v>KY-CENTRAL</v>
      </c>
    </row>
    <row r="2800" spans="1:14" hidden="1">
      <c r="A2800" s="39" t="s">
        <v>95</v>
      </c>
      <c r="B2800" s="39" t="s">
        <v>96</v>
      </c>
      <c r="C2800" s="39" t="s">
        <v>74</v>
      </c>
      <c r="D2800" s="43">
        <v>42986</v>
      </c>
      <c r="E2800" s="39" t="s">
        <v>34</v>
      </c>
      <c r="F2800" s="39" t="s">
        <v>51</v>
      </c>
      <c r="G2800" s="39" t="s">
        <v>275</v>
      </c>
      <c r="H2800" s="39" t="s">
        <v>2237</v>
      </c>
      <c r="I2800" s="39" t="s">
        <v>99</v>
      </c>
      <c r="J2800" s="44">
        <v>-60</v>
      </c>
      <c r="K2800" s="39" t="s">
        <v>100</v>
      </c>
      <c r="L2800" s="39" t="s">
        <v>60</v>
      </c>
      <c r="M2800" s="39" t="str">
        <f>+VLOOKUP(C2800/1,Map!A:B,2,FALSE)</f>
        <v>Other Revenue - NSF Check Charge</v>
      </c>
      <c r="N2800" s="39" t="str">
        <f>+VLOOKUP(L2800/1,Map!E:G,3,FALSE)</f>
        <v>KY-CENTRAL</v>
      </c>
    </row>
    <row r="2801" spans="1:14" hidden="1">
      <c r="A2801" s="39" t="s">
        <v>95</v>
      </c>
      <c r="B2801" s="39" t="s">
        <v>96</v>
      </c>
      <c r="C2801" s="39" t="s">
        <v>74</v>
      </c>
      <c r="D2801" s="43">
        <v>42986</v>
      </c>
      <c r="E2801" s="39" t="s">
        <v>34</v>
      </c>
      <c r="F2801" s="39" t="s">
        <v>51</v>
      </c>
      <c r="G2801" s="39" t="s">
        <v>275</v>
      </c>
      <c r="H2801" s="39" t="s">
        <v>2238</v>
      </c>
      <c r="I2801" s="39" t="s">
        <v>99</v>
      </c>
      <c r="J2801" s="44">
        <v>-12</v>
      </c>
      <c r="K2801" s="39" t="s">
        <v>100</v>
      </c>
      <c r="L2801" s="39" t="s">
        <v>60</v>
      </c>
      <c r="M2801" s="39" t="str">
        <f>+VLOOKUP(C2801/1,Map!A:B,2,FALSE)</f>
        <v>Other Revenue - NSF Check Charge</v>
      </c>
      <c r="N2801" s="39" t="str">
        <f>+VLOOKUP(L2801/1,Map!E:G,3,FALSE)</f>
        <v>KY-CENTRAL</v>
      </c>
    </row>
    <row r="2802" spans="1:14" hidden="1">
      <c r="A2802" s="39" t="s">
        <v>95</v>
      </c>
      <c r="B2802" s="39" t="s">
        <v>96</v>
      </c>
      <c r="C2802" s="39" t="s">
        <v>74</v>
      </c>
      <c r="D2802" s="43">
        <v>42986</v>
      </c>
      <c r="E2802" s="39" t="s">
        <v>34</v>
      </c>
      <c r="F2802" s="39" t="s">
        <v>51</v>
      </c>
      <c r="G2802" s="39" t="s">
        <v>275</v>
      </c>
      <c r="H2802" s="39" t="s">
        <v>2239</v>
      </c>
      <c r="I2802" s="39" t="s">
        <v>99</v>
      </c>
      <c r="J2802" s="44">
        <v>-60</v>
      </c>
      <c r="K2802" s="39" t="s">
        <v>100</v>
      </c>
      <c r="L2802" s="39" t="s">
        <v>60</v>
      </c>
      <c r="M2802" s="39" t="str">
        <f>+VLOOKUP(C2802/1,Map!A:B,2,FALSE)</f>
        <v>Other Revenue - NSF Check Charge</v>
      </c>
      <c r="N2802" s="39" t="str">
        <f>+VLOOKUP(L2802/1,Map!E:G,3,FALSE)</f>
        <v>KY-CENTRAL</v>
      </c>
    </row>
    <row r="2803" spans="1:14" hidden="1">
      <c r="A2803" s="39" t="s">
        <v>95</v>
      </c>
      <c r="B2803" s="39" t="s">
        <v>96</v>
      </c>
      <c r="C2803" s="39" t="s">
        <v>74</v>
      </c>
      <c r="D2803" s="43">
        <v>42989</v>
      </c>
      <c r="E2803" s="39" t="s">
        <v>34</v>
      </c>
      <c r="F2803" s="39" t="s">
        <v>51</v>
      </c>
      <c r="G2803" s="39" t="s">
        <v>275</v>
      </c>
      <c r="H2803" s="39" t="s">
        <v>2240</v>
      </c>
      <c r="I2803" s="39" t="s">
        <v>99</v>
      </c>
      <c r="J2803" s="44">
        <v>-60</v>
      </c>
      <c r="K2803" s="39" t="s">
        <v>100</v>
      </c>
      <c r="L2803" s="39" t="s">
        <v>60</v>
      </c>
      <c r="M2803" s="39" t="str">
        <f>+VLOOKUP(C2803/1,Map!A:B,2,FALSE)</f>
        <v>Other Revenue - NSF Check Charge</v>
      </c>
      <c r="N2803" s="39" t="str">
        <f>+VLOOKUP(L2803/1,Map!E:G,3,FALSE)</f>
        <v>KY-CENTRAL</v>
      </c>
    </row>
    <row r="2804" spans="1:14" hidden="1">
      <c r="A2804" s="39" t="s">
        <v>95</v>
      </c>
      <c r="B2804" s="39" t="s">
        <v>96</v>
      </c>
      <c r="C2804" s="39" t="s">
        <v>74</v>
      </c>
      <c r="D2804" s="43">
        <v>42989</v>
      </c>
      <c r="E2804" s="39" t="s">
        <v>34</v>
      </c>
      <c r="F2804" s="39" t="s">
        <v>51</v>
      </c>
      <c r="G2804" s="39" t="s">
        <v>275</v>
      </c>
      <c r="H2804" s="39" t="s">
        <v>2241</v>
      </c>
      <c r="I2804" s="39" t="s">
        <v>99</v>
      </c>
      <c r="J2804" s="44">
        <v>-12</v>
      </c>
      <c r="K2804" s="39" t="s">
        <v>100</v>
      </c>
      <c r="L2804" s="39" t="s">
        <v>60</v>
      </c>
      <c r="M2804" s="39" t="str">
        <f>+VLOOKUP(C2804/1,Map!A:B,2,FALSE)</f>
        <v>Other Revenue - NSF Check Charge</v>
      </c>
      <c r="N2804" s="39" t="str">
        <f>+VLOOKUP(L2804/1,Map!E:G,3,FALSE)</f>
        <v>KY-CENTRAL</v>
      </c>
    </row>
    <row r="2805" spans="1:14" hidden="1">
      <c r="A2805" s="39" t="s">
        <v>95</v>
      </c>
      <c r="B2805" s="39" t="s">
        <v>96</v>
      </c>
      <c r="C2805" s="39" t="s">
        <v>74</v>
      </c>
      <c r="D2805" s="43">
        <v>42989</v>
      </c>
      <c r="E2805" s="39" t="s">
        <v>34</v>
      </c>
      <c r="F2805" s="39" t="s">
        <v>51</v>
      </c>
      <c r="G2805" s="39" t="s">
        <v>275</v>
      </c>
      <c r="H2805" s="39" t="s">
        <v>2242</v>
      </c>
      <c r="I2805" s="39" t="s">
        <v>99</v>
      </c>
      <c r="J2805" s="44">
        <v>-96</v>
      </c>
      <c r="K2805" s="39" t="s">
        <v>100</v>
      </c>
      <c r="L2805" s="39" t="s">
        <v>60</v>
      </c>
      <c r="M2805" s="39" t="str">
        <f>+VLOOKUP(C2805/1,Map!A:B,2,FALSE)</f>
        <v>Other Revenue - NSF Check Charge</v>
      </c>
      <c r="N2805" s="39" t="str">
        <f>+VLOOKUP(L2805/1,Map!E:G,3,FALSE)</f>
        <v>KY-CENTRAL</v>
      </c>
    </row>
    <row r="2806" spans="1:14" hidden="1">
      <c r="A2806" s="39" t="s">
        <v>95</v>
      </c>
      <c r="B2806" s="39" t="s">
        <v>96</v>
      </c>
      <c r="C2806" s="39" t="s">
        <v>74</v>
      </c>
      <c r="D2806" s="43">
        <v>42989</v>
      </c>
      <c r="E2806" s="39" t="s">
        <v>34</v>
      </c>
      <c r="F2806" s="39" t="s">
        <v>51</v>
      </c>
      <c r="G2806" s="39" t="s">
        <v>275</v>
      </c>
      <c r="H2806" s="39" t="s">
        <v>2242</v>
      </c>
      <c r="I2806" s="39" t="s">
        <v>99</v>
      </c>
      <c r="J2806" s="44">
        <v>-12</v>
      </c>
      <c r="K2806" s="39" t="s">
        <v>100</v>
      </c>
      <c r="L2806" s="39" t="s">
        <v>64</v>
      </c>
      <c r="M2806" s="39" t="str">
        <f>+VLOOKUP(C2806/1,Map!A:B,2,FALSE)</f>
        <v>Other Revenue - NSF Check Charge</v>
      </c>
      <c r="N2806" s="39" t="str">
        <f>+VLOOKUP(L2806/1,Map!E:G,3,FALSE)</f>
        <v>KY-NORTH</v>
      </c>
    </row>
    <row r="2807" spans="1:14" hidden="1">
      <c r="A2807" s="39" t="s">
        <v>95</v>
      </c>
      <c r="B2807" s="39" t="s">
        <v>96</v>
      </c>
      <c r="C2807" s="39" t="s">
        <v>74</v>
      </c>
      <c r="D2807" s="43">
        <v>42990</v>
      </c>
      <c r="E2807" s="39" t="s">
        <v>34</v>
      </c>
      <c r="F2807" s="39" t="s">
        <v>51</v>
      </c>
      <c r="G2807" s="39" t="s">
        <v>275</v>
      </c>
      <c r="H2807" s="39" t="s">
        <v>2243</v>
      </c>
      <c r="I2807" s="39" t="s">
        <v>99</v>
      </c>
      <c r="J2807" s="44">
        <v>-12</v>
      </c>
      <c r="K2807" s="39" t="s">
        <v>100</v>
      </c>
      <c r="L2807" s="39" t="s">
        <v>60</v>
      </c>
      <c r="M2807" s="39" t="str">
        <f>+VLOOKUP(C2807/1,Map!A:B,2,FALSE)</f>
        <v>Other Revenue - NSF Check Charge</v>
      </c>
      <c r="N2807" s="39" t="str">
        <f>+VLOOKUP(L2807/1,Map!E:G,3,FALSE)</f>
        <v>KY-CENTRAL</v>
      </c>
    </row>
    <row r="2808" spans="1:14" hidden="1">
      <c r="A2808" s="39" t="s">
        <v>95</v>
      </c>
      <c r="B2808" s="39" t="s">
        <v>96</v>
      </c>
      <c r="C2808" s="39" t="s">
        <v>74</v>
      </c>
      <c r="D2808" s="43">
        <v>42990</v>
      </c>
      <c r="E2808" s="39" t="s">
        <v>34</v>
      </c>
      <c r="F2808" s="39" t="s">
        <v>51</v>
      </c>
      <c r="G2808" s="39" t="s">
        <v>275</v>
      </c>
      <c r="H2808" s="39" t="s">
        <v>2244</v>
      </c>
      <c r="I2808" s="39" t="s">
        <v>99</v>
      </c>
      <c r="J2808" s="44">
        <v>-60</v>
      </c>
      <c r="K2808" s="39" t="s">
        <v>100</v>
      </c>
      <c r="L2808" s="39" t="s">
        <v>60</v>
      </c>
      <c r="M2808" s="39" t="str">
        <f>+VLOOKUP(C2808/1,Map!A:B,2,FALSE)</f>
        <v>Other Revenue - NSF Check Charge</v>
      </c>
      <c r="N2808" s="39" t="str">
        <f>+VLOOKUP(L2808/1,Map!E:G,3,FALSE)</f>
        <v>KY-CENTRAL</v>
      </c>
    </row>
    <row r="2809" spans="1:14" hidden="1">
      <c r="A2809" s="39" t="s">
        <v>95</v>
      </c>
      <c r="B2809" s="39" t="s">
        <v>96</v>
      </c>
      <c r="C2809" s="39" t="s">
        <v>74</v>
      </c>
      <c r="D2809" s="43">
        <v>42990</v>
      </c>
      <c r="E2809" s="39" t="s">
        <v>34</v>
      </c>
      <c r="F2809" s="39" t="s">
        <v>51</v>
      </c>
      <c r="G2809" s="39" t="s">
        <v>275</v>
      </c>
      <c r="H2809" s="39" t="s">
        <v>2245</v>
      </c>
      <c r="I2809" s="39" t="s">
        <v>99</v>
      </c>
      <c r="J2809" s="44">
        <v>-12</v>
      </c>
      <c r="K2809" s="39" t="s">
        <v>100</v>
      </c>
      <c r="L2809" s="39" t="s">
        <v>58</v>
      </c>
      <c r="M2809" s="39" t="str">
        <f>+VLOOKUP(C2809/1,Map!A:B,2,FALSE)</f>
        <v>Other Revenue - NSF Check Charge</v>
      </c>
      <c r="N2809" s="39" t="str">
        <f>+VLOOKUP(L2809/1,Map!E:G,3,FALSE)</f>
        <v>KY-CORPORATE</v>
      </c>
    </row>
    <row r="2810" spans="1:14" hidden="1">
      <c r="A2810" s="39" t="s">
        <v>95</v>
      </c>
      <c r="B2810" s="39" t="s">
        <v>96</v>
      </c>
      <c r="C2810" s="39" t="s">
        <v>74</v>
      </c>
      <c r="D2810" s="43">
        <v>42990</v>
      </c>
      <c r="E2810" s="39" t="s">
        <v>34</v>
      </c>
      <c r="F2810" s="39" t="s">
        <v>51</v>
      </c>
      <c r="G2810" s="39" t="s">
        <v>275</v>
      </c>
      <c r="H2810" s="39" t="s">
        <v>2245</v>
      </c>
      <c r="I2810" s="39" t="s">
        <v>99</v>
      </c>
      <c r="J2810" s="44">
        <v>-120</v>
      </c>
      <c r="K2810" s="39" t="s">
        <v>100</v>
      </c>
      <c r="L2810" s="39" t="s">
        <v>60</v>
      </c>
      <c r="M2810" s="39" t="str">
        <f>+VLOOKUP(C2810/1,Map!A:B,2,FALSE)</f>
        <v>Other Revenue - NSF Check Charge</v>
      </c>
      <c r="N2810" s="39" t="str">
        <f>+VLOOKUP(L2810/1,Map!E:G,3,FALSE)</f>
        <v>KY-CENTRAL</v>
      </c>
    </row>
    <row r="2811" spans="1:14" hidden="1">
      <c r="A2811" s="39" t="s">
        <v>95</v>
      </c>
      <c r="B2811" s="39" t="s">
        <v>96</v>
      </c>
      <c r="C2811" s="39" t="s">
        <v>74</v>
      </c>
      <c r="D2811" s="43">
        <v>42990</v>
      </c>
      <c r="E2811" s="39" t="s">
        <v>34</v>
      </c>
      <c r="F2811" s="39" t="s">
        <v>51</v>
      </c>
      <c r="G2811" s="39" t="s">
        <v>275</v>
      </c>
      <c r="H2811" s="39" t="s">
        <v>2246</v>
      </c>
      <c r="I2811" s="39" t="s">
        <v>99</v>
      </c>
      <c r="J2811" s="44">
        <v>-12</v>
      </c>
      <c r="K2811" s="39" t="s">
        <v>100</v>
      </c>
      <c r="L2811" s="39" t="s">
        <v>60</v>
      </c>
      <c r="M2811" s="39" t="str">
        <f>+VLOOKUP(C2811/1,Map!A:B,2,FALSE)</f>
        <v>Other Revenue - NSF Check Charge</v>
      </c>
      <c r="N2811" s="39" t="str">
        <f>+VLOOKUP(L2811/1,Map!E:G,3,FALSE)</f>
        <v>KY-CENTRAL</v>
      </c>
    </row>
    <row r="2812" spans="1:14" hidden="1">
      <c r="A2812" s="39" t="s">
        <v>95</v>
      </c>
      <c r="B2812" s="39" t="s">
        <v>96</v>
      </c>
      <c r="C2812" s="39" t="s">
        <v>74</v>
      </c>
      <c r="D2812" s="43">
        <v>42991</v>
      </c>
      <c r="E2812" s="39" t="s">
        <v>34</v>
      </c>
      <c r="F2812" s="39" t="s">
        <v>51</v>
      </c>
      <c r="G2812" s="39" t="s">
        <v>275</v>
      </c>
      <c r="H2812" s="39" t="s">
        <v>2247</v>
      </c>
      <c r="I2812" s="39" t="s">
        <v>99</v>
      </c>
      <c r="J2812" s="44">
        <v>-84</v>
      </c>
      <c r="K2812" s="39" t="s">
        <v>100</v>
      </c>
      <c r="L2812" s="39" t="s">
        <v>60</v>
      </c>
      <c r="M2812" s="39" t="str">
        <f>+VLOOKUP(C2812/1,Map!A:B,2,FALSE)</f>
        <v>Other Revenue - NSF Check Charge</v>
      </c>
      <c r="N2812" s="39" t="str">
        <f>+VLOOKUP(L2812/1,Map!E:G,3,FALSE)</f>
        <v>KY-CENTRAL</v>
      </c>
    </row>
    <row r="2813" spans="1:14" hidden="1">
      <c r="A2813" s="39" t="s">
        <v>95</v>
      </c>
      <c r="B2813" s="39" t="s">
        <v>96</v>
      </c>
      <c r="C2813" s="39" t="s">
        <v>74</v>
      </c>
      <c r="D2813" s="43">
        <v>42991</v>
      </c>
      <c r="E2813" s="39" t="s">
        <v>34</v>
      </c>
      <c r="F2813" s="39" t="s">
        <v>51</v>
      </c>
      <c r="G2813" s="39" t="s">
        <v>275</v>
      </c>
      <c r="H2813" s="39" t="s">
        <v>2248</v>
      </c>
      <c r="I2813" s="39" t="s">
        <v>99</v>
      </c>
      <c r="J2813" s="44">
        <v>-12</v>
      </c>
      <c r="K2813" s="39" t="s">
        <v>100</v>
      </c>
      <c r="L2813" s="39" t="s">
        <v>60</v>
      </c>
      <c r="M2813" s="39" t="str">
        <f>+VLOOKUP(C2813/1,Map!A:B,2,FALSE)</f>
        <v>Other Revenue - NSF Check Charge</v>
      </c>
      <c r="N2813" s="39" t="str">
        <f>+VLOOKUP(L2813/1,Map!E:G,3,FALSE)</f>
        <v>KY-CENTRAL</v>
      </c>
    </row>
    <row r="2814" spans="1:14" hidden="1">
      <c r="A2814" s="39" t="s">
        <v>95</v>
      </c>
      <c r="B2814" s="39" t="s">
        <v>96</v>
      </c>
      <c r="C2814" s="39" t="s">
        <v>74</v>
      </c>
      <c r="D2814" s="43">
        <v>42991</v>
      </c>
      <c r="E2814" s="39" t="s">
        <v>34</v>
      </c>
      <c r="F2814" s="39" t="s">
        <v>51</v>
      </c>
      <c r="G2814" s="39" t="s">
        <v>275</v>
      </c>
      <c r="H2814" s="39" t="s">
        <v>2249</v>
      </c>
      <c r="I2814" s="39" t="s">
        <v>99</v>
      </c>
      <c r="J2814" s="44">
        <v>-36</v>
      </c>
      <c r="K2814" s="39" t="s">
        <v>100</v>
      </c>
      <c r="L2814" s="39" t="s">
        <v>60</v>
      </c>
      <c r="M2814" s="39" t="str">
        <f>+VLOOKUP(C2814/1,Map!A:B,2,FALSE)</f>
        <v>Other Revenue - NSF Check Charge</v>
      </c>
      <c r="N2814" s="39" t="str">
        <f>+VLOOKUP(L2814/1,Map!E:G,3,FALSE)</f>
        <v>KY-CENTRAL</v>
      </c>
    </row>
    <row r="2815" spans="1:14" hidden="1">
      <c r="A2815" s="39" t="s">
        <v>95</v>
      </c>
      <c r="B2815" s="39" t="s">
        <v>96</v>
      </c>
      <c r="C2815" s="39" t="s">
        <v>74</v>
      </c>
      <c r="D2815" s="43">
        <v>42992</v>
      </c>
      <c r="E2815" s="39" t="s">
        <v>34</v>
      </c>
      <c r="F2815" s="39" t="s">
        <v>51</v>
      </c>
      <c r="G2815" s="39" t="s">
        <v>275</v>
      </c>
      <c r="H2815" s="39" t="s">
        <v>2250</v>
      </c>
      <c r="I2815" s="39" t="s">
        <v>99</v>
      </c>
      <c r="J2815" s="44">
        <v>-12</v>
      </c>
      <c r="K2815" s="39" t="s">
        <v>100</v>
      </c>
      <c r="L2815" s="39" t="s">
        <v>60</v>
      </c>
      <c r="M2815" s="39" t="str">
        <f>+VLOOKUP(C2815/1,Map!A:B,2,FALSE)</f>
        <v>Other Revenue - NSF Check Charge</v>
      </c>
      <c r="N2815" s="39" t="str">
        <f>+VLOOKUP(L2815/1,Map!E:G,3,FALSE)</f>
        <v>KY-CENTRAL</v>
      </c>
    </row>
    <row r="2816" spans="1:14" hidden="1">
      <c r="A2816" s="39" t="s">
        <v>95</v>
      </c>
      <c r="B2816" s="39" t="s">
        <v>96</v>
      </c>
      <c r="C2816" s="39" t="s">
        <v>74</v>
      </c>
      <c r="D2816" s="43">
        <v>42992</v>
      </c>
      <c r="E2816" s="39" t="s">
        <v>34</v>
      </c>
      <c r="F2816" s="39" t="s">
        <v>51</v>
      </c>
      <c r="G2816" s="39" t="s">
        <v>275</v>
      </c>
      <c r="H2816" s="39" t="s">
        <v>2251</v>
      </c>
      <c r="I2816" s="39" t="s">
        <v>99</v>
      </c>
      <c r="J2816" s="44">
        <v>-48</v>
      </c>
      <c r="K2816" s="39" t="s">
        <v>100</v>
      </c>
      <c r="L2816" s="39" t="s">
        <v>60</v>
      </c>
      <c r="M2816" s="39" t="str">
        <f>+VLOOKUP(C2816/1,Map!A:B,2,FALSE)</f>
        <v>Other Revenue - NSF Check Charge</v>
      </c>
      <c r="N2816" s="39" t="str">
        <f>+VLOOKUP(L2816/1,Map!E:G,3,FALSE)</f>
        <v>KY-CENTRAL</v>
      </c>
    </row>
    <row r="2817" spans="1:14" hidden="1">
      <c r="A2817" s="39" t="s">
        <v>95</v>
      </c>
      <c r="B2817" s="39" t="s">
        <v>96</v>
      </c>
      <c r="C2817" s="39" t="s">
        <v>74</v>
      </c>
      <c r="D2817" s="43">
        <v>42992</v>
      </c>
      <c r="E2817" s="39" t="s">
        <v>34</v>
      </c>
      <c r="F2817" s="39" t="s">
        <v>51</v>
      </c>
      <c r="G2817" s="39" t="s">
        <v>275</v>
      </c>
      <c r="H2817" s="39" t="s">
        <v>2252</v>
      </c>
      <c r="I2817" s="39" t="s">
        <v>99</v>
      </c>
      <c r="J2817" s="44">
        <v>-204</v>
      </c>
      <c r="K2817" s="39" t="s">
        <v>100</v>
      </c>
      <c r="L2817" s="39" t="s">
        <v>60</v>
      </c>
      <c r="M2817" s="39" t="str">
        <f>+VLOOKUP(C2817/1,Map!A:B,2,FALSE)</f>
        <v>Other Revenue - NSF Check Charge</v>
      </c>
      <c r="N2817" s="39" t="str">
        <f>+VLOOKUP(L2817/1,Map!E:G,3,FALSE)</f>
        <v>KY-CENTRAL</v>
      </c>
    </row>
    <row r="2818" spans="1:14" hidden="1">
      <c r="A2818" s="39" t="s">
        <v>95</v>
      </c>
      <c r="B2818" s="39" t="s">
        <v>96</v>
      </c>
      <c r="C2818" s="39" t="s">
        <v>74</v>
      </c>
      <c r="D2818" s="43">
        <v>42992</v>
      </c>
      <c r="E2818" s="39" t="s">
        <v>34</v>
      </c>
      <c r="F2818" s="39" t="s">
        <v>51</v>
      </c>
      <c r="G2818" s="39" t="s">
        <v>275</v>
      </c>
      <c r="H2818" s="39" t="s">
        <v>2252</v>
      </c>
      <c r="I2818" s="39" t="s">
        <v>99</v>
      </c>
      <c r="J2818" s="44">
        <v>-12</v>
      </c>
      <c r="K2818" s="39" t="s">
        <v>100</v>
      </c>
      <c r="L2818" s="39" t="s">
        <v>64</v>
      </c>
      <c r="M2818" s="39" t="str">
        <f>+VLOOKUP(C2818/1,Map!A:B,2,FALSE)</f>
        <v>Other Revenue - NSF Check Charge</v>
      </c>
      <c r="N2818" s="39" t="str">
        <f>+VLOOKUP(L2818/1,Map!E:G,3,FALSE)</f>
        <v>KY-NORTH</v>
      </c>
    </row>
    <row r="2819" spans="1:14" hidden="1">
      <c r="A2819" s="39" t="s">
        <v>95</v>
      </c>
      <c r="B2819" s="39" t="s">
        <v>96</v>
      </c>
      <c r="C2819" s="39" t="s">
        <v>74</v>
      </c>
      <c r="D2819" s="43">
        <v>42992</v>
      </c>
      <c r="E2819" s="39" t="s">
        <v>34</v>
      </c>
      <c r="F2819" s="39" t="s">
        <v>51</v>
      </c>
      <c r="G2819" s="39" t="s">
        <v>275</v>
      </c>
      <c r="H2819" s="39" t="s">
        <v>2253</v>
      </c>
      <c r="I2819" s="39" t="s">
        <v>99</v>
      </c>
      <c r="J2819" s="44">
        <v>-12</v>
      </c>
      <c r="K2819" s="39" t="s">
        <v>100</v>
      </c>
      <c r="L2819" s="39" t="s">
        <v>58</v>
      </c>
      <c r="M2819" s="39" t="str">
        <f>+VLOOKUP(C2819/1,Map!A:B,2,FALSE)</f>
        <v>Other Revenue - NSF Check Charge</v>
      </c>
      <c r="N2819" s="39" t="str">
        <f>+VLOOKUP(L2819/1,Map!E:G,3,FALSE)</f>
        <v>KY-CORPORATE</v>
      </c>
    </row>
    <row r="2820" spans="1:14" hidden="1">
      <c r="A2820" s="39" t="s">
        <v>95</v>
      </c>
      <c r="B2820" s="39" t="s">
        <v>96</v>
      </c>
      <c r="C2820" s="39" t="s">
        <v>74</v>
      </c>
      <c r="D2820" s="43">
        <v>42993</v>
      </c>
      <c r="E2820" s="39" t="s">
        <v>34</v>
      </c>
      <c r="F2820" s="39" t="s">
        <v>51</v>
      </c>
      <c r="G2820" s="39" t="s">
        <v>275</v>
      </c>
      <c r="H2820" s="39" t="s">
        <v>2254</v>
      </c>
      <c r="I2820" s="39" t="s">
        <v>99</v>
      </c>
      <c r="J2820" s="44">
        <v>-12</v>
      </c>
      <c r="K2820" s="39" t="s">
        <v>100</v>
      </c>
      <c r="L2820" s="39" t="s">
        <v>60</v>
      </c>
      <c r="M2820" s="39" t="str">
        <f>+VLOOKUP(C2820/1,Map!A:B,2,FALSE)</f>
        <v>Other Revenue - NSF Check Charge</v>
      </c>
      <c r="N2820" s="39" t="str">
        <f>+VLOOKUP(L2820/1,Map!E:G,3,FALSE)</f>
        <v>KY-CENTRAL</v>
      </c>
    </row>
    <row r="2821" spans="1:14" hidden="1">
      <c r="A2821" s="39" t="s">
        <v>95</v>
      </c>
      <c r="B2821" s="39" t="s">
        <v>96</v>
      </c>
      <c r="C2821" s="39" t="s">
        <v>74</v>
      </c>
      <c r="D2821" s="43">
        <v>42996</v>
      </c>
      <c r="E2821" s="39" t="s">
        <v>34</v>
      </c>
      <c r="F2821" s="39" t="s">
        <v>51</v>
      </c>
      <c r="G2821" s="39" t="s">
        <v>275</v>
      </c>
      <c r="H2821" s="39" t="s">
        <v>2255</v>
      </c>
      <c r="I2821" s="39" t="s">
        <v>99</v>
      </c>
      <c r="J2821" s="44">
        <v>-36</v>
      </c>
      <c r="K2821" s="39" t="s">
        <v>100</v>
      </c>
      <c r="L2821" s="39" t="s">
        <v>60</v>
      </c>
      <c r="M2821" s="39" t="str">
        <f>+VLOOKUP(C2821/1,Map!A:B,2,FALSE)</f>
        <v>Other Revenue - NSF Check Charge</v>
      </c>
      <c r="N2821" s="39" t="str">
        <f>+VLOOKUP(L2821/1,Map!E:G,3,FALSE)</f>
        <v>KY-CENTRAL</v>
      </c>
    </row>
    <row r="2822" spans="1:14" hidden="1">
      <c r="A2822" s="39" t="s">
        <v>95</v>
      </c>
      <c r="B2822" s="39" t="s">
        <v>96</v>
      </c>
      <c r="C2822" s="39" t="s">
        <v>74</v>
      </c>
      <c r="D2822" s="43">
        <v>42996</v>
      </c>
      <c r="E2822" s="39" t="s">
        <v>34</v>
      </c>
      <c r="F2822" s="39" t="s">
        <v>51</v>
      </c>
      <c r="G2822" s="39" t="s">
        <v>275</v>
      </c>
      <c r="H2822" s="39" t="s">
        <v>2256</v>
      </c>
      <c r="I2822" s="39" t="s">
        <v>99</v>
      </c>
      <c r="J2822" s="44">
        <v>-96</v>
      </c>
      <c r="K2822" s="39" t="s">
        <v>100</v>
      </c>
      <c r="L2822" s="39" t="s">
        <v>60</v>
      </c>
      <c r="M2822" s="39" t="str">
        <f>+VLOOKUP(C2822/1,Map!A:B,2,FALSE)</f>
        <v>Other Revenue - NSF Check Charge</v>
      </c>
      <c r="N2822" s="39" t="str">
        <f>+VLOOKUP(L2822/1,Map!E:G,3,FALSE)</f>
        <v>KY-CENTRAL</v>
      </c>
    </row>
    <row r="2823" spans="1:14" hidden="1">
      <c r="A2823" s="39" t="s">
        <v>95</v>
      </c>
      <c r="B2823" s="39" t="s">
        <v>96</v>
      </c>
      <c r="C2823" s="39" t="s">
        <v>74</v>
      </c>
      <c r="D2823" s="43">
        <v>42996</v>
      </c>
      <c r="E2823" s="39" t="s">
        <v>34</v>
      </c>
      <c r="F2823" s="39" t="s">
        <v>51</v>
      </c>
      <c r="G2823" s="39" t="s">
        <v>275</v>
      </c>
      <c r="H2823" s="39" t="s">
        <v>2257</v>
      </c>
      <c r="I2823" s="39" t="s">
        <v>99</v>
      </c>
      <c r="J2823" s="44">
        <v>-24</v>
      </c>
      <c r="K2823" s="39" t="s">
        <v>100</v>
      </c>
      <c r="L2823" s="39" t="s">
        <v>60</v>
      </c>
      <c r="M2823" s="39" t="str">
        <f>+VLOOKUP(C2823/1,Map!A:B,2,FALSE)</f>
        <v>Other Revenue - NSF Check Charge</v>
      </c>
      <c r="N2823" s="39" t="str">
        <f>+VLOOKUP(L2823/1,Map!E:G,3,FALSE)</f>
        <v>KY-CENTRAL</v>
      </c>
    </row>
    <row r="2824" spans="1:14" hidden="1">
      <c r="A2824" s="39" t="s">
        <v>95</v>
      </c>
      <c r="B2824" s="39" t="s">
        <v>96</v>
      </c>
      <c r="C2824" s="39" t="s">
        <v>74</v>
      </c>
      <c r="D2824" s="43">
        <v>42996</v>
      </c>
      <c r="E2824" s="39" t="s">
        <v>34</v>
      </c>
      <c r="F2824" s="39" t="s">
        <v>51</v>
      </c>
      <c r="G2824" s="39" t="s">
        <v>275</v>
      </c>
      <c r="H2824" s="39" t="s">
        <v>2258</v>
      </c>
      <c r="I2824" s="39" t="s">
        <v>99</v>
      </c>
      <c r="J2824" s="44">
        <v>-36</v>
      </c>
      <c r="K2824" s="39" t="s">
        <v>100</v>
      </c>
      <c r="L2824" s="39" t="s">
        <v>60</v>
      </c>
      <c r="M2824" s="39" t="str">
        <f>+VLOOKUP(C2824/1,Map!A:B,2,FALSE)</f>
        <v>Other Revenue - NSF Check Charge</v>
      </c>
      <c r="N2824" s="39" t="str">
        <f>+VLOOKUP(L2824/1,Map!E:G,3,FALSE)</f>
        <v>KY-CENTRAL</v>
      </c>
    </row>
    <row r="2825" spans="1:14" hidden="1">
      <c r="A2825" s="39" t="s">
        <v>95</v>
      </c>
      <c r="B2825" s="39" t="s">
        <v>96</v>
      </c>
      <c r="C2825" s="39" t="s">
        <v>74</v>
      </c>
      <c r="D2825" s="43">
        <v>42996</v>
      </c>
      <c r="E2825" s="39" t="s">
        <v>34</v>
      </c>
      <c r="F2825" s="39" t="s">
        <v>51</v>
      </c>
      <c r="G2825" s="39" t="s">
        <v>275</v>
      </c>
      <c r="H2825" s="39" t="s">
        <v>2259</v>
      </c>
      <c r="I2825" s="39" t="s">
        <v>99</v>
      </c>
      <c r="J2825" s="44">
        <v>-12</v>
      </c>
      <c r="K2825" s="39" t="s">
        <v>100</v>
      </c>
      <c r="L2825" s="39" t="s">
        <v>60</v>
      </c>
      <c r="M2825" s="39" t="str">
        <f>+VLOOKUP(C2825/1,Map!A:B,2,FALSE)</f>
        <v>Other Revenue - NSF Check Charge</v>
      </c>
      <c r="N2825" s="39" t="str">
        <f>+VLOOKUP(L2825/1,Map!E:G,3,FALSE)</f>
        <v>KY-CENTRAL</v>
      </c>
    </row>
    <row r="2826" spans="1:14" hidden="1">
      <c r="A2826" s="39" t="s">
        <v>95</v>
      </c>
      <c r="B2826" s="39" t="s">
        <v>96</v>
      </c>
      <c r="C2826" s="39" t="s">
        <v>74</v>
      </c>
      <c r="D2826" s="43">
        <v>42996</v>
      </c>
      <c r="E2826" s="39" t="s">
        <v>34</v>
      </c>
      <c r="F2826" s="39" t="s">
        <v>51</v>
      </c>
      <c r="G2826" s="39" t="s">
        <v>275</v>
      </c>
      <c r="H2826" s="39" t="s">
        <v>2260</v>
      </c>
      <c r="I2826" s="39" t="s">
        <v>99</v>
      </c>
      <c r="J2826" s="44">
        <v>-36</v>
      </c>
      <c r="K2826" s="39" t="s">
        <v>100</v>
      </c>
      <c r="L2826" s="39" t="s">
        <v>60</v>
      </c>
      <c r="M2826" s="39" t="str">
        <f>+VLOOKUP(C2826/1,Map!A:B,2,FALSE)</f>
        <v>Other Revenue - NSF Check Charge</v>
      </c>
      <c r="N2826" s="39" t="str">
        <f>+VLOOKUP(L2826/1,Map!E:G,3,FALSE)</f>
        <v>KY-CENTRAL</v>
      </c>
    </row>
    <row r="2827" spans="1:14" hidden="1">
      <c r="A2827" s="39" t="s">
        <v>95</v>
      </c>
      <c r="B2827" s="39" t="s">
        <v>96</v>
      </c>
      <c r="C2827" s="39" t="s">
        <v>74</v>
      </c>
      <c r="D2827" s="43">
        <v>42996</v>
      </c>
      <c r="E2827" s="39" t="s">
        <v>34</v>
      </c>
      <c r="F2827" s="39" t="s">
        <v>51</v>
      </c>
      <c r="G2827" s="39" t="s">
        <v>275</v>
      </c>
      <c r="H2827" s="39" t="s">
        <v>2260</v>
      </c>
      <c r="I2827" s="39" t="s">
        <v>99</v>
      </c>
      <c r="J2827" s="44">
        <v>-12</v>
      </c>
      <c r="K2827" s="39" t="s">
        <v>100</v>
      </c>
      <c r="L2827" s="39" t="s">
        <v>64</v>
      </c>
      <c r="M2827" s="39" t="str">
        <f>+VLOOKUP(C2827/1,Map!A:B,2,FALSE)</f>
        <v>Other Revenue - NSF Check Charge</v>
      </c>
      <c r="N2827" s="39" t="str">
        <f>+VLOOKUP(L2827/1,Map!E:G,3,FALSE)</f>
        <v>KY-NORTH</v>
      </c>
    </row>
    <row r="2828" spans="1:14" hidden="1">
      <c r="A2828" s="39" t="s">
        <v>95</v>
      </c>
      <c r="B2828" s="39" t="s">
        <v>96</v>
      </c>
      <c r="C2828" s="39" t="s">
        <v>74</v>
      </c>
      <c r="D2828" s="43">
        <v>42996</v>
      </c>
      <c r="E2828" s="39" t="s">
        <v>34</v>
      </c>
      <c r="F2828" s="39" t="s">
        <v>51</v>
      </c>
      <c r="G2828" s="39" t="s">
        <v>275</v>
      </c>
      <c r="H2828" s="39" t="s">
        <v>2261</v>
      </c>
      <c r="I2828" s="39" t="s">
        <v>99</v>
      </c>
      <c r="J2828" s="44">
        <v>-12</v>
      </c>
      <c r="K2828" s="39" t="s">
        <v>100</v>
      </c>
      <c r="L2828" s="39" t="s">
        <v>60</v>
      </c>
      <c r="M2828" s="39" t="str">
        <f>+VLOOKUP(C2828/1,Map!A:B,2,FALSE)</f>
        <v>Other Revenue - NSF Check Charge</v>
      </c>
      <c r="N2828" s="39" t="str">
        <f>+VLOOKUP(L2828/1,Map!E:G,3,FALSE)</f>
        <v>KY-CENTRAL</v>
      </c>
    </row>
    <row r="2829" spans="1:14" hidden="1">
      <c r="A2829" s="39" t="s">
        <v>95</v>
      </c>
      <c r="B2829" s="39" t="s">
        <v>96</v>
      </c>
      <c r="C2829" s="39" t="s">
        <v>74</v>
      </c>
      <c r="D2829" s="43">
        <v>42997</v>
      </c>
      <c r="E2829" s="39" t="s">
        <v>34</v>
      </c>
      <c r="F2829" s="39" t="s">
        <v>51</v>
      </c>
      <c r="G2829" s="39" t="s">
        <v>275</v>
      </c>
      <c r="H2829" s="39" t="s">
        <v>2262</v>
      </c>
      <c r="I2829" s="39" t="s">
        <v>99</v>
      </c>
      <c r="J2829" s="44">
        <v>-24</v>
      </c>
      <c r="K2829" s="39" t="s">
        <v>100</v>
      </c>
      <c r="L2829" s="39" t="s">
        <v>60</v>
      </c>
      <c r="M2829" s="39" t="str">
        <f>+VLOOKUP(C2829/1,Map!A:B,2,FALSE)</f>
        <v>Other Revenue - NSF Check Charge</v>
      </c>
      <c r="N2829" s="39" t="str">
        <f>+VLOOKUP(L2829/1,Map!E:G,3,FALSE)</f>
        <v>KY-CENTRAL</v>
      </c>
    </row>
    <row r="2830" spans="1:14" hidden="1">
      <c r="A2830" s="39" t="s">
        <v>95</v>
      </c>
      <c r="B2830" s="39" t="s">
        <v>96</v>
      </c>
      <c r="C2830" s="39" t="s">
        <v>74</v>
      </c>
      <c r="D2830" s="43">
        <v>42997</v>
      </c>
      <c r="E2830" s="39" t="s">
        <v>34</v>
      </c>
      <c r="F2830" s="39" t="s">
        <v>51</v>
      </c>
      <c r="G2830" s="39" t="s">
        <v>275</v>
      </c>
      <c r="H2830" s="39" t="s">
        <v>2263</v>
      </c>
      <c r="I2830" s="39" t="s">
        <v>99</v>
      </c>
      <c r="J2830" s="44">
        <v>-12</v>
      </c>
      <c r="K2830" s="39" t="s">
        <v>100</v>
      </c>
      <c r="L2830" s="39" t="s">
        <v>60</v>
      </c>
      <c r="M2830" s="39" t="str">
        <f>+VLOOKUP(C2830/1,Map!A:B,2,FALSE)</f>
        <v>Other Revenue - NSF Check Charge</v>
      </c>
      <c r="N2830" s="39" t="str">
        <f>+VLOOKUP(L2830/1,Map!E:G,3,FALSE)</f>
        <v>KY-CENTRAL</v>
      </c>
    </row>
    <row r="2831" spans="1:14" hidden="1">
      <c r="A2831" s="39" t="s">
        <v>95</v>
      </c>
      <c r="B2831" s="39" t="s">
        <v>96</v>
      </c>
      <c r="C2831" s="39" t="s">
        <v>74</v>
      </c>
      <c r="D2831" s="43">
        <v>42998</v>
      </c>
      <c r="E2831" s="39" t="s">
        <v>34</v>
      </c>
      <c r="F2831" s="39" t="s">
        <v>51</v>
      </c>
      <c r="G2831" s="39" t="s">
        <v>275</v>
      </c>
      <c r="H2831" s="39" t="s">
        <v>2264</v>
      </c>
      <c r="I2831" s="39" t="s">
        <v>99</v>
      </c>
      <c r="J2831" s="44">
        <v>-72</v>
      </c>
      <c r="K2831" s="39" t="s">
        <v>100</v>
      </c>
      <c r="L2831" s="39" t="s">
        <v>60</v>
      </c>
      <c r="M2831" s="39" t="str">
        <f>+VLOOKUP(C2831/1,Map!A:B,2,FALSE)</f>
        <v>Other Revenue - NSF Check Charge</v>
      </c>
      <c r="N2831" s="39" t="str">
        <f>+VLOOKUP(L2831/1,Map!E:G,3,FALSE)</f>
        <v>KY-CENTRAL</v>
      </c>
    </row>
    <row r="2832" spans="1:14" hidden="1">
      <c r="A2832" s="39" t="s">
        <v>95</v>
      </c>
      <c r="B2832" s="39" t="s">
        <v>96</v>
      </c>
      <c r="C2832" s="39" t="s">
        <v>74</v>
      </c>
      <c r="D2832" s="43">
        <v>42998</v>
      </c>
      <c r="E2832" s="39" t="s">
        <v>34</v>
      </c>
      <c r="F2832" s="39" t="s">
        <v>51</v>
      </c>
      <c r="G2832" s="39" t="s">
        <v>275</v>
      </c>
      <c r="H2832" s="39" t="s">
        <v>2265</v>
      </c>
      <c r="I2832" s="39" t="s">
        <v>99</v>
      </c>
      <c r="J2832" s="44">
        <v>-12</v>
      </c>
      <c r="K2832" s="39" t="s">
        <v>100</v>
      </c>
      <c r="L2832" s="39" t="s">
        <v>60</v>
      </c>
      <c r="M2832" s="39" t="str">
        <f>+VLOOKUP(C2832/1,Map!A:B,2,FALSE)</f>
        <v>Other Revenue - NSF Check Charge</v>
      </c>
      <c r="N2832" s="39" t="str">
        <f>+VLOOKUP(L2832/1,Map!E:G,3,FALSE)</f>
        <v>KY-CENTRAL</v>
      </c>
    </row>
    <row r="2833" spans="1:14" hidden="1">
      <c r="A2833" s="39" t="s">
        <v>95</v>
      </c>
      <c r="B2833" s="39" t="s">
        <v>96</v>
      </c>
      <c r="C2833" s="39" t="s">
        <v>74</v>
      </c>
      <c r="D2833" s="43">
        <v>42998</v>
      </c>
      <c r="E2833" s="39" t="s">
        <v>34</v>
      </c>
      <c r="F2833" s="39" t="s">
        <v>51</v>
      </c>
      <c r="G2833" s="39" t="s">
        <v>275</v>
      </c>
      <c r="H2833" s="39" t="s">
        <v>2266</v>
      </c>
      <c r="I2833" s="39" t="s">
        <v>99</v>
      </c>
      <c r="J2833" s="44">
        <v>-132</v>
      </c>
      <c r="K2833" s="39" t="s">
        <v>100</v>
      </c>
      <c r="L2833" s="39" t="s">
        <v>60</v>
      </c>
      <c r="M2833" s="39" t="str">
        <f>+VLOOKUP(C2833/1,Map!A:B,2,FALSE)</f>
        <v>Other Revenue - NSF Check Charge</v>
      </c>
      <c r="N2833" s="39" t="str">
        <f>+VLOOKUP(L2833/1,Map!E:G,3,FALSE)</f>
        <v>KY-CENTRAL</v>
      </c>
    </row>
    <row r="2834" spans="1:14" hidden="1">
      <c r="A2834" s="39" t="s">
        <v>95</v>
      </c>
      <c r="B2834" s="39" t="s">
        <v>96</v>
      </c>
      <c r="C2834" s="39" t="s">
        <v>74</v>
      </c>
      <c r="D2834" s="43">
        <v>42999</v>
      </c>
      <c r="E2834" s="39" t="s">
        <v>34</v>
      </c>
      <c r="F2834" s="39" t="s">
        <v>51</v>
      </c>
      <c r="G2834" s="39" t="s">
        <v>275</v>
      </c>
      <c r="H2834" s="39" t="s">
        <v>2267</v>
      </c>
      <c r="I2834" s="39" t="s">
        <v>99</v>
      </c>
      <c r="J2834" s="44">
        <v>-12</v>
      </c>
      <c r="K2834" s="39" t="s">
        <v>100</v>
      </c>
      <c r="L2834" s="39" t="s">
        <v>60</v>
      </c>
      <c r="M2834" s="39" t="str">
        <f>+VLOOKUP(C2834/1,Map!A:B,2,FALSE)</f>
        <v>Other Revenue - NSF Check Charge</v>
      </c>
      <c r="N2834" s="39" t="str">
        <f>+VLOOKUP(L2834/1,Map!E:G,3,FALSE)</f>
        <v>KY-CENTRAL</v>
      </c>
    </row>
    <row r="2835" spans="1:14" hidden="1">
      <c r="A2835" s="39" t="s">
        <v>95</v>
      </c>
      <c r="B2835" s="39" t="s">
        <v>96</v>
      </c>
      <c r="C2835" s="39" t="s">
        <v>74</v>
      </c>
      <c r="D2835" s="43">
        <v>42999</v>
      </c>
      <c r="E2835" s="39" t="s">
        <v>34</v>
      </c>
      <c r="F2835" s="39" t="s">
        <v>51</v>
      </c>
      <c r="G2835" s="39" t="s">
        <v>275</v>
      </c>
      <c r="H2835" s="39" t="s">
        <v>2268</v>
      </c>
      <c r="I2835" s="39" t="s">
        <v>99</v>
      </c>
      <c r="J2835" s="44">
        <v>-12</v>
      </c>
      <c r="K2835" s="39" t="s">
        <v>100</v>
      </c>
      <c r="L2835" s="39" t="s">
        <v>64</v>
      </c>
      <c r="M2835" s="39" t="str">
        <f>+VLOOKUP(C2835/1,Map!A:B,2,FALSE)</f>
        <v>Other Revenue - NSF Check Charge</v>
      </c>
      <c r="N2835" s="39" t="str">
        <f>+VLOOKUP(L2835/1,Map!E:G,3,FALSE)</f>
        <v>KY-NORTH</v>
      </c>
    </row>
    <row r="2836" spans="1:14" hidden="1">
      <c r="A2836" s="39" t="s">
        <v>95</v>
      </c>
      <c r="B2836" s="39" t="s">
        <v>96</v>
      </c>
      <c r="C2836" s="39" t="s">
        <v>74</v>
      </c>
      <c r="D2836" s="43">
        <v>42999</v>
      </c>
      <c r="E2836" s="39" t="s">
        <v>34</v>
      </c>
      <c r="F2836" s="39" t="s">
        <v>51</v>
      </c>
      <c r="G2836" s="39" t="s">
        <v>275</v>
      </c>
      <c r="H2836" s="39" t="s">
        <v>2268</v>
      </c>
      <c r="I2836" s="39" t="s">
        <v>99</v>
      </c>
      <c r="J2836" s="44">
        <v>-72</v>
      </c>
      <c r="K2836" s="39" t="s">
        <v>100</v>
      </c>
      <c r="L2836" s="39" t="s">
        <v>60</v>
      </c>
      <c r="M2836" s="39" t="str">
        <f>+VLOOKUP(C2836/1,Map!A:B,2,FALSE)</f>
        <v>Other Revenue - NSF Check Charge</v>
      </c>
      <c r="N2836" s="39" t="str">
        <f>+VLOOKUP(L2836/1,Map!E:G,3,FALSE)</f>
        <v>KY-CENTRAL</v>
      </c>
    </row>
    <row r="2837" spans="1:14" hidden="1">
      <c r="A2837" s="39" t="s">
        <v>95</v>
      </c>
      <c r="B2837" s="39" t="s">
        <v>96</v>
      </c>
      <c r="C2837" s="39" t="s">
        <v>74</v>
      </c>
      <c r="D2837" s="43">
        <v>42999</v>
      </c>
      <c r="E2837" s="39" t="s">
        <v>34</v>
      </c>
      <c r="F2837" s="39" t="s">
        <v>51</v>
      </c>
      <c r="G2837" s="39" t="s">
        <v>275</v>
      </c>
      <c r="H2837" s="39" t="s">
        <v>2268</v>
      </c>
      <c r="I2837" s="39" t="s">
        <v>99</v>
      </c>
      <c r="J2837" s="44">
        <v>-12</v>
      </c>
      <c r="K2837" s="39" t="s">
        <v>100</v>
      </c>
      <c r="L2837" s="39" t="s">
        <v>58</v>
      </c>
      <c r="M2837" s="39" t="str">
        <f>+VLOOKUP(C2837/1,Map!A:B,2,FALSE)</f>
        <v>Other Revenue - NSF Check Charge</v>
      </c>
      <c r="N2837" s="39" t="str">
        <f>+VLOOKUP(L2837/1,Map!E:G,3,FALSE)</f>
        <v>KY-CORPORATE</v>
      </c>
    </row>
    <row r="2838" spans="1:14" hidden="1">
      <c r="A2838" s="39" t="s">
        <v>95</v>
      </c>
      <c r="B2838" s="39" t="s">
        <v>96</v>
      </c>
      <c r="C2838" s="39" t="s">
        <v>74</v>
      </c>
      <c r="D2838" s="43">
        <v>42999</v>
      </c>
      <c r="E2838" s="39" t="s">
        <v>34</v>
      </c>
      <c r="F2838" s="39" t="s">
        <v>51</v>
      </c>
      <c r="G2838" s="39" t="s">
        <v>275</v>
      </c>
      <c r="H2838" s="39" t="s">
        <v>2269</v>
      </c>
      <c r="I2838" s="39" t="s">
        <v>99</v>
      </c>
      <c r="J2838" s="44">
        <v>-12</v>
      </c>
      <c r="K2838" s="39" t="s">
        <v>100</v>
      </c>
      <c r="L2838" s="39" t="s">
        <v>60</v>
      </c>
      <c r="M2838" s="39" t="str">
        <f>+VLOOKUP(C2838/1,Map!A:B,2,FALSE)</f>
        <v>Other Revenue - NSF Check Charge</v>
      </c>
      <c r="N2838" s="39" t="str">
        <f>+VLOOKUP(L2838/1,Map!E:G,3,FALSE)</f>
        <v>KY-CENTRAL</v>
      </c>
    </row>
    <row r="2839" spans="1:14" hidden="1">
      <c r="A2839" s="39" t="s">
        <v>95</v>
      </c>
      <c r="B2839" s="39" t="s">
        <v>96</v>
      </c>
      <c r="C2839" s="39" t="s">
        <v>74</v>
      </c>
      <c r="D2839" s="43">
        <v>43000</v>
      </c>
      <c r="E2839" s="39" t="s">
        <v>34</v>
      </c>
      <c r="F2839" s="39" t="s">
        <v>51</v>
      </c>
      <c r="G2839" s="39" t="s">
        <v>275</v>
      </c>
      <c r="H2839" s="39" t="s">
        <v>2270</v>
      </c>
      <c r="I2839" s="39" t="s">
        <v>99</v>
      </c>
      <c r="J2839" s="44">
        <v>-12</v>
      </c>
      <c r="K2839" s="39" t="s">
        <v>100</v>
      </c>
      <c r="L2839" s="39" t="s">
        <v>60</v>
      </c>
      <c r="M2839" s="39" t="str">
        <f>+VLOOKUP(C2839/1,Map!A:B,2,FALSE)</f>
        <v>Other Revenue - NSF Check Charge</v>
      </c>
      <c r="N2839" s="39" t="str">
        <f>+VLOOKUP(L2839/1,Map!E:G,3,FALSE)</f>
        <v>KY-CENTRAL</v>
      </c>
    </row>
    <row r="2840" spans="1:14" hidden="1">
      <c r="A2840" s="39" t="s">
        <v>95</v>
      </c>
      <c r="B2840" s="39" t="s">
        <v>96</v>
      </c>
      <c r="C2840" s="39" t="s">
        <v>74</v>
      </c>
      <c r="D2840" s="43">
        <v>43000</v>
      </c>
      <c r="E2840" s="39" t="s">
        <v>34</v>
      </c>
      <c r="F2840" s="39" t="s">
        <v>51</v>
      </c>
      <c r="G2840" s="39" t="s">
        <v>275</v>
      </c>
      <c r="H2840" s="39" t="s">
        <v>2271</v>
      </c>
      <c r="I2840" s="39" t="s">
        <v>99</v>
      </c>
      <c r="J2840" s="44">
        <v>-12</v>
      </c>
      <c r="K2840" s="39" t="s">
        <v>100</v>
      </c>
      <c r="L2840" s="39" t="s">
        <v>60</v>
      </c>
      <c r="M2840" s="39" t="str">
        <f>+VLOOKUP(C2840/1,Map!A:B,2,FALSE)</f>
        <v>Other Revenue - NSF Check Charge</v>
      </c>
      <c r="N2840" s="39" t="str">
        <f>+VLOOKUP(L2840/1,Map!E:G,3,FALSE)</f>
        <v>KY-CENTRAL</v>
      </c>
    </row>
    <row r="2841" spans="1:14" hidden="1">
      <c r="A2841" s="39" t="s">
        <v>95</v>
      </c>
      <c r="B2841" s="39" t="s">
        <v>96</v>
      </c>
      <c r="C2841" s="39" t="s">
        <v>74</v>
      </c>
      <c r="D2841" s="43">
        <v>43000</v>
      </c>
      <c r="E2841" s="39" t="s">
        <v>34</v>
      </c>
      <c r="F2841" s="39" t="s">
        <v>51</v>
      </c>
      <c r="G2841" s="39" t="s">
        <v>275</v>
      </c>
      <c r="H2841" s="39" t="s">
        <v>2272</v>
      </c>
      <c r="I2841" s="39" t="s">
        <v>99</v>
      </c>
      <c r="J2841" s="44">
        <v>-48</v>
      </c>
      <c r="K2841" s="39" t="s">
        <v>100</v>
      </c>
      <c r="L2841" s="39" t="s">
        <v>60</v>
      </c>
      <c r="M2841" s="39" t="str">
        <f>+VLOOKUP(C2841/1,Map!A:B,2,FALSE)</f>
        <v>Other Revenue - NSF Check Charge</v>
      </c>
      <c r="N2841" s="39" t="str">
        <f>+VLOOKUP(L2841/1,Map!E:G,3,FALSE)</f>
        <v>KY-CENTRAL</v>
      </c>
    </row>
    <row r="2842" spans="1:14" hidden="1">
      <c r="A2842" s="39" t="s">
        <v>95</v>
      </c>
      <c r="B2842" s="39" t="s">
        <v>96</v>
      </c>
      <c r="C2842" s="39" t="s">
        <v>74</v>
      </c>
      <c r="D2842" s="43">
        <v>43003</v>
      </c>
      <c r="E2842" s="39" t="s">
        <v>34</v>
      </c>
      <c r="F2842" s="39" t="s">
        <v>51</v>
      </c>
      <c r="G2842" s="39" t="s">
        <v>275</v>
      </c>
      <c r="H2842" s="39" t="s">
        <v>2273</v>
      </c>
      <c r="I2842" s="39" t="s">
        <v>99</v>
      </c>
      <c r="J2842" s="44">
        <v>-12</v>
      </c>
      <c r="K2842" s="39" t="s">
        <v>100</v>
      </c>
      <c r="L2842" s="39" t="s">
        <v>60</v>
      </c>
      <c r="M2842" s="39" t="str">
        <f>+VLOOKUP(C2842/1,Map!A:B,2,FALSE)</f>
        <v>Other Revenue - NSF Check Charge</v>
      </c>
      <c r="N2842" s="39" t="str">
        <f>+VLOOKUP(L2842/1,Map!E:G,3,FALSE)</f>
        <v>KY-CENTRAL</v>
      </c>
    </row>
    <row r="2843" spans="1:14" hidden="1">
      <c r="A2843" s="39" t="s">
        <v>95</v>
      </c>
      <c r="B2843" s="39" t="s">
        <v>96</v>
      </c>
      <c r="C2843" s="39" t="s">
        <v>74</v>
      </c>
      <c r="D2843" s="43">
        <v>43003</v>
      </c>
      <c r="E2843" s="39" t="s">
        <v>34</v>
      </c>
      <c r="F2843" s="39" t="s">
        <v>51</v>
      </c>
      <c r="G2843" s="39" t="s">
        <v>275</v>
      </c>
      <c r="H2843" s="39" t="s">
        <v>2274</v>
      </c>
      <c r="I2843" s="39" t="s">
        <v>99</v>
      </c>
      <c r="J2843" s="44">
        <v>-12</v>
      </c>
      <c r="K2843" s="39" t="s">
        <v>100</v>
      </c>
      <c r="L2843" s="39" t="s">
        <v>60</v>
      </c>
      <c r="M2843" s="39" t="str">
        <f>+VLOOKUP(C2843/1,Map!A:B,2,FALSE)</f>
        <v>Other Revenue - NSF Check Charge</v>
      </c>
      <c r="N2843" s="39" t="str">
        <f>+VLOOKUP(L2843/1,Map!E:G,3,FALSE)</f>
        <v>KY-CENTRAL</v>
      </c>
    </row>
    <row r="2844" spans="1:14" hidden="1">
      <c r="A2844" s="39" t="s">
        <v>95</v>
      </c>
      <c r="B2844" s="39" t="s">
        <v>96</v>
      </c>
      <c r="C2844" s="39" t="s">
        <v>74</v>
      </c>
      <c r="D2844" s="43">
        <v>43004</v>
      </c>
      <c r="E2844" s="39" t="s">
        <v>34</v>
      </c>
      <c r="F2844" s="39" t="s">
        <v>51</v>
      </c>
      <c r="G2844" s="39" t="s">
        <v>275</v>
      </c>
      <c r="H2844" s="39" t="s">
        <v>2275</v>
      </c>
      <c r="I2844" s="39" t="s">
        <v>99</v>
      </c>
      <c r="J2844" s="44">
        <v>-12</v>
      </c>
      <c r="K2844" s="39" t="s">
        <v>100</v>
      </c>
      <c r="L2844" s="39" t="s">
        <v>60</v>
      </c>
      <c r="M2844" s="39" t="str">
        <f>+VLOOKUP(C2844/1,Map!A:B,2,FALSE)</f>
        <v>Other Revenue - NSF Check Charge</v>
      </c>
      <c r="N2844" s="39" t="str">
        <f>+VLOOKUP(L2844/1,Map!E:G,3,FALSE)</f>
        <v>KY-CENTRAL</v>
      </c>
    </row>
    <row r="2845" spans="1:14" hidden="1">
      <c r="A2845" s="39" t="s">
        <v>95</v>
      </c>
      <c r="B2845" s="39" t="s">
        <v>96</v>
      </c>
      <c r="C2845" s="39" t="s">
        <v>74</v>
      </c>
      <c r="D2845" s="43">
        <v>43004</v>
      </c>
      <c r="E2845" s="39" t="s">
        <v>34</v>
      </c>
      <c r="F2845" s="39" t="s">
        <v>51</v>
      </c>
      <c r="G2845" s="39" t="s">
        <v>275</v>
      </c>
      <c r="H2845" s="39" t="s">
        <v>2276</v>
      </c>
      <c r="I2845" s="39" t="s">
        <v>99</v>
      </c>
      <c r="J2845" s="44">
        <v>-12</v>
      </c>
      <c r="K2845" s="39" t="s">
        <v>100</v>
      </c>
      <c r="L2845" s="39" t="s">
        <v>60</v>
      </c>
      <c r="M2845" s="39" t="str">
        <f>+VLOOKUP(C2845/1,Map!A:B,2,FALSE)</f>
        <v>Other Revenue - NSF Check Charge</v>
      </c>
      <c r="N2845" s="39" t="str">
        <f>+VLOOKUP(L2845/1,Map!E:G,3,FALSE)</f>
        <v>KY-CENTRAL</v>
      </c>
    </row>
    <row r="2846" spans="1:14" hidden="1">
      <c r="A2846" s="39" t="s">
        <v>95</v>
      </c>
      <c r="B2846" s="39" t="s">
        <v>96</v>
      </c>
      <c r="C2846" s="39" t="s">
        <v>74</v>
      </c>
      <c r="D2846" s="43">
        <v>43004</v>
      </c>
      <c r="E2846" s="39" t="s">
        <v>34</v>
      </c>
      <c r="F2846" s="39" t="s">
        <v>51</v>
      </c>
      <c r="G2846" s="39" t="s">
        <v>275</v>
      </c>
      <c r="H2846" s="39" t="s">
        <v>2277</v>
      </c>
      <c r="I2846" s="39" t="s">
        <v>99</v>
      </c>
      <c r="J2846" s="44">
        <v>-12</v>
      </c>
      <c r="K2846" s="39" t="s">
        <v>100</v>
      </c>
      <c r="L2846" s="39" t="s">
        <v>60</v>
      </c>
      <c r="M2846" s="39" t="str">
        <f>+VLOOKUP(C2846/1,Map!A:B,2,FALSE)</f>
        <v>Other Revenue - NSF Check Charge</v>
      </c>
      <c r="N2846" s="39" t="str">
        <f>+VLOOKUP(L2846/1,Map!E:G,3,FALSE)</f>
        <v>KY-CENTRAL</v>
      </c>
    </row>
    <row r="2847" spans="1:14" hidden="1">
      <c r="A2847" s="39" t="s">
        <v>95</v>
      </c>
      <c r="B2847" s="39" t="s">
        <v>96</v>
      </c>
      <c r="C2847" s="39" t="s">
        <v>74</v>
      </c>
      <c r="D2847" s="43">
        <v>43005</v>
      </c>
      <c r="E2847" s="39" t="s">
        <v>34</v>
      </c>
      <c r="F2847" s="39" t="s">
        <v>51</v>
      </c>
      <c r="G2847" s="39" t="s">
        <v>275</v>
      </c>
      <c r="H2847" s="39" t="s">
        <v>2278</v>
      </c>
      <c r="I2847" s="39" t="s">
        <v>99</v>
      </c>
      <c r="J2847" s="44">
        <v>-48</v>
      </c>
      <c r="K2847" s="39" t="s">
        <v>100</v>
      </c>
      <c r="L2847" s="39" t="s">
        <v>60</v>
      </c>
      <c r="M2847" s="39" t="str">
        <f>+VLOOKUP(C2847/1,Map!A:B,2,FALSE)</f>
        <v>Other Revenue - NSF Check Charge</v>
      </c>
      <c r="N2847" s="39" t="str">
        <f>+VLOOKUP(L2847/1,Map!E:G,3,FALSE)</f>
        <v>KY-CENTRAL</v>
      </c>
    </row>
    <row r="2848" spans="1:14" hidden="1">
      <c r="A2848" s="39" t="s">
        <v>95</v>
      </c>
      <c r="B2848" s="39" t="s">
        <v>96</v>
      </c>
      <c r="C2848" s="39" t="s">
        <v>74</v>
      </c>
      <c r="D2848" s="43">
        <v>43005</v>
      </c>
      <c r="E2848" s="39" t="s">
        <v>34</v>
      </c>
      <c r="F2848" s="39" t="s">
        <v>51</v>
      </c>
      <c r="G2848" s="39" t="s">
        <v>275</v>
      </c>
      <c r="H2848" s="39" t="s">
        <v>2279</v>
      </c>
      <c r="I2848" s="39" t="s">
        <v>99</v>
      </c>
      <c r="J2848" s="44">
        <v>-12</v>
      </c>
      <c r="K2848" s="39" t="s">
        <v>100</v>
      </c>
      <c r="L2848" s="39" t="s">
        <v>60</v>
      </c>
      <c r="M2848" s="39" t="str">
        <f>+VLOOKUP(C2848/1,Map!A:B,2,FALSE)</f>
        <v>Other Revenue - NSF Check Charge</v>
      </c>
      <c r="N2848" s="39" t="str">
        <f>+VLOOKUP(L2848/1,Map!E:G,3,FALSE)</f>
        <v>KY-CENTRAL</v>
      </c>
    </row>
    <row r="2849" spans="1:14" hidden="1">
      <c r="A2849" s="39" t="s">
        <v>95</v>
      </c>
      <c r="B2849" s="39" t="s">
        <v>96</v>
      </c>
      <c r="C2849" s="39" t="s">
        <v>74</v>
      </c>
      <c r="D2849" s="43">
        <v>43005</v>
      </c>
      <c r="E2849" s="39" t="s">
        <v>34</v>
      </c>
      <c r="F2849" s="39" t="s">
        <v>51</v>
      </c>
      <c r="G2849" s="39" t="s">
        <v>275</v>
      </c>
      <c r="H2849" s="39" t="s">
        <v>2280</v>
      </c>
      <c r="I2849" s="39" t="s">
        <v>99</v>
      </c>
      <c r="J2849" s="44">
        <v>-12</v>
      </c>
      <c r="K2849" s="39" t="s">
        <v>100</v>
      </c>
      <c r="L2849" s="39" t="s">
        <v>60</v>
      </c>
      <c r="M2849" s="39" t="str">
        <f>+VLOOKUP(C2849/1,Map!A:B,2,FALSE)</f>
        <v>Other Revenue - NSF Check Charge</v>
      </c>
      <c r="N2849" s="39" t="str">
        <f>+VLOOKUP(L2849/1,Map!E:G,3,FALSE)</f>
        <v>KY-CENTRAL</v>
      </c>
    </row>
    <row r="2850" spans="1:14" hidden="1">
      <c r="A2850" s="39" t="s">
        <v>95</v>
      </c>
      <c r="B2850" s="39" t="s">
        <v>96</v>
      </c>
      <c r="C2850" s="39" t="s">
        <v>74</v>
      </c>
      <c r="D2850" s="43">
        <v>43005</v>
      </c>
      <c r="E2850" s="39" t="s">
        <v>34</v>
      </c>
      <c r="F2850" s="39" t="s">
        <v>51</v>
      </c>
      <c r="G2850" s="39" t="s">
        <v>275</v>
      </c>
      <c r="H2850" s="39" t="s">
        <v>2281</v>
      </c>
      <c r="I2850" s="39" t="s">
        <v>99</v>
      </c>
      <c r="J2850" s="44">
        <v>-12</v>
      </c>
      <c r="K2850" s="39" t="s">
        <v>100</v>
      </c>
      <c r="L2850" s="39" t="s">
        <v>60</v>
      </c>
      <c r="M2850" s="39" t="str">
        <f>+VLOOKUP(C2850/1,Map!A:B,2,FALSE)</f>
        <v>Other Revenue - NSF Check Charge</v>
      </c>
      <c r="N2850" s="39" t="str">
        <f>+VLOOKUP(L2850/1,Map!E:G,3,FALSE)</f>
        <v>KY-CENTRAL</v>
      </c>
    </row>
    <row r="2851" spans="1:14" hidden="1">
      <c r="A2851" s="39" t="s">
        <v>95</v>
      </c>
      <c r="B2851" s="39" t="s">
        <v>96</v>
      </c>
      <c r="C2851" s="39" t="s">
        <v>74</v>
      </c>
      <c r="D2851" s="43">
        <v>43005</v>
      </c>
      <c r="E2851" s="39" t="s">
        <v>34</v>
      </c>
      <c r="F2851" s="39" t="s">
        <v>51</v>
      </c>
      <c r="G2851" s="39" t="s">
        <v>275</v>
      </c>
      <c r="H2851" s="39" t="s">
        <v>2282</v>
      </c>
      <c r="I2851" s="39" t="s">
        <v>99</v>
      </c>
      <c r="J2851" s="44">
        <v>-12</v>
      </c>
      <c r="K2851" s="39" t="s">
        <v>100</v>
      </c>
      <c r="L2851" s="39" t="s">
        <v>60</v>
      </c>
      <c r="M2851" s="39" t="str">
        <f>+VLOOKUP(C2851/1,Map!A:B,2,FALSE)</f>
        <v>Other Revenue - NSF Check Charge</v>
      </c>
      <c r="N2851" s="39" t="str">
        <f>+VLOOKUP(L2851/1,Map!E:G,3,FALSE)</f>
        <v>KY-CENTRAL</v>
      </c>
    </row>
    <row r="2852" spans="1:14" hidden="1">
      <c r="A2852" s="39" t="s">
        <v>95</v>
      </c>
      <c r="B2852" s="39" t="s">
        <v>96</v>
      </c>
      <c r="C2852" s="39" t="s">
        <v>74</v>
      </c>
      <c r="D2852" s="43">
        <v>43006</v>
      </c>
      <c r="E2852" s="39" t="s">
        <v>34</v>
      </c>
      <c r="F2852" s="39" t="s">
        <v>51</v>
      </c>
      <c r="G2852" s="39" t="s">
        <v>275</v>
      </c>
      <c r="H2852" s="39" t="s">
        <v>2283</v>
      </c>
      <c r="I2852" s="39" t="s">
        <v>99</v>
      </c>
      <c r="J2852" s="44">
        <v>-12</v>
      </c>
      <c r="K2852" s="39" t="s">
        <v>100</v>
      </c>
      <c r="L2852" s="39" t="s">
        <v>60</v>
      </c>
      <c r="M2852" s="39" t="str">
        <f>+VLOOKUP(C2852/1,Map!A:B,2,FALSE)</f>
        <v>Other Revenue - NSF Check Charge</v>
      </c>
      <c r="N2852" s="39" t="str">
        <f>+VLOOKUP(L2852/1,Map!E:G,3,FALSE)</f>
        <v>KY-CENTRAL</v>
      </c>
    </row>
    <row r="2853" spans="1:14" hidden="1">
      <c r="A2853" s="39" t="s">
        <v>95</v>
      </c>
      <c r="B2853" s="39" t="s">
        <v>96</v>
      </c>
      <c r="C2853" s="39" t="s">
        <v>74</v>
      </c>
      <c r="D2853" s="43">
        <v>43006</v>
      </c>
      <c r="E2853" s="39" t="s">
        <v>34</v>
      </c>
      <c r="F2853" s="39" t="s">
        <v>51</v>
      </c>
      <c r="G2853" s="39" t="s">
        <v>275</v>
      </c>
      <c r="H2853" s="39" t="s">
        <v>2284</v>
      </c>
      <c r="I2853" s="39" t="s">
        <v>99</v>
      </c>
      <c r="J2853" s="44">
        <v>-12</v>
      </c>
      <c r="K2853" s="39" t="s">
        <v>100</v>
      </c>
      <c r="L2853" s="39" t="s">
        <v>60</v>
      </c>
      <c r="M2853" s="39" t="str">
        <f>+VLOOKUP(C2853/1,Map!A:B,2,FALSE)</f>
        <v>Other Revenue - NSF Check Charge</v>
      </c>
      <c r="N2853" s="39" t="str">
        <f>+VLOOKUP(L2853/1,Map!E:G,3,FALSE)</f>
        <v>KY-CENTRAL</v>
      </c>
    </row>
    <row r="2854" spans="1:14" hidden="1">
      <c r="A2854" s="39" t="s">
        <v>95</v>
      </c>
      <c r="B2854" s="39" t="s">
        <v>96</v>
      </c>
      <c r="C2854" s="39" t="s">
        <v>74</v>
      </c>
      <c r="D2854" s="43">
        <v>43007</v>
      </c>
      <c r="E2854" s="39" t="s">
        <v>34</v>
      </c>
      <c r="F2854" s="39" t="s">
        <v>51</v>
      </c>
      <c r="G2854" s="39" t="s">
        <v>275</v>
      </c>
      <c r="H2854" s="39" t="s">
        <v>2285</v>
      </c>
      <c r="I2854" s="39" t="s">
        <v>99</v>
      </c>
      <c r="J2854" s="44">
        <v>-12</v>
      </c>
      <c r="K2854" s="39" t="s">
        <v>100</v>
      </c>
      <c r="L2854" s="39" t="s">
        <v>60</v>
      </c>
      <c r="M2854" s="39" t="str">
        <f>+VLOOKUP(C2854/1,Map!A:B,2,FALSE)</f>
        <v>Other Revenue - NSF Check Charge</v>
      </c>
      <c r="N2854" s="39" t="str">
        <f>+VLOOKUP(L2854/1,Map!E:G,3,FALSE)</f>
        <v>KY-CENTRAL</v>
      </c>
    </row>
    <row r="2855" spans="1:14" hidden="1">
      <c r="A2855" s="39" t="s">
        <v>95</v>
      </c>
      <c r="B2855" s="39" t="s">
        <v>96</v>
      </c>
      <c r="C2855" s="39" t="s">
        <v>74</v>
      </c>
      <c r="D2855" s="43">
        <v>43007</v>
      </c>
      <c r="E2855" s="39" t="s">
        <v>34</v>
      </c>
      <c r="F2855" s="39" t="s">
        <v>51</v>
      </c>
      <c r="G2855" s="39" t="s">
        <v>275</v>
      </c>
      <c r="H2855" s="39" t="s">
        <v>2286</v>
      </c>
      <c r="I2855" s="39" t="s">
        <v>99</v>
      </c>
      <c r="J2855" s="44">
        <v>-120</v>
      </c>
      <c r="K2855" s="39" t="s">
        <v>100</v>
      </c>
      <c r="L2855" s="39" t="s">
        <v>60</v>
      </c>
      <c r="M2855" s="39" t="str">
        <f>+VLOOKUP(C2855/1,Map!A:B,2,FALSE)</f>
        <v>Other Revenue - NSF Check Charge</v>
      </c>
      <c r="N2855" s="39" t="str">
        <f>+VLOOKUP(L2855/1,Map!E:G,3,FALSE)</f>
        <v>KY-CENTRAL</v>
      </c>
    </row>
    <row r="2856" spans="1:14" hidden="1">
      <c r="A2856" s="39" t="s">
        <v>95</v>
      </c>
      <c r="B2856" s="39" t="s">
        <v>96</v>
      </c>
      <c r="C2856" s="39" t="s">
        <v>74</v>
      </c>
      <c r="D2856" s="43">
        <v>43007</v>
      </c>
      <c r="E2856" s="39" t="s">
        <v>34</v>
      </c>
      <c r="F2856" s="39" t="s">
        <v>51</v>
      </c>
      <c r="G2856" s="39" t="s">
        <v>275</v>
      </c>
      <c r="H2856" s="39" t="s">
        <v>2286</v>
      </c>
      <c r="I2856" s="39" t="s">
        <v>99</v>
      </c>
      <c r="J2856" s="44">
        <v>-12</v>
      </c>
      <c r="K2856" s="39" t="s">
        <v>100</v>
      </c>
      <c r="L2856" s="39" t="s">
        <v>64</v>
      </c>
      <c r="M2856" s="39" t="str">
        <f>+VLOOKUP(C2856/1,Map!A:B,2,FALSE)</f>
        <v>Other Revenue - NSF Check Charge</v>
      </c>
      <c r="N2856" s="39" t="str">
        <f>+VLOOKUP(L2856/1,Map!E:G,3,FALSE)</f>
        <v>KY-NORTH</v>
      </c>
    </row>
    <row r="2857" spans="1:14" hidden="1">
      <c r="A2857" s="39" t="s">
        <v>95</v>
      </c>
      <c r="B2857" s="39" t="s">
        <v>96</v>
      </c>
      <c r="C2857" s="39" t="s">
        <v>74</v>
      </c>
      <c r="D2857" s="43">
        <v>43007</v>
      </c>
      <c r="E2857" s="39" t="s">
        <v>34</v>
      </c>
      <c r="F2857" s="39" t="s">
        <v>51</v>
      </c>
      <c r="G2857" s="39" t="s">
        <v>275</v>
      </c>
      <c r="H2857" s="39" t="s">
        <v>2287</v>
      </c>
      <c r="I2857" s="39" t="s">
        <v>99</v>
      </c>
      <c r="J2857" s="44">
        <v>-12</v>
      </c>
      <c r="K2857" s="39" t="s">
        <v>100</v>
      </c>
      <c r="L2857" s="39" t="s">
        <v>60</v>
      </c>
      <c r="M2857" s="39" t="str">
        <f>+VLOOKUP(C2857/1,Map!A:B,2,FALSE)</f>
        <v>Other Revenue - NSF Check Charge</v>
      </c>
      <c r="N2857" s="39" t="str">
        <f>+VLOOKUP(L2857/1,Map!E:G,3,FALSE)</f>
        <v>KY-CENTRAL</v>
      </c>
    </row>
    <row r="2858" spans="1:14" hidden="1">
      <c r="A2858" s="39" t="s">
        <v>95</v>
      </c>
      <c r="B2858" s="39" t="s">
        <v>96</v>
      </c>
      <c r="C2858" s="39" t="s">
        <v>74</v>
      </c>
      <c r="D2858" s="43">
        <v>43007</v>
      </c>
      <c r="E2858" s="39" t="s">
        <v>34</v>
      </c>
      <c r="F2858" s="39" t="s">
        <v>51</v>
      </c>
      <c r="G2858" s="39" t="s">
        <v>275</v>
      </c>
      <c r="H2858" s="39" t="s">
        <v>2288</v>
      </c>
      <c r="I2858" s="39" t="s">
        <v>99</v>
      </c>
      <c r="J2858" s="44">
        <v>-24</v>
      </c>
      <c r="K2858" s="39" t="s">
        <v>100</v>
      </c>
      <c r="L2858" s="39" t="s">
        <v>60</v>
      </c>
      <c r="M2858" s="39" t="str">
        <f>+VLOOKUP(C2858/1,Map!A:B,2,FALSE)</f>
        <v>Other Revenue - NSF Check Charge</v>
      </c>
      <c r="N2858" s="39" t="str">
        <f>+VLOOKUP(L2858/1,Map!E:G,3,FALSE)</f>
        <v>KY-CENTRAL</v>
      </c>
    </row>
    <row r="2859" spans="1:14" hidden="1">
      <c r="A2859" s="39" t="s">
        <v>95</v>
      </c>
      <c r="B2859" s="39" t="s">
        <v>96</v>
      </c>
      <c r="C2859" s="39" t="s">
        <v>74</v>
      </c>
      <c r="D2859" s="43">
        <v>43007</v>
      </c>
      <c r="E2859" s="39" t="s">
        <v>34</v>
      </c>
      <c r="F2859" s="39" t="s">
        <v>51</v>
      </c>
      <c r="G2859" s="39" t="s">
        <v>275</v>
      </c>
      <c r="H2859" s="39" t="s">
        <v>2289</v>
      </c>
      <c r="I2859" s="39" t="s">
        <v>99</v>
      </c>
      <c r="J2859" s="44">
        <v>-12</v>
      </c>
      <c r="K2859" s="39" t="s">
        <v>100</v>
      </c>
      <c r="L2859" s="39" t="s">
        <v>60</v>
      </c>
      <c r="M2859" s="39" t="str">
        <f>+VLOOKUP(C2859/1,Map!A:B,2,FALSE)</f>
        <v>Other Revenue - NSF Check Charge</v>
      </c>
      <c r="N2859" s="39" t="str">
        <f>+VLOOKUP(L2859/1,Map!E:G,3,FALSE)</f>
        <v>KY-CENTRAL</v>
      </c>
    </row>
    <row r="2860" spans="1:14" hidden="1">
      <c r="A2860" s="39" t="s">
        <v>95</v>
      </c>
      <c r="B2860" s="39" t="s">
        <v>96</v>
      </c>
      <c r="C2860" s="39" t="s">
        <v>74</v>
      </c>
      <c r="D2860" s="43">
        <v>43007</v>
      </c>
      <c r="E2860" s="39" t="s">
        <v>34</v>
      </c>
      <c r="F2860" s="39" t="s">
        <v>51</v>
      </c>
      <c r="G2860" s="39" t="s">
        <v>275</v>
      </c>
      <c r="H2860" s="39" t="s">
        <v>2290</v>
      </c>
      <c r="I2860" s="39" t="s">
        <v>99</v>
      </c>
      <c r="J2860" s="44">
        <v>-12</v>
      </c>
      <c r="K2860" s="39" t="s">
        <v>100</v>
      </c>
      <c r="L2860" s="39" t="s">
        <v>60</v>
      </c>
      <c r="M2860" s="39" t="str">
        <f>+VLOOKUP(C2860/1,Map!A:B,2,FALSE)</f>
        <v>Other Revenue - NSF Check Charge</v>
      </c>
      <c r="N2860" s="39" t="str">
        <f>+VLOOKUP(L2860/1,Map!E:G,3,FALSE)</f>
        <v>KY-CENTRAL</v>
      </c>
    </row>
    <row r="2861" spans="1:14" hidden="1">
      <c r="A2861" s="39" t="s">
        <v>95</v>
      </c>
      <c r="B2861" s="39" t="s">
        <v>96</v>
      </c>
      <c r="C2861" s="39" t="s">
        <v>74</v>
      </c>
      <c r="D2861" s="43">
        <v>43007</v>
      </c>
      <c r="E2861" s="39" t="s">
        <v>34</v>
      </c>
      <c r="F2861" s="39" t="s">
        <v>51</v>
      </c>
      <c r="G2861" s="39" t="s">
        <v>275</v>
      </c>
      <c r="H2861" s="39" t="s">
        <v>2291</v>
      </c>
      <c r="I2861" s="39" t="s">
        <v>99</v>
      </c>
      <c r="J2861" s="44">
        <v>-60</v>
      </c>
      <c r="K2861" s="39" t="s">
        <v>100</v>
      </c>
      <c r="L2861" s="39" t="s">
        <v>60</v>
      </c>
      <c r="M2861" s="39" t="str">
        <f>+VLOOKUP(C2861/1,Map!A:B,2,FALSE)</f>
        <v>Other Revenue - NSF Check Charge</v>
      </c>
      <c r="N2861" s="39" t="str">
        <f>+VLOOKUP(L2861/1,Map!E:G,3,FALSE)</f>
        <v>KY-CENTRAL</v>
      </c>
    </row>
    <row r="2862" spans="1:14" hidden="1">
      <c r="A2862" s="39" t="s">
        <v>95</v>
      </c>
      <c r="B2862" s="39" t="s">
        <v>96</v>
      </c>
      <c r="C2862" s="39" t="s">
        <v>74</v>
      </c>
      <c r="D2862" s="43">
        <v>43007</v>
      </c>
      <c r="E2862" s="39" t="s">
        <v>34</v>
      </c>
      <c r="F2862" s="39" t="s">
        <v>51</v>
      </c>
      <c r="G2862" s="39" t="s">
        <v>275</v>
      </c>
      <c r="H2862" s="39" t="s">
        <v>2292</v>
      </c>
      <c r="I2862" s="39" t="s">
        <v>99</v>
      </c>
      <c r="J2862" s="44">
        <v>-72</v>
      </c>
      <c r="K2862" s="39" t="s">
        <v>100</v>
      </c>
      <c r="L2862" s="39" t="s">
        <v>60</v>
      </c>
      <c r="M2862" s="39" t="str">
        <f>+VLOOKUP(C2862/1,Map!A:B,2,FALSE)</f>
        <v>Other Revenue - NSF Check Charge</v>
      </c>
      <c r="N2862" s="39" t="str">
        <f>+VLOOKUP(L2862/1,Map!E:G,3,FALSE)</f>
        <v>KY-CENTRAL</v>
      </c>
    </row>
    <row r="2863" spans="1:14" hidden="1">
      <c r="A2863" s="39" t="s">
        <v>95</v>
      </c>
      <c r="B2863" s="39" t="s">
        <v>96</v>
      </c>
      <c r="C2863" s="39" t="s">
        <v>74</v>
      </c>
      <c r="D2863" s="43">
        <v>43007</v>
      </c>
      <c r="E2863" s="39" t="s">
        <v>34</v>
      </c>
      <c r="F2863" s="39" t="s">
        <v>51</v>
      </c>
      <c r="G2863" s="39" t="s">
        <v>275</v>
      </c>
      <c r="H2863" s="39" t="s">
        <v>2293</v>
      </c>
      <c r="I2863" s="39" t="s">
        <v>99</v>
      </c>
      <c r="J2863" s="44">
        <v>-12</v>
      </c>
      <c r="K2863" s="39" t="s">
        <v>100</v>
      </c>
      <c r="L2863" s="39" t="s">
        <v>60</v>
      </c>
      <c r="M2863" s="39" t="str">
        <f>+VLOOKUP(C2863/1,Map!A:B,2,FALSE)</f>
        <v>Other Revenue - NSF Check Charge</v>
      </c>
      <c r="N2863" s="39" t="str">
        <f>+VLOOKUP(L2863/1,Map!E:G,3,FALSE)</f>
        <v>KY-CENTRAL</v>
      </c>
    </row>
    <row r="2864" spans="1:14" hidden="1">
      <c r="A2864" s="39" t="s">
        <v>95</v>
      </c>
      <c r="B2864" s="39" t="s">
        <v>96</v>
      </c>
      <c r="C2864" s="39" t="s">
        <v>74</v>
      </c>
      <c r="D2864" s="43">
        <v>43007</v>
      </c>
      <c r="E2864" s="39" t="s">
        <v>34</v>
      </c>
      <c r="F2864" s="39" t="s">
        <v>51</v>
      </c>
      <c r="G2864" s="39" t="s">
        <v>275</v>
      </c>
      <c r="H2864" s="39" t="s">
        <v>2294</v>
      </c>
      <c r="I2864" s="39" t="s">
        <v>99</v>
      </c>
      <c r="J2864" s="44">
        <v>-12</v>
      </c>
      <c r="K2864" s="39" t="s">
        <v>100</v>
      </c>
      <c r="L2864" s="39" t="s">
        <v>64</v>
      </c>
      <c r="M2864" s="39" t="str">
        <f>+VLOOKUP(C2864/1,Map!A:B,2,FALSE)</f>
        <v>Other Revenue - NSF Check Charge</v>
      </c>
      <c r="N2864" s="39" t="str">
        <f>+VLOOKUP(L2864/1,Map!E:G,3,FALSE)</f>
        <v>KY-NORTH</v>
      </c>
    </row>
    <row r="2865" spans="1:14" hidden="1">
      <c r="A2865" s="39" t="s">
        <v>95</v>
      </c>
      <c r="B2865" s="39" t="s">
        <v>96</v>
      </c>
      <c r="C2865" s="39" t="s">
        <v>74</v>
      </c>
      <c r="D2865" s="43">
        <v>43007</v>
      </c>
      <c r="E2865" s="39" t="s">
        <v>34</v>
      </c>
      <c r="F2865" s="39" t="s">
        <v>51</v>
      </c>
      <c r="G2865" s="39" t="s">
        <v>275</v>
      </c>
      <c r="H2865" s="39" t="s">
        <v>2294</v>
      </c>
      <c r="I2865" s="39" t="s">
        <v>99</v>
      </c>
      <c r="J2865" s="44">
        <v>-12</v>
      </c>
      <c r="K2865" s="39" t="s">
        <v>100</v>
      </c>
      <c r="L2865" s="39" t="s">
        <v>58</v>
      </c>
      <c r="M2865" s="39" t="str">
        <f>+VLOOKUP(C2865/1,Map!A:B,2,FALSE)</f>
        <v>Other Revenue - NSF Check Charge</v>
      </c>
      <c r="N2865" s="39" t="str">
        <f>+VLOOKUP(L2865/1,Map!E:G,3,FALSE)</f>
        <v>KY-CORPORATE</v>
      </c>
    </row>
    <row r="2866" spans="1:14" hidden="1">
      <c r="A2866" s="39" t="s">
        <v>95</v>
      </c>
      <c r="B2866" s="39" t="s">
        <v>96</v>
      </c>
      <c r="C2866" s="39" t="s">
        <v>74</v>
      </c>
      <c r="D2866" s="43">
        <v>43010</v>
      </c>
      <c r="E2866" s="39" t="s">
        <v>34</v>
      </c>
      <c r="F2866" s="39" t="s">
        <v>52</v>
      </c>
      <c r="G2866" s="39" t="s">
        <v>275</v>
      </c>
      <c r="H2866" s="39" t="s">
        <v>2295</v>
      </c>
      <c r="I2866" s="39" t="s">
        <v>99</v>
      </c>
      <c r="J2866" s="44">
        <v>-24</v>
      </c>
      <c r="K2866" s="39" t="s">
        <v>100</v>
      </c>
      <c r="L2866" s="39" t="s">
        <v>60</v>
      </c>
      <c r="M2866" s="39" t="str">
        <f>+VLOOKUP(C2866/1,Map!A:B,2,FALSE)</f>
        <v>Other Revenue - NSF Check Charge</v>
      </c>
      <c r="N2866" s="39" t="str">
        <f>+VLOOKUP(L2866/1,Map!E:G,3,FALSE)</f>
        <v>KY-CENTRAL</v>
      </c>
    </row>
    <row r="2867" spans="1:14" hidden="1">
      <c r="A2867" s="39" t="s">
        <v>95</v>
      </c>
      <c r="B2867" s="39" t="s">
        <v>96</v>
      </c>
      <c r="C2867" s="39" t="s">
        <v>74</v>
      </c>
      <c r="D2867" s="43">
        <v>43011</v>
      </c>
      <c r="E2867" s="39" t="s">
        <v>34</v>
      </c>
      <c r="F2867" s="39" t="s">
        <v>52</v>
      </c>
      <c r="G2867" s="39" t="s">
        <v>275</v>
      </c>
      <c r="H2867" s="39" t="s">
        <v>2296</v>
      </c>
      <c r="I2867" s="39" t="s">
        <v>99</v>
      </c>
      <c r="J2867" s="44">
        <v>-72</v>
      </c>
      <c r="K2867" s="39" t="s">
        <v>100</v>
      </c>
      <c r="L2867" s="39" t="s">
        <v>60</v>
      </c>
      <c r="M2867" s="39" t="str">
        <f>+VLOOKUP(C2867/1,Map!A:B,2,FALSE)</f>
        <v>Other Revenue - NSF Check Charge</v>
      </c>
      <c r="N2867" s="39" t="str">
        <f>+VLOOKUP(L2867/1,Map!E:G,3,FALSE)</f>
        <v>KY-CENTRAL</v>
      </c>
    </row>
    <row r="2868" spans="1:14" hidden="1">
      <c r="A2868" s="39" t="s">
        <v>95</v>
      </c>
      <c r="B2868" s="39" t="s">
        <v>96</v>
      </c>
      <c r="C2868" s="39" t="s">
        <v>74</v>
      </c>
      <c r="D2868" s="43">
        <v>43011</v>
      </c>
      <c r="E2868" s="39" t="s">
        <v>34</v>
      </c>
      <c r="F2868" s="39" t="s">
        <v>52</v>
      </c>
      <c r="G2868" s="39" t="s">
        <v>275</v>
      </c>
      <c r="H2868" s="39" t="s">
        <v>2297</v>
      </c>
      <c r="I2868" s="39" t="s">
        <v>99</v>
      </c>
      <c r="J2868" s="44">
        <v>-24</v>
      </c>
      <c r="K2868" s="39" t="s">
        <v>100</v>
      </c>
      <c r="L2868" s="39" t="s">
        <v>60</v>
      </c>
      <c r="M2868" s="39" t="str">
        <f>+VLOOKUP(C2868/1,Map!A:B,2,FALSE)</f>
        <v>Other Revenue - NSF Check Charge</v>
      </c>
      <c r="N2868" s="39" t="str">
        <f>+VLOOKUP(L2868/1,Map!E:G,3,FALSE)</f>
        <v>KY-CENTRAL</v>
      </c>
    </row>
    <row r="2869" spans="1:14" hidden="1">
      <c r="A2869" s="39" t="s">
        <v>95</v>
      </c>
      <c r="B2869" s="39" t="s">
        <v>96</v>
      </c>
      <c r="C2869" s="39" t="s">
        <v>74</v>
      </c>
      <c r="D2869" s="43">
        <v>43011</v>
      </c>
      <c r="E2869" s="39" t="s">
        <v>34</v>
      </c>
      <c r="F2869" s="39" t="s">
        <v>52</v>
      </c>
      <c r="G2869" s="39" t="s">
        <v>275</v>
      </c>
      <c r="H2869" s="39" t="s">
        <v>2298</v>
      </c>
      <c r="I2869" s="39" t="s">
        <v>99</v>
      </c>
      <c r="J2869" s="44">
        <v>-24</v>
      </c>
      <c r="K2869" s="39" t="s">
        <v>100</v>
      </c>
      <c r="L2869" s="39" t="s">
        <v>60</v>
      </c>
      <c r="M2869" s="39" t="str">
        <f>+VLOOKUP(C2869/1,Map!A:B,2,FALSE)</f>
        <v>Other Revenue - NSF Check Charge</v>
      </c>
      <c r="N2869" s="39" t="str">
        <f>+VLOOKUP(L2869/1,Map!E:G,3,FALSE)</f>
        <v>KY-CENTRAL</v>
      </c>
    </row>
    <row r="2870" spans="1:14" hidden="1">
      <c r="A2870" s="39" t="s">
        <v>95</v>
      </c>
      <c r="B2870" s="39" t="s">
        <v>96</v>
      </c>
      <c r="C2870" s="39" t="s">
        <v>74</v>
      </c>
      <c r="D2870" s="43">
        <v>43011</v>
      </c>
      <c r="E2870" s="39" t="s">
        <v>34</v>
      </c>
      <c r="F2870" s="39" t="s">
        <v>52</v>
      </c>
      <c r="G2870" s="39" t="s">
        <v>275</v>
      </c>
      <c r="H2870" s="39" t="s">
        <v>2299</v>
      </c>
      <c r="I2870" s="39" t="s">
        <v>99</v>
      </c>
      <c r="J2870" s="44">
        <v>-24</v>
      </c>
      <c r="K2870" s="39" t="s">
        <v>100</v>
      </c>
      <c r="L2870" s="39" t="s">
        <v>60</v>
      </c>
      <c r="M2870" s="39" t="str">
        <f>+VLOOKUP(C2870/1,Map!A:B,2,FALSE)</f>
        <v>Other Revenue - NSF Check Charge</v>
      </c>
      <c r="N2870" s="39" t="str">
        <f>+VLOOKUP(L2870/1,Map!E:G,3,FALSE)</f>
        <v>KY-CENTRAL</v>
      </c>
    </row>
    <row r="2871" spans="1:14" hidden="1">
      <c r="A2871" s="39" t="s">
        <v>95</v>
      </c>
      <c r="B2871" s="39" t="s">
        <v>96</v>
      </c>
      <c r="C2871" s="39" t="s">
        <v>74</v>
      </c>
      <c r="D2871" s="43">
        <v>43012</v>
      </c>
      <c r="E2871" s="39" t="s">
        <v>34</v>
      </c>
      <c r="F2871" s="39" t="s">
        <v>52</v>
      </c>
      <c r="G2871" s="39" t="s">
        <v>275</v>
      </c>
      <c r="H2871" s="39" t="s">
        <v>2300</v>
      </c>
      <c r="I2871" s="39" t="s">
        <v>99</v>
      </c>
      <c r="J2871" s="44">
        <v>-12</v>
      </c>
      <c r="K2871" s="39" t="s">
        <v>100</v>
      </c>
      <c r="L2871" s="39" t="s">
        <v>60</v>
      </c>
      <c r="M2871" s="39" t="str">
        <f>+VLOOKUP(C2871/1,Map!A:B,2,FALSE)</f>
        <v>Other Revenue - NSF Check Charge</v>
      </c>
      <c r="N2871" s="39" t="str">
        <f>+VLOOKUP(L2871/1,Map!E:G,3,FALSE)</f>
        <v>KY-CENTRAL</v>
      </c>
    </row>
    <row r="2872" spans="1:14" hidden="1">
      <c r="A2872" s="39" t="s">
        <v>95</v>
      </c>
      <c r="B2872" s="39" t="s">
        <v>96</v>
      </c>
      <c r="C2872" s="39" t="s">
        <v>74</v>
      </c>
      <c r="D2872" s="43">
        <v>43012</v>
      </c>
      <c r="E2872" s="39" t="s">
        <v>34</v>
      </c>
      <c r="F2872" s="39" t="s">
        <v>52</v>
      </c>
      <c r="G2872" s="39" t="s">
        <v>275</v>
      </c>
      <c r="H2872" s="39" t="s">
        <v>2301</v>
      </c>
      <c r="I2872" s="39" t="s">
        <v>99</v>
      </c>
      <c r="J2872" s="44">
        <v>-12</v>
      </c>
      <c r="K2872" s="39" t="s">
        <v>100</v>
      </c>
      <c r="L2872" s="39" t="s">
        <v>60</v>
      </c>
      <c r="M2872" s="39" t="str">
        <f>+VLOOKUP(C2872/1,Map!A:B,2,FALSE)</f>
        <v>Other Revenue - NSF Check Charge</v>
      </c>
      <c r="N2872" s="39" t="str">
        <f>+VLOOKUP(L2872/1,Map!E:G,3,FALSE)</f>
        <v>KY-CENTRAL</v>
      </c>
    </row>
    <row r="2873" spans="1:14" hidden="1">
      <c r="A2873" s="39" t="s">
        <v>95</v>
      </c>
      <c r="B2873" s="39" t="s">
        <v>96</v>
      </c>
      <c r="C2873" s="39" t="s">
        <v>74</v>
      </c>
      <c r="D2873" s="43">
        <v>43013</v>
      </c>
      <c r="E2873" s="39" t="s">
        <v>34</v>
      </c>
      <c r="F2873" s="39" t="s">
        <v>52</v>
      </c>
      <c r="G2873" s="39" t="s">
        <v>275</v>
      </c>
      <c r="H2873" s="39" t="s">
        <v>2302</v>
      </c>
      <c r="I2873" s="39" t="s">
        <v>99</v>
      </c>
      <c r="J2873" s="44">
        <v>-36</v>
      </c>
      <c r="K2873" s="39" t="s">
        <v>100</v>
      </c>
      <c r="L2873" s="39" t="s">
        <v>60</v>
      </c>
      <c r="M2873" s="39" t="str">
        <f>+VLOOKUP(C2873/1,Map!A:B,2,FALSE)</f>
        <v>Other Revenue - NSF Check Charge</v>
      </c>
      <c r="N2873" s="39" t="str">
        <f>+VLOOKUP(L2873/1,Map!E:G,3,FALSE)</f>
        <v>KY-CENTRAL</v>
      </c>
    </row>
    <row r="2874" spans="1:14" hidden="1">
      <c r="A2874" s="39" t="s">
        <v>95</v>
      </c>
      <c r="B2874" s="39" t="s">
        <v>96</v>
      </c>
      <c r="C2874" s="39" t="s">
        <v>74</v>
      </c>
      <c r="D2874" s="43">
        <v>43014</v>
      </c>
      <c r="E2874" s="39" t="s">
        <v>34</v>
      </c>
      <c r="F2874" s="39" t="s">
        <v>52</v>
      </c>
      <c r="G2874" s="39" t="s">
        <v>275</v>
      </c>
      <c r="H2874" s="39" t="s">
        <v>2303</v>
      </c>
      <c r="I2874" s="39" t="s">
        <v>99</v>
      </c>
      <c r="J2874" s="44">
        <v>-48</v>
      </c>
      <c r="K2874" s="39" t="s">
        <v>100</v>
      </c>
      <c r="L2874" s="39" t="s">
        <v>60</v>
      </c>
      <c r="M2874" s="39" t="str">
        <f>+VLOOKUP(C2874/1,Map!A:B,2,FALSE)</f>
        <v>Other Revenue - NSF Check Charge</v>
      </c>
      <c r="N2874" s="39" t="str">
        <f>+VLOOKUP(L2874/1,Map!E:G,3,FALSE)</f>
        <v>KY-CENTRAL</v>
      </c>
    </row>
    <row r="2875" spans="1:14" hidden="1">
      <c r="A2875" s="39" t="s">
        <v>95</v>
      </c>
      <c r="B2875" s="39" t="s">
        <v>96</v>
      </c>
      <c r="C2875" s="39" t="s">
        <v>74</v>
      </c>
      <c r="D2875" s="43">
        <v>43014</v>
      </c>
      <c r="E2875" s="39" t="s">
        <v>34</v>
      </c>
      <c r="F2875" s="39" t="s">
        <v>52</v>
      </c>
      <c r="G2875" s="39" t="s">
        <v>275</v>
      </c>
      <c r="H2875" s="39" t="s">
        <v>2304</v>
      </c>
      <c r="I2875" s="39" t="s">
        <v>99</v>
      </c>
      <c r="J2875" s="44">
        <v>-12</v>
      </c>
      <c r="K2875" s="39" t="s">
        <v>100</v>
      </c>
      <c r="L2875" s="39" t="s">
        <v>60</v>
      </c>
      <c r="M2875" s="39" t="str">
        <f>+VLOOKUP(C2875/1,Map!A:B,2,FALSE)</f>
        <v>Other Revenue - NSF Check Charge</v>
      </c>
      <c r="N2875" s="39" t="str">
        <f>+VLOOKUP(L2875/1,Map!E:G,3,FALSE)</f>
        <v>KY-CENTRAL</v>
      </c>
    </row>
    <row r="2876" spans="1:14" hidden="1">
      <c r="A2876" s="39" t="s">
        <v>95</v>
      </c>
      <c r="B2876" s="39" t="s">
        <v>96</v>
      </c>
      <c r="C2876" s="39" t="s">
        <v>74</v>
      </c>
      <c r="D2876" s="43">
        <v>43014</v>
      </c>
      <c r="E2876" s="39" t="s">
        <v>34</v>
      </c>
      <c r="F2876" s="39" t="s">
        <v>52</v>
      </c>
      <c r="G2876" s="39" t="s">
        <v>275</v>
      </c>
      <c r="H2876" s="39" t="s">
        <v>2305</v>
      </c>
      <c r="I2876" s="39" t="s">
        <v>99</v>
      </c>
      <c r="J2876" s="44">
        <v>-24</v>
      </c>
      <c r="K2876" s="39" t="s">
        <v>100</v>
      </c>
      <c r="L2876" s="39" t="s">
        <v>60</v>
      </c>
      <c r="M2876" s="39" t="str">
        <f>+VLOOKUP(C2876/1,Map!A:B,2,FALSE)</f>
        <v>Other Revenue - NSF Check Charge</v>
      </c>
      <c r="N2876" s="39" t="str">
        <f>+VLOOKUP(L2876/1,Map!E:G,3,FALSE)</f>
        <v>KY-CENTRAL</v>
      </c>
    </row>
    <row r="2877" spans="1:14" hidden="1">
      <c r="A2877" s="39" t="s">
        <v>95</v>
      </c>
      <c r="B2877" s="39" t="s">
        <v>96</v>
      </c>
      <c r="C2877" s="39" t="s">
        <v>74</v>
      </c>
      <c r="D2877" s="43">
        <v>43014</v>
      </c>
      <c r="E2877" s="39" t="s">
        <v>34</v>
      </c>
      <c r="F2877" s="39" t="s">
        <v>52</v>
      </c>
      <c r="G2877" s="39" t="s">
        <v>275</v>
      </c>
      <c r="H2877" s="39" t="s">
        <v>2306</v>
      </c>
      <c r="I2877" s="39" t="s">
        <v>99</v>
      </c>
      <c r="J2877" s="44">
        <v>-12</v>
      </c>
      <c r="K2877" s="39" t="s">
        <v>100</v>
      </c>
      <c r="L2877" s="39" t="s">
        <v>60</v>
      </c>
      <c r="M2877" s="39" t="str">
        <f>+VLOOKUP(C2877/1,Map!A:B,2,FALSE)</f>
        <v>Other Revenue - NSF Check Charge</v>
      </c>
      <c r="N2877" s="39" t="str">
        <f>+VLOOKUP(L2877/1,Map!E:G,3,FALSE)</f>
        <v>KY-CENTRAL</v>
      </c>
    </row>
    <row r="2878" spans="1:14" hidden="1">
      <c r="A2878" s="39" t="s">
        <v>95</v>
      </c>
      <c r="B2878" s="39" t="s">
        <v>96</v>
      </c>
      <c r="C2878" s="39" t="s">
        <v>74</v>
      </c>
      <c r="D2878" s="43">
        <v>43014</v>
      </c>
      <c r="E2878" s="39" t="s">
        <v>34</v>
      </c>
      <c r="F2878" s="39" t="s">
        <v>52</v>
      </c>
      <c r="G2878" s="39" t="s">
        <v>275</v>
      </c>
      <c r="H2878" s="39" t="s">
        <v>2307</v>
      </c>
      <c r="I2878" s="39" t="s">
        <v>99</v>
      </c>
      <c r="J2878" s="44">
        <v>-84</v>
      </c>
      <c r="K2878" s="39" t="s">
        <v>100</v>
      </c>
      <c r="L2878" s="39" t="s">
        <v>60</v>
      </c>
      <c r="M2878" s="39" t="str">
        <f>+VLOOKUP(C2878/1,Map!A:B,2,FALSE)</f>
        <v>Other Revenue - NSF Check Charge</v>
      </c>
      <c r="N2878" s="39" t="str">
        <f>+VLOOKUP(L2878/1,Map!E:G,3,FALSE)</f>
        <v>KY-CENTRAL</v>
      </c>
    </row>
    <row r="2879" spans="1:14" hidden="1">
      <c r="A2879" s="39" t="s">
        <v>95</v>
      </c>
      <c r="B2879" s="39" t="s">
        <v>96</v>
      </c>
      <c r="C2879" s="39" t="s">
        <v>74</v>
      </c>
      <c r="D2879" s="43">
        <v>43014</v>
      </c>
      <c r="E2879" s="39" t="s">
        <v>34</v>
      </c>
      <c r="F2879" s="39" t="s">
        <v>52</v>
      </c>
      <c r="G2879" s="39" t="s">
        <v>275</v>
      </c>
      <c r="H2879" s="39" t="s">
        <v>2308</v>
      </c>
      <c r="I2879" s="39" t="s">
        <v>99</v>
      </c>
      <c r="J2879" s="44">
        <v>-48</v>
      </c>
      <c r="K2879" s="39" t="s">
        <v>100</v>
      </c>
      <c r="L2879" s="39" t="s">
        <v>60</v>
      </c>
      <c r="M2879" s="39" t="str">
        <f>+VLOOKUP(C2879/1,Map!A:B,2,FALSE)</f>
        <v>Other Revenue - NSF Check Charge</v>
      </c>
      <c r="N2879" s="39" t="str">
        <f>+VLOOKUP(L2879/1,Map!E:G,3,FALSE)</f>
        <v>KY-CENTRAL</v>
      </c>
    </row>
    <row r="2880" spans="1:14" hidden="1">
      <c r="A2880" s="39" t="s">
        <v>95</v>
      </c>
      <c r="B2880" s="39" t="s">
        <v>96</v>
      </c>
      <c r="C2880" s="39" t="s">
        <v>74</v>
      </c>
      <c r="D2880" s="43">
        <v>43014</v>
      </c>
      <c r="E2880" s="39" t="s">
        <v>34</v>
      </c>
      <c r="F2880" s="39" t="s">
        <v>52</v>
      </c>
      <c r="G2880" s="39" t="s">
        <v>275</v>
      </c>
      <c r="H2880" s="39" t="s">
        <v>2309</v>
      </c>
      <c r="I2880" s="39" t="s">
        <v>99</v>
      </c>
      <c r="J2880" s="44">
        <v>-24</v>
      </c>
      <c r="K2880" s="39" t="s">
        <v>100</v>
      </c>
      <c r="L2880" s="39" t="s">
        <v>60</v>
      </c>
      <c r="M2880" s="39" t="str">
        <f>+VLOOKUP(C2880/1,Map!A:B,2,FALSE)</f>
        <v>Other Revenue - NSF Check Charge</v>
      </c>
      <c r="N2880" s="39" t="str">
        <f>+VLOOKUP(L2880/1,Map!E:G,3,FALSE)</f>
        <v>KY-CENTRAL</v>
      </c>
    </row>
    <row r="2881" spans="1:14" hidden="1">
      <c r="A2881" s="39" t="s">
        <v>95</v>
      </c>
      <c r="B2881" s="39" t="s">
        <v>96</v>
      </c>
      <c r="C2881" s="39" t="s">
        <v>74</v>
      </c>
      <c r="D2881" s="43">
        <v>43017</v>
      </c>
      <c r="E2881" s="39" t="s">
        <v>34</v>
      </c>
      <c r="F2881" s="39" t="s">
        <v>52</v>
      </c>
      <c r="G2881" s="39" t="s">
        <v>275</v>
      </c>
      <c r="H2881" s="39" t="s">
        <v>2310</v>
      </c>
      <c r="I2881" s="39" t="s">
        <v>99</v>
      </c>
      <c r="J2881" s="44">
        <v>-48</v>
      </c>
      <c r="K2881" s="39" t="s">
        <v>100</v>
      </c>
      <c r="L2881" s="39" t="s">
        <v>60</v>
      </c>
      <c r="M2881" s="39" t="str">
        <f>+VLOOKUP(C2881/1,Map!A:B,2,FALSE)</f>
        <v>Other Revenue - NSF Check Charge</v>
      </c>
      <c r="N2881" s="39" t="str">
        <f>+VLOOKUP(L2881/1,Map!E:G,3,FALSE)</f>
        <v>KY-CENTRAL</v>
      </c>
    </row>
    <row r="2882" spans="1:14" hidden="1">
      <c r="A2882" s="39" t="s">
        <v>95</v>
      </c>
      <c r="B2882" s="39" t="s">
        <v>96</v>
      </c>
      <c r="C2882" s="39" t="s">
        <v>74</v>
      </c>
      <c r="D2882" s="43">
        <v>43017</v>
      </c>
      <c r="E2882" s="39" t="s">
        <v>34</v>
      </c>
      <c r="F2882" s="39" t="s">
        <v>52</v>
      </c>
      <c r="G2882" s="39" t="s">
        <v>275</v>
      </c>
      <c r="H2882" s="39" t="s">
        <v>2311</v>
      </c>
      <c r="I2882" s="39" t="s">
        <v>99</v>
      </c>
      <c r="J2882" s="44">
        <v>-24</v>
      </c>
      <c r="K2882" s="39" t="s">
        <v>100</v>
      </c>
      <c r="L2882" s="39" t="s">
        <v>60</v>
      </c>
      <c r="M2882" s="39" t="str">
        <f>+VLOOKUP(C2882/1,Map!A:B,2,FALSE)</f>
        <v>Other Revenue - NSF Check Charge</v>
      </c>
      <c r="N2882" s="39" t="str">
        <f>+VLOOKUP(L2882/1,Map!E:G,3,FALSE)</f>
        <v>KY-CENTRAL</v>
      </c>
    </row>
    <row r="2883" spans="1:14" hidden="1">
      <c r="A2883" s="39" t="s">
        <v>95</v>
      </c>
      <c r="B2883" s="39" t="s">
        <v>96</v>
      </c>
      <c r="C2883" s="39" t="s">
        <v>74</v>
      </c>
      <c r="D2883" s="43">
        <v>43017</v>
      </c>
      <c r="E2883" s="39" t="s">
        <v>34</v>
      </c>
      <c r="F2883" s="39" t="s">
        <v>52</v>
      </c>
      <c r="G2883" s="39" t="s">
        <v>275</v>
      </c>
      <c r="H2883" s="39" t="s">
        <v>2312</v>
      </c>
      <c r="I2883" s="39" t="s">
        <v>99</v>
      </c>
      <c r="J2883" s="44">
        <v>-36</v>
      </c>
      <c r="K2883" s="39" t="s">
        <v>100</v>
      </c>
      <c r="L2883" s="39" t="s">
        <v>60</v>
      </c>
      <c r="M2883" s="39" t="str">
        <f>+VLOOKUP(C2883/1,Map!A:B,2,FALSE)</f>
        <v>Other Revenue - NSF Check Charge</v>
      </c>
      <c r="N2883" s="39" t="str">
        <f>+VLOOKUP(L2883/1,Map!E:G,3,FALSE)</f>
        <v>KY-CENTRAL</v>
      </c>
    </row>
    <row r="2884" spans="1:14" hidden="1">
      <c r="A2884" s="39" t="s">
        <v>95</v>
      </c>
      <c r="B2884" s="39" t="s">
        <v>96</v>
      </c>
      <c r="C2884" s="39" t="s">
        <v>74</v>
      </c>
      <c r="D2884" s="43">
        <v>43017</v>
      </c>
      <c r="E2884" s="39" t="s">
        <v>34</v>
      </c>
      <c r="F2884" s="39" t="s">
        <v>52</v>
      </c>
      <c r="G2884" s="39" t="s">
        <v>275</v>
      </c>
      <c r="H2884" s="39" t="s">
        <v>2313</v>
      </c>
      <c r="I2884" s="39" t="s">
        <v>99</v>
      </c>
      <c r="J2884" s="44">
        <v>-24</v>
      </c>
      <c r="K2884" s="39" t="s">
        <v>100</v>
      </c>
      <c r="L2884" s="39" t="s">
        <v>60</v>
      </c>
      <c r="M2884" s="39" t="str">
        <f>+VLOOKUP(C2884/1,Map!A:B,2,FALSE)</f>
        <v>Other Revenue - NSF Check Charge</v>
      </c>
      <c r="N2884" s="39" t="str">
        <f>+VLOOKUP(L2884/1,Map!E:G,3,FALSE)</f>
        <v>KY-CENTRAL</v>
      </c>
    </row>
    <row r="2885" spans="1:14" hidden="1">
      <c r="A2885" s="39" t="s">
        <v>95</v>
      </c>
      <c r="B2885" s="39" t="s">
        <v>96</v>
      </c>
      <c r="C2885" s="39" t="s">
        <v>74</v>
      </c>
      <c r="D2885" s="43">
        <v>43017</v>
      </c>
      <c r="E2885" s="39" t="s">
        <v>34</v>
      </c>
      <c r="F2885" s="39" t="s">
        <v>52</v>
      </c>
      <c r="G2885" s="39" t="s">
        <v>275</v>
      </c>
      <c r="H2885" s="39" t="s">
        <v>2314</v>
      </c>
      <c r="I2885" s="39" t="s">
        <v>99</v>
      </c>
      <c r="J2885" s="44">
        <v>-12</v>
      </c>
      <c r="K2885" s="39" t="s">
        <v>100</v>
      </c>
      <c r="L2885" s="39" t="s">
        <v>60</v>
      </c>
      <c r="M2885" s="39" t="str">
        <f>+VLOOKUP(C2885/1,Map!A:B,2,FALSE)</f>
        <v>Other Revenue - NSF Check Charge</v>
      </c>
      <c r="N2885" s="39" t="str">
        <f>+VLOOKUP(L2885/1,Map!E:G,3,FALSE)</f>
        <v>KY-CENTRAL</v>
      </c>
    </row>
    <row r="2886" spans="1:14" hidden="1">
      <c r="A2886" s="39" t="s">
        <v>95</v>
      </c>
      <c r="B2886" s="39" t="s">
        <v>96</v>
      </c>
      <c r="C2886" s="39" t="s">
        <v>74</v>
      </c>
      <c r="D2886" s="43">
        <v>43019</v>
      </c>
      <c r="E2886" s="39" t="s">
        <v>34</v>
      </c>
      <c r="F2886" s="39" t="s">
        <v>52</v>
      </c>
      <c r="G2886" s="39" t="s">
        <v>275</v>
      </c>
      <c r="H2886" s="39" t="s">
        <v>2315</v>
      </c>
      <c r="I2886" s="39" t="s">
        <v>99</v>
      </c>
      <c r="J2886" s="44">
        <v>-48</v>
      </c>
      <c r="K2886" s="39" t="s">
        <v>100</v>
      </c>
      <c r="L2886" s="39" t="s">
        <v>60</v>
      </c>
      <c r="M2886" s="39" t="str">
        <f>+VLOOKUP(C2886/1,Map!A:B,2,FALSE)</f>
        <v>Other Revenue - NSF Check Charge</v>
      </c>
      <c r="N2886" s="39" t="str">
        <f>+VLOOKUP(L2886/1,Map!E:G,3,FALSE)</f>
        <v>KY-CENTRAL</v>
      </c>
    </row>
    <row r="2887" spans="1:14" hidden="1">
      <c r="A2887" s="39" t="s">
        <v>95</v>
      </c>
      <c r="B2887" s="39" t="s">
        <v>96</v>
      </c>
      <c r="C2887" s="39" t="s">
        <v>74</v>
      </c>
      <c r="D2887" s="43">
        <v>43019</v>
      </c>
      <c r="E2887" s="39" t="s">
        <v>34</v>
      </c>
      <c r="F2887" s="39" t="s">
        <v>52</v>
      </c>
      <c r="G2887" s="39" t="s">
        <v>275</v>
      </c>
      <c r="H2887" s="39" t="s">
        <v>2316</v>
      </c>
      <c r="I2887" s="39" t="s">
        <v>99</v>
      </c>
      <c r="J2887" s="44">
        <v>-48</v>
      </c>
      <c r="K2887" s="39" t="s">
        <v>100</v>
      </c>
      <c r="L2887" s="39" t="s">
        <v>60</v>
      </c>
      <c r="M2887" s="39" t="str">
        <f>+VLOOKUP(C2887/1,Map!A:B,2,FALSE)</f>
        <v>Other Revenue - NSF Check Charge</v>
      </c>
      <c r="N2887" s="39" t="str">
        <f>+VLOOKUP(L2887/1,Map!E:G,3,FALSE)</f>
        <v>KY-CENTRAL</v>
      </c>
    </row>
    <row r="2888" spans="1:14" hidden="1">
      <c r="A2888" s="39" t="s">
        <v>95</v>
      </c>
      <c r="B2888" s="39" t="s">
        <v>96</v>
      </c>
      <c r="C2888" s="39" t="s">
        <v>74</v>
      </c>
      <c r="D2888" s="43">
        <v>43019</v>
      </c>
      <c r="E2888" s="39" t="s">
        <v>34</v>
      </c>
      <c r="F2888" s="39" t="s">
        <v>52</v>
      </c>
      <c r="G2888" s="39" t="s">
        <v>275</v>
      </c>
      <c r="H2888" s="39" t="s">
        <v>2316</v>
      </c>
      <c r="I2888" s="39" t="s">
        <v>99</v>
      </c>
      <c r="J2888" s="44">
        <v>-12</v>
      </c>
      <c r="K2888" s="39" t="s">
        <v>100</v>
      </c>
      <c r="L2888" s="39" t="s">
        <v>58</v>
      </c>
      <c r="M2888" s="39" t="str">
        <f>+VLOOKUP(C2888/1,Map!A:B,2,FALSE)</f>
        <v>Other Revenue - NSF Check Charge</v>
      </c>
      <c r="N2888" s="39" t="str">
        <f>+VLOOKUP(L2888/1,Map!E:G,3,FALSE)</f>
        <v>KY-CORPORATE</v>
      </c>
    </row>
    <row r="2889" spans="1:14" hidden="1">
      <c r="A2889" s="39" t="s">
        <v>95</v>
      </c>
      <c r="B2889" s="39" t="s">
        <v>96</v>
      </c>
      <c r="C2889" s="39" t="s">
        <v>74</v>
      </c>
      <c r="D2889" s="43">
        <v>43019</v>
      </c>
      <c r="E2889" s="39" t="s">
        <v>34</v>
      </c>
      <c r="F2889" s="39" t="s">
        <v>52</v>
      </c>
      <c r="G2889" s="39" t="s">
        <v>275</v>
      </c>
      <c r="H2889" s="39" t="s">
        <v>2317</v>
      </c>
      <c r="I2889" s="39" t="s">
        <v>99</v>
      </c>
      <c r="J2889" s="44">
        <v>-12</v>
      </c>
      <c r="K2889" s="39" t="s">
        <v>100</v>
      </c>
      <c r="L2889" s="39" t="s">
        <v>60</v>
      </c>
      <c r="M2889" s="39" t="str">
        <f>+VLOOKUP(C2889/1,Map!A:B,2,FALSE)</f>
        <v>Other Revenue - NSF Check Charge</v>
      </c>
      <c r="N2889" s="39" t="str">
        <f>+VLOOKUP(L2889/1,Map!E:G,3,FALSE)</f>
        <v>KY-CENTRAL</v>
      </c>
    </row>
    <row r="2890" spans="1:14" hidden="1">
      <c r="A2890" s="39" t="s">
        <v>95</v>
      </c>
      <c r="B2890" s="39" t="s">
        <v>96</v>
      </c>
      <c r="C2890" s="39" t="s">
        <v>74</v>
      </c>
      <c r="D2890" s="43">
        <v>43020</v>
      </c>
      <c r="E2890" s="39" t="s">
        <v>34</v>
      </c>
      <c r="F2890" s="39" t="s">
        <v>52</v>
      </c>
      <c r="G2890" s="39" t="s">
        <v>275</v>
      </c>
      <c r="H2890" s="39" t="s">
        <v>2318</v>
      </c>
      <c r="I2890" s="39" t="s">
        <v>99</v>
      </c>
      <c r="J2890" s="44">
        <v>-12</v>
      </c>
      <c r="K2890" s="39" t="s">
        <v>100</v>
      </c>
      <c r="L2890" s="39" t="s">
        <v>60</v>
      </c>
      <c r="M2890" s="39" t="str">
        <f>+VLOOKUP(C2890/1,Map!A:B,2,FALSE)</f>
        <v>Other Revenue - NSF Check Charge</v>
      </c>
      <c r="N2890" s="39" t="str">
        <f>+VLOOKUP(L2890/1,Map!E:G,3,FALSE)</f>
        <v>KY-CENTRAL</v>
      </c>
    </row>
    <row r="2891" spans="1:14" hidden="1">
      <c r="A2891" s="39" t="s">
        <v>95</v>
      </c>
      <c r="B2891" s="39" t="s">
        <v>96</v>
      </c>
      <c r="C2891" s="39" t="s">
        <v>74</v>
      </c>
      <c r="D2891" s="43">
        <v>43020</v>
      </c>
      <c r="E2891" s="39" t="s">
        <v>34</v>
      </c>
      <c r="F2891" s="39" t="s">
        <v>52</v>
      </c>
      <c r="G2891" s="39" t="s">
        <v>275</v>
      </c>
      <c r="H2891" s="39" t="s">
        <v>2319</v>
      </c>
      <c r="I2891" s="39" t="s">
        <v>99</v>
      </c>
      <c r="J2891" s="44">
        <v>-24</v>
      </c>
      <c r="K2891" s="39" t="s">
        <v>100</v>
      </c>
      <c r="L2891" s="39" t="s">
        <v>60</v>
      </c>
      <c r="M2891" s="39" t="str">
        <f>+VLOOKUP(C2891/1,Map!A:B,2,FALSE)</f>
        <v>Other Revenue - NSF Check Charge</v>
      </c>
      <c r="N2891" s="39" t="str">
        <f>+VLOOKUP(L2891/1,Map!E:G,3,FALSE)</f>
        <v>KY-CENTRAL</v>
      </c>
    </row>
    <row r="2892" spans="1:14" hidden="1">
      <c r="A2892" s="39" t="s">
        <v>95</v>
      </c>
      <c r="B2892" s="39" t="s">
        <v>96</v>
      </c>
      <c r="C2892" s="39" t="s">
        <v>74</v>
      </c>
      <c r="D2892" s="43">
        <v>43021</v>
      </c>
      <c r="E2892" s="39" t="s">
        <v>34</v>
      </c>
      <c r="F2892" s="39" t="s">
        <v>52</v>
      </c>
      <c r="G2892" s="39" t="s">
        <v>275</v>
      </c>
      <c r="H2892" s="39" t="s">
        <v>2320</v>
      </c>
      <c r="I2892" s="39" t="s">
        <v>99</v>
      </c>
      <c r="J2892" s="44">
        <v>-12</v>
      </c>
      <c r="K2892" s="39" t="s">
        <v>100</v>
      </c>
      <c r="L2892" s="39" t="s">
        <v>60</v>
      </c>
      <c r="M2892" s="39" t="str">
        <f>+VLOOKUP(C2892/1,Map!A:B,2,FALSE)</f>
        <v>Other Revenue - NSF Check Charge</v>
      </c>
      <c r="N2892" s="39" t="str">
        <f>+VLOOKUP(L2892/1,Map!E:G,3,FALSE)</f>
        <v>KY-CENTRAL</v>
      </c>
    </row>
    <row r="2893" spans="1:14" hidden="1">
      <c r="A2893" s="39" t="s">
        <v>95</v>
      </c>
      <c r="B2893" s="39" t="s">
        <v>96</v>
      </c>
      <c r="C2893" s="39" t="s">
        <v>74</v>
      </c>
      <c r="D2893" s="43">
        <v>43023</v>
      </c>
      <c r="E2893" s="39" t="s">
        <v>34</v>
      </c>
      <c r="F2893" s="39" t="s">
        <v>52</v>
      </c>
      <c r="G2893" s="39" t="s">
        <v>275</v>
      </c>
      <c r="H2893" s="39" t="s">
        <v>2321</v>
      </c>
      <c r="I2893" s="39" t="s">
        <v>99</v>
      </c>
      <c r="J2893" s="44">
        <v>-12</v>
      </c>
      <c r="K2893" s="39" t="s">
        <v>100</v>
      </c>
      <c r="L2893" s="39" t="s">
        <v>60</v>
      </c>
      <c r="M2893" s="39" t="str">
        <f>+VLOOKUP(C2893/1,Map!A:B,2,FALSE)</f>
        <v>Other Revenue - NSF Check Charge</v>
      </c>
      <c r="N2893" s="39" t="str">
        <f>+VLOOKUP(L2893/1,Map!E:G,3,FALSE)</f>
        <v>KY-CENTRAL</v>
      </c>
    </row>
    <row r="2894" spans="1:14" hidden="1">
      <c r="A2894" s="39" t="s">
        <v>95</v>
      </c>
      <c r="B2894" s="39" t="s">
        <v>96</v>
      </c>
      <c r="C2894" s="39" t="s">
        <v>74</v>
      </c>
      <c r="D2894" s="43">
        <v>43024</v>
      </c>
      <c r="E2894" s="39" t="s">
        <v>34</v>
      </c>
      <c r="F2894" s="39" t="s">
        <v>52</v>
      </c>
      <c r="G2894" s="39" t="s">
        <v>275</v>
      </c>
      <c r="H2894" s="39" t="s">
        <v>2322</v>
      </c>
      <c r="I2894" s="39" t="s">
        <v>99</v>
      </c>
      <c r="J2894" s="44">
        <v>-24</v>
      </c>
      <c r="K2894" s="39" t="s">
        <v>100</v>
      </c>
      <c r="L2894" s="39" t="s">
        <v>60</v>
      </c>
      <c r="M2894" s="39" t="str">
        <f>+VLOOKUP(C2894/1,Map!A:B,2,FALSE)</f>
        <v>Other Revenue - NSF Check Charge</v>
      </c>
      <c r="N2894" s="39" t="str">
        <f>+VLOOKUP(L2894/1,Map!E:G,3,FALSE)</f>
        <v>KY-CENTRAL</v>
      </c>
    </row>
    <row r="2895" spans="1:14" hidden="1">
      <c r="A2895" s="39" t="s">
        <v>95</v>
      </c>
      <c r="B2895" s="39" t="s">
        <v>96</v>
      </c>
      <c r="C2895" s="39" t="s">
        <v>74</v>
      </c>
      <c r="D2895" s="43">
        <v>43024</v>
      </c>
      <c r="E2895" s="39" t="s">
        <v>34</v>
      </c>
      <c r="F2895" s="39" t="s">
        <v>52</v>
      </c>
      <c r="G2895" s="39" t="s">
        <v>275</v>
      </c>
      <c r="H2895" s="39" t="s">
        <v>2323</v>
      </c>
      <c r="I2895" s="39" t="s">
        <v>99</v>
      </c>
      <c r="J2895" s="44">
        <v>-36</v>
      </c>
      <c r="K2895" s="39" t="s">
        <v>100</v>
      </c>
      <c r="L2895" s="39" t="s">
        <v>60</v>
      </c>
      <c r="M2895" s="39" t="str">
        <f>+VLOOKUP(C2895/1,Map!A:B,2,FALSE)</f>
        <v>Other Revenue - NSF Check Charge</v>
      </c>
      <c r="N2895" s="39" t="str">
        <f>+VLOOKUP(L2895/1,Map!E:G,3,FALSE)</f>
        <v>KY-CENTRAL</v>
      </c>
    </row>
    <row r="2896" spans="1:14" hidden="1">
      <c r="A2896" s="39" t="s">
        <v>95</v>
      </c>
      <c r="B2896" s="39" t="s">
        <v>96</v>
      </c>
      <c r="C2896" s="39" t="s">
        <v>74</v>
      </c>
      <c r="D2896" s="43">
        <v>43024</v>
      </c>
      <c r="E2896" s="39" t="s">
        <v>34</v>
      </c>
      <c r="F2896" s="39" t="s">
        <v>52</v>
      </c>
      <c r="G2896" s="39" t="s">
        <v>275</v>
      </c>
      <c r="H2896" s="39" t="s">
        <v>2324</v>
      </c>
      <c r="I2896" s="39" t="s">
        <v>99</v>
      </c>
      <c r="J2896" s="44">
        <v>-36</v>
      </c>
      <c r="K2896" s="39" t="s">
        <v>100</v>
      </c>
      <c r="L2896" s="39" t="s">
        <v>60</v>
      </c>
      <c r="M2896" s="39" t="str">
        <f>+VLOOKUP(C2896/1,Map!A:B,2,FALSE)</f>
        <v>Other Revenue - NSF Check Charge</v>
      </c>
      <c r="N2896" s="39" t="str">
        <f>+VLOOKUP(L2896/1,Map!E:G,3,FALSE)</f>
        <v>KY-CENTRAL</v>
      </c>
    </row>
    <row r="2897" spans="1:14" hidden="1">
      <c r="A2897" s="39" t="s">
        <v>95</v>
      </c>
      <c r="B2897" s="39" t="s">
        <v>96</v>
      </c>
      <c r="C2897" s="39" t="s">
        <v>74</v>
      </c>
      <c r="D2897" s="43">
        <v>43024</v>
      </c>
      <c r="E2897" s="39" t="s">
        <v>34</v>
      </c>
      <c r="F2897" s="39" t="s">
        <v>52</v>
      </c>
      <c r="G2897" s="39" t="s">
        <v>275</v>
      </c>
      <c r="H2897" s="39" t="s">
        <v>2325</v>
      </c>
      <c r="I2897" s="39" t="s">
        <v>99</v>
      </c>
      <c r="J2897" s="44">
        <v>-12</v>
      </c>
      <c r="K2897" s="39" t="s">
        <v>100</v>
      </c>
      <c r="L2897" s="39" t="s">
        <v>58</v>
      </c>
      <c r="M2897" s="39" t="str">
        <f>+VLOOKUP(C2897/1,Map!A:B,2,FALSE)</f>
        <v>Other Revenue - NSF Check Charge</v>
      </c>
      <c r="N2897" s="39" t="str">
        <f>+VLOOKUP(L2897/1,Map!E:G,3,FALSE)</f>
        <v>KY-CORPORATE</v>
      </c>
    </row>
    <row r="2898" spans="1:14" hidden="1">
      <c r="A2898" s="39" t="s">
        <v>95</v>
      </c>
      <c r="B2898" s="39" t="s">
        <v>96</v>
      </c>
      <c r="C2898" s="39" t="s">
        <v>74</v>
      </c>
      <c r="D2898" s="43">
        <v>43024</v>
      </c>
      <c r="E2898" s="39" t="s">
        <v>34</v>
      </c>
      <c r="F2898" s="39" t="s">
        <v>52</v>
      </c>
      <c r="G2898" s="39" t="s">
        <v>275</v>
      </c>
      <c r="H2898" s="39" t="s">
        <v>2326</v>
      </c>
      <c r="I2898" s="39" t="s">
        <v>99</v>
      </c>
      <c r="J2898" s="44">
        <v>-24</v>
      </c>
      <c r="K2898" s="39" t="s">
        <v>100</v>
      </c>
      <c r="L2898" s="39" t="s">
        <v>60</v>
      </c>
      <c r="M2898" s="39" t="str">
        <f>+VLOOKUP(C2898/1,Map!A:B,2,FALSE)</f>
        <v>Other Revenue - NSF Check Charge</v>
      </c>
      <c r="N2898" s="39" t="str">
        <f>+VLOOKUP(L2898/1,Map!E:G,3,FALSE)</f>
        <v>KY-CENTRAL</v>
      </c>
    </row>
    <row r="2899" spans="1:14" hidden="1">
      <c r="A2899" s="39" t="s">
        <v>95</v>
      </c>
      <c r="B2899" s="39" t="s">
        <v>96</v>
      </c>
      <c r="C2899" s="39" t="s">
        <v>74</v>
      </c>
      <c r="D2899" s="43">
        <v>43025</v>
      </c>
      <c r="E2899" s="39" t="s">
        <v>34</v>
      </c>
      <c r="F2899" s="39" t="s">
        <v>52</v>
      </c>
      <c r="G2899" s="39" t="s">
        <v>275</v>
      </c>
      <c r="H2899" s="39" t="s">
        <v>489</v>
      </c>
      <c r="I2899" s="39" t="s">
        <v>244</v>
      </c>
      <c r="J2899" s="44">
        <v>12</v>
      </c>
      <c r="K2899" s="39" t="s">
        <v>100</v>
      </c>
      <c r="L2899" s="39" t="s">
        <v>60</v>
      </c>
      <c r="M2899" s="39" t="str">
        <f>+VLOOKUP(C2899/1,Map!A:B,2,FALSE)</f>
        <v>Other Revenue - NSF Check Charge</v>
      </c>
      <c r="N2899" s="39" t="str">
        <f>+VLOOKUP(L2899/1,Map!E:G,3,FALSE)</f>
        <v>KY-CENTRAL</v>
      </c>
    </row>
    <row r="2900" spans="1:14" hidden="1">
      <c r="A2900" s="39" t="s">
        <v>95</v>
      </c>
      <c r="B2900" s="39" t="s">
        <v>96</v>
      </c>
      <c r="C2900" s="39" t="s">
        <v>74</v>
      </c>
      <c r="D2900" s="43">
        <v>43025</v>
      </c>
      <c r="E2900" s="39" t="s">
        <v>34</v>
      </c>
      <c r="F2900" s="39" t="s">
        <v>52</v>
      </c>
      <c r="G2900" s="39" t="s">
        <v>275</v>
      </c>
      <c r="H2900" s="39" t="s">
        <v>2327</v>
      </c>
      <c r="I2900" s="39" t="s">
        <v>99</v>
      </c>
      <c r="J2900" s="44">
        <v>-36</v>
      </c>
      <c r="K2900" s="39" t="s">
        <v>100</v>
      </c>
      <c r="L2900" s="39" t="s">
        <v>60</v>
      </c>
      <c r="M2900" s="39" t="str">
        <f>+VLOOKUP(C2900/1,Map!A:B,2,FALSE)</f>
        <v>Other Revenue - NSF Check Charge</v>
      </c>
      <c r="N2900" s="39" t="str">
        <f>+VLOOKUP(L2900/1,Map!E:G,3,FALSE)</f>
        <v>KY-CENTRAL</v>
      </c>
    </row>
    <row r="2901" spans="1:14" hidden="1">
      <c r="A2901" s="39" t="s">
        <v>95</v>
      </c>
      <c r="B2901" s="39" t="s">
        <v>96</v>
      </c>
      <c r="C2901" s="39" t="s">
        <v>74</v>
      </c>
      <c r="D2901" s="43">
        <v>43025</v>
      </c>
      <c r="E2901" s="39" t="s">
        <v>34</v>
      </c>
      <c r="F2901" s="39" t="s">
        <v>52</v>
      </c>
      <c r="G2901" s="39" t="s">
        <v>275</v>
      </c>
      <c r="H2901" s="39" t="s">
        <v>2328</v>
      </c>
      <c r="I2901" s="39" t="s">
        <v>99</v>
      </c>
      <c r="J2901" s="44">
        <v>-12</v>
      </c>
      <c r="K2901" s="39" t="s">
        <v>100</v>
      </c>
      <c r="L2901" s="39" t="s">
        <v>60</v>
      </c>
      <c r="M2901" s="39" t="str">
        <f>+VLOOKUP(C2901/1,Map!A:B,2,FALSE)</f>
        <v>Other Revenue - NSF Check Charge</v>
      </c>
      <c r="N2901" s="39" t="str">
        <f>+VLOOKUP(L2901/1,Map!E:G,3,FALSE)</f>
        <v>KY-CENTRAL</v>
      </c>
    </row>
    <row r="2902" spans="1:14" hidden="1">
      <c r="A2902" s="39" t="s">
        <v>95</v>
      </c>
      <c r="B2902" s="39" t="s">
        <v>96</v>
      </c>
      <c r="C2902" s="39" t="s">
        <v>74</v>
      </c>
      <c r="D2902" s="43">
        <v>43025</v>
      </c>
      <c r="E2902" s="39" t="s">
        <v>34</v>
      </c>
      <c r="F2902" s="39" t="s">
        <v>52</v>
      </c>
      <c r="G2902" s="39" t="s">
        <v>275</v>
      </c>
      <c r="H2902" s="39" t="s">
        <v>2329</v>
      </c>
      <c r="I2902" s="39" t="s">
        <v>99</v>
      </c>
      <c r="J2902" s="44">
        <v>-24</v>
      </c>
      <c r="K2902" s="39" t="s">
        <v>100</v>
      </c>
      <c r="L2902" s="39" t="s">
        <v>60</v>
      </c>
      <c r="M2902" s="39" t="str">
        <f>+VLOOKUP(C2902/1,Map!A:B,2,FALSE)</f>
        <v>Other Revenue - NSF Check Charge</v>
      </c>
      <c r="N2902" s="39" t="str">
        <f>+VLOOKUP(L2902/1,Map!E:G,3,FALSE)</f>
        <v>KY-CENTRAL</v>
      </c>
    </row>
    <row r="2903" spans="1:14" hidden="1">
      <c r="A2903" s="39" t="s">
        <v>95</v>
      </c>
      <c r="B2903" s="39" t="s">
        <v>96</v>
      </c>
      <c r="C2903" s="39" t="s">
        <v>74</v>
      </c>
      <c r="D2903" s="43">
        <v>43025</v>
      </c>
      <c r="E2903" s="39" t="s">
        <v>34</v>
      </c>
      <c r="F2903" s="39" t="s">
        <v>52</v>
      </c>
      <c r="G2903" s="39" t="s">
        <v>275</v>
      </c>
      <c r="H2903" s="39" t="s">
        <v>2330</v>
      </c>
      <c r="I2903" s="39" t="s">
        <v>99</v>
      </c>
      <c r="J2903" s="44">
        <v>-12</v>
      </c>
      <c r="K2903" s="39" t="s">
        <v>100</v>
      </c>
      <c r="L2903" s="39" t="s">
        <v>60</v>
      </c>
      <c r="M2903" s="39" t="str">
        <f>+VLOOKUP(C2903/1,Map!A:B,2,FALSE)</f>
        <v>Other Revenue - NSF Check Charge</v>
      </c>
      <c r="N2903" s="39" t="str">
        <f>+VLOOKUP(L2903/1,Map!E:G,3,FALSE)</f>
        <v>KY-CENTRAL</v>
      </c>
    </row>
    <row r="2904" spans="1:14" hidden="1">
      <c r="A2904" s="39" t="s">
        <v>95</v>
      </c>
      <c r="B2904" s="39" t="s">
        <v>96</v>
      </c>
      <c r="C2904" s="39" t="s">
        <v>74</v>
      </c>
      <c r="D2904" s="43">
        <v>43026</v>
      </c>
      <c r="E2904" s="39" t="s">
        <v>34</v>
      </c>
      <c r="F2904" s="39" t="s">
        <v>52</v>
      </c>
      <c r="G2904" s="39" t="s">
        <v>275</v>
      </c>
      <c r="H2904" s="39" t="s">
        <v>2331</v>
      </c>
      <c r="I2904" s="39" t="s">
        <v>99</v>
      </c>
      <c r="J2904" s="44">
        <v>-12</v>
      </c>
      <c r="K2904" s="39" t="s">
        <v>100</v>
      </c>
      <c r="L2904" s="39" t="s">
        <v>60</v>
      </c>
      <c r="M2904" s="39" t="str">
        <f>+VLOOKUP(C2904/1,Map!A:B,2,FALSE)</f>
        <v>Other Revenue - NSF Check Charge</v>
      </c>
      <c r="N2904" s="39" t="str">
        <f>+VLOOKUP(L2904/1,Map!E:G,3,FALSE)</f>
        <v>KY-CENTRAL</v>
      </c>
    </row>
    <row r="2905" spans="1:14" hidden="1">
      <c r="A2905" s="39" t="s">
        <v>95</v>
      </c>
      <c r="B2905" s="39" t="s">
        <v>96</v>
      </c>
      <c r="C2905" s="39" t="s">
        <v>74</v>
      </c>
      <c r="D2905" s="43">
        <v>43026</v>
      </c>
      <c r="E2905" s="39" t="s">
        <v>34</v>
      </c>
      <c r="F2905" s="39" t="s">
        <v>52</v>
      </c>
      <c r="G2905" s="39" t="s">
        <v>275</v>
      </c>
      <c r="H2905" s="39" t="s">
        <v>2332</v>
      </c>
      <c r="I2905" s="39" t="s">
        <v>99</v>
      </c>
      <c r="J2905" s="44">
        <v>-24</v>
      </c>
      <c r="K2905" s="39" t="s">
        <v>100</v>
      </c>
      <c r="L2905" s="39" t="s">
        <v>60</v>
      </c>
      <c r="M2905" s="39" t="str">
        <f>+VLOOKUP(C2905/1,Map!A:B,2,FALSE)</f>
        <v>Other Revenue - NSF Check Charge</v>
      </c>
      <c r="N2905" s="39" t="str">
        <f>+VLOOKUP(L2905/1,Map!E:G,3,FALSE)</f>
        <v>KY-CENTRAL</v>
      </c>
    </row>
    <row r="2906" spans="1:14" hidden="1">
      <c r="A2906" s="39" t="s">
        <v>95</v>
      </c>
      <c r="B2906" s="39" t="s">
        <v>96</v>
      </c>
      <c r="C2906" s="39" t="s">
        <v>74</v>
      </c>
      <c r="D2906" s="43">
        <v>43026</v>
      </c>
      <c r="E2906" s="39" t="s">
        <v>34</v>
      </c>
      <c r="F2906" s="39" t="s">
        <v>52</v>
      </c>
      <c r="G2906" s="39" t="s">
        <v>275</v>
      </c>
      <c r="H2906" s="39" t="s">
        <v>2333</v>
      </c>
      <c r="I2906" s="39" t="s">
        <v>99</v>
      </c>
      <c r="J2906" s="44">
        <v>-12</v>
      </c>
      <c r="K2906" s="39" t="s">
        <v>100</v>
      </c>
      <c r="L2906" s="39" t="s">
        <v>60</v>
      </c>
      <c r="M2906" s="39" t="str">
        <f>+VLOOKUP(C2906/1,Map!A:B,2,FALSE)</f>
        <v>Other Revenue - NSF Check Charge</v>
      </c>
      <c r="N2906" s="39" t="str">
        <f>+VLOOKUP(L2906/1,Map!E:G,3,FALSE)</f>
        <v>KY-CENTRAL</v>
      </c>
    </row>
    <row r="2907" spans="1:14" hidden="1">
      <c r="A2907" s="39" t="s">
        <v>95</v>
      </c>
      <c r="B2907" s="39" t="s">
        <v>96</v>
      </c>
      <c r="C2907" s="39" t="s">
        <v>74</v>
      </c>
      <c r="D2907" s="43">
        <v>43027</v>
      </c>
      <c r="E2907" s="39" t="s">
        <v>34</v>
      </c>
      <c r="F2907" s="39" t="s">
        <v>52</v>
      </c>
      <c r="G2907" s="39" t="s">
        <v>275</v>
      </c>
      <c r="H2907" s="39" t="s">
        <v>2334</v>
      </c>
      <c r="I2907" s="39" t="s">
        <v>99</v>
      </c>
      <c r="J2907" s="44">
        <v>-12</v>
      </c>
      <c r="K2907" s="39" t="s">
        <v>100</v>
      </c>
      <c r="L2907" s="39" t="s">
        <v>60</v>
      </c>
      <c r="M2907" s="39" t="str">
        <f>+VLOOKUP(C2907/1,Map!A:B,2,FALSE)</f>
        <v>Other Revenue - NSF Check Charge</v>
      </c>
      <c r="N2907" s="39" t="str">
        <f>+VLOOKUP(L2907/1,Map!E:G,3,FALSE)</f>
        <v>KY-CENTRAL</v>
      </c>
    </row>
    <row r="2908" spans="1:14" hidden="1">
      <c r="A2908" s="39" t="s">
        <v>95</v>
      </c>
      <c r="B2908" s="39" t="s">
        <v>96</v>
      </c>
      <c r="C2908" s="39" t="s">
        <v>74</v>
      </c>
      <c r="D2908" s="43">
        <v>43027</v>
      </c>
      <c r="E2908" s="39" t="s">
        <v>34</v>
      </c>
      <c r="F2908" s="39" t="s">
        <v>52</v>
      </c>
      <c r="G2908" s="39" t="s">
        <v>275</v>
      </c>
      <c r="H2908" s="39" t="s">
        <v>2335</v>
      </c>
      <c r="I2908" s="39" t="s">
        <v>99</v>
      </c>
      <c r="J2908" s="44">
        <v>-12</v>
      </c>
      <c r="K2908" s="39" t="s">
        <v>100</v>
      </c>
      <c r="L2908" s="39" t="s">
        <v>60</v>
      </c>
      <c r="M2908" s="39" t="str">
        <f>+VLOOKUP(C2908/1,Map!A:B,2,FALSE)</f>
        <v>Other Revenue - NSF Check Charge</v>
      </c>
      <c r="N2908" s="39" t="str">
        <f>+VLOOKUP(L2908/1,Map!E:G,3,FALSE)</f>
        <v>KY-CENTRAL</v>
      </c>
    </row>
    <row r="2909" spans="1:14" hidden="1">
      <c r="A2909" s="39" t="s">
        <v>95</v>
      </c>
      <c r="B2909" s="39" t="s">
        <v>96</v>
      </c>
      <c r="C2909" s="39" t="s">
        <v>74</v>
      </c>
      <c r="D2909" s="43">
        <v>43028</v>
      </c>
      <c r="E2909" s="39" t="s">
        <v>34</v>
      </c>
      <c r="F2909" s="39" t="s">
        <v>52</v>
      </c>
      <c r="G2909" s="39" t="s">
        <v>275</v>
      </c>
      <c r="H2909" s="39" t="s">
        <v>2336</v>
      </c>
      <c r="I2909" s="39" t="s">
        <v>99</v>
      </c>
      <c r="J2909" s="44">
        <v>-12</v>
      </c>
      <c r="K2909" s="39" t="s">
        <v>100</v>
      </c>
      <c r="L2909" s="39" t="s">
        <v>60</v>
      </c>
      <c r="M2909" s="39" t="str">
        <f>+VLOOKUP(C2909/1,Map!A:B,2,FALSE)</f>
        <v>Other Revenue - NSF Check Charge</v>
      </c>
      <c r="N2909" s="39" t="str">
        <f>+VLOOKUP(L2909/1,Map!E:G,3,FALSE)</f>
        <v>KY-CENTRAL</v>
      </c>
    </row>
    <row r="2910" spans="1:14" hidden="1">
      <c r="A2910" s="39" t="s">
        <v>95</v>
      </c>
      <c r="B2910" s="39" t="s">
        <v>96</v>
      </c>
      <c r="C2910" s="39" t="s">
        <v>74</v>
      </c>
      <c r="D2910" s="43">
        <v>43028</v>
      </c>
      <c r="E2910" s="39" t="s">
        <v>34</v>
      </c>
      <c r="F2910" s="39" t="s">
        <v>52</v>
      </c>
      <c r="G2910" s="39" t="s">
        <v>275</v>
      </c>
      <c r="H2910" s="39" t="s">
        <v>2337</v>
      </c>
      <c r="I2910" s="39" t="s">
        <v>99</v>
      </c>
      <c r="J2910" s="44">
        <v>-12</v>
      </c>
      <c r="K2910" s="39" t="s">
        <v>100</v>
      </c>
      <c r="L2910" s="39" t="s">
        <v>60</v>
      </c>
      <c r="M2910" s="39" t="str">
        <f>+VLOOKUP(C2910/1,Map!A:B,2,FALSE)</f>
        <v>Other Revenue - NSF Check Charge</v>
      </c>
      <c r="N2910" s="39" t="str">
        <f>+VLOOKUP(L2910/1,Map!E:G,3,FALSE)</f>
        <v>KY-CENTRAL</v>
      </c>
    </row>
    <row r="2911" spans="1:14" hidden="1">
      <c r="A2911" s="39" t="s">
        <v>95</v>
      </c>
      <c r="B2911" s="39" t="s">
        <v>96</v>
      </c>
      <c r="C2911" s="39" t="s">
        <v>74</v>
      </c>
      <c r="D2911" s="43">
        <v>43028</v>
      </c>
      <c r="E2911" s="39" t="s">
        <v>34</v>
      </c>
      <c r="F2911" s="39" t="s">
        <v>52</v>
      </c>
      <c r="G2911" s="39" t="s">
        <v>275</v>
      </c>
      <c r="H2911" s="39" t="s">
        <v>2338</v>
      </c>
      <c r="I2911" s="39" t="s">
        <v>99</v>
      </c>
      <c r="J2911" s="44">
        <v>-12</v>
      </c>
      <c r="K2911" s="39" t="s">
        <v>100</v>
      </c>
      <c r="L2911" s="39" t="s">
        <v>60</v>
      </c>
      <c r="M2911" s="39" t="str">
        <f>+VLOOKUP(C2911/1,Map!A:B,2,FALSE)</f>
        <v>Other Revenue - NSF Check Charge</v>
      </c>
      <c r="N2911" s="39" t="str">
        <f>+VLOOKUP(L2911/1,Map!E:G,3,FALSE)</f>
        <v>KY-CENTRAL</v>
      </c>
    </row>
    <row r="2912" spans="1:14" hidden="1">
      <c r="A2912" s="39" t="s">
        <v>95</v>
      </c>
      <c r="B2912" s="39" t="s">
        <v>96</v>
      </c>
      <c r="C2912" s="39" t="s">
        <v>74</v>
      </c>
      <c r="D2912" s="43">
        <v>43040</v>
      </c>
      <c r="E2912" s="39" t="s">
        <v>34</v>
      </c>
      <c r="F2912" s="39" t="s">
        <v>53</v>
      </c>
      <c r="G2912" s="39" t="s">
        <v>275</v>
      </c>
      <c r="H2912" s="39" t="s">
        <v>2339</v>
      </c>
      <c r="I2912" s="39" t="s">
        <v>99</v>
      </c>
      <c r="J2912" s="44">
        <v>-36</v>
      </c>
      <c r="K2912" s="39" t="s">
        <v>100</v>
      </c>
      <c r="L2912" s="39" t="s">
        <v>60</v>
      </c>
      <c r="M2912" s="39" t="str">
        <f>+VLOOKUP(C2912/1,Map!A:B,2,FALSE)</f>
        <v>Other Revenue - NSF Check Charge</v>
      </c>
      <c r="N2912" s="39" t="str">
        <f>+VLOOKUP(L2912/1,Map!E:G,3,FALSE)</f>
        <v>KY-CENTRAL</v>
      </c>
    </row>
    <row r="2913" spans="1:14" hidden="1">
      <c r="A2913" s="39" t="s">
        <v>95</v>
      </c>
      <c r="B2913" s="39" t="s">
        <v>96</v>
      </c>
      <c r="C2913" s="39" t="s">
        <v>74</v>
      </c>
      <c r="D2913" s="43">
        <v>43031</v>
      </c>
      <c r="E2913" s="39" t="s">
        <v>34</v>
      </c>
      <c r="F2913" s="39" t="s">
        <v>52</v>
      </c>
      <c r="G2913" s="39" t="s">
        <v>275</v>
      </c>
      <c r="H2913" s="39" t="s">
        <v>2340</v>
      </c>
      <c r="I2913" s="39" t="s">
        <v>99</v>
      </c>
      <c r="J2913" s="44">
        <v>-12</v>
      </c>
      <c r="K2913" s="39" t="s">
        <v>100</v>
      </c>
      <c r="L2913" s="39" t="s">
        <v>60</v>
      </c>
      <c r="M2913" s="39" t="str">
        <f>+VLOOKUP(C2913/1,Map!A:B,2,FALSE)</f>
        <v>Other Revenue - NSF Check Charge</v>
      </c>
      <c r="N2913" s="39" t="str">
        <f>+VLOOKUP(L2913/1,Map!E:G,3,FALSE)</f>
        <v>KY-CENTRAL</v>
      </c>
    </row>
    <row r="2914" spans="1:14" hidden="1">
      <c r="A2914" s="39" t="s">
        <v>95</v>
      </c>
      <c r="B2914" s="39" t="s">
        <v>96</v>
      </c>
      <c r="C2914" s="39" t="s">
        <v>74</v>
      </c>
      <c r="D2914" s="43">
        <v>43032</v>
      </c>
      <c r="E2914" s="39" t="s">
        <v>34</v>
      </c>
      <c r="F2914" s="39" t="s">
        <v>52</v>
      </c>
      <c r="G2914" s="39" t="s">
        <v>275</v>
      </c>
      <c r="H2914" s="39" t="s">
        <v>2341</v>
      </c>
      <c r="I2914" s="39" t="s">
        <v>99</v>
      </c>
      <c r="J2914" s="44">
        <v>-36</v>
      </c>
      <c r="K2914" s="39" t="s">
        <v>100</v>
      </c>
      <c r="L2914" s="39" t="s">
        <v>60</v>
      </c>
      <c r="M2914" s="39" t="str">
        <f>+VLOOKUP(C2914/1,Map!A:B,2,FALSE)</f>
        <v>Other Revenue - NSF Check Charge</v>
      </c>
      <c r="N2914" s="39" t="str">
        <f>+VLOOKUP(L2914/1,Map!E:G,3,FALSE)</f>
        <v>KY-CENTRAL</v>
      </c>
    </row>
    <row r="2915" spans="1:14" hidden="1">
      <c r="A2915" s="39" t="s">
        <v>95</v>
      </c>
      <c r="B2915" s="39" t="s">
        <v>96</v>
      </c>
      <c r="C2915" s="39" t="s">
        <v>74</v>
      </c>
      <c r="D2915" s="43">
        <v>43032</v>
      </c>
      <c r="E2915" s="39" t="s">
        <v>34</v>
      </c>
      <c r="F2915" s="39" t="s">
        <v>52</v>
      </c>
      <c r="G2915" s="39" t="s">
        <v>275</v>
      </c>
      <c r="H2915" s="39" t="s">
        <v>2342</v>
      </c>
      <c r="I2915" s="39" t="s">
        <v>99</v>
      </c>
      <c r="J2915" s="44">
        <v>-12</v>
      </c>
      <c r="K2915" s="39" t="s">
        <v>100</v>
      </c>
      <c r="L2915" s="39" t="s">
        <v>60</v>
      </c>
      <c r="M2915" s="39" t="str">
        <f>+VLOOKUP(C2915/1,Map!A:B,2,FALSE)</f>
        <v>Other Revenue - NSF Check Charge</v>
      </c>
      <c r="N2915" s="39" t="str">
        <f>+VLOOKUP(L2915/1,Map!E:G,3,FALSE)</f>
        <v>KY-CENTRAL</v>
      </c>
    </row>
    <row r="2916" spans="1:14" hidden="1">
      <c r="A2916" s="39" t="s">
        <v>95</v>
      </c>
      <c r="B2916" s="39" t="s">
        <v>96</v>
      </c>
      <c r="C2916" s="39" t="s">
        <v>74</v>
      </c>
      <c r="D2916" s="43">
        <v>43032</v>
      </c>
      <c r="E2916" s="39" t="s">
        <v>34</v>
      </c>
      <c r="F2916" s="39" t="s">
        <v>52</v>
      </c>
      <c r="G2916" s="39" t="s">
        <v>275</v>
      </c>
      <c r="H2916" s="39" t="s">
        <v>2343</v>
      </c>
      <c r="I2916" s="39" t="s">
        <v>99</v>
      </c>
      <c r="J2916" s="44">
        <v>-36</v>
      </c>
      <c r="K2916" s="39" t="s">
        <v>100</v>
      </c>
      <c r="L2916" s="39" t="s">
        <v>60</v>
      </c>
      <c r="M2916" s="39" t="str">
        <f>+VLOOKUP(C2916/1,Map!A:B,2,FALSE)</f>
        <v>Other Revenue - NSF Check Charge</v>
      </c>
      <c r="N2916" s="39" t="str">
        <f>+VLOOKUP(L2916/1,Map!E:G,3,FALSE)</f>
        <v>KY-CENTRAL</v>
      </c>
    </row>
    <row r="2917" spans="1:14" hidden="1">
      <c r="A2917" s="39" t="s">
        <v>95</v>
      </c>
      <c r="B2917" s="39" t="s">
        <v>96</v>
      </c>
      <c r="C2917" s="39" t="s">
        <v>74</v>
      </c>
      <c r="D2917" s="43">
        <v>43032</v>
      </c>
      <c r="E2917" s="39" t="s">
        <v>34</v>
      </c>
      <c r="F2917" s="39" t="s">
        <v>52</v>
      </c>
      <c r="G2917" s="39" t="s">
        <v>275</v>
      </c>
      <c r="H2917" s="39" t="s">
        <v>2344</v>
      </c>
      <c r="I2917" s="39" t="s">
        <v>99</v>
      </c>
      <c r="J2917" s="44">
        <v>-36</v>
      </c>
      <c r="K2917" s="39" t="s">
        <v>100</v>
      </c>
      <c r="L2917" s="39" t="s">
        <v>60</v>
      </c>
      <c r="M2917" s="39" t="str">
        <f>+VLOOKUP(C2917/1,Map!A:B,2,FALSE)</f>
        <v>Other Revenue - NSF Check Charge</v>
      </c>
      <c r="N2917" s="39" t="str">
        <f>+VLOOKUP(L2917/1,Map!E:G,3,FALSE)</f>
        <v>KY-CENTRAL</v>
      </c>
    </row>
    <row r="2918" spans="1:14" hidden="1">
      <c r="A2918" s="39" t="s">
        <v>95</v>
      </c>
      <c r="B2918" s="39" t="s">
        <v>96</v>
      </c>
      <c r="C2918" s="39" t="s">
        <v>74</v>
      </c>
      <c r="D2918" s="43">
        <v>43032</v>
      </c>
      <c r="E2918" s="39" t="s">
        <v>34</v>
      </c>
      <c r="F2918" s="39" t="s">
        <v>52</v>
      </c>
      <c r="G2918" s="39" t="s">
        <v>275</v>
      </c>
      <c r="H2918" s="39" t="s">
        <v>2345</v>
      </c>
      <c r="I2918" s="39" t="s">
        <v>99</v>
      </c>
      <c r="J2918" s="44">
        <v>-36</v>
      </c>
      <c r="K2918" s="39" t="s">
        <v>100</v>
      </c>
      <c r="L2918" s="39" t="s">
        <v>60</v>
      </c>
      <c r="M2918" s="39" t="str">
        <f>+VLOOKUP(C2918/1,Map!A:B,2,FALSE)</f>
        <v>Other Revenue - NSF Check Charge</v>
      </c>
      <c r="N2918" s="39" t="str">
        <f>+VLOOKUP(L2918/1,Map!E:G,3,FALSE)</f>
        <v>KY-CENTRAL</v>
      </c>
    </row>
    <row r="2919" spans="1:14" hidden="1">
      <c r="A2919" s="39" t="s">
        <v>95</v>
      </c>
      <c r="B2919" s="39" t="s">
        <v>96</v>
      </c>
      <c r="C2919" s="39" t="s">
        <v>74</v>
      </c>
      <c r="D2919" s="43">
        <v>43032</v>
      </c>
      <c r="E2919" s="39" t="s">
        <v>34</v>
      </c>
      <c r="F2919" s="39" t="s">
        <v>52</v>
      </c>
      <c r="G2919" s="39" t="s">
        <v>275</v>
      </c>
      <c r="H2919" s="39" t="s">
        <v>2346</v>
      </c>
      <c r="I2919" s="39" t="s">
        <v>99</v>
      </c>
      <c r="J2919" s="44">
        <v>-12</v>
      </c>
      <c r="K2919" s="39" t="s">
        <v>100</v>
      </c>
      <c r="L2919" s="39" t="s">
        <v>60</v>
      </c>
      <c r="M2919" s="39" t="str">
        <f>+VLOOKUP(C2919/1,Map!A:B,2,FALSE)</f>
        <v>Other Revenue - NSF Check Charge</v>
      </c>
      <c r="N2919" s="39" t="str">
        <f>+VLOOKUP(L2919/1,Map!E:G,3,FALSE)</f>
        <v>KY-CENTRAL</v>
      </c>
    </row>
    <row r="2920" spans="1:14" hidden="1">
      <c r="A2920" s="39" t="s">
        <v>95</v>
      </c>
      <c r="B2920" s="39" t="s">
        <v>96</v>
      </c>
      <c r="C2920" s="39" t="s">
        <v>74</v>
      </c>
      <c r="D2920" s="43">
        <v>43032</v>
      </c>
      <c r="E2920" s="39" t="s">
        <v>34</v>
      </c>
      <c r="F2920" s="39" t="s">
        <v>52</v>
      </c>
      <c r="G2920" s="39" t="s">
        <v>275</v>
      </c>
      <c r="H2920" s="39" t="s">
        <v>2347</v>
      </c>
      <c r="I2920" s="39" t="s">
        <v>99</v>
      </c>
      <c r="J2920" s="44">
        <v>-36</v>
      </c>
      <c r="K2920" s="39" t="s">
        <v>100</v>
      </c>
      <c r="L2920" s="39" t="s">
        <v>60</v>
      </c>
      <c r="M2920" s="39" t="str">
        <f>+VLOOKUP(C2920/1,Map!A:B,2,FALSE)</f>
        <v>Other Revenue - NSF Check Charge</v>
      </c>
      <c r="N2920" s="39" t="str">
        <f>+VLOOKUP(L2920/1,Map!E:G,3,FALSE)</f>
        <v>KY-CENTRAL</v>
      </c>
    </row>
    <row r="2921" spans="1:14" hidden="1">
      <c r="A2921" s="39" t="s">
        <v>95</v>
      </c>
      <c r="B2921" s="39" t="s">
        <v>96</v>
      </c>
      <c r="C2921" s="39" t="s">
        <v>74</v>
      </c>
      <c r="D2921" s="43">
        <v>43032</v>
      </c>
      <c r="E2921" s="39" t="s">
        <v>34</v>
      </c>
      <c r="F2921" s="39" t="s">
        <v>52</v>
      </c>
      <c r="G2921" s="39" t="s">
        <v>275</v>
      </c>
      <c r="H2921" s="39" t="s">
        <v>2348</v>
      </c>
      <c r="I2921" s="39" t="s">
        <v>99</v>
      </c>
      <c r="J2921" s="44">
        <v>-156</v>
      </c>
      <c r="K2921" s="39" t="s">
        <v>100</v>
      </c>
      <c r="L2921" s="39" t="s">
        <v>60</v>
      </c>
      <c r="M2921" s="39" t="str">
        <f>+VLOOKUP(C2921/1,Map!A:B,2,FALSE)</f>
        <v>Other Revenue - NSF Check Charge</v>
      </c>
      <c r="N2921" s="39" t="str">
        <f>+VLOOKUP(L2921/1,Map!E:G,3,FALSE)</f>
        <v>KY-CENTRAL</v>
      </c>
    </row>
    <row r="2922" spans="1:14" hidden="1">
      <c r="A2922" s="39" t="s">
        <v>95</v>
      </c>
      <c r="B2922" s="39" t="s">
        <v>96</v>
      </c>
      <c r="C2922" s="39" t="s">
        <v>74</v>
      </c>
      <c r="D2922" s="43">
        <v>43032</v>
      </c>
      <c r="E2922" s="39" t="s">
        <v>34</v>
      </c>
      <c r="F2922" s="39" t="s">
        <v>52</v>
      </c>
      <c r="G2922" s="39" t="s">
        <v>275</v>
      </c>
      <c r="H2922" s="39" t="s">
        <v>2349</v>
      </c>
      <c r="I2922" s="39" t="s">
        <v>99</v>
      </c>
      <c r="J2922" s="44">
        <v>-96</v>
      </c>
      <c r="K2922" s="39" t="s">
        <v>100</v>
      </c>
      <c r="L2922" s="39" t="s">
        <v>60</v>
      </c>
      <c r="M2922" s="39" t="str">
        <f>+VLOOKUP(C2922/1,Map!A:B,2,FALSE)</f>
        <v>Other Revenue - NSF Check Charge</v>
      </c>
      <c r="N2922" s="39" t="str">
        <f>+VLOOKUP(L2922/1,Map!E:G,3,FALSE)</f>
        <v>KY-CENTRAL</v>
      </c>
    </row>
    <row r="2923" spans="1:14" hidden="1">
      <c r="A2923" s="39" t="s">
        <v>95</v>
      </c>
      <c r="B2923" s="39" t="s">
        <v>96</v>
      </c>
      <c r="C2923" s="39" t="s">
        <v>74</v>
      </c>
      <c r="D2923" s="43">
        <v>43032</v>
      </c>
      <c r="E2923" s="39" t="s">
        <v>34</v>
      </c>
      <c r="F2923" s="39" t="s">
        <v>52</v>
      </c>
      <c r="G2923" s="39" t="s">
        <v>275</v>
      </c>
      <c r="H2923" s="39" t="s">
        <v>2350</v>
      </c>
      <c r="I2923" s="39" t="s">
        <v>99</v>
      </c>
      <c r="J2923" s="44">
        <v>-60</v>
      </c>
      <c r="K2923" s="39" t="s">
        <v>100</v>
      </c>
      <c r="L2923" s="39" t="s">
        <v>60</v>
      </c>
      <c r="M2923" s="39" t="str">
        <f>+VLOOKUP(C2923/1,Map!A:B,2,FALSE)</f>
        <v>Other Revenue - NSF Check Charge</v>
      </c>
      <c r="N2923" s="39" t="str">
        <f>+VLOOKUP(L2923/1,Map!E:G,3,FALSE)</f>
        <v>KY-CENTRAL</v>
      </c>
    </row>
    <row r="2924" spans="1:14" hidden="1">
      <c r="A2924" s="39" t="s">
        <v>95</v>
      </c>
      <c r="B2924" s="39" t="s">
        <v>96</v>
      </c>
      <c r="C2924" s="39" t="s">
        <v>74</v>
      </c>
      <c r="D2924" s="43">
        <v>43033</v>
      </c>
      <c r="E2924" s="39" t="s">
        <v>34</v>
      </c>
      <c r="F2924" s="39" t="s">
        <v>52</v>
      </c>
      <c r="G2924" s="39" t="s">
        <v>275</v>
      </c>
      <c r="H2924" s="39" t="s">
        <v>2351</v>
      </c>
      <c r="I2924" s="39" t="s">
        <v>99</v>
      </c>
      <c r="J2924" s="44">
        <v>-12</v>
      </c>
      <c r="K2924" s="39" t="s">
        <v>100</v>
      </c>
      <c r="L2924" s="39" t="s">
        <v>60</v>
      </c>
      <c r="M2924" s="39" t="str">
        <f>+VLOOKUP(C2924/1,Map!A:B,2,FALSE)</f>
        <v>Other Revenue - NSF Check Charge</v>
      </c>
      <c r="N2924" s="39" t="str">
        <f>+VLOOKUP(L2924/1,Map!E:G,3,FALSE)</f>
        <v>KY-CENTRAL</v>
      </c>
    </row>
    <row r="2925" spans="1:14" hidden="1">
      <c r="A2925" s="39" t="s">
        <v>95</v>
      </c>
      <c r="B2925" s="39" t="s">
        <v>96</v>
      </c>
      <c r="C2925" s="39" t="s">
        <v>74</v>
      </c>
      <c r="D2925" s="43">
        <v>43033</v>
      </c>
      <c r="E2925" s="39" t="s">
        <v>34</v>
      </c>
      <c r="F2925" s="39" t="s">
        <v>52</v>
      </c>
      <c r="G2925" s="39" t="s">
        <v>275</v>
      </c>
      <c r="H2925" s="39" t="s">
        <v>2352</v>
      </c>
      <c r="I2925" s="39" t="s">
        <v>99</v>
      </c>
      <c r="J2925" s="44">
        <v>-12</v>
      </c>
      <c r="K2925" s="39" t="s">
        <v>100</v>
      </c>
      <c r="L2925" s="39" t="s">
        <v>60</v>
      </c>
      <c r="M2925" s="39" t="str">
        <f>+VLOOKUP(C2925/1,Map!A:B,2,FALSE)</f>
        <v>Other Revenue - NSF Check Charge</v>
      </c>
      <c r="N2925" s="39" t="str">
        <f>+VLOOKUP(L2925/1,Map!E:G,3,FALSE)</f>
        <v>KY-CENTRAL</v>
      </c>
    </row>
    <row r="2926" spans="1:14" hidden="1">
      <c r="A2926" s="39" t="s">
        <v>95</v>
      </c>
      <c r="B2926" s="39" t="s">
        <v>96</v>
      </c>
      <c r="C2926" s="39" t="s">
        <v>74</v>
      </c>
      <c r="D2926" s="43">
        <v>43033</v>
      </c>
      <c r="E2926" s="39" t="s">
        <v>34</v>
      </c>
      <c r="F2926" s="39" t="s">
        <v>52</v>
      </c>
      <c r="G2926" s="39" t="s">
        <v>275</v>
      </c>
      <c r="H2926" s="39" t="s">
        <v>2353</v>
      </c>
      <c r="I2926" s="39" t="s">
        <v>99</v>
      </c>
      <c r="J2926" s="44">
        <v>-24</v>
      </c>
      <c r="K2926" s="39" t="s">
        <v>100</v>
      </c>
      <c r="L2926" s="39" t="s">
        <v>60</v>
      </c>
      <c r="M2926" s="39" t="str">
        <f>+VLOOKUP(C2926/1,Map!A:B,2,FALSE)</f>
        <v>Other Revenue - NSF Check Charge</v>
      </c>
      <c r="N2926" s="39" t="str">
        <f>+VLOOKUP(L2926/1,Map!E:G,3,FALSE)</f>
        <v>KY-CENTRAL</v>
      </c>
    </row>
    <row r="2927" spans="1:14" hidden="1">
      <c r="A2927" s="39" t="s">
        <v>95</v>
      </c>
      <c r="B2927" s="39" t="s">
        <v>96</v>
      </c>
      <c r="C2927" s="39" t="s">
        <v>74</v>
      </c>
      <c r="D2927" s="43">
        <v>43033</v>
      </c>
      <c r="E2927" s="39" t="s">
        <v>34</v>
      </c>
      <c r="F2927" s="39" t="s">
        <v>52</v>
      </c>
      <c r="G2927" s="39" t="s">
        <v>275</v>
      </c>
      <c r="H2927" s="39" t="s">
        <v>2354</v>
      </c>
      <c r="I2927" s="39" t="s">
        <v>99</v>
      </c>
      <c r="J2927" s="44">
        <v>-12</v>
      </c>
      <c r="K2927" s="39" t="s">
        <v>100</v>
      </c>
      <c r="L2927" s="39" t="s">
        <v>60</v>
      </c>
      <c r="M2927" s="39" t="str">
        <f>+VLOOKUP(C2927/1,Map!A:B,2,FALSE)</f>
        <v>Other Revenue - NSF Check Charge</v>
      </c>
      <c r="N2927" s="39" t="str">
        <f>+VLOOKUP(L2927/1,Map!E:G,3,FALSE)</f>
        <v>KY-CENTRAL</v>
      </c>
    </row>
    <row r="2928" spans="1:14" hidden="1">
      <c r="A2928" s="39" t="s">
        <v>95</v>
      </c>
      <c r="B2928" s="39" t="s">
        <v>96</v>
      </c>
      <c r="C2928" s="39" t="s">
        <v>74</v>
      </c>
      <c r="D2928" s="43">
        <v>43033</v>
      </c>
      <c r="E2928" s="39" t="s">
        <v>34</v>
      </c>
      <c r="F2928" s="39" t="s">
        <v>52</v>
      </c>
      <c r="G2928" s="39" t="s">
        <v>275</v>
      </c>
      <c r="H2928" s="39" t="s">
        <v>2355</v>
      </c>
      <c r="I2928" s="39" t="s">
        <v>99</v>
      </c>
      <c r="J2928" s="44">
        <v>-12</v>
      </c>
      <c r="K2928" s="39" t="s">
        <v>100</v>
      </c>
      <c r="L2928" s="39" t="s">
        <v>60</v>
      </c>
      <c r="M2928" s="39" t="str">
        <f>+VLOOKUP(C2928/1,Map!A:B,2,FALSE)</f>
        <v>Other Revenue - NSF Check Charge</v>
      </c>
      <c r="N2928" s="39" t="str">
        <f>+VLOOKUP(L2928/1,Map!E:G,3,FALSE)</f>
        <v>KY-CENTRAL</v>
      </c>
    </row>
    <row r="2929" spans="1:14" hidden="1">
      <c r="A2929" s="39" t="s">
        <v>95</v>
      </c>
      <c r="B2929" s="39" t="s">
        <v>96</v>
      </c>
      <c r="C2929" s="39" t="s">
        <v>74</v>
      </c>
      <c r="D2929" s="43">
        <v>43033</v>
      </c>
      <c r="E2929" s="39" t="s">
        <v>34</v>
      </c>
      <c r="F2929" s="39" t="s">
        <v>52</v>
      </c>
      <c r="G2929" s="39" t="s">
        <v>275</v>
      </c>
      <c r="H2929" s="39" t="s">
        <v>2356</v>
      </c>
      <c r="I2929" s="39" t="s">
        <v>99</v>
      </c>
      <c r="J2929" s="44">
        <v>-108</v>
      </c>
      <c r="K2929" s="39" t="s">
        <v>100</v>
      </c>
      <c r="L2929" s="39" t="s">
        <v>60</v>
      </c>
      <c r="M2929" s="39" t="str">
        <f>+VLOOKUP(C2929/1,Map!A:B,2,FALSE)</f>
        <v>Other Revenue - NSF Check Charge</v>
      </c>
      <c r="N2929" s="39" t="str">
        <f>+VLOOKUP(L2929/1,Map!E:G,3,FALSE)</f>
        <v>KY-CENTRAL</v>
      </c>
    </row>
    <row r="2930" spans="1:14" hidden="1">
      <c r="A2930" s="39" t="s">
        <v>95</v>
      </c>
      <c r="B2930" s="39" t="s">
        <v>96</v>
      </c>
      <c r="C2930" s="39" t="s">
        <v>74</v>
      </c>
      <c r="D2930" s="43">
        <v>43033</v>
      </c>
      <c r="E2930" s="39" t="s">
        <v>34</v>
      </c>
      <c r="F2930" s="39" t="s">
        <v>52</v>
      </c>
      <c r="G2930" s="39" t="s">
        <v>275</v>
      </c>
      <c r="H2930" s="39" t="s">
        <v>2357</v>
      </c>
      <c r="I2930" s="39" t="s">
        <v>99</v>
      </c>
      <c r="J2930" s="44">
        <v>-12</v>
      </c>
      <c r="K2930" s="39" t="s">
        <v>100</v>
      </c>
      <c r="L2930" s="39" t="s">
        <v>60</v>
      </c>
      <c r="M2930" s="39" t="str">
        <f>+VLOOKUP(C2930/1,Map!A:B,2,FALSE)</f>
        <v>Other Revenue - NSF Check Charge</v>
      </c>
      <c r="N2930" s="39" t="str">
        <f>+VLOOKUP(L2930/1,Map!E:G,3,FALSE)</f>
        <v>KY-CENTRAL</v>
      </c>
    </row>
    <row r="2931" spans="1:14" hidden="1">
      <c r="A2931" s="39" t="s">
        <v>95</v>
      </c>
      <c r="B2931" s="39" t="s">
        <v>96</v>
      </c>
      <c r="C2931" s="39" t="s">
        <v>74</v>
      </c>
      <c r="D2931" s="43">
        <v>43034</v>
      </c>
      <c r="E2931" s="39" t="s">
        <v>34</v>
      </c>
      <c r="F2931" s="39" t="s">
        <v>52</v>
      </c>
      <c r="G2931" s="39" t="s">
        <v>275</v>
      </c>
      <c r="H2931" s="39" t="s">
        <v>2358</v>
      </c>
      <c r="I2931" s="39" t="s">
        <v>99</v>
      </c>
      <c r="J2931" s="44">
        <v>-36</v>
      </c>
      <c r="K2931" s="39" t="s">
        <v>100</v>
      </c>
      <c r="L2931" s="39" t="s">
        <v>60</v>
      </c>
      <c r="M2931" s="39" t="str">
        <f>+VLOOKUP(C2931/1,Map!A:B,2,FALSE)</f>
        <v>Other Revenue - NSF Check Charge</v>
      </c>
      <c r="N2931" s="39" t="str">
        <f>+VLOOKUP(L2931/1,Map!E:G,3,FALSE)</f>
        <v>KY-CENTRAL</v>
      </c>
    </row>
    <row r="2932" spans="1:14" hidden="1">
      <c r="A2932" s="39" t="s">
        <v>95</v>
      </c>
      <c r="B2932" s="39" t="s">
        <v>96</v>
      </c>
      <c r="C2932" s="39" t="s">
        <v>74</v>
      </c>
      <c r="D2932" s="43">
        <v>43025</v>
      </c>
      <c r="E2932" s="39" t="s">
        <v>34</v>
      </c>
      <c r="F2932" s="39" t="s">
        <v>52</v>
      </c>
      <c r="G2932" s="39" t="s">
        <v>275</v>
      </c>
      <c r="H2932" s="39" t="s">
        <v>2359</v>
      </c>
      <c r="I2932" s="39" t="s">
        <v>99</v>
      </c>
      <c r="J2932" s="44">
        <v>-60</v>
      </c>
      <c r="K2932" s="39" t="s">
        <v>100</v>
      </c>
      <c r="L2932" s="39" t="s">
        <v>60</v>
      </c>
      <c r="M2932" s="39" t="str">
        <f>+VLOOKUP(C2932/1,Map!A:B,2,FALSE)</f>
        <v>Other Revenue - NSF Check Charge</v>
      </c>
      <c r="N2932" s="39" t="str">
        <f>+VLOOKUP(L2932/1,Map!E:G,3,FALSE)</f>
        <v>KY-CENTRAL</v>
      </c>
    </row>
    <row r="2933" spans="1:14" hidden="1">
      <c r="A2933" s="39" t="s">
        <v>95</v>
      </c>
      <c r="B2933" s="39" t="s">
        <v>96</v>
      </c>
      <c r="C2933" s="39" t="s">
        <v>74</v>
      </c>
      <c r="D2933" s="43">
        <v>43035</v>
      </c>
      <c r="E2933" s="39" t="s">
        <v>34</v>
      </c>
      <c r="F2933" s="39" t="s">
        <v>52</v>
      </c>
      <c r="G2933" s="39" t="s">
        <v>275</v>
      </c>
      <c r="H2933" s="39" t="s">
        <v>2360</v>
      </c>
      <c r="I2933" s="39" t="s">
        <v>99</v>
      </c>
      <c r="J2933" s="44">
        <v>-12</v>
      </c>
      <c r="K2933" s="39" t="s">
        <v>100</v>
      </c>
      <c r="L2933" s="39" t="s">
        <v>60</v>
      </c>
      <c r="M2933" s="39" t="str">
        <f>+VLOOKUP(C2933/1,Map!A:B,2,FALSE)</f>
        <v>Other Revenue - NSF Check Charge</v>
      </c>
      <c r="N2933" s="39" t="str">
        <f>+VLOOKUP(L2933/1,Map!E:G,3,FALSE)</f>
        <v>KY-CENTRAL</v>
      </c>
    </row>
    <row r="2934" spans="1:14" hidden="1">
      <c r="A2934" s="39" t="s">
        <v>95</v>
      </c>
      <c r="B2934" s="39" t="s">
        <v>96</v>
      </c>
      <c r="C2934" s="39" t="s">
        <v>74</v>
      </c>
      <c r="D2934" s="43">
        <v>43038</v>
      </c>
      <c r="E2934" s="39" t="s">
        <v>34</v>
      </c>
      <c r="F2934" s="39" t="s">
        <v>52</v>
      </c>
      <c r="G2934" s="39" t="s">
        <v>275</v>
      </c>
      <c r="H2934" s="39" t="s">
        <v>2361</v>
      </c>
      <c r="I2934" s="39" t="s">
        <v>99</v>
      </c>
      <c r="J2934" s="44">
        <v>-12</v>
      </c>
      <c r="K2934" s="39" t="s">
        <v>100</v>
      </c>
      <c r="L2934" s="39" t="s">
        <v>60</v>
      </c>
      <c r="M2934" s="39" t="str">
        <f>+VLOOKUP(C2934/1,Map!A:B,2,FALSE)</f>
        <v>Other Revenue - NSF Check Charge</v>
      </c>
      <c r="N2934" s="39" t="str">
        <f>+VLOOKUP(L2934/1,Map!E:G,3,FALSE)</f>
        <v>KY-CENTRAL</v>
      </c>
    </row>
    <row r="2935" spans="1:14" hidden="1">
      <c r="A2935" s="39" t="s">
        <v>95</v>
      </c>
      <c r="B2935" s="39" t="s">
        <v>96</v>
      </c>
      <c r="C2935" s="39" t="s">
        <v>74</v>
      </c>
      <c r="D2935" s="43">
        <v>43038</v>
      </c>
      <c r="E2935" s="39" t="s">
        <v>34</v>
      </c>
      <c r="F2935" s="39" t="s">
        <v>52</v>
      </c>
      <c r="G2935" s="39" t="s">
        <v>275</v>
      </c>
      <c r="H2935" s="39" t="s">
        <v>2362</v>
      </c>
      <c r="I2935" s="39" t="s">
        <v>99</v>
      </c>
      <c r="J2935" s="44">
        <v>-12</v>
      </c>
      <c r="K2935" s="39" t="s">
        <v>100</v>
      </c>
      <c r="L2935" s="39" t="s">
        <v>60</v>
      </c>
      <c r="M2935" s="39" t="str">
        <f>+VLOOKUP(C2935/1,Map!A:B,2,FALSE)</f>
        <v>Other Revenue - NSF Check Charge</v>
      </c>
      <c r="N2935" s="39" t="str">
        <f>+VLOOKUP(L2935/1,Map!E:G,3,FALSE)</f>
        <v>KY-CENTRAL</v>
      </c>
    </row>
    <row r="2936" spans="1:14" hidden="1">
      <c r="A2936" s="39" t="s">
        <v>95</v>
      </c>
      <c r="B2936" s="39" t="s">
        <v>96</v>
      </c>
      <c r="C2936" s="39" t="s">
        <v>74</v>
      </c>
      <c r="D2936" s="43">
        <v>43038</v>
      </c>
      <c r="E2936" s="39" t="s">
        <v>34</v>
      </c>
      <c r="F2936" s="39" t="s">
        <v>52</v>
      </c>
      <c r="G2936" s="39" t="s">
        <v>275</v>
      </c>
      <c r="H2936" s="39" t="s">
        <v>2363</v>
      </c>
      <c r="I2936" s="39" t="s">
        <v>99</v>
      </c>
      <c r="J2936" s="44">
        <v>-12</v>
      </c>
      <c r="K2936" s="39" t="s">
        <v>100</v>
      </c>
      <c r="L2936" s="39" t="s">
        <v>60</v>
      </c>
      <c r="M2936" s="39" t="str">
        <f>+VLOOKUP(C2936/1,Map!A:B,2,FALSE)</f>
        <v>Other Revenue - NSF Check Charge</v>
      </c>
      <c r="N2936" s="39" t="str">
        <f>+VLOOKUP(L2936/1,Map!E:G,3,FALSE)</f>
        <v>KY-CENTRAL</v>
      </c>
    </row>
    <row r="2937" spans="1:14" hidden="1">
      <c r="A2937" s="39" t="s">
        <v>95</v>
      </c>
      <c r="B2937" s="39" t="s">
        <v>96</v>
      </c>
      <c r="C2937" s="39" t="s">
        <v>74</v>
      </c>
      <c r="D2937" s="43">
        <v>43038</v>
      </c>
      <c r="E2937" s="39" t="s">
        <v>34</v>
      </c>
      <c r="F2937" s="39" t="s">
        <v>52</v>
      </c>
      <c r="G2937" s="39" t="s">
        <v>275</v>
      </c>
      <c r="H2937" s="39" t="s">
        <v>2364</v>
      </c>
      <c r="I2937" s="39" t="s">
        <v>99</v>
      </c>
      <c r="J2937" s="44">
        <v>-24</v>
      </c>
      <c r="K2937" s="39" t="s">
        <v>100</v>
      </c>
      <c r="L2937" s="39" t="s">
        <v>60</v>
      </c>
      <c r="M2937" s="39" t="str">
        <f>+VLOOKUP(C2937/1,Map!A:B,2,FALSE)</f>
        <v>Other Revenue - NSF Check Charge</v>
      </c>
      <c r="N2937" s="39" t="str">
        <f>+VLOOKUP(L2937/1,Map!E:G,3,FALSE)</f>
        <v>KY-CENTRAL</v>
      </c>
    </row>
    <row r="2938" spans="1:14" hidden="1">
      <c r="A2938" s="39" t="s">
        <v>95</v>
      </c>
      <c r="B2938" s="39" t="s">
        <v>96</v>
      </c>
      <c r="C2938" s="39" t="s">
        <v>74</v>
      </c>
      <c r="D2938" s="43">
        <v>43038</v>
      </c>
      <c r="E2938" s="39" t="s">
        <v>34</v>
      </c>
      <c r="F2938" s="39" t="s">
        <v>52</v>
      </c>
      <c r="G2938" s="39" t="s">
        <v>275</v>
      </c>
      <c r="H2938" s="39" t="s">
        <v>2365</v>
      </c>
      <c r="I2938" s="39" t="s">
        <v>99</v>
      </c>
      <c r="J2938" s="44">
        <v>-12</v>
      </c>
      <c r="K2938" s="39" t="s">
        <v>100</v>
      </c>
      <c r="L2938" s="39" t="s">
        <v>60</v>
      </c>
      <c r="M2938" s="39" t="str">
        <f>+VLOOKUP(C2938/1,Map!A:B,2,FALSE)</f>
        <v>Other Revenue - NSF Check Charge</v>
      </c>
      <c r="N2938" s="39" t="str">
        <f>+VLOOKUP(L2938/1,Map!E:G,3,FALSE)</f>
        <v>KY-CENTRAL</v>
      </c>
    </row>
    <row r="2939" spans="1:14" hidden="1">
      <c r="A2939" s="39" t="s">
        <v>95</v>
      </c>
      <c r="B2939" s="39" t="s">
        <v>96</v>
      </c>
      <c r="C2939" s="39" t="s">
        <v>74</v>
      </c>
      <c r="D2939" s="43">
        <v>43038</v>
      </c>
      <c r="E2939" s="39" t="s">
        <v>34</v>
      </c>
      <c r="F2939" s="39" t="s">
        <v>52</v>
      </c>
      <c r="G2939" s="39" t="s">
        <v>275</v>
      </c>
      <c r="H2939" s="39" t="s">
        <v>2366</v>
      </c>
      <c r="I2939" s="39" t="s">
        <v>99</v>
      </c>
      <c r="J2939" s="44">
        <v>-132</v>
      </c>
      <c r="K2939" s="39" t="s">
        <v>100</v>
      </c>
      <c r="L2939" s="39" t="s">
        <v>60</v>
      </c>
      <c r="M2939" s="39" t="str">
        <f>+VLOOKUP(C2939/1,Map!A:B,2,FALSE)</f>
        <v>Other Revenue - NSF Check Charge</v>
      </c>
      <c r="N2939" s="39" t="str">
        <f>+VLOOKUP(L2939/1,Map!E:G,3,FALSE)</f>
        <v>KY-CENTRAL</v>
      </c>
    </row>
    <row r="2940" spans="1:14" hidden="1">
      <c r="A2940" s="39" t="s">
        <v>95</v>
      </c>
      <c r="B2940" s="39" t="s">
        <v>96</v>
      </c>
      <c r="C2940" s="39" t="s">
        <v>74</v>
      </c>
      <c r="D2940" s="43">
        <v>43038</v>
      </c>
      <c r="E2940" s="39" t="s">
        <v>34</v>
      </c>
      <c r="F2940" s="39" t="s">
        <v>52</v>
      </c>
      <c r="G2940" s="39" t="s">
        <v>275</v>
      </c>
      <c r="H2940" s="39" t="s">
        <v>2367</v>
      </c>
      <c r="I2940" s="39" t="s">
        <v>99</v>
      </c>
      <c r="J2940" s="44">
        <v>-36</v>
      </c>
      <c r="K2940" s="39" t="s">
        <v>100</v>
      </c>
      <c r="L2940" s="39" t="s">
        <v>60</v>
      </c>
      <c r="M2940" s="39" t="str">
        <f>+VLOOKUP(C2940/1,Map!A:B,2,FALSE)</f>
        <v>Other Revenue - NSF Check Charge</v>
      </c>
      <c r="N2940" s="39" t="str">
        <f>+VLOOKUP(L2940/1,Map!E:G,3,FALSE)</f>
        <v>KY-CENTRAL</v>
      </c>
    </row>
    <row r="2941" spans="1:14" hidden="1">
      <c r="A2941" s="39" t="s">
        <v>95</v>
      </c>
      <c r="B2941" s="39" t="s">
        <v>96</v>
      </c>
      <c r="C2941" s="39" t="s">
        <v>74</v>
      </c>
      <c r="D2941" s="43">
        <v>43039</v>
      </c>
      <c r="E2941" s="39" t="s">
        <v>34</v>
      </c>
      <c r="F2941" s="39" t="s">
        <v>52</v>
      </c>
      <c r="G2941" s="39" t="s">
        <v>275</v>
      </c>
      <c r="H2941" s="39" t="s">
        <v>2368</v>
      </c>
      <c r="I2941" s="39" t="s">
        <v>99</v>
      </c>
      <c r="J2941" s="44">
        <v>-24</v>
      </c>
      <c r="K2941" s="39" t="s">
        <v>100</v>
      </c>
      <c r="L2941" s="39" t="s">
        <v>60</v>
      </c>
      <c r="M2941" s="39" t="str">
        <f>+VLOOKUP(C2941/1,Map!A:B,2,FALSE)</f>
        <v>Other Revenue - NSF Check Charge</v>
      </c>
      <c r="N2941" s="39" t="str">
        <f>+VLOOKUP(L2941/1,Map!E:G,3,FALSE)</f>
        <v>KY-CENTRAL</v>
      </c>
    </row>
    <row r="2942" spans="1:14" hidden="1">
      <c r="A2942" s="39" t="s">
        <v>95</v>
      </c>
      <c r="B2942" s="39" t="s">
        <v>96</v>
      </c>
      <c r="C2942" s="39" t="s">
        <v>74</v>
      </c>
      <c r="D2942" s="43">
        <v>43039</v>
      </c>
      <c r="E2942" s="39" t="s">
        <v>34</v>
      </c>
      <c r="F2942" s="39" t="s">
        <v>52</v>
      </c>
      <c r="G2942" s="39" t="s">
        <v>275</v>
      </c>
      <c r="H2942" s="39" t="s">
        <v>2369</v>
      </c>
      <c r="I2942" s="39" t="s">
        <v>99</v>
      </c>
      <c r="J2942" s="44">
        <v>-48</v>
      </c>
      <c r="K2942" s="39" t="s">
        <v>100</v>
      </c>
      <c r="L2942" s="39" t="s">
        <v>60</v>
      </c>
      <c r="M2942" s="39" t="str">
        <f>+VLOOKUP(C2942/1,Map!A:B,2,FALSE)</f>
        <v>Other Revenue - NSF Check Charge</v>
      </c>
      <c r="N2942" s="39" t="str">
        <f>+VLOOKUP(L2942/1,Map!E:G,3,FALSE)</f>
        <v>KY-CENTRAL</v>
      </c>
    </row>
    <row r="2943" spans="1:14" hidden="1">
      <c r="A2943" s="39" t="s">
        <v>95</v>
      </c>
      <c r="B2943" s="39" t="s">
        <v>96</v>
      </c>
      <c r="C2943" s="39" t="s">
        <v>74</v>
      </c>
      <c r="D2943" s="43">
        <v>43039</v>
      </c>
      <c r="E2943" s="39" t="s">
        <v>34</v>
      </c>
      <c r="F2943" s="39" t="s">
        <v>52</v>
      </c>
      <c r="G2943" s="39" t="s">
        <v>275</v>
      </c>
      <c r="H2943" s="39" t="s">
        <v>2370</v>
      </c>
      <c r="I2943" s="39" t="s">
        <v>99</v>
      </c>
      <c r="J2943" s="44">
        <v>-12</v>
      </c>
      <c r="K2943" s="39" t="s">
        <v>100</v>
      </c>
      <c r="L2943" s="39" t="s">
        <v>60</v>
      </c>
      <c r="M2943" s="39" t="str">
        <f>+VLOOKUP(C2943/1,Map!A:B,2,FALSE)</f>
        <v>Other Revenue - NSF Check Charge</v>
      </c>
      <c r="N2943" s="39" t="str">
        <f>+VLOOKUP(L2943/1,Map!E:G,3,FALSE)</f>
        <v>KY-CENTRAL</v>
      </c>
    </row>
    <row r="2944" spans="1:14" hidden="1">
      <c r="A2944" s="39" t="s">
        <v>95</v>
      </c>
      <c r="B2944" s="39" t="s">
        <v>96</v>
      </c>
      <c r="C2944" s="39" t="s">
        <v>74</v>
      </c>
      <c r="D2944" s="43">
        <v>43039</v>
      </c>
      <c r="E2944" s="39" t="s">
        <v>34</v>
      </c>
      <c r="F2944" s="39" t="s">
        <v>52</v>
      </c>
      <c r="G2944" s="39" t="s">
        <v>275</v>
      </c>
      <c r="H2944" s="39" t="s">
        <v>2371</v>
      </c>
      <c r="I2944" s="39" t="s">
        <v>99</v>
      </c>
      <c r="J2944" s="44">
        <v>-12</v>
      </c>
      <c r="K2944" s="39" t="s">
        <v>100</v>
      </c>
      <c r="L2944" s="39" t="s">
        <v>60</v>
      </c>
      <c r="M2944" s="39" t="str">
        <f>+VLOOKUP(C2944/1,Map!A:B,2,FALSE)</f>
        <v>Other Revenue - NSF Check Charge</v>
      </c>
      <c r="N2944" s="39" t="str">
        <f>+VLOOKUP(L2944/1,Map!E:G,3,FALSE)</f>
        <v>KY-CENTRAL</v>
      </c>
    </row>
    <row r="2945" spans="1:14" hidden="1">
      <c r="A2945" s="39" t="s">
        <v>95</v>
      </c>
      <c r="B2945" s="39" t="s">
        <v>96</v>
      </c>
      <c r="C2945" s="39" t="s">
        <v>74</v>
      </c>
      <c r="D2945" s="43">
        <v>43040</v>
      </c>
      <c r="E2945" s="39" t="s">
        <v>34</v>
      </c>
      <c r="F2945" s="39" t="s">
        <v>53</v>
      </c>
      <c r="G2945" s="39" t="s">
        <v>275</v>
      </c>
      <c r="H2945" s="39" t="s">
        <v>2372</v>
      </c>
      <c r="I2945" s="39" t="s">
        <v>99</v>
      </c>
      <c r="J2945" s="44">
        <v>-12</v>
      </c>
      <c r="K2945" s="39" t="s">
        <v>100</v>
      </c>
      <c r="L2945" s="39" t="s">
        <v>60</v>
      </c>
      <c r="M2945" s="39" t="str">
        <f>+VLOOKUP(C2945/1,Map!A:B,2,FALSE)</f>
        <v>Other Revenue - NSF Check Charge</v>
      </c>
      <c r="N2945" s="39" t="str">
        <f>+VLOOKUP(L2945/1,Map!E:G,3,FALSE)</f>
        <v>KY-CENTRAL</v>
      </c>
    </row>
    <row r="2946" spans="1:14" hidden="1">
      <c r="A2946" s="39" t="s">
        <v>95</v>
      </c>
      <c r="B2946" s="39" t="s">
        <v>96</v>
      </c>
      <c r="C2946" s="39" t="s">
        <v>74</v>
      </c>
      <c r="D2946" s="43">
        <v>43040</v>
      </c>
      <c r="E2946" s="39" t="s">
        <v>34</v>
      </c>
      <c r="F2946" s="39" t="s">
        <v>53</v>
      </c>
      <c r="G2946" s="39" t="s">
        <v>275</v>
      </c>
      <c r="H2946" s="39" t="s">
        <v>2373</v>
      </c>
      <c r="I2946" s="39" t="s">
        <v>99</v>
      </c>
      <c r="J2946" s="44">
        <v>-12</v>
      </c>
      <c r="K2946" s="39" t="s">
        <v>100</v>
      </c>
      <c r="L2946" s="39" t="s">
        <v>60</v>
      </c>
      <c r="M2946" s="39" t="str">
        <f>+VLOOKUP(C2946/1,Map!A:B,2,FALSE)</f>
        <v>Other Revenue - NSF Check Charge</v>
      </c>
      <c r="N2946" s="39" t="str">
        <f>+VLOOKUP(L2946/1,Map!E:G,3,FALSE)</f>
        <v>KY-CENTRAL</v>
      </c>
    </row>
    <row r="2947" spans="1:14" hidden="1">
      <c r="A2947" s="39" t="s">
        <v>95</v>
      </c>
      <c r="B2947" s="39" t="s">
        <v>96</v>
      </c>
      <c r="C2947" s="39" t="s">
        <v>74</v>
      </c>
      <c r="D2947" s="43">
        <v>43040</v>
      </c>
      <c r="E2947" s="39" t="s">
        <v>34</v>
      </c>
      <c r="F2947" s="39" t="s">
        <v>53</v>
      </c>
      <c r="G2947" s="39" t="s">
        <v>275</v>
      </c>
      <c r="H2947" s="39" t="s">
        <v>2374</v>
      </c>
      <c r="I2947" s="39" t="s">
        <v>99</v>
      </c>
      <c r="J2947" s="44">
        <v>-12</v>
      </c>
      <c r="K2947" s="39" t="s">
        <v>100</v>
      </c>
      <c r="L2947" s="39" t="s">
        <v>60</v>
      </c>
      <c r="M2947" s="39" t="str">
        <f>+VLOOKUP(C2947/1,Map!A:B,2,FALSE)</f>
        <v>Other Revenue - NSF Check Charge</v>
      </c>
      <c r="N2947" s="39" t="str">
        <f>+VLOOKUP(L2947/1,Map!E:G,3,FALSE)</f>
        <v>KY-CENTRAL</v>
      </c>
    </row>
    <row r="2948" spans="1:14" hidden="1">
      <c r="A2948" s="39" t="s">
        <v>95</v>
      </c>
      <c r="B2948" s="39" t="s">
        <v>96</v>
      </c>
      <c r="C2948" s="39" t="s">
        <v>74</v>
      </c>
      <c r="D2948" s="43">
        <v>43040</v>
      </c>
      <c r="E2948" s="39" t="s">
        <v>34</v>
      </c>
      <c r="F2948" s="39" t="s">
        <v>53</v>
      </c>
      <c r="G2948" s="39" t="s">
        <v>275</v>
      </c>
      <c r="H2948" s="39" t="s">
        <v>2375</v>
      </c>
      <c r="I2948" s="39" t="s">
        <v>99</v>
      </c>
      <c r="J2948" s="44">
        <v>-12</v>
      </c>
      <c r="K2948" s="39" t="s">
        <v>100</v>
      </c>
      <c r="L2948" s="39" t="s">
        <v>64</v>
      </c>
      <c r="M2948" s="39" t="str">
        <f>+VLOOKUP(C2948/1,Map!A:B,2,FALSE)</f>
        <v>Other Revenue - NSF Check Charge</v>
      </c>
      <c r="N2948" s="39" t="str">
        <f>+VLOOKUP(L2948/1,Map!E:G,3,FALSE)</f>
        <v>KY-NORTH</v>
      </c>
    </row>
    <row r="2949" spans="1:14" hidden="1">
      <c r="A2949" s="39" t="s">
        <v>95</v>
      </c>
      <c r="B2949" s="39" t="s">
        <v>96</v>
      </c>
      <c r="C2949" s="39" t="s">
        <v>74</v>
      </c>
      <c r="D2949" s="43">
        <v>43040</v>
      </c>
      <c r="E2949" s="39" t="s">
        <v>34</v>
      </c>
      <c r="F2949" s="39" t="s">
        <v>53</v>
      </c>
      <c r="G2949" s="39" t="s">
        <v>275</v>
      </c>
      <c r="H2949" s="39" t="s">
        <v>2375</v>
      </c>
      <c r="I2949" s="39" t="s">
        <v>99</v>
      </c>
      <c r="J2949" s="44">
        <v>-24</v>
      </c>
      <c r="K2949" s="39" t="s">
        <v>100</v>
      </c>
      <c r="L2949" s="39" t="s">
        <v>60</v>
      </c>
      <c r="M2949" s="39" t="str">
        <f>+VLOOKUP(C2949/1,Map!A:B,2,FALSE)</f>
        <v>Other Revenue - NSF Check Charge</v>
      </c>
      <c r="N2949" s="39" t="str">
        <f>+VLOOKUP(L2949/1,Map!E:G,3,FALSE)</f>
        <v>KY-CENTRAL</v>
      </c>
    </row>
    <row r="2950" spans="1:14" hidden="1">
      <c r="A2950" s="39" t="s">
        <v>95</v>
      </c>
      <c r="B2950" s="39" t="s">
        <v>96</v>
      </c>
      <c r="C2950" s="39" t="s">
        <v>74</v>
      </c>
      <c r="D2950" s="43">
        <v>43041</v>
      </c>
      <c r="E2950" s="39" t="s">
        <v>34</v>
      </c>
      <c r="F2950" s="39" t="s">
        <v>53</v>
      </c>
      <c r="G2950" s="39" t="s">
        <v>275</v>
      </c>
      <c r="H2950" s="39" t="s">
        <v>2376</v>
      </c>
      <c r="I2950" s="39" t="s">
        <v>99</v>
      </c>
      <c r="J2950" s="44">
        <v>-24</v>
      </c>
      <c r="K2950" s="39" t="s">
        <v>100</v>
      </c>
      <c r="L2950" s="39" t="s">
        <v>60</v>
      </c>
      <c r="M2950" s="39" t="str">
        <f>+VLOOKUP(C2950/1,Map!A:B,2,FALSE)</f>
        <v>Other Revenue - NSF Check Charge</v>
      </c>
      <c r="N2950" s="39" t="str">
        <f>+VLOOKUP(L2950/1,Map!E:G,3,FALSE)</f>
        <v>KY-CENTRAL</v>
      </c>
    </row>
    <row r="2951" spans="1:14" hidden="1">
      <c r="A2951" s="39" t="s">
        <v>95</v>
      </c>
      <c r="B2951" s="39" t="s">
        <v>96</v>
      </c>
      <c r="C2951" s="39" t="s">
        <v>74</v>
      </c>
      <c r="D2951" s="43">
        <v>43041</v>
      </c>
      <c r="E2951" s="39" t="s">
        <v>34</v>
      </c>
      <c r="F2951" s="39" t="s">
        <v>53</v>
      </c>
      <c r="G2951" s="39" t="s">
        <v>275</v>
      </c>
      <c r="H2951" s="39" t="s">
        <v>2377</v>
      </c>
      <c r="I2951" s="39" t="s">
        <v>99</v>
      </c>
      <c r="J2951" s="44">
        <v>-12</v>
      </c>
      <c r="K2951" s="39" t="s">
        <v>100</v>
      </c>
      <c r="L2951" s="39" t="s">
        <v>60</v>
      </c>
      <c r="M2951" s="39" t="str">
        <f>+VLOOKUP(C2951/1,Map!A:B,2,FALSE)</f>
        <v>Other Revenue - NSF Check Charge</v>
      </c>
      <c r="N2951" s="39" t="str">
        <f>+VLOOKUP(L2951/1,Map!E:G,3,FALSE)</f>
        <v>KY-CENTRAL</v>
      </c>
    </row>
    <row r="2952" spans="1:14" hidden="1">
      <c r="A2952" s="39" t="s">
        <v>95</v>
      </c>
      <c r="B2952" s="39" t="s">
        <v>96</v>
      </c>
      <c r="C2952" s="39" t="s">
        <v>74</v>
      </c>
      <c r="D2952" s="43">
        <v>43041</v>
      </c>
      <c r="E2952" s="39" t="s">
        <v>34</v>
      </c>
      <c r="F2952" s="39" t="s">
        <v>53</v>
      </c>
      <c r="G2952" s="39" t="s">
        <v>275</v>
      </c>
      <c r="H2952" s="39" t="s">
        <v>2378</v>
      </c>
      <c r="I2952" s="39" t="s">
        <v>99</v>
      </c>
      <c r="J2952" s="44">
        <v>-72</v>
      </c>
      <c r="K2952" s="39" t="s">
        <v>100</v>
      </c>
      <c r="L2952" s="39" t="s">
        <v>60</v>
      </c>
      <c r="M2952" s="39" t="str">
        <f>+VLOOKUP(C2952/1,Map!A:B,2,FALSE)</f>
        <v>Other Revenue - NSF Check Charge</v>
      </c>
      <c r="N2952" s="39" t="str">
        <f>+VLOOKUP(L2952/1,Map!E:G,3,FALSE)</f>
        <v>KY-CENTRAL</v>
      </c>
    </row>
    <row r="2953" spans="1:14" hidden="1">
      <c r="A2953" s="39" t="s">
        <v>95</v>
      </c>
      <c r="B2953" s="39" t="s">
        <v>96</v>
      </c>
      <c r="C2953" s="39" t="s">
        <v>74</v>
      </c>
      <c r="D2953" s="43">
        <v>43041</v>
      </c>
      <c r="E2953" s="39" t="s">
        <v>34</v>
      </c>
      <c r="F2953" s="39" t="s">
        <v>53</v>
      </c>
      <c r="G2953" s="39" t="s">
        <v>275</v>
      </c>
      <c r="H2953" s="39" t="s">
        <v>2379</v>
      </c>
      <c r="I2953" s="39" t="s">
        <v>99</v>
      </c>
      <c r="J2953" s="44">
        <v>-12</v>
      </c>
      <c r="K2953" s="39" t="s">
        <v>100</v>
      </c>
      <c r="L2953" s="39" t="s">
        <v>60</v>
      </c>
      <c r="M2953" s="39" t="str">
        <f>+VLOOKUP(C2953/1,Map!A:B,2,FALSE)</f>
        <v>Other Revenue - NSF Check Charge</v>
      </c>
      <c r="N2953" s="39" t="str">
        <f>+VLOOKUP(L2953/1,Map!E:G,3,FALSE)</f>
        <v>KY-CENTRAL</v>
      </c>
    </row>
    <row r="2954" spans="1:14" hidden="1">
      <c r="A2954" s="39" t="s">
        <v>95</v>
      </c>
      <c r="B2954" s="39" t="s">
        <v>96</v>
      </c>
      <c r="C2954" s="39" t="s">
        <v>74</v>
      </c>
      <c r="D2954" s="43">
        <v>43041</v>
      </c>
      <c r="E2954" s="39" t="s">
        <v>34</v>
      </c>
      <c r="F2954" s="39" t="s">
        <v>53</v>
      </c>
      <c r="G2954" s="39" t="s">
        <v>275</v>
      </c>
      <c r="H2954" s="39" t="s">
        <v>2380</v>
      </c>
      <c r="I2954" s="39" t="s">
        <v>99</v>
      </c>
      <c r="J2954" s="44">
        <v>-12</v>
      </c>
      <c r="K2954" s="39" t="s">
        <v>100</v>
      </c>
      <c r="L2954" s="39" t="s">
        <v>60</v>
      </c>
      <c r="M2954" s="39" t="str">
        <f>+VLOOKUP(C2954/1,Map!A:B,2,FALSE)</f>
        <v>Other Revenue - NSF Check Charge</v>
      </c>
      <c r="N2954" s="39" t="str">
        <f>+VLOOKUP(L2954/1,Map!E:G,3,FALSE)</f>
        <v>KY-CENTRAL</v>
      </c>
    </row>
    <row r="2955" spans="1:14" hidden="1">
      <c r="A2955" s="39" t="s">
        <v>95</v>
      </c>
      <c r="B2955" s="39" t="s">
        <v>96</v>
      </c>
      <c r="C2955" s="39" t="s">
        <v>74</v>
      </c>
      <c r="D2955" s="43">
        <v>43041</v>
      </c>
      <c r="E2955" s="39" t="s">
        <v>34</v>
      </c>
      <c r="F2955" s="39" t="s">
        <v>53</v>
      </c>
      <c r="G2955" s="39" t="s">
        <v>275</v>
      </c>
      <c r="H2955" s="39" t="s">
        <v>2381</v>
      </c>
      <c r="I2955" s="39" t="s">
        <v>99</v>
      </c>
      <c r="J2955" s="44">
        <v>-48</v>
      </c>
      <c r="K2955" s="39" t="s">
        <v>100</v>
      </c>
      <c r="L2955" s="39" t="s">
        <v>60</v>
      </c>
      <c r="M2955" s="39" t="str">
        <f>+VLOOKUP(C2955/1,Map!A:B,2,FALSE)</f>
        <v>Other Revenue - NSF Check Charge</v>
      </c>
      <c r="N2955" s="39" t="str">
        <f>+VLOOKUP(L2955/1,Map!E:G,3,FALSE)</f>
        <v>KY-CENTRAL</v>
      </c>
    </row>
    <row r="2956" spans="1:14" hidden="1">
      <c r="A2956" s="39" t="s">
        <v>95</v>
      </c>
      <c r="B2956" s="39" t="s">
        <v>96</v>
      </c>
      <c r="C2956" s="39" t="s">
        <v>74</v>
      </c>
      <c r="D2956" s="43">
        <v>43041</v>
      </c>
      <c r="E2956" s="39" t="s">
        <v>34</v>
      </c>
      <c r="F2956" s="39" t="s">
        <v>53</v>
      </c>
      <c r="G2956" s="39" t="s">
        <v>275</v>
      </c>
      <c r="H2956" s="39" t="s">
        <v>2382</v>
      </c>
      <c r="I2956" s="39" t="s">
        <v>99</v>
      </c>
      <c r="J2956" s="44">
        <v>-12</v>
      </c>
      <c r="K2956" s="39" t="s">
        <v>100</v>
      </c>
      <c r="L2956" s="39" t="s">
        <v>60</v>
      </c>
      <c r="M2956" s="39" t="str">
        <f>+VLOOKUP(C2956/1,Map!A:B,2,FALSE)</f>
        <v>Other Revenue - NSF Check Charge</v>
      </c>
      <c r="N2956" s="39" t="str">
        <f>+VLOOKUP(L2956/1,Map!E:G,3,FALSE)</f>
        <v>KY-CENTRAL</v>
      </c>
    </row>
    <row r="2957" spans="1:14" hidden="1">
      <c r="A2957" s="39" t="s">
        <v>95</v>
      </c>
      <c r="B2957" s="39" t="s">
        <v>96</v>
      </c>
      <c r="C2957" s="39" t="s">
        <v>74</v>
      </c>
      <c r="D2957" s="43">
        <v>43042</v>
      </c>
      <c r="E2957" s="39" t="s">
        <v>34</v>
      </c>
      <c r="F2957" s="39" t="s">
        <v>53</v>
      </c>
      <c r="G2957" s="39" t="s">
        <v>275</v>
      </c>
      <c r="H2957" s="39" t="s">
        <v>2383</v>
      </c>
      <c r="I2957" s="39" t="s">
        <v>99</v>
      </c>
      <c r="J2957" s="44">
        <v>-12</v>
      </c>
      <c r="K2957" s="39" t="s">
        <v>100</v>
      </c>
      <c r="L2957" s="39" t="s">
        <v>60</v>
      </c>
      <c r="M2957" s="39" t="str">
        <f>+VLOOKUP(C2957/1,Map!A:B,2,FALSE)</f>
        <v>Other Revenue - NSF Check Charge</v>
      </c>
      <c r="N2957" s="39" t="str">
        <f>+VLOOKUP(L2957/1,Map!E:G,3,FALSE)</f>
        <v>KY-CENTRAL</v>
      </c>
    </row>
    <row r="2958" spans="1:14" hidden="1">
      <c r="A2958" s="39" t="s">
        <v>95</v>
      </c>
      <c r="B2958" s="39" t="s">
        <v>96</v>
      </c>
      <c r="C2958" s="39" t="s">
        <v>74</v>
      </c>
      <c r="D2958" s="43">
        <v>43042</v>
      </c>
      <c r="E2958" s="39" t="s">
        <v>34</v>
      </c>
      <c r="F2958" s="39" t="s">
        <v>53</v>
      </c>
      <c r="G2958" s="39" t="s">
        <v>275</v>
      </c>
      <c r="H2958" s="39" t="s">
        <v>2384</v>
      </c>
      <c r="I2958" s="39" t="s">
        <v>99</v>
      </c>
      <c r="J2958" s="44">
        <v>-12</v>
      </c>
      <c r="K2958" s="39" t="s">
        <v>100</v>
      </c>
      <c r="L2958" s="39" t="s">
        <v>60</v>
      </c>
      <c r="M2958" s="39" t="str">
        <f>+VLOOKUP(C2958/1,Map!A:B,2,FALSE)</f>
        <v>Other Revenue - NSF Check Charge</v>
      </c>
      <c r="N2958" s="39" t="str">
        <f>+VLOOKUP(L2958/1,Map!E:G,3,FALSE)</f>
        <v>KY-CENTRAL</v>
      </c>
    </row>
    <row r="2959" spans="1:14" hidden="1">
      <c r="A2959" s="39" t="s">
        <v>95</v>
      </c>
      <c r="B2959" s="39" t="s">
        <v>96</v>
      </c>
      <c r="C2959" s="39" t="s">
        <v>74</v>
      </c>
      <c r="D2959" s="43">
        <v>43042</v>
      </c>
      <c r="E2959" s="39" t="s">
        <v>34</v>
      </c>
      <c r="F2959" s="39" t="s">
        <v>53</v>
      </c>
      <c r="G2959" s="39" t="s">
        <v>275</v>
      </c>
      <c r="H2959" s="39" t="s">
        <v>2385</v>
      </c>
      <c r="I2959" s="39" t="s">
        <v>99</v>
      </c>
      <c r="J2959" s="44">
        <v>-12</v>
      </c>
      <c r="K2959" s="39" t="s">
        <v>100</v>
      </c>
      <c r="L2959" s="39" t="s">
        <v>60</v>
      </c>
      <c r="M2959" s="39" t="str">
        <f>+VLOOKUP(C2959/1,Map!A:B,2,FALSE)</f>
        <v>Other Revenue - NSF Check Charge</v>
      </c>
      <c r="N2959" s="39" t="str">
        <f>+VLOOKUP(L2959/1,Map!E:G,3,FALSE)</f>
        <v>KY-CENTRAL</v>
      </c>
    </row>
    <row r="2960" spans="1:14" hidden="1">
      <c r="A2960" s="39" t="s">
        <v>95</v>
      </c>
      <c r="B2960" s="39" t="s">
        <v>96</v>
      </c>
      <c r="C2960" s="39" t="s">
        <v>74</v>
      </c>
      <c r="D2960" s="43">
        <v>43042</v>
      </c>
      <c r="E2960" s="39" t="s">
        <v>34</v>
      </c>
      <c r="F2960" s="39" t="s">
        <v>53</v>
      </c>
      <c r="G2960" s="39" t="s">
        <v>275</v>
      </c>
      <c r="H2960" s="39" t="s">
        <v>2386</v>
      </c>
      <c r="I2960" s="39" t="s">
        <v>99</v>
      </c>
      <c r="J2960" s="44">
        <v>-24</v>
      </c>
      <c r="K2960" s="39" t="s">
        <v>100</v>
      </c>
      <c r="L2960" s="39" t="s">
        <v>60</v>
      </c>
      <c r="M2960" s="39" t="str">
        <f>+VLOOKUP(C2960/1,Map!A:B,2,FALSE)</f>
        <v>Other Revenue - NSF Check Charge</v>
      </c>
      <c r="N2960" s="39" t="str">
        <f>+VLOOKUP(L2960/1,Map!E:G,3,FALSE)</f>
        <v>KY-CENTRAL</v>
      </c>
    </row>
    <row r="2961" spans="1:14" hidden="1">
      <c r="A2961" s="39" t="s">
        <v>95</v>
      </c>
      <c r="B2961" s="39" t="s">
        <v>96</v>
      </c>
      <c r="C2961" s="39" t="s">
        <v>74</v>
      </c>
      <c r="D2961" s="43">
        <v>43042</v>
      </c>
      <c r="E2961" s="39" t="s">
        <v>34</v>
      </c>
      <c r="F2961" s="39" t="s">
        <v>53</v>
      </c>
      <c r="G2961" s="39" t="s">
        <v>275</v>
      </c>
      <c r="H2961" s="39" t="s">
        <v>2387</v>
      </c>
      <c r="I2961" s="39" t="s">
        <v>99</v>
      </c>
      <c r="J2961" s="44">
        <v>-72</v>
      </c>
      <c r="K2961" s="39" t="s">
        <v>100</v>
      </c>
      <c r="L2961" s="39" t="s">
        <v>60</v>
      </c>
      <c r="M2961" s="39" t="str">
        <f>+VLOOKUP(C2961/1,Map!A:B,2,FALSE)</f>
        <v>Other Revenue - NSF Check Charge</v>
      </c>
      <c r="N2961" s="39" t="str">
        <f>+VLOOKUP(L2961/1,Map!E:G,3,FALSE)</f>
        <v>KY-CENTRAL</v>
      </c>
    </row>
    <row r="2962" spans="1:14" hidden="1">
      <c r="A2962" s="39" t="s">
        <v>95</v>
      </c>
      <c r="B2962" s="39" t="s">
        <v>96</v>
      </c>
      <c r="C2962" s="39" t="s">
        <v>74</v>
      </c>
      <c r="D2962" s="43">
        <v>43045</v>
      </c>
      <c r="E2962" s="39" t="s">
        <v>34</v>
      </c>
      <c r="F2962" s="39" t="s">
        <v>53</v>
      </c>
      <c r="G2962" s="39" t="s">
        <v>275</v>
      </c>
      <c r="H2962" s="39" t="s">
        <v>2388</v>
      </c>
      <c r="I2962" s="39" t="s">
        <v>99</v>
      </c>
      <c r="J2962" s="44">
        <v>-36</v>
      </c>
      <c r="K2962" s="39" t="s">
        <v>100</v>
      </c>
      <c r="L2962" s="39" t="s">
        <v>60</v>
      </c>
      <c r="M2962" s="39" t="str">
        <f>+VLOOKUP(C2962/1,Map!A:B,2,FALSE)</f>
        <v>Other Revenue - NSF Check Charge</v>
      </c>
      <c r="N2962" s="39" t="str">
        <f>+VLOOKUP(L2962/1,Map!E:G,3,FALSE)</f>
        <v>KY-CENTRAL</v>
      </c>
    </row>
    <row r="2963" spans="1:14" hidden="1">
      <c r="A2963" s="39" t="s">
        <v>95</v>
      </c>
      <c r="B2963" s="39" t="s">
        <v>96</v>
      </c>
      <c r="C2963" s="39" t="s">
        <v>74</v>
      </c>
      <c r="D2963" s="43">
        <v>43045</v>
      </c>
      <c r="E2963" s="39" t="s">
        <v>34</v>
      </c>
      <c r="F2963" s="39" t="s">
        <v>53</v>
      </c>
      <c r="G2963" s="39" t="s">
        <v>275</v>
      </c>
      <c r="H2963" s="39" t="s">
        <v>2388</v>
      </c>
      <c r="I2963" s="39" t="s">
        <v>99</v>
      </c>
      <c r="J2963" s="44">
        <v>-12</v>
      </c>
      <c r="K2963" s="39" t="s">
        <v>100</v>
      </c>
      <c r="L2963" s="39" t="s">
        <v>64</v>
      </c>
      <c r="M2963" s="39" t="str">
        <f>+VLOOKUP(C2963/1,Map!A:B,2,FALSE)</f>
        <v>Other Revenue - NSF Check Charge</v>
      </c>
      <c r="N2963" s="39" t="str">
        <f>+VLOOKUP(L2963/1,Map!E:G,3,FALSE)</f>
        <v>KY-NORTH</v>
      </c>
    </row>
    <row r="2964" spans="1:14" hidden="1">
      <c r="A2964" s="39" t="s">
        <v>95</v>
      </c>
      <c r="B2964" s="39" t="s">
        <v>96</v>
      </c>
      <c r="C2964" s="39" t="s">
        <v>74</v>
      </c>
      <c r="D2964" s="43">
        <v>43045</v>
      </c>
      <c r="E2964" s="39" t="s">
        <v>34</v>
      </c>
      <c r="F2964" s="39" t="s">
        <v>53</v>
      </c>
      <c r="G2964" s="39" t="s">
        <v>275</v>
      </c>
      <c r="H2964" s="39" t="s">
        <v>2389</v>
      </c>
      <c r="I2964" s="39" t="s">
        <v>99</v>
      </c>
      <c r="J2964" s="44">
        <v>-12</v>
      </c>
      <c r="K2964" s="39" t="s">
        <v>100</v>
      </c>
      <c r="L2964" s="39" t="s">
        <v>60</v>
      </c>
      <c r="M2964" s="39" t="str">
        <f>+VLOOKUP(C2964/1,Map!A:B,2,FALSE)</f>
        <v>Other Revenue - NSF Check Charge</v>
      </c>
      <c r="N2964" s="39" t="str">
        <f>+VLOOKUP(L2964/1,Map!E:G,3,FALSE)</f>
        <v>KY-CENTRAL</v>
      </c>
    </row>
    <row r="2965" spans="1:14" hidden="1">
      <c r="A2965" s="39" t="s">
        <v>95</v>
      </c>
      <c r="B2965" s="39" t="s">
        <v>96</v>
      </c>
      <c r="C2965" s="39" t="s">
        <v>74</v>
      </c>
      <c r="D2965" s="43">
        <v>43046</v>
      </c>
      <c r="E2965" s="39" t="s">
        <v>34</v>
      </c>
      <c r="F2965" s="39" t="s">
        <v>53</v>
      </c>
      <c r="G2965" s="39" t="s">
        <v>275</v>
      </c>
      <c r="H2965" s="39" t="s">
        <v>2390</v>
      </c>
      <c r="I2965" s="39" t="s">
        <v>99</v>
      </c>
      <c r="J2965" s="44">
        <v>-24</v>
      </c>
      <c r="K2965" s="39" t="s">
        <v>100</v>
      </c>
      <c r="L2965" s="39" t="s">
        <v>60</v>
      </c>
      <c r="M2965" s="39" t="str">
        <f>+VLOOKUP(C2965/1,Map!A:B,2,FALSE)</f>
        <v>Other Revenue - NSF Check Charge</v>
      </c>
      <c r="N2965" s="39" t="str">
        <f>+VLOOKUP(L2965/1,Map!E:G,3,FALSE)</f>
        <v>KY-CENTRAL</v>
      </c>
    </row>
    <row r="2966" spans="1:14" hidden="1">
      <c r="A2966" s="39" t="s">
        <v>95</v>
      </c>
      <c r="B2966" s="39" t="s">
        <v>96</v>
      </c>
      <c r="C2966" s="39" t="s">
        <v>74</v>
      </c>
      <c r="D2966" s="43">
        <v>43046</v>
      </c>
      <c r="E2966" s="39" t="s">
        <v>34</v>
      </c>
      <c r="F2966" s="39" t="s">
        <v>53</v>
      </c>
      <c r="G2966" s="39" t="s">
        <v>275</v>
      </c>
      <c r="H2966" s="39" t="s">
        <v>2391</v>
      </c>
      <c r="I2966" s="39" t="s">
        <v>99</v>
      </c>
      <c r="J2966" s="44">
        <v>-12</v>
      </c>
      <c r="K2966" s="39" t="s">
        <v>100</v>
      </c>
      <c r="L2966" s="39" t="s">
        <v>60</v>
      </c>
      <c r="M2966" s="39" t="str">
        <f>+VLOOKUP(C2966/1,Map!A:B,2,FALSE)</f>
        <v>Other Revenue - NSF Check Charge</v>
      </c>
      <c r="N2966" s="39" t="str">
        <f>+VLOOKUP(L2966/1,Map!E:G,3,FALSE)</f>
        <v>KY-CENTRAL</v>
      </c>
    </row>
    <row r="2967" spans="1:14" hidden="1">
      <c r="A2967" s="39" t="s">
        <v>95</v>
      </c>
      <c r="B2967" s="39" t="s">
        <v>96</v>
      </c>
      <c r="C2967" s="39" t="s">
        <v>74</v>
      </c>
      <c r="D2967" s="43">
        <v>43047</v>
      </c>
      <c r="E2967" s="39" t="s">
        <v>34</v>
      </c>
      <c r="F2967" s="39" t="s">
        <v>53</v>
      </c>
      <c r="G2967" s="39" t="s">
        <v>275</v>
      </c>
      <c r="H2967" s="39" t="s">
        <v>2392</v>
      </c>
      <c r="I2967" s="39" t="s">
        <v>99</v>
      </c>
      <c r="J2967" s="44">
        <v>-12</v>
      </c>
      <c r="K2967" s="39" t="s">
        <v>100</v>
      </c>
      <c r="L2967" s="39" t="s">
        <v>60</v>
      </c>
      <c r="M2967" s="39" t="str">
        <f>+VLOOKUP(C2967/1,Map!A:B,2,FALSE)</f>
        <v>Other Revenue - NSF Check Charge</v>
      </c>
      <c r="N2967" s="39" t="str">
        <f>+VLOOKUP(L2967/1,Map!E:G,3,FALSE)</f>
        <v>KY-CENTRAL</v>
      </c>
    </row>
    <row r="2968" spans="1:14" hidden="1">
      <c r="A2968" s="39" t="s">
        <v>95</v>
      </c>
      <c r="B2968" s="39" t="s">
        <v>96</v>
      </c>
      <c r="C2968" s="39" t="s">
        <v>74</v>
      </c>
      <c r="D2968" s="43">
        <v>43047</v>
      </c>
      <c r="E2968" s="39" t="s">
        <v>34</v>
      </c>
      <c r="F2968" s="39" t="s">
        <v>53</v>
      </c>
      <c r="G2968" s="39" t="s">
        <v>275</v>
      </c>
      <c r="H2968" s="39" t="s">
        <v>2393</v>
      </c>
      <c r="I2968" s="39" t="s">
        <v>99</v>
      </c>
      <c r="J2968" s="44">
        <v>-24</v>
      </c>
      <c r="K2968" s="39" t="s">
        <v>100</v>
      </c>
      <c r="L2968" s="39" t="s">
        <v>60</v>
      </c>
      <c r="M2968" s="39" t="str">
        <f>+VLOOKUP(C2968/1,Map!A:B,2,FALSE)</f>
        <v>Other Revenue - NSF Check Charge</v>
      </c>
      <c r="N2968" s="39" t="str">
        <f>+VLOOKUP(L2968/1,Map!E:G,3,FALSE)</f>
        <v>KY-CENTRAL</v>
      </c>
    </row>
    <row r="2969" spans="1:14" hidden="1">
      <c r="A2969" s="39" t="s">
        <v>95</v>
      </c>
      <c r="B2969" s="39" t="s">
        <v>96</v>
      </c>
      <c r="C2969" s="39" t="s">
        <v>74</v>
      </c>
      <c r="D2969" s="43">
        <v>43048</v>
      </c>
      <c r="E2969" s="39" t="s">
        <v>34</v>
      </c>
      <c r="F2969" s="39" t="s">
        <v>53</v>
      </c>
      <c r="G2969" s="39" t="s">
        <v>275</v>
      </c>
      <c r="H2969" s="39" t="s">
        <v>2394</v>
      </c>
      <c r="I2969" s="39" t="s">
        <v>99</v>
      </c>
      <c r="J2969" s="44">
        <v>-24</v>
      </c>
      <c r="K2969" s="39" t="s">
        <v>100</v>
      </c>
      <c r="L2969" s="39" t="s">
        <v>60</v>
      </c>
      <c r="M2969" s="39" t="str">
        <f>+VLOOKUP(C2969/1,Map!A:B,2,FALSE)</f>
        <v>Other Revenue - NSF Check Charge</v>
      </c>
      <c r="N2969" s="39" t="str">
        <f>+VLOOKUP(L2969/1,Map!E:G,3,FALSE)</f>
        <v>KY-CENTRAL</v>
      </c>
    </row>
    <row r="2970" spans="1:14" hidden="1">
      <c r="A2970" s="39" t="s">
        <v>95</v>
      </c>
      <c r="B2970" s="39" t="s">
        <v>96</v>
      </c>
      <c r="C2970" s="39" t="s">
        <v>74</v>
      </c>
      <c r="D2970" s="43">
        <v>43048</v>
      </c>
      <c r="E2970" s="39" t="s">
        <v>34</v>
      </c>
      <c r="F2970" s="39" t="s">
        <v>53</v>
      </c>
      <c r="G2970" s="39" t="s">
        <v>275</v>
      </c>
      <c r="H2970" s="39" t="s">
        <v>2395</v>
      </c>
      <c r="I2970" s="39" t="s">
        <v>99</v>
      </c>
      <c r="J2970" s="44">
        <v>-12</v>
      </c>
      <c r="K2970" s="39" t="s">
        <v>100</v>
      </c>
      <c r="L2970" s="39" t="s">
        <v>58</v>
      </c>
      <c r="M2970" s="39" t="str">
        <f>+VLOOKUP(C2970/1,Map!A:B,2,FALSE)</f>
        <v>Other Revenue - NSF Check Charge</v>
      </c>
      <c r="N2970" s="39" t="str">
        <f>+VLOOKUP(L2970/1,Map!E:G,3,FALSE)</f>
        <v>KY-CORPORATE</v>
      </c>
    </row>
    <row r="2971" spans="1:14" hidden="1">
      <c r="A2971" s="39" t="s">
        <v>95</v>
      </c>
      <c r="B2971" s="39" t="s">
        <v>96</v>
      </c>
      <c r="C2971" s="39" t="s">
        <v>74</v>
      </c>
      <c r="D2971" s="43">
        <v>43048</v>
      </c>
      <c r="E2971" s="39" t="s">
        <v>34</v>
      </c>
      <c r="F2971" s="39" t="s">
        <v>53</v>
      </c>
      <c r="G2971" s="39" t="s">
        <v>275</v>
      </c>
      <c r="H2971" s="39" t="s">
        <v>2396</v>
      </c>
      <c r="I2971" s="39" t="s">
        <v>99</v>
      </c>
      <c r="J2971" s="44">
        <v>-12</v>
      </c>
      <c r="K2971" s="39" t="s">
        <v>100</v>
      </c>
      <c r="L2971" s="39" t="s">
        <v>64</v>
      </c>
      <c r="M2971" s="39" t="str">
        <f>+VLOOKUP(C2971/1,Map!A:B,2,FALSE)</f>
        <v>Other Revenue - NSF Check Charge</v>
      </c>
      <c r="N2971" s="39" t="str">
        <f>+VLOOKUP(L2971/1,Map!E:G,3,FALSE)</f>
        <v>KY-NORTH</v>
      </c>
    </row>
    <row r="2972" spans="1:14" hidden="1">
      <c r="A2972" s="39" t="s">
        <v>95</v>
      </c>
      <c r="B2972" s="39" t="s">
        <v>96</v>
      </c>
      <c r="C2972" s="39" t="s">
        <v>74</v>
      </c>
      <c r="D2972" s="43">
        <v>43048</v>
      </c>
      <c r="E2972" s="39" t="s">
        <v>34</v>
      </c>
      <c r="F2972" s="39" t="s">
        <v>53</v>
      </c>
      <c r="G2972" s="39" t="s">
        <v>275</v>
      </c>
      <c r="H2972" s="39" t="s">
        <v>2397</v>
      </c>
      <c r="I2972" s="39" t="s">
        <v>99</v>
      </c>
      <c r="J2972" s="44">
        <v>-24</v>
      </c>
      <c r="K2972" s="39" t="s">
        <v>100</v>
      </c>
      <c r="L2972" s="39" t="s">
        <v>60</v>
      </c>
      <c r="M2972" s="39" t="str">
        <f>+VLOOKUP(C2972/1,Map!A:B,2,FALSE)</f>
        <v>Other Revenue - NSF Check Charge</v>
      </c>
      <c r="N2972" s="39" t="str">
        <f>+VLOOKUP(L2972/1,Map!E:G,3,FALSE)</f>
        <v>KY-CENTRAL</v>
      </c>
    </row>
    <row r="2973" spans="1:14" hidden="1">
      <c r="A2973" s="39" t="s">
        <v>95</v>
      </c>
      <c r="B2973" s="39" t="s">
        <v>96</v>
      </c>
      <c r="C2973" s="39" t="s">
        <v>74</v>
      </c>
      <c r="D2973" s="43">
        <v>43048</v>
      </c>
      <c r="E2973" s="39" t="s">
        <v>34</v>
      </c>
      <c r="F2973" s="39" t="s">
        <v>53</v>
      </c>
      <c r="G2973" s="39" t="s">
        <v>275</v>
      </c>
      <c r="H2973" s="39" t="s">
        <v>2398</v>
      </c>
      <c r="I2973" s="39" t="s">
        <v>99</v>
      </c>
      <c r="J2973" s="44">
        <v>-12</v>
      </c>
      <c r="K2973" s="39" t="s">
        <v>100</v>
      </c>
      <c r="L2973" s="39" t="s">
        <v>60</v>
      </c>
      <c r="M2973" s="39" t="str">
        <f>+VLOOKUP(C2973/1,Map!A:B,2,FALSE)</f>
        <v>Other Revenue - NSF Check Charge</v>
      </c>
      <c r="N2973" s="39" t="str">
        <f>+VLOOKUP(L2973/1,Map!E:G,3,FALSE)</f>
        <v>KY-CENTRAL</v>
      </c>
    </row>
    <row r="2974" spans="1:14" hidden="1">
      <c r="A2974" s="39" t="s">
        <v>95</v>
      </c>
      <c r="B2974" s="39" t="s">
        <v>96</v>
      </c>
      <c r="C2974" s="39" t="s">
        <v>74</v>
      </c>
      <c r="D2974" s="43">
        <v>43048</v>
      </c>
      <c r="E2974" s="39" t="s">
        <v>34</v>
      </c>
      <c r="F2974" s="39" t="s">
        <v>53</v>
      </c>
      <c r="G2974" s="39" t="s">
        <v>275</v>
      </c>
      <c r="H2974" s="39" t="s">
        <v>2399</v>
      </c>
      <c r="I2974" s="39" t="s">
        <v>99</v>
      </c>
      <c r="J2974" s="44">
        <v>-96</v>
      </c>
      <c r="K2974" s="39" t="s">
        <v>100</v>
      </c>
      <c r="L2974" s="39" t="s">
        <v>60</v>
      </c>
      <c r="M2974" s="39" t="str">
        <f>+VLOOKUP(C2974/1,Map!A:B,2,FALSE)</f>
        <v>Other Revenue - NSF Check Charge</v>
      </c>
      <c r="N2974" s="39" t="str">
        <f>+VLOOKUP(L2974/1,Map!E:G,3,FALSE)</f>
        <v>KY-CENTRAL</v>
      </c>
    </row>
    <row r="2975" spans="1:14" hidden="1">
      <c r="A2975" s="39" t="s">
        <v>95</v>
      </c>
      <c r="B2975" s="39" t="s">
        <v>96</v>
      </c>
      <c r="C2975" s="39" t="s">
        <v>74</v>
      </c>
      <c r="D2975" s="43">
        <v>43049</v>
      </c>
      <c r="E2975" s="39" t="s">
        <v>34</v>
      </c>
      <c r="F2975" s="39" t="s">
        <v>53</v>
      </c>
      <c r="G2975" s="39" t="s">
        <v>275</v>
      </c>
      <c r="H2975" s="39" t="s">
        <v>2400</v>
      </c>
      <c r="I2975" s="39" t="s">
        <v>99</v>
      </c>
      <c r="J2975" s="44">
        <v>-12</v>
      </c>
      <c r="K2975" s="39" t="s">
        <v>100</v>
      </c>
      <c r="L2975" s="39" t="s">
        <v>60</v>
      </c>
      <c r="M2975" s="39" t="str">
        <f>+VLOOKUP(C2975/1,Map!A:B,2,FALSE)</f>
        <v>Other Revenue - NSF Check Charge</v>
      </c>
      <c r="N2975" s="39" t="str">
        <f>+VLOOKUP(L2975/1,Map!E:G,3,FALSE)</f>
        <v>KY-CENTRAL</v>
      </c>
    </row>
    <row r="2976" spans="1:14" hidden="1">
      <c r="A2976" s="39" t="s">
        <v>95</v>
      </c>
      <c r="B2976" s="39" t="s">
        <v>96</v>
      </c>
      <c r="C2976" s="39" t="s">
        <v>74</v>
      </c>
      <c r="D2976" s="43">
        <v>43049</v>
      </c>
      <c r="E2976" s="39" t="s">
        <v>34</v>
      </c>
      <c r="F2976" s="39" t="s">
        <v>53</v>
      </c>
      <c r="G2976" s="39" t="s">
        <v>275</v>
      </c>
      <c r="H2976" s="39" t="s">
        <v>2401</v>
      </c>
      <c r="I2976" s="39" t="s">
        <v>99</v>
      </c>
      <c r="J2976" s="44">
        <v>-12</v>
      </c>
      <c r="K2976" s="39" t="s">
        <v>100</v>
      </c>
      <c r="L2976" s="39" t="s">
        <v>60</v>
      </c>
      <c r="M2976" s="39" t="str">
        <f>+VLOOKUP(C2976/1,Map!A:B,2,FALSE)</f>
        <v>Other Revenue - NSF Check Charge</v>
      </c>
      <c r="N2976" s="39" t="str">
        <f>+VLOOKUP(L2976/1,Map!E:G,3,FALSE)</f>
        <v>KY-CENTRAL</v>
      </c>
    </row>
    <row r="2977" spans="1:14" hidden="1">
      <c r="A2977" s="39" t="s">
        <v>95</v>
      </c>
      <c r="B2977" s="39" t="s">
        <v>96</v>
      </c>
      <c r="C2977" s="39" t="s">
        <v>74</v>
      </c>
      <c r="D2977" s="43">
        <v>43049</v>
      </c>
      <c r="E2977" s="39" t="s">
        <v>34</v>
      </c>
      <c r="F2977" s="39" t="s">
        <v>53</v>
      </c>
      <c r="G2977" s="39" t="s">
        <v>275</v>
      </c>
      <c r="H2977" s="39" t="s">
        <v>2402</v>
      </c>
      <c r="I2977" s="39" t="s">
        <v>99</v>
      </c>
      <c r="J2977" s="44">
        <v>-12</v>
      </c>
      <c r="K2977" s="39" t="s">
        <v>100</v>
      </c>
      <c r="L2977" s="39" t="s">
        <v>60</v>
      </c>
      <c r="M2977" s="39" t="str">
        <f>+VLOOKUP(C2977/1,Map!A:B,2,FALSE)</f>
        <v>Other Revenue - NSF Check Charge</v>
      </c>
      <c r="N2977" s="39" t="str">
        <f>+VLOOKUP(L2977/1,Map!E:G,3,FALSE)</f>
        <v>KY-CENTRAL</v>
      </c>
    </row>
    <row r="2978" spans="1:14" hidden="1">
      <c r="A2978" s="39" t="s">
        <v>95</v>
      </c>
      <c r="B2978" s="39" t="s">
        <v>96</v>
      </c>
      <c r="C2978" s="39" t="s">
        <v>74</v>
      </c>
      <c r="D2978" s="43">
        <v>43050</v>
      </c>
      <c r="E2978" s="39" t="s">
        <v>34</v>
      </c>
      <c r="F2978" s="39" t="s">
        <v>53</v>
      </c>
      <c r="G2978" s="39" t="s">
        <v>275</v>
      </c>
      <c r="H2978" s="39" t="s">
        <v>2403</v>
      </c>
      <c r="I2978" s="39" t="s">
        <v>99</v>
      </c>
      <c r="J2978" s="44">
        <v>-24</v>
      </c>
      <c r="K2978" s="39" t="s">
        <v>100</v>
      </c>
      <c r="L2978" s="39" t="s">
        <v>60</v>
      </c>
      <c r="M2978" s="39" t="str">
        <f>+VLOOKUP(C2978/1,Map!A:B,2,FALSE)</f>
        <v>Other Revenue - NSF Check Charge</v>
      </c>
      <c r="N2978" s="39" t="str">
        <f>+VLOOKUP(L2978/1,Map!E:G,3,FALSE)</f>
        <v>KY-CENTRAL</v>
      </c>
    </row>
    <row r="2979" spans="1:14" hidden="1">
      <c r="A2979" s="39" t="s">
        <v>95</v>
      </c>
      <c r="B2979" s="39" t="s">
        <v>96</v>
      </c>
      <c r="C2979" s="39" t="s">
        <v>74</v>
      </c>
      <c r="D2979" s="43">
        <v>43052</v>
      </c>
      <c r="E2979" s="39" t="s">
        <v>34</v>
      </c>
      <c r="F2979" s="39" t="s">
        <v>53</v>
      </c>
      <c r="G2979" s="39" t="s">
        <v>275</v>
      </c>
      <c r="H2979" s="39" t="s">
        <v>2404</v>
      </c>
      <c r="I2979" s="39" t="s">
        <v>99</v>
      </c>
      <c r="J2979" s="44">
        <v>-12</v>
      </c>
      <c r="K2979" s="39" t="s">
        <v>100</v>
      </c>
      <c r="L2979" s="39" t="s">
        <v>64</v>
      </c>
      <c r="M2979" s="39" t="str">
        <f>+VLOOKUP(C2979/1,Map!A:B,2,FALSE)</f>
        <v>Other Revenue - NSF Check Charge</v>
      </c>
      <c r="N2979" s="39" t="str">
        <f>+VLOOKUP(L2979/1,Map!E:G,3,FALSE)</f>
        <v>KY-NORTH</v>
      </c>
    </row>
    <row r="2980" spans="1:14" hidden="1">
      <c r="A2980" s="39" t="s">
        <v>95</v>
      </c>
      <c r="B2980" s="39" t="s">
        <v>96</v>
      </c>
      <c r="C2980" s="39" t="s">
        <v>74</v>
      </c>
      <c r="D2980" s="43">
        <v>43052</v>
      </c>
      <c r="E2980" s="39" t="s">
        <v>34</v>
      </c>
      <c r="F2980" s="39" t="s">
        <v>53</v>
      </c>
      <c r="G2980" s="39" t="s">
        <v>275</v>
      </c>
      <c r="H2980" s="39" t="s">
        <v>2404</v>
      </c>
      <c r="I2980" s="39" t="s">
        <v>99</v>
      </c>
      <c r="J2980" s="44">
        <v>-24</v>
      </c>
      <c r="K2980" s="39" t="s">
        <v>100</v>
      </c>
      <c r="L2980" s="39" t="s">
        <v>60</v>
      </c>
      <c r="M2980" s="39" t="str">
        <f>+VLOOKUP(C2980/1,Map!A:B,2,FALSE)</f>
        <v>Other Revenue - NSF Check Charge</v>
      </c>
      <c r="N2980" s="39" t="str">
        <f>+VLOOKUP(L2980/1,Map!E:G,3,FALSE)</f>
        <v>KY-CENTRAL</v>
      </c>
    </row>
    <row r="2981" spans="1:14" hidden="1">
      <c r="A2981" s="39" t="s">
        <v>95</v>
      </c>
      <c r="B2981" s="39" t="s">
        <v>96</v>
      </c>
      <c r="C2981" s="39" t="s">
        <v>74</v>
      </c>
      <c r="D2981" s="43">
        <v>43052</v>
      </c>
      <c r="E2981" s="39" t="s">
        <v>34</v>
      </c>
      <c r="F2981" s="39" t="s">
        <v>53</v>
      </c>
      <c r="G2981" s="39" t="s">
        <v>275</v>
      </c>
      <c r="H2981" s="39" t="s">
        <v>2405</v>
      </c>
      <c r="I2981" s="39" t="s">
        <v>99</v>
      </c>
      <c r="J2981" s="44">
        <v>-12</v>
      </c>
      <c r="K2981" s="39" t="s">
        <v>100</v>
      </c>
      <c r="L2981" s="39" t="s">
        <v>60</v>
      </c>
      <c r="M2981" s="39" t="str">
        <f>+VLOOKUP(C2981/1,Map!A:B,2,FALSE)</f>
        <v>Other Revenue - NSF Check Charge</v>
      </c>
      <c r="N2981" s="39" t="str">
        <f>+VLOOKUP(L2981/1,Map!E:G,3,FALSE)</f>
        <v>KY-CENTRAL</v>
      </c>
    </row>
    <row r="2982" spans="1:14" hidden="1">
      <c r="A2982" s="39" t="s">
        <v>95</v>
      </c>
      <c r="B2982" s="39" t="s">
        <v>96</v>
      </c>
      <c r="C2982" s="39" t="s">
        <v>74</v>
      </c>
      <c r="D2982" s="43">
        <v>43052</v>
      </c>
      <c r="E2982" s="39" t="s">
        <v>34</v>
      </c>
      <c r="F2982" s="39" t="s">
        <v>53</v>
      </c>
      <c r="G2982" s="39" t="s">
        <v>275</v>
      </c>
      <c r="H2982" s="39" t="s">
        <v>2405</v>
      </c>
      <c r="I2982" s="39" t="s">
        <v>99</v>
      </c>
      <c r="J2982" s="44">
        <v>-12</v>
      </c>
      <c r="K2982" s="39" t="s">
        <v>100</v>
      </c>
      <c r="L2982" s="39" t="s">
        <v>58</v>
      </c>
      <c r="M2982" s="39" t="str">
        <f>+VLOOKUP(C2982/1,Map!A:B,2,FALSE)</f>
        <v>Other Revenue - NSF Check Charge</v>
      </c>
      <c r="N2982" s="39" t="str">
        <f>+VLOOKUP(L2982/1,Map!E:G,3,FALSE)</f>
        <v>KY-CORPORATE</v>
      </c>
    </row>
    <row r="2983" spans="1:14" hidden="1">
      <c r="A2983" s="39" t="s">
        <v>95</v>
      </c>
      <c r="B2983" s="39" t="s">
        <v>96</v>
      </c>
      <c r="C2983" s="39" t="s">
        <v>74</v>
      </c>
      <c r="D2983" s="43">
        <v>43052</v>
      </c>
      <c r="E2983" s="39" t="s">
        <v>34</v>
      </c>
      <c r="F2983" s="39" t="s">
        <v>53</v>
      </c>
      <c r="G2983" s="39" t="s">
        <v>275</v>
      </c>
      <c r="H2983" s="39" t="s">
        <v>2406</v>
      </c>
      <c r="I2983" s="39" t="s">
        <v>99</v>
      </c>
      <c r="J2983" s="44">
        <v>-12</v>
      </c>
      <c r="K2983" s="39" t="s">
        <v>100</v>
      </c>
      <c r="L2983" s="39" t="s">
        <v>64</v>
      </c>
      <c r="M2983" s="39" t="str">
        <f>+VLOOKUP(C2983/1,Map!A:B,2,FALSE)</f>
        <v>Other Revenue - NSF Check Charge</v>
      </c>
      <c r="N2983" s="39" t="str">
        <f>+VLOOKUP(L2983/1,Map!E:G,3,FALSE)</f>
        <v>KY-NORTH</v>
      </c>
    </row>
    <row r="2984" spans="1:14" hidden="1">
      <c r="A2984" s="39" t="s">
        <v>95</v>
      </c>
      <c r="B2984" s="39" t="s">
        <v>96</v>
      </c>
      <c r="C2984" s="39" t="s">
        <v>74</v>
      </c>
      <c r="D2984" s="43">
        <v>43052</v>
      </c>
      <c r="E2984" s="39" t="s">
        <v>34</v>
      </c>
      <c r="F2984" s="39" t="s">
        <v>53</v>
      </c>
      <c r="G2984" s="39" t="s">
        <v>275</v>
      </c>
      <c r="H2984" s="39" t="s">
        <v>2406</v>
      </c>
      <c r="I2984" s="39" t="s">
        <v>99</v>
      </c>
      <c r="J2984" s="44">
        <v>-60</v>
      </c>
      <c r="K2984" s="39" t="s">
        <v>100</v>
      </c>
      <c r="L2984" s="39" t="s">
        <v>60</v>
      </c>
      <c r="M2984" s="39" t="str">
        <f>+VLOOKUP(C2984/1,Map!A:B,2,FALSE)</f>
        <v>Other Revenue - NSF Check Charge</v>
      </c>
      <c r="N2984" s="39" t="str">
        <f>+VLOOKUP(L2984/1,Map!E:G,3,FALSE)</f>
        <v>KY-CENTRAL</v>
      </c>
    </row>
    <row r="2985" spans="1:14" hidden="1">
      <c r="A2985" s="39" t="s">
        <v>95</v>
      </c>
      <c r="B2985" s="39" t="s">
        <v>96</v>
      </c>
      <c r="C2985" s="39" t="s">
        <v>74</v>
      </c>
      <c r="D2985" s="43">
        <v>43053</v>
      </c>
      <c r="E2985" s="39" t="s">
        <v>34</v>
      </c>
      <c r="F2985" s="39" t="s">
        <v>53</v>
      </c>
      <c r="G2985" s="39" t="s">
        <v>275</v>
      </c>
      <c r="H2985" s="39" t="s">
        <v>2407</v>
      </c>
      <c r="I2985" s="39" t="s">
        <v>99</v>
      </c>
      <c r="J2985" s="44">
        <v>-12</v>
      </c>
      <c r="K2985" s="39" t="s">
        <v>100</v>
      </c>
      <c r="L2985" s="39" t="s">
        <v>60</v>
      </c>
      <c r="M2985" s="39" t="str">
        <f>+VLOOKUP(C2985/1,Map!A:B,2,FALSE)</f>
        <v>Other Revenue - NSF Check Charge</v>
      </c>
      <c r="N2985" s="39" t="str">
        <f>+VLOOKUP(L2985/1,Map!E:G,3,FALSE)</f>
        <v>KY-CENTRAL</v>
      </c>
    </row>
    <row r="2986" spans="1:14" hidden="1">
      <c r="A2986" s="39" t="s">
        <v>95</v>
      </c>
      <c r="B2986" s="39" t="s">
        <v>96</v>
      </c>
      <c r="C2986" s="39" t="s">
        <v>74</v>
      </c>
      <c r="D2986" s="43">
        <v>43053</v>
      </c>
      <c r="E2986" s="39" t="s">
        <v>34</v>
      </c>
      <c r="F2986" s="39" t="s">
        <v>53</v>
      </c>
      <c r="G2986" s="39" t="s">
        <v>275</v>
      </c>
      <c r="H2986" s="39" t="s">
        <v>2408</v>
      </c>
      <c r="I2986" s="39" t="s">
        <v>99</v>
      </c>
      <c r="J2986" s="44">
        <v>-24</v>
      </c>
      <c r="K2986" s="39" t="s">
        <v>100</v>
      </c>
      <c r="L2986" s="39" t="s">
        <v>60</v>
      </c>
      <c r="M2986" s="39" t="str">
        <f>+VLOOKUP(C2986/1,Map!A:B,2,FALSE)</f>
        <v>Other Revenue - NSF Check Charge</v>
      </c>
      <c r="N2986" s="39" t="str">
        <f>+VLOOKUP(L2986/1,Map!E:G,3,FALSE)</f>
        <v>KY-CENTRAL</v>
      </c>
    </row>
    <row r="2987" spans="1:14" hidden="1">
      <c r="A2987" s="39" t="s">
        <v>95</v>
      </c>
      <c r="B2987" s="39" t="s">
        <v>96</v>
      </c>
      <c r="C2987" s="39" t="s">
        <v>74</v>
      </c>
      <c r="D2987" s="43">
        <v>43053</v>
      </c>
      <c r="E2987" s="39" t="s">
        <v>34</v>
      </c>
      <c r="F2987" s="39" t="s">
        <v>53</v>
      </c>
      <c r="G2987" s="39" t="s">
        <v>275</v>
      </c>
      <c r="H2987" s="39" t="s">
        <v>2409</v>
      </c>
      <c r="I2987" s="39" t="s">
        <v>99</v>
      </c>
      <c r="J2987" s="44">
        <v>-48</v>
      </c>
      <c r="K2987" s="39" t="s">
        <v>100</v>
      </c>
      <c r="L2987" s="39" t="s">
        <v>60</v>
      </c>
      <c r="M2987" s="39" t="str">
        <f>+VLOOKUP(C2987/1,Map!A:B,2,FALSE)</f>
        <v>Other Revenue - NSF Check Charge</v>
      </c>
      <c r="N2987" s="39" t="str">
        <f>+VLOOKUP(L2987/1,Map!E:G,3,FALSE)</f>
        <v>KY-CENTRAL</v>
      </c>
    </row>
    <row r="2988" spans="1:14" hidden="1">
      <c r="A2988" s="39" t="s">
        <v>95</v>
      </c>
      <c r="B2988" s="39" t="s">
        <v>96</v>
      </c>
      <c r="C2988" s="39" t="s">
        <v>74</v>
      </c>
      <c r="D2988" s="43">
        <v>43053</v>
      </c>
      <c r="E2988" s="39" t="s">
        <v>34</v>
      </c>
      <c r="F2988" s="39" t="s">
        <v>53</v>
      </c>
      <c r="G2988" s="39" t="s">
        <v>275</v>
      </c>
      <c r="H2988" s="39" t="s">
        <v>2410</v>
      </c>
      <c r="I2988" s="39" t="s">
        <v>99</v>
      </c>
      <c r="J2988" s="44">
        <v>-12</v>
      </c>
      <c r="K2988" s="39" t="s">
        <v>100</v>
      </c>
      <c r="L2988" s="39" t="s">
        <v>60</v>
      </c>
      <c r="M2988" s="39" t="str">
        <f>+VLOOKUP(C2988/1,Map!A:B,2,FALSE)</f>
        <v>Other Revenue - NSF Check Charge</v>
      </c>
      <c r="N2988" s="39" t="str">
        <f>+VLOOKUP(L2988/1,Map!E:G,3,FALSE)</f>
        <v>KY-CENTRAL</v>
      </c>
    </row>
    <row r="2989" spans="1:14" hidden="1">
      <c r="A2989" s="39" t="s">
        <v>95</v>
      </c>
      <c r="B2989" s="39" t="s">
        <v>96</v>
      </c>
      <c r="C2989" s="39" t="s">
        <v>74</v>
      </c>
      <c r="D2989" s="43">
        <v>43053</v>
      </c>
      <c r="E2989" s="39" t="s">
        <v>34</v>
      </c>
      <c r="F2989" s="39" t="s">
        <v>53</v>
      </c>
      <c r="G2989" s="39" t="s">
        <v>275</v>
      </c>
      <c r="H2989" s="39" t="s">
        <v>2411</v>
      </c>
      <c r="I2989" s="39" t="s">
        <v>99</v>
      </c>
      <c r="J2989" s="44">
        <v>-36</v>
      </c>
      <c r="K2989" s="39" t="s">
        <v>100</v>
      </c>
      <c r="L2989" s="39" t="s">
        <v>60</v>
      </c>
      <c r="M2989" s="39" t="str">
        <f>+VLOOKUP(C2989/1,Map!A:B,2,FALSE)</f>
        <v>Other Revenue - NSF Check Charge</v>
      </c>
      <c r="N2989" s="39" t="str">
        <f>+VLOOKUP(L2989/1,Map!E:G,3,FALSE)</f>
        <v>KY-CENTRAL</v>
      </c>
    </row>
    <row r="2990" spans="1:14" hidden="1">
      <c r="A2990" s="39" t="s">
        <v>95</v>
      </c>
      <c r="B2990" s="39" t="s">
        <v>96</v>
      </c>
      <c r="C2990" s="39" t="s">
        <v>74</v>
      </c>
      <c r="D2990" s="43">
        <v>43054</v>
      </c>
      <c r="E2990" s="39" t="s">
        <v>34</v>
      </c>
      <c r="F2990" s="39" t="s">
        <v>53</v>
      </c>
      <c r="G2990" s="39" t="s">
        <v>275</v>
      </c>
      <c r="H2990" s="39" t="s">
        <v>2412</v>
      </c>
      <c r="I2990" s="39" t="s">
        <v>99</v>
      </c>
      <c r="J2990" s="44">
        <v>-12</v>
      </c>
      <c r="K2990" s="39" t="s">
        <v>100</v>
      </c>
      <c r="L2990" s="39" t="s">
        <v>64</v>
      </c>
      <c r="M2990" s="39" t="str">
        <f>+VLOOKUP(C2990/1,Map!A:B,2,FALSE)</f>
        <v>Other Revenue - NSF Check Charge</v>
      </c>
      <c r="N2990" s="39" t="str">
        <f>+VLOOKUP(L2990/1,Map!E:G,3,FALSE)</f>
        <v>KY-NORTH</v>
      </c>
    </row>
    <row r="2991" spans="1:14" hidden="1">
      <c r="A2991" s="39" t="s">
        <v>95</v>
      </c>
      <c r="B2991" s="39" t="s">
        <v>96</v>
      </c>
      <c r="C2991" s="39" t="s">
        <v>74</v>
      </c>
      <c r="D2991" s="43">
        <v>43054</v>
      </c>
      <c r="E2991" s="39" t="s">
        <v>34</v>
      </c>
      <c r="F2991" s="39" t="s">
        <v>53</v>
      </c>
      <c r="G2991" s="39" t="s">
        <v>275</v>
      </c>
      <c r="H2991" s="39" t="s">
        <v>2413</v>
      </c>
      <c r="I2991" s="39" t="s">
        <v>99</v>
      </c>
      <c r="J2991" s="44">
        <v>-48</v>
      </c>
      <c r="K2991" s="39" t="s">
        <v>100</v>
      </c>
      <c r="L2991" s="39" t="s">
        <v>60</v>
      </c>
      <c r="M2991" s="39" t="str">
        <f>+VLOOKUP(C2991/1,Map!A:B,2,FALSE)</f>
        <v>Other Revenue - NSF Check Charge</v>
      </c>
      <c r="N2991" s="39" t="str">
        <f>+VLOOKUP(L2991/1,Map!E:G,3,FALSE)</f>
        <v>KY-CENTRAL</v>
      </c>
    </row>
    <row r="2992" spans="1:14" hidden="1">
      <c r="A2992" s="39" t="s">
        <v>95</v>
      </c>
      <c r="B2992" s="39" t="s">
        <v>96</v>
      </c>
      <c r="C2992" s="39" t="s">
        <v>74</v>
      </c>
      <c r="D2992" s="43">
        <v>43055</v>
      </c>
      <c r="E2992" s="39" t="s">
        <v>34</v>
      </c>
      <c r="F2992" s="39" t="s">
        <v>53</v>
      </c>
      <c r="G2992" s="39" t="s">
        <v>275</v>
      </c>
      <c r="H2992" s="39" t="s">
        <v>2414</v>
      </c>
      <c r="I2992" s="39" t="s">
        <v>99</v>
      </c>
      <c r="J2992" s="44">
        <v>-12</v>
      </c>
      <c r="K2992" s="39" t="s">
        <v>100</v>
      </c>
      <c r="L2992" s="39" t="s">
        <v>60</v>
      </c>
      <c r="M2992" s="39" t="str">
        <f>+VLOOKUP(C2992/1,Map!A:B,2,FALSE)</f>
        <v>Other Revenue - NSF Check Charge</v>
      </c>
      <c r="N2992" s="39" t="str">
        <f>+VLOOKUP(L2992/1,Map!E:G,3,FALSE)</f>
        <v>KY-CENTRAL</v>
      </c>
    </row>
    <row r="2993" spans="1:14" hidden="1">
      <c r="A2993" s="39" t="s">
        <v>95</v>
      </c>
      <c r="B2993" s="39" t="s">
        <v>96</v>
      </c>
      <c r="C2993" s="39" t="s">
        <v>74</v>
      </c>
      <c r="D2993" s="43">
        <v>43055</v>
      </c>
      <c r="E2993" s="39" t="s">
        <v>34</v>
      </c>
      <c r="F2993" s="39" t="s">
        <v>53</v>
      </c>
      <c r="G2993" s="39" t="s">
        <v>275</v>
      </c>
      <c r="H2993" s="39" t="s">
        <v>2415</v>
      </c>
      <c r="I2993" s="39" t="s">
        <v>99</v>
      </c>
      <c r="J2993" s="44">
        <v>-12</v>
      </c>
      <c r="K2993" s="39" t="s">
        <v>100</v>
      </c>
      <c r="L2993" s="39" t="s">
        <v>58</v>
      </c>
      <c r="M2993" s="39" t="str">
        <f>+VLOOKUP(C2993/1,Map!A:B,2,FALSE)</f>
        <v>Other Revenue - NSF Check Charge</v>
      </c>
      <c r="N2993" s="39" t="str">
        <f>+VLOOKUP(L2993/1,Map!E:G,3,FALSE)</f>
        <v>KY-CORPORATE</v>
      </c>
    </row>
    <row r="2994" spans="1:14" hidden="1">
      <c r="A2994" s="39" t="s">
        <v>95</v>
      </c>
      <c r="B2994" s="39" t="s">
        <v>96</v>
      </c>
      <c r="C2994" s="39" t="s">
        <v>74</v>
      </c>
      <c r="D2994" s="43">
        <v>43055</v>
      </c>
      <c r="E2994" s="39" t="s">
        <v>34</v>
      </c>
      <c r="F2994" s="39" t="s">
        <v>53</v>
      </c>
      <c r="G2994" s="39" t="s">
        <v>275</v>
      </c>
      <c r="H2994" s="39" t="s">
        <v>2416</v>
      </c>
      <c r="I2994" s="39" t="s">
        <v>99</v>
      </c>
      <c r="J2994" s="44">
        <v>-36</v>
      </c>
      <c r="K2994" s="39" t="s">
        <v>100</v>
      </c>
      <c r="L2994" s="39" t="s">
        <v>60</v>
      </c>
      <c r="M2994" s="39" t="str">
        <f>+VLOOKUP(C2994/1,Map!A:B,2,FALSE)</f>
        <v>Other Revenue - NSF Check Charge</v>
      </c>
      <c r="N2994" s="39" t="str">
        <f>+VLOOKUP(L2994/1,Map!E:G,3,FALSE)</f>
        <v>KY-CENTRAL</v>
      </c>
    </row>
    <row r="2995" spans="1:14" hidden="1">
      <c r="A2995" s="39" t="s">
        <v>95</v>
      </c>
      <c r="B2995" s="39" t="s">
        <v>96</v>
      </c>
      <c r="C2995" s="39" t="s">
        <v>74</v>
      </c>
      <c r="D2995" s="43">
        <v>43055</v>
      </c>
      <c r="E2995" s="39" t="s">
        <v>34</v>
      </c>
      <c r="F2995" s="39" t="s">
        <v>53</v>
      </c>
      <c r="G2995" s="39" t="s">
        <v>275</v>
      </c>
      <c r="H2995" s="39" t="s">
        <v>2417</v>
      </c>
      <c r="I2995" s="39" t="s">
        <v>99</v>
      </c>
      <c r="J2995" s="44">
        <v>-24</v>
      </c>
      <c r="K2995" s="39" t="s">
        <v>100</v>
      </c>
      <c r="L2995" s="39" t="s">
        <v>60</v>
      </c>
      <c r="M2995" s="39" t="str">
        <f>+VLOOKUP(C2995/1,Map!A:B,2,FALSE)</f>
        <v>Other Revenue - NSF Check Charge</v>
      </c>
      <c r="N2995" s="39" t="str">
        <f>+VLOOKUP(L2995/1,Map!E:G,3,FALSE)</f>
        <v>KY-CENTRAL</v>
      </c>
    </row>
    <row r="2996" spans="1:14" hidden="1">
      <c r="A2996" s="39" t="s">
        <v>95</v>
      </c>
      <c r="B2996" s="39" t="s">
        <v>96</v>
      </c>
      <c r="C2996" s="39" t="s">
        <v>74</v>
      </c>
      <c r="D2996" s="43">
        <v>43055</v>
      </c>
      <c r="E2996" s="39" t="s">
        <v>34</v>
      </c>
      <c r="F2996" s="39" t="s">
        <v>53</v>
      </c>
      <c r="G2996" s="39" t="s">
        <v>275</v>
      </c>
      <c r="H2996" s="39" t="s">
        <v>2418</v>
      </c>
      <c r="I2996" s="39" t="s">
        <v>99</v>
      </c>
      <c r="J2996" s="44">
        <v>-12</v>
      </c>
      <c r="K2996" s="39" t="s">
        <v>100</v>
      </c>
      <c r="L2996" s="39" t="s">
        <v>60</v>
      </c>
      <c r="M2996" s="39" t="str">
        <f>+VLOOKUP(C2996/1,Map!A:B,2,FALSE)</f>
        <v>Other Revenue - NSF Check Charge</v>
      </c>
      <c r="N2996" s="39" t="str">
        <f>+VLOOKUP(L2996/1,Map!E:G,3,FALSE)</f>
        <v>KY-CENTRAL</v>
      </c>
    </row>
    <row r="2997" spans="1:14" hidden="1">
      <c r="A2997" s="39" t="s">
        <v>95</v>
      </c>
      <c r="B2997" s="39" t="s">
        <v>96</v>
      </c>
      <c r="C2997" s="39" t="s">
        <v>74</v>
      </c>
      <c r="D2997" s="43">
        <v>43056</v>
      </c>
      <c r="E2997" s="39" t="s">
        <v>34</v>
      </c>
      <c r="F2997" s="39" t="s">
        <v>53</v>
      </c>
      <c r="G2997" s="39" t="s">
        <v>275</v>
      </c>
      <c r="H2997" s="39" t="s">
        <v>2419</v>
      </c>
      <c r="I2997" s="39" t="s">
        <v>99</v>
      </c>
      <c r="J2997" s="44">
        <v>-84</v>
      </c>
      <c r="K2997" s="39" t="s">
        <v>100</v>
      </c>
      <c r="L2997" s="39" t="s">
        <v>60</v>
      </c>
      <c r="M2997" s="39" t="str">
        <f>+VLOOKUP(C2997/1,Map!A:B,2,FALSE)</f>
        <v>Other Revenue - NSF Check Charge</v>
      </c>
      <c r="N2997" s="39" t="str">
        <f>+VLOOKUP(L2997/1,Map!E:G,3,FALSE)</f>
        <v>KY-CENTRAL</v>
      </c>
    </row>
    <row r="2998" spans="1:14" hidden="1">
      <c r="A2998" s="39" t="s">
        <v>95</v>
      </c>
      <c r="B2998" s="39" t="s">
        <v>96</v>
      </c>
      <c r="C2998" s="39" t="s">
        <v>74</v>
      </c>
      <c r="D2998" s="43">
        <v>43056</v>
      </c>
      <c r="E2998" s="39" t="s">
        <v>34</v>
      </c>
      <c r="F2998" s="39" t="s">
        <v>53</v>
      </c>
      <c r="G2998" s="39" t="s">
        <v>275</v>
      </c>
      <c r="H2998" s="39" t="s">
        <v>2420</v>
      </c>
      <c r="I2998" s="39" t="s">
        <v>99</v>
      </c>
      <c r="J2998" s="44">
        <v>-12</v>
      </c>
      <c r="K2998" s="39" t="s">
        <v>100</v>
      </c>
      <c r="L2998" s="39" t="s">
        <v>60</v>
      </c>
      <c r="M2998" s="39" t="str">
        <f>+VLOOKUP(C2998/1,Map!A:B,2,FALSE)</f>
        <v>Other Revenue - NSF Check Charge</v>
      </c>
      <c r="N2998" s="39" t="str">
        <f>+VLOOKUP(L2998/1,Map!E:G,3,FALSE)</f>
        <v>KY-CENTRAL</v>
      </c>
    </row>
    <row r="2999" spans="1:14" hidden="1">
      <c r="A2999" s="39" t="s">
        <v>95</v>
      </c>
      <c r="B2999" s="39" t="s">
        <v>96</v>
      </c>
      <c r="C2999" s="39" t="s">
        <v>74</v>
      </c>
      <c r="D2999" s="43">
        <v>43059</v>
      </c>
      <c r="E2999" s="39" t="s">
        <v>34</v>
      </c>
      <c r="F2999" s="39" t="s">
        <v>53</v>
      </c>
      <c r="G2999" s="39" t="s">
        <v>275</v>
      </c>
      <c r="H2999" s="39" t="s">
        <v>2421</v>
      </c>
      <c r="I2999" s="39" t="s">
        <v>99</v>
      </c>
      <c r="J2999" s="44">
        <v>-12</v>
      </c>
      <c r="K2999" s="39" t="s">
        <v>100</v>
      </c>
      <c r="L2999" s="39" t="s">
        <v>60</v>
      </c>
      <c r="M2999" s="39" t="str">
        <f>+VLOOKUP(C2999/1,Map!A:B,2,FALSE)</f>
        <v>Other Revenue - NSF Check Charge</v>
      </c>
      <c r="N2999" s="39" t="str">
        <f>+VLOOKUP(L2999/1,Map!E:G,3,FALSE)</f>
        <v>KY-CENTRAL</v>
      </c>
    </row>
    <row r="3000" spans="1:14" hidden="1">
      <c r="A3000" s="39" t="s">
        <v>95</v>
      </c>
      <c r="B3000" s="39" t="s">
        <v>96</v>
      </c>
      <c r="C3000" s="39" t="s">
        <v>74</v>
      </c>
      <c r="D3000" s="43">
        <v>43059</v>
      </c>
      <c r="E3000" s="39" t="s">
        <v>34</v>
      </c>
      <c r="F3000" s="39" t="s">
        <v>53</v>
      </c>
      <c r="G3000" s="39" t="s">
        <v>275</v>
      </c>
      <c r="H3000" s="39" t="s">
        <v>2422</v>
      </c>
      <c r="I3000" s="39" t="s">
        <v>99</v>
      </c>
      <c r="J3000" s="44">
        <v>-60</v>
      </c>
      <c r="K3000" s="39" t="s">
        <v>100</v>
      </c>
      <c r="L3000" s="39" t="s">
        <v>60</v>
      </c>
      <c r="M3000" s="39" t="str">
        <f>+VLOOKUP(C3000/1,Map!A:B,2,FALSE)</f>
        <v>Other Revenue - NSF Check Charge</v>
      </c>
      <c r="N3000" s="39" t="str">
        <f>+VLOOKUP(L3000/1,Map!E:G,3,FALSE)</f>
        <v>KY-CENTRAL</v>
      </c>
    </row>
    <row r="3001" spans="1:14" hidden="1">
      <c r="A3001" s="39" t="s">
        <v>95</v>
      </c>
      <c r="B3001" s="39" t="s">
        <v>96</v>
      </c>
      <c r="C3001" s="39" t="s">
        <v>74</v>
      </c>
      <c r="D3001" s="43">
        <v>43059</v>
      </c>
      <c r="E3001" s="39" t="s">
        <v>34</v>
      </c>
      <c r="F3001" s="39" t="s">
        <v>53</v>
      </c>
      <c r="G3001" s="39" t="s">
        <v>275</v>
      </c>
      <c r="H3001" s="39" t="s">
        <v>2423</v>
      </c>
      <c r="I3001" s="39" t="s">
        <v>99</v>
      </c>
      <c r="J3001" s="44">
        <v>-48</v>
      </c>
      <c r="K3001" s="39" t="s">
        <v>100</v>
      </c>
      <c r="L3001" s="39" t="s">
        <v>60</v>
      </c>
      <c r="M3001" s="39" t="str">
        <f>+VLOOKUP(C3001/1,Map!A:B,2,FALSE)</f>
        <v>Other Revenue - NSF Check Charge</v>
      </c>
      <c r="N3001" s="39" t="str">
        <f>+VLOOKUP(L3001/1,Map!E:G,3,FALSE)</f>
        <v>KY-CENTRAL</v>
      </c>
    </row>
    <row r="3002" spans="1:14" hidden="1">
      <c r="A3002" s="39" t="s">
        <v>95</v>
      </c>
      <c r="B3002" s="39" t="s">
        <v>96</v>
      </c>
      <c r="C3002" s="39" t="s">
        <v>74</v>
      </c>
      <c r="D3002" s="43">
        <v>43059</v>
      </c>
      <c r="E3002" s="39" t="s">
        <v>34</v>
      </c>
      <c r="F3002" s="39" t="s">
        <v>53</v>
      </c>
      <c r="G3002" s="39" t="s">
        <v>275</v>
      </c>
      <c r="H3002" s="39" t="s">
        <v>2424</v>
      </c>
      <c r="I3002" s="39" t="s">
        <v>99</v>
      </c>
      <c r="J3002" s="44">
        <v>-12</v>
      </c>
      <c r="K3002" s="39" t="s">
        <v>100</v>
      </c>
      <c r="L3002" s="39" t="s">
        <v>60</v>
      </c>
      <c r="M3002" s="39" t="str">
        <f>+VLOOKUP(C3002/1,Map!A:B,2,FALSE)</f>
        <v>Other Revenue - NSF Check Charge</v>
      </c>
      <c r="N3002" s="39" t="str">
        <f>+VLOOKUP(L3002/1,Map!E:G,3,FALSE)</f>
        <v>KY-CENTRAL</v>
      </c>
    </row>
    <row r="3003" spans="1:14" hidden="1">
      <c r="A3003" s="39" t="s">
        <v>95</v>
      </c>
      <c r="B3003" s="39" t="s">
        <v>96</v>
      </c>
      <c r="C3003" s="39" t="s">
        <v>74</v>
      </c>
      <c r="D3003" s="43">
        <v>43059</v>
      </c>
      <c r="E3003" s="39" t="s">
        <v>34</v>
      </c>
      <c r="F3003" s="39" t="s">
        <v>53</v>
      </c>
      <c r="G3003" s="39" t="s">
        <v>275</v>
      </c>
      <c r="H3003" s="39" t="s">
        <v>2425</v>
      </c>
      <c r="I3003" s="39" t="s">
        <v>99</v>
      </c>
      <c r="J3003" s="44">
        <v>-24</v>
      </c>
      <c r="K3003" s="39" t="s">
        <v>100</v>
      </c>
      <c r="L3003" s="39" t="s">
        <v>60</v>
      </c>
      <c r="M3003" s="39" t="str">
        <f>+VLOOKUP(C3003/1,Map!A:B,2,FALSE)</f>
        <v>Other Revenue - NSF Check Charge</v>
      </c>
      <c r="N3003" s="39" t="str">
        <f>+VLOOKUP(L3003/1,Map!E:G,3,FALSE)</f>
        <v>KY-CENTRAL</v>
      </c>
    </row>
    <row r="3004" spans="1:14" hidden="1">
      <c r="A3004" s="39" t="s">
        <v>95</v>
      </c>
      <c r="B3004" s="39" t="s">
        <v>96</v>
      </c>
      <c r="C3004" s="39" t="s">
        <v>74</v>
      </c>
      <c r="D3004" s="43">
        <v>43059</v>
      </c>
      <c r="E3004" s="39" t="s">
        <v>34</v>
      </c>
      <c r="F3004" s="39" t="s">
        <v>53</v>
      </c>
      <c r="G3004" s="39" t="s">
        <v>275</v>
      </c>
      <c r="H3004" s="39" t="s">
        <v>2426</v>
      </c>
      <c r="I3004" s="39" t="s">
        <v>99</v>
      </c>
      <c r="J3004" s="44">
        <v>-12</v>
      </c>
      <c r="K3004" s="39" t="s">
        <v>100</v>
      </c>
      <c r="L3004" s="39" t="s">
        <v>60</v>
      </c>
      <c r="M3004" s="39" t="str">
        <f>+VLOOKUP(C3004/1,Map!A:B,2,FALSE)</f>
        <v>Other Revenue - NSF Check Charge</v>
      </c>
      <c r="N3004" s="39" t="str">
        <f>+VLOOKUP(L3004/1,Map!E:G,3,FALSE)</f>
        <v>KY-CENTRAL</v>
      </c>
    </row>
    <row r="3005" spans="1:14" hidden="1">
      <c r="A3005" s="39" t="s">
        <v>95</v>
      </c>
      <c r="B3005" s="39" t="s">
        <v>96</v>
      </c>
      <c r="C3005" s="39" t="s">
        <v>74</v>
      </c>
      <c r="D3005" s="43">
        <v>43060</v>
      </c>
      <c r="E3005" s="39" t="s">
        <v>34</v>
      </c>
      <c r="F3005" s="39" t="s">
        <v>53</v>
      </c>
      <c r="G3005" s="39" t="s">
        <v>275</v>
      </c>
      <c r="H3005" s="39" t="s">
        <v>2427</v>
      </c>
      <c r="I3005" s="39" t="s">
        <v>99</v>
      </c>
      <c r="J3005" s="44">
        <v>-12</v>
      </c>
      <c r="K3005" s="39" t="s">
        <v>100</v>
      </c>
      <c r="L3005" s="39" t="s">
        <v>60</v>
      </c>
      <c r="M3005" s="39" t="str">
        <f>+VLOOKUP(C3005/1,Map!A:B,2,FALSE)</f>
        <v>Other Revenue - NSF Check Charge</v>
      </c>
      <c r="N3005" s="39" t="str">
        <f>+VLOOKUP(L3005/1,Map!E:G,3,FALSE)</f>
        <v>KY-CENTRAL</v>
      </c>
    </row>
    <row r="3006" spans="1:14" hidden="1">
      <c r="A3006" s="39" t="s">
        <v>95</v>
      </c>
      <c r="B3006" s="39" t="s">
        <v>96</v>
      </c>
      <c r="C3006" s="39" t="s">
        <v>74</v>
      </c>
      <c r="D3006" s="43">
        <v>43060</v>
      </c>
      <c r="E3006" s="39" t="s">
        <v>34</v>
      </c>
      <c r="F3006" s="39" t="s">
        <v>53</v>
      </c>
      <c r="G3006" s="39" t="s">
        <v>275</v>
      </c>
      <c r="H3006" s="39" t="s">
        <v>2428</v>
      </c>
      <c r="I3006" s="39" t="s">
        <v>99</v>
      </c>
      <c r="J3006" s="44">
        <v>-12</v>
      </c>
      <c r="K3006" s="39" t="s">
        <v>100</v>
      </c>
      <c r="L3006" s="39" t="s">
        <v>60</v>
      </c>
      <c r="M3006" s="39" t="str">
        <f>+VLOOKUP(C3006/1,Map!A:B,2,FALSE)</f>
        <v>Other Revenue - NSF Check Charge</v>
      </c>
      <c r="N3006" s="39" t="str">
        <f>+VLOOKUP(L3006/1,Map!E:G,3,FALSE)</f>
        <v>KY-CENTRAL</v>
      </c>
    </row>
    <row r="3007" spans="1:14" hidden="1">
      <c r="A3007" s="39" t="s">
        <v>95</v>
      </c>
      <c r="B3007" s="39" t="s">
        <v>96</v>
      </c>
      <c r="C3007" s="39" t="s">
        <v>74</v>
      </c>
      <c r="D3007" s="43">
        <v>43060</v>
      </c>
      <c r="E3007" s="39" t="s">
        <v>34</v>
      </c>
      <c r="F3007" s="39" t="s">
        <v>53</v>
      </c>
      <c r="G3007" s="39" t="s">
        <v>275</v>
      </c>
      <c r="H3007" s="39" t="s">
        <v>2429</v>
      </c>
      <c r="I3007" s="39" t="s">
        <v>99</v>
      </c>
      <c r="J3007" s="44">
        <v>-12</v>
      </c>
      <c r="K3007" s="39" t="s">
        <v>100</v>
      </c>
      <c r="L3007" s="39" t="s">
        <v>60</v>
      </c>
      <c r="M3007" s="39" t="str">
        <f>+VLOOKUP(C3007/1,Map!A:B,2,FALSE)</f>
        <v>Other Revenue - NSF Check Charge</v>
      </c>
      <c r="N3007" s="39" t="str">
        <f>+VLOOKUP(L3007/1,Map!E:G,3,FALSE)</f>
        <v>KY-CENTRAL</v>
      </c>
    </row>
    <row r="3008" spans="1:14" hidden="1">
      <c r="A3008" s="39" t="s">
        <v>95</v>
      </c>
      <c r="B3008" s="39" t="s">
        <v>96</v>
      </c>
      <c r="C3008" s="39" t="s">
        <v>74</v>
      </c>
      <c r="D3008" s="43">
        <v>43060</v>
      </c>
      <c r="E3008" s="39" t="s">
        <v>34</v>
      </c>
      <c r="F3008" s="39" t="s">
        <v>53</v>
      </c>
      <c r="G3008" s="39" t="s">
        <v>275</v>
      </c>
      <c r="H3008" s="39" t="s">
        <v>2430</v>
      </c>
      <c r="I3008" s="39" t="s">
        <v>99</v>
      </c>
      <c r="J3008" s="44">
        <v>-12</v>
      </c>
      <c r="K3008" s="39" t="s">
        <v>100</v>
      </c>
      <c r="L3008" s="39" t="s">
        <v>60</v>
      </c>
      <c r="M3008" s="39" t="str">
        <f>+VLOOKUP(C3008/1,Map!A:B,2,FALSE)</f>
        <v>Other Revenue - NSF Check Charge</v>
      </c>
      <c r="N3008" s="39" t="str">
        <f>+VLOOKUP(L3008/1,Map!E:G,3,FALSE)</f>
        <v>KY-CENTRAL</v>
      </c>
    </row>
    <row r="3009" spans="1:14" hidden="1">
      <c r="A3009" s="39" t="s">
        <v>95</v>
      </c>
      <c r="B3009" s="39" t="s">
        <v>96</v>
      </c>
      <c r="C3009" s="39" t="s">
        <v>74</v>
      </c>
      <c r="D3009" s="43">
        <v>43060</v>
      </c>
      <c r="E3009" s="39" t="s">
        <v>34</v>
      </c>
      <c r="F3009" s="39" t="s">
        <v>53</v>
      </c>
      <c r="G3009" s="39" t="s">
        <v>275</v>
      </c>
      <c r="H3009" s="39" t="s">
        <v>2431</v>
      </c>
      <c r="I3009" s="39" t="s">
        <v>99</v>
      </c>
      <c r="J3009" s="44">
        <v>-84</v>
      </c>
      <c r="K3009" s="39" t="s">
        <v>100</v>
      </c>
      <c r="L3009" s="39" t="s">
        <v>60</v>
      </c>
      <c r="M3009" s="39" t="str">
        <f>+VLOOKUP(C3009/1,Map!A:B,2,FALSE)</f>
        <v>Other Revenue - NSF Check Charge</v>
      </c>
      <c r="N3009" s="39" t="str">
        <f>+VLOOKUP(L3009/1,Map!E:G,3,FALSE)</f>
        <v>KY-CENTRAL</v>
      </c>
    </row>
    <row r="3010" spans="1:14" hidden="1">
      <c r="A3010" s="39" t="s">
        <v>95</v>
      </c>
      <c r="B3010" s="39" t="s">
        <v>96</v>
      </c>
      <c r="C3010" s="39" t="s">
        <v>74</v>
      </c>
      <c r="D3010" s="43">
        <v>43061</v>
      </c>
      <c r="E3010" s="39" t="s">
        <v>34</v>
      </c>
      <c r="F3010" s="39" t="s">
        <v>53</v>
      </c>
      <c r="G3010" s="39" t="s">
        <v>275</v>
      </c>
      <c r="H3010" s="39" t="s">
        <v>2432</v>
      </c>
      <c r="I3010" s="39" t="s">
        <v>99</v>
      </c>
      <c r="J3010" s="44">
        <v>-72</v>
      </c>
      <c r="K3010" s="39" t="s">
        <v>100</v>
      </c>
      <c r="L3010" s="39" t="s">
        <v>60</v>
      </c>
      <c r="M3010" s="39" t="str">
        <f>+VLOOKUP(C3010/1,Map!A:B,2,FALSE)</f>
        <v>Other Revenue - NSF Check Charge</v>
      </c>
      <c r="N3010" s="39" t="str">
        <f>+VLOOKUP(L3010/1,Map!E:G,3,FALSE)</f>
        <v>KY-CENTRAL</v>
      </c>
    </row>
    <row r="3011" spans="1:14" hidden="1">
      <c r="A3011" s="39" t="s">
        <v>95</v>
      </c>
      <c r="B3011" s="39" t="s">
        <v>96</v>
      </c>
      <c r="C3011" s="39" t="s">
        <v>74</v>
      </c>
      <c r="D3011" s="43">
        <v>43061</v>
      </c>
      <c r="E3011" s="39" t="s">
        <v>34</v>
      </c>
      <c r="F3011" s="39" t="s">
        <v>53</v>
      </c>
      <c r="G3011" s="39" t="s">
        <v>275</v>
      </c>
      <c r="H3011" s="39" t="s">
        <v>2433</v>
      </c>
      <c r="I3011" s="39" t="s">
        <v>99</v>
      </c>
      <c r="J3011" s="44">
        <v>-12</v>
      </c>
      <c r="K3011" s="39" t="s">
        <v>100</v>
      </c>
      <c r="L3011" s="39" t="s">
        <v>60</v>
      </c>
      <c r="M3011" s="39" t="str">
        <f>+VLOOKUP(C3011/1,Map!A:B,2,FALSE)</f>
        <v>Other Revenue - NSF Check Charge</v>
      </c>
      <c r="N3011" s="39" t="str">
        <f>+VLOOKUP(L3011/1,Map!E:G,3,FALSE)</f>
        <v>KY-CENTRAL</v>
      </c>
    </row>
    <row r="3012" spans="1:14" hidden="1">
      <c r="A3012" s="39" t="s">
        <v>95</v>
      </c>
      <c r="B3012" s="39" t="s">
        <v>96</v>
      </c>
      <c r="C3012" s="39" t="s">
        <v>74</v>
      </c>
      <c r="D3012" s="43">
        <v>43066</v>
      </c>
      <c r="E3012" s="39" t="s">
        <v>34</v>
      </c>
      <c r="F3012" s="39" t="s">
        <v>53</v>
      </c>
      <c r="G3012" s="39" t="s">
        <v>275</v>
      </c>
      <c r="H3012" s="39" t="s">
        <v>2434</v>
      </c>
      <c r="I3012" s="39" t="s">
        <v>99</v>
      </c>
      <c r="J3012" s="44">
        <v>-12</v>
      </c>
      <c r="K3012" s="39" t="s">
        <v>100</v>
      </c>
      <c r="L3012" s="39" t="s">
        <v>60</v>
      </c>
      <c r="M3012" s="39" t="str">
        <f>+VLOOKUP(C3012/1,Map!A:B,2,FALSE)</f>
        <v>Other Revenue - NSF Check Charge</v>
      </c>
      <c r="N3012" s="39" t="str">
        <f>+VLOOKUP(L3012/1,Map!E:G,3,FALSE)</f>
        <v>KY-CENTRAL</v>
      </c>
    </row>
    <row r="3013" spans="1:14" hidden="1">
      <c r="A3013" s="39" t="s">
        <v>95</v>
      </c>
      <c r="B3013" s="39" t="s">
        <v>96</v>
      </c>
      <c r="C3013" s="39" t="s">
        <v>74</v>
      </c>
      <c r="D3013" s="43">
        <v>43066</v>
      </c>
      <c r="E3013" s="39" t="s">
        <v>34</v>
      </c>
      <c r="F3013" s="39" t="s">
        <v>53</v>
      </c>
      <c r="G3013" s="39" t="s">
        <v>275</v>
      </c>
      <c r="H3013" s="39" t="s">
        <v>2435</v>
      </c>
      <c r="I3013" s="39" t="s">
        <v>99</v>
      </c>
      <c r="J3013" s="44">
        <v>-12</v>
      </c>
      <c r="K3013" s="39" t="s">
        <v>100</v>
      </c>
      <c r="L3013" s="39" t="s">
        <v>58</v>
      </c>
      <c r="M3013" s="39" t="str">
        <f>+VLOOKUP(C3013/1,Map!A:B,2,FALSE)</f>
        <v>Other Revenue - NSF Check Charge</v>
      </c>
      <c r="N3013" s="39" t="str">
        <f>+VLOOKUP(L3013/1,Map!E:G,3,FALSE)</f>
        <v>KY-CORPORATE</v>
      </c>
    </row>
    <row r="3014" spans="1:14" hidden="1">
      <c r="A3014" s="39" t="s">
        <v>95</v>
      </c>
      <c r="B3014" s="39" t="s">
        <v>96</v>
      </c>
      <c r="C3014" s="39" t="s">
        <v>74</v>
      </c>
      <c r="D3014" s="43">
        <v>43066</v>
      </c>
      <c r="E3014" s="39" t="s">
        <v>34</v>
      </c>
      <c r="F3014" s="39" t="s">
        <v>53</v>
      </c>
      <c r="G3014" s="39" t="s">
        <v>275</v>
      </c>
      <c r="H3014" s="39" t="s">
        <v>2435</v>
      </c>
      <c r="I3014" s="39" t="s">
        <v>99</v>
      </c>
      <c r="J3014" s="44">
        <v>-12</v>
      </c>
      <c r="K3014" s="39" t="s">
        <v>100</v>
      </c>
      <c r="L3014" s="39" t="s">
        <v>64</v>
      </c>
      <c r="M3014" s="39" t="str">
        <f>+VLOOKUP(C3014/1,Map!A:B,2,FALSE)</f>
        <v>Other Revenue - NSF Check Charge</v>
      </c>
      <c r="N3014" s="39" t="str">
        <f>+VLOOKUP(L3014/1,Map!E:G,3,FALSE)</f>
        <v>KY-NORTH</v>
      </c>
    </row>
    <row r="3015" spans="1:14" hidden="1">
      <c r="A3015" s="39" t="s">
        <v>95</v>
      </c>
      <c r="B3015" s="39" t="s">
        <v>96</v>
      </c>
      <c r="C3015" s="39" t="s">
        <v>74</v>
      </c>
      <c r="D3015" s="43">
        <v>43066</v>
      </c>
      <c r="E3015" s="39" t="s">
        <v>34</v>
      </c>
      <c r="F3015" s="39" t="s">
        <v>53</v>
      </c>
      <c r="G3015" s="39" t="s">
        <v>275</v>
      </c>
      <c r="H3015" s="39" t="s">
        <v>2436</v>
      </c>
      <c r="I3015" s="39" t="s">
        <v>99</v>
      </c>
      <c r="J3015" s="44">
        <v>-12</v>
      </c>
      <c r="K3015" s="39" t="s">
        <v>100</v>
      </c>
      <c r="L3015" s="39" t="s">
        <v>60</v>
      </c>
      <c r="M3015" s="39" t="str">
        <f>+VLOOKUP(C3015/1,Map!A:B,2,FALSE)</f>
        <v>Other Revenue - NSF Check Charge</v>
      </c>
      <c r="N3015" s="39" t="str">
        <f>+VLOOKUP(L3015/1,Map!E:G,3,FALSE)</f>
        <v>KY-CENTRAL</v>
      </c>
    </row>
    <row r="3016" spans="1:14" hidden="1">
      <c r="A3016" s="39" t="s">
        <v>95</v>
      </c>
      <c r="B3016" s="39" t="s">
        <v>96</v>
      </c>
      <c r="C3016" s="39" t="s">
        <v>74</v>
      </c>
      <c r="D3016" s="43">
        <v>43064</v>
      </c>
      <c r="E3016" s="39" t="s">
        <v>34</v>
      </c>
      <c r="F3016" s="39" t="s">
        <v>53</v>
      </c>
      <c r="G3016" s="39" t="s">
        <v>275</v>
      </c>
      <c r="H3016" s="39" t="s">
        <v>2437</v>
      </c>
      <c r="I3016" s="39" t="s">
        <v>99</v>
      </c>
      <c r="J3016" s="44">
        <v>-24</v>
      </c>
      <c r="K3016" s="39" t="s">
        <v>100</v>
      </c>
      <c r="L3016" s="39" t="s">
        <v>60</v>
      </c>
      <c r="M3016" s="39" t="str">
        <f>+VLOOKUP(C3016/1,Map!A:B,2,FALSE)</f>
        <v>Other Revenue - NSF Check Charge</v>
      </c>
      <c r="N3016" s="39" t="str">
        <f>+VLOOKUP(L3016/1,Map!E:G,3,FALSE)</f>
        <v>KY-CENTRAL</v>
      </c>
    </row>
    <row r="3017" spans="1:14" hidden="1">
      <c r="A3017" s="39" t="s">
        <v>95</v>
      </c>
      <c r="B3017" s="39" t="s">
        <v>96</v>
      </c>
      <c r="C3017" s="39" t="s">
        <v>74</v>
      </c>
      <c r="D3017" s="43">
        <v>43066</v>
      </c>
      <c r="E3017" s="39" t="s">
        <v>34</v>
      </c>
      <c r="F3017" s="39" t="s">
        <v>53</v>
      </c>
      <c r="G3017" s="39" t="s">
        <v>275</v>
      </c>
      <c r="H3017" s="39" t="s">
        <v>2438</v>
      </c>
      <c r="I3017" s="39" t="s">
        <v>99</v>
      </c>
      <c r="J3017" s="44">
        <v>-12</v>
      </c>
      <c r="K3017" s="39" t="s">
        <v>100</v>
      </c>
      <c r="L3017" s="39" t="s">
        <v>60</v>
      </c>
      <c r="M3017" s="39" t="str">
        <f>+VLOOKUP(C3017/1,Map!A:B,2,FALSE)</f>
        <v>Other Revenue - NSF Check Charge</v>
      </c>
      <c r="N3017" s="39" t="str">
        <f>+VLOOKUP(L3017/1,Map!E:G,3,FALSE)</f>
        <v>KY-CENTRAL</v>
      </c>
    </row>
    <row r="3018" spans="1:14" hidden="1">
      <c r="A3018" s="39" t="s">
        <v>95</v>
      </c>
      <c r="B3018" s="39" t="s">
        <v>96</v>
      </c>
      <c r="C3018" s="39" t="s">
        <v>74</v>
      </c>
      <c r="D3018" s="43">
        <v>43066</v>
      </c>
      <c r="E3018" s="39" t="s">
        <v>34</v>
      </c>
      <c r="F3018" s="39" t="s">
        <v>53</v>
      </c>
      <c r="G3018" s="39" t="s">
        <v>275</v>
      </c>
      <c r="H3018" s="39" t="s">
        <v>2439</v>
      </c>
      <c r="I3018" s="39" t="s">
        <v>99</v>
      </c>
      <c r="J3018" s="44">
        <v>-84</v>
      </c>
      <c r="K3018" s="39" t="s">
        <v>100</v>
      </c>
      <c r="L3018" s="39" t="s">
        <v>60</v>
      </c>
      <c r="M3018" s="39" t="str">
        <f>+VLOOKUP(C3018/1,Map!A:B,2,FALSE)</f>
        <v>Other Revenue - NSF Check Charge</v>
      </c>
      <c r="N3018" s="39" t="str">
        <f>+VLOOKUP(L3018/1,Map!E:G,3,FALSE)</f>
        <v>KY-CENTRAL</v>
      </c>
    </row>
    <row r="3019" spans="1:14" hidden="1">
      <c r="A3019" s="39" t="s">
        <v>95</v>
      </c>
      <c r="B3019" s="39" t="s">
        <v>96</v>
      </c>
      <c r="C3019" s="39" t="s">
        <v>74</v>
      </c>
      <c r="D3019" s="43">
        <v>43066</v>
      </c>
      <c r="E3019" s="39" t="s">
        <v>34</v>
      </c>
      <c r="F3019" s="39" t="s">
        <v>53</v>
      </c>
      <c r="G3019" s="39" t="s">
        <v>275</v>
      </c>
      <c r="H3019" s="39" t="s">
        <v>2440</v>
      </c>
      <c r="I3019" s="39" t="s">
        <v>99</v>
      </c>
      <c r="J3019" s="44">
        <v>-36</v>
      </c>
      <c r="K3019" s="39" t="s">
        <v>100</v>
      </c>
      <c r="L3019" s="39" t="s">
        <v>60</v>
      </c>
      <c r="M3019" s="39" t="str">
        <f>+VLOOKUP(C3019/1,Map!A:B,2,FALSE)</f>
        <v>Other Revenue - NSF Check Charge</v>
      </c>
      <c r="N3019" s="39" t="str">
        <f>+VLOOKUP(L3019/1,Map!E:G,3,FALSE)</f>
        <v>KY-CENTRAL</v>
      </c>
    </row>
    <row r="3020" spans="1:14" hidden="1">
      <c r="A3020" s="39" t="s">
        <v>95</v>
      </c>
      <c r="B3020" s="39" t="s">
        <v>96</v>
      </c>
      <c r="C3020" s="39" t="s">
        <v>74</v>
      </c>
      <c r="D3020" s="43">
        <v>43067</v>
      </c>
      <c r="E3020" s="39" t="s">
        <v>34</v>
      </c>
      <c r="F3020" s="39" t="s">
        <v>53</v>
      </c>
      <c r="G3020" s="39" t="s">
        <v>275</v>
      </c>
      <c r="H3020" s="39" t="s">
        <v>2441</v>
      </c>
      <c r="I3020" s="39" t="s">
        <v>99</v>
      </c>
      <c r="J3020" s="44">
        <v>-24</v>
      </c>
      <c r="K3020" s="39" t="s">
        <v>100</v>
      </c>
      <c r="L3020" s="39" t="s">
        <v>60</v>
      </c>
      <c r="M3020" s="39" t="str">
        <f>+VLOOKUP(C3020/1,Map!A:B,2,FALSE)</f>
        <v>Other Revenue - NSF Check Charge</v>
      </c>
      <c r="N3020" s="39" t="str">
        <f>+VLOOKUP(L3020/1,Map!E:G,3,FALSE)</f>
        <v>KY-CENTRAL</v>
      </c>
    </row>
    <row r="3021" spans="1:14" hidden="1">
      <c r="A3021" s="39" t="s">
        <v>95</v>
      </c>
      <c r="B3021" s="39" t="s">
        <v>96</v>
      </c>
      <c r="C3021" s="39" t="s">
        <v>74</v>
      </c>
      <c r="D3021" s="43">
        <v>43067</v>
      </c>
      <c r="E3021" s="39" t="s">
        <v>34</v>
      </c>
      <c r="F3021" s="39" t="s">
        <v>53</v>
      </c>
      <c r="G3021" s="39" t="s">
        <v>275</v>
      </c>
      <c r="H3021" s="39" t="s">
        <v>2442</v>
      </c>
      <c r="I3021" s="39" t="s">
        <v>99</v>
      </c>
      <c r="J3021" s="44">
        <v>-24</v>
      </c>
      <c r="K3021" s="39" t="s">
        <v>100</v>
      </c>
      <c r="L3021" s="39" t="s">
        <v>60</v>
      </c>
      <c r="M3021" s="39" t="str">
        <f>+VLOOKUP(C3021/1,Map!A:B,2,FALSE)</f>
        <v>Other Revenue - NSF Check Charge</v>
      </c>
      <c r="N3021" s="39" t="str">
        <f>+VLOOKUP(L3021/1,Map!E:G,3,FALSE)</f>
        <v>KY-CENTRAL</v>
      </c>
    </row>
    <row r="3022" spans="1:14" hidden="1">
      <c r="A3022" s="39" t="s">
        <v>95</v>
      </c>
      <c r="B3022" s="39" t="s">
        <v>96</v>
      </c>
      <c r="C3022" s="39" t="s">
        <v>74</v>
      </c>
      <c r="D3022" s="43">
        <v>43067</v>
      </c>
      <c r="E3022" s="39" t="s">
        <v>34</v>
      </c>
      <c r="F3022" s="39" t="s">
        <v>53</v>
      </c>
      <c r="G3022" s="39" t="s">
        <v>275</v>
      </c>
      <c r="H3022" s="39" t="s">
        <v>2443</v>
      </c>
      <c r="I3022" s="39" t="s">
        <v>99</v>
      </c>
      <c r="J3022" s="44">
        <v>-24</v>
      </c>
      <c r="K3022" s="39" t="s">
        <v>100</v>
      </c>
      <c r="L3022" s="39" t="s">
        <v>60</v>
      </c>
      <c r="M3022" s="39" t="str">
        <f>+VLOOKUP(C3022/1,Map!A:B,2,FALSE)</f>
        <v>Other Revenue - NSF Check Charge</v>
      </c>
      <c r="N3022" s="39" t="str">
        <f>+VLOOKUP(L3022/1,Map!E:G,3,FALSE)</f>
        <v>KY-CENTRAL</v>
      </c>
    </row>
    <row r="3023" spans="1:14" hidden="1">
      <c r="A3023" s="39" t="s">
        <v>95</v>
      </c>
      <c r="B3023" s="39" t="s">
        <v>96</v>
      </c>
      <c r="C3023" s="39" t="s">
        <v>74</v>
      </c>
      <c r="D3023" s="43">
        <v>43067</v>
      </c>
      <c r="E3023" s="39" t="s">
        <v>34</v>
      </c>
      <c r="F3023" s="39" t="s">
        <v>53</v>
      </c>
      <c r="G3023" s="39" t="s">
        <v>275</v>
      </c>
      <c r="H3023" s="39" t="s">
        <v>2444</v>
      </c>
      <c r="I3023" s="39" t="s">
        <v>99</v>
      </c>
      <c r="J3023" s="44">
        <v>-48</v>
      </c>
      <c r="K3023" s="39" t="s">
        <v>100</v>
      </c>
      <c r="L3023" s="39" t="s">
        <v>60</v>
      </c>
      <c r="M3023" s="39" t="str">
        <f>+VLOOKUP(C3023/1,Map!A:B,2,FALSE)</f>
        <v>Other Revenue - NSF Check Charge</v>
      </c>
      <c r="N3023" s="39" t="str">
        <f>+VLOOKUP(L3023/1,Map!E:G,3,FALSE)</f>
        <v>KY-CENTRAL</v>
      </c>
    </row>
    <row r="3024" spans="1:14" hidden="1">
      <c r="A3024" s="39" t="s">
        <v>95</v>
      </c>
      <c r="B3024" s="39" t="s">
        <v>96</v>
      </c>
      <c r="C3024" s="39" t="s">
        <v>74</v>
      </c>
      <c r="D3024" s="43">
        <v>43067</v>
      </c>
      <c r="E3024" s="39" t="s">
        <v>34</v>
      </c>
      <c r="F3024" s="39" t="s">
        <v>53</v>
      </c>
      <c r="G3024" s="39" t="s">
        <v>275</v>
      </c>
      <c r="H3024" s="39" t="s">
        <v>2445</v>
      </c>
      <c r="I3024" s="39" t="s">
        <v>99</v>
      </c>
      <c r="J3024" s="44">
        <v>-12</v>
      </c>
      <c r="K3024" s="39" t="s">
        <v>100</v>
      </c>
      <c r="L3024" s="39" t="s">
        <v>60</v>
      </c>
      <c r="M3024" s="39" t="str">
        <f>+VLOOKUP(C3024/1,Map!A:B,2,FALSE)</f>
        <v>Other Revenue - NSF Check Charge</v>
      </c>
      <c r="N3024" s="39" t="str">
        <f>+VLOOKUP(L3024/1,Map!E:G,3,FALSE)</f>
        <v>KY-CENTRAL</v>
      </c>
    </row>
    <row r="3025" spans="1:14" hidden="1">
      <c r="A3025" s="39" t="s">
        <v>95</v>
      </c>
      <c r="B3025" s="39" t="s">
        <v>96</v>
      </c>
      <c r="C3025" s="39" t="s">
        <v>74</v>
      </c>
      <c r="D3025" s="43">
        <v>43068</v>
      </c>
      <c r="E3025" s="39" t="s">
        <v>34</v>
      </c>
      <c r="F3025" s="39" t="s">
        <v>53</v>
      </c>
      <c r="G3025" s="39" t="s">
        <v>275</v>
      </c>
      <c r="H3025" s="39" t="s">
        <v>2446</v>
      </c>
      <c r="I3025" s="39" t="s">
        <v>99</v>
      </c>
      <c r="J3025" s="44">
        <v>-36</v>
      </c>
      <c r="K3025" s="39" t="s">
        <v>100</v>
      </c>
      <c r="L3025" s="39" t="s">
        <v>60</v>
      </c>
      <c r="M3025" s="39" t="str">
        <f>+VLOOKUP(C3025/1,Map!A:B,2,FALSE)</f>
        <v>Other Revenue - NSF Check Charge</v>
      </c>
      <c r="N3025" s="39" t="str">
        <f>+VLOOKUP(L3025/1,Map!E:G,3,FALSE)</f>
        <v>KY-CENTRAL</v>
      </c>
    </row>
    <row r="3026" spans="1:14" hidden="1">
      <c r="A3026" s="39" t="s">
        <v>95</v>
      </c>
      <c r="B3026" s="39" t="s">
        <v>96</v>
      </c>
      <c r="C3026" s="39" t="s">
        <v>74</v>
      </c>
      <c r="D3026" s="43">
        <v>43068</v>
      </c>
      <c r="E3026" s="39" t="s">
        <v>34</v>
      </c>
      <c r="F3026" s="39" t="s">
        <v>53</v>
      </c>
      <c r="G3026" s="39" t="s">
        <v>275</v>
      </c>
      <c r="H3026" s="39" t="s">
        <v>2447</v>
      </c>
      <c r="I3026" s="39" t="s">
        <v>99</v>
      </c>
      <c r="J3026" s="44">
        <v>-12</v>
      </c>
      <c r="K3026" s="39" t="s">
        <v>100</v>
      </c>
      <c r="L3026" s="39" t="s">
        <v>60</v>
      </c>
      <c r="M3026" s="39" t="str">
        <f>+VLOOKUP(C3026/1,Map!A:B,2,FALSE)</f>
        <v>Other Revenue - NSF Check Charge</v>
      </c>
      <c r="N3026" s="39" t="str">
        <f>+VLOOKUP(L3026/1,Map!E:G,3,FALSE)</f>
        <v>KY-CENTRAL</v>
      </c>
    </row>
    <row r="3027" spans="1:14" hidden="1">
      <c r="A3027" s="39" t="s">
        <v>95</v>
      </c>
      <c r="B3027" s="39" t="s">
        <v>96</v>
      </c>
      <c r="C3027" s="39" t="s">
        <v>74</v>
      </c>
      <c r="D3027" s="43">
        <v>43068</v>
      </c>
      <c r="E3027" s="39" t="s">
        <v>34</v>
      </c>
      <c r="F3027" s="39" t="s">
        <v>53</v>
      </c>
      <c r="G3027" s="39" t="s">
        <v>275</v>
      </c>
      <c r="H3027" s="39" t="s">
        <v>2448</v>
      </c>
      <c r="I3027" s="39" t="s">
        <v>99</v>
      </c>
      <c r="J3027" s="44">
        <v>-24</v>
      </c>
      <c r="K3027" s="39" t="s">
        <v>100</v>
      </c>
      <c r="L3027" s="39" t="s">
        <v>60</v>
      </c>
      <c r="M3027" s="39" t="str">
        <f>+VLOOKUP(C3027/1,Map!A:B,2,FALSE)</f>
        <v>Other Revenue - NSF Check Charge</v>
      </c>
      <c r="N3027" s="39" t="str">
        <f>+VLOOKUP(L3027/1,Map!E:G,3,FALSE)</f>
        <v>KY-CENTRAL</v>
      </c>
    </row>
    <row r="3028" spans="1:14" hidden="1">
      <c r="A3028" s="39" t="s">
        <v>95</v>
      </c>
      <c r="B3028" s="39" t="s">
        <v>96</v>
      </c>
      <c r="C3028" s="39" t="s">
        <v>74</v>
      </c>
      <c r="D3028" s="43">
        <v>43069</v>
      </c>
      <c r="E3028" s="39" t="s">
        <v>34</v>
      </c>
      <c r="F3028" s="39" t="s">
        <v>53</v>
      </c>
      <c r="G3028" s="39" t="s">
        <v>275</v>
      </c>
      <c r="H3028" s="39" t="s">
        <v>2449</v>
      </c>
      <c r="I3028" s="39" t="s">
        <v>99</v>
      </c>
      <c r="J3028" s="44">
        <v>-48</v>
      </c>
      <c r="K3028" s="39" t="s">
        <v>100</v>
      </c>
      <c r="L3028" s="39" t="s">
        <v>60</v>
      </c>
      <c r="M3028" s="39" t="str">
        <f>+VLOOKUP(C3028/1,Map!A:B,2,FALSE)</f>
        <v>Other Revenue - NSF Check Charge</v>
      </c>
      <c r="N3028" s="39" t="str">
        <f>+VLOOKUP(L3028/1,Map!E:G,3,FALSE)</f>
        <v>KY-CENTRAL</v>
      </c>
    </row>
    <row r="3029" spans="1:14" hidden="1">
      <c r="A3029" s="39" t="s">
        <v>95</v>
      </c>
      <c r="B3029" s="39" t="s">
        <v>96</v>
      </c>
      <c r="C3029" s="39" t="s">
        <v>74</v>
      </c>
      <c r="D3029" s="43">
        <v>43069</v>
      </c>
      <c r="E3029" s="39" t="s">
        <v>34</v>
      </c>
      <c r="F3029" s="39" t="s">
        <v>53</v>
      </c>
      <c r="G3029" s="39" t="s">
        <v>275</v>
      </c>
      <c r="H3029" s="39" t="s">
        <v>2450</v>
      </c>
      <c r="I3029" s="39" t="s">
        <v>99</v>
      </c>
      <c r="J3029" s="44">
        <v>-12</v>
      </c>
      <c r="K3029" s="39" t="s">
        <v>100</v>
      </c>
      <c r="L3029" s="39" t="s">
        <v>64</v>
      </c>
      <c r="M3029" s="39" t="str">
        <f>+VLOOKUP(C3029/1,Map!A:B,2,FALSE)</f>
        <v>Other Revenue - NSF Check Charge</v>
      </c>
      <c r="N3029" s="39" t="str">
        <f>+VLOOKUP(L3029/1,Map!E:G,3,FALSE)</f>
        <v>KY-NORTH</v>
      </c>
    </row>
    <row r="3030" spans="1:14" hidden="1">
      <c r="A3030" s="39" t="s">
        <v>95</v>
      </c>
      <c r="B3030" s="39" t="s">
        <v>96</v>
      </c>
      <c r="C3030" s="39" t="s">
        <v>74</v>
      </c>
      <c r="D3030" s="43">
        <v>43070</v>
      </c>
      <c r="E3030" s="39" t="s">
        <v>34</v>
      </c>
      <c r="F3030" s="39" t="s">
        <v>54</v>
      </c>
      <c r="G3030" s="39" t="s">
        <v>275</v>
      </c>
      <c r="H3030" s="39" t="s">
        <v>2451</v>
      </c>
      <c r="I3030" s="39" t="s">
        <v>99</v>
      </c>
      <c r="J3030" s="44">
        <v>-24</v>
      </c>
      <c r="K3030" s="39" t="s">
        <v>100</v>
      </c>
      <c r="L3030" s="39" t="s">
        <v>60</v>
      </c>
      <c r="M3030" s="39" t="str">
        <f>+VLOOKUP(C3030/1,Map!A:B,2,FALSE)</f>
        <v>Other Revenue - NSF Check Charge</v>
      </c>
      <c r="N3030" s="39" t="str">
        <f>+VLOOKUP(L3030/1,Map!E:G,3,FALSE)</f>
        <v>KY-CENTRAL</v>
      </c>
    </row>
    <row r="3031" spans="1:14" hidden="1">
      <c r="A3031" s="39" t="s">
        <v>95</v>
      </c>
      <c r="B3031" s="39" t="s">
        <v>96</v>
      </c>
      <c r="C3031" s="39" t="s">
        <v>74</v>
      </c>
      <c r="D3031" s="43">
        <v>43070</v>
      </c>
      <c r="E3031" s="39" t="s">
        <v>34</v>
      </c>
      <c r="F3031" s="39" t="s">
        <v>54</v>
      </c>
      <c r="G3031" s="39" t="s">
        <v>275</v>
      </c>
      <c r="H3031" s="39" t="s">
        <v>2452</v>
      </c>
      <c r="I3031" s="39" t="s">
        <v>99</v>
      </c>
      <c r="J3031" s="44">
        <v>-12</v>
      </c>
      <c r="K3031" s="39" t="s">
        <v>100</v>
      </c>
      <c r="L3031" s="39" t="s">
        <v>58</v>
      </c>
      <c r="M3031" s="39" t="str">
        <f>+VLOOKUP(C3031/1,Map!A:B,2,FALSE)</f>
        <v>Other Revenue - NSF Check Charge</v>
      </c>
      <c r="N3031" s="39" t="str">
        <f>+VLOOKUP(L3031/1,Map!E:G,3,FALSE)</f>
        <v>KY-CORPORATE</v>
      </c>
    </row>
    <row r="3032" spans="1:14" hidden="1">
      <c r="A3032" s="39" t="s">
        <v>95</v>
      </c>
      <c r="B3032" s="39" t="s">
        <v>96</v>
      </c>
      <c r="C3032" s="39" t="s">
        <v>74</v>
      </c>
      <c r="D3032" s="43">
        <v>43070</v>
      </c>
      <c r="E3032" s="39" t="s">
        <v>34</v>
      </c>
      <c r="F3032" s="39" t="s">
        <v>54</v>
      </c>
      <c r="G3032" s="39" t="s">
        <v>275</v>
      </c>
      <c r="H3032" s="39" t="s">
        <v>2453</v>
      </c>
      <c r="I3032" s="39" t="s">
        <v>99</v>
      </c>
      <c r="J3032" s="44">
        <v>-36</v>
      </c>
      <c r="K3032" s="39" t="s">
        <v>100</v>
      </c>
      <c r="L3032" s="39" t="s">
        <v>60</v>
      </c>
      <c r="M3032" s="39" t="str">
        <f>+VLOOKUP(C3032/1,Map!A:B,2,FALSE)</f>
        <v>Other Revenue - NSF Check Charge</v>
      </c>
      <c r="N3032" s="39" t="str">
        <f>+VLOOKUP(L3032/1,Map!E:G,3,FALSE)</f>
        <v>KY-CENTRAL</v>
      </c>
    </row>
    <row r="3033" spans="1:14" hidden="1">
      <c r="A3033" s="39" t="s">
        <v>95</v>
      </c>
      <c r="B3033" s="39" t="s">
        <v>96</v>
      </c>
      <c r="C3033" s="39" t="s">
        <v>74</v>
      </c>
      <c r="D3033" s="43">
        <v>43073</v>
      </c>
      <c r="E3033" s="39" t="s">
        <v>34</v>
      </c>
      <c r="F3033" s="39" t="s">
        <v>54</v>
      </c>
      <c r="G3033" s="39" t="s">
        <v>275</v>
      </c>
      <c r="H3033" s="39" t="s">
        <v>2454</v>
      </c>
      <c r="I3033" s="39" t="s">
        <v>99</v>
      </c>
      <c r="J3033" s="44">
        <v>-12</v>
      </c>
      <c r="K3033" s="39" t="s">
        <v>100</v>
      </c>
      <c r="L3033" s="39" t="s">
        <v>60</v>
      </c>
      <c r="M3033" s="39" t="str">
        <f>+VLOOKUP(C3033/1,Map!A:B,2,FALSE)</f>
        <v>Other Revenue - NSF Check Charge</v>
      </c>
      <c r="N3033" s="39" t="str">
        <f>+VLOOKUP(L3033/1,Map!E:G,3,FALSE)</f>
        <v>KY-CENTRAL</v>
      </c>
    </row>
    <row r="3034" spans="1:14" hidden="1">
      <c r="A3034" s="39" t="s">
        <v>95</v>
      </c>
      <c r="B3034" s="39" t="s">
        <v>96</v>
      </c>
      <c r="C3034" s="39" t="s">
        <v>74</v>
      </c>
      <c r="D3034" s="43">
        <v>43073</v>
      </c>
      <c r="E3034" s="39" t="s">
        <v>34</v>
      </c>
      <c r="F3034" s="39" t="s">
        <v>54</v>
      </c>
      <c r="G3034" s="39" t="s">
        <v>275</v>
      </c>
      <c r="H3034" s="39" t="s">
        <v>2455</v>
      </c>
      <c r="I3034" s="39" t="s">
        <v>99</v>
      </c>
      <c r="J3034" s="44">
        <v>-12</v>
      </c>
      <c r="K3034" s="39" t="s">
        <v>100</v>
      </c>
      <c r="L3034" s="39" t="s">
        <v>60</v>
      </c>
      <c r="M3034" s="39" t="str">
        <f>+VLOOKUP(C3034/1,Map!A:B,2,FALSE)</f>
        <v>Other Revenue - NSF Check Charge</v>
      </c>
      <c r="N3034" s="39" t="str">
        <f>+VLOOKUP(L3034/1,Map!E:G,3,FALSE)</f>
        <v>KY-CENTRAL</v>
      </c>
    </row>
    <row r="3035" spans="1:14" hidden="1">
      <c r="A3035" s="39" t="s">
        <v>95</v>
      </c>
      <c r="B3035" s="39" t="s">
        <v>96</v>
      </c>
      <c r="C3035" s="39" t="s">
        <v>74</v>
      </c>
      <c r="D3035" s="43">
        <v>43073</v>
      </c>
      <c r="E3035" s="39" t="s">
        <v>34</v>
      </c>
      <c r="F3035" s="39" t="s">
        <v>54</v>
      </c>
      <c r="G3035" s="39" t="s">
        <v>275</v>
      </c>
      <c r="H3035" s="39" t="s">
        <v>2456</v>
      </c>
      <c r="I3035" s="39" t="s">
        <v>99</v>
      </c>
      <c r="J3035" s="44">
        <v>-12</v>
      </c>
      <c r="K3035" s="39" t="s">
        <v>100</v>
      </c>
      <c r="L3035" s="39" t="s">
        <v>60</v>
      </c>
      <c r="M3035" s="39" t="str">
        <f>+VLOOKUP(C3035/1,Map!A:B,2,FALSE)</f>
        <v>Other Revenue - NSF Check Charge</v>
      </c>
      <c r="N3035" s="39" t="str">
        <f>+VLOOKUP(L3035/1,Map!E:G,3,FALSE)</f>
        <v>KY-CENTRAL</v>
      </c>
    </row>
    <row r="3036" spans="1:14" hidden="1">
      <c r="A3036" s="39" t="s">
        <v>95</v>
      </c>
      <c r="B3036" s="39" t="s">
        <v>96</v>
      </c>
      <c r="C3036" s="39" t="s">
        <v>74</v>
      </c>
      <c r="D3036" s="43">
        <v>43073</v>
      </c>
      <c r="E3036" s="39" t="s">
        <v>34</v>
      </c>
      <c r="F3036" s="39" t="s">
        <v>54</v>
      </c>
      <c r="G3036" s="39" t="s">
        <v>275</v>
      </c>
      <c r="H3036" s="39" t="s">
        <v>2457</v>
      </c>
      <c r="I3036" s="39" t="s">
        <v>99</v>
      </c>
      <c r="J3036" s="44">
        <v>-24</v>
      </c>
      <c r="K3036" s="39" t="s">
        <v>100</v>
      </c>
      <c r="L3036" s="39" t="s">
        <v>60</v>
      </c>
      <c r="M3036" s="39" t="str">
        <f>+VLOOKUP(C3036/1,Map!A:B,2,FALSE)</f>
        <v>Other Revenue - NSF Check Charge</v>
      </c>
      <c r="N3036" s="39" t="str">
        <f>+VLOOKUP(L3036/1,Map!E:G,3,FALSE)</f>
        <v>KY-CENTRAL</v>
      </c>
    </row>
    <row r="3037" spans="1:14" hidden="1">
      <c r="A3037" s="39" t="s">
        <v>95</v>
      </c>
      <c r="B3037" s="39" t="s">
        <v>96</v>
      </c>
      <c r="C3037" s="39" t="s">
        <v>74</v>
      </c>
      <c r="D3037" s="43">
        <v>43074</v>
      </c>
      <c r="E3037" s="39" t="s">
        <v>34</v>
      </c>
      <c r="F3037" s="39" t="s">
        <v>54</v>
      </c>
      <c r="G3037" s="39" t="s">
        <v>275</v>
      </c>
      <c r="H3037" s="39" t="s">
        <v>2458</v>
      </c>
      <c r="I3037" s="39" t="s">
        <v>99</v>
      </c>
      <c r="J3037" s="44">
        <v>-12</v>
      </c>
      <c r="K3037" s="39" t="s">
        <v>100</v>
      </c>
      <c r="L3037" s="39" t="s">
        <v>60</v>
      </c>
      <c r="M3037" s="39" t="str">
        <f>+VLOOKUP(C3037/1,Map!A:B,2,FALSE)</f>
        <v>Other Revenue - NSF Check Charge</v>
      </c>
      <c r="N3037" s="39" t="str">
        <f>+VLOOKUP(L3037/1,Map!E:G,3,FALSE)</f>
        <v>KY-CENTRAL</v>
      </c>
    </row>
    <row r="3038" spans="1:14" hidden="1">
      <c r="A3038" s="39" t="s">
        <v>95</v>
      </c>
      <c r="B3038" s="39" t="s">
        <v>96</v>
      </c>
      <c r="C3038" s="39" t="s">
        <v>74</v>
      </c>
      <c r="D3038" s="43">
        <v>43074</v>
      </c>
      <c r="E3038" s="39" t="s">
        <v>34</v>
      </c>
      <c r="F3038" s="39" t="s">
        <v>54</v>
      </c>
      <c r="G3038" s="39" t="s">
        <v>275</v>
      </c>
      <c r="H3038" s="39" t="s">
        <v>2459</v>
      </c>
      <c r="I3038" s="39" t="s">
        <v>99</v>
      </c>
      <c r="J3038" s="44">
        <v>-24</v>
      </c>
      <c r="K3038" s="39" t="s">
        <v>100</v>
      </c>
      <c r="L3038" s="39" t="s">
        <v>60</v>
      </c>
      <c r="M3038" s="39" t="str">
        <f>+VLOOKUP(C3038/1,Map!A:B,2,FALSE)</f>
        <v>Other Revenue - NSF Check Charge</v>
      </c>
      <c r="N3038" s="39" t="str">
        <f>+VLOOKUP(L3038/1,Map!E:G,3,FALSE)</f>
        <v>KY-CENTRAL</v>
      </c>
    </row>
    <row r="3039" spans="1:14" hidden="1">
      <c r="A3039" s="39" t="s">
        <v>95</v>
      </c>
      <c r="B3039" s="39" t="s">
        <v>96</v>
      </c>
      <c r="C3039" s="39" t="s">
        <v>74</v>
      </c>
      <c r="D3039" s="43">
        <v>43074</v>
      </c>
      <c r="E3039" s="39" t="s">
        <v>34</v>
      </c>
      <c r="F3039" s="39" t="s">
        <v>54</v>
      </c>
      <c r="G3039" s="39" t="s">
        <v>275</v>
      </c>
      <c r="H3039" s="39" t="s">
        <v>2460</v>
      </c>
      <c r="I3039" s="39" t="s">
        <v>99</v>
      </c>
      <c r="J3039" s="44">
        <v>-96</v>
      </c>
      <c r="K3039" s="39" t="s">
        <v>100</v>
      </c>
      <c r="L3039" s="39" t="s">
        <v>60</v>
      </c>
      <c r="M3039" s="39" t="str">
        <f>+VLOOKUP(C3039/1,Map!A:B,2,FALSE)</f>
        <v>Other Revenue - NSF Check Charge</v>
      </c>
      <c r="N3039" s="39" t="str">
        <f>+VLOOKUP(L3039/1,Map!E:G,3,FALSE)</f>
        <v>KY-CENTRAL</v>
      </c>
    </row>
    <row r="3040" spans="1:14" hidden="1">
      <c r="A3040" s="39" t="s">
        <v>95</v>
      </c>
      <c r="B3040" s="39" t="s">
        <v>96</v>
      </c>
      <c r="C3040" s="39" t="s">
        <v>74</v>
      </c>
      <c r="D3040" s="43">
        <v>43074</v>
      </c>
      <c r="E3040" s="39" t="s">
        <v>34</v>
      </c>
      <c r="F3040" s="39" t="s">
        <v>54</v>
      </c>
      <c r="G3040" s="39" t="s">
        <v>275</v>
      </c>
      <c r="H3040" s="39" t="s">
        <v>2461</v>
      </c>
      <c r="I3040" s="39" t="s">
        <v>99</v>
      </c>
      <c r="J3040" s="44">
        <v>-72</v>
      </c>
      <c r="K3040" s="39" t="s">
        <v>100</v>
      </c>
      <c r="L3040" s="39" t="s">
        <v>60</v>
      </c>
      <c r="M3040" s="39" t="str">
        <f>+VLOOKUP(C3040/1,Map!A:B,2,FALSE)</f>
        <v>Other Revenue - NSF Check Charge</v>
      </c>
      <c r="N3040" s="39" t="str">
        <f>+VLOOKUP(L3040/1,Map!E:G,3,FALSE)</f>
        <v>KY-CENTRAL</v>
      </c>
    </row>
    <row r="3041" spans="1:14" hidden="1">
      <c r="A3041" s="39" t="s">
        <v>95</v>
      </c>
      <c r="B3041" s="39" t="s">
        <v>96</v>
      </c>
      <c r="C3041" s="39" t="s">
        <v>74</v>
      </c>
      <c r="D3041" s="43">
        <v>43074</v>
      </c>
      <c r="E3041" s="39" t="s">
        <v>34</v>
      </c>
      <c r="F3041" s="39" t="s">
        <v>54</v>
      </c>
      <c r="G3041" s="39" t="s">
        <v>275</v>
      </c>
      <c r="H3041" s="39" t="s">
        <v>2462</v>
      </c>
      <c r="I3041" s="39" t="s">
        <v>99</v>
      </c>
      <c r="J3041" s="44">
        <v>-96</v>
      </c>
      <c r="K3041" s="39" t="s">
        <v>100</v>
      </c>
      <c r="L3041" s="39" t="s">
        <v>60</v>
      </c>
      <c r="M3041" s="39" t="str">
        <f>+VLOOKUP(C3041/1,Map!A:B,2,FALSE)</f>
        <v>Other Revenue - NSF Check Charge</v>
      </c>
      <c r="N3041" s="39" t="str">
        <f>+VLOOKUP(L3041/1,Map!E:G,3,FALSE)</f>
        <v>KY-CENTRAL</v>
      </c>
    </row>
    <row r="3042" spans="1:14" hidden="1">
      <c r="A3042" s="39" t="s">
        <v>95</v>
      </c>
      <c r="B3042" s="39" t="s">
        <v>96</v>
      </c>
      <c r="C3042" s="39" t="s">
        <v>74</v>
      </c>
      <c r="D3042" s="43">
        <v>43074</v>
      </c>
      <c r="E3042" s="39" t="s">
        <v>34</v>
      </c>
      <c r="F3042" s="39" t="s">
        <v>54</v>
      </c>
      <c r="G3042" s="39" t="s">
        <v>275</v>
      </c>
      <c r="H3042" s="39" t="s">
        <v>2463</v>
      </c>
      <c r="I3042" s="39" t="s">
        <v>99</v>
      </c>
      <c r="J3042" s="44">
        <v>-12</v>
      </c>
      <c r="K3042" s="39" t="s">
        <v>100</v>
      </c>
      <c r="L3042" s="39" t="s">
        <v>60</v>
      </c>
      <c r="M3042" s="39" t="str">
        <f>+VLOOKUP(C3042/1,Map!A:B,2,FALSE)</f>
        <v>Other Revenue - NSF Check Charge</v>
      </c>
      <c r="N3042" s="39" t="str">
        <f>+VLOOKUP(L3042/1,Map!E:G,3,FALSE)</f>
        <v>KY-CENTRAL</v>
      </c>
    </row>
    <row r="3043" spans="1:14" hidden="1">
      <c r="A3043" s="39" t="s">
        <v>95</v>
      </c>
      <c r="B3043" s="39" t="s">
        <v>96</v>
      </c>
      <c r="C3043" s="39" t="s">
        <v>74</v>
      </c>
      <c r="D3043" s="43">
        <v>43074</v>
      </c>
      <c r="E3043" s="39" t="s">
        <v>34</v>
      </c>
      <c r="F3043" s="39" t="s">
        <v>54</v>
      </c>
      <c r="G3043" s="39" t="s">
        <v>275</v>
      </c>
      <c r="H3043" s="39" t="s">
        <v>2464</v>
      </c>
      <c r="I3043" s="39" t="s">
        <v>99</v>
      </c>
      <c r="J3043" s="44">
        <v>-12</v>
      </c>
      <c r="K3043" s="39" t="s">
        <v>100</v>
      </c>
      <c r="L3043" s="39" t="s">
        <v>60</v>
      </c>
      <c r="M3043" s="39" t="str">
        <f>+VLOOKUP(C3043/1,Map!A:B,2,FALSE)</f>
        <v>Other Revenue - NSF Check Charge</v>
      </c>
      <c r="N3043" s="39" t="str">
        <f>+VLOOKUP(L3043/1,Map!E:G,3,FALSE)</f>
        <v>KY-CENTRAL</v>
      </c>
    </row>
    <row r="3044" spans="1:14" hidden="1">
      <c r="A3044" s="39" t="s">
        <v>95</v>
      </c>
      <c r="B3044" s="39" t="s">
        <v>96</v>
      </c>
      <c r="C3044" s="39" t="s">
        <v>74</v>
      </c>
      <c r="D3044" s="43">
        <v>43074</v>
      </c>
      <c r="E3044" s="39" t="s">
        <v>34</v>
      </c>
      <c r="F3044" s="39" t="s">
        <v>54</v>
      </c>
      <c r="G3044" s="39" t="s">
        <v>275</v>
      </c>
      <c r="H3044" s="39" t="s">
        <v>2465</v>
      </c>
      <c r="I3044" s="39" t="s">
        <v>99</v>
      </c>
      <c r="J3044" s="44">
        <v>-72</v>
      </c>
      <c r="K3044" s="39" t="s">
        <v>100</v>
      </c>
      <c r="L3044" s="39" t="s">
        <v>60</v>
      </c>
      <c r="M3044" s="39" t="str">
        <f>+VLOOKUP(C3044/1,Map!A:B,2,FALSE)</f>
        <v>Other Revenue - NSF Check Charge</v>
      </c>
      <c r="N3044" s="39" t="str">
        <f>+VLOOKUP(L3044/1,Map!E:G,3,FALSE)</f>
        <v>KY-CENTRAL</v>
      </c>
    </row>
    <row r="3045" spans="1:14" hidden="1">
      <c r="A3045" s="39" t="s">
        <v>95</v>
      </c>
      <c r="B3045" s="39" t="s">
        <v>96</v>
      </c>
      <c r="C3045" s="39" t="s">
        <v>74</v>
      </c>
      <c r="D3045" s="43">
        <v>43075</v>
      </c>
      <c r="E3045" s="39" t="s">
        <v>34</v>
      </c>
      <c r="F3045" s="39" t="s">
        <v>54</v>
      </c>
      <c r="G3045" s="39" t="s">
        <v>275</v>
      </c>
      <c r="H3045" s="39" t="s">
        <v>2466</v>
      </c>
      <c r="I3045" s="39" t="s">
        <v>99</v>
      </c>
      <c r="J3045" s="44">
        <v>-48</v>
      </c>
      <c r="K3045" s="39" t="s">
        <v>100</v>
      </c>
      <c r="L3045" s="39" t="s">
        <v>60</v>
      </c>
      <c r="M3045" s="39" t="str">
        <f>+VLOOKUP(C3045/1,Map!A:B,2,FALSE)</f>
        <v>Other Revenue - NSF Check Charge</v>
      </c>
      <c r="N3045" s="39" t="str">
        <f>+VLOOKUP(L3045/1,Map!E:G,3,FALSE)</f>
        <v>KY-CENTRAL</v>
      </c>
    </row>
    <row r="3046" spans="1:14" hidden="1">
      <c r="A3046" s="39" t="s">
        <v>95</v>
      </c>
      <c r="B3046" s="39" t="s">
        <v>96</v>
      </c>
      <c r="C3046" s="39" t="s">
        <v>74</v>
      </c>
      <c r="D3046" s="43">
        <v>43075</v>
      </c>
      <c r="E3046" s="39" t="s">
        <v>34</v>
      </c>
      <c r="F3046" s="39" t="s">
        <v>54</v>
      </c>
      <c r="G3046" s="39" t="s">
        <v>275</v>
      </c>
      <c r="H3046" s="39" t="s">
        <v>2467</v>
      </c>
      <c r="I3046" s="39" t="s">
        <v>99</v>
      </c>
      <c r="J3046" s="44">
        <v>-36</v>
      </c>
      <c r="K3046" s="39" t="s">
        <v>100</v>
      </c>
      <c r="L3046" s="39" t="s">
        <v>60</v>
      </c>
      <c r="M3046" s="39" t="str">
        <f>+VLOOKUP(C3046/1,Map!A:B,2,FALSE)</f>
        <v>Other Revenue - NSF Check Charge</v>
      </c>
      <c r="N3046" s="39" t="str">
        <f>+VLOOKUP(L3046/1,Map!E:G,3,FALSE)</f>
        <v>KY-CENTRAL</v>
      </c>
    </row>
    <row r="3047" spans="1:14" hidden="1">
      <c r="A3047" s="39" t="s">
        <v>95</v>
      </c>
      <c r="B3047" s="39" t="s">
        <v>96</v>
      </c>
      <c r="C3047" s="39" t="s">
        <v>74</v>
      </c>
      <c r="D3047" s="43">
        <v>43075</v>
      </c>
      <c r="E3047" s="39" t="s">
        <v>34</v>
      </c>
      <c r="F3047" s="39" t="s">
        <v>54</v>
      </c>
      <c r="G3047" s="39" t="s">
        <v>275</v>
      </c>
      <c r="H3047" s="39" t="s">
        <v>2468</v>
      </c>
      <c r="I3047" s="39" t="s">
        <v>99</v>
      </c>
      <c r="J3047" s="44">
        <v>-12</v>
      </c>
      <c r="K3047" s="39" t="s">
        <v>100</v>
      </c>
      <c r="L3047" s="39" t="s">
        <v>60</v>
      </c>
      <c r="M3047" s="39" t="str">
        <f>+VLOOKUP(C3047/1,Map!A:B,2,FALSE)</f>
        <v>Other Revenue - NSF Check Charge</v>
      </c>
      <c r="N3047" s="39" t="str">
        <f>+VLOOKUP(L3047/1,Map!E:G,3,FALSE)</f>
        <v>KY-CENTRAL</v>
      </c>
    </row>
    <row r="3048" spans="1:14" hidden="1">
      <c r="A3048" s="39" t="s">
        <v>95</v>
      </c>
      <c r="B3048" s="39" t="s">
        <v>96</v>
      </c>
      <c r="C3048" s="39" t="s">
        <v>74</v>
      </c>
      <c r="D3048" s="43">
        <v>43076</v>
      </c>
      <c r="E3048" s="39" t="s">
        <v>34</v>
      </c>
      <c r="F3048" s="39" t="s">
        <v>54</v>
      </c>
      <c r="G3048" s="39" t="s">
        <v>275</v>
      </c>
      <c r="H3048" s="39" t="s">
        <v>2469</v>
      </c>
      <c r="I3048" s="39" t="s">
        <v>99</v>
      </c>
      <c r="J3048" s="44">
        <v>-24</v>
      </c>
      <c r="K3048" s="39" t="s">
        <v>100</v>
      </c>
      <c r="L3048" s="39" t="s">
        <v>60</v>
      </c>
      <c r="M3048" s="39" t="str">
        <f>+VLOOKUP(C3048/1,Map!A:B,2,FALSE)</f>
        <v>Other Revenue - NSF Check Charge</v>
      </c>
      <c r="N3048" s="39" t="str">
        <f>+VLOOKUP(L3048/1,Map!E:G,3,FALSE)</f>
        <v>KY-CENTRAL</v>
      </c>
    </row>
    <row r="3049" spans="1:14" hidden="1">
      <c r="A3049" s="39" t="s">
        <v>95</v>
      </c>
      <c r="B3049" s="39" t="s">
        <v>96</v>
      </c>
      <c r="C3049" s="39" t="s">
        <v>74</v>
      </c>
      <c r="D3049" s="43">
        <v>43076</v>
      </c>
      <c r="E3049" s="39" t="s">
        <v>34</v>
      </c>
      <c r="F3049" s="39" t="s">
        <v>54</v>
      </c>
      <c r="G3049" s="39" t="s">
        <v>275</v>
      </c>
      <c r="H3049" s="39" t="s">
        <v>2470</v>
      </c>
      <c r="I3049" s="39" t="s">
        <v>99</v>
      </c>
      <c r="J3049" s="44">
        <v>-12</v>
      </c>
      <c r="K3049" s="39" t="s">
        <v>100</v>
      </c>
      <c r="L3049" s="39" t="s">
        <v>60</v>
      </c>
      <c r="M3049" s="39" t="str">
        <f>+VLOOKUP(C3049/1,Map!A:B,2,FALSE)</f>
        <v>Other Revenue - NSF Check Charge</v>
      </c>
      <c r="N3049" s="39" t="str">
        <f>+VLOOKUP(L3049/1,Map!E:G,3,FALSE)</f>
        <v>KY-CENTRAL</v>
      </c>
    </row>
    <row r="3050" spans="1:14" hidden="1">
      <c r="A3050" s="39" t="s">
        <v>95</v>
      </c>
      <c r="B3050" s="39" t="s">
        <v>96</v>
      </c>
      <c r="C3050" s="39" t="s">
        <v>74</v>
      </c>
      <c r="D3050" s="43">
        <v>43077</v>
      </c>
      <c r="E3050" s="39" t="s">
        <v>34</v>
      </c>
      <c r="F3050" s="39" t="s">
        <v>54</v>
      </c>
      <c r="G3050" s="39" t="s">
        <v>275</v>
      </c>
      <c r="H3050" s="39" t="s">
        <v>2471</v>
      </c>
      <c r="I3050" s="39" t="s">
        <v>99</v>
      </c>
      <c r="J3050" s="44">
        <v>-36</v>
      </c>
      <c r="K3050" s="39" t="s">
        <v>100</v>
      </c>
      <c r="L3050" s="39" t="s">
        <v>60</v>
      </c>
      <c r="M3050" s="39" t="str">
        <f>+VLOOKUP(C3050/1,Map!A:B,2,FALSE)</f>
        <v>Other Revenue - NSF Check Charge</v>
      </c>
      <c r="N3050" s="39" t="str">
        <f>+VLOOKUP(L3050/1,Map!E:G,3,FALSE)</f>
        <v>KY-CENTRAL</v>
      </c>
    </row>
    <row r="3051" spans="1:14" hidden="1">
      <c r="A3051" s="39" t="s">
        <v>95</v>
      </c>
      <c r="B3051" s="39" t="s">
        <v>96</v>
      </c>
      <c r="C3051" s="39" t="s">
        <v>74</v>
      </c>
      <c r="D3051" s="43">
        <v>43077</v>
      </c>
      <c r="E3051" s="39" t="s">
        <v>34</v>
      </c>
      <c r="F3051" s="39" t="s">
        <v>54</v>
      </c>
      <c r="G3051" s="39" t="s">
        <v>275</v>
      </c>
      <c r="H3051" s="39" t="s">
        <v>2472</v>
      </c>
      <c r="I3051" s="39" t="s">
        <v>99</v>
      </c>
      <c r="J3051" s="44">
        <v>-12</v>
      </c>
      <c r="K3051" s="39" t="s">
        <v>100</v>
      </c>
      <c r="L3051" s="39" t="s">
        <v>60</v>
      </c>
      <c r="M3051" s="39" t="str">
        <f>+VLOOKUP(C3051/1,Map!A:B,2,FALSE)</f>
        <v>Other Revenue - NSF Check Charge</v>
      </c>
      <c r="N3051" s="39" t="str">
        <f>+VLOOKUP(L3051/1,Map!E:G,3,FALSE)</f>
        <v>KY-CENTRAL</v>
      </c>
    </row>
    <row r="3052" spans="1:14" hidden="1">
      <c r="A3052" s="39" t="s">
        <v>95</v>
      </c>
      <c r="B3052" s="39" t="s">
        <v>96</v>
      </c>
      <c r="C3052" s="39" t="s">
        <v>74</v>
      </c>
      <c r="D3052" s="43">
        <v>43080</v>
      </c>
      <c r="E3052" s="39" t="s">
        <v>34</v>
      </c>
      <c r="F3052" s="39" t="s">
        <v>54</v>
      </c>
      <c r="G3052" s="39" t="s">
        <v>275</v>
      </c>
      <c r="H3052" s="39" t="s">
        <v>2473</v>
      </c>
      <c r="I3052" s="39" t="s">
        <v>99</v>
      </c>
      <c r="J3052" s="44">
        <v>-48</v>
      </c>
      <c r="K3052" s="39" t="s">
        <v>100</v>
      </c>
      <c r="L3052" s="39" t="s">
        <v>60</v>
      </c>
      <c r="M3052" s="39" t="str">
        <f>+VLOOKUP(C3052/1,Map!A:B,2,FALSE)</f>
        <v>Other Revenue - NSF Check Charge</v>
      </c>
      <c r="N3052" s="39" t="str">
        <f>+VLOOKUP(L3052/1,Map!E:G,3,FALSE)</f>
        <v>KY-CENTRAL</v>
      </c>
    </row>
    <row r="3053" spans="1:14" hidden="1">
      <c r="A3053" s="39" t="s">
        <v>95</v>
      </c>
      <c r="B3053" s="39" t="s">
        <v>96</v>
      </c>
      <c r="C3053" s="39" t="s">
        <v>74</v>
      </c>
      <c r="D3053" s="43">
        <v>43080</v>
      </c>
      <c r="E3053" s="39" t="s">
        <v>34</v>
      </c>
      <c r="F3053" s="39" t="s">
        <v>54</v>
      </c>
      <c r="G3053" s="39" t="s">
        <v>275</v>
      </c>
      <c r="H3053" s="39" t="s">
        <v>2474</v>
      </c>
      <c r="I3053" s="39" t="s">
        <v>99</v>
      </c>
      <c r="J3053" s="44">
        <v>-60</v>
      </c>
      <c r="K3053" s="39" t="s">
        <v>100</v>
      </c>
      <c r="L3053" s="39" t="s">
        <v>60</v>
      </c>
      <c r="M3053" s="39" t="str">
        <f>+VLOOKUP(C3053/1,Map!A:B,2,FALSE)</f>
        <v>Other Revenue - NSF Check Charge</v>
      </c>
      <c r="N3053" s="39" t="str">
        <f>+VLOOKUP(L3053/1,Map!E:G,3,FALSE)</f>
        <v>KY-CENTRAL</v>
      </c>
    </row>
    <row r="3054" spans="1:14" hidden="1">
      <c r="A3054" s="39" t="s">
        <v>95</v>
      </c>
      <c r="B3054" s="39" t="s">
        <v>96</v>
      </c>
      <c r="C3054" s="39" t="s">
        <v>74</v>
      </c>
      <c r="D3054" s="43">
        <v>43080</v>
      </c>
      <c r="E3054" s="39" t="s">
        <v>34</v>
      </c>
      <c r="F3054" s="39" t="s">
        <v>54</v>
      </c>
      <c r="G3054" s="39" t="s">
        <v>275</v>
      </c>
      <c r="H3054" s="39" t="s">
        <v>2475</v>
      </c>
      <c r="I3054" s="39" t="s">
        <v>99</v>
      </c>
      <c r="J3054" s="44">
        <v>-36</v>
      </c>
      <c r="K3054" s="39" t="s">
        <v>100</v>
      </c>
      <c r="L3054" s="39" t="s">
        <v>60</v>
      </c>
      <c r="M3054" s="39" t="str">
        <f>+VLOOKUP(C3054/1,Map!A:B,2,FALSE)</f>
        <v>Other Revenue - NSF Check Charge</v>
      </c>
      <c r="N3054" s="39" t="str">
        <f>+VLOOKUP(L3054/1,Map!E:G,3,FALSE)</f>
        <v>KY-CENTRAL</v>
      </c>
    </row>
    <row r="3055" spans="1:14" hidden="1">
      <c r="A3055" s="39" t="s">
        <v>95</v>
      </c>
      <c r="B3055" s="39" t="s">
        <v>96</v>
      </c>
      <c r="C3055" s="39" t="s">
        <v>74</v>
      </c>
      <c r="D3055" s="43">
        <v>43081</v>
      </c>
      <c r="E3055" s="39" t="s">
        <v>34</v>
      </c>
      <c r="F3055" s="39" t="s">
        <v>54</v>
      </c>
      <c r="G3055" s="39" t="s">
        <v>275</v>
      </c>
      <c r="H3055" s="39" t="s">
        <v>2476</v>
      </c>
      <c r="I3055" s="39" t="s">
        <v>99</v>
      </c>
      <c r="J3055" s="44">
        <v>-48</v>
      </c>
      <c r="K3055" s="39" t="s">
        <v>100</v>
      </c>
      <c r="L3055" s="39" t="s">
        <v>60</v>
      </c>
      <c r="M3055" s="39" t="str">
        <f>+VLOOKUP(C3055/1,Map!A:B,2,FALSE)</f>
        <v>Other Revenue - NSF Check Charge</v>
      </c>
      <c r="N3055" s="39" t="str">
        <f>+VLOOKUP(L3055/1,Map!E:G,3,FALSE)</f>
        <v>KY-CENTRAL</v>
      </c>
    </row>
    <row r="3056" spans="1:14" hidden="1">
      <c r="A3056" s="39" t="s">
        <v>95</v>
      </c>
      <c r="B3056" s="39" t="s">
        <v>96</v>
      </c>
      <c r="C3056" s="39" t="s">
        <v>74</v>
      </c>
      <c r="D3056" s="43">
        <v>43081</v>
      </c>
      <c r="E3056" s="39" t="s">
        <v>34</v>
      </c>
      <c r="F3056" s="39" t="s">
        <v>54</v>
      </c>
      <c r="G3056" s="39" t="s">
        <v>275</v>
      </c>
      <c r="H3056" s="39" t="s">
        <v>2477</v>
      </c>
      <c r="I3056" s="39" t="s">
        <v>99</v>
      </c>
      <c r="J3056" s="44">
        <v>-12</v>
      </c>
      <c r="K3056" s="39" t="s">
        <v>100</v>
      </c>
      <c r="L3056" s="39" t="s">
        <v>60</v>
      </c>
      <c r="M3056" s="39" t="str">
        <f>+VLOOKUP(C3056/1,Map!A:B,2,FALSE)</f>
        <v>Other Revenue - NSF Check Charge</v>
      </c>
      <c r="N3056" s="39" t="str">
        <f>+VLOOKUP(L3056/1,Map!E:G,3,FALSE)</f>
        <v>KY-CENTRAL</v>
      </c>
    </row>
    <row r="3057" spans="1:14" hidden="1">
      <c r="A3057" s="39" t="s">
        <v>95</v>
      </c>
      <c r="B3057" s="39" t="s">
        <v>96</v>
      </c>
      <c r="C3057" s="39" t="s">
        <v>74</v>
      </c>
      <c r="D3057" s="43">
        <v>43081</v>
      </c>
      <c r="E3057" s="39" t="s">
        <v>34</v>
      </c>
      <c r="F3057" s="39" t="s">
        <v>54</v>
      </c>
      <c r="G3057" s="39" t="s">
        <v>275</v>
      </c>
      <c r="H3057" s="39" t="s">
        <v>2478</v>
      </c>
      <c r="I3057" s="39" t="s">
        <v>99</v>
      </c>
      <c r="J3057" s="44">
        <v>-12</v>
      </c>
      <c r="K3057" s="39" t="s">
        <v>100</v>
      </c>
      <c r="L3057" s="39" t="s">
        <v>60</v>
      </c>
      <c r="M3057" s="39" t="str">
        <f>+VLOOKUP(C3057/1,Map!A:B,2,FALSE)</f>
        <v>Other Revenue - NSF Check Charge</v>
      </c>
      <c r="N3057" s="39" t="str">
        <f>+VLOOKUP(L3057/1,Map!E:G,3,FALSE)</f>
        <v>KY-CENTRAL</v>
      </c>
    </row>
    <row r="3058" spans="1:14" hidden="1">
      <c r="A3058" s="39" t="s">
        <v>95</v>
      </c>
      <c r="B3058" s="39" t="s">
        <v>96</v>
      </c>
      <c r="C3058" s="39" t="s">
        <v>74</v>
      </c>
      <c r="D3058" s="43">
        <v>43082</v>
      </c>
      <c r="E3058" s="39" t="s">
        <v>34</v>
      </c>
      <c r="F3058" s="39" t="s">
        <v>54</v>
      </c>
      <c r="G3058" s="39" t="s">
        <v>275</v>
      </c>
      <c r="H3058" s="39" t="s">
        <v>2479</v>
      </c>
      <c r="I3058" s="39" t="s">
        <v>99</v>
      </c>
      <c r="J3058" s="44">
        <v>-60</v>
      </c>
      <c r="K3058" s="39" t="s">
        <v>100</v>
      </c>
      <c r="L3058" s="39" t="s">
        <v>60</v>
      </c>
      <c r="M3058" s="39" t="str">
        <f>+VLOOKUP(C3058/1,Map!A:B,2,FALSE)</f>
        <v>Other Revenue - NSF Check Charge</v>
      </c>
      <c r="N3058" s="39" t="str">
        <f>+VLOOKUP(L3058/1,Map!E:G,3,FALSE)</f>
        <v>KY-CENTRAL</v>
      </c>
    </row>
    <row r="3059" spans="1:14" hidden="1">
      <c r="A3059" s="39" t="s">
        <v>95</v>
      </c>
      <c r="B3059" s="39" t="s">
        <v>96</v>
      </c>
      <c r="C3059" s="39" t="s">
        <v>74</v>
      </c>
      <c r="D3059" s="43">
        <v>43082</v>
      </c>
      <c r="E3059" s="39" t="s">
        <v>34</v>
      </c>
      <c r="F3059" s="39" t="s">
        <v>54</v>
      </c>
      <c r="G3059" s="39" t="s">
        <v>275</v>
      </c>
      <c r="H3059" s="39" t="s">
        <v>2480</v>
      </c>
      <c r="I3059" s="39" t="s">
        <v>99</v>
      </c>
      <c r="J3059" s="44">
        <v>-12</v>
      </c>
      <c r="K3059" s="39" t="s">
        <v>100</v>
      </c>
      <c r="L3059" s="39" t="s">
        <v>60</v>
      </c>
      <c r="M3059" s="39" t="str">
        <f>+VLOOKUP(C3059/1,Map!A:B,2,FALSE)</f>
        <v>Other Revenue - NSF Check Charge</v>
      </c>
      <c r="N3059" s="39" t="str">
        <f>+VLOOKUP(L3059/1,Map!E:G,3,FALSE)</f>
        <v>KY-CENTRAL</v>
      </c>
    </row>
    <row r="3060" spans="1:14" hidden="1">
      <c r="A3060" s="39" t="s">
        <v>95</v>
      </c>
      <c r="B3060" s="39" t="s">
        <v>96</v>
      </c>
      <c r="C3060" s="39" t="s">
        <v>74</v>
      </c>
      <c r="D3060" s="43">
        <v>43082</v>
      </c>
      <c r="E3060" s="39" t="s">
        <v>34</v>
      </c>
      <c r="F3060" s="39" t="s">
        <v>54</v>
      </c>
      <c r="G3060" s="39" t="s">
        <v>275</v>
      </c>
      <c r="H3060" s="39" t="s">
        <v>2481</v>
      </c>
      <c r="I3060" s="39" t="s">
        <v>99</v>
      </c>
      <c r="J3060" s="44">
        <v>-24</v>
      </c>
      <c r="K3060" s="39" t="s">
        <v>100</v>
      </c>
      <c r="L3060" s="39" t="s">
        <v>60</v>
      </c>
      <c r="M3060" s="39" t="str">
        <f>+VLOOKUP(C3060/1,Map!A:B,2,FALSE)</f>
        <v>Other Revenue - NSF Check Charge</v>
      </c>
      <c r="N3060" s="39" t="str">
        <f>+VLOOKUP(L3060/1,Map!E:G,3,FALSE)</f>
        <v>KY-CENTRAL</v>
      </c>
    </row>
    <row r="3061" spans="1:14" hidden="1">
      <c r="A3061" s="39" t="s">
        <v>95</v>
      </c>
      <c r="B3061" s="39" t="s">
        <v>96</v>
      </c>
      <c r="C3061" s="39" t="s">
        <v>74</v>
      </c>
      <c r="D3061" s="43">
        <v>43082</v>
      </c>
      <c r="E3061" s="39" t="s">
        <v>34</v>
      </c>
      <c r="F3061" s="39" t="s">
        <v>54</v>
      </c>
      <c r="G3061" s="39" t="s">
        <v>275</v>
      </c>
      <c r="H3061" s="39" t="s">
        <v>2482</v>
      </c>
      <c r="I3061" s="39" t="s">
        <v>99</v>
      </c>
      <c r="J3061" s="44">
        <v>-12</v>
      </c>
      <c r="K3061" s="39" t="s">
        <v>100</v>
      </c>
      <c r="L3061" s="39" t="s">
        <v>60</v>
      </c>
      <c r="M3061" s="39" t="str">
        <f>+VLOOKUP(C3061/1,Map!A:B,2,FALSE)</f>
        <v>Other Revenue - NSF Check Charge</v>
      </c>
      <c r="N3061" s="39" t="str">
        <f>+VLOOKUP(L3061/1,Map!E:G,3,FALSE)</f>
        <v>KY-CENTRAL</v>
      </c>
    </row>
    <row r="3062" spans="1:14" hidden="1">
      <c r="A3062" s="39" t="s">
        <v>95</v>
      </c>
      <c r="B3062" s="39" t="s">
        <v>96</v>
      </c>
      <c r="C3062" s="39" t="s">
        <v>74</v>
      </c>
      <c r="D3062" s="43">
        <v>43083</v>
      </c>
      <c r="E3062" s="39" t="s">
        <v>34</v>
      </c>
      <c r="F3062" s="39" t="s">
        <v>54</v>
      </c>
      <c r="G3062" s="39" t="s">
        <v>275</v>
      </c>
      <c r="H3062" s="39" t="s">
        <v>2483</v>
      </c>
      <c r="I3062" s="39" t="s">
        <v>99</v>
      </c>
      <c r="J3062" s="44">
        <v>-12</v>
      </c>
      <c r="K3062" s="39" t="s">
        <v>100</v>
      </c>
      <c r="L3062" s="39" t="s">
        <v>60</v>
      </c>
      <c r="M3062" s="39" t="str">
        <f>+VLOOKUP(C3062/1,Map!A:B,2,FALSE)</f>
        <v>Other Revenue - NSF Check Charge</v>
      </c>
      <c r="N3062" s="39" t="str">
        <f>+VLOOKUP(L3062/1,Map!E:G,3,FALSE)</f>
        <v>KY-CENTRAL</v>
      </c>
    </row>
    <row r="3063" spans="1:14" hidden="1">
      <c r="A3063" s="39" t="s">
        <v>95</v>
      </c>
      <c r="B3063" s="39" t="s">
        <v>96</v>
      </c>
      <c r="C3063" s="39" t="s">
        <v>74</v>
      </c>
      <c r="D3063" s="43">
        <v>43083</v>
      </c>
      <c r="E3063" s="39" t="s">
        <v>34</v>
      </c>
      <c r="F3063" s="39" t="s">
        <v>54</v>
      </c>
      <c r="G3063" s="39" t="s">
        <v>275</v>
      </c>
      <c r="H3063" s="39" t="s">
        <v>2484</v>
      </c>
      <c r="I3063" s="39" t="s">
        <v>99</v>
      </c>
      <c r="J3063" s="44">
        <v>-12</v>
      </c>
      <c r="K3063" s="39" t="s">
        <v>100</v>
      </c>
      <c r="L3063" s="39" t="s">
        <v>58</v>
      </c>
      <c r="M3063" s="39" t="str">
        <f>+VLOOKUP(C3063/1,Map!A:B,2,FALSE)</f>
        <v>Other Revenue - NSF Check Charge</v>
      </c>
      <c r="N3063" s="39" t="str">
        <f>+VLOOKUP(L3063/1,Map!E:G,3,FALSE)</f>
        <v>KY-CORPORATE</v>
      </c>
    </row>
    <row r="3064" spans="1:14" hidden="1">
      <c r="A3064" s="39" t="s">
        <v>95</v>
      </c>
      <c r="B3064" s="39" t="s">
        <v>96</v>
      </c>
      <c r="C3064" s="39" t="s">
        <v>74</v>
      </c>
      <c r="D3064" s="43">
        <v>43083</v>
      </c>
      <c r="E3064" s="39" t="s">
        <v>34</v>
      </c>
      <c r="F3064" s="39" t="s">
        <v>54</v>
      </c>
      <c r="G3064" s="39" t="s">
        <v>275</v>
      </c>
      <c r="H3064" s="39" t="s">
        <v>2484</v>
      </c>
      <c r="I3064" s="39" t="s">
        <v>99</v>
      </c>
      <c r="J3064" s="44">
        <v>-84</v>
      </c>
      <c r="K3064" s="39" t="s">
        <v>100</v>
      </c>
      <c r="L3064" s="39" t="s">
        <v>60</v>
      </c>
      <c r="M3064" s="39" t="str">
        <f>+VLOOKUP(C3064/1,Map!A:B,2,FALSE)</f>
        <v>Other Revenue - NSF Check Charge</v>
      </c>
      <c r="N3064" s="39" t="str">
        <f>+VLOOKUP(L3064/1,Map!E:G,3,FALSE)</f>
        <v>KY-CENTRAL</v>
      </c>
    </row>
    <row r="3065" spans="1:14" hidden="1">
      <c r="A3065" s="39" t="s">
        <v>95</v>
      </c>
      <c r="B3065" s="39" t="s">
        <v>96</v>
      </c>
      <c r="C3065" s="39" t="s">
        <v>74</v>
      </c>
      <c r="D3065" s="43">
        <v>43083</v>
      </c>
      <c r="E3065" s="39" t="s">
        <v>34</v>
      </c>
      <c r="F3065" s="39" t="s">
        <v>54</v>
      </c>
      <c r="G3065" s="39" t="s">
        <v>275</v>
      </c>
      <c r="H3065" s="39" t="s">
        <v>2485</v>
      </c>
      <c r="I3065" s="39" t="s">
        <v>99</v>
      </c>
      <c r="J3065" s="44">
        <v>-48</v>
      </c>
      <c r="K3065" s="39" t="s">
        <v>100</v>
      </c>
      <c r="L3065" s="39" t="s">
        <v>60</v>
      </c>
      <c r="M3065" s="39" t="str">
        <f>+VLOOKUP(C3065/1,Map!A:B,2,FALSE)</f>
        <v>Other Revenue - NSF Check Charge</v>
      </c>
      <c r="N3065" s="39" t="str">
        <f>+VLOOKUP(L3065/1,Map!E:G,3,FALSE)</f>
        <v>KY-CENTRAL</v>
      </c>
    </row>
    <row r="3066" spans="1:14" hidden="1">
      <c r="A3066" s="39" t="s">
        <v>95</v>
      </c>
      <c r="B3066" s="39" t="s">
        <v>96</v>
      </c>
      <c r="C3066" s="39" t="s">
        <v>74</v>
      </c>
      <c r="D3066" s="43">
        <v>43083</v>
      </c>
      <c r="E3066" s="39" t="s">
        <v>34</v>
      </c>
      <c r="F3066" s="39" t="s">
        <v>54</v>
      </c>
      <c r="G3066" s="39" t="s">
        <v>275</v>
      </c>
      <c r="H3066" s="39" t="s">
        <v>2486</v>
      </c>
      <c r="I3066" s="39" t="s">
        <v>99</v>
      </c>
      <c r="J3066" s="44">
        <v>-12</v>
      </c>
      <c r="K3066" s="39" t="s">
        <v>100</v>
      </c>
      <c r="L3066" s="39" t="s">
        <v>60</v>
      </c>
      <c r="M3066" s="39" t="str">
        <f>+VLOOKUP(C3066/1,Map!A:B,2,FALSE)</f>
        <v>Other Revenue - NSF Check Charge</v>
      </c>
      <c r="N3066" s="39" t="str">
        <f>+VLOOKUP(L3066/1,Map!E:G,3,FALSE)</f>
        <v>KY-CENTRAL</v>
      </c>
    </row>
    <row r="3067" spans="1:14" hidden="1">
      <c r="A3067" s="39" t="s">
        <v>95</v>
      </c>
      <c r="B3067" s="39" t="s">
        <v>96</v>
      </c>
      <c r="C3067" s="39" t="s">
        <v>74</v>
      </c>
      <c r="D3067" s="43">
        <v>43084</v>
      </c>
      <c r="E3067" s="39" t="s">
        <v>34</v>
      </c>
      <c r="F3067" s="39" t="s">
        <v>54</v>
      </c>
      <c r="G3067" s="39" t="s">
        <v>275</v>
      </c>
      <c r="H3067" s="39" t="s">
        <v>2487</v>
      </c>
      <c r="I3067" s="39" t="s">
        <v>99</v>
      </c>
      <c r="J3067" s="44">
        <v>-24</v>
      </c>
      <c r="K3067" s="39" t="s">
        <v>100</v>
      </c>
      <c r="L3067" s="39" t="s">
        <v>60</v>
      </c>
      <c r="M3067" s="39" t="str">
        <f>+VLOOKUP(C3067/1,Map!A:B,2,FALSE)</f>
        <v>Other Revenue - NSF Check Charge</v>
      </c>
      <c r="N3067" s="39" t="str">
        <f>+VLOOKUP(L3067/1,Map!E:G,3,FALSE)</f>
        <v>KY-CENTRAL</v>
      </c>
    </row>
    <row r="3068" spans="1:14" hidden="1">
      <c r="A3068" s="39" t="s">
        <v>95</v>
      </c>
      <c r="B3068" s="39" t="s">
        <v>96</v>
      </c>
      <c r="C3068" s="39" t="s">
        <v>74</v>
      </c>
      <c r="D3068" s="43">
        <v>43084</v>
      </c>
      <c r="E3068" s="39" t="s">
        <v>34</v>
      </c>
      <c r="F3068" s="39" t="s">
        <v>54</v>
      </c>
      <c r="G3068" s="39" t="s">
        <v>275</v>
      </c>
      <c r="H3068" s="39" t="s">
        <v>2488</v>
      </c>
      <c r="I3068" s="39" t="s">
        <v>99</v>
      </c>
      <c r="J3068" s="44">
        <v>-24</v>
      </c>
      <c r="K3068" s="39" t="s">
        <v>100</v>
      </c>
      <c r="L3068" s="39" t="s">
        <v>60</v>
      </c>
      <c r="M3068" s="39" t="str">
        <f>+VLOOKUP(C3068/1,Map!A:B,2,FALSE)</f>
        <v>Other Revenue - NSF Check Charge</v>
      </c>
      <c r="N3068" s="39" t="str">
        <f>+VLOOKUP(L3068/1,Map!E:G,3,FALSE)</f>
        <v>KY-CENTRAL</v>
      </c>
    </row>
    <row r="3069" spans="1:14" hidden="1">
      <c r="A3069" s="39" t="s">
        <v>95</v>
      </c>
      <c r="B3069" s="39" t="s">
        <v>96</v>
      </c>
      <c r="C3069" s="39" t="s">
        <v>74</v>
      </c>
      <c r="D3069" s="43">
        <v>43084</v>
      </c>
      <c r="E3069" s="39" t="s">
        <v>34</v>
      </c>
      <c r="F3069" s="39" t="s">
        <v>54</v>
      </c>
      <c r="G3069" s="39" t="s">
        <v>275</v>
      </c>
      <c r="H3069" s="39" t="s">
        <v>2489</v>
      </c>
      <c r="I3069" s="39" t="s">
        <v>99</v>
      </c>
      <c r="J3069" s="44">
        <v>-12</v>
      </c>
      <c r="K3069" s="39" t="s">
        <v>100</v>
      </c>
      <c r="L3069" s="39" t="s">
        <v>60</v>
      </c>
      <c r="M3069" s="39" t="str">
        <f>+VLOOKUP(C3069/1,Map!A:B,2,FALSE)</f>
        <v>Other Revenue - NSF Check Charge</v>
      </c>
      <c r="N3069" s="39" t="str">
        <f>+VLOOKUP(L3069/1,Map!E:G,3,FALSE)</f>
        <v>KY-CENTRAL</v>
      </c>
    </row>
    <row r="3070" spans="1:14" hidden="1">
      <c r="A3070" s="39" t="s">
        <v>95</v>
      </c>
      <c r="B3070" s="39" t="s">
        <v>96</v>
      </c>
      <c r="C3070" s="39" t="s">
        <v>74</v>
      </c>
      <c r="D3070" s="43">
        <v>43087</v>
      </c>
      <c r="E3070" s="39" t="s">
        <v>34</v>
      </c>
      <c r="F3070" s="39" t="s">
        <v>54</v>
      </c>
      <c r="G3070" s="39" t="s">
        <v>275</v>
      </c>
      <c r="H3070" s="39" t="s">
        <v>2490</v>
      </c>
      <c r="I3070" s="39" t="s">
        <v>99</v>
      </c>
      <c r="J3070" s="44">
        <v>-12</v>
      </c>
      <c r="K3070" s="39" t="s">
        <v>100</v>
      </c>
      <c r="L3070" s="39" t="s">
        <v>60</v>
      </c>
      <c r="M3070" s="39" t="str">
        <f>+VLOOKUP(C3070/1,Map!A:B,2,FALSE)</f>
        <v>Other Revenue - NSF Check Charge</v>
      </c>
      <c r="N3070" s="39" t="str">
        <f>+VLOOKUP(L3070/1,Map!E:G,3,FALSE)</f>
        <v>KY-CENTRAL</v>
      </c>
    </row>
    <row r="3071" spans="1:14" hidden="1">
      <c r="A3071" s="39" t="s">
        <v>95</v>
      </c>
      <c r="B3071" s="39" t="s">
        <v>96</v>
      </c>
      <c r="C3071" s="39" t="s">
        <v>74</v>
      </c>
      <c r="D3071" s="43">
        <v>43087</v>
      </c>
      <c r="E3071" s="39" t="s">
        <v>34</v>
      </c>
      <c r="F3071" s="39" t="s">
        <v>54</v>
      </c>
      <c r="G3071" s="39" t="s">
        <v>275</v>
      </c>
      <c r="H3071" s="39" t="s">
        <v>2491</v>
      </c>
      <c r="I3071" s="39" t="s">
        <v>99</v>
      </c>
      <c r="J3071" s="44">
        <v>-72</v>
      </c>
      <c r="K3071" s="39" t="s">
        <v>100</v>
      </c>
      <c r="L3071" s="39" t="s">
        <v>60</v>
      </c>
      <c r="M3071" s="39" t="str">
        <f>+VLOOKUP(C3071/1,Map!A:B,2,FALSE)</f>
        <v>Other Revenue - NSF Check Charge</v>
      </c>
      <c r="N3071" s="39" t="str">
        <f>+VLOOKUP(L3071/1,Map!E:G,3,FALSE)</f>
        <v>KY-CENTRAL</v>
      </c>
    </row>
    <row r="3072" spans="1:14" hidden="1">
      <c r="A3072" s="39" t="s">
        <v>95</v>
      </c>
      <c r="B3072" s="39" t="s">
        <v>96</v>
      </c>
      <c r="C3072" s="39" t="s">
        <v>74</v>
      </c>
      <c r="D3072" s="43">
        <v>43087</v>
      </c>
      <c r="E3072" s="39" t="s">
        <v>34</v>
      </c>
      <c r="F3072" s="39" t="s">
        <v>54</v>
      </c>
      <c r="G3072" s="39" t="s">
        <v>275</v>
      </c>
      <c r="H3072" s="39" t="s">
        <v>2492</v>
      </c>
      <c r="I3072" s="39" t="s">
        <v>99</v>
      </c>
      <c r="J3072" s="44">
        <v>-24</v>
      </c>
      <c r="K3072" s="39" t="s">
        <v>100</v>
      </c>
      <c r="L3072" s="39" t="s">
        <v>60</v>
      </c>
      <c r="M3072" s="39" t="str">
        <f>+VLOOKUP(C3072/1,Map!A:B,2,FALSE)</f>
        <v>Other Revenue - NSF Check Charge</v>
      </c>
      <c r="N3072" s="39" t="str">
        <f>+VLOOKUP(L3072/1,Map!E:G,3,FALSE)</f>
        <v>KY-CENTRAL</v>
      </c>
    </row>
    <row r="3073" spans="1:14" hidden="1">
      <c r="A3073" s="39" t="s">
        <v>95</v>
      </c>
      <c r="B3073" s="39" t="s">
        <v>96</v>
      </c>
      <c r="C3073" s="39" t="s">
        <v>74</v>
      </c>
      <c r="D3073" s="43">
        <v>43088</v>
      </c>
      <c r="E3073" s="39" t="s">
        <v>34</v>
      </c>
      <c r="F3073" s="39" t="s">
        <v>54</v>
      </c>
      <c r="G3073" s="39" t="s">
        <v>275</v>
      </c>
      <c r="H3073" s="39" t="s">
        <v>2493</v>
      </c>
      <c r="I3073" s="39" t="s">
        <v>99</v>
      </c>
      <c r="J3073" s="44">
        <v>-12</v>
      </c>
      <c r="K3073" s="39" t="s">
        <v>100</v>
      </c>
      <c r="L3073" s="39" t="s">
        <v>60</v>
      </c>
      <c r="M3073" s="39" t="str">
        <f>+VLOOKUP(C3073/1,Map!A:B,2,FALSE)</f>
        <v>Other Revenue - NSF Check Charge</v>
      </c>
      <c r="N3073" s="39" t="str">
        <f>+VLOOKUP(L3073/1,Map!E:G,3,FALSE)</f>
        <v>KY-CENTRAL</v>
      </c>
    </row>
    <row r="3074" spans="1:14" hidden="1">
      <c r="A3074" s="39" t="s">
        <v>95</v>
      </c>
      <c r="B3074" s="39" t="s">
        <v>96</v>
      </c>
      <c r="C3074" s="39" t="s">
        <v>74</v>
      </c>
      <c r="D3074" s="43">
        <v>43088</v>
      </c>
      <c r="E3074" s="39" t="s">
        <v>34</v>
      </c>
      <c r="F3074" s="39" t="s">
        <v>54</v>
      </c>
      <c r="G3074" s="39" t="s">
        <v>275</v>
      </c>
      <c r="H3074" s="39" t="s">
        <v>2494</v>
      </c>
      <c r="I3074" s="39" t="s">
        <v>99</v>
      </c>
      <c r="J3074" s="44">
        <v>-12</v>
      </c>
      <c r="K3074" s="39" t="s">
        <v>100</v>
      </c>
      <c r="L3074" s="39" t="s">
        <v>60</v>
      </c>
      <c r="M3074" s="39" t="str">
        <f>+VLOOKUP(C3074/1,Map!A:B,2,FALSE)</f>
        <v>Other Revenue - NSF Check Charge</v>
      </c>
      <c r="N3074" s="39" t="str">
        <f>+VLOOKUP(L3074/1,Map!E:G,3,FALSE)</f>
        <v>KY-CENTRAL</v>
      </c>
    </row>
    <row r="3075" spans="1:14" hidden="1">
      <c r="A3075" s="39" t="s">
        <v>95</v>
      </c>
      <c r="B3075" s="39" t="s">
        <v>96</v>
      </c>
      <c r="C3075" s="39" t="s">
        <v>74</v>
      </c>
      <c r="D3075" s="43">
        <v>43088</v>
      </c>
      <c r="E3075" s="39" t="s">
        <v>34</v>
      </c>
      <c r="F3075" s="39" t="s">
        <v>54</v>
      </c>
      <c r="G3075" s="39" t="s">
        <v>275</v>
      </c>
      <c r="H3075" s="39" t="s">
        <v>2495</v>
      </c>
      <c r="I3075" s="39" t="s">
        <v>99</v>
      </c>
      <c r="J3075" s="44">
        <v>-72</v>
      </c>
      <c r="K3075" s="39" t="s">
        <v>100</v>
      </c>
      <c r="L3075" s="39" t="s">
        <v>60</v>
      </c>
      <c r="M3075" s="39" t="str">
        <f>+VLOOKUP(C3075/1,Map!A:B,2,FALSE)</f>
        <v>Other Revenue - NSF Check Charge</v>
      </c>
      <c r="N3075" s="39" t="str">
        <f>+VLOOKUP(L3075/1,Map!E:G,3,FALSE)</f>
        <v>KY-CENTRAL</v>
      </c>
    </row>
    <row r="3076" spans="1:14" hidden="1">
      <c r="A3076" s="39" t="s">
        <v>95</v>
      </c>
      <c r="B3076" s="39" t="s">
        <v>96</v>
      </c>
      <c r="C3076" s="39" t="s">
        <v>74</v>
      </c>
      <c r="D3076" s="43">
        <v>43088</v>
      </c>
      <c r="E3076" s="39" t="s">
        <v>34</v>
      </c>
      <c r="F3076" s="39" t="s">
        <v>54</v>
      </c>
      <c r="G3076" s="39" t="s">
        <v>275</v>
      </c>
      <c r="H3076" s="39" t="s">
        <v>2496</v>
      </c>
      <c r="I3076" s="39" t="s">
        <v>99</v>
      </c>
      <c r="J3076" s="44">
        <v>-12</v>
      </c>
      <c r="K3076" s="39" t="s">
        <v>100</v>
      </c>
      <c r="L3076" s="39" t="s">
        <v>60</v>
      </c>
      <c r="M3076" s="39" t="str">
        <f>+VLOOKUP(C3076/1,Map!A:B,2,FALSE)</f>
        <v>Other Revenue - NSF Check Charge</v>
      </c>
      <c r="N3076" s="39" t="str">
        <f>+VLOOKUP(L3076/1,Map!E:G,3,FALSE)</f>
        <v>KY-CENTRAL</v>
      </c>
    </row>
    <row r="3077" spans="1:14" hidden="1">
      <c r="A3077" s="39" t="s">
        <v>95</v>
      </c>
      <c r="B3077" s="39" t="s">
        <v>96</v>
      </c>
      <c r="C3077" s="39" t="s">
        <v>74</v>
      </c>
      <c r="D3077" s="43">
        <v>43088</v>
      </c>
      <c r="E3077" s="39" t="s">
        <v>34</v>
      </c>
      <c r="F3077" s="39" t="s">
        <v>54</v>
      </c>
      <c r="G3077" s="39" t="s">
        <v>275</v>
      </c>
      <c r="H3077" s="39" t="s">
        <v>2497</v>
      </c>
      <c r="I3077" s="39" t="s">
        <v>99</v>
      </c>
      <c r="J3077" s="44">
        <v>-48</v>
      </c>
      <c r="K3077" s="39" t="s">
        <v>100</v>
      </c>
      <c r="L3077" s="39" t="s">
        <v>60</v>
      </c>
      <c r="M3077" s="39" t="str">
        <f>+VLOOKUP(C3077/1,Map!A:B,2,FALSE)</f>
        <v>Other Revenue - NSF Check Charge</v>
      </c>
      <c r="N3077" s="39" t="str">
        <f>+VLOOKUP(L3077/1,Map!E:G,3,FALSE)</f>
        <v>KY-CENTRAL</v>
      </c>
    </row>
    <row r="3078" spans="1:14" hidden="1">
      <c r="A3078" s="39" t="s">
        <v>95</v>
      </c>
      <c r="B3078" s="39" t="s">
        <v>96</v>
      </c>
      <c r="C3078" s="39" t="s">
        <v>74</v>
      </c>
      <c r="D3078" s="43">
        <v>43089</v>
      </c>
      <c r="E3078" s="39" t="s">
        <v>34</v>
      </c>
      <c r="F3078" s="39" t="s">
        <v>54</v>
      </c>
      <c r="G3078" s="39" t="s">
        <v>275</v>
      </c>
      <c r="H3078" s="39" t="s">
        <v>2498</v>
      </c>
      <c r="I3078" s="39" t="s">
        <v>99</v>
      </c>
      <c r="J3078" s="44">
        <v>-12</v>
      </c>
      <c r="K3078" s="39" t="s">
        <v>100</v>
      </c>
      <c r="L3078" s="39" t="s">
        <v>60</v>
      </c>
      <c r="M3078" s="39" t="str">
        <f>+VLOOKUP(C3078/1,Map!A:B,2,FALSE)</f>
        <v>Other Revenue - NSF Check Charge</v>
      </c>
      <c r="N3078" s="39" t="str">
        <f>+VLOOKUP(L3078/1,Map!E:G,3,FALSE)</f>
        <v>KY-CENTRAL</v>
      </c>
    </row>
    <row r="3079" spans="1:14" hidden="1">
      <c r="A3079" s="39" t="s">
        <v>95</v>
      </c>
      <c r="B3079" s="39" t="s">
        <v>96</v>
      </c>
      <c r="C3079" s="39" t="s">
        <v>74</v>
      </c>
      <c r="D3079" s="43">
        <v>43089</v>
      </c>
      <c r="E3079" s="39" t="s">
        <v>34</v>
      </c>
      <c r="F3079" s="39" t="s">
        <v>54</v>
      </c>
      <c r="G3079" s="39" t="s">
        <v>275</v>
      </c>
      <c r="H3079" s="39" t="s">
        <v>2499</v>
      </c>
      <c r="I3079" s="39" t="s">
        <v>99</v>
      </c>
      <c r="J3079" s="44">
        <v>-48</v>
      </c>
      <c r="K3079" s="39" t="s">
        <v>100</v>
      </c>
      <c r="L3079" s="39" t="s">
        <v>60</v>
      </c>
      <c r="M3079" s="39" t="str">
        <f>+VLOOKUP(C3079/1,Map!A:B,2,FALSE)</f>
        <v>Other Revenue - NSF Check Charge</v>
      </c>
      <c r="N3079" s="39" t="str">
        <f>+VLOOKUP(L3079/1,Map!E:G,3,FALSE)</f>
        <v>KY-CENTRAL</v>
      </c>
    </row>
    <row r="3080" spans="1:14" hidden="1">
      <c r="A3080" s="39" t="s">
        <v>95</v>
      </c>
      <c r="B3080" s="39" t="s">
        <v>96</v>
      </c>
      <c r="C3080" s="39" t="s">
        <v>74</v>
      </c>
      <c r="D3080" s="43">
        <v>43089</v>
      </c>
      <c r="E3080" s="39" t="s">
        <v>34</v>
      </c>
      <c r="F3080" s="39" t="s">
        <v>54</v>
      </c>
      <c r="G3080" s="39" t="s">
        <v>275</v>
      </c>
      <c r="H3080" s="39" t="s">
        <v>2500</v>
      </c>
      <c r="I3080" s="39" t="s">
        <v>99</v>
      </c>
      <c r="J3080" s="44">
        <v>-12</v>
      </c>
      <c r="K3080" s="39" t="s">
        <v>100</v>
      </c>
      <c r="L3080" s="39" t="s">
        <v>60</v>
      </c>
      <c r="M3080" s="39" t="str">
        <f>+VLOOKUP(C3080/1,Map!A:B,2,FALSE)</f>
        <v>Other Revenue - NSF Check Charge</v>
      </c>
      <c r="N3080" s="39" t="str">
        <f>+VLOOKUP(L3080/1,Map!E:G,3,FALSE)</f>
        <v>KY-CENTRAL</v>
      </c>
    </row>
    <row r="3081" spans="1:14" hidden="1">
      <c r="A3081" s="39" t="s">
        <v>95</v>
      </c>
      <c r="B3081" s="39" t="s">
        <v>96</v>
      </c>
      <c r="C3081" s="39" t="s">
        <v>74</v>
      </c>
      <c r="D3081" s="43">
        <v>43089</v>
      </c>
      <c r="E3081" s="39" t="s">
        <v>34</v>
      </c>
      <c r="F3081" s="39" t="s">
        <v>54</v>
      </c>
      <c r="G3081" s="39" t="s">
        <v>275</v>
      </c>
      <c r="H3081" s="39" t="s">
        <v>2501</v>
      </c>
      <c r="I3081" s="39" t="s">
        <v>99</v>
      </c>
      <c r="J3081" s="44">
        <v>-12</v>
      </c>
      <c r="K3081" s="39" t="s">
        <v>100</v>
      </c>
      <c r="L3081" s="39" t="s">
        <v>60</v>
      </c>
      <c r="M3081" s="39" t="str">
        <f>+VLOOKUP(C3081/1,Map!A:B,2,FALSE)</f>
        <v>Other Revenue - NSF Check Charge</v>
      </c>
      <c r="N3081" s="39" t="str">
        <f>+VLOOKUP(L3081/1,Map!E:G,3,FALSE)</f>
        <v>KY-CENTRAL</v>
      </c>
    </row>
    <row r="3082" spans="1:14" hidden="1">
      <c r="A3082" s="39" t="s">
        <v>95</v>
      </c>
      <c r="B3082" s="39" t="s">
        <v>96</v>
      </c>
      <c r="C3082" s="39" t="s">
        <v>74</v>
      </c>
      <c r="D3082" s="43">
        <v>43090</v>
      </c>
      <c r="E3082" s="39" t="s">
        <v>34</v>
      </c>
      <c r="F3082" s="39" t="s">
        <v>54</v>
      </c>
      <c r="G3082" s="39" t="s">
        <v>275</v>
      </c>
      <c r="H3082" s="39" t="s">
        <v>2502</v>
      </c>
      <c r="I3082" s="39" t="s">
        <v>99</v>
      </c>
      <c r="J3082" s="44">
        <v>-48</v>
      </c>
      <c r="K3082" s="39" t="s">
        <v>100</v>
      </c>
      <c r="L3082" s="39" t="s">
        <v>60</v>
      </c>
      <c r="M3082" s="39" t="str">
        <f>+VLOOKUP(C3082/1,Map!A:B,2,FALSE)</f>
        <v>Other Revenue - NSF Check Charge</v>
      </c>
      <c r="N3082" s="39" t="str">
        <f>+VLOOKUP(L3082/1,Map!E:G,3,FALSE)</f>
        <v>KY-CENTRAL</v>
      </c>
    </row>
    <row r="3083" spans="1:14" hidden="1">
      <c r="A3083" s="39" t="s">
        <v>95</v>
      </c>
      <c r="B3083" s="39" t="s">
        <v>96</v>
      </c>
      <c r="C3083" s="39" t="s">
        <v>74</v>
      </c>
      <c r="D3083" s="43">
        <v>43090</v>
      </c>
      <c r="E3083" s="39" t="s">
        <v>34</v>
      </c>
      <c r="F3083" s="39" t="s">
        <v>54</v>
      </c>
      <c r="G3083" s="39" t="s">
        <v>275</v>
      </c>
      <c r="H3083" s="39" t="s">
        <v>2503</v>
      </c>
      <c r="I3083" s="39" t="s">
        <v>99</v>
      </c>
      <c r="J3083" s="44">
        <v>-12</v>
      </c>
      <c r="K3083" s="39" t="s">
        <v>100</v>
      </c>
      <c r="L3083" s="39" t="s">
        <v>60</v>
      </c>
      <c r="M3083" s="39" t="str">
        <f>+VLOOKUP(C3083/1,Map!A:B,2,FALSE)</f>
        <v>Other Revenue - NSF Check Charge</v>
      </c>
      <c r="N3083" s="39" t="str">
        <f>+VLOOKUP(L3083/1,Map!E:G,3,FALSE)</f>
        <v>KY-CENTRAL</v>
      </c>
    </row>
    <row r="3084" spans="1:14" hidden="1">
      <c r="A3084" s="39" t="s">
        <v>95</v>
      </c>
      <c r="B3084" s="39" t="s">
        <v>96</v>
      </c>
      <c r="C3084" s="39" t="s">
        <v>74</v>
      </c>
      <c r="D3084" s="43">
        <v>43091</v>
      </c>
      <c r="E3084" s="39" t="s">
        <v>34</v>
      </c>
      <c r="F3084" s="39" t="s">
        <v>54</v>
      </c>
      <c r="G3084" s="39" t="s">
        <v>275</v>
      </c>
      <c r="H3084" s="39" t="s">
        <v>2504</v>
      </c>
      <c r="I3084" s="39" t="s">
        <v>99</v>
      </c>
      <c r="J3084" s="44">
        <v>-12</v>
      </c>
      <c r="K3084" s="39" t="s">
        <v>100</v>
      </c>
      <c r="L3084" s="39" t="s">
        <v>60</v>
      </c>
      <c r="M3084" s="39" t="str">
        <f>+VLOOKUP(C3084/1,Map!A:B,2,FALSE)</f>
        <v>Other Revenue - NSF Check Charge</v>
      </c>
      <c r="N3084" s="39" t="str">
        <f>+VLOOKUP(L3084/1,Map!E:G,3,FALSE)</f>
        <v>KY-CENTRAL</v>
      </c>
    </row>
    <row r="3085" spans="1:14" hidden="1">
      <c r="A3085" s="39" t="s">
        <v>95</v>
      </c>
      <c r="B3085" s="39" t="s">
        <v>96</v>
      </c>
      <c r="C3085" s="39" t="s">
        <v>74</v>
      </c>
      <c r="D3085" s="43">
        <v>43091</v>
      </c>
      <c r="E3085" s="39" t="s">
        <v>34</v>
      </c>
      <c r="F3085" s="39" t="s">
        <v>54</v>
      </c>
      <c r="G3085" s="39" t="s">
        <v>275</v>
      </c>
      <c r="H3085" s="39" t="s">
        <v>2505</v>
      </c>
      <c r="I3085" s="39" t="s">
        <v>99</v>
      </c>
      <c r="J3085" s="44">
        <v>-36</v>
      </c>
      <c r="K3085" s="39" t="s">
        <v>100</v>
      </c>
      <c r="L3085" s="39" t="s">
        <v>60</v>
      </c>
      <c r="M3085" s="39" t="str">
        <f>+VLOOKUP(C3085/1,Map!A:B,2,FALSE)</f>
        <v>Other Revenue - NSF Check Charge</v>
      </c>
      <c r="N3085" s="39" t="str">
        <f>+VLOOKUP(L3085/1,Map!E:G,3,FALSE)</f>
        <v>KY-CENTRAL</v>
      </c>
    </row>
    <row r="3086" spans="1:14" hidden="1">
      <c r="A3086" s="39" t="s">
        <v>95</v>
      </c>
      <c r="B3086" s="39" t="s">
        <v>96</v>
      </c>
      <c r="C3086" s="39" t="s">
        <v>74</v>
      </c>
      <c r="D3086" s="43">
        <v>43091</v>
      </c>
      <c r="E3086" s="39" t="s">
        <v>34</v>
      </c>
      <c r="F3086" s="39" t="s">
        <v>54</v>
      </c>
      <c r="G3086" s="39" t="s">
        <v>275</v>
      </c>
      <c r="H3086" s="39" t="s">
        <v>2506</v>
      </c>
      <c r="I3086" s="39" t="s">
        <v>99</v>
      </c>
      <c r="J3086" s="44">
        <v>-12</v>
      </c>
      <c r="K3086" s="39" t="s">
        <v>100</v>
      </c>
      <c r="L3086" s="39" t="s">
        <v>60</v>
      </c>
      <c r="M3086" s="39" t="str">
        <f>+VLOOKUP(C3086/1,Map!A:B,2,FALSE)</f>
        <v>Other Revenue - NSF Check Charge</v>
      </c>
      <c r="N3086" s="39" t="str">
        <f>+VLOOKUP(L3086/1,Map!E:G,3,FALSE)</f>
        <v>KY-CENTRAL</v>
      </c>
    </row>
    <row r="3087" spans="1:14" hidden="1">
      <c r="A3087" s="39" t="s">
        <v>95</v>
      </c>
      <c r="B3087" s="39" t="s">
        <v>96</v>
      </c>
      <c r="C3087" s="39" t="s">
        <v>74</v>
      </c>
      <c r="D3087" s="43">
        <v>43095</v>
      </c>
      <c r="E3087" s="39" t="s">
        <v>34</v>
      </c>
      <c r="F3087" s="39" t="s">
        <v>54</v>
      </c>
      <c r="G3087" s="39" t="s">
        <v>275</v>
      </c>
      <c r="H3087" s="39" t="s">
        <v>2507</v>
      </c>
      <c r="I3087" s="39" t="s">
        <v>99</v>
      </c>
      <c r="J3087" s="44">
        <v>-48</v>
      </c>
      <c r="K3087" s="39" t="s">
        <v>100</v>
      </c>
      <c r="L3087" s="39" t="s">
        <v>60</v>
      </c>
      <c r="M3087" s="39" t="str">
        <f>+VLOOKUP(C3087/1,Map!A:B,2,FALSE)</f>
        <v>Other Revenue - NSF Check Charge</v>
      </c>
      <c r="N3087" s="39" t="str">
        <f>+VLOOKUP(L3087/1,Map!E:G,3,FALSE)</f>
        <v>KY-CENTRAL</v>
      </c>
    </row>
    <row r="3088" spans="1:14" hidden="1">
      <c r="A3088" s="39" t="s">
        <v>95</v>
      </c>
      <c r="B3088" s="39" t="s">
        <v>96</v>
      </c>
      <c r="C3088" s="39" t="s">
        <v>74</v>
      </c>
      <c r="D3088" s="43">
        <v>43095</v>
      </c>
      <c r="E3088" s="39" t="s">
        <v>34</v>
      </c>
      <c r="F3088" s="39" t="s">
        <v>54</v>
      </c>
      <c r="G3088" s="39" t="s">
        <v>275</v>
      </c>
      <c r="H3088" s="39" t="s">
        <v>2508</v>
      </c>
      <c r="I3088" s="39" t="s">
        <v>99</v>
      </c>
      <c r="J3088" s="44">
        <v>-12</v>
      </c>
      <c r="K3088" s="39" t="s">
        <v>100</v>
      </c>
      <c r="L3088" s="39" t="s">
        <v>60</v>
      </c>
      <c r="M3088" s="39" t="str">
        <f>+VLOOKUP(C3088/1,Map!A:B,2,FALSE)</f>
        <v>Other Revenue - NSF Check Charge</v>
      </c>
      <c r="N3088" s="39" t="str">
        <f>+VLOOKUP(L3088/1,Map!E:G,3,FALSE)</f>
        <v>KY-CENTRAL</v>
      </c>
    </row>
    <row r="3089" spans="1:14" hidden="1">
      <c r="A3089" s="39" t="s">
        <v>95</v>
      </c>
      <c r="B3089" s="39" t="s">
        <v>96</v>
      </c>
      <c r="C3089" s="39" t="s">
        <v>74</v>
      </c>
      <c r="D3089" s="43">
        <v>43095</v>
      </c>
      <c r="E3089" s="39" t="s">
        <v>34</v>
      </c>
      <c r="F3089" s="39" t="s">
        <v>54</v>
      </c>
      <c r="G3089" s="39" t="s">
        <v>275</v>
      </c>
      <c r="H3089" s="39" t="s">
        <v>2509</v>
      </c>
      <c r="I3089" s="39" t="s">
        <v>99</v>
      </c>
      <c r="J3089" s="44">
        <v>-12</v>
      </c>
      <c r="K3089" s="39" t="s">
        <v>100</v>
      </c>
      <c r="L3089" s="39" t="s">
        <v>58</v>
      </c>
      <c r="M3089" s="39" t="str">
        <f>+VLOOKUP(C3089/1,Map!A:B,2,FALSE)</f>
        <v>Other Revenue - NSF Check Charge</v>
      </c>
      <c r="N3089" s="39" t="str">
        <f>+VLOOKUP(L3089/1,Map!E:G,3,FALSE)</f>
        <v>KY-CORPORATE</v>
      </c>
    </row>
    <row r="3090" spans="1:14" hidden="1">
      <c r="A3090" s="39" t="s">
        <v>95</v>
      </c>
      <c r="B3090" s="39" t="s">
        <v>96</v>
      </c>
      <c r="C3090" s="39" t="s">
        <v>74</v>
      </c>
      <c r="D3090" s="43">
        <v>43096</v>
      </c>
      <c r="E3090" s="39" t="s">
        <v>34</v>
      </c>
      <c r="F3090" s="39" t="s">
        <v>54</v>
      </c>
      <c r="G3090" s="39" t="s">
        <v>275</v>
      </c>
      <c r="H3090" s="39" t="s">
        <v>2510</v>
      </c>
      <c r="I3090" s="39" t="s">
        <v>99</v>
      </c>
      <c r="J3090" s="44">
        <v>-96</v>
      </c>
      <c r="K3090" s="39" t="s">
        <v>100</v>
      </c>
      <c r="L3090" s="39" t="s">
        <v>60</v>
      </c>
      <c r="M3090" s="39" t="str">
        <f>+VLOOKUP(C3090/1,Map!A:B,2,FALSE)</f>
        <v>Other Revenue - NSF Check Charge</v>
      </c>
      <c r="N3090" s="39" t="str">
        <f>+VLOOKUP(L3090/1,Map!E:G,3,FALSE)</f>
        <v>KY-CENTRAL</v>
      </c>
    </row>
    <row r="3091" spans="1:14" hidden="1">
      <c r="A3091" s="39" t="s">
        <v>95</v>
      </c>
      <c r="B3091" s="39" t="s">
        <v>96</v>
      </c>
      <c r="C3091" s="39" t="s">
        <v>74</v>
      </c>
      <c r="D3091" s="43">
        <v>43096</v>
      </c>
      <c r="E3091" s="39" t="s">
        <v>34</v>
      </c>
      <c r="F3091" s="39" t="s">
        <v>54</v>
      </c>
      <c r="G3091" s="39" t="s">
        <v>275</v>
      </c>
      <c r="H3091" s="39" t="s">
        <v>2511</v>
      </c>
      <c r="I3091" s="39" t="s">
        <v>99</v>
      </c>
      <c r="J3091" s="44">
        <v>-12</v>
      </c>
      <c r="K3091" s="39" t="s">
        <v>100</v>
      </c>
      <c r="L3091" s="39" t="s">
        <v>64</v>
      </c>
      <c r="M3091" s="39" t="str">
        <f>+VLOOKUP(C3091/1,Map!A:B,2,FALSE)</f>
        <v>Other Revenue - NSF Check Charge</v>
      </c>
      <c r="N3091" s="39" t="str">
        <f>+VLOOKUP(L3091/1,Map!E:G,3,FALSE)</f>
        <v>KY-NORTH</v>
      </c>
    </row>
    <row r="3092" spans="1:14" hidden="1">
      <c r="A3092" s="39" t="s">
        <v>95</v>
      </c>
      <c r="B3092" s="39" t="s">
        <v>96</v>
      </c>
      <c r="C3092" s="39" t="s">
        <v>74</v>
      </c>
      <c r="D3092" s="43">
        <v>43096</v>
      </c>
      <c r="E3092" s="39" t="s">
        <v>34</v>
      </c>
      <c r="F3092" s="39" t="s">
        <v>54</v>
      </c>
      <c r="G3092" s="39" t="s">
        <v>275</v>
      </c>
      <c r="H3092" s="39" t="s">
        <v>2511</v>
      </c>
      <c r="I3092" s="39" t="s">
        <v>99</v>
      </c>
      <c r="J3092" s="44">
        <v>-24</v>
      </c>
      <c r="K3092" s="39" t="s">
        <v>100</v>
      </c>
      <c r="L3092" s="39" t="s">
        <v>60</v>
      </c>
      <c r="M3092" s="39" t="str">
        <f>+VLOOKUP(C3092/1,Map!A:B,2,FALSE)</f>
        <v>Other Revenue - NSF Check Charge</v>
      </c>
      <c r="N3092" s="39" t="str">
        <f>+VLOOKUP(L3092/1,Map!E:G,3,FALSE)</f>
        <v>KY-CENTRAL</v>
      </c>
    </row>
    <row r="3093" spans="1:14" hidden="1">
      <c r="A3093" s="39" t="s">
        <v>95</v>
      </c>
      <c r="B3093" s="39" t="s">
        <v>96</v>
      </c>
      <c r="C3093" s="39" t="s">
        <v>74</v>
      </c>
      <c r="D3093" s="43">
        <v>43097</v>
      </c>
      <c r="E3093" s="39" t="s">
        <v>34</v>
      </c>
      <c r="F3093" s="39" t="s">
        <v>54</v>
      </c>
      <c r="G3093" s="39" t="s">
        <v>275</v>
      </c>
      <c r="H3093" s="39" t="s">
        <v>2512</v>
      </c>
      <c r="I3093" s="39" t="s">
        <v>99</v>
      </c>
      <c r="J3093" s="44">
        <v>-12</v>
      </c>
      <c r="K3093" s="39" t="s">
        <v>100</v>
      </c>
      <c r="L3093" s="39" t="s">
        <v>60</v>
      </c>
      <c r="M3093" s="39" t="str">
        <f>+VLOOKUP(C3093/1,Map!A:B,2,FALSE)</f>
        <v>Other Revenue - NSF Check Charge</v>
      </c>
      <c r="N3093" s="39" t="str">
        <f>+VLOOKUP(L3093/1,Map!E:G,3,FALSE)</f>
        <v>KY-CENTRAL</v>
      </c>
    </row>
    <row r="3094" spans="1:14" hidden="1">
      <c r="A3094" s="39" t="s">
        <v>95</v>
      </c>
      <c r="B3094" s="39" t="s">
        <v>96</v>
      </c>
      <c r="C3094" s="39" t="s">
        <v>74</v>
      </c>
      <c r="D3094" s="43">
        <v>43097</v>
      </c>
      <c r="E3094" s="39" t="s">
        <v>34</v>
      </c>
      <c r="F3094" s="39" t="s">
        <v>54</v>
      </c>
      <c r="G3094" s="39" t="s">
        <v>275</v>
      </c>
      <c r="H3094" s="39" t="s">
        <v>2513</v>
      </c>
      <c r="I3094" s="39" t="s">
        <v>99</v>
      </c>
      <c r="J3094" s="44">
        <v>-12</v>
      </c>
      <c r="K3094" s="39" t="s">
        <v>100</v>
      </c>
      <c r="L3094" s="39" t="s">
        <v>60</v>
      </c>
      <c r="M3094" s="39" t="str">
        <f>+VLOOKUP(C3094/1,Map!A:B,2,FALSE)</f>
        <v>Other Revenue - NSF Check Charge</v>
      </c>
      <c r="N3094" s="39" t="str">
        <f>+VLOOKUP(L3094/1,Map!E:G,3,FALSE)</f>
        <v>KY-CENTRAL</v>
      </c>
    </row>
    <row r="3095" spans="1:14" hidden="1">
      <c r="A3095" s="39" t="s">
        <v>95</v>
      </c>
      <c r="B3095" s="39" t="s">
        <v>96</v>
      </c>
      <c r="C3095" s="39" t="s">
        <v>74</v>
      </c>
      <c r="D3095" s="43">
        <v>43097</v>
      </c>
      <c r="E3095" s="39" t="s">
        <v>34</v>
      </c>
      <c r="F3095" s="39" t="s">
        <v>54</v>
      </c>
      <c r="G3095" s="39" t="s">
        <v>275</v>
      </c>
      <c r="H3095" s="39" t="s">
        <v>2514</v>
      </c>
      <c r="I3095" s="39" t="s">
        <v>99</v>
      </c>
      <c r="J3095" s="44">
        <v>-96</v>
      </c>
      <c r="K3095" s="39" t="s">
        <v>100</v>
      </c>
      <c r="L3095" s="39" t="s">
        <v>60</v>
      </c>
      <c r="M3095" s="39" t="str">
        <f>+VLOOKUP(C3095/1,Map!A:B,2,FALSE)</f>
        <v>Other Revenue - NSF Check Charge</v>
      </c>
      <c r="N3095" s="39" t="str">
        <f>+VLOOKUP(L3095/1,Map!E:G,3,FALSE)</f>
        <v>KY-CENTRAL</v>
      </c>
    </row>
    <row r="3096" spans="1:14" hidden="1">
      <c r="A3096" s="39" t="s">
        <v>95</v>
      </c>
      <c r="B3096" s="39" t="s">
        <v>96</v>
      </c>
      <c r="C3096" s="39" t="s">
        <v>74</v>
      </c>
      <c r="D3096" s="43">
        <v>43097</v>
      </c>
      <c r="E3096" s="39" t="s">
        <v>34</v>
      </c>
      <c r="F3096" s="39" t="s">
        <v>54</v>
      </c>
      <c r="G3096" s="39" t="s">
        <v>275</v>
      </c>
      <c r="H3096" s="39" t="s">
        <v>2515</v>
      </c>
      <c r="I3096" s="39" t="s">
        <v>99</v>
      </c>
      <c r="J3096" s="44">
        <v>-72</v>
      </c>
      <c r="K3096" s="39" t="s">
        <v>100</v>
      </c>
      <c r="L3096" s="39" t="s">
        <v>60</v>
      </c>
      <c r="M3096" s="39" t="str">
        <f>+VLOOKUP(C3096/1,Map!A:B,2,FALSE)</f>
        <v>Other Revenue - NSF Check Charge</v>
      </c>
      <c r="N3096" s="39" t="str">
        <f>+VLOOKUP(L3096/1,Map!E:G,3,FALSE)</f>
        <v>KY-CENTRAL</v>
      </c>
    </row>
    <row r="3097" spans="1:14" hidden="1">
      <c r="A3097" s="39" t="s">
        <v>95</v>
      </c>
      <c r="B3097" s="39" t="s">
        <v>96</v>
      </c>
      <c r="C3097" s="39" t="s">
        <v>74</v>
      </c>
      <c r="D3097" s="43">
        <v>43097</v>
      </c>
      <c r="E3097" s="39" t="s">
        <v>34</v>
      </c>
      <c r="F3097" s="39" t="s">
        <v>54</v>
      </c>
      <c r="G3097" s="39" t="s">
        <v>275</v>
      </c>
      <c r="H3097" s="39" t="s">
        <v>2516</v>
      </c>
      <c r="I3097" s="39" t="s">
        <v>99</v>
      </c>
      <c r="J3097" s="44">
        <v>-36</v>
      </c>
      <c r="K3097" s="39" t="s">
        <v>100</v>
      </c>
      <c r="L3097" s="39" t="s">
        <v>60</v>
      </c>
      <c r="M3097" s="39" t="str">
        <f>+VLOOKUP(C3097/1,Map!A:B,2,FALSE)</f>
        <v>Other Revenue - NSF Check Charge</v>
      </c>
      <c r="N3097" s="39" t="str">
        <f>+VLOOKUP(L3097/1,Map!E:G,3,FALSE)</f>
        <v>KY-CENTRAL</v>
      </c>
    </row>
    <row r="3098" spans="1:14" hidden="1">
      <c r="A3098" s="39" t="s">
        <v>95</v>
      </c>
      <c r="B3098" s="39" t="s">
        <v>96</v>
      </c>
      <c r="C3098" s="39" t="s">
        <v>74</v>
      </c>
      <c r="D3098" s="43">
        <v>43098</v>
      </c>
      <c r="E3098" s="39" t="s">
        <v>34</v>
      </c>
      <c r="F3098" s="39" t="s">
        <v>54</v>
      </c>
      <c r="G3098" s="39" t="s">
        <v>275</v>
      </c>
      <c r="H3098" s="39" t="s">
        <v>2517</v>
      </c>
      <c r="I3098" s="39" t="s">
        <v>99</v>
      </c>
      <c r="J3098" s="44">
        <v>-12</v>
      </c>
      <c r="K3098" s="39" t="s">
        <v>100</v>
      </c>
      <c r="L3098" s="39" t="s">
        <v>60</v>
      </c>
      <c r="M3098" s="39" t="str">
        <f>+VLOOKUP(C3098/1,Map!A:B,2,FALSE)</f>
        <v>Other Revenue - NSF Check Charge</v>
      </c>
      <c r="N3098" s="39" t="str">
        <f>+VLOOKUP(L3098/1,Map!E:G,3,FALSE)</f>
        <v>KY-CENTRAL</v>
      </c>
    </row>
    <row r="3099" spans="1:14" hidden="1">
      <c r="A3099" s="39" t="s">
        <v>95</v>
      </c>
      <c r="B3099" s="39" t="s">
        <v>96</v>
      </c>
      <c r="C3099" s="39" t="s">
        <v>74</v>
      </c>
      <c r="D3099" s="43">
        <v>43098</v>
      </c>
      <c r="E3099" s="39" t="s">
        <v>34</v>
      </c>
      <c r="F3099" s="39" t="s">
        <v>54</v>
      </c>
      <c r="G3099" s="39" t="s">
        <v>275</v>
      </c>
      <c r="H3099" s="39" t="s">
        <v>2518</v>
      </c>
      <c r="I3099" s="39" t="s">
        <v>99</v>
      </c>
      <c r="J3099" s="44">
        <v>-24</v>
      </c>
      <c r="K3099" s="39" t="s">
        <v>100</v>
      </c>
      <c r="L3099" s="39" t="s">
        <v>60</v>
      </c>
      <c r="M3099" s="39" t="str">
        <f>+VLOOKUP(C3099/1,Map!A:B,2,FALSE)</f>
        <v>Other Revenue - NSF Check Charge</v>
      </c>
      <c r="N3099" s="39" t="str">
        <f>+VLOOKUP(L3099/1,Map!E:G,3,FALSE)</f>
        <v>KY-CENTRAL</v>
      </c>
    </row>
    <row r="3100" spans="1:14" hidden="1">
      <c r="A3100" s="39" t="s">
        <v>95</v>
      </c>
      <c r="B3100" s="39" t="s">
        <v>96</v>
      </c>
      <c r="C3100" s="39" t="s">
        <v>74</v>
      </c>
      <c r="D3100" s="43">
        <v>43098</v>
      </c>
      <c r="E3100" s="39" t="s">
        <v>34</v>
      </c>
      <c r="F3100" s="39" t="s">
        <v>54</v>
      </c>
      <c r="G3100" s="39" t="s">
        <v>275</v>
      </c>
      <c r="H3100" s="39" t="s">
        <v>2519</v>
      </c>
      <c r="I3100" s="39" t="s">
        <v>99</v>
      </c>
      <c r="J3100" s="44">
        <v>-24</v>
      </c>
      <c r="K3100" s="39" t="s">
        <v>100</v>
      </c>
      <c r="L3100" s="39" t="s">
        <v>60</v>
      </c>
      <c r="M3100" s="39" t="str">
        <f>+VLOOKUP(C3100/1,Map!A:B,2,FALSE)</f>
        <v>Other Revenue - NSF Check Charge</v>
      </c>
      <c r="N3100" s="39" t="str">
        <f>+VLOOKUP(L3100/1,Map!E:G,3,FALSE)</f>
        <v>KY-CENTRAL</v>
      </c>
    </row>
    <row r="3101" spans="1:14" hidden="1">
      <c r="A3101" s="39" t="s">
        <v>95</v>
      </c>
      <c r="B3101" s="39" t="s">
        <v>96</v>
      </c>
      <c r="C3101" s="39" t="s">
        <v>74</v>
      </c>
      <c r="D3101" s="43">
        <v>43098</v>
      </c>
      <c r="E3101" s="39" t="s">
        <v>34</v>
      </c>
      <c r="F3101" s="39" t="s">
        <v>54</v>
      </c>
      <c r="G3101" s="39" t="s">
        <v>275</v>
      </c>
      <c r="H3101" s="39" t="s">
        <v>2520</v>
      </c>
      <c r="I3101" s="39" t="s">
        <v>99</v>
      </c>
      <c r="J3101" s="44">
        <v>-12</v>
      </c>
      <c r="K3101" s="39" t="s">
        <v>100</v>
      </c>
      <c r="L3101" s="39" t="s">
        <v>64</v>
      </c>
      <c r="M3101" s="39" t="str">
        <f>+VLOOKUP(C3101/1,Map!A:B,2,FALSE)</f>
        <v>Other Revenue - NSF Check Charge</v>
      </c>
      <c r="N3101" s="39" t="str">
        <f>+VLOOKUP(L3101/1,Map!E:G,3,FALSE)</f>
        <v>KY-NORTH</v>
      </c>
    </row>
    <row r="3102" spans="1:14" hidden="1">
      <c r="A3102" s="39" t="s">
        <v>95</v>
      </c>
      <c r="B3102" s="39" t="s">
        <v>96</v>
      </c>
      <c r="C3102" s="39" t="s">
        <v>74</v>
      </c>
      <c r="D3102" s="43">
        <v>43098</v>
      </c>
      <c r="E3102" s="39" t="s">
        <v>34</v>
      </c>
      <c r="F3102" s="39" t="s">
        <v>54</v>
      </c>
      <c r="G3102" s="39" t="s">
        <v>275</v>
      </c>
      <c r="H3102" s="39" t="s">
        <v>2520</v>
      </c>
      <c r="I3102" s="39" t="s">
        <v>99</v>
      </c>
      <c r="J3102" s="44">
        <v>-36</v>
      </c>
      <c r="K3102" s="39" t="s">
        <v>100</v>
      </c>
      <c r="L3102" s="39" t="s">
        <v>60</v>
      </c>
      <c r="M3102" s="39" t="str">
        <f>+VLOOKUP(C3102/1,Map!A:B,2,FALSE)</f>
        <v>Other Revenue - NSF Check Charge</v>
      </c>
      <c r="N3102" s="39" t="str">
        <f>+VLOOKUP(L3102/1,Map!E:G,3,FALSE)</f>
        <v>KY-CENTRAL</v>
      </c>
    </row>
    <row r="3103" spans="1:14" hidden="1">
      <c r="A3103" s="39" t="s">
        <v>95</v>
      </c>
      <c r="B3103" s="39" t="s">
        <v>96</v>
      </c>
      <c r="C3103" s="39" t="s">
        <v>74</v>
      </c>
      <c r="D3103" s="43">
        <v>43098</v>
      </c>
      <c r="E3103" s="39" t="s">
        <v>34</v>
      </c>
      <c r="F3103" s="39" t="s">
        <v>54</v>
      </c>
      <c r="G3103" s="39" t="s">
        <v>275</v>
      </c>
      <c r="H3103" s="39" t="s">
        <v>2521</v>
      </c>
      <c r="I3103" s="39" t="s">
        <v>99</v>
      </c>
      <c r="J3103" s="44">
        <v>-36</v>
      </c>
      <c r="K3103" s="39" t="s">
        <v>100</v>
      </c>
      <c r="L3103" s="39" t="s">
        <v>60</v>
      </c>
      <c r="M3103" s="39" t="str">
        <f>+VLOOKUP(C3103/1,Map!A:B,2,FALSE)</f>
        <v>Other Revenue - NSF Check Charge</v>
      </c>
      <c r="N3103" s="39" t="str">
        <f>+VLOOKUP(L3103/1,Map!E:G,3,FALSE)</f>
        <v>KY-CENTRAL</v>
      </c>
    </row>
    <row r="3104" spans="1:14" hidden="1">
      <c r="A3104" s="39" t="s">
        <v>95</v>
      </c>
      <c r="B3104" s="39" t="s">
        <v>96</v>
      </c>
      <c r="C3104" s="39" t="s">
        <v>74</v>
      </c>
      <c r="D3104" s="43">
        <v>43098</v>
      </c>
      <c r="E3104" s="39" t="s">
        <v>34</v>
      </c>
      <c r="F3104" s="39" t="s">
        <v>54</v>
      </c>
      <c r="G3104" s="39" t="s">
        <v>275</v>
      </c>
      <c r="H3104" s="39" t="s">
        <v>2522</v>
      </c>
      <c r="I3104" s="39" t="s">
        <v>99</v>
      </c>
      <c r="J3104" s="44">
        <v>-12</v>
      </c>
      <c r="K3104" s="39" t="s">
        <v>100</v>
      </c>
      <c r="L3104" s="39" t="s">
        <v>60</v>
      </c>
      <c r="M3104" s="39" t="str">
        <f>+VLOOKUP(C3104/1,Map!A:B,2,FALSE)</f>
        <v>Other Revenue - NSF Check Charge</v>
      </c>
      <c r="N3104" s="39" t="str">
        <f>+VLOOKUP(L3104/1,Map!E:G,3,FALSE)</f>
        <v>KY-CENTRAL</v>
      </c>
    </row>
    <row r="3105" spans="1:14" hidden="1">
      <c r="A3105" s="39" t="s">
        <v>95</v>
      </c>
      <c r="B3105" s="39" t="s">
        <v>96</v>
      </c>
      <c r="C3105" s="39" t="s">
        <v>74</v>
      </c>
      <c r="D3105" s="43">
        <v>43098</v>
      </c>
      <c r="E3105" s="39" t="s">
        <v>34</v>
      </c>
      <c r="F3105" s="39" t="s">
        <v>54</v>
      </c>
      <c r="G3105" s="39" t="s">
        <v>275</v>
      </c>
      <c r="H3105" s="39" t="s">
        <v>2523</v>
      </c>
      <c r="I3105" s="39" t="s">
        <v>99</v>
      </c>
      <c r="J3105" s="44">
        <v>-72</v>
      </c>
      <c r="K3105" s="39" t="s">
        <v>100</v>
      </c>
      <c r="L3105" s="39" t="s">
        <v>60</v>
      </c>
      <c r="M3105" s="39" t="str">
        <f>+VLOOKUP(C3105/1,Map!A:B,2,FALSE)</f>
        <v>Other Revenue - NSF Check Charge</v>
      </c>
      <c r="N3105" s="39" t="str">
        <f>+VLOOKUP(L3105/1,Map!E:G,3,FALSE)</f>
        <v>KY-CENTRAL</v>
      </c>
    </row>
    <row r="3106" spans="1:14" hidden="1">
      <c r="A3106" s="39" t="s">
        <v>95</v>
      </c>
      <c r="B3106" s="39" t="s">
        <v>96</v>
      </c>
      <c r="C3106" s="39" t="s">
        <v>74</v>
      </c>
      <c r="D3106" s="43">
        <v>43098</v>
      </c>
      <c r="E3106" s="39" t="s">
        <v>34</v>
      </c>
      <c r="F3106" s="39" t="s">
        <v>54</v>
      </c>
      <c r="G3106" s="39" t="s">
        <v>275</v>
      </c>
      <c r="H3106" s="39" t="s">
        <v>2524</v>
      </c>
      <c r="I3106" s="39" t="s">
        <v>99</v>
      </c>
      <c r="J3106" s="44">
        <v>-36</v>
      </c>
      <c r="K3106" s="39" t="s">
        <v>100</v>
      </c>
      <c r="L3106" s="39" t="s">
        <v>60</v>
      </c>
      <c r="M3106" s="39" t="str">
        <f>+VLOOKUP(C3106/1,Map!A:B,2,FALSE)</f>
        <v>Other Revenue - NSF Check Charge</v>
      </c>
      <c r="N3106" s="39" t="str">
        <f>+VLOOKUP(L3106/1,Map!E:G,3,FALSE)</f>
        <v>KY-CENTRAL</v>
      </c>
    </row>
    <row r="3107" spans="1:14" hidden="1">
      <c r="A3107" s="39" t="s">
        <v>95</v>
      </c>
      <c r="B3107" s="39" t="s">
        <v>96</v>
      </c>
      <c r="C3107" s="39" t="s">
        <v>74</v>
      </c>
      <c r="D3107" s="43">
        <v>43102</v>
      </c>
      <c r="E3107" s="39" t="s">
        <v>35</v>
      </c>
      <c r="F3107" s="39" t="s">
        <v>43</v>
      </c>
      <c r="G3107" s="39" t="s">
        <v>275</v>
      </c>
      <c r="H3107" s="39" t="s">
        <v>2525</v>
      </c>
      <c r="I3107" s="39" t="s">
        <v>99</v>
      </c>
      <c r="J3107" s="44">
        <v>-48</v>
      </c>
      <c r="K3107" s="39" t="s">
        <v>100</v>
      </c>
      <c r="L3107" s="39" t="s">
        <v>60</v>
      </c>
      <c r="M3107" s="39" t="str">
        <f>+VLOOKUP(C3107/1,Map!A:B,2,FALSE)</f>
        <v>Other Revenue - NSF Check Charge</v>
      </c>
      <c r="N3107" s="39" t="str">
        <f>+VLOOKUP(L3107/1,Map!E:G,3,FALSE)</f>
        <v>KY-CENTRAL</v>
      </c>
    </row>
    <row r="3108" spans="1:14" hidden="1">
      <c r="A3108" s="39" t="s">
        <v>95</v>
      </c>
      <c r="B3108" s="39" t="s">
        <v>96</v>
      </c>
      <c r="C3108" s="39" t="s">
        <v>74</v>
      </c>
      <c r="D3108" s="43">
        <v>43102</v>
      </c>
      <c r="E3108" s="39" t="s">
        <v>35</v>
      </c>
      <c r="F3108" s="39" t="s">
        <v>43</v>
      </c>
      <c r="G3108" s="39" t="s">
        <v>275</v>
      </c>
      <c r="H3108" s="39" t="s">
        <v>2526</v>
      </c>
      <c r="I3108" s="39" t="s">
        <v>99</v>
      </c>
      <c r="J3108" s="44">
        <v>-36</v>
      </c>
      <c r="K3108" s="39" t="s">
        <v>100</v>
      </c>
      <c r="L3108" s="39" t="s">
        <v>60</v>
      </c>
      <c r="M3108" s="39" t="str">
        <f>+VLOOKUP(C3108/1,Map!A:B,2,FALSE)</f>
        <v>Other Revenue - NSF Check Charge</v>
      </c>
      <c r="N3108" s="39" t="str">
        <f>+VLOOKUP(L3108/1,Map!E:G,3,FALSE)</f>
        <v>KY-CENTRAL</v>
      </c>
    </row>
    <row r="3109" spans="1:14" hidden="1">
      <c r="A3109" s="39" t="s">
        <v>95</v>
      </c>
      <c r="B3109" s="39" t="s">
        <v>96</v>
      </c>
      <c r="C3109" s="39" t="s">
        <v>74</v>
      </c>
      <c r="D3109" s="43">
        <v>43102</v>
      </c>
      <c r="E3109" s="39" t="s">
        <v>35</v>
      </c>
      <c r="F3109" s="39" t="s">
        <v>43</v>
      </c>
      <c r="G3109" s="39" t="s">
        <v>275</v>
      </c>
      <c r="H3109" s="39" t="s">
        <v>2527</v>
      </c>
      <c r="I3109" s="39" t="s">
        <v>99</v>
      </c>
      <c r="J3109" s="44">
        <v>-36</v>
      </c>
      <c r="K3109" s="39" t="s">
        <v>100</v>
      </c>
      <c r="L3109" s="39" t="s">
        <v>60</v>
      </c>
      <c r="M3109" s="39" t="str">
        <f>+VLOOKUP(C3109/1,Map!A:B,2,FALSE)</f>
        <v>Other Revenue - NSF Check Charge</v>
      </c>
      <c r="N3109" s="39" t="str">
        <f>+VLOOKUP(L3109/1,Map!E:G,3,FALSE)</f>
        <v>KY-CENTRAL</v>
      </c>
    </row>
    <row r="3110" spans="1:14" hidden="1">
      <c r="A3110" s="39" t="s">
        <v>95</v>
      </c>
      <c r="B3110" s="39" t="s">
        <v>96</v>
      </c>
      <c r="C3110" s="39" t="s">
        <v>74</v>
      </c>
      <c r="D3110" s="43">
        <v>43102</v>
      </c>
      <c r="E3110" s="39" t="s">
        <v>35</v>
      </c>
      <c r="F3110" s="39" t="s">
        <v>43</v>
      </c>
      <c r="G3110" s="39" t="s">
        <v>275</v>
      </c>
      <c r="H3110" s="39" t="s">
        <v>2528</v>
      </c>
      <c r="I3110" s="39" t="s">
        <v>99</v>
      </c>
      <c r="J3110" s="44">
        <v>-12</v>
      </c>
      <c r="K3110" s="39" t="s">
        <v>100</v>
      </c>
      <c r="L3110" s="39" t="s">
        <v>60</v>
      </c>
      <c r="M3110" s="39" t="str">
        <f>+VLOOKUP(C3110/1,Map!A:B,2,FALSE)</f>
        <v>Other Revenue - NSF Check Charge</v>
      </c>
      <c r="N3110" s="39" t="str">
        <f>+VLOOKUP(L3110/1,Map!E:G,3,FALSE)</f>
        <v>KY-CENTRAL</v>
      </c>
    </row>
    <row r="3111" spans="1:14" hidden="1">
      <c r="A3111" s="39" t="s">
        <v>95</v>
      </c>
      <c r="B3111" s="39" t="s">
        <v>96</v>
      </c>
      <c r="C3111" s="39" t="s">
        <v>74</v>
      </c>
      <c r="D3111" s="43">
        <v>43102</v>
      </c>
      <c r="E3111" s="39" t="s">
        <v>35</v>
      </c>
      <c r="F3111" s="39" t="s">
        <v>43</v>
      </c>
      <c r="G3111" s="39" t="s">
        <v>275</v>
      </c>
      <c r="H3111" s="39" t="s">
        <v>2529</v>
      </c>
      <c r="I3111" s="39" t="s">
        <v>99</v>
      </c>
      <c r="J3111" s="44">
        <v>-48</v>
      </c>
      <c r="K3111" s="39" t="s">
        <v>100</v>
      </c>
      <c r="L3111" s="39" t="s">
        <v>60</v>
      </c>
      <c r="M3111" s="39" t="str">
        <f>+VLOOKUP(C3111/1,Map!A:B,2,FALSE)</f>
        <v>Other Revenue - NSF Check Charge</v>
      </c>
      <c r="N3111" s="39" t="str">
        <f>+VLOOKUP(L3111/1,Map!E:G,3,FALSE)</f>
        <v>KY-CENTRAL</v>
      </c>
    </row>
    <row r="3112" spans="1:14" hidden="1">
      <c r="A3112" s="39" t="s">
        <v>95</v>
      </c>
      <c r="B3112" s="39" t="s">
        <v>96</v>
      </c>
      <c r="C3112" s="39" t="s">
        <v>74</v>
      </c>
      <c r="D3112" s="43">
        <v>43102</v>
      </c>
      <c r="E3112" s="39" t="s">
        <v>35</v>
      </c>
      <c r="F3112" s="39" t="s">
        <v>43</v>
      </c>
      <c r="G3112" s="39" t="s">
        <v>275</v>
      </c>
      <c r="H3112" s="39" t="s">
        <v>2530</v>
      </c>
      <c r="I3112" s="39" t="s">
        <v>99</v>
      </c>
      <c r="J3112" s="44">
        <v>-84</v>
      </c>
      <c r="K3112" s="39" t="s">
        <v>100</v>
      </c>
      <c r="L3112" s="39" t="s">
        <v>60</v>
      </c>
      <c r="M3112" s="39" t="str">
        <f>+VLOOKUP(C3112/1,Map!A:B,2,FALSE)</f>
        <v>Other Revenue - NSF Check Charge</v>
      </c>
      <c r="N3112" s="39" t="str">
        <f>+VLOOKUP(L3112/1,Map!E:G,3,FALSE)</f>
        <v>KY-CENTRAL</v>
      </c>
    </row>
    <row r="3113" spans="1:14" hidden="1">
      <c r="A3113" s="39" t="s">
        <v>95</v>
      </c>
      <c r="B3113" s="39" t="s">
        <v>96</v>
      </c>
      <c r="C3113" s="39" t="s">
        <v>74</v>
      </c>
      <c r="D3113" s="43">
        <v>43101</v>
      </c>
      <c r="E3113" s="39" t="s">
        <v>35</v>
      </c>
      <c r="F3113" s="39" t="s">
        <v>43</v>
      </c>
      <c r="G3113" s="39" t="s">
        <v>275</v>
      </c>
      <c r="H3113" s="39" t="s">
        <v>2531</v>
      </c>
      <c r="I3113" s="39" t="s">
        <v>99</v>
      </c>
      <c r="J3113" s="44">
        <v>-12</v>
      </c>
      <c r="K3113" s="39" t="s">
        <v>100</v>
      </c>
      <c r="L3113" s="39" t="s">
        <v>60</v>
      </c>
      <c r="M3113" s="39" t="str">
        <f>+VLOOKUP(C3113/1,Map!A:B,2,FALSE)</f>
        <v>Other Revenue - NSF Check Charge</v>
      </c>
      <c r="N3113" s="39" t="str">
        <f>+VLOOKUP(L3113/1,Map!E:G,3,FALSE)</f>
        <v>KY-CENTRAL</v>
      </c>
    </row>
    <row r="3114" spans="1:14" hidden="1">
      <c r="A3114" s="39" t="s">
        <v>95</v>
      </c>
      <c r="B3114" s="39" t="s">
        <v>96</v>
      </c>
      <c r="C3114" s="39" t="s">
        <v>74</v>
      </c>
      <c r="D3114" s="43">
        <v>43103</v>
      </c>
      <c r="E3114" s="39" t="s">
        <v>35</v>
      </c>
      <c r="F3114" s="39" t="s">
        <v>43</v>
      </c>
      <c r="G3114" s="39" t="s">
        <v>275</v>
      </c>
      <c r="H3114" s="39" t="s">
        <v>2532</v>
      </c>
      <c r="I3114" s="39" t="s">
        <v>99</v>
      </c>
      <c r="J3114" s="44">
        <v>-24</v>
      </c>
      <c r="K3114" s="39" t="s">
        <v>100</v>
      </c>
      <c r="L3114" s="39" t="s">
        <v>60</v>
      </c>
      <c r="M3114" s="39" t="str">
        <f>+VLOOKUP(C3114/1,Map!A:B,2,FALSE)</f>
        <v>Other Revenue - NSF Check Charge</v>
      </c>
      <c r="N3114" s="39" t="str">
        <f>+VLOOKUP(L3114/1,Map!E:G,3,FALSE)</f>
        <v>KY-CENTRAL</v>
      </c>
    </row>
    <row r="3115" spans="1:14" hidden="1">
      <c r="A3115" s="39" t="s">
        <v>95</v>
      </c>
      <c r="B3115" s="39" t="s">
        <v>96</v>
      </c>
      <c r="C3115" s="39" t="s">
        <v>74</v>
      </c>
      <c r="D3115" s="43">
        <v>43103</v>
      </c>
      <c r="E3115" s="39" t="s">
        <v>35</v>
      </c>
      <c r="F3115" s="39" t="s">
        <v>43</v>
      </c>
      <c r="G3115" s="39" t="s">
        <v>275</v>
      </c>
      <c r="H3115" s="39" t="s">
        <v>2533</v>
      </c>
      <c r="I3115" s="39" t="s">
        <v>99</v>
      </c>
      <c r="J3115" s="44">
        <v>-12</v>
      </c>
      <c r="K3115" s="39" t="s">
        <v>100</v>
      </c>
      <c r="L3115" s="39" t="s">
        <v>60</v>
      </c>
      <c r="M3115" s="39" t="str">
        <f>+VLOOKUP(C3115/1,Map!A:B,2,FALSE)</f>
        <v>Other Revenue - NSF Check Charge</v>
      </c>
      <c r="N3115" s="39" t="str">
        <f>+VLOOKUP(L3115/1,Map!E:G,3,FALSE)</f>
        <v>KY-CENTRAL</v>
      </c>
    </row>
    <row r="3116" spans="1:14" hidden="1">
      <c r="A3116" s="39" t="s">
        <v>95</v>
      </c>
      <c r="B3116" s="39" t="s">
        <v>96</v>
      </c>
      <c r="C3116" s="39" t="s">
        <v>74</v>
      </c>
      <c r="D3116" s="43">
        <v>43104</v>
      </c>
      <c r="E3116" s="39" t="s">
        <v>35</v>
      </c>
      <c r="F3116" s="39" t="s">
        <v>43</v>
      </c>
      <c r="G3116" s="39" t="s">
        <v>275</v>
      </c>
      <c r="H3116" s="39" t="s">
        <v>2534</v>
      </c>
      <c r="I3116" s="39" t="s">
        <v>99</v>
      </c>
      <c r="J3116" s="44">
        <v>-12</v>
      </c>
      <c r="K3116" s="39" t="s">
        <v>100</v>
      </c>
      <c r="L3116" s="39" t="s">
        <v>60</v>
      </c>
      <c r="M3116" s="39" t="str">
        <f>+VLOOKUP(C3116/1,Map!A:B,2,FALSE)</f>
        <v>Other Revenue - NSF Check Charge</v>
      </c>
      <c r="N3116" s="39" t="str">
        <f>+VLOOKUP(L3116/1,Map!E:G,3,FALSE)</f>
        <v>KY-CENTRAL</v>
      </c>
    </row>
    <row r="3117" spans="1:14" hidden="1">
      <c r="A3117" s="39" t="s">
        <v>95</v>
      </c>
      <c r="B3117" s="39" t="s">
        <v>96</v>
      </c>
      <c r="C3117" s="39" t="s">
        <v>74</v>
      </c>
      <c r="D3117" s="43">
        <v>43104</v>
      </c>
      <c r="E3117" s="39" t="s">
        <v>35</v>
      </c>
      <c r="F3117" s="39" t="s">
        <v>43</v>
      </c>
      <c r="G3117" s="39" t="s">
        <v>275</v>
      </c>
      <c r="H3117" s="39" t="s">
        <v>2535</v>
      </c>
      <c r="I3117" s="39" t="s">
        <v>99</v>
      </c>
      <c r="J3117" s="44">
        <v>-24</v>
      </c>
      <c r="K3117" s="39" t="s">
        <v>100</v>
      </c>
      <c r="L3117" s="39" t="s">
        <v>60</v>
      </c>
      <c r="M3117" s="39" t="str">
        <f>+VLOOKUP(C3117/1,Map!A:B,2,FALSE)</f>
        <v>Other Revenue - NSF Check Charge</v>
      </c>
      <c r="N3117" s="39" t="str">
        <f>+VLOOKUP(L3117/1,Map!E:G,3,FALSE)</f>
        <v>KY-CENTRAL</v>
      </c>
    </row>
    <row r="3118" spans="1:14" hidden="1">
      <c r="A3118" s="39" t="s">
        <v>95</v>
      </c>
      <c r="B3118" s="39" t="s">
        <v>96</v>
      </c>
      <c r="C3118" s="39" t="s">
        <v>74</v>
      </c>
      <c r="D3118" s="43">
        <v>43104</v>
      </c>
      <c r="E3118" s="39" t="s">
        <v>35</v>
      </c>
      <c r="F3118" s="39" t="s">
        <v>43</v>
      </c>
      <c r="G3118" s="39" t="s">
        <v>275</v>
      </c>
      <c r="H3118" s="39" t="s">
        <v>2536</v>
      </c>
      <c r="I3118" s="39" t="s">
        <v>99</v>
      </c>
      <c r="J3118" s="44">
        <v>-48</v>
      </c>
      <c r="K3118" s="39" t="s">
        <v>100</v>
      </c>
      <c r="L3118" s="39" t="s">
        <v>60</v>
      </c>
      <c r="M3118" s="39" t="str">
        <f>+VLOOKUP(C3118/1,Map!A:B,2,FALSE)</f>
        <v>Other Revenue - NSF Check Charge</v>
      </c>
      <c r="N3118" s="39" t="str">
        <f>+VLOOKUP(L3118/1,Map!E:G,3,FALSE)</f>
        <v>KY-CENTRAL</v>
      </c>
    </row>
    <row r="3119" spans="1:14" hidden="1">
      <c r="A3119" s="39" t="s">
        <v>95</v>
      </c>
      <c r="B3119" s="39" t="s">
        <v>96</v>
      </c>
      <c r="C3119" s="39" t="s">
        <v>74</v>
      </c>
      <c r="D3119" s="43">
        <v>43105</v>
      </c>
      <c r="E3119" s="39" t="s">
        <v>35</v>
      </c>
      <c r="F3119" s="39" t="s">
        <v>43</v>
      </c>
      <c r="G3119" s="39" t="s">
        <v>275</v>
      </c>
      <c r="H3119" s="39" t="s">
        <v>2537</v>
      </c>
      <c r="I3119" s="39" t="s">
        <v>99</v>
      </c>
      <c r="J3119" s="44">
        <v>-12</v>
      </c>
      <c r="K3119" s="39" t="s">
        <v>100</v>
      </c>
      <c r="L3119" s="39" t="s">
        <v>60</v>
      </c>
      <c r="M3119" s="39" t="str">
        <f>+VLOOKUP(C3119/1,Map!A:B,2,FALSE)</f>
        <v>Other Revenue - NSF Check Charge</v>
      </c>
      <c r="N3119" s="39" t="str">
        <f>+VLOOKUP(L3119/1,Map!E:G,3,FALSE)</f>
        <v>KY-CENTRAL</v>
      </c>
    </row>
    <row r="3120" spans="1:14" hidden="1">
      <c r="A3120" s="39" t="s">
        <v>95</v>
      </c>
      <c r="B3120" s="39" t="s">
        <v>96</v>
      </c>
      <c r="C3120" s="39" t="s">
        <v>74</v>
      </c>
      <c r="D3120" s="43">
        <v>43105</v>
      </c>
      <c r="E3120" s="39" t="s">
        <v>35</v>
      </c>
      <c r="F3120" s="39" t="s">
        <v>43</v>
      </c>
      <c r="G3120" s="39" t="s">
        <v>275</v>
      </c>
      <c r="H3120" s="39" t="s">
        <v>2538</v>
      </c>
      <c r="I3120" s="39" t="s">
        <v>99</v>
      </c>
      <c r="J3120" s="44">
        <v>-12</v>
      </c>
      <c r="K3120" s="39" t="s">
        <v>100</v>
      </c>
      <c r="L3120" s="39" t="s">
        <v>60</v>
      </c>
      <c r="M3120" s="39" t="str">
        <f>+VLOOKUP(C3120/1,Map!A:B,2,FALSE)</f>
        <v>Other Revenue - NSF Check Charge</v>
      </c>
      <c r="N3120" s="39" t="str">
        <f>+VLOOKUP(L3120/1,Map!E:G,3,FALSE)</f>
        <v>KY-CENTRAL</v>
      </c>
    </row>
    <row r="3121" spans="1:14" hidden="1">
      <c r="A3121" s="39" t="s">
        <v>95</v>
      </c>
      <c r="B3121" s="39" t="s">
        <v>96</v>
      </c>
      <c r="C3121" s="39" t="s">
        <v>74</v>
      </c>
      <c r="D3121" s="43">
        <v>43105</v>
      </c>
      <c r="E3121" s="39" t="s">
        <v>35</v>
      </c>
      <c r="F3121" s="39" t="s">
        <v>43</v>
      </c>
      <c r="G3121" s="39" t="s">
        <v>275</v>
      </c>
      <c r="H3121" s="39" t="s">
        <v>2539</v>
      </c>
      <c r="I3121" s="39" t="s">
        <v>99</v>
      </c>
      <c r="J3121" s="44">
        <v>-12</v>
      </c>
      <c r="K3121" s="39" t="s">
        <v>100</v>
      </c>
      <c r="L3121" s="39" t="s">
        <v>60</v>
      </c>
      <c r="M3121" s="39" t="str">
        <f>+VLOOKUP(C3121/1,Map!A:B,2,FALSE)</f>
        <v>Other Revenue - NSF Check Charge</v>
      </c>
      <c r="N3121" s="39" t="str">
        <f>+VLOOKUP(L3121/1,Map!E:G,3,FALSE)</f>
        <v>KY-CENTRAL</v>
      </c>
    </row>
    <row r="3122" spans="1:14" hidden="1">
      <c r="A3122" s="39" t="s">
        <v>95</v>
      </c>
      <c r="B3122" s="39" t="s">
        <v>96</v>
      </c>
      <c r="C3122" s="39" t="s">
        <v>74</v>
      </c>
      <c r="D3122" s="43">
        <v>43105</v>
      </c>
      <c r="E3122" s="39" t="s">
        <v>35</v>
      </c>
      <c r="F3122" s="39" t="s">
        <v>43</v>
      </c>
      <c r="G3122" s="39" t="s">
        <v>275</v>
      </c>
      <c r="H3122" s="39" t="s">
        <v>2540</v>
      </c>
      <c r="I3122" s="39" t="s">
        <v>99</v>
      </c>
      <c r="J3122" s="44">
        <v>-12</v>
      </c>
      <c r="K3122" s="39" t="s">
        <v>100</v>
      </c>
      <c r="L3122" s="39" t="s">
        <v>60</v>
      </c>
      <c r="M3122" s="39" t="str">
        <f>+VLOOKUP(C3122/1,Map!A:B,2,FALSE)</f>
        <v>Other Revenue - NSF Check Charge</v>
      </c>
      <c r="N3122" s="39" t="str">
        <f>+VLOOKUP(L3122/1,Map!E:G,3,FALSE)</f>
        <v>KY-CENTRAL</v>
      </c>
    </row>
    <row r="3123" spans="1:14" hidden="1">
      <c r="A3123" s="39" t="s">
        <v>95</v>
      </c>
      <c r="B3123" s="39" t="s">
        <v>96</v>
      </c>
      <c r="C3123" s="39" t="s">
        <v>74</v>
      </c>
      <c r="D3123" s="43">
        <v>43108</v>
      </c>
      <c r="E3123" s="39" t="s">
        <v>35</v>
      </c>
      <c r="F3123" s="39" t="s">
        <v>43</v>
      </c>
      <c r="G3123" s="39" t="s">
        <v>275</v>
      </c>
      <c r="H3123" s="39" t="s">
        <v>2541</v>
      </c>
      <c r="I3123" s="39" t="s">
        <v>99</v>
      </c>
      <c r="J3123" s="44">
        <v>-12</v>
      </c>
      <c r="K3123" s="39" t="s">
        <v>100</v>
      </c>
      <c r="L3123" s="39" t="s">
        <v>60</v>
      </c>
      <c r="M3123" s="39" t="str">
        <f>+VLOOKUP(C3123/1,Map!A:B,2,FALSE)</f>
        <v>Other Revenue - NSF Check Charge</v>
      </c>
      <c r="N3123" s="39" t="str">
        <f>+VLOOKUP(L3123/1,Map!E:G,3,FALSE)</f>
        <v>KY-CENTRAL</v>
      </c>
    </row>
    <row r="3124" spans="1:14" hidden="1">
      <c r="A3124" s="39" t="s">
        <v>95</v>
      </c>
      <c r="B3124" s="39" t="s">
        <v>96</v>
      </c>
      <c r="C3124" s="39" t="s">
        <v>74</v>
      </c>
      <c r="D3124" s="43">
        <v>43108</v>
      </c>
      <c r="E3124" s="39" t="s">
        <v>35</v>
      </c>
      <c r="F3124" s="39" t="s">
        <v>43</v>
      </c>
      <c r="G3124" s="39" t="s">
        <v>275</v>
      </c>
      <c r="H3124" s="39" t="s">
        <v>2542</v>
      </c>
      <c r="I3124" s="39" t="s">
        <v>99</v>
      </c>
      <c r="J3124" s="44">
        <v>-60</v>
      </c>
      <c r="K3124" s="39" t="s">
        <v>100</v>
      </c>
      <c r="L3124" s="39" t="s">
        <v>60</v>
      </c>
      <c r="M3124" s="39" t="str">
        <f>+VLOOKUP(C3124/1,Map!A:B,2,FALSE)</f>
        <v>Other Revenue - NSF Check Charge</v>
      </c>
      <c r="N3124" s="39" t="str">
        <f>+VLOOKUP(L3124/1,Map!E:G,3,FALSE)</f>
        <v>KY-CENTRAL</v>
      </c>
    </row>
    <row r="3125" spans="1:14" hidden="1">
      <c r="A3125" s="39" t="s">
        <v>95</v>
      </c>
      <c r="B3125" s="39" t="s">
        <v>96</v>
      </c>
      <c r="C3125" s="39" t="s">
        <v>74</v>
      </c>
      <c r="D3125" s="43">
        <v>43108</v>
      </c>
      <c r="E3125" s="39" t="s">
        <v>35</v>
      </c>
      <c r="F3125" s="39" t="s">
        <v>43</v>
      </c>
      <c r="G3125" s="39" t="s">
        <v>275</v>
      </c>
      <c r="H3125" s="39" t="s">
        <v>2543</v>
      </c>
      <c r="I3125" s="39" t="s">
        <v>99</v>
      </c>
      <c r="J3125" s="44">
        <v>-36</v>
      </c>
      <c r="K3125" s="39" t="s">
        <v>100</v>
      </c>
      <c r="L3125" s="39" t="s">
        <v>60</v>
      </c>
      <c r="M3125" s="39" t="str">
        <f>+VLOOKUP(C3125/1,Map!A:B,2,FALSE)</f>
        <v>Other Revenue - NSF Check Charge</v>
      </c>
      <c r="N3125" s="39" t="str">
        <f>+VLOOKUP(L3125/1,Map!E:G,3,FALSE)</f>
        <v>KY-CENTRAL</v>
      </c>
    </row>
    <row r="3126" spans="1:14" hidden="1">
      <c r="A3126" s="39" t="s">
        <v>95</v>
      </c>
      <c r="B3126" s="39" t="s">
        <v>96</v>
      </c>
      <c r="C3126" s="39" t="s">
        <v>74</v>
      </c>
      <c r="D3126" s="43">
        <v>43108</v>
      </c>
      <c r="E3126" s="39" t="s">
        <v>35</v>
      </c>
      <c r="F3126" s="39" t="s">
        <v>43</v>
      </c>
      <c r="G3126" s="39" t="s">
        <v>275</v>
      </c>
      <c r="H3126" s="39" t="s">
        <v>2544</v>
      </c>
      <c r="I3126" s="39" t="s">
        <v>99</v>
      </c>
      <c r="J3126" s="44">
        <v>-12</v>
      </c>
      <c r="K3126" s="39" t="s">
        <v>100</v>
      </c>
      <c r="L3126" s="39" t="s">
        <v>60</v>
      </c>
      <c r="M3126" s="39" t="str">
        <f>+VLOOKUP(C3126/1,Map!A:B,2,FALSE)</f>
        <v>Other Revenue - NSF Check Charge</v>
      </c>
      <c r="N3126" s="39" t="str">
        <f>+VLOOKUP(L3126/1,Map!E:G,3,FALSE)</f>
        <v>KY-CENTRAL</v>
      </c>
    </row>
    <row r="3127" spans="1:14" hidden="1">
      <c r="A3127" s="39" t="s">
        <v>95</v>
      </c>
      <c r="B3127" s="39" t="s">
        <v>96</v>
      </c>
      <c r="C3127" s="39" t="s">
        <v>74</v>
      </c>
      <c r="D3127" s="43">
        <v>43108</v>
      </c>
      <c r="E3127" s="39" t="s">
        <v>35</v>
      </c>
      <c r="F3127" s="39" t="s">
        <v>43</v>
      </c>
      <c r="G3127" s="39" t="s">
        <v>275</v>
      </c>
      <c r="H3127" s="39" t="s">
        <v>2545</v>
      </c>
      <c r="I3127" s="39" t="s">
        <v>99</v>
      </c>
      <c r="J3127" s="44">
        <v>-72</v>
      </c>
      <c r="K3127" s="39" t="s">
        <v>100</v>
      </c>
      <c r="L3127" s="39" t="s">
        <v>60</v>
      </c>
      <c r="M3127" s="39" t="str">
        <f>+VLOOKUP(C3127/1,Map!A:B,2,FALSE)</f>
        <v>Other Revenue - NSF Check Charge</v>
      </c>
      <c r="N3127" s="39" t="str">
        <f>+VLOOKUP(L3127/1,Map!E:G,3,FALSE)</f>
        <v>KY-CENTRAL</v>
      </c>
    </row>
    <row r="3128" spans="1:14" hidden="1">
      <c r="A3128" s="39" t="s">
        <v>95</v>
      </c>
      <c r="B3128" s="39" t="s">
        <v>96</v>
      </c>
      <c r="C3128" s="39" t="s">
        <v>74</v>
      </c>
      <c r="D3128" s="43">
        <v>43108</v>
      </c>
      <c r="E3128" s="39" t="s">
        <v>35</v>
      </c>
      <c r="F3128" s="39" t="s">
        <v>43</v>
      </c>
      <c r="G3128" s="39" t="s">
        <v>275</v>
      </c>
      <c r="H3128" s="39" t="s">
        <v>2546</v>
      </c>
      <c r="I3128" s="39" t="s">
        <v>99</v>
      </c>
      <c r="J3128" s="44">
        <v>-60</v>
      </c>
      <c r="K3128" s="39" t="s">
        <v>100</v>
      </c>
      <c r="L3128" s="39" t="s">
        <v>60</v>
      </c>
      <c r="M3128" s="39" t="str">
        <f>+VLOOKUP(C3128/1,Map!A:B,2,FALSE)</f>
        <v>Other Revenue - NSF Check Charge</v>
      </c>
      <c r="N3128" s="39" t="str">
        <f>+VLOOKUP(L3128/1,Map!E:G,3,FALSE)</f>
        <v>KY-CENTRAL</v>
      </c>
    </row>
    <row r="3129" spans="1:14" hidden="1">
      <c r="A3129" s="39" t="s">
        <v>95</v>
      </c>
      <c r="B3129" s="39" t="s">
        <v>96</v>
      </c>
      <c r="C3129" s="39" t="s">
        <v>74</v>
      </c>
      <c r="D3129" s="43">
        <v>43108</v>
      </c>
      <c r="E3129" s="39" t="s">
        <v>35</v>
      </c>
      <c r="F3129" s="39" t="s">
        <v>43</v>
      </c>
      <c r="G3129" s="39" t="s">
        <v>275</v>
      </c>
      <c r="H3129" s="39" t="s">
        <v>2547</v>
      </c>
      <c r="I3129" s="39" t="s">
        <v>99</v>
      </c>
      <c r="J3129" s="44">
        <v>-12</v>
      </c>
      <c r="K3129" s="39" t="s">
        <v>100</v>
      </c>
      <c r="L3129" s="39" t="s">
        <v>60</v>
      </c>
      <c r="M3129" s="39" t="str">
        <f>+VLOOKUP(C3129/1,Map!A:B,2,FALSE)</f>
        <v>Other Revenue - NSF Check Charge</v>
      </c>
      <c r="N3129" s="39" t="str">
        <f>+VLOOKUP(L3129/1,Map!E:G,3,FALSE)</f>
        <v>KY-CENTRAL</v>
      </c>
    </row>
    <row r="3130" spans="1:14" hidden="1">
      <c r="A3130" s="39" t="s">
        <v>95</v>
      </c>
      <c r="B3130" s="39" t="s">
        <v>96</v>
      </c>
      <c r="C3130" s="39" t="s">
        <v>74</v>
      </c>
      <c r="D3130" s="43">
        <v>43109</v>
      </c>
      <c r="E3130" s="39" t="s">
        <v>35</v>
      </c>
      <c r="F3130" s="39" t="s">
        <v>43</v>
      </c>
      <c r="G3130" s="39" t="s">
        <v>275</v>
      </c>
      <c r="H3130" s="39" t="s">
        <v>2548</v>
      </c>
      <c r="I3130" s="39" t="s">
        <v>99</v>
      </c>
      <c r="J3130" s="44">
        <v>-72</v>
      </c>
      <c r="K3130" s="39" t="s">
        <v>100</v>
      </c>
      <c r="L3130" s="39" t="s">
        <v>60</v>
      </c>
      <c r="M3130" s="39" t="str">
        <f>+VLOOKUP(C3130/1,Map!A:B,2,FALSE)</f>
        <v>Other Revenue - NSF Check Charge</v>
      </c>
      <c r="N3130" s="39" t="str">
        <f>+VLOOKUP(L3130/1,Map!E:G,3,FALSE)</f>
        <v>KY-CENTRAL</v>
      </c>
    </row>
    <row r="3131" spans="1:14" hidden="1">
      <c r="A3131" s="39" t="s">
        <v>95</v>
      </c>
      <c r="B3131" s="39" t="s">
        <v>96</v>
      </c>
      <c r="C3131" s="39" t="s">
        <v>74</v>
      </c>
      <c r="D3131" s="43">
        <v>43110</v>
      </c>
      <c r="E3131" s="39" t="s">
        <v>35</v>
      </c>
      <c r="F3131" s="39" t="s">
        <v>43</v>
      </c>
      <c r="G3131" s="39" t="s">
        <v>275</v>
      </c>
      <c r="H3131" s="39" t="s">
        <v>2549</v>
      </c>
      <c r="I3131" s="39" t="s">
        <v>99</v>
      </c>
      <c r="J3131" s="44">
        <v>-108</v>
      </c>
      <c r="K3131" s="39" t="s">
        <v>100</v>
      </c>
      <c r="L3131" s="39" t="s">
        <v>60</v>
      </c>
      <c r="M3131" s="39" t="str">
        <f>+VLOOKUP(C3131/1,Map!A:B,2,FALSE)</f>
        <v>Other Revenue - NSF Check Charge</v>
      </c>
      <c r="N3131" s="39" t="str">
        <f>+VLOOKUP(L3131/1,Map!E:G,3,FALSE)</f>
        <v>KY-CENTRAL</v>
      </c>
    </row>
    <row r="3132" spans="1:14" hidden="1">
      <c r="A3132" s="39" t="s">
        <v>95</v>
      </c>
      <c r="B3132" s="39" t="s">
        <v>96</v>
      </c>
      <c r="C3132" s="39" t="s">
        <v>74</v>
      </c>
      <c r="D3132" s="43">
        <v>43110</v>
      </c>
      <c r="E3132" s="39" t="s">
        <v>35</v>
      </c>
      <c r="F3132" s="39" t="s">
        <v>43</v>
      </c>
      <c r="G3132" s="39" t="s">
        <v>275</v>
      </c>
      <c r="H3132" s="39" t="s">
        <v>2550</v>
      </c>
      <c r="I3132" s="39" t="s">
        <v>99</v>
      </c>
      <c r="J3132" s="44">
        <v>-12</v>
      </c>
      <c r="K3132" s="39" t="s">
        <v>100</v>
      </c>
      <c r="L3132" s="39" t="s">
        <v>60</v>
      </c>
      <c r="M3132" s="39" t="str">
        <f>+VLOOKUP(C3132/1,Map!A:B,2,FALSE)</f>
        <v>Other Revenue - NSF Check Charge</v>
      </c>
      <c r="N3132" s="39" t="str">
        <f>+VLOOKUP(L3132/1,Map!E:G,3,FALSE)</f>
        <v>KY-CENTRAL</v>
      </c>
    </row>
    <row r="3133" spans="1:14" hidden="1">
      <c r="A3133" s="39" t="s">
        <v>95</v>
      </c>
      <c r="B3133" s="39" t="s">
        <v>96</v>
      </c>
      <c r="C3133" s="39" t="s">
        <v>74</v>
      </c>
      <c r="D3133" s="43">
        <v>43110</v>
      </c>
      <c r="E3133" s="39" t="s">
        <v>35</v>
      </c>
      <c r="F3133" s="39" t="s">
        <v>43</v>
      </c>
      <c r="G3133" s="39" t="s">
        <v>275</v>
      </c>
      <c r="H3133" s="39" t="s">
        <v>2551</v>
      </c>
      <c r="I3133" s="39" t="s">
        <v>99</v>
      </c>
      <c r="J3133" s="44">
        <v>-24</v>
      </c>
      <c r="K3133" s="39" t="s">
        <v>100</v>
      </c>
      <c r="L3133" s="39" t="s">
        <v>60</v>
      </c>
      <c r="M3133" s="39" t="str">
        <f>+VLOOKUP(C3133/1,Map!A:B,2,FALSE)</f>
        <v>Other Revenue - NSF Check Charge</v>
      </c>
      <c r="N3133" s="39" t="str">
        <f>+VLOOKUP(L3133/1,Map!E:G,3,FALSE)</f>
        <v>KY-CENTRAL</v>
      </c>
    </row>
    <row r="3134" spans="1:14" hidden="1">
      <c r="A3134" s="39" t="s">
        <v>95</v>
      </c>
      <c r="B3134" s="39" t="s">
        <v>96</v>
      </c>
      <c r="C3134" s="39" t="s">
        <v>74</v>
      </c>
      <c r="D3134" s="43">
        <v>43110</v>
      </c>
      <c r="E3134" s="39" t="s">
        <v>35</v>
      </c>
      <c r="F3134" s="39" t="s">
        <v>43</v>
      </c>
      <c r="G3134" s="39" t="s">
        <v>275</v>
      </c>
      <c r="H3134" s="39" t="s">
        <v>2552</v>
      </c>
      <c r="I3134" s="39" t="s">
        <v>99</v>
      </c>
      <c r="J3134" s="44">
        <v>-12</v>
      </c>
      <c r="K3134" s="39" t="s">
        <v>100</v>
      </c>
      <c r="L3134" s="39" t="s">
        <v>60</v>
      </c>
      <c r="M3134" s="39" t="str">
        <f>+VLOOKUP(C3134/1,Map!A:B,2,FALSE)</f>
        <v>Other Revenue - NSF Check Charge</v>
      </c>
      <c r="N3134" s="39" t="str">
        <f>+VLOOKUP(L3134/1,Map!E:G,3,FALSE)</f>
        <v>KY-CENTRAL</v>
      </c>
    </row>
    <row r="3135" spans="1:14" hidden="1">
      <c r="A3135" s="39" t="s">
        <v>95</v>
      </c>
      <c r="B3135" s="39" t="s">
        <v>96</v>
      </c>
      <c r="C3135" s="39" t="s">
        <v>74</v>
      </c>
      <c r="D3135" s="43">
        <v>43111</v>
      </c>
      <c r="E3135" s="39" t="s">
        <v>35</v>
      </c>
      <c r="F3135" s="39" t="s">
        <v>43</v>
      </c>
      <c r="G3135" s="39" t="s">
        <v>275</v>
      </c>
      <c r="H3135" s="39" t="s">
        <v>2553</v>
      </c>
      <c r="I3135" s="39" t="s">
        <v>99</v>
      </c>
      <c r="J3135" s="44">
        <v>-48</v>
      </c>
      <c r="K3135" s="39" t="s">
        <v>100</v>
      </c>
      <c r="L3135" s="39" t="s">
        <v>60</v>
      </c>
      <c r="M3135" s="39" t="str">
        <f>+VLOOKUP(C3135/1,Map!A:B,2,FALSE)</f>
        <v>Other Revenue - NSF Check Charge</v>
      </c>
      <c r="N3135" s="39" t="str">
        <f>+VLOOKUP(L3135/1,Map!E:G,3,FALSE)</f>
        <v>KY-CENTRAL</v>
      </c>
    </row>
    <row r="3136" spans="1:14" hidden="1">
      <c r="A3136" s="39" t="s">
        <v>95</v>
      </c>
      <c r="B3136" s="39" t="s">
        <v>96</v>
      </c>
      <c r="C3136" s="39" t="s">
        <v>74</v>
      </c>
      <c r="D3136" s="43">
        <v>43111</v>
      </c>
      <c r="E3136" s="39" t="s">
        <v>35</v>
      </c>
      <c r="F3136" s="39" t="s">
        <v>43</v>
      </c>
      <c r="G3136" s="39" t="s">
        <v>275</v>
      </c>
      <c r="H3136" s="39" t="s">
        <v>2554</v>
      </c>
      <c r="I3136" s="39" t="s">
        <v>99</v>
      </c>
      <c r="J3136" s="44">
        <v>-24</v>
      </c>
      <c r="K3136" s="39" t="s">
        <v>100</v>
      </c>
      <c r="L3136" s="39" t="s">
        <v>60</v>
      </c>
      <c r="M3136" s="39" t="str">
        <f>+VLOOKUP(C3136/1,Map!A:B,2,FALSE)</f>
        <v>Other Revenue - NSF Check Charge</v>
      </c>
      <c r="N3136" s="39" t="str">
        <f>+VLOOKUP(L3136/1,Map!E:G,3,FALSE)</f>
        <v>KY-CENTRAL</v>
      </c>
    </row>
    <row r="3137" spans="1:14" hidden="1">
      <c r="A3137" s="39" t="s">
        <v>95</v>
      </c>
      <c r="B3137" s="39" t="s">
        <v>96</v>
      </c>
      <c r="C3137" s="39" t="s">
        <v>74</v>
      </c>
      <c r="D3137" s="43">
        <v>43112</v>
      </c>
      <c r="E3137" s="39" t="s">
        <v>35</v>
      </c>
      <c r="F3137" s="39" t="s">
        <v>43</v>
      </c>
      <c r="G3137" s="39" t="s">
        <v>275</v>
      </c>
      <c r="H3137" s="39" t="s">
        <v>2555</v>
      </c>
      <c r="I3137" s="39" t="s">
        <v>99</v>
      </c>
      <c r="J3137" s="44">
        <v>-12</v>
      </c>
      <c r="K3137" s="39" t="s">
        <v>100</v>
      </c>
      <c r="L3137" s="39" t="s">
        <v>60</v>
      </c>
      <c r="M3137" s="39" t="str">
        <f>+VLOOKUP(C3137/1,Map!A:B,2,FALSE)</f>
        <v>Other Revenue - NSF Check Charge</v>
      </c>
      <c r="N3137" s="39" t="str">
        <f>+VLOOKUP(L3137/1,Map!E:G,3,FALSE)</f>
        <v>KY-CENTRAL</v>
      </c>
    </row>
    <row r="3138" spans="1:14" hidden="1">
      <c r="A3138" s="39" t="s">
        <v>95</v>
      </c>
      <c r="B3138" s="39" t="s">
        <v>96</v>
      </c>
      <c r="C3138" s="39" t="s">
        <v>74</v>
      </c>
      <c r="D3138" s="43">
        <v>43112</v>
      </c>
      <c r="E3138" s="39" t="s">
        <v>35</v>
      </c>
      <c r="F3138" s="39" t="s">
        <v>43</v>
      </c>
      <c r="G3138" s="39" t="s">
        <v>275</v>
      </c>
      <c r="H3138" s="39" t="s">
        <v>2556</v>
      </c>
      <c r="I3138" s="39" t="s">
        <v>99</v>
      </c>
      <c r="J3138" s="44">
        <v>-12</v>
      </c>
      <c r="K3138" s="39" t="s">
        <v>100</v>
      </c>
      <c r="L3138" s="39" t="s">
        <v>60</v>
      </c>
      <c r="M3138" s="39" t="str">
        <f>+VLOOKUP(C3138/1,Map!A:B,2,FALSE)</f>
        <v>Other Revenue - NSF Check Charge</v>
      </c>
      <c r="N3138" s="39" t="str">
        <f>+VLOOKUP(L3138/1,Map!E:G,3,FALSE)</f>
        <v>KY-CENTRAL</v>
      </c>
    </row>
    <row r="3139" spans="1:14" hidden="1">
      <c r="A3139" s="39" t="s">
        <v>95</v>
      </c>
      <c r="B3139" s="39" t="s">
        <v>96</v>
      </c>
      <c r="C3139" s="39" t="s">
        <v>74</v>
      </c>
      <c r="D3139" s="43">
        <v>43112</v>
      </c>
      <c r="E3139" s="39" t="s">
        <v>35</v>
      </c>
      <c r="F3139" s="39" t="s">
        <v>43</v>
      </c>
      <c r="G3139" s="39" t="s">
        <v>275</v>
      </c>
      <c r="H3139" s="39" t="s">
        <v>2557</v>
      </c>
      <c r="I3139" s="39" t="s">
        <v>99</v>
      </c>
      <c r="J3139" s="44">
        <v>-192</v>
      </c>
      <c r="K3139" s="39" t="s">
        <v>100</v>
      </c>
      <c r="L3139" s="39" t="s">
        <v>60</v>
      </c>
      <c r="M3139" s="39" t="str">
        <f>+VLOOKUP(C3139/1,Map!A:B,2,FALSE)</f>
        <v>Other Revenue - NSF Check Charge</v>
      </c>
      <c r="N3139" s="39" t="str">
        <f>+VLOOKUP(L3139/1,Map!E:G,3,FALSE)</f>
        <v>KY-CENTRAL</v>
      </c>
    </row>
    <row r="3140" spans="1:14" hidden="1">
      <c r="A3140" s="39" t="s">
        <v>95</v>
      </c>
      <c r="B3140" s="39" t="s">
        <v>96</v>
      </c>
      <c r="C3140" s="39" t="s">
        <v>74</v>
      </c>
      <c r="D3140" s="43">
        <v>43112</v>
      </c>
      <c r="E3140" s="39" t="s">
        <v>35</v>
      </c>
      <c r="F3140" s="39" t="s">
        <v>43</v>
      </c>
      <c r="G3140" s="39" t="s">
        <v>275</v>
      </c>
      <c r="H3140" s="39" t="s">
        <v>2558</v>
      </c>
      <c r="I3140" s="39" t="s">
        <v>99</v>
      </c>
      <c r="J3140" s="44">
        <v>-48</v>
      </c>
      <c r="K3140" s="39" t="s">
        <v>100</v>
      </c>
      <c r="L3140" s="39" t="s">
        <v>60</v>
      </c>
      <c r="M3140" s="39" t="str">
        <f>+VLOOKUP(C3140/1,Map!A:B,2,FALSE)</f>
        <v>Other Revenue - NSF Check Charge</v>
      </c>
      <c r="N3140" s="39" t="str">
        <f>+VLOOKUP(L3140/1,Map!E:G,3,FALSE)</f>
        <v>KY-CENTRAL</v>
      </c>
    </row>
    <row r="3141" spans="1:14" hidden="1">
      <c r="A3141" s="39" t="s">
        <v>95</v>
      </c>
      <c r="B3141" s="39" t="s">
        <v>96</v>
      </c>
      <c r="C3141" s="39" t="s">
        <v>74</v>
      </c>
      <c r="D3141" s="43">
        <v>43115</v>
      </c>
      <c r="E3141" s="39" t="s">
        <v>35</v>
      </c>
      <c r="F3141" s="39" t="s">
        <v>43</v>
      </c>
      <c r="G3141" s="39" t="s">
        <v>275</v>
      </c>
      <c r="H3141" s="39" t="s">
        <v>2559</v>
      </c>
      <c r="I3141" s="39" t="s">
        <v>99</v>
      </c>
      <c r="J3141" s="44">
        <v>-12</v>
      </c>
      <c r="K3141" s="39" t="s">
        <v>100</v>
      </c>
      <c r="L3141" s="39" t="s">
        <v>60</v>
      </c>
      <c r="M3141" s="39" t="str">
        <f>+VLOOKUP(C3141/1,Map!A:B,2,FALSE)</f>
        <v>Other Revenue - NSF Check Charge</v>
      </c>
      <c r="N3141" s="39" t="str">
        <f>+VLOOKUP(L3141/1,Map!E:G,3,FALSE)</f>
        <v>KY-CENTRAL</v>
      </c>
    </row>
    <row r="3142" spans="1:14" hidden="1">
      <c r="A3142" s="39" t="s">
        <v>95</v>
      </c>
      <c r="B3142" s="39" t="s">
        <v>96</v>
      </c>
      <c r="C3142" s="39" t="s">
        <v>74</v>
      </c>
      <c r="D3142" s="43">
        <v>43115</v>
      </c>
      <c r="E3142" s="39" t="s">
        <v>35</v>
      </c>
      <c r="F3142" s="39" t="s">
        <v>43</v>
      </c>
      <c r="G3142" s="39" t="s">
        <v>275</v>
      </c>
      <c r="H3142" s="39" t="s">
        <v>2560</v>
      </c>
      <c r="I3142" s="39" t="s">
        <v>99</v>
      </c>
      <c r="J3142" s="44">
        <v>-12</v>
      </c>
      <c r="K3142" s="39" t="s">
        <v>100</v>
      </c>
      <c r="L3142" s="39" t="s">
        <v>60</v>
      </c>
      <c r="M3142" s="39" t="str">
        <f>+VLOOKUP(C3142/1,Map!A:B,2,FALSE)</f>
        <v>Other Revenue - NSF Check Charge</v>
      </c>
      <c r="N3142" s="39" t="str">
        <f>+VLOOKUP(L3142/1,Map!E:G,3,FALSE)</f>
        <v>KY-CENTRAL</v>
      </c>
    </row>
    <row r="3143" spans="1:14" hidden="1">
      <c r="A3143" s="39" t="s">
        <v>95</v>
      </c>
      <c r="B3143" s="39" t="s">
        <v>96</v>
      </c>
      <c r="C3143" s="39" t="s">
        <v>74</v>
      </c>
      <c r="D3143" s="43">
        <v>43115</v>
      </c>
      <c r="E3143" s="39" t="s">
        <v>35</v>
      </c>
      <c r="F3143" s="39" t="s">
        <v>43</v>
      </c>
      <c r="G3143" s="39" t="s">
        <v>275</v>
      </c>
      <c r="H3143" s="39" t="s">
        <v>2561</v>
      </c>
      <c r="I3143" s="39" t="s">
        <v>99</v>
      </c>
      <c r="J3143" s="44">
        <v>-108</v>
      </c>
      <c r="K3143" s="39" t="s">
        <v>100</v>
      </c>
      <c r="L3143" s="39" t="s">
        <v>60</v>
      </c>
      <c r="M3143" s="39" t="str">
        <f>+VLOOKUP(C3143/1,Map!A:B,2,FALSE)</f>
        <v>Other Revenue - NSF Check Charge</v>
      </c>
      <c r="N3143" s="39" t="str">
        <f>+VLOOKUP(L3143/1,Map!E:G,3,FALSE)</f>
        <v>KY-CENTRAL</v>
      </c>
    </row>
    <row r="3144" spans="1:14" hidden="1">
      <c r="A3144" s="39" t="s">
        <v>95</v>
      </c>
      <c r="B3144" s="39" t="s">
        <v>96</v>
      </c>
      <c r="C3144" s="39" t="s">
        <v>74</v>
      </c>
      <c r="D3144" s="43">
        <v>43115</v>
      </c>
      <c r="E3144" s="39" t="s">
        <v>35</v>
      </c>
      <c r="F3144" s="39" t="s">
        <v>43</v>
      </c>
      <c r="G3144" s="39" t="s">
        <v>275</v>
      </c>
      <c r="H3144" s="39" t="s">
        <v>2562</v>
      </c>
      <c r="I3144" s="39" t="s">
        <v>99</v>
      </c>
      <c r="J3144" s="44">
        <v>-12</v>
      </c>
      <c r="K3144" s="39" t="s">
        <v>100</v>
      </c>
      <c r="L3144" s="39" t="s">
        <v>60</v>
      </c>
      <c r="M3144" s="39" t="str">
        <f>+VLOOKUP(C3144/1,Map!A:B,2,FALSE)</f>
        <v>Other Revenue - NSF Check Charge</v>
      </c>
      <c r="N3144" s="39" t="str">
        <f>+VLOOKUP(L3144/1,Map!E:G,3,FALSE)</f>
        <v>KY-CENTRAL</v>
      </c>
    </row>
    <row r="3145" spans="1:14" hidden="1">
      <c r="A3145" s="39" t="s">
        <v>95</v>
      </c>
      <c r="B3145" s="39" t="s">
        <v>96</v>
      </c>
      <c r="C3145" s="39" t="s">
        <v>74</v>
      </c>
      <c r="D3145" s="43">
        <v>43116</v>
      </c>
      <c r="E3145" s="39" t="s">
        <v>35</v>
      </c>
      <c r="F3145" s="39" t="s">
        <v>43</v>
      </c>
      <c r="G3145" s="39" t="s">
        <v>275</v>
      </c>
      <c r="H3145" s="39" t="s">
        <v>2563</v>
      </c>
      <c r="I3145" s="39" t="s">
        <v>244</v>
      </c>
      <c r="J3145" s="44">
        <v>12</v>
      </c>
      <c r="K3145" s="39" t="s">
        <v>100</v>
      </c>
      <c r="L3145" s="39" t="s">
        <v>60</v>
      </c>
      <c r="M3145" s="39" t="str">
        <f>+VLOOKUP(C3145/1,Map!A:B,2,FALSE)</f>
        <v>Other Revenue - NSF Check Charge</v>
      </c>
      <c r="N3145" s="39" t="str">
        <f>+VLOOKUP(L3145/1,Map!E:G,3,FALSE)</f>
        <v>KY-CENTRAL</v>
      </c>
    </row>
    <row r="3146" spans="1:14" hidden="1">
      <c r="A3146" s="39" t="s">
        <v>95</v>
      </c>
      <c r="B3146" s="39" t="s">
        <v>96</v>
      </c>
      <c r="C3146" s="39" t="s">
        <v>74</v>
      </c>
      <c r="D3146" s="43">
        <v>43116</v>
      </c>
      <c r="E3146" s="39" t="s">
        <v>35</v>
      </c>
      <c r="F3146" s="39" t="s">
        <v>43</v>
      </c>
      <c r="G3146" s="39" t="s">
        <v>275</v>
      </c>
      <c r="H3146" s="39" t="s">
        <v>2563</v>
      </c>
      <c r="I3146" s="39" t="s">
        <v>244</v>
      </c>
      <c r="J3146" s="44">
        <v>12</v>
      </c>
      <c r="K3146" s="39" t="s">
        <v>100</v>
      </c>
      <c r="L3146" s="39" t="s">
        <v>60</v>
      </c>
      <c r="M3146" s="39" t="str">
        <f>+VLOOKUP(C3146/1,Map!A:B,2,FALSE)</f>
        <v>Other Revenue - NSF Check Charge</v>
      </c>
      <c r="N3146" s="39" t="str">
        <f>+VLOOKUP(L3146/1,Map!E:G,3,FALSE)</f>
        <v>KY-CENTRAL</v>
      </c>
    </row>
    <row r="3147" spans="1:14" hidden="1">
      <c r="A3147" s="39" t="s">
        <v>95</v>
      </c>
      <c r="B3147" s="39" t="s">
        <v>96</v>
      </c>
      <c r="C3147" s="39" t="s">
        <v>74</v>
      </c>
      <c r="D3147" s="43">
        <v>43116</v>
      </c>
      <c r="E3147" s="39" t="s">
        <v>35</v>
      </c>
      <c r="F3147" s="39" t="s">
        <v>43</v>
      </c>
      <c r="G3147" s="39" t="s">
        <v>275</v>
      </c>
      <c r="H3147" s="39" t="s">
        <v>2564</v>
      </c>
      <c r="I3147" s="39" t="s">
        <v>99</v>
      </c>
      <c r="J3147" s="44">
        <v>-12</v>
      </c>
      <c r="K3147" s="39" t="s">
        <v>100</v>
      </c>
      <c r="L3147" s="39" t="s">
        <v>60</v>
      </c>
      <c r="M3147" s="39" t="str">
        <f>+VLOOKUP(C3147/1,Map!A:B,2,FALSE)</f>
        <v>Other Revenue - NSF Check Charge</v>
      </c>
      <c r="N3147" s="39" t="str">
        <f>+VLOOKUP(L3147/1,Map!E:G,3,FALSE)</f>
        <v>KY-CENTRAL</v>
      </c>
    </row>
    <row r="3148" spans="1:14" hidden="1">
      <c r="A3148" s="39" t="s">
        <v>95</v>
      </c>
      <c r="B3148" s="39" t="s">
        <v>96</v>
      </c>
      <c r="C3148" s="39" t="s">
        <v>74</v>
      </c>
      <c r="D3148" s="43">
        <v>43116</v>
      </c>
      <c r="E3148" s="39" t="s">
        <v>35</v>
      </c>
      <c r="F3148" s="39" t="s">
        <v>43</v>
      </c>
      <c r="G3148" s="39" t="s">
        <v>275</v>
      </c>
      <c r="H3148" s="39" t="s">
        <v>2565</v>
      </c>
      <c r="I3148" s="39" t="s">
        <v>99</v>
      </c>
      <c r="J3148" s="44">
        <v>-12</v>
      </c>
      <c r="K3148" s="39" t="s">
        <v>100</v>
      </c>
      <c r="L3148" s="39" t="s">
        <v>60</v>
      </c>
      <c r="M3148" s="39" t="str">
        <f>+VLOOKUP(C3148/1,Map!A:B,2,FALSE)</f>
        <v>Other Revenue - NSF Check Charge</v>
      </c>
      <c r="N3148" s="39" t="str">
        <f>+VLOOKUP(L3148/1,Map!E:G,3,FALSE)</f>
        <v>KY-CENTRAL</v>
      </c>
    </row>
    <row r="3149" spans="1:14" hidden="1">
      <c r="A3149" s="39" t="s">
        <v>95</v>
      </c>
      <c r="B3149" s="39" t="s">
        <v>96</v>
      </c>
      <c r="C3149" s="39" t="s">
        <v>74</v>
      </c>
      <c r="D3149" s="43">
        <v>43117</v>
      </c>
      <c r="E3149" s="39" t="s">
        <v>35</v>
      </c>
      <c r="F3149" s="39" t="s">
        <v>43</v>
      </c>
      <c r="G3149" s="39" t="s">
        <v>275</v>
      </c>
      <c r="H3149" s="39" t="s">
        <v>2566</v>
      </c>
      <c r="I3149" s="39" t="s">
        <v>99</v>
      </c>
      <c r="J3149" s="44">
        <v>-72</v>
      </c>
      <c r="K3149" s="39" t="s">
        <v>100</v>
      </c>
      <c r="L3149" s="39" t="s">
        <v>60</v>
      </c>
      <c r="M3149" s="39" t="str">
        <f>+VLOOKUP(C3149/1,Map!A:B,2,FALSE)</f>
        <v>Other Revenue - NSF Check Charge</v>
      </c>
      <c r="N3149" s="39" t="str">
        <f>+VLOOKUP(L3149/1,Map!E:G,3,FALSE)</f>
        <v>KY-CENTRAL</v>
      </c>
    </row>
    <row r="3150" spans="1:14" hidden="1">
      <c r="A3150" s="39" t="s">
        <v>95</v>
      </c>
      <c r="B3150" s="39" t="s">
        <v>96</v>
      </c>
      <c r="C3150" s="39" t="s">
        <v>74</v>
      </c>
      <c r="D3150" s="43">
        <v>43117</v>
      </c>
      <c r="E3150" s="39" t="s">
        <v>35</v>
      </c>
      <c r="F3150" s="39" t="s">
        <v>43</v>
      </c>
      <c r="G3150" s="39" t="s">
        <v>275</v>
      </c>
      <c r="H3150" s="39" t="s">
        <v>2567</v>
      </c>
      <c r="I3150" s="39" t="s">
        <v>99</v>
      </c>
      <c r="J3150" s="44">
        <v>-12</v>
      </c>
      <c r="K3150" s="39" t="s">
        <v>100</v>
      </c>
      <c r="L3150" s="39" t="s">
        <v>60</v>
      </c>
      <c r="M3150" s="39" t="str">
        <f>+VLOOKUP(C3150/1,Map!A:B,2,FALSE)</f>
        <v>Other Revenue - NSF Check Charge</v>
      </c>
      <c r="N3150" s="39" t="str">
        <f>+VLOOKUP(L3150/1,Map!E:G,3,FALSE)</f>
        <v>KY-CENTRAL</v>
      </c>
    </row>
    <row r="3151" spans="1:14" hidden="1">
      <c r="A3151" s="39" t="s">
        <v>95</v>
      </c>
      <c r="B3151" s="39" t="s">
        <v>96</v>
      </c>
      <c r="C3151" s="39" t="s">
        <v>74</v>
      </c>
      <c r="D3151" s="43">
        <v>43117</v>
      </c>
      <c r="E3151" s="39" t="s">
        <v>35</v>
      </c>
      <c r="F3151" s="39" t="s">
        <v>43</v>
      </c>
      <c r="G3151" s="39" t="s">
        <v>275</v>
      </c>
      <c r="H3151" s="39" t="s">
        <v>2568</v>
      </c>
      <c r="I3151" s="39" t="s">
        <v>99</v>
      </c>
      <c r="J3151" s="44">
        <v>-12</v>
      </c>
      <c r="K3151" s="39" t="s">
        <v>100</v>
      </c>
      <c r="L3151" s="39" t="s">
        <v>60</v>
      </c>
      <c r="M3151" s="39" t="str">
        <f>+VLOOKUP(C3151/1,Map!A:B,2,FALSE)</f>
        <v>Other Revenue - NSF Check Charge</v>
      </c>
      <c r="N3151" s="39" t="str">
        <f>+VLOOKUP(L3151/1,Map!E:G,3,FALSE)</f>
        <v>KY-CENTRAL</v>
      </c>
    </row>
    <row r="3152" spans="1:14" hidden="1">
      <c r="A3152" s="39" t="s">
        <v>95</v>
      </c>
      <c r="B3152" s="39" t="s">
        <v>96</v>
      </c>
      <c r="C3152" s="39" t="s">
        <v>74</v>
      </c>
      <c r="D3152" s="43">
        <v>43118</v>
      </c>
      <c r="E3152" s="39" t="s">
        <v>35</v>
      </c>
      <c r="F3152" s="39" t="s">
        <v>43</v>
      </c>
      <c r="G3152" s="39" t="s">
        <v>275</v>
      </c>
      <c r="H3152" s="39" t="s">
        <v>2569</v>
      </c>
      <c r="I3152" s="39" t="s">
        <v>99</v>
      </c>
      <c r="J3152" s="44">
        <v>-48</v>
      </c>
      <c r="K3152" s="39" t="s">
        <v>100</v>
      </c>
      <c r="L3152" s="39" t="s">
        <v>60</v>
      </c>
      <c r="M3152" s="39" t="str">
        <f>+VLOOKUP(C3152/1,Map!A:B,2,FALSE)</f>
        <v>Other Revenue - NSF Check Charge</v>
      </c>
      <c r="N3152" s="39" t="str">
        <f>+VLOOKUP(L3152/1,Map!E:G,3,FALSE)</f>
        <v>KY-CENTRAL</v>
      </c>
    </row>
    <row r="3153" spans="1:14" hidden="1">
      <c r="A3153" s="39" t="s">
        <v>95</v>
      </c>
      <c r="B3153" s="39" t="s">
        <v>96</v>
      </c>
      <c r="C3153" s="39" t="s">
        <v>74</v>
      </c>
      <c r="D3153" s="43">
        <v>43118</v>
      </c>
      <c r="E3153" s="39" t="s">
        <v>35</v>
      </c>
      <c r="F3153" s="39" t="s">
        <v>43</v>
      </c>
      <c r="G3153" s="39" t="s">
        <v>275</v>
      </c>
      <c r="H3153" s="39" t="s">
        <v>2570</v>
      </c>
      <c r="I3153" s="39" t="s">
        <v>99</v>
      </c>
      <c r="J3153" s="44">
        <v>-660</v>
      </c>
      <c r="K3153" s="39" t="s">
        <v>100</v>
      </c>
      <c r="L3153" s="39" t="s">
        <v>60</v>
      </c>
      <c r="M3153" s="39" t="str">
        <f>+VLOOKUP(C3153/1,Map!A:B,2,FALSE)</f>
        <v>Other Revenue - NSF Check Charge</v>
      </c>
      <c r="N3153" s="39" t="str">
        <f>+VLOOKUP(L3153/1,Map!E:G,3,FALSE)</f>
        <v>KY-CENTRAL</v>
      </c>
    </row>
    <row r="3154" spans="1:14" hidden="1">
      <c r="A3154" s="39" t="s">
        <v>95</v>
      </c>
      <c r="B3154" s="39" t="s">
        <v>96</v>
      </c>
      <c r="C3154" s="39" t="s">
        <v>74</v>
      </c>
      <c r="D3154" s="43">
        <v>43118</v>
      </c>
      <c r="E3154" s="39" t="s">
        <v>35</v>
      </c>
      <c r="F3154" s="39" t="s">
        <v>43</v>
      </c>
      <c r="G3154" s="39" t="s">
        <v>275</v>
      </c>
      <c r="H3154" s="39" t="s">
        <v>2571</v>
      </c>
      <c r="I3154" s="39" t="s">
        <v>99</v>
      </c>
      <c r="J3154" s="44">
        <v>-12</v>
      </c>
      <c r="K3154" s="39" t="s">
        <v>100</v>
      </c>
      <c r="L3154" s="39" t="s">
        <v>60</v>
      </c>
      <c r="M3154" s="39" t="str">
        <f>+VLOOKUP(C3154/1,Map!A:B,2,FALSE)</f>
        <v>Other Revenue - NSF Check Charge</v>
      </c>
      <c r="N3154" s="39" t="str">
        <f>+VLOOKUP(L3154/1,Map!E:G,3,FALSE)</f>
        <v>KY-CENTRAL</v>
      </c>
    </row>
    <row r="3155" spans="1:14" hidden="1">
      <c r="A3155" s="39" t="s">
        <v>95</v>
      </c>
      <c r="B3155" s="39" t="s">
        <v>96</v>
      </c>
      <c r="C3155" s="39" t="s">
        <v>74</v>
      </c>
      <c r="D3155" s="43">
        <v>43119</v>
      </c>
      <c r="E3155" s="39" t="s">
        <v>35</v>
      </c>
      <c r="F3155" s="39" t="s">
        <v>43</v>
      </c>
      <c r="G3155" s="39" t="s">
        <v>275</v>
      </c>
      <c r="H3155" s="39" t="s">
        <v>2572</v>
      </c>
      <c r="I3155" s="39" t="s">
        <v>99</v>
      </c>
      <c r="J3155" s="44">
        <v>-12</v>
      </c>
      <c r="K3155" s="39" t="s">
        <v>100</v>
      </c>
      <c r="L3155" s="39" t="s">
        <v>60</v>
      </c>
      <c r="M3155" s="39" t="str">
        <f>+VLOOKUP(C3155/1,Map!A:B,2,FALSE)</f>
        <v>Other Revenue - NSF Check Charge</v>
      </c>
      <c r="N3155" s="39" t="str">
        <f>+VLOOKUP(L3155/1,Map!E:G,3,FALSE)</f>
        <v>KY-CENTRAL</v>
      </c>
    </row>
    <row r="3156" spans="1:14" hidden="1">
      <c r="A3156" s="39" t="s">
        <v>95</v>
      </c>
      <c r="B3156" s="39" t="s">
        <v>96</v>
      </c>
      <c r="C3156" s="39" t="s">
        <v>74</v>
      </c>
      <c r="D3156" s="43">
        <v>43119</v>
      </c>
      <c r="E3156" s="39" t="s">
        <v>35</v>
      </c>
      <c r="F3156" s="39" t="s">
        <v>43</v>
      </c>
      <c r="G3156" s="39" t="s">
        <v>275</v>
      </c>
      <c r="H3156" s="39" t="s">
        <v>2573</v>
      </c>
      <c r="I3156" s="39" t="s">
        <v>99</v>
      </c>
      <c r="J3156" s="44">
        <v>-36</v>
      </c>
      <c r="K3156" s="39" t="s">
        <v>100</v>
      </c>
      <c r="L3156" s="39" t="s">
        <v>60</v>
      </c>
      <c r="M3156" s="39" t="str">
        <f>+VLOOKUP(C3156/1,Map!A:B,2,FALSE)</f>
        <v>Other Revenue - NSF Check Charge</v>
      </c>
      <c r="N3156" s="39" t="str">
        <f>+VLOOKUP(L3156/1,Map!E:G,3,FALSE)</f>
        <v>KY-CENTRAL</v>
      </c>
    </row>
    <row r="3157" spans="1:14" hidden="1">
      <c r="A3157" s="39" t="s">
        <v>95</v>
      </c>
      <c r="B3157" s="39" t="s">
        <v>96</v>
      </c>
      <c r="C3157" s="39" t="s">
        <v>74</v>
      </c>
      <c r="D3157" s="43">
        <v>43122</v>
      </c>
      <c r="E3157" s="39" t="s">
        <v>35</v>
      </c>
      <c r="F3157" s="39" t="s">
        <v>43</v>
      </c>
      <c r="G3157" s="39" t="s">
        <v>275</v>
      </c>
      <c r="H3157" s="39" t="s">
        <v>2574</v>
      </c>
      <c r="I3157" s="39" t="s">
        <v>99</v>
      </c>
      <c r="J3157" s="44">
        <v>-24</v>
      </c>
      <c r="K3157" s="39" t="s">
        <v>100</v>
      </c>
      <c r="L3157" s="39" t="s">
        <v>60</v>
      </c>
      <c r="M3157" s="39" t="str">
        <f>+VLOOKUP(C3157/1,Map!A:B,2,FALSE)</f>
        <v>Other Revenue - NSF Check Charge</v>
      </c>
      <c r="N3157" s="39" t="str">
        <f>+VLOOKUP(L3157/1,Map!E:G,3,FALSE)</f>
        <v>KY-CENTRAL</v>
      </c>
    </row>
    <row r="3158" spans="1:14" hidden="1">
      <c r="A3158" s="39" t="s">
        <v>95</v>
      </c>
      <c r="B3158" s="39" t="s">
        <v>96</v>
      </c>
      <c r="C3158" s="39" t="s">
        <v>74</v>
      </c>
      <c r="D3158" s="43">
        <v>43122</v>
      </c>
      <c r="E3158" s="39" t="s">
        <v>35</v>
      </c>
      <c r="F3158" s="39" t="s">
        <v>43</v>
      </c>
      <c r="G3158" s="39" t="s">
        <v>275</v>
      </c>
      <c r="H3158" s="39" t="s">
        <v>2575</v>
      </c>
      <c r="I3158" s="39" t="s">
        <v>99</v>
      </c>
      <c r="J3158" s="44">
        <v>-36</v>
      </c>
      <c r="K3158" s="39" t="s">
        <v>100</v>
      </c>
      <c r="L3158" s="39" t="s">
        <v>60</v>
      </c>
      <c r="M3158" s="39" t="str">
        <f>+VLOOKUP(C3158/1,Map!A:B,2,FALSE)</f>
        <v>Other Revenue - NSF Check Charge</v>
      </c>
      <c r="N3158" s="39" t="str">
        <f>+VLOOKUP(L3158/1,Map!E:G,3,FALSE)</f>
        <v>KY-CENTRAL</v>
      </c>
    </row>
    <row r="3159" spans="1:14" hidden="1">
      <c r="A3159" s="39" t="s">
        <v>95</v>
      </c>
      <c r="B3159" s="39" t="s">
        <v>96</v>
      </c>
      <c r="C3159" s="39" t="s">
        <v>74</v>
      </c>
      <c r="D3159" s="43">
        <v>43122</v>
      </c>
      <c r="E3159" s="39" t="s">
        <v>35</v>
      </c>
      <c r="F3159" s="39" t="s">
        <v>43</v>
      </c>
      <c r="G3159" s="39" t="s">
        <v>275</v>
      </c>
      <c r="H3159" s="39" t="s">
        <v>2576</v>
      </c>
      <c r="I3159" s="39" t="s">
        <v>99</v>
      </c>
      <c r="J3159" s="44">
        <v>-144</v>
      </c>
      <c r="K3159" s="39" t="s">
        <v>100</v>
      </c>
      <c r="L3159" s="39" t="s">
        <v>60</v>
      </c>
      <c r="M3159" s="39" t="str">
        <f>+VLOOKUP(C3159/1,Map!A:B,2,FALSE)</f>
        <v>Other Revenue - NSF Check Charge</v>
      </c>
      <c r="N3159" s="39" t="str">
        <f>+VLOOKUP(L3159/1,Map!E:G,3,FALSE)</f>
        <v>KY-CENTRAL</v>
      </c>
    </row>
    <row r="3160" spans="1:14" hidden="1">
      <c r="A3160" s="39" t="s">
        <v>95</v>
      </c>
      <c r="B3160" s="39" t="s">
        <v>96</v>
      </c>
      <c r="C3160" s="39" t="s">
        <v>74</v>
      </c>
      <c r="D3160" s="43">
        <v>43122</v>
      </c>
      <c r="E3160" s="39" t="s">
        <v>35</v>
      </c>
      <c r="F3160" s="39" t="s">
        <v>43</v>
      </c>
      <c r="G3160" s="39" t="s">
        <v>275</v>
      </c>
      <c r="H3160" s="39" t="s">
        <v>2577</v>
      </c>
      <c r="I3160" s="39" t="s">
        <v>99</v>
      </c>
      <c r="J3160" s="44">
        <v>-12</v>
      </c>
      <c r="K3160" s="39" t="s">
        <v>100</v>
      </c>
      <c r="L3160" s="39" t="s">
        <v>60</v>
      </c>
      <c r="M3160" s="39" t="str">
        <f>+VLOOKUP(C3160/1,Map!A:B,2,FALSE)</f>
        <v>Other Revenue - NSF Check Charge</v>
      </c>
      <c r="N3160" s="39" t="str">
        <f>+VLOOKUP(L3160/1,Map!E:G,3,FALSE)</f>
        <v>KY-CENTRAL</v>
      </c>
    </row>
    <row r="3161" spans="1:14" hidden="1">
      <c r="A3161" s="39" t="s">
        <v>95</v>
      </c>
      <c r="B3161" s="39" t="s">
        <v>96</v>
      </c>
      <c r="C3161" s="39" t="s">
        <v>74</v>
      </c>
      <c r="D3161" s="43">
        <v>43122</v>
      </c>
      <c r="E3161" s="39" t="s">
        <v>35</v>
      </c>
      <c r="F3161" s="39" t="s">
        <v>43</v>
      </c>
      <c r="G3161" s="39" t="s">
        <v>275</v>
      </c>
      <c r="H3161" s="39" t="s">
        <v>2578</v>
      </c>
      <c r="I3161" s="39" t="s">
        <v>99</v>
      </c>
      <c r="J3161" s="44">
        <v>-12</v>
      </c>
      <c r="K3161" s="39" t="s">
        <v>100</v>
      </c>
      <c r="L3161" s="39" t="s">
        <v>60</v>
      </c>
      <c r="M3161" s="39" t="str">
        <f>+VLOOKUP(C3161/1,Map!A:B,2,FALSE)</f>
        <v>Other Revenue - NSF Check Charge</v>
      </c>
      <c r="N3161" s="39" t="str">
        <f>+VLOOKUP(L3161/1,Map!E:G,3,FALSE)</f>
        <v>KY-CENTRAL</v>
      </c>
    </row>
    <row r="3162" spans="1:14" hidden="1">
      <c r="A3162" s="39" t="s">
        <v>95</v>
      </c>
      <c r="B3162" s="39" t="s">
        <v>96</v>
      </c>
      <c r="C3162" s="39" t="s">
        <v>74</v>
      </c>
      <c r="D3162" s="43">
        <v>43122</v>
      </c>
      <c r="E3162" s="39" t="s">
        <v>35</v>
      </c>
      <c r="F3162" s="39" t="s">
        <v>43</v>
      </c>
      <c r="G3162" s="39" t="s">
        <v>275</v>
      </c>
      <c r="H3162" s="39" t="s">
        <v>2579</v>
      </c>
      <c r="I3162" s="39" t="s">
        <v>99</v>
      </c>
      <c r="J3162" s="44">
        <v>-24</v>
      </c>
      <c r="K3162" s="39" t="s">
        <v>100</v>
      </c>
      <c r="L3162" s="39" t="s">
        <v>60</v>
      </c>
      <c r="M3162" s="39" t="str">
        <f>+VLOOKUP(C3162/1,Map!A:B,2,FALSE)</f>
        <v>Other Revenue - NSF Check Charge</v>
      </c>
      <c r="N3162" s="39" t="str">
        <f>+VLOOKUP(L3162/1,Map!E:G,3,FALSE)</f>
        <v>KY-CENTRAL</v>
      </c>
    </row>
    <row r="3163" spans="1:14" hidden="1">
      <c r="A3163" s="39" t="s">
        <v>95</v>
      </c>
      <c r="B3163" s="39" t="s">
        <v>96</v>
      </c>
      <c r="C3163" s="39" t="s">
        <v>74</v>
      </c>
      <c r="D3163" s="43">
        <v>43123</v>
      </c>
      <c r="E3163" s="39" t="s">
        <v>35</v>
      </c>
      <c r="F3163" s="39" t="s">
        <v>43</v>
      </c>
      <c r="G3163" s="39" t="s">
        <v>275</v>
      </c>
      <c r="H3163" s="39" t="s">
        <v>2580</v>
      </c>
      <c r="I3163" s="39" t="s">
        <v>99</v>
      </c>
      <c r="J3163" s="44">
        <v>-72</v>
      </c>
      <c r="K3163" s="39" t="s">
        <v>100</v>
      </c>
      <c r="L3163" s="39" t="s">
        <v>60</v>
      </c>
      <c r="M3163" s="39" t="str">
        <f>+VLOOKUP(C3163/1,Map!A:B,2,FALSE)</f>
        <v>Other Revenue - NSF Check Charge</v>
      </c>
      <c r="N3163" s="39" t="str">
        <f>+VLOOKUP(L3163/1,Map!E:G,3,FALSE)</f>
        <v>KY-CENTRAL</v>
      </c>
    </row>
    <row r="3164" spans="1:14" hidden="1">
      <c r="A3164" s="39" t="s">
        <v>95</v>
      </c>
      <c r="B3164" s="39" t="s">
        <v>96</v>
      </c>
      <c r="C3164" s="39" t="s">
        <v>74</v>
      </c>
      <c r="D3164" s="43">
        <v>43123</v>
      </c>
      <c r="E3164" s="39" t="s">
        <v>35</v>
      </c>
      <c r="F3164" s="39" t="s">
        <v>43</v>
      </c>
      <c r="G3164" s="39" t="s">
        <v>275</v>
      </c>
      <c r="H3164" s="39" t="s">
        <v>2581</v>
      </c>
      <c r="I3164" s="39" t="s">
        <v>99</v>
      </c>
      <c r="J3164" s="44">
        <v>-72</v>
      </c>
      <c r="K3164" s="39" t="s">
        <v>100</v>
      </c>
      <c r="L3164" s="39" t="s">
        <v>60</v>
      </c>
      <c r="M3164" s="39" t="str">
        <f>+VLOOKUP(C3164/1,Map!A:B,2,FALSE)</f>
        <v>Other Revenue - NSF Check Charge</v>
      </c>
      <c r="N3164" s="39" t="str">
        <f>+VLOOKUP(L3164/1,Map!E:G,3,FALSE)</f>
        <v>KY-CENTRAL</v>
      </c>
    </row>
    <row r="3165" spans="1:14" hidden="1">
      <c r="A3165" s="39" t="s">
        <v>95</v>
      </c>
      <c r="B3165" s="39" t="s">
        <v>96</v>
      </c>
      <c r="C3165" s="39" t="s">
        <v>74</v>
      </c>
      <c r="D3165" s="43">
        <v>43123</v>
      </c>
      <c r="E3165" s="39" t="s">
        <v>35</v>
      </c>
      <c r="F3165" s="39" t="s">
        <v>43</v>
      </c>
      <c r="G3165" s="39" t="s">
        <v>275</v>
      </c>
      <c r="H3165" s="39" t="s">
        <v>2582</v>
      </c>
      <c r="I3165" s="39" t="s">
        <v>99</v>
      </c>
      <c r="J3165" s="44">
        <v>-120</v>
      </c>
      <c r="K3165" s="39" t="s">
        <v>100</v>
      </c>
      <c r="L3165" s="39" t="s">
        <v>60</v>
      </c>
      <c r="M3165" s="39" t="str">
        <f>+VLOOKUP(C3165/1,Map!A:B,2,FALSE)</f>
        <v>Other Revenue - NSF Check Charge</v>
      </c>
      <c r="N3165" s="39" t="str">
        <f>+VLOOKUP(L3165/1,Map!E:G,3,FALSE)</f>
        <v>KY-CENTRAL</v>
      </c>
    </row>
    <row r="3166" spans="1:14" hidden="1">
      <c r="A3166" s="39" t="s">
        <v>95</v>
      </c>
      <c r="B3166" s="39" t="s">
        <v>96</v>
      </c>
      <c r="C3166" s="39" t="s">
        <v>74</v>
      </c>
      <c r="D3166" s="43">
        <v>43124</v>
      </c>
      <c r="E3166" s="39" t="s">
        <v>35</v>
      </c>
      <c r="F3166" s="39" t="s">
        <v>43</v>
      </c>
      <c r="G3166" s="39" t="s">
        <v>275</v>
      </c>
      <c r="H3166" s="39" t="s">
        <v>2583</v>
      </c>
      <c r="I3166" s="39" t="s">
        <v>99</v>
      </c>
      <c r="J3166" s="44">
        <v>-48</v>
      </c>
      <c r="K3166" s="39" t="s">
        <v>100</v>
      </c>
      <c r="L3166" s="39" t="s">
        <v>60</v>
      </c>
      <c r="M3166" s="39" t="str">
        <f>+VLOOKUP(C3166/1,Map!A:B,2,FALSE)</f>
        <v>Other Revenue - NSF Check Charge</v>
      </c>
      <c r="N3166" s="39" t="str">
        <f>+VLOOKUP(L3166/1,Map!E:G,3,FALSE)</f>
        <v>KY-CENTRAL</v>
      </c>
    </row>
    <row r="3167" spans="1:14" hidden="1">
      <c r="A3167" s="39" t="s">
        <v>95</v>
      </c>
      <c r="B3167" s="39" t="s">
        <v>96</v>
      </c>
      <c r="C3167" s="39" t="s">
        <v>74</v>
      </c>
      <c r="D3167" s="43">
        <v>43124</v>
      </c>
      <c r="E3167" s="39" t="s">
        <v>35</v>
      </c>
      <c r="F3167" s="39" t="s">
        <v>43</v>
      </c>
      <c r="G3167" s="39" t="s">
        <v>275</v>
      </c>
      <c r="H3167" s="39" t="s">
        <v>2584</v>
      </c>
      <c r="I3167" s="39" t="s">
        <v>99</v>
      </c>
      <c r="J3167" s="44">
        <v>-12</v>
      </c>
      <c r="K3167" s="39" t="s">
        <v>100</v>
      </c>
      <c r="L3167" s="39" t="s">
        <v>60</v>
      </c>
      <c r="M3167" s="39" t="str">
        <f>+VLOOKUP(C3167/1,Map!A:B,2,FALSE)</f>
        <v>Other Revenue - NSF Check Charge</v>
      </c>
      <c r="N3167" s="39" t="str">
        <f>+VLOOKUP(L3167/1,Map!E:G,3,FALSE)</f>
        <v>KY-CENTRAL</v>
      </c>
    </row>
    <row r="3168" spans="1:14" hidden="1">
      <c r="A3168" s="39" t="s">
        <v>95</v>
      </c>
      <c r="B3168" s="39" t="s">
        <v>96</v>
      </c>
      <c r="C3168" s="39" t="s">
        <v>74</v>
      </c>
      <c r="D3168" s="43">
        <v>43125</v>
      </c>
      <c r="E3168" s="39" t="s">
        <v>35</v>
      </c>
      <c r="F3168" s="39" t="s">
        <v>43</v>
      </c>
      <c r="G3168" s="39" t="s">
        <v>275</v>
      </c>
      <c r="H3168" s="39" t="s">
        <v>2585</v>
      </c>
      <c r="I3168" s="39" t="s">
        <v>99</v>
      </c>
      <c r="J3168" s="44">
        <v>-12</v>
      </c>
      <c r="K3168" s="39" t="s">
        <v>100</v>
      </c>
      <c r="L3168" s="39" t="s">
        <v>60</v>
      </c>
      <c r="M3168" s="39" t="str">
        <f>+VLOOKUP(C3168/1,Map!A:B,2,FALSE)</f>
        <v>Other Revenue - NSF Check Charge</v>
      </c>
      <c r="N3168" s="39" t="str">
        <f>+VLOOKUP(L3168/1,Map!E:G,3,FALSE)</f>
        <v>KY-CENTRAL</v>
      </c>
    </row>
    <row r="3169" spans="1:14" hidden="1">
      <c r="A3169" s="39" t="s">
        <v>95</v>
      </c>
      <c r="B3169" s="39" t="s">
        <v>96</v>
      </c>
      <c r="C3169" s="39" t="s">
        <v>74</v>
      </c>
      <c r="D3169" s="43">
        <v>43125</v>
      </c>
      <c r="E3169" s="39" t="s">
        <v>35</v>
      </c>
      <c r="F3169" s="39" t="s">
        <v>43</v>
      </c>
      <c r="G3169" s="39" t="s">
        <v>275</v>
      </c>
      <c r="H3169" s="39" t="s">
        <v>2586</v>
      </c>
      <c r="I3169" s="39" t="s">
        <v>99</v>
      </c>
      <c r="J3169" s="44">
        <v>-84</v>
      </c>
      <c r="K3169" s="39" t="s">
        <v>100</v>
      </c>
      <c r="L3169" s="39" t="s">
        <v>60</v>
      </c>
      <c r="M3169" s="39" t="str">
        <f>+VLOOKUP(C3169/1,Map!A:B,2,FALSE)</f>
        <v>Other Revenue - NSF Check Charge</v>
      </c>
      <c r="N3169" s="39" t="str">
        <f>+VLOOKUP(L3169/1,Map!E:G,3,FALSE)</f>
        <v>KY-CENTRAL</v>
      </c>
    </row>
    <row r="3170" spans="1:14" hidden="1">
      <c r="A3170" s="39" t="s">
        <v>95</v>
      </c>
      <c r="B3170" s="39" t="s">
        <v>96</v>
      </c>
      <c r="C3170" s="39" t="s">
        <v>74</v>
      </c>
      <c r="D3170" s="43">
        <v>43125</v>
      </c>
      <c r="E3170" s="39" t="s">
        <v>35</v>
      </c>
      <c r="F3170" s="39" t="s">
        <v>43</v>
      </c>
      <c r="G3170" s="39" t="s">
        <v>275</v>
      </c>
      <c r="H3170" s="39" t="s">
        <v>2587</v>
      </c>
      <c r="I3170" s="39" t="s">
        <v>99</v>
      </c>
      <c r="J3170" s="44">
        <v>-24</v>
      </c>
      <c r="K3170" s="39" t="s">
        <v>100</v>
      </c>
      <c r="L3170" s="39" t="s">
        <v>60</v>
      </c>
      <c r="M3170" s="39" t="str">
        <f>+VLOOKUP(C3170/1,Map!A:B,2,FALSE)</f>
        <v>Other Revenue - NSF Check Charge</v>
      </c>
      <c r="N3170" s="39" t="str">
        <f>+VLOOKUP(L3170/1,Map!E:G,3,FALSE)</f>
        <v>KY-CENTRAL</v>
      </c>
    </row>
    <row r="3171" spans="1:14" hidden="1">
      <c r="A3171" s="39" t="s">
        <v>95</v>
      </c>
      <c r="B3171" s="39" t="s">
        <v>96</v>
      </c>
      <c r="C3171" s="39" t="s">
        <v>74</v>
      </c>
      <c r="D3171" s="43">
        <v>43126</v>
      </c>
      <c r="E3171" s="39" t="s">
        <v>35</v>
      </c>
      <c r="F3171" s="39" t="s">
        <v>43</v>
      </c>
      <c r="G3171" s="39" t="s">
        <v>275</v>
      </c>
      <c r="H3171" s="39" t="s">
        <v>2588</v>
      </c>
      <c r="I3171" s="39" t="s">
        <v>99</v>
      </c>
      <c r="J3171" s="44">
        <v>-12</v>
      </c>
      <c r="K3171" s="39" t="s">
        <v>100</v>
      </c>
      <c r="L3171" s="39" t="s">
        <v>60</v>
      </c>
      <c r="M3171" s="39" t="str">
        <f>+VLOOKUP(C3171/1,Map!A:B,2,FALSE)</f>
        <v>Other Revenue - NSF Check Charge</v>
      </c>
      <c r="N3171" s="39" t="str">
        <f>+VLOOKUP(L3171/1,Map!E:G,3,FALSE)</f>
        <v>KY-CENTRAL</v>
      </c>
    </row>
    <row r="3172" spans="1:14" hidden="1">
      <c r="A3172" s="39" t="s">
        <v>95</v>
      </c>
      <c r="B3172" s="39" t="s">
        <v>96</v>
      </c>
      <c r="C3172" s="39" t="s">
        <v>74</v>
      </c>
      <c r="D3172" s="43">
        <v>43126</v>
      </c>
      <c r="E3172" s="39" t="s">
        <v>35</v>
      </c>
      <c r="F3172" s="39" t="s">
        <v>43</v>
      </c>
      <c r="G3172" s="39" t="s">
        <v>275</v>
      </c>
      <c r="H3172" s="39" t="s">
        <v>2589</v>
      </c>
      <c r="I3172" s="39" t="s">
        <v>99</v>
      </c>
      <c r="J3172" s="44">
        <v>-12</v>
      </c>
      <c r="K3172" s="39" t="s">
        <v>100</v>
      </c>
      <c r="L3172" s="39" t="s">
        <v>60</v>
      </c>
      <c r="M3172" s="39" t="str">
        <f>+VLOOKUP(C3172/1,Map!A:B,2,FALSE)</f>
        <v>Other Revenue - NSF Check Charge</v>
      </c>
      <c r="N3172" s="39" t="str">
        <f>+VLOOKUP(L3172/1,Map!E:G,3,FALSE)</f>
        <v>KY-CENTRAL</v>
      </c>
    </row>
    <row r="3173" spans="1:14" hidden="1">
      <c r="A3173" s="39" t="s">
        <v>95</v>
      </c>
      <c r="B3173" s="39" t="s">
        <v>96</v>
      </c>
      <c r="C3173" s="39" t="s">
        <v>74</v>
      </c>
      <c r="D3173" s="43">
        <v>43126</v>
      </c>
      <c r="E3173" s="39" t="s">
        <v>35</v>
      </c>
      <c r="F3173" s="39" t="s">
        <v>43</v>
      </c>
      <c r="G3173" s="39" t="s">
        <v>275</v>
      </c>
      <c r="H3173" s="39" t="s">
        <v>2590</v>
      </c>
      <c r="I3173" s="39" t="s">
        <v>99</v>
      </c>
      <c r="J3173" s="44">
        <v>-24</v>
      </c>
      <c r="K3173" s="39" t="s">
        <v>100</v>
      </c>
      <c r="L3173" s="39" t="s">
        <v>60</v>
      </c>
      <c r="M3173" s="39" t="str">
        <f>+VLOOKUP(C3173/1,Map!A:B,2,FALSE)</f>
        <v>Other Revenue - NSF Check Charge</v>
      </c>
      <c r="N3173" s="39" t="str">
        <f>+VLOOKUP(L3173/1,Map!E:G,3,FALSE)</f>
        <v>KY-CENTRAL</v>
      </c>
    </row>
    <row r="3174" spans="1:14" hidden="1">
      <c r="A3174" s="39" t="s">
        <v>95</v>
      </c>
      <c r="B3174" s="39" t="s">
        <v>96</v>
      </c>
      <c r="C3174" s="39" t="s">
        <v>74</v>
      </c>
      <c r="D3174" s="43">
        <v>43126</v>
      </c>
      <c r="E3174" s="39" t="s">
        <v>35</v>
      </c>
      <c r="F3174" s="39" t="s">
        <v>43</v>
      </c>
      <c r="G3174" s="39" t="s">
        <v>275</v>
      </c>
      <c r="H3174" s="39" t="s">
        <v>2591</v>
      </c>
      <c r="I3174" s="39" t="s">
        <v>99</v>
      </c>
      <c r="J3174" s="44">
        <v>-24</v>
      </c>
      <c r="K3174" s="39" t="s">
        <v>100</v>
      </c>
      <c r="L3174" s="39" t="s">
        <v>60</v>
      </c>
      <c r="M3174" s="39" t="str">
        <f>+VLOOKUP(C3174/1,Map!A:B,2,FALSE)</f>
        <v>Other Revenue - NSF Check Charge</v>
      </c>
      <c r="N3174" s="39" t="str">
        <f>+VLOOKUP(L3174/1,Map!E:G,3,FALSE)</f>
        <v>KY-CENTRAL</v>
      </c>
    </row>
    <row r="3175" spans="1:14" hidden="1">
      <c r="A3175" s="39" t="s">
        <v>95</v>
      </c>
      <c r="B3175" s="39" t="s">
        <v>96</v>
      </c>
      <c r="C3175" s="39" t="s">
        <v>74</v>
      </c>
      <c r="D3175" s="43">
        <v>43129</v>
      </c>
      <c r="E3175" s="39" t="s">
        <v>35</v>
      </c>
      <c r="F3175" s="39" t="s">
        <v>43</v>
      </c>
      <c r="G3175" s="39" t="s">
        <v>275</v>
      </c>
      <c r="H3175" s="39" t="s">
        <v>2592</v>
      </c>
      <c r="I3175" s="39" t="s">
        <v>99</v>
      </c>
      <c r="J3175" s="44">
        <v>-48</v>
      </c>
      <c r="K3175" s="39" t="s">
        <v>100</v>
      </c>
      <c r="L3175" s="39" t="s">
        <v>60</v>
      </c>
      <c r="M3175" s="39" t="str">
        <f>+VLOOKUP(C3175/1,Map!A:B,2,FALSE)</f>
        <v>Other Revenue - NSF Check Charge</v>
      </c>
      <c r="N3175" s="39" t="str">
        <f>+VLOOKUP(L3175/1,Map!E:G,3,FALSE)</f>
        <v>KY-CENTRAL</v>
      </c>
    </row>
    <row r="3176" spans="1:14" hidden="1">
      <c r="A3176" s="39" t="s">
        <v>95</v>
      </c>
      <c r="B3176" s="39" t="s">
        <v>96</v>
      </c>
      <c r="C3176" s="39" t="s">
        <v>74</v>
      </c>
      <c r="D3176" s="43">
        <v>43129</v>
      </c>
      <c r="E3176" s="39" t="s">
        <v>35</v>
      </c>
      <c r="F3176" s="39" t="s">
        <v>43</v>
      </c>
      <c r="G3176" s="39" t="s">
        <v>275</v>
      </c>
      <c r="H3176" s="39" t="s">
        <v>2593</v>
      </c>
      <c r="I3176" s="39" t="s">
        <v>99</v>
      </c>
      <c r="J3176" s="44">
        <v>-48</v>
      </c>
      <c r="K3176" s="39" t="s">
        <v>100</v>
      </c>
      <c r="L3176" s="39" t="s">
        <v>60</v>
      </c>
      <c r="M3176" s="39" t="str">
        <f>+VLOOKUP(C3176/1,Map!A:B,2,FALSE)</f>
        <v>Other Revenue - NSF Check Charge</v>
      </c>
      <c r="N3176" s="39" t="str">
        <f>+VLOOKUP(L3176/1,Map!E:G,3,FALSE)</f>
        <v>KY-CENTRAL</v>
      </c>
    </row>
    <row r="3177" spans="1:14" hidden="1">
      <c r="A3177" s="39" t="s">
        <v>95</v>
      </c>
      <c r="B3177" s="39" t="s">
        <v>96</v>
      </c>
      <c r="C3177" s="39" t="s">
        <v>74</v>
      </c>
      <c r="D3177" s="43">
        <v>43129</v>
      </c>
      <c r="E3177" s="39" t="s">
        <v>35</v>
      </c>
      <c r="F3177" s="39" t="s">
        <v>43</v>
      </c>
      <c r="G3177" s="39" t="s">
        <v>275</v>
      </c>
      <c r="H3177" s="39" t="s">
        <v>2594</v>
      </c>
      <c r="I3177" s="39" t="s">
        <v>99</v>
      </c>
      <c r="J3177" s="44">
        <v>-72</v>
      </c>
      <c r="K3177" s="39" t="s">
        <v>100</v>
      </c>
      <c r="L3177" s="39" t="s">
        <v>60</v>
      </c>
      <c r="M3177" s="39" t="str">
        <f>+VLOOKUP(C3177/1,Map!A:B,2,FALSE)</f>
        <v>Other Revenue - NSF Check Charge</v>
      </c>
      <c r="N3177" s="39" t="str">
        <f>+VLOOKUP(L3177/1,Map!E:G,3,FALSE)</f>
        <v>KY-CENTRAL</v>
      </c>
    </row>
    <row r="3178" spans="1:14" hidden="1">
      <c r="A3178" s="39" t="s">
        <v>95</v>
      </c>
      <c r="B3178" s="39" t="s">
        <v>96</v>
      </c>
      <c r="C3178" s="39" t="s">
        <v>74</v>
      </c>
      <c r="D3178" s="43">
        <v>43130</v>
      </c>
      <c r="E3178" s="39" t="s">
        <v>35</v>
      </c>
      <c r="F3178" s="39" t="s">
        <v>43</v>
      </c>
      <c r="G3178" s="39" t="s">
        <v>275</v>
      </c>
      <c r="H3178" s="39" t="s">
        <v>2595</v>
      </c>
      <c r="I3178" s="39" t="s">
        <v>99</v>
      </c>
      <c r="J3178" s="44">
        <v>-96</v>
      </c>
      <c r="K3178" s="39" t="s">
        <v>100</v>
      </c>
      <c r="L3178" s="39" t="s">
        <v>60</v>
      </c>
      <c r="M3178" s="39" t="str">
        <f>+VLOOKUP(C3178/1,Map!A:B,2,FALSE)</f>
        <v>Other Revenue - NSF Check Charge</v>
      </c>
      <c r="N3178" s="39" t="str">
        <f>+VLOOKUP(L3178/1,Map!E:G,3,FALSE)</f>
        <v>KY-CENTRAL</v>
      </c>
    </row>
    <row r="3179" spans="1:14" hidden="1">
      <c r="A3179" s="39" t="s">
        <v>95</v>
      </c>
      <c r="B3179" s="39" t="s">
        <v>96</v>
      </c>
      <c r="C3179" s="39" t="s">
        <v>74</v>
      </c>
      <c r="D3179" s="43">
        <v>43130</v>
      </c>
      <c r="E3179" s="39" t="s">
        <v>35</v>
      </c>
      <c r="F3179" s="39" t="s">
        <v>43</v>
      </c>
      <c r="G3179" s="39" t="s">
        <v>275</v>
      </c>
      <c r="H3179" s="39" t="s">
        <v>2595</v>
      </c>
      <c r="I3179" s="39" t="s">
        <v>99</v>
      </c>
      <c r="J3179" s="44">
        <v>-12</v>
      </c>
      <c r="K3179" s="39" t="s">
        <v>100</v>
      </c>
      <c r="L3179" s="39" t="s">
        <v>64</v>
      </c>
      <c r="M3179" s="39" t="str">
        <f>+VLOOKUP(C3179/1,Map!A:B,2,FALSE)</f>
        <v>Other Revenue - NSF Check Charge</v>
      </c>
      <c r="N3179" s="39" t="str">
        <f>+VLOOKUP(L3179/1,Map!E:G,3,FALSE)</f>
        <v>KY-NORTH</v>
      </c>
    </row>
    <row r="3180" spans="1:14" hidden="1">
      <c r="A3180" s="39" t="s">
        <v>95</v>
      </c>
      <c r="B3180" s="39" t="s">
        <v>96</v>
      </c>
      <c r="C3180" s="39" t="s">
        <v>74</v>
      </c>
      <c r="D3180" s="43">
        <v>43130</v>
      </c>
      <c r="E3180" s="39" t="s">
        <v>35</v>
      </c>
      <c r="F3180" s="39" t="s">
        <v>43</v>
      </c>
      <c r="G3180" s="39" t="s">
        <v>275</v>
      </c>
      <c r="H3180" s="39" t="s">
        <v>2596</v>
      </c>
      <c r="I3180" s="39" t="s">
        <v>99</v>
      </c>
      <c r="J3180" s="44">
        <v>-12</v>
      </c>
      <c r="K3180" s="39" t="s">
        <v>100</v>
      </c>
      <c r="L3180" s="39" t="s">
        <v>60</v>
      </c>
      <c r="M3180" s="39" t="str">
        <f>+VLOOKUP(C3180/1,Map!A:B,2,FALSE)</f>
        <v>Other Revenue - NSF Check Charge</v>
      </c>
      <c r="N3180" s="39" t="str">
        <f>+VLOOKUP(L3180/1,Map!E:G,3,FALSE)</f>
        <v>KY-CENTRAL</v>
      </c>
    </row>
    <row r="3181" spans="1:14" hidden="1">
      <c r="A3181" s="39" t="s">
        <v>95</v>
      </c>
      <c r="B3181" s="39" t="s">
        <v>96</v>
      </c>
      <c r="C3181" s="39" t="s">
        <v>74</v>
      </c>
      <c r="D3181" s="43">
        <v>43130</v>
      </c>
      <c r="E3181" s="39" t="s">
        <v>35</v>
      </c>
      <c r="F3181" s="39" t="s">
        <v>43</v>
      </c>
      <c r="G3181" s="39" t="s">
        <v>275</v>
      </c>
      <c r="H3181" s="39" t="s">
        <v>2597</v>
      </c>
      <c r="I3181" s="39" t="s">
        <v>99</v>
      </c>
      <c r="J3181" s="44">
        <v>-12</v>
      </c>
      <c r="K3181" s="39" t="s">
        <v>100</v>
      </c>
      <c r="L3181" s="39" t="s">
        <v>60</v>
      </c>
      <c r="M3181" s="39" t="str">
        <f>+VLOOKUP(C3181/1,Map!A:B,2,FALSE)</f>
        <v>Other Revenue - NSF Check Charge</v>
      </c>
      <c r="N3181" s="39" t="str">
        <f>+VLOOKUP(L3181/1,Map!E:G,3,FALSE)</f>
        <v>KY-CENTRAL</v>
      </c>
    </row>
    <row r="3182" spans="1:14" hidden="1">
      <c r="A3182" s="39" t="s">
        <v>95</v>
      </c>
      <c r="B3182" s="39" t="s">
        <v>96</v>
      </c>
      <c r="C3182" s="39" t="s">
        <v>74</v>
      </c>
      <c r="D3182" s="43">
        <v>43131</v>
      </c>
      <c r="E3182" s="39" t="s">
        <v>35</v>
      </c>
      <c r="F3182" s="39" t="s">
        <v>43</v>
      </c>
      <c r="G3182" s="39" t="s">
        <v>275</v>
      </c>
      <c r="H3182" s="39" t="s">
        <v>2598</v>
      </c>
      <c r="I3182" s="39" t="s">
        <v>99</v>
      </c>
      <c r="J3182" s="44">
        <v>-12</v>
      </c>
      <c r="K3182" s="39" t="s">
        <v>100</v>
      </c>
      <c r="L3182" s="39" t="s">
        <v>60</v>
      </c>
      <c r="M3182" s="39" t="str">
        <f>+VLOOKUP(C3182/1,Map!A:B,2,FALSE)</f>
        <v>Other Revenue - NSF Check Charge</v>
      </c>
      <c r="N3182" s="39" t="str">
        <f>+VLOOKUP(L3182/1,Map!E:G,3,FALSE)</f>
        <v>KY-CENTRAL</v>
      </c>
    </row>
    <row r="3183" spans="1:14" hidden="1">
      <c r="A3183" s="39" t="s">
        <v>95</v>
      </c>
      <c r="B3183" s="39" t="s">
        <v>96</v>
      </c>
      <c r="C3183" s="39" t="s">
        <v>74</v>
      </c>
      <c r="D3183" s="43">
        <v>43131</v>
      </c>
      <c r="E3183" s="39" t="s">
        <v>35</v>
      </c>
      <c r="F3183" s="39" t="s">
        <v>43</v>
      </c>
      <c r="G3183" s="39" t="s">
        <v>275</v>
      </c>
      <c r="H3183" s="39" t="s">
        <v>2599</v>
      </c>
      <c r="I3183" s="39" t="s">
        <v>99</v>
      </c>
      <c r="J3183" s="44">
        <v>-60</v>
      </c>
      <c r="K3183" s="39" t="s">
        <v>100</v>
      </c>
      <c r="L3183" s="39" t="s">
        <v>60</v>
      </c>
      <c r="M3183" s="39" t="str">
        <f>+VLOOKUP(C3183/1,Map!A:B,2,FALSE)</f>
        <v>Other Revenue - NSF Check Charge</v>
      </c>
      <c r="N3183" s="39" t="str">
        <f>+VLOOKUP(L3183/1,Map!E:G,3,FALSE)</f>
        <v>KY-CENTRAL</v>
      </c>
    </row>
    <row r="3184" spans="1:14" hidden="1">
      <c r="A3184" s="39" t="s">
        <v>95</v>
      </c>
      <c r="B3184" s="39" t="s">
        <v>96</v>
      </c>
      <c r="C3184" s="39" t="s">
        <v>74</v>
      </c>
      <c r="D3184" s="43">
        <v>43131</v>
      </c>
      <c r="E3184" s="39" t="s">
        <v>35</v>
      </c>
      <c r="F3184" s="39" t="s">
        <v>43</v>
      </c>
      <c r="G3184" s="39" t="s">
        <v>275</v>
      </c>
      <c r="H3184" s="39" t="s">
        <v>2600</v>
      </c>
      <c r="I3184" s="39" t="s">
        <v>99</v>
      </c>
      <c r="J3184" s="44">
        <v>-12</v>
      </c>
      <c r="K3184" s="39" t="s">
        <v>100</v>
      </c>
      <c r="L3184" s="39" t="s">
        <v>60</v>
      </c>
      <c r="M3184" s="39" t="str">
        <f>+VLOOKUP(C3184/1,Map!A:B,2,FALSE)</f>
        <v>Other Revenue - NSF Check Charge</v>
      </c>
      <c r="N3184" s="39" t="str">
        <f>+VLOOKUP(L3184/1,Map!E:G,3,FALSE)</f>
        <v>KY-CENTRAL</v>
      </c>
    </row>
    <row r="3185" spans="1:14" hidden="1">
      <c r="A3185" s="39" t="s">
        <v>95</v>
      </c>
      <c r="B3185" s="39" t="s">
        <v>96</v>
      </c>
      <c r="C3185" s="39" t="s">
        <v>74</v>
      </c>
      <c r="D3185" s="43">
        <v>43132</v>
      </c>
      <c r="E3185" s="39" t="s">
        <v>35</v>
      </c>
      <c r="F3185" s="39" t="s">
        <v>44</v>
      </c>
      <c r="G3185" s="39" t="s">
        <v>275</v>
      </c>
      <c r="H3185" s="39" t="s">
        <v>2601</v>
      </c>
      <c r="I3185" s="39" t="s">
        <v>99</v>
      </c>
      <c r="J3185" s="44">
        <v>-12</v>
      </c>
      <c r="K3185" s="39" t="s">
        <v>100</v>
      </c>
      <c r="L3185" s="39" t="s">
        <v>60</v>
      </c>
      <c r="M3185" s="39" t="str">
        <f>+VLOOKUP(C3185/1,Map!A:B,2,FALSE)</f>
        <v>Other Revenue - NSF Check Charge</v>
      </c>
      <c r="N3185" s="39" t="str">
        <f>+VLOOKUP(L3185/1,Map!E:G,3,FALSE)</f>
        <v>KY-CENTRAL</v>
      </c>
    </row>
    <row r="3186" spans="1:14" hidden="1">
      <c r="A3186" s="39" t="s">
        <v>95</v>
      </c>
      <c r="B3186" s="39" t="s">
        <v>96</v>
      </c>
      <c r="C3186" s="39" t="s">
        <v>74</v>
      </c>
      <c r="D3186" s="43">
        <v>43132</v>
      </c>
      <c r="E3186" s="39" t="s">
        <v>35</v>
      </c>
      <c r="F3186" s="39" t="s">
        <v>44</v>
      </c>
      <c r="G3186" s="39" t="s">
        <v>275</v>
      </c>
      <c r="H3186" s="39" t="s">
        <v>2602</v>
      </c>
      <c r="I3186" s="39" t="s">
        <v>99</v>
      </c>
      <c r="J3186" s="44">
        <v>-12</v>
      </c>
      <c r="K3186" s="39" t="s">
        <v>100</v>
      </c>
      <c r="L3186" s="39" t="s">
        <v>60</v>
      </c>
      <c r="M3186" s="39" t="str">
        <f>+VLOOKUP(C3186/1,Map!A:B,2,FALSE)</f>
        <v>Other Revenue - NSF Check Charge</v>
      </c>
      <c r="N3186" s="39" t="str">
        <f>+VLOOKUP(L3186/1,Map!E:G,3,FALSE)</f>
        <v>KY-CENTRAL</v>
      </c>
    </row>
    <row r="3187" spans="1:14" hidden="1">
      <c r="A3187" s="39" t="s">
        <v>95</v>
      </c>
      <c r="B3187" s="39" t="s">
        <v>96</v>
      </c>
      <c r="C3187" s="39" t="s">
        <v>74</v>
      </c>
      <c r="D3187" s="43">
        <v>43132</v>
      </c>
      <c r="E3187" s="39" t="s">
        <v>35</v>
      </c>
      <c r="F3187" s="39" t="s">
        <v>44</v>
      </c>
      <c r="G3187" s="39" t="s">
        <v>275</v>
      </c>
      <c r="H3187" s="39" t="s">
        <v>2603</v>
      </c>
      <c r="I3187" s="39" t="s">
        <v>99</v>
      </c>
      <c r="J3187" s="44">
        <v>-12</v>
      </c>
      <c r="K3187" s="39" t="s">
        <v>100</v>
      </c>
      <c r="L3187" s="39" t="s">
        <v>60</v>
      </c>
      <c r="M3187" s="39" t="str">
        <f>+VLOOKUP(C3187/1,Map!A:B,2,FALSE)</f>
        <v>Other Revenue - NSF Check Charge</v>
      </c>
      <c r="N3187" s="39" t="str">
        <f>+VLOOKUP(L3187/1,Map!E:G,3,FALSE)</f>
        <v>KY-CENTRAL</v>
      </c>
    </row>
    <row r="3188" spans="1:14" hidden="1">
      <c r="A3188" s="39" t="s">
        <v>95</v>
      </c>
      <c r="B3188" s="39" t="s">
        <v>96</v>
      </c>
      <c r="C3188" s="39" t="s">
        <v>74</v>
      </c>
      <c r="D3188" s="43">
        <v>43132</v>
      </c>
      <c r="E3188" s="39" t="s">
        <v>35</v>
      </c>
      <c r="F3188" s="39" t="s">
        <v>44</v>
      </c>
      <c r="G3188" s="39" t="s">
        <v>275</v>
      </c>
      <c r="H3188" s="39" t="s">
        <v>2603</v>
      </c>
      <c r="I3188" s="39" t="s">
        <v>99</v>
      </c>
      <c r="J3188" s="44">
        <v>-12</v>
      </c>
      <c r="K3188" s="39" t="s">
        <v>100</v>
      </c>
      <c r="L3188" s="39" t="s">
        <v>64</v>
      </c>
      <c r="M3188" s="39" t="str">
        <f>+VLOOKUP(C3188/1,Map!A:B,2,FALSE)</f>
        <v>Other Revenue - NSF Check Charge</v>
      </c>
      <c r="N3188" s="39" t="str">
        <f>+VLOOKUP(L3188/1,Map!E:G,3,FALSE)</f>
        <v>KY-NORTH</v>
      </c>
    </row>
    <row r="3189" spans="1:14" hidden="1">
      <c r="A3189" s="39" t="s">
        <v>95</v>
      </c>
      <c r="B3189" s="39" t="s">
        <v>96</v>
      </c>
      <c r="C3189" s="39" t="s">
        <v>74</v>
      </c>
      <c r="D3189" s="43">
        <v>43133</v>
      </c>
      <c r="E3189" s="39" t="s">
        <v>35</v>
      </c>
      <c r="F3189" s="39" t="s">
        <v>44</v>
      </c>
      <c r="G3189" s="39" t="s">
        <v>275</v>
      </c>
      <c r="H3189" s="39" t="s">
        <v>2604</v>
      </c>
      <c r="I3189" s="39" t="s">
        <v>99</v>
      </c>
      <c r="J3189" s="44">
        <v>-12</v>
      </c>
      <c r="K3189" s="39" t="s">
        <v>100</v>
      </c>
      <c r="L3189" s="39" t="s">
        <v>60</v>
      </c>
      <c r="M3189" s="39" t="str">
        <f>+VLOOKUP(C3189/1,Map!A:B,2,FALSE)</f>
        <v>Other Revenue - NSF Check Charge</v>
      </c>
      <c r="N3189" s="39" t="str">
        <f>+VLOOKUP(L3189/1,Map!E:G,3,FALSE)</f>
        <v>KY-CENTRAL</v>
      </c>
    </row>
    <row r="3190" spans="1:14" hidden="1">
      <c r="A3190" s="39" t="s">
        <v>95</v>
      </c>
      <c r="B3190" s="39" t="s">
        <v>96</v>
      </c>
      <c r="C3190" s="39" t="s">
        <v>74</v>
      </c>
      <c r="D3190" s="43">
        <v>43133</v>
      </c>
      <c r="E3190" s="39" t="s">
        <v>35</v>
      </c>
      <c r="F3190" s="39" t="s">
        <v>44</v>
      </c>
      <c r="G3190" s="39" t="s">
        <v>275</v>
      </c>
      <c r="H3190" s="39" t="s">
        <v>2605</v>
      </c>
      <c r="I3190" s="39" t="s">
        <v>99</v>
      </c>
      <c r="J3190" s="44">
        <v>-12</v>
      </c>
      <c r="K3190" s="39" t="s">
        <v>100</v>
      </c>
      <c r="L3190" s="39" t="s">
        <v>60</v>
      </c>
      <c r="M3190" s="39" t="str">
        <f>+VLOOKUP(C3190/1,Map!A:B,2,FALSE)</f>
        <v>Other Revenue - NSF Check Charge</v>
      </c>
      <c r="N3190" s="39" t="str">
        <f>+VLOOKUP(L3190/1,Map!E:G,3,FALSE)</f>
        <v>KY-CENTRAL</v>
      </c>
    </row>
    <row r="3191" spans="1:14" hidden="1">
      <c r="A3191" s="39" t="s">
        <v>95</v>
      </c>
      <c r="B3191" s="39" t="s">
        <v>96</v>
      </c>
      <c r="C3191" s="39" t="s">
        <v>74</v>
      </c>
      <c r="D3191" s="43">
        <v>43133</v>
      </c>
      <c r="E3191" s="39" t="s">
        <v>35</v>
      </c>
      <c r="F3191" s="39" t="s">
        <v>44</v>
      </c>
      <c r="G3191" s="39" t="s">
        <v>275</v>
      </c>
      <c r="H3191" s="39" t="s">
        <v>2606</v>
      </c>
      <c r="I3191" s="39" t="s">
        <v>99</v>
      </c>
      <c r="J3191" s="44">
        <v>-12</v>
      </c>
      <c r="K3191" s="39" t="s">
        <v>100</v>
      </c>
      <c r="L3191" s="39" t="s">
        <v>60</v>
      </c>
      <c r="M3191" s="39" t="str">
        <f>+VLOOKUP(C3191/1,Map!A:B,2,FALSE)</f>
        <v>Other Revenue - NSF Check Charge</v>
      </c>
      <c r="N3191" s="39" t="str">
        <f>+VLOOKUP(L3191/1,Map!E:G,3,FALSE)</f>
        <v>KY-CENTRAL</v>
      </c>
    </row>
    <row r="3192" spans="1:14" hidden="1">
      <c r="A3192" s="39" t="s">
        <v>95</v>
      </c>
      <c r="B3192" s="39" t="s">
        <v>96</v>
      </c>
      <c r="C3192" s="39" t="s">
        <v>74</v>
      </c>
      <c r="D3192" s="43">
        <v>43133</v>
      </c>
      <c r="E3192" s="39" t="s">
        <v>35</v>
      </c>
      <c r="F3192" s="39" t="s">
        <v>44</v>
      </c>
      <c r="G3192" s="39" t="s">
        <v>275</v>
      </c>
      <c r="H3192" s="39" t="s">
        <v>2607</v>
      </c>
      <c r="I3192" s="39" t="s">
        <v>99</v>
      </c>
      <c r="J3192" s="44">
        <v>-24</v>
      </c>
      <c r="K3192" s="39" t="s">
        <v>100</v>
      </c>
      <c r="L3192" s="39" t="s">
        <v>60</v>
      </c>
      <c r="M3192" s="39" t="str">
        <f>+VLOOKUP(C3192/1,Map!A:B,2,FALSE)</f>
        <v>Other Revenue - NSF Check Charge</v>
      </c>
      <c r="N3192" s="39" t="str">
        <f>+VLOOKUP(L3192/1,Map!E:G,3,FALSE)</f>
        <v>KY-CENTRAL</v>
      </c>
    </row>
    <row r="3193" spans="1:14" hidden="1">
      <c r="A3193" s="39" t="s">
        <v>95</v>
      </c>
      <c r="B3193" s="39" t="s">
        <v>96</v>
      </c>
      <c r="C3193" s="39" t="s">
        <v>74</v>
      </c>
      <c r="D3193" s="43">
        <v>43133</v>
      </c>
      <c r="E3193" s="39" t="s">
        <v>35</v>
      </c>
      <c r="F3193" s="39" t="s">
        <v>44</v>
      </c>
      <c r="G3193" s="39" t="s">
        <v>275</v>
      </c>
      <c r="H3193" s="39" t="s">
        <v>2608</v>
      </c>
      <c r="I3193" s="39" t="s">
        <v>99</v>
      </c>
      <c r="J3193" s="44">
        <v>-72</v>
      </c>
      <c r="K3193" s="39" t="s">
        <v>100</v>
      </c>
      <c r="L3193" s="39" t="s">
        <v>60</v>
      </c>
      <c r="M3193" s="39" t="str">
        <f>+VLOOKUP(C3193/1,Map!A:B,2,FALSE)</f>
        <v>Other Revenue - NSF Check Charge</v>
      </c>
      <c r="N3193" s="39" t="str">
        <f>+VLOOKUP(L3193/1,Map!E:G,3,FALSE)</f>
        <v>KY-CENTRAL</v>
      </c>
    </row>
    <row r="3194" spans="1:14" hidden="1">
      <c r="A3194" s="39" t="s">
        <v>95</v>
      </c>
      <c r="B3194" s="39" t="s">
        <v>96</v>
      </c>
      <c r="C3194" s="39" t="s">
        <v>74</v>
      </c>
      <c r="D3194" s="43">
        <v>43133</v>
      </c>
      <c r="E3194" s="39" t="s">
        <v>35</v>
      </c>
      <c r="F3194" s="39" t="s">
        <v>44</v>
      </c>
      <c r="G3194" s="39" t="s">
        <v>275</v>
      </c>
      <c r="H3194" s="39" t="s">
        <v>2609</v>
      </c>
      <c r="I3194" s="39" t="s">
        <v>99</v>
      </c>
      <c r="J3194" s="44">
        <v>-72</v>
      </c>
      <c r="K3194" s="39" t="s">
        <v>100</v>
      </c>
      <c r="L3194" s="39" t="s">
        <v>60</v>
      </c>
      <c r="M3194" s="39" t="str">
        <f>+VLOOKUP(C3194/1,Map!A:B,2,FALSE)</f>
        <v>Other Revenue - NSF Check Charge</v>
      </c>
      <c r="N3194" s="39" t="str">
        <f>+VLOOKUP(L3194/1,Map!E:G,3,FALSE)</f>
        <v>KY-CENTRAL</v>
      </c>
    </row>
    <row r="3195" spans="1:14" hidden="1">
      <c r="A3195" s="39" t="s">
        <v>95</v>
      </c>
      <c r="B3195" s="39" t="s">
        <v>96</v>
      </c>
      <c r="C3195" s="39" t="s">
        <v>74</v>
      </c>
      <c r="D3195" s="43">
        <v>43136</v>
      </c>
      <c r="E3195" s="39" t="s">
        <v>35</v>
      </c>
      <c r="F3195" s="39" t="s">
        <v>44</v>
      </c>
      <c r="G3195" s="39" t="s">
        <v>275</v>
      </c>
      <c r="H3195" s="39" t="s">
        <v>2610</v>
      </c>
      <c r="I3195" s="39" t="s">
        <v>99</v>
      </c>
      <c r="J3195" s="44">
        <v>-12</v>
      </c>
      <c r="K3195" s="39" t="s">
        <v>100</v>
      </c>
      <c r="L3195" s="39" t="s">
        <v>60</v>
      </c>
      <c r="M3195" s="39" t="str">
        <f>+VLOOKUP(C3195/1,Map!A:B,2,FALSE)</f>
        <v>Other Revenue - NSF Check Charge</v>
      </c>
      <c r="N3195" s="39" t="str">
        <f>+VLOOKUP(L3195/1,Map!E:G,3,FALSE)</f>
        <v>KY-CENTRAL</v>
      </c>
    </row>
    <row r="3196" spans="1:14" hidden="1">
      <c r="A3196" s="39" t="s">
        <v>95</v>
      </c>
      <c r="B3196" s="39" t="s">
        <v>96</v>
      </c>
      <c r="C3196" s="39" t="s">
        <v>74</v>
      </c>
      <c r="D3196" s="43">
        <v>43136</v>
      </c>
      <c r="E3196" s="39" t="s">
        <v>35</v>
      </c>
      <c r="F3196" s="39" t="s">
        <v>44</v>
      </c>
      <c r="G3196" s="39" t="s">
        <v>275</v>
      </c>
      <c r="H3196" s="39" t="s">
        <v>2611</v>
      </c>
      <c r="I3196" s="39" t="s">
        <v>99</v>
      </c>
      <c r="J3196" s="44">
        <v>-12</v>
      </c>
      <c r="K3196" s="39" t="s">
        <v>100</v>
      </c>
      <c r="L3196" s="39" t="s">
        <v>60</v>
      </c>
      <c r="M3196" s="39" t="str">
        <f>+VLOOKUP(C3196/1,Map!A:B,2,FALSE)</f>
        <v>Other Revenue - NSF Check Charge</v>
      </c>
      <c r="N3196" s="39" t="str">
        <f>+VLOOKUP(L3196/1,Map!E:G,3,FALSE)</f>
        <v>KY-CENTRAL</v>
      </c>
    </row>
    <row r="3197" spans="1:14" hidden="1">
      <c r="A3197" s="39" t="s">
        <v>95</v>
      </c>
      <c r="B3197" s="39" t="s">
        <v>96</v>
      </c>
      <c r="C3197" s="39" t="s">
        <v>74</v>
      </c>
      <c r="D3197" s="43">
        <v>43136</v>
      </c>
      <c r="E3197" s="39" t="s">
        <v>35</v>
      </c>
      <c r="F3197" s="39" t="s">
        <v>44</v>
      </c>
      <c r="G3197" s="39" t="s">
        <v>275</v>
      </c>
      <c r="H3197" s="39" t="s">
        <v>2612</v>
      </c>
      <c r="I3197" s="39" t="s">
        <v>99</v>
      </c>
      <c r="J3197" s="44">
        <v>-12</v>
      </c>
      <c r="K3197" s="39" t="s">
        <v>100</v>
      </c>
      <c r="L3197" s="39" t="s">
        <v>60</v>
      </c>
      <c r="M3197" s="39" t="str">
        <f>+VLOOKUP(C3197/1,Map!A:B,2,FALSE)</f>
        <v>Other Revenue - NSF Check Charge</v>
      </c>
      <c r="N3197" s="39" t="str">
        <f>+VLOOKUP(L3197/1,Map!E:G,3,FALSE)</f>
        <v>KY-CENTRAL</v>
      </c>
    </row>
    <row r="3198" spans="1:14" hidden="1">
      <c r="A3198" s="39" t="s">
        <v>95</v>
      </c>
      <c r="B3198" s="39" t="s">
        <v>96</v>
      </c>
      <c r="C3198" s="39" t="s">
        <v>74</v>
      </c>
      <c r="D3198" s="43">
        <v>43136</v>
      </c>
      <c r="E3198" s="39" t="s">
        <v>35</v>
      </c>
      <c r="F3198" s="39" t="s">
        <v>44</v>
      </c>
      <c r="G3198" s="39" t="s">
        <v>275</v>
      </c>
      <c r="H3198" s="39" t="s">
        <v>2613</v>
      </c>
      <c r="I3198" s="39" t="s">
        <v>99</v>
      </c>
      <c r="J3198" s="44">
        <v>-12</v>
      </c>
      <c r="K3198" s="39" t="s">
        <v>100</v>
      </c>
      <c r="L3198" s="39" t="s">
        <v>60</v>
      </c>
      <c r="M3198" s="39" t="str">
        <f>+VLOOKUP(C3198/1,Map!A:B,2,FALSE)</f>
        <v>Other Revenue - NSF Check Charge</v>
      </c>
      <c r="N3198" s="39" t="str">
        <f>+VLOOKUP(L3198/1,Map!E:G,3,FALSE)</f>
        <v>KY-CENTRAL</v>
      </c>
    </row>
    <row r="3199" spans="1:14" hidden="1">
      <c r="A3199" s="39" t="s">
        <v>95</v>
      </c>
      <c r="B3199" s="39" t="s">
        <v>96</v>
      </c>
      <c r="C3199" s="39" t="s">
        <v>74</v>
      </c>
      <c r="D3199" s="43">
        <v>43136</v>
      </c>
      <c r="E3199" s="39" t="s">
        <v>35</v>
      </c>
      <c r="F3199" s="39" t="s">
        <v>44</v>
      </c>
      <c r="G3199" s="39" t="s">
        <v>275</v>
      </c>
      <c r="H3199" s="39" t="s">
        <v>2614</v>
      </c>
      <c r="I3199" s="39" t="s">
        <v>99</v>
      </c>
      <c r="J3199" s="44">
        <v>-48</v>
      </c>
      <c r="K3199" s="39" t="s">
        <v>100</v>
      </c>
      <c r="L3199" s="39" t="s">
        <v>60</v>
      </c>
      <c r="M3199" s="39" t="str">
        <f>+VLOOKUP(C3199/1,Map!A:B,2,FALSE)</f>
        <v>Other Revenue - NSF Check Charge</v>
      </c>
      <c r="N3199" s="39" t="str">
        <f>+VLOOKUP(L3199/1,Map!E:G,3,FALSE)</f>
        <v>KY-CENTRAL</v>
      </c>
    </row>
    <row r="3200" spans="1:14" hidden="1">
      <c r="A3200" s="39" t="s">
        <v>95</v>
      </c>
      <c r="B3200" s="39" t="s">
        <v>96</v>
      </c>
      <c r="C3200" s="39" t="s">
        <v>74</v>
      </c>
      <c r="D3200" s="43">
        <v>43136</v>
      </c>
      <c r="E3200" s="39" t="s">
        <v>35</v>
      </c>
      <c r="F3200" s="39" t="s">
        <v>44</v>
      </c>
      <c r="G3200" s="39" t="s">
        <v>275</v>
      </c>
      <c r="H3200" s="39" t="s">
        <v>2615</v>
      </c>
      <c r="I3200" s="39" t="s">
        <v>99</v>
      </c>
      <c r="J3200" s="44">
        <v>-12</v>
      </c>
      <c r="K3200" s="39" t="s">
        <v>100</v>
      </c>
      <c r="L3200" s="39" t="s">
        <v>60</v>
      </c>
      <c r="M3200" s="39" t="str">
        <f>+VLOOKUP(C3200/1,Map!A:B,2,FALSE)</f>
        <v>Other Revenue - NSF Check Charge</v>
      </c>
      <c r="N3200" s="39" t="str">
        <f>+VLOOKUP(L3200/1,Map!E:G,3,FALSE)</f>
        <v>KY-CENTRAL</v>
      </c>
    </row>
    <row r="3201" spans="1:14" hidden="1">
      <c r="A3201" s="39" t="s">
        <v>95</v>
      </c>
      <c r="B3201" s="39" t="s">
        <v>96</v>
      </c>
      <c r="C3201" s="39" t="s">
        <v>74</v>
      </c>
      <c r="D3201" s="43">
        <v>43137</v>
      </c>
      <c r="E3201" s="39" t="s">
        <v>35</v>
      </c>
      <c r="F3201" s="39" t="s">
        <v>44</v>
      </c>
      <c r="G3201" s="39" t="s">
        <v>275</v>
      </c>
      <c r="H3201" s="39" t="s">
        <v>2616</v>
      </c>
      <c r="I3201" s="39" t="s">
        <v>99</v>
      </c>
      <c r="J3201" s="44">
        <v>-36</v>
      </c>
      <c r="K3201" s="39" t="s">
        <v>100</v>
      </c>
      <c r="L3201" s="39" t="s">
        <v>60</v>
      </c>
      <c r="M3201" s="39" t="str">
        <f>+VLOOKUP(C3201/1,Map!A:B,2,FALSE)</f>
        <v>Other Revenue - NSF Check Charge</v>
      </c>
      <c r="N3201" s="39" t="str">
        <f>+VLOOKUP(L3201/1,Map!E:G,3,FALSE)</f>
        <v>KY-CENTRAL</v>
      </c>
    </row>
    <row r="3202" spans="1:14" hidden="1">
      <c r="A3202" s="39" t="s">
        <v>95</v>
      </c>
      <c r="B3202" s="39" t="s">
        <v>96</v>
      </c>
      <c r="C3202" s="39" t="s">
        <v>74</v>
      </c>
      <c r="D3202" s="43">
        <v>43137</v>
      </c>
      <c r="E3202" s="39" t="s">
        <v>35</v>
      </c>
      <c r="F3202" s="39" t="s">
        <v>44</v>
      </c>
      <c r="G3202" s="39" t="s">
        <v>275</v>
      </c>
      <c r="H3202" s="39" t="s">
        <v>2617</v>
      </c>
      <c r="I3202" s="39" t="s">
        <v>99</v>
      </c>
      <c r="J3202" s="44">
        <v>-24</v>
      </c>
      <c r="K3202" s="39" t="s">
        <v>100</v>
      </c>
      <c r="L3202" s="39" t="s">
        <v>60</v>
      </c>
      <c r="M3202" s="39" t="str">
        <f>+VLOOKUP(C3202/1,Map!A:B,2,FALSE)</f>
        <v>Other Revenue - NSF Check Charge</v>
      </c>
      <c r="N3202" s="39" t="str">
        <f>+VLOOKUP(L3202/1,Map!E:G,3,FALSE)</f>
        <v>KY-CENTRAL</v>
      </c>
    </row>
    <row r="3203" spans="1:14" hidden="1">
      <c r="A3203" s="39" t="s">
        <v>95</v>
      </c>
      <c r="B3203" s="39" t="s">
        <v>96</v>
      </c>
      <c r="C3203" s="39" t="s">
        <v>74</v>
      </c>
      <c r="D3203" s="43">
        <v>43137</v>
      </c>
      <c r="E3203" s="39" t="s">
        <v>35</v>
      </c>
      <c r="F3203" s="39" t="s">
        <v>44</v>
      </c>
      <c r="G3203" s="39" t="s">
        <v>275</v>
      </c>
      <c r="H3203" s="39" t="s">
        <v>2618</v>
      </c>
      <c r="I3203" s="39" t="s">
        <v>99</v>
      </c>
      <c r="J3203" s="44">
        <v>-48</v>
      </c>
      <c r="K3203" s="39" t="s">
        <v>100</v>
      </c>
      <c r="L3203" s="39" t="s">
        <v>60</v>
      </c>
      <c r="M3203" s="39" t="str">
        <f>+VLOOKUP(C3203/1,Map!A:B,2,FALSE)</f>
        <v>Other Revenue - NSF Check Charge</v>
      </c>
      <c r="N3203" s="39" t="str">
        <f>+VLOOKUP(L3203/1,Map!E:G,3,FALSE)</f>
        <v>KY-CENTRAL</v>
      </c>
    </row>
    <row r="3204" spans="1:14" hidden="1">
      <c r="A3204" s="39" t="s">
        <v>95</v>
      </c>
      <c r="B3204" s="39" t="s">
        <v>96</v>
      </c>
      <c r="C3204" s="39" t="s">
        <v>74</v>
      </c>
      <c r="D3204" s="43">
        <v>43138</v>
      </c>
      <c r="E3204" s="39" t="s">
        <v>35</v>
      </c>
      <c r="F3204" s="39" t="s">
        <v>44</v>
      </c>
      <c r="G3204" s="39" t="s">
        <v>275</v>
      </c>
      <c r="H3204" s="39" t="s">
        <v>2619</v>
      </c>
      <c r="I3204" s="39" t="s">
        <v>99</v>
      </c>
      <c r="J3204" s="44">
        <v>-36</v>
      </c>
      <c r="K3204" s="39" t="s">
        <v>100</v>
      </c>
      <c r="L3204" s="39" t="s">
        <v>60</v>
      </c>
      <c r="M3204" s="39" t="str">
        <f>+VLOOKUP(C3204/1,Map!A:B,2,FALSE)</f>
        <v>Other Revenue - NSF Check Charge</v>
      </c>
      <c r="N3204" s="39" t="str">
        <f>+VLOOKUP(L3204/1,Map!E:G,3,FALSE)</f>
        <v>KY-CENTRAL</v>
      </c>
    </row>
    <row r="3205" spans="1:14" hidden="1">
      <c r="A3205" s="39" t="s">
        <v>95</v>
      </c>
      <c r="B3205" s="39" t="s">
        <v>96</v>
      </c>
      <c r="C3205" s="39" t="s">
        <v>74</v>
      </c>
      <c r="D3205" s="43">
        <v>43138</v>
      </c>
      <c r="E3205" s="39" t="s">
        <v>35</v>
      </c>
      <c r="F3205" s="39" t="s">
        <v>44</v>
      </c>
      <c r="G3205" s="39" t="s">
        <v>275</v>
      </c>
      <c r="H3205" s="39" t="s">
        <v>2619</v>
      </c>
      <c r="I3205" s="39" t="s">
        <v>99</v>
      </c>
      <c r="J3205" s="44">
        <v>-12</v>
      </c>
      <c r="K3205" s="39" t="s">
        <v>100</v>
      </c>
      <c r="L3205" s="39" t="s">
        <v>64</v>
      </c>
      <c r="M3205" s="39" t="str">
        <f>+VLOOKUP(C3205/1,Map!A:B,2,FALSE)</f>
        <v>Other Revenue - NSF Check Charge</v>
      </c>
      <c r="N3205" s="39" t="str">
        <f>+VLOOKUP(L3205/1,Map!E:G,3,FALSE)</f>
        <v>KY-NORTH</v>
      </c>
    </row>
    <row r="3206" spans="1:14" hidden="1">
      <c r="A3206" s="39" t="s">
        <v>95</v>
      </c>
      <c r="B3206" s="39" t="s">
        <v>96</v>
      </c>
      <c r="C3206" s="39" t="s">
        <v>74</v>
      </c>
      <c r="D3206" s="43">
        <v>43138</v>
      </c>
      <c r="E3206" s="39" t="s">
        <v>35</v>
      </c>
      <c r="F3206" s="39" t="s">
        <v>44</v>
      </c>
      <c r="G3206" s="39" t="s">
        <v>275</v>
      </c>
      <c r="H3206" s="39" t="s">
        <v>2620</v>
      </c>
      <c r="I3206" s="39" t="s">
        <v>99</v>
      </c>
      <c r="J3206" s="44">
        <v>-12</v>
      </c>
      <c r="K3206" s="39" t="s">
        <v>100</v>
      </c>
      <c r="L3206" s="39" t="s">
        <v>60</v>
      </c>
      <c r="M3206" s="39" t="str">
        <f>+VLOOKUP(C3206/1,Map!A:B,2,FALSE)</f>
        <v>Other Revenue - NSF Check Charge</v>
      </c>
      <c r="N3206" s="39" t="str">
        <f>+VLOOKUP(L3206/1,Map!E:G,3,FALSE)</f>
        <v>KY-CENTRAL</v>
      </c>
    </row>
    <row r="3207" spans="1:14" hidden="1">
      <c r="A3207" s="39" t="s">
        <v>95</v>
      </c>
      <c r="B3207" s="39" t="s">
        <v>96</v>
      </c>
      <c r="C3207" s="39" t="s">
        <v>74</v>
      </c>
      <c r="D3207" s="43">
        <v>43139</v>
      </c>
      <c r="E3207" s="39" t="s">
        <v>35</v>
      </c>
      <c r="F3207" s="39" t="s">
        <v>44</v>
      </c>
      <c r="G3207" s="39" t="s">
        <v>275</v>
      </c>
      <c r="H3207" s="39" t="s">
        <v>2621</v>
      </c>
      <c r="I3207" s="39" t="s">
        <v>99</v>
      </c>
      <c r="J3207" s="44">
        <v>-12</v>
      </c>
      <c r="K3207" s="39" t="s">
        <v>100</v>
      </c>
      <c r="L3207" s="39" t="s">
        <v>60</v>
      </c>
      <c r="M3207" s="39" t="str">
        <f>+VLOOKUP(C3207/1,Map!A:B,2,FALSE)</f>
        <v>Other Revenue - NSF Check Charge</v>
      </c>
      <c r="N3207" s="39" t="str">
        <f>+VLOOKUP(L3207/1,Map!E:G,3,FALSE)</f>
        <v>KY-CENTRAL</v>
      </c>
    </row>
    <row r="3208" spans="1:14" hidden="1">
      <c r="A3208" s="39" t="s">
        <v>95</v>
      </c>
      <c r="B3208" s="39" t="s">
        <v>96</v>
      </c>
      <c r="C3208" s="39" t="s">
        <v>74</v>
      </c>
      <c r="D3208" s="43">
        <v>43139</v>
      </c>
      <c r="E3208" s="39" t="s">
        <v>35</v>
      </c>
      <c r="F3208" s="39" t="s">
        <v>44</v>
      </c>
      <c r="G3208" s="39" t="s">
        <v>275</v>
      </c>
      <c r="H3208" s="39" t="s">
        <v>2622</v>
      </c>
      <c r="I3208" s="39" t="s">
        <v>99</v>
      </c>
      <c r="J3208" s="44">
        <v>-48</v>
      </c>
      <c r="K3208" s="39" t="s">
        <v>100</v>
      </c>
      <c r="L3208" s="39" t="s">
        <v>60</v>
      </c>
      <c r="M3208" s="39" t="str">
        <f>+VLOOKUP(C3208/1,Map!A:B,2,FALSE)</f>
        <v>Other Revenue - NSF Check Charge</v>
      </c>
      <c r="N3208" s="39" t="str">
        <f>+VLOOKUP(L3208/1,Map!E:G,3,FALSE)</f>
        <v>KY-CENTRAL</v>
      </c>
    </row>
    <row r="3209" spans="1:14" hidden="1">
      <c r="A3209" s="39" t="s">
        <v>95</v>
      </c>
      <c r="B3209" s="39" t="s">
        <v>96</v>
      </c>
      <c r="C3209" s="39" t="s">
        <v>74</v>
      </c>
      <c r="D3209" s="43">
        <v>43139</v>
      </c>
      <c r="E3209" s="39" t="s">
        <v>35</v>
      </c>
      <c r="F3209" s="39" t="s">
        <v>44</v>
      </c>
      <c r="G3209" s="39" t="s">
        <v>275</v>
      </c>
      <c r="H3209" s="39" t="s">
        <v>2623</v>
      </c>
      <c r="I3209" s="39" t="s">
        <v>99</v>
      </c>
      <c r="J3209" s="44">
        <v>-12</v>
      </c>
      <c r="K3209" s="39" t="s">
        <v>100</v>
      </c>
      <c r="L3209" s="39" t="s">
        <v>60</v>
      </c>
      <c r="M3209" s="39" t="str">
        <f>+VLOOKUP(C3209/1,Map!A:B,2,FALSE)</f>
        <v>Other Revenue - NSF Check Charge</v>
      </c>
      <c r="N3209" s="39" t="str">
        <f>+VLOOKUP(L3209/1,Map!E:G,3,FALSE)</f>
        <v>KY-CENTRAL</v>
      </c>
    </row>
    <row r="3210" spans="1:14" hidden="1">
      <c r="A3210" s="39" t="s">
        <v>95</v>
      </c>
      <c r="B3210" s="39" t="s">
        <v>96</v>
      </c>
      <c r="C3210" s="39" t="s">
        <v>74</v>
      </c>
      <c r="D3210" s="43">
        <v>43140</v>
      </c>
      <c r="E3210" s="39" t="s">
        <v>35</v>
      </c>
      <c r="F3210" s="39" t="s">
        <v>44</v>
      </c>
      <c r="G3210" s="39" t="s">
        <v>275</v>
      </c>
      <c r="H3210" s="39" t="s">
        <v>2624</v>
      </c>
      <c r="I3210" s="39" t="s">
        <v>99</v>
      </c>
      <c r="J3210" s="44">
        <v>-12</v>
      </c>
      <c r="K3210" s="39" t="s">
        <v>100</v>
      </c>
      <c r="L3210" s="39" t="s">
        <v>60</v>
      </c>
      <c r="M3210" s="39" t="str">
        <f>+VLOOKUP(C3210/1,Map!A:B,2,FALSE)</f>
        <v>Other Revenue - NSF Check Charge</v>
      </c>
      <c r="N3210" s="39" t="str">
        <f>+VLOOKUP(L3210/1,Map!E:G,3,FALSE)</f>
        <v>KY-CENTRAL</v>
      </c>
    </row>
    <row r="3211" spans="1:14" hidden="1">
      <c r="A3211" s="39" t="s">
        <v>95</v>
      </c>
      <c r="B3211" s="39" t="s">
        <v>96</v>
      </c>
      <c r="C3211" s="39" t="s">
        <v>74</v>
      </c>
      <c r="D3211" s="43">
        <v>43140</v>
      </c>
      <c r="E3211" s="39" t="s">
        <v>35</v>
      </c>
      <c r="F3211" s="39" t="s">
        <v>44</v>
      </c>
      <c r="G3211" s="39" t="s">
        <v>275</v>
      </c>
      <c r="H3211" s="39" t="s">
        <v>2625</v>
      </c>
      <c r="I3211" s="39" t="s">
        <v>99</v>
      </c>
      <c r="J3211" s="44">
        <v>-12</v>
      </c>
      <c r="K3211" s="39" t="s">
        <v>100</v>
      </c>
      <c r="L3211" s="39" t="s">
        <v>60</v>
      </c>
      <c r="M3211" s="39" t="str">
        <f>+VLOOKUP(C3211/1,Map!A:B,2,FALSE)</f>
        <v>Other Revenue - NSF Check Charge</v>
      </c>
      <c r="N3211" s="39" t="str">
        <f>+VLOOKUP(L3211/1,Map!E:G,3,FALSE)</f>
        <v>KY-CENTRAL</v>
      </c>
    </row>
    <row r="3212" spans="1:14" hidden="1">
      <c r="A3212" s="39" t="s">
        <v>95</v>
      </c>
      <c r="B3212" s="39" t="s">
        <v>96</v>
      </c>
      <c r="C3212" s="39" t="s">
        <v>74</v>
      </c>
      <c r="D3212" s="43">
        <v>43140</v>
      </c>
      <c r="E3212" s="39" t="s">
        <v>35</v>
      </c>
      <c r="F3212" s="39" t="s">
        <v>44</v>
      </c>
      <c r="G3212" s="39" t="s">
        <v>275</v>
      </c>
      <c r="H3212" s="39" t="s">
        <v>2626</v>
      </c>
      <c r="I3212" s="39" t="s">
        <v>99</v>
      </c>
      <c r="J3212" s="44">
        <v>-36</v>
      </c>
      <c r="K3212" s="39" t="s">
        <v>100</v>
      </c>
      <c r="L3212" s="39" t="s">
        <v>60</v>
      </c>
      <c r="M3212" s="39" t="str">
        <f>+VLOOKUP(C3212/1,Map!A:B,2,FALSE)</f>
        <v>Other Revenue - NSF Check Charge</v>
      </c>
      <c r="N3212" s="39" t="str">
        <f>+VLOOKUP(L3212/1,Map!E:G,3,FALSE)</f>
        <v>KY-CENTRAL</v>
      </c>
    </row>
    <row r="3213" spans="1:14" hidden="1">
      <c r="A3213" s="39" t="s">
        <v>95</v>
      </c>
      <c r="B3213" s="39" t="s">
        <v>96</v>
      </c>
      <c r="C3213" s="39" t="s">
        <v>74</v>
      </c>
      <c r="D3213" s="43">
        <v>43143</v>
      </c>
      <c r="E3213" s="39" t="s">
        <v>35</v>
      </c>
      <c r="F3213" s="39" t="s">
        <v>44</v>
      </c>
      <c r="G3213" s="39" t="s">
        <v>275</v>
      </c>
      <c r="H3213" s="39" t="s">
        <v>2627</v>
      </c>
      <c r="I3213" s="39" t="s">
        <v>99</v>
      </c>
      <c r="J3213" s="44">
        <v>-12</v>
      </c>
      <c r="K3213" s="39" t="s">
        <v>100</v>
      </c>
      <c r="L3213" s="39" t="s">
        <v>64</v>
      </c>
      <c r="M3213" s="39" t="str">
        <f>+VLOOKUP(C3213/1,Map!A:B,2,FALSE)</f>
        <v>Other Revenue - NSF Check Charge</v>
      </c>
      <c r="N3213" s="39" t="str">
        <f>+VLOOKUP(L3213/1,Map!E:G,3,FALSE)</f>
        <v>KY-NORTH</v>
      </c>
    </row>
    <row r="3214" spans="1:14" hidden="1">
      <c r="A3214" s="39" t="s">
        <v>95</v>
      </c>
      <c r="B3214" s="39" t="s">
        <v>96</v>
      </c>
      <c r="C3214" s="39" t="s">
        <v>74</v>
      </c>
      <c r="D3214" s="43">
        <v>43143</v>
      </c>
      <c r="E3214" s="39" t="s">
        <v>35</v>
      </c>
      <c r="F3214" s="39" t="s">
        <v>44</v>
      </c>
      <c r="G3214" s="39" t="s">
        <v>275</v>
      </c>
      <c r="H3214" s="39" t="s">
        <v>2627</v>
      </c>
      <c r="I3214" s="39" t="s">
        <v>99</v>
      </c>
      <c r="J3214" s="44">
        <v>-12</v>
      </c>
      <c r="K3214" s="39" t="s">
        <v>100</v>
      </c>
      <c r="L3214" s="39" t="s">
        <v>60</v>
      </c>
      <c r="M3214" s="39" t="str">
        <f>+VLOOKUP(C3214/1,Map!A:B,2,FALSE)</f>
        <v>Other Revenue - NSF Check Charge</v>
      </c>
      <c r="N3214" s="39" t="str">
        <f>+VLOOKUP(L3214/1,Map!E:G,3,FALSE)</f>
        <v>KY-CENTRAL</v>
      </c>
    </row>
    <row r="3215" spans="1:14" hidden="1">
      <c r="A3215" s="39" t="s">
        <v>95</v>
      </c>
      <c r="B3215" s="39" t="s">
        <v>96</v>
      </c>
      <c r="C3215" s="39" t="s">
        <v>74</v>
      </c>
      <c r="D3215" s="43">
        <v>43143</v>
      </c>
      <c r="E3215" s="39" t="s">
        <v>35</v>
      </c>
      <c r="F3215" s="39" t="s">
        <v>44</v>
      </c>
      <c r="G3215" s="39" t="s">
        <v>275</v>
      </c>
      <c r="H3215" s="39" t="s">
        <v>2628</v>
      </c>
      <c r="I3215" s="39" t="s">
        <v>99</v>
      </c>
      <c r="J3215" s="44">
        <v>-12</v>
      </c>
      <c r="K3215" s="39" t="s">
        <v>100</v>
      </c>
      <c r="L3215" s="39" t="s">
        <v>60</v>
      </c>
      <c r="M3215" s="39" t="str">
        <f>+VLOOKUP(C3215/1,Map!A:B,2,FALSE)</f>
        <v>Other Revenue - NSF Check Charge</v>
      </c>
      <c r="N3215" s="39" t="str">
        <f>+VLOOKUP(L3215/1,Map!E:G,3,FALSE)</f>
        <v>KY-CENTRAL</v>
      </c>
    </row>
    <row r="3216" spans="1:14" hidden="1">
      <c r="A3216" s="39" t="s">
        <v>95</v>
      </c>
      <c r="B3216" s="39" t="s">
        <v>96</v>
      </c>
      <c r="C3216" s="39" t="s">
        <v>74</v>
      </c>
      <c r="D3216" s="43">
        <v>43143</v>
      </c>
      <c r="E3216" s="39" t="s">
        <v>35</v>
      </c>
      <c r="F3216" s="39" t="s">
        <v>44</v>
      </c>
      <c r="G3216" s="39" t="s">
        <v>275</v>
      </c>
      <c r="H3216" s="39" t="s">
        <v>2629</v>
      </c>
      <c r="I3216" s="39" t="s">
        <v>99</v>
      </c>
      <c r="J3216" s="44">
        <v>-12</v>
      </c>
      <c r="K3216" s="39" t="s">
        <v>100</v>
      </c>
      <c r="L3216" s="39" t="s">
        <v>60</v>
      </c>
      <c r="M3216" s="39" t="str">
        <f>+VLOOKUP(C3216/1,Map!A:B,2,FALSE)</f>
        <v>Other Revenue - NSF Check Charge</v>
      </c>
      <c r="N3216" s="39" t="str">
        <f>+VLOOKUP(L3216/1,Map!E:G,3,FALSE)</f>
        <v>KY-CENTRAL</v>
      </c>
    </row>
    <row r="3217" spans="1:14" hidden="1">
      <c r="A3217" s="39" t="s">
        <v>95</v>
      </c>
      <c r="B3217" s="39" t="s">
        <v>96</v>
      </c>
      <c r="C3217" s="39" t="s">
        <v>74</v>
      </c>
      <c r="D3217" s="43">
        <v>43143</v>
      </c>
      <c r="E3217" s="39" t="s">
        <v>35</v>
      </c>
      <c r="F3217" s="39" t="s">
        <v>44</v>
      </c>
      <c r="G3217" s="39" t="s">
        <v>275</v>
      </c>
      <c r="H3217" s="39" t="s">
        <v>2630</v>
      </c>
      <c r="I3217" s="39" t="s">
        <v>99</v>
      </c>
      <c r="J3217" s="44">
        <v>-72</v>
      </c>
      <c r="K3217" s="39" t="s">
        <v>100</v>
      </c>
      <c r="L3217" s="39" t="s">
        <v>60</v>
      </c>
      <c r="M3217" s="39" t="str">
        <f>+VLOOKUP(C3217/1,Map!A:B,2,FALSE)</f>
        <v>Other Revenue - NSF Check Charge</v>
      </c>
      <c r="N3217" s="39" t="str">
        <f>+VLOOKUP(L3217/1,Map!E:G,3,FALSE)</f>
        <v>KY-CENTRAL</v>
      </c>
    </row>
    <row r="3218" spans="1:14" hidden="1">
      <c r="A3218" s="39" t="s">
        <v>95</v>
      </c>
      <c r="B3218" s="39" t="s">
        <v>96</v>
      </c>
      <c r="C3218" s="39" t="s">
        <v>74</v>
      </c>
      <c r="D3218" s="43">
        <v>43143</v>
      </c>
      <c r="E3218" s="39" t="s">
        <v>35</v>
      </c>
      <c r="F3218" s="39" t="s">
        <v>44</v>
      </c>
      <c r="G3218" s="39" t="s">
        <v>275</v>
      </c>
      <c r="H3218" s="39" t="s">
        <v>2631</v>
      </c>
      <c r="I3218" s="39" t="s">
        <v>99</v>
      </c>
      <c r="J3218" s="44">
        <v>-24</v>
      </c>
      <c r="K3218" s="39" t="s">
        <v>100</v>
      </c>
      <c r="L3218" s="39" t="s">
        <v>60</v>
      </c>
      <c r="M3218" s="39" t="str">
        <f>+VLOOKUP(C3218/1,Map!A:B,2,FALSE)</f>
        <v>Other Revenue - NSF Check Charge</v>
      </c>
      <c r="N3218" s="39" t="str">
        <f>+VLOOKUP(L3218/1,Map!E:G,3,FALSE)</f>
        <v>KY-CENTRAL</v>
      </c>
    </row>
    <row r="3219" spans="1:14" hidden="1">
      <c r="A3219" s="39" t="s">
        <v>95</v>
      </c>
      <c r="B3219" s="39" t="s">
        <v>96</v>
      </c>
      <c r="C3219" s="39" t="s">
        <v>74</v>
      </c>
      <c r="D3219" s="43">
        <v>43144</v>
      </c>
      <c r="E3219" s="39" t="s">
        <v>35</v>
      </c>
      <c r="F3219" s="39" t="s">
        <v>44</v>
      </c>
      <c r="G3219" s="39" t="s">
        <v>275</v>
      </c>
      <c r="H3219" s="39" t="s">
        <v>2632</v>
      </c>
      <c r="I3219" s="39" t="s">
        <v>99</v>
      </c>
      <c r="J3219" s="44">
        <v>-12</v>
      </c>
      <c r="K3219" s="39" t="s">
        <v>100</v>
      </c>
      <c r="L3219" s="39" t="s">
        <v>64</v>
      </c>
      <c r="M3219" s="39" t="str">
        <f>+VLOOKUP(C3219/1,Map!A:B,2,FALSE)</f>
        <v>Other Revenue - NSF Check Charge</v>
      </c>
      <c r="N3219" s="39" t="str">
        <f>+VLOOKUP(L3219/1,Map!E:G,3,FALSE)</f>
        <v>KY-NORTH</v>
      </c>
    </row>
    <row r="3220" spans="1:14" hidden="1">
      <c r="A3220" s="39" t="s">
        <v>95</v>
      </c>
      <c r="B3220" s="39" t="s">
        <v>96</v>
      </c>
      <c r="C3220" s="39" t="s">
        <v>74</v>
      </c>
      <c r="D3220" s="43">
        <v>43144</v>
      </c>
      <c r="E3220" s="39" t="s">
        <v>35</v>
      </c>
      <c r="F3220" s="39" t="s">
        <v>44</v>
      </c>
      <c r="G3220" s="39" t="s">
        <v>275</v>
      </c>
      <c r="H3220" s="39" t="s">
        <v>2633</v>
      </c>
      <c r="I3220" s="39" t="s">
        <v>99</v>
      </c>
      <c r="J3220" s="44">
        <v>-72</v>
      </c>
      <c r="K3220" s="39" t="s">
        <v>100</v>
      </c>
      <c r="L3220" s="39" t="s">
        <v>60</v>
      </c>
      <c r="M3220" s="39" t="str">
        <f>+VLOOKUP(C3220/1,Map!A:B,2,FALSE)</f>
        <v>Other Revenue - NSF Check Charge</v>
      </c>
      <c r="N3220" s="39" t="str">
        <f>+VLOOKUP(L3220/1,Map!E:G,3,FALSE)</f>
        <v>KY-CENTRAL</v>
      </c>
    </row>
    <row r="3221" spans="1:14" hidden="1">
      <c r="A3221" s="39" t="s">
        <v>95</v>
      </c>
      <c r="B3221" s="39" t="s">
        <v>96</v>
      </c>
      <c r="C3221" s="39" t="s">
        <v>74</v>
      </c>
      <c r="D3221" s="43">
        <v>43145</v>
      </c>
      <c r="E3221" s="39" t="s">
        <v>35</v>
      </c>
      <c r="F3221" s="39" t="s">
        <v>44</v>
      </c>
      <c r="G3221" s="39" t="s">
        <v>275</v>
      </c>
      <c r="H3221" s="39" t="s">
        <v>2634</v>
      </c>
      <c r="I3221" s="39" t="s">
        <v>99</v>
      </c>
      <c r="J3221" s="44">
        <v>-36</v>
      </c>
      <c r="K3221" s="39" t="s">
        <v>100</v>
      </c>
      <c r="L3221" s="39" t="s">
        <v>60</v>
      </c>
      <c r="M3221" s="39" t="str">
        <f>+VLOOKUP(C3221/1,Map!A:B,2,FALSE)</f>
        <v>Other Revenue - NSF Check Charge</v>
      </c>
      <c r="N3221" s="39" t="str">
        <f>+VLOOKUP(L3221/1,Map!E:G,3,FALSE)</f>
        <v>KY-CENTRAL</v>
      </c>
    </row>
    <row r="3222" spans="1:14" hidden="1">
      <c r="A3222" s="39" t="s">
        <v>95</v>
      </c>
      <c r="B3222" s="39" t="s">
        <v>96</v>
      </c>
      <c r="C3222" s="39" t="s">
        <v>74</v>
      </c>
      <c r="D3222" s="43">
        <v>43146</v>
      </c>
      <c r="E3222" s="39" t="s">
        <v>35</v>
      </c>
      <c r="F3222" s="39" t="s">
        <v>44</v>
      </c>
      <c r="G3222" s="39" t="s">
        <v>275</v>
      </c>
      <c r="H3222" s="39" t="s">
        <v>2635</v>
      </c>
      <c r="I3222" s="39" t="s">
        <v>99</v>
      </c>
      <c r="J3222" s="44">
        <v>-12</v>
      </c>
      <c r="K3222" s="39" t="s">
        <v>100</v>
      </c>
      <c r="L3222" s="39" t="s">
        <v>60</v>
      </c>
      <c r="M3222" s="39" t="str">
        <f>+VLOOKUP(C3222/1,Map!A:B,2,FALSE)</f>
        <v>Other Revenue - NSF Check Charge</v>
      </c>
      <c r="N3222" s="39" t="str">
        <f>+VLOOKUP(L3222/1,Map!E:G,3,FALSE)</f>
        <v>KY-CENTRAL</v>
      </c>
    </row>
    <row r="3223" spans="1:14" hidden="1">
      <c r="A3223" s="39" t="s">
        <v>95</v>
      </c>
      <c r="B3223" s="39" t="s">
        <v>96</v>
      </c>
      <c r="C3223" s="39" t="s">
        <v>74</v>
      </c>
      <c r="D3223" s="43">
        <v>43146</v>
      </c>
      <c r="E3223" s="39" t="s">
        <v>35</v>
      </c>
      <c r="F3223" s="39" t="s">
        <v>44</v>
      </c>
      <c r="G3223" s="39" t="s">
        <v>275</v>
      </c>
      <c r="H3223" s="39" t="s">
        <v>2636</v>
      </c>
      <c r="I3223" s="39" t="s">
        <v>99</v>
      </c>
      <c r="J3223" s="44">
        <v>-108</v>
      </c>
      <c r="K3223" s="39" t="s">
        <v>100</v>
      </c>
      <c r="L3223" s="39" t="s">
        <v>60</v>
      </c>
      <c r="M3223" s="39" t="str">
        <f>+VLOOKUP(C3223/1,Map!A:B,2,FALSE)</f>
        <v>Other Revenue - NSF Check Charge</v>
      </c>
      <c r="N3223" s="39" t="str">
        <f>+VLOOKUP(L3223/1,Map!E:G,3,FALSE)</f>
        <v>KY-CENTRAL</v>
      </c>
    </row>
    <row r="3224" spans="1:14" hidden="1">
      <c r="A3224" s="39" t="s">
        <v>95</v>
      </c>
      <c r="B3224" s="39" t="s">
        <v>96</v>
      </c>
      <c r="C3224" s="39" t="s">
        <v>74</v>
      </c>
      <c r="D3224" s="43">
        <v>43146</v>
      </c>
      <c r="E3224" s="39" t="s">
        <v>35</v>
      </c>
      <c r="F3224" s="39" t="s">
        <v>44</v>
      </c>
      <c r="G3224" s="39" t="s">
        <v>275</v>
      </c>
      <c r="H3224" s="39" t="s">
        <v>2636</v>
      </c>
      <c r="I3224" s="39" t="s">
        <v>99</v>
      </c>
      <c r="J3224" s="44">
        <v>-12</v>
      </c>
      <c r="K3224" s="39" t="s">
        <v>100</v>
      </c>
      <c r="L3224" s="39" t="s">
        <v>58</v>
      </c>
      <c r="M3224" s="39" t="str">
        <f>+VLOOKUP(C3224/1,Map!A:B,2,FALSE)</f>
        <v>Other Revenue - NSF Check Charge</v>
      </c>
      <c r="N3224" s="39" t="str">
        <f>+VLOOKUP(L3224/1,Map!E:G,3,FALSE)</f>
        <v>KY-CORPORATE</v>
      </c>
    </row>
    <row r="3225" spans="1:14" hidden="1">
      <c r="A3225" s="39" t="s">
        <v>95</v>
      </c>
      <c r="B3225" s="39" t="s">
        <v>96</v>
      </c>
      <c r="C3225" s="39" t="s">
        <v>74</v>
      </c>
      <c r="D3225" s="43">
        <v>43146</v>
      </c>
      <c r="E3225" s="39" t="s">
        <v>35</v>
      </c>
      <c r="F3225" s="39" t="s">
        <v>44</v>
      </c>
      <c r="G3225" s="39" t="s">
        <v>275</v>
      </c>
      <c r="H3225" s="39" t="s">
        <v>2637</v>
      </c>
      <c r="I3225" s="39" t="s">
        <v>99</v>
      </c>
      <c r="J3225" s="44">
        <v>-48</v>
      </c>
      <c r="K3225" s="39" t="s">
        <v>100</v>
      </c>
      <c r="L3225" s="39" t="s">
        <v>60</v>
      </c>
      <c r="M3225" s="39" t="str">
        <f>+VLOOKUP(C3225/1,Map!A:B,2,FALSE)</f>
        <v>Other Revenue - NSF Check Charge</v>
      </c>
      <c r="N3225" s="39" t="str">
        <f>+VLOOKUP(L3225/1,Map!E:G,3,FALSE)</f>
        <v>KY-CENTRAL</v>
      </c>
    </row>
    <row r="3226" spans="1:14" hidden="1">
      <c r="A3226" s="39" t="s">
        <v>95</v>
      </c>
      <c r="B3226" s="39" t="s">
        <v>96</v>
      </c>
      <c r="C3226" s="39" t="s">
        <v>74</v>
      </c>
      <c r="D3226" s="43">
        <v>43146</v>
      </c>
      <c r="E3226" s="39" t="s">
        <v>35</v>
      </c>
      <c r="F3226" s="39" t="s">
        <v>44</v>
      </c>
      <c r="G3226" s="39" t="s">
        <v>275</v>
      </c>
      <c r="H3226" s="39" t="s">
        <v>2638</v>
      </c>
      <c r="I3226" s="39" t="s">
        <v>99</v>
      </c>
      <c r="J3226" s="44">
        <v>-36</v>
      </c>
      <c r="K3226" s="39" t="s">
        <v>100</v>
      </c>
      <c r="L3226" s="39" t="s">
        <v>60</v>
      </c>
      <c r="M3226" s="39" t="str">
        <f>+VLOOKUP(C3226/1,Map!A:B,2,FALSE)</f>
        <v>Other Revenue - NSF Check Charge</v>
      </c>
      <c r="N3226" s="39" t="str">
        <f>+VLOOKUP(L3226/1,Map!E:G,3,FALSE)</f>
        <v>KY-CENTRAL</v>
      </c>
    </row>
    <row r="3227" spans="1:14" hidden="1">
      <c r="A3227" s="39" t="s">
        <v>95</v>
      </c>
      <c r="B3227" s="39" t="s">
        <v>96</v>
      </c>
      <c r="C3227" s="39" t="s">
        <v>74</v>
      </c>
      <c r="D3227" s="43">
        <v>43146</v>
      </c>
      <c r="E3227" s="39" t="s">
        <v>35</v>
      </c>
      <c r="F3227" s="39" t="s">
        <v>44</v>
      </c>
      <c r="G3227" s="39" t="s">
        <v>275</v>
      </c>
      <c r="H3227" s="39" t="s">
        <v>2639</v>
      </c>
      <c r="I3227" s="39" t="s">
        <v>99</v>
      </c>
      <c r="J3227" s="44">
        <v>-96</v>
      </c>
      <c r="K3227" s="39" t="s">
        <v>100</v>
      </c>
      <c r="L3227" s="39" t="s">
        <v>60</v>
      </c>
      <c r="M3227" s="39" t="str">
        <f>+VLOOKUP(C3227/1,Map!A:B,2,FALSE)</f>
        <v>Other Revenue - NSF Check Charge</v>
      </c>
      <c r="N3227" s="39" t="str">
        <f>+VLOOKUP(L3227/1,Map!E:G,3,FALSE)</f>
        <v>KY-CENTRAL</v>
      </c>
    </row>
    <row r="3228" spans="1:14" hidden="1">
      <c r="A3228" s="39" t="s">
        <v>95</v>
      </c>
      <c r="B3228" s="39" t="s">
        <v>96</v>
      </c>
      <c r="C3228" s="39" t="s">
        <v>74</v>
      </c>
      <c r="D3228" s="43">
        <v>43147</v>
      </c>
      <c r="E3228" s="39" t="s">
        <v>35</v>
      </c>
      <c r="F3228" s="39" t="s">
        <v>44</v>
      </c>
      <c r="G3228" s="39" t="s">
        <v>275</v>
      </c>
      <c r="H3228" s="39" t="s">
        <v>2640</v>
      </c>
      <c r="I3228" s="39" t="s">
        <v>99</v>
      </c>
      <c r="J3228" s="44">
        <v>-12</v>
      </c>
      <c r="K3228" s="39" t="s">
        <v>100</v>
      </c>
      <c r="L3228" s="39" t="s">
        <v>60</v>
      </c>
      <c r="M3228" s="39" t="str">
        <f>+VLOOKUP(C3228/1,Map!A:B,2,FALSE)</f>
        <v>Other Revenue - NSF Check Charge</v>
      </c>
      <c r="N3228" s="39" t="str">
        <f>+VLOOKUP(L3228/1,Map!E:G,3,FALSE)</f>
        <v>KY-CENTRAL</v>
      </c>
    </row>
    <row r="3229" spans="1:14" hidden="1">
      <c r="A3229" s="39" t="s">
        <v>95</v>
      </c>
      <c r="B3229" s="39" t="s">
        <v>96</v>
      </c>
      <c r="C3229" s="39" t="s">
        <v>74</v>
      </c>
      <c r="D3229" s="43">
        <v>43147</v>
      </c>
      <c r="E3229" s="39" t="s">
        <v>35</v>
      </c>
      <c r="F3229" s="39" t="s">
        <v>44</v>
      </c>
      <c r="G3229" s="39" t="s">
        <v>275</v>
      </c>
      <c r="H3229" s="39" t="s">
        <v>2641</v>
      </c>
      <c r="I3229" s="39" t="s">
        <v>99</v>
      </c>
      <c r="J3229" s="44">
        <v>-12</v>
      </c>
      <c r="K3229" s="39" t="s">
        <v>100</v>
      </c>
      <c r="L3229" s="39" t="s">
        <v>60</v>
      </c>
      <c r="M3229" s="39" t="str">
        <f>+VLOOKUP(C3229/1,Map!A:B,2,FALSE)</f>
        <v>Other Revenue - NSF Check Charge</v>
      </c>
      <c r="N3229" s="39" t="str">
        <f>+VLOOKUP(L3229/1,Map!E:G,3,FALSE)</f>
        <v>KY-CENTRAL</v>
      </c>
    </row>
    <row r="3230" spans="1:14" hidden="1">
      <c r="A3230" s="39" t="s">
        <v>95</v>
      </c>
      <c r="B3230" s="39" t="s">
        <v>96</v>
      </c>
      <c r="C3230" s="39" t="s">
        <v>74</v>
      </c>
      <c r="D3230" s="43">
        <v>43147</v>
      </c>
      <c r="E3230" s="39" t="s">
        <v>35</v>
      </c>
      <c r="F3230" s="39" t="s">
        <v>44</v>
      </c>
      <c r="G3230" s="39" t="s">
        <v>275</v>
      </c>
      <c r="H3230" s="39" t="s">
        <v>2642</v>
      </c>
      <c r="I3230" s="39" t="s">
        <v>99</v>
      </c>
      <c r="J3230" s="44">
        <v>-24</v>
      </c>
      <c r="K3230" s="39" t="s">
        <v>100</v>
      </c>
      <c r="L3230" s="39" t="s">
        <v>60</v>
      </c>
      <c r="M3230" s="39" t="str">
        <f>+VLOOKUP(C3230/1,Map!A:B,2,FALSE)</f>
        <v>Other Revenue - NSF Check Charge</v>
      </c>
      <c r="N3230" s="39" t="str">
        <f>+VLOOKUP(L3230/1,Map!E:G,3,FALSE)</f>
        <v>KY-CENTRAL</v>
      </c>
    </row>
    <row r="3231" spans="1:14" hidden="1">
      <c r="A3231" s="39" t="s">
        <v>95</v>
      </c>
      <c r="B3231" s="39" t="s">
        <v>96</v>
      </c>
      <c r="C3231" s="39" t="s">
        <v>74</v>
      </c>
      <c r="D3231" s="43">
        <v>43150</v>
      </c>
      <c r="E3231" s="39" t="s">
        <v>35</v>
      </c>
      <c r="F3231" s="39" t="s">
        <v>44</v>
      </c>
      <c r="G3231" s="39" t="s">
        <v>275</v>
      </c>
      <c r="H3231" s="39" t="s">
        <v>2643</v>
      </c>
      <c r="I3231" s="39" t="s">
        <v>99</v>
      </c>
      <c r="J3231" s="44">
        <v>-24</v>
      </c>
      <c r="K3231" s="39" t="s">
        <v>100</v>
      </c>
      <c r="L3231" s="39" t="s">
        <v>60</v>
      </c>
      <c r="M3231" s="39" t="str">
        <f>+VLOOKUP(C3231/1,Map!A:B,2,FALSE)</f>
        <v>Other Revenue - NSF Check Charge</v>
      </c>
      <c r="N3231" s="39" t="str">
        <f>+VLOOKUP(L3231/1,Map!E:G,3,FALSE)</f>
        <v>KY-CENTRAL</v>
      </c>
    </row>
    <row r="3232" spans="1:14" hidden="1">
      <c r="A3232" s="39" t="s">
        <v>95</v>
      </c>
      <c r="B3232" s="39" t="s">
        <v>96</v>
      </c>
      <c r="C3232" s="39" t="s">
        <v>74</v>
      </c>
      <c r="D3232" s="43">
        <v>43150</v>
      </c>
      <c r="E3232" s="39" t="s">
        <v>35</v>
      </c>
      <c r="F3232" s="39" t="s">
        <v>44</v>
      </c>
      <c r="G3232" s="39" t="s">
        <v>275</v>
      </c>
      <c r="H3232" s="39" t="s">
        <v>2644</v>
      </c>
      <c r="I3232" s="39" t="s">
        <v>99</v>
      </c>
      <c r="J3232" s="44">
        <v>-12</v>
      </c>
      <c r="K3232" s="39" t="s">
        <v>100</v>
      </c>
      <c r="L3232" s="39" t="s">
        <v>60</v>
      </c>
      <c r="M3232" s="39" t="str">
        <f>+VLOOKUP(C3232/1,Map!A:B,2,FALSE)</f>
        <v>Other Revenue - NSF Check Charge</v>
      </c>
      <c r="N3232" s="39" t="str">
        <f>+VLOOKUP(L3232/1,Map!E:G,3,FALSE)</f>
        <v>KY-CENTRAL</v>
      </c>
    </row>
    <row r="3233" spans="1:14" hidden="1">
      <c r="A3233" s="39" t="s">
        <v>95</v>
      </c>
      <c r="B3233" s="39" t="s">
        <v>96</v>
      </c>
      <c r="C3233" s="39" t="s">
        <v>74</v>
      </c>
      <c r="D3233" s="43">
        <v>43150</v>
      </c>
      <c r="E3233" s="39" t="s">
        <v>35</v>
      </c>
      <c r="F3233" s="39" t="s">
        <v>44</v>
      </c>
      <c r="G3233" s="39" t="s">
        <v>275</v>
      </c>
      <c r="H3233" s="39" t="s">
        <v>2645</v>
      </c>
      <c r="I3233" s="39" t="s">
        <v>99</v>
      </c>
      <c r="J3233" s="44">
        <v>-60</v>
      </c>
      <c r="K3233" s="39" t="s">
        <v>100</v>
      </c>
      <c r="L3233" s="39" t="s">
        <v>60</v>
      </c>
      <c r="M3233" s="39" t="str">
        <f>+VLOOKUP(C3233/1,Map!A:B,2,FALSE)</f>
        <v>Other Revenue - NSF Check Charge</v>
      </c>
      <c r="N3233" s="39" t="str">
        <f>+VLOOKUP(L3233/1,Map!E:G,3,FALSE)</f>
        <v>KY-CENTRAL</v>
      </c>
    </row>
    <row r="3234" spans="1:14" hidden="1">
      <c r="A3234" s="39" t="s">
        <v>95</v>
      </c>
      <c r="B3234" s="39" t="s">
        <v>96</v>
      </c>
      <c r="C3234" s="39" t="s">
        <v>74</v>
      </c>
      <c r="D3234" s="43">
        <v>43151</v>
      </c>
      <c r="E3234" s="39" t="s">
        <v>35</v>
      </c>
      <c r="F3234" s="39" t="s">
        <v>44</v>
      </c>
      <c r="G3234" s="39" t="s">
        <v>275</v>
      </c>
      <c r="H3234" s="39" t="s">
        <v>1113</v>
      </c>
      <c r="I3234" s="39" t="s">
        <v>244</v>
      </c>
      <c r="J3234" s="44">
        <v>12</v>
      </c>
      <c r="K3234" s="39" t="s">
        <v>100</v>
      </c>
      <c r="L3234" s="39" t="s">
        <v>60</v>
      </c>
      <c r="M3234" s="39" t="str">
        <f>+VLOOKUP(C3234/1,Map!A:B,2,FALSE)</f>
        <v>Other Revenue - NSF Check Charge</v>
      </c>
      <c r="N3234" s="39" t="str">
        <f>+VLOOKUP(L3234/1,Map!E:G,3,FALSE)</f>
        <v>KY-CENTRAL</v>
      </c>
    </row>
    <row r="3235" spans="1:14" hidden="1">
      <c r="A3235" s="39" t="s">
        <v>95</v>
      </c>
      <c r="B3235" s="39" t="s">
        <v>96</v>
      </c>
      <c r="C3235" s="39" t="s">
        <v>74</v>
      </c>
      <c r="D3235" s="43">
        <v>43152</v>
      </c>
      <c r="E3235" s="39" t="s">
        <v>35</v>
      </c>
      <c r="F3235" s="39" t="s">
        <v>44</v>
      </c>
      <c r="G3235" s="39" t="s">
        <v>275</v>
      </c>
      <c r="H3235" s="39" t="s">
        <v>2646</v>
      </c>
      <c r="I3235" s="39" t="s">
        <v>99</v>
      </c>
      <c r="J3235" s="44">
        <v>-12</v>
      </c>
      <c r="K3235" s="39" t="s">
        <v>100</v>
      </c>
      <c r="L3235" s="39" t="s">
        <v>60</v>
      </c>
      <c r="M3235" s="39" t="str">
        <f>+VLOOKUP(C3235/1,Map!A:B,2,FALSE)</f>
        <v>Other Revenue - NSF Check Charge</v>
      </c>
      <c r="N3235" s="39" t="str">
        <f>+VLOOKUP(L3235/1,Map!E:G,3,FALSE)</f>
        <v>KY-CENTRAL</v>
      </c>
    </row>
    <row r="3236" spans="1:14" hidden="1">
      <c r="A3236" s="39" t="s">
        <v>95</v>
      </c>
      <c r="B3236" s="39" t="s">
        <v>96</v>
      </c>
      <c r="C3236" s="39" t="s">
        <v>74</v>
      </c>
      <c r="D3236" s="43">
        <v>43152</v>
      </c>
      <c r="E3236" s="39" t="s">
        <v>35</v>
      </c>
      <c r="F3236" s="39" t="s">
        <v>44</v>
      </c>
      <c r="G3236" s="39" t="s">
        <v>275</v>
      </c>
      <c r="H3236" s="39" t="s">
        <v>2647</v>
      </c>
      <c r="I3236" s="39" t="s">
        <v>99</v>
      </c>
      <c r="J3236" s="44">
        <v>-12</v>
      </c>
      <c r="K3236" s="39" t="s">
        <v>100</v>
      </c>
      <c r="L3236" s="39" t="s">
        <v>60</v>
      </c>
      <c r="M3236" s="39" t="str">
        <f>+VLOOKUP(C3236/1,Map!A:B,2,FALSE)</f>
        <v>Other Revenue - NSF Check Charge</v>
      </c>
      <c r="N3236" s="39" t="str">
        <f>+VLOOKUP(L3236/1,Map!E:G,3,FALSE)</f>
        <v>KY-CENTRAL</v>
      </c>
    </row>
    <row r="3237" spans="1:14" hidden="1">
      <c r="A3237" s="39" t="s">
        <v>95</v>
      </c>
      <c r="B3237" s="39" t="s">
        <v>96</v>
      </c>
      <c r="C3237" s="39" t="s">
        <v>74</v>
      </c>
      <c r="D3237" s="43">
        <v>43152</v>
      </c>
      <c r="E3237" s="39" t="s">
        <v>35</v>
      </c>
      <c r="F3237" s="39" t="s">
        <v>44</v>
      </c>
      <c r="G3237" s="39" t="s">
        <v>275</v>
      </c>
      <c r="H3237" s="39" t="s">
        <v>2648</v>
      </c>
      <c r="I3237" s="39" t="s">
        <v>99</v>
      </c>
      <c r="J3237" s="44">
        <v>-12</v>
      </c>
      <c r="K3237" s="39" t="s">
        <v>100</v>
      </c>
      <c r="L3237" s="39" t="s">
        <v>64</v>
      </c>
      <c r="M3237" s="39" t="str">
        <f>+VLOOKUP(C3237/1,Map!A:B,2,FALSE)</f>
        <v>Other Revenue - NSF Check Charge</v>
      </c>
      <c r="N3237" s="39" t="str">
        <f>+VLOOKUP(L3237/1,Map!E:G,3,FALSE)</f>
        <v>KY-NORTH</v>
      </c>
    </row>
    <row r="3238" spans="1:14" hidden="1">
      <c r="A3238" s="39" t="s">
        <v>95</v>
      </c>
      <c r="B3238" s="39" t="s">
        <v>96</v>
      </c>
      <c r="C3238" s="39" t="s">
        <v>74</v>
      </c>
      <c r="D3238" s="43">
        <v>43152</v>
      </c>
      <c r="E3238" s="39" t="s">
        <v>35</v>
      </c>
      <c r="F3238" s="39" t="s">
        <v>44</v>
      </c>
      <c r="G3238" s="39" t="s">
        <v>275</v>
      </c>
      <c r="H3238" s="39" t="s">
        <v>2648</v>
      </c>
      <c r="I3238" s="39" t="s">
        <v>99</v>
      </c>
      <c r="J3238" s="44">
        <v>-12</v>
      </c>
      <c r="K3238" s="39" t="s">
        <v>100</v>
      </c>
      <c r="L3238" s="39" t="s">
        <v>58</v>
      </c>
      <c r="M3238" s="39" t="str">
        <f>+VLOOKUP(C3238/1,Map!A:B,2,FALSE)</f>
        <v>Other Revenue - NSF Check Charge</v>
      </c>
      <c r="N3238" s="39" t="str">
        <f>+VLOOKUP(L3238/1,Map!E:G,3,FALSE)</f>
        <v>KY-CORPORATE</v>
      </c>
    </row>
    <row r="3239" spans="1:14" hidden="1">
      <c r="A3239" s="39" t="s">
        <v>95</v>
      </c>
      <c r="B3239" s="39" t="s">
        <v>96</v>
      </c>
      <c r="C3239" s="39" t="s">
        <v>74</v>
      </c>
      <c r="D3239" s="43">
        <v>43153</v>
      </c>
      <c r="E3239" s="39" t="s">
        <v>35</v>
      </c>
      <c r="F3239" s="39" t="s">
        <v>44</v>
      </c>
      <c r="G3239" s="39" t="s">
        <v>275</v>
      </c>
      <c r="H3239" s="39" t="s">
        <v>2649</v>
      </c>
      <c r="I3239" s="39" t="s">
        <v>99</v>
      </c>
      <c r="J3239" s="44">
        <v>-48</v>
      </c>
      <c r="K3239" s="39" t="s">
        <v>100</v>
      </c>
      <c r="L3239" s="39" t="s">
        <v>60</v>
      </c>
      <c r="M3239" s="39" t="str">
        <f>+VLOOKUP(C3239/1,Map!A:B,2,FALSE)</f>
        <v>Other Revenue - NSF Check Charge</v>
      </c>
      <c r="N3239" s="39" t="str">
        <f>+VLOOKUP(L3239/1,Map!E:G,3,FALSE)</f>
        <v>KY-CENTRAL</v>
      </c>
    </row>
    <row r="3240" spans="1:14" hidden="1">
      <c r="A3240" s="39" t="s">
        <v>95</v>
      </c>
      <c r="B3240" s="39" t="s">
        <v>96</v>
      </c>
      <c r="C3240" s="39" t="s">
        <v>74</v>
      </c>
      <c r="D3240" s="43">
        <v>43153</v>
      </c>
      <c r="E3240" s="39" t="s">
        <v>35</v>
      </c>
      <c r="F3240" s="39" t="s">
        <v>44</v>
      </c>
      <c r="G3240" s="39" t="s">
        <v>275</v>
      </c>
      <c r="H3240" s="39" t="s">
        <v>2650</v>
      </c>
      <c r="I3240" s="39" t="s">
        <v>99</v>
      </c>
      <c r="J3240" s="44">
        <v>-24</v>
      </c>
      <c r="K3240" s="39" t="s">
        <v>100</v>
      </c>
      <c r="L3240" s="39" t="s">
        <v>60</v>
      </c>
      <c r="M3240" s="39" t="str">
        <f>+VLOOKUP(C3240/1,Map!A:B,2,FALSE)</f>
        <v>Other Revenue - NSF Check Charge</v>
      </c>
      <c r="N3240" s="39" t="str">
        <f>+VLOOKUP(L3240/1,Map!E:G,3,FALSE)</f>
        <v>KY-CENTRAL</v>
      </c>
    </row>
    <row r="3241" spans="1:14" hidden="1">
      <c r="A3241" s="39" t="s">
        <v>95</v>
      </c>
      <c r="B3241" s="39" t="s">
        <v>96</v>
      </c>
      <c r="C3241" s="39" t="s">
        <v>74</v>
      </c>
      <c r="D3241" s="43">
        <v>43153</v>
      </c>
      <c r="E3241" s="39" t="s">
        <v>35</v>
      </c>
      <c r="F3241" s="39" t="s">
        <v>44</v>
      </c>
      <c r="G3241" s="39" t="s">
        <v>275</v>
      </c>
      <c r="H3241" s="39" t="s">
        <v>2651</v>
      </c>
      <c r="I3241" s="39" t="s">
        <v>99</v>
      </c>
      <c r="J3241" s="44">
        <v>-12</v>
      </c>
      <c r="K3241" s="39" t="s">
        <v>100</v>
      </c>
      <c r="L3241" s="39" t="s">
        <v>60</v>
      </c>
      <c r="M3241" s="39" t="str">
        <f>+VLOOKUP(C3241/1,Map!A:B,2,FALSE)</f>
        <v>Other Revenue - NSF Check Charge</v>
      </c>
      <c r="N3241" s="39" t="str">
        <f>+VLOOKUP(L3241/1,Map!E:G,3,FALSE)</f>
        <v>KY-CENTRAL</v>
      </c>
    </row>
    <row r="3242" spans="1:14" hidden="1">
      <c r="A3242" s="39" t="s">
        <v>95</v>
      </c>
      <c r="B3242" s="39" t="s">
        <v>96</v>
      </c>
      <c r="C3242" s="39" t="s">
        <v>74</v>
      </c>
      <c r="D3242" s="43">
        <v>43153</v>
      </c>
      <c r="E3242" s="39" t="s">
        <v>35</v>
      </c>
      <c r="F3242" s="39" t="s">
        <v>44</v>
      </c>
      <c r="G3242" s="39" t="s">
        <v>275</v>
      </c>
      <c r="H3242" s="39" t="s">
        <v>2652</v>
      </c>
      <c r="I3242" s="39" t="s">
        <v>99</v>
      </c>
      <c r="J3242" s="44">
        <v>-24</v>
      </c>
      <c r="K3242" s="39" t="s">
        <v>100</v>
      </c>
      <c r="L3242" s="39" t="s">
        <v>60</v>
      </c>
      <c r="M3242" s="39" t="str">
        <f>+VLOOKUP(C3242/1,Map!A:B,2,FALSE)</f>
        <v>Other Revenue - NSF Check Charge</v>
      </c>
      <c r="N3242" s="39" t="str">
        <f>+VLOOKUP(L3242/1,Map!E:G,3,FALSE)</f>
        <v>KY-CENTRAL</v>
      </c>
    </row>
    <row r="3243" spans="1:14" hidden="1">
      <c r="A3243" s="39" t="s">
        <v>95</v>
      </c>
      <c r="B3243" s="39" t="s">
        <v>96</v>
      </c>
      <c r="C3243" s="39" t="s">
        <v>74</v>
      </c>
      <c r="D3243" s="43">
        <v>43153</v>
      </c>
      <c r="E3243" s="39" t="s">
        <v>35</v>
      </c>
      <c r="F3243" s="39" t="s">
        <v>44</v>
      </c>
      <c r="G3243" s="39" t="s">
        <v>275</v>
      </c>
      <c r="H3243" s="39" t="s">
        <v>2653</v>
      </c>
      <c r="I3243" s="39" t="s">
        <v>99</v>
      </c>
      <c r="J3243" s="44">
        <v>-84</v>
      </c>
      <c r="K3243" s="39" t="s">
        <v>100</v>
      </c>
      <c r="L3243" s="39" t="s">
        <v>60</v>
      </c>
      <c r="M3243" s="39" t="str">
        <f>+VLOOKUP(C3243/1,Map!A:B,2,FALSE)</f>
        <v>Other Revenue - NSF Check Charge</v>
      </c>
      <c r="N3243" s="39" t="str">
        <f>+VLOOKUP(L3243/1,Map!E:G,3,FALSE)</f>
        <v>KY-CENTRAL</v>
      </c>
    </row>
    <row r="3244" spans="1:14" hidden="1">
      <c r="A3244" s="39" t="s">
        <v>95</v>
      </c>
      <c r="B3244" s="39" t="s">
        <v>96</v>
      </c>
      <c r="C3244" s="39" t="s">
        <v>74</v>
      </c>
      <c r="D3244" s="43">
        <v>43153</v>
      </c>
      <c r="E3244" s="39" t="s">
        <v>35</v>
      </c>
      <c r="F3244" s="39" t="s">
        <v>44</v>
      </c>
      <c r="G3244" s="39" t="s">
        <v>275</v>
      </c>
      <c r="H3244" s="39" t="s">
        <v>2654</v>
      </c>
      <c r="I3244" s="39" t="s">
        <v>99</v>
      </c>
      <c r="J3244" s="44">
        <v>-60</v>
      </c>
      <c r="K3244" s="39" t="s">
        <v>100</v>
      </c>
      <c r="L3244" s="39" t="s">
        <v>60</v>
      </c>
      <c r="M3244" s="39" t="str">
        <f>+VLOOKUP(C3244/1,Map!A:B,2,FALSE)</f>
        <v>Other Revenue - NSF Check Charge</v>
      </c>
      <c r="N3244" s="39" t="str">
        <f>+VLOOKUP(L3244/1,Map!E:G,3,FALSE)</f>
        <v>KY-CENTRAL</v>
      </c>
    </row>
    <row r="3245" spans="1:14" hidden="1">
      <c r="A3245" s="39" t="s">
        <v>95</v>
      </c>
      <c r="B3245" s="39" t="s">
        <v>96</v>
      </c>
      <c r="C3245" s="39" t="s">
        <v>74</v>
      </c>
      <c r="D3245" s="43">
        <v>43153</v>
      </c>
      <c r="E3245" s="39" t="s">
        <v>35</v>
      </c>
      <c r="F3245" s="39" t="s">
        <v>44</v>
      </c>
      <c r="G3245" s="39" t="s">
        <v>275</v>
      </c>
      <c r="H3245" s="39" t="s">
        <v>2655</v>
      </c>
      <c r="I3245" s="39" t="s">
        <v>99</v>
      </c>
      <c r="J3245" s="44">
        <v>-48</v>
      </c>
      <c r="K3245" s="39" t="s">
        <v>100</v>
      </c>
      <c r="L3245" s="39" t="s">
        <v>60</v>
      </c>
      <c r="M3245" s="39" t="str">
        <f>+VLOOKUP(C3245/1,Map!A:B,2,FALSE)</f>
        <v>Other Revenue - NSF Check Charge</v>
      </c>
      <c r="N3245" s="39" t="str">
        <f>+VLOOKUP(L3245/1,Map!E:G,3,FALSE)</f>
        <v>KY-CENTRAL</v>
      </c>
    </row>
    <row r="3246" spans="1:14" hidden="1">
      <c r="A3246" s="39" t="s">
        <v>95</v>
      </c>
      <c r="B3246" s="39" t="s">
        <v>96</v>
      </c>
      <c r="C3246" s="39" t="s">
        <v>74</v>
      </c>
      <c r="D3246" s="43">
        <v>43154</v>
      </c>
      <c r="E3246" s="39" t="s">
        <v>35</v>
      </c>
      <c r="F3246" s="39" t="s">
        <v>44</v>
      </c>
      <c r="G3246" s="39" t="s">
        <v>275</v>
      </c>
      <c r="H3246" s="39" t="s">
        <v>2656</v>
      </c>
      <c r="I3246" s="39" t="s">
        <v>99</v>
      </c>
      <c r="J3246" s="44">
        <v>-48</v>
      </c>
      <c r="K3246" s="39" t="s">
        <v>100</v>
      </c>
      <c r="L3246" s="39" t="s">
        <v>60</v>
      </c>
      <c r="M3246" s="39" t="str">
        <f>+VLOOKUP(C3246/1,Map!A:B,2,FALSE)</f>
        <v>Other Revenue - NSF Check Charge</v>
      </c>
      <c r="N3246" s="39" t="str">
        <f>+VLOOKUP(L3246/1,Map!E:G,3,FALSE)</f>
        <v>KY-CENTRAL</v>
      </c>
    </row>
    <row r="3247" spans="1:14" hidden="1">
      <c r="A3247" s="39" t="s">
        <v>95</v>
      </c>
      <c r="B3247" s="39" t="s">
        <v>96</v>
      </c>
      <c r="C3247" s="39" t="s">
        <v>74</v>
      </c>
      <c r="D3247" s="43">
        <v>43154</v>
      </c>
      <c r="E3247" s="39" t="s">
        <v>35</v>
      </c>
      <c r="F3247" s="39" t="s">
        <v>44</v>
      </c>
      <c r="G3247" s="39" t="s">
        <v>275</v>
      </c>
      <c r="H3247" s="39" t="s">
        <v>2657</v>
      </c>
      <c r="I3247" s="39" t="s">
        <v>99</v>
      </c>
      <c r="J3247" s="44">
        <v>-12</v>
      </c>
      <c r="K3247" s="39" t="s">
        <v>100</v>
      </c>
      <c r="L3247" s="39" t="s">
        <v>60</v>
      </c>
      <c r="M3247" s="39" t="str">
        <f>+VLOOKUP(C3247/1,Map!A:B,2,FALSE)</f>
        <v>Other Revenue - NSF Check Charge</v>
      </c>
      <c r="N3247" s="39" t="str">
        <f>+VLOOKUP(L3247/1,Map!E:G,3,FALSE)</f>
        <v>KY-CENTRAL</v>
      </c>
    </row>
    <row r="3248" spans="1:14" hidden="1">
      <c r="A3248" s="39" t="s">
        <v>95</v>
      </c>
      <c r="B3248" s="39" t="s">
        <v>96</v>
      </c>
      <c r="C3248" s="39" t="s">
        <v>74</v>
      </c>
      <c r="D3248" s="43">
        <v>43154</v>
      </c>
      <c r="E3248" s="39" t="s">
        <v>35</v>
      </c>
      <c r="F3248" s="39" t="s">
        <v>44</v>
      </c>
      <c r="G3248" s="39" t="s">
        <v>275</v>
      </c>
      <c r="H3248" s="39" t="s">
        <v>2658</v>
      </c>
      <c r="I3248" s="39" t="s">
        <v>99</v>
      </c>
      <c r="J3248" s="44">
        <v>-24</v>
      </c>
      <c r="K3248" s="39" t="s">
        <v>100</v>
      </c>
      <c r="L3248" s="39" t="s">
        <v>60</v>
      </c>
      <c r="M3248" s="39" t="str">
        <f>+VLOOKUP(C3248/1,Map!A:B,2,FALSE)</f>
        <v>Other Revenue - NSF Check Charge</v>
      </c>
      <c r="N3248" s="39" t="str">
        <f>+VLOOKUP(L3248/1,Map!E:G,3,FALSE)</f>
        <v>KY-CENTRAL</v>
      </c>
    </row>
    <row r="3249" spans="1:14" hidden="1">
      <c r="A3249" s="39" t="s">
        <v>95</v>
      </c>
      <c r="B3249" s="39" t="s">
        <v>96</v>
      </c>
      <c r="C3249" s="39" t="s">
        <v>74</v>
      </c>
      <c r="D3249" s="43">
        <v>43154</v>
      </c>
      <c r="E3249" s="39" t="s">
        <v>35</v>
      </c>
      <c r="F3249" s="39" t="s">
        <v>44</v>
      </c>
      <c r="G3249" s="39" t="s">
        <v>275</v>
      </c>
      <c r="H3249" s="39" t="s">
        <v>2659</v>
      </c>
      <c r="I3249" s="39" t="s">
        <v>99</v>
      </c>
      <c r="J3249" s="44">
        <v>-108</v>
      </c>
      <c r="K3249" s="39" t="s">
        <v>100</v>
      </c>
      <c r="L3249" s="39" t="s">
        <v>60</v>
      </c>
      <c r="M3249" s="39" t="str">
        <f>+VLOOKUP(C3249/1,Map!A:B,2,FALSE)</f>
        <v>Other Revenue - NSF Check Charge</v>
      </c>
      <c r="N3249" s="39" t="str">
        <f>+VLOOKUP(L3249/1,Map!E:G,3,FALSE)</f>
        <v>KY-CENTRAL</v>
      </c>
    </row>
    <row r="3250" spans="1:14" hidden="1">
      <c r="A3250" s="39" t="s">
        <v>95</v>
      </c>
      <c r="B3250" s="39" t="s">
        <v>96</v>
      </c>
      <c r="C3250" s="39" t="s">
        <v>74</v>
      </c>
      <c r="D3250" s="43">
        <v>43157</v>
      </c>
      <c r="E3250" s="39" t="s">
        <v>35</v>
      </c>
      <c r="F3250" s="39" t="s">
        <v>44</v>
      </c>
      <c r="G3250" s="39" t="s">
        <v>275</v>
      </c>
      <c r="H3250" s="39" t="s">
        <v>2660</v>
      </c>
      <c r="I3250" s="39" t="s">
        <v>99</v>
      </c>
      <c r="J3250" s="44">
        <v>-36</v>
      </c>
      <c r="K3250" s="39" t="s">
        <v>100</v>
      </c>
      <c r="L3250" s="39" t="s">
        <v>60</v>
      </c>
      <c r="M3250" s="39" t="str">
        <f>+VLOOKUP(C3250/1,Map!A:B,2,FALSE)</f>
        <v>Other Revenue - NSF Check Charge</v>
      </c>
      <c r="N3250" s="39" t="str">
        <f>+VLOOKUP(L3250/1,Map!E:G,3,FALSE)</f>
        <v>KY-CENTRAL</v>
      </c>
    </row>
    <row r="3251" spans="1:14" hidden="1">
      <c r="A3251" s="39" t="s">
        <v>95</v>
      </c>
      <c r="B3251" s="39" t="s">
        <v>96</v>
      </c>
      <c r="C3251" s="39" t="s">
        <v>74</v>
      </c>
      <c r="D3251" s="43">
        <v>43156</v>
      </c>
      <c r="E3251" s="39" t="s">
        <v>35</v>
      </c>
      <c r="F3251" s="39" t="s">
        <v>44</v>
      </c>
      <c r="G3251" s="39" t="s">
        <v>275</v>
      </c>
      <c r="H3251" s="39" t="s">
        <v>2661</v>
      </c>
      <c r="I3251" s="39" t="s">
        <v>99</v>
      </c>
      <c r="J3251" s="44">
        <v>-156</v>
      </c>
      <c r="K3251" s="39" t="s">
        <v>100</v>
      </c>
      <c r="L3251" s="39" t="s">
        <v>60</v>
      </c>
      <c r="M3251" s="39" t="str">
        <f>+VLOOKUP(C3251/1,Map!A:B,2,FALSE)</f>
        <v>Other Revenue - NSF Check Charge</v>
      </c>
      <c r="N3251" s="39" t="str">
        <f>+VLOOKUP(L3251/1,Map!E:G,3,FALSE)</f>
        <v>KY-CENTRAL</v>
      </c>
    </row>
    <row r="3252" spans="1:14" hidden="1">
      <c r="A3252" s="39" t="s">
        <v>95</v>
      </c>
      <c r="B3252" s="39" t="s">
        <v>96</v>
      </c>
      <c r="C3252" s="39" t="s">
        <v>74</v>
      </c>
      <c r="D3252" s="43">
        <v>43157</v>
      </c>
      <c r="E3252" s="39" t="s">
        <v>35</v>
      </c>
      <c r="F3252" s="39" t="s">
        <v>44</v>
      </c>
      <c r="G3252" s="39" t="s">
        <v>275</v>
      </c>
      <c r="H3252" s="39" t="s">
        <v>2662</v>
      </c>
      <c r="I3252" s="39" t="s">
        <v>99</v>
      </c>
      <c r="J3252" s="44">
        <v>-12</v>
      </c>
      <c r="K3252" s="39" t="s">
        <v>100</v>
      </c>
      <c r="L3252" s="39" t="s">
        <v>60</v>
      </c>
      <c r="M3252" s="39" t="str">
        <f>+VLOOKUP(C3252/1,Map!A:B,2,FALSE)</f>
        <v>Other Revenue - NSF Check Charge</v>
      </c>
      <c r="N3252" s="39" t="str">
        <f>+VLOOKUP(L3252/1,Map!E:G,3,FALSE)</f>
        <v>KY-CENTRAL</v>
      </c>
    </row>
    <row r="3253" spans="1:14" hidden="1">
      <c r="A3253" s="39" t="s">
        <v>95</v>
      </c>
      <c r="B3253" s="39" t="s">
        <v>96</v>
      </c>
      <c r="C3253" s="39" t="s">
        <v>74</v>
      </c>
      <c r="D3253" s="43">
        <v>43157</v>
      </c>
      <c r="E3253" s="39" t="s">
        <v>35</v>
      </c>
      <c r="F3253" s="39" t="s">
        <v>44</v>
      </c>
      <c r="G3253" s="39" t="s">
        <v>275</v>
      </c>
      <c r="H3253" s="39" t="s">
        <v>2663</v>
      </c>
      <c r="I3253" s="39" t="s">
        <v>99</v>
      </c>
      <c r="J3253" s="44">
        <v>-96</v>
      </c>
      <c r="K3253" s="39" t="s">
        <v>100</v>
      </c>
      <c r="L3253" s="39" t="s">
        <v>60</v>
      </c>
      <c r="M3253" s="39" t="str">
        <f>+VLOOKUP(C3253/1,Map!A:B,2,FALSE)</f>
        <v>Other Revenue - NSF Check Charge</v>
      </c>
      <c r="N3253" s="39" t="str">
        <f>+VLOOKUP(L3253/1,Map!E:G,3,FALSE)</f>
        <v>KY-CENTRAL</v>
      </c>
    </row>
    <row r="3254" spans="1:14" hidden="1">
      <c r="A3254" s="39" t="s">
        <v>95</v>
      </c>
      <c r="B3254" s="39" t="s">
        <v>96</v>
      </c>
      <c r="C3254" s="39" t="s">
        <v>74</v>
      </c>
      <c r="D3254" s="43">
        <v>43158</v>
      </c>
      <c r="E3254" s="39" t="s">
        <v>35</v>
      </c>
      <c r="F3254" s="39" t="s">
        <v>44</v>
      </c>
      <c r="G3254" s="39" t="s">
        <v>275</v>
      </c>
      <c r="H3254" s="39" t="s">
        <v>1150</v>
      </c>
      <c r="I3254" s="39" t="s">
        <v>244</v>
      </c>
      <c r="J3254" s="44">
        <v>12</v>
      </c>
      <c r="K3254" s="39" t="s">
        <v>100</v>
      </c>
      <c r="L3254" s="39" t="s">
        <v>60</v>
      </c>
      <c r="M3254" s="39" t="str">
        <f>+VLOOKUP(C3254/1,Map!A:B,2,FALSE)</f>
        <v>Other Revenue - NSF Check Charge</v>
      </c>
      <c r="N3254" s="39" t="str">
        <f>+VLOOKUP(L3254/1,Map!E:G,3,FALSE)</f>
        <v>KY-CENTRAL</v>
      </c>
    </row>
    <row r="3255" spans="1:14" hidden="1">
      <c r="A3255" s="39" t="s">
        <v>95</v>
      </c>
      <c r="B3255" s="39" t="s">
        <v>96</v>
      </c>
      <c r="C3255" s="39" t="s">
        <v>74</v>
      </c>
      <c r="D3255" s="43">
        <v>43158</v>
      </c>
      <c r="E3255" s="39" t="s">
        <v>35</v>
      </c>
      <c r="F3255" s="39" t="s">
        <v>44</v>
      </c>
      <c r="G3255" s="39" t="s">
        <v>275</v>
      </c>
      <c r="H3255" s="39" t="s">
        <v>2664</v>
      </c>
      <c r="I3255" s="39" t="s">
        <v>99</v>
      </c>
      <c r="J3255" s="44">
        <v>-12</v>
      </c>
      <c r="K3255" s="39" t="s">
        <v>100</v>
      </c>
      <c r="L3255" s="39" t="s">
        <v>60</v>
      </c>
      <c r="M3255" s="39" t="str">
        <f>+VLOOKUP(C3255/1,Map!A:B,2,FALSE)</f>
        <v>Other Revenue - NSF Check Charge</v>
      </c>
      <c r="N3255" s="39" t="str">
        <f>+VLOOKUP(L3255/1,Map!E:G,3,FALSE)</f>
        <v>KY-CENTRAL</v>
      </c>
    </row>
    <row r="3256" spans="1:14" hidden="1">
      <c r="A3256" s="39" t="s">
        <v>95</v>
      </c>
      <c r="B3256" s="39" t="s">
        <v>96</v>
      </c>
      <c r="C3256" s="39" t="s">
        <v>74</v>
      </c>
      <c r="D3256" s="43">
        <v>43158</v>
      </c>
      <c r="E3256" s="39" t="s">
        <v>35</v>
      </c>
      <c r="F3256" s="39" t="s">
        <v>44</v>
      </c>
      <c r="G3256" s="39" t="s">
        <v>275</v>
      </c>
      <c r="H3256" s="39" t="s">
        <v>2665</v>
      </c>
      <c r="I3256" s="39" t="s">
        <v>99</v>
      </c>
      <c r="J3256" s="44">
        <v>-24</v>
      </c>
      <c r="K3256" s="39" t="s">
        <v>100</v>
      </c>
      <c r="L3256" s="39" t="s">
        <v>60</v>
      </c>
      <c r="M3256" s="39" t="str">
        <f>+VLOOKUP(C3256/1,Map!A:B,2,FALSE)</f>
        <v>Other Revenue - NSF Check Charge</v>
      </c>
      <c r="N3256" s="39" t="str">
        <f>+VLOOKUP(L3256/1,Map!E:G,3,FALSE)</f>
        <v>KY-CENTRAL</v>
      </c>
    </row>
    <row r="3257" spans="1:14" hidden="1">
      <c r="A3257" s="39" t="s">
        <v>95</v>
      </c>
      <c r="B3257" s="39" t="s">
        <v>96</v>
      </c>
      <c r="C3257" s="39" t="s">
        <v>74</v>
      </c>
      <c r="D3257" s="43">
        <v>43158</v>
      </c>
      <c r="E3257" s="39" t="s">
        <v>35</v>
      </c>
      <c r="F3257" s="39" t="s">
        <v>44</v>
      </c>
      <c r="G3257" s="39" t="s">
        <v>275</v>
      </c>
      <c r="H3257" s="39" t="s">
        <v>2666</v>
      </c>
      <c r="I3257" s="39" t="s">
        <v>99</v>
      </c>
      <c r="J3257" s="44">
        <v>-12</v>
      </c>
      <c r="K3257" s="39" t="s">
        <v>100</v>
      </c>
      <c r="L3257" s="39" t="s">
        <v>60</v>
      </c>
      <c r="M3257" s="39" t="str">
        <f>+VLOOKUP(C3257/1,Map!A:B,2,FALSE)</f>
        <v>Other Revenue - NSF Check Charge</v>
      </c>
      <c r="N3257" s="39" t="str">
        <f>+VLOOKUP(L3257/1,Map!E:G,3,FALSE)</f>
        <v>KY-CENTRAL</v>
      </c>
    </row>
    <row r="3258" spans="1:14" hidden="1">
      <c r="A3258" s="39" t="s">
        <v>95</v>
      </c>
      <c r="B3258" s="39" t="s">
        <v>96</v>
      </c>
      <c r="C3258" s="39" t="s">
        <v>74</v>
      </c>
      <c r="D3258" s="43">
        <v>43158</v>
      </c>
      <c r="E3258" s="39" t="s">
        <v>35</v>
      </c>
      <c r="F3258" s="39" t="s">
        <v>44</v>
      </c>
      <c r="G3258" s="39" t="s">
        <v>275</v>
      </c>
      <c r="H3258" s="39" t="s">
        <v>2666</v>
      </c>
      <c r="I3258" s="39" t="s">
        <v>99</v>
      </c>
      <c r="J3258" s="44">
        <v>-12</v>
      </c>
      <c r="K3258" s="39" t="s">
        <v>100</v>
      </c>
      <c r="L3258" s="39" t="s">
        <v>64</v>
      </c>
      <c r="M3258" s="39" t="str">
        <f>+VLOOKUP(C3258/1,Map!A:B,2,FALSE)</f>
        <v>Other Revenue - NSF Check Charge</v>
      </c>
      <c r="N3258" s="39" t="str">
        <f>+VLOOKUP(L3258/1,Map!E:G,3,FALSE)</f>
        <v>KY-NORTH</v>
      </c>
    </row>
    <row r="3259" spans="1:14" hidden="1">
      <c r="A3259" s="39" t="s">
        <v>95</v>
      </c>
      <c r="B3259" s="39" t="s">
        <v>96</v>
      </c>
      <c r="C3259" s="39" t="s">
        <v>74</v>
      </c>
      <c r="D3259" s="43">
        <v>43158</v>
      </c>
      <c r="E3259" s="39" t="s">
        <v>35</v>
      </c>
      <c r="F3259" s="39" t="s">
        <v>44</v>
      </c>
      <c r="G3259" s="39" t="s">
        <v>275</v>
      </c>
      <c r="H3259" s="39" t="s">
        <v>2667</v>
      </c>
      <c r="I3259" s="39" t="s">
        <v>99</v>
      </c>
      <c r="J3259" s="44">
        <v>-12</v>
      </c>
      <c r="K3259" s="39" t="s">
        <v>100</v>
      </c>
      <c r="L3259" s="39" t="s">
        <v>60</v>
      </c>
      <c r="M3259" s="39" t="str">
        <f>+VLOOKUP(C3259/1,Map!A:B,2,FALSE)</f>
        <v>Other Revenue - NSF Check Charge</v>
      </c>
      <c r="N3259" s="39" t="str">
        <f>+VLOOKUP(L3259/1,Map!E:G,3,FALSE)</f>
        <v>KY-CENTRAL</v>
      </c>
    </row>
    <row r="3260" spans="1:14" hidden="1">
      <c r="A3260" s="39" t="s">
        <v>95</v>
      </c>
      <c r="B3260" s="39" t="s">
        <v>96</v>
      </c>
      <c r="C3260" s="39" t="s">
        <v>74</v>
      </c>
      <c r="D3260" s="43">
        <v>43159</v>
      </c>
      <c r="E3260" s="39" t="s">
        <v>35</v>
      </c>
      <c r="F3260" s="39" t="s">
        <v>44</v>
      </c>
      <c r="G3260" s="39" t="s">
        <v>275</v>
      </c>
      <c r="H3260" s="39" t="s">
        <v>2668</v>
      </c>
      <c r="I3260" s="39" t="s">
        <v>99</v>
      </c>
      <c r="J3260" s="44">
        <v>-12</v>
      </c>
      <c r="K3260" s="39" t="s">
        <v>100</v>
      </c>
      <c r="L3260" s="39" t="s">
        <v>60</v>
      </c>
      <c r="M3260" s="39" t="str">
        <f>+VLOOKUP(C3260/1,Map!A:B,2,FALSE)</f>
        <v>Other Revenue - NSF Check Charge</v>
      </c>
      <c r="N3260" s="39" t="str">
        <f>+VLOOKUP(L3260/1,Map!E:G,3,FALSE)</f>
        <v>KY-CENTRAL</v>
      </c>
    </row>
    <row r="3261" spans="1:14" hidden="1">
      <c r="A3261" s="39" t="s">
        <v>95</v>
      </c>
      <c r="B3261" s="39" t="s">
        <v>96</v>
      </c>
      <c r="C3261" s="39" t="s">
        <v>74</v>
      </c>
      <c r="D3261" s="43">
        <v>43159</v>
      </c>
      <c r="E3261" s="39" t="s">
        <v>35</v>
      </c>
      <c r="F3261" s="39" t="s">
        <v>44</v>
      </c>
      <c r="G3261" s="39" t="s">
        <v>275</v>
      </c>
      <c r="H3261" s="39" t="s">
        <v>2669</v>
      </c>
      <c r="I3261" s="39" t="s">
        <v>99</v>
      </c>
      <c r="J3261" s="44">
        <v>-24</v>
      </c>
      <c r="K3261" s="39" t="s">
        <v>100</v>
      </c>
      <c r="L3261" s="39" t="s">
        <v>60</v>
      </c>
      <c r="M3261" s="39" t="str">
        <f>+VLOOKUP(C3261/1,Map!A:B,2,FALSE)</f>
        <v>Other Revenue - NSF Check Charge</v>
      </c>
      <c r="N3261" s="39" t="str">
        <f>+VLOOKUP(L3261/1,Map!E:G,3,FALSE)</f>
        <v>KY-CENTRAL</v>
      </c>
    </row>
    <row r="3262" spans="1:14" hidden="1">
      <c r="A3262" s="39" t="s">
        <v>95</v>
      </c>
      <c r="B3262" s="39" t="s">
        <v>96</v>
      </c>
      <c r="C3262" s="39" t="s">
        <v>74</v>
      </c>
      <c r="D3262" s="43">
        <v>43159</v>
      </c>
      <c r="E3262" s="39" t="s">
        <v>35</v>
      </c>
      <c r="F3262" s="39" t="s">
        <v>44</v>
      </c>
      <c r="G3262" s="39" t="s">
        <v>275</v>
      </c>
      <c r="H3262" s="39" t="s">
        <v>2670</v>
      </c>
      <c r="I3262" s="39" t="s">
        <v>99</v>
      </c>
      <c r="J3262" s="44">
        <v>-12</v>
      </c>
      <c r="K3262" s="39" t="s">
        <v>100</v>
      </c>
      <c r="L3262" s="39" t="s">
        <v>60</v>
      </c>
      <c r="M3262" s="39" t="str">
        <f>+VLOOKUP(C3262/1,Map!A:B,2,FALSE)</f>
        <v>Other Revenue - NSF Check Charge</v>
      </c>
      <c r="N3262" s="39" t="str">
        <f>+VLOOKUP(L3262/1,Map!E:G,3,FALSE)</f>
        <v>KY-CENTRAL</v>
      </c>
    </row>
    <row r="3263" spans="1:14" hidden="1">
      <c r="A3263" s="39" t="s">
        <v>95</v>
      </c>
      <c r="B3263" s="39" t="s">
        <v>96</v>
      </c>
      <c r="C3263" s="39" t="s">
        <v>74</v>
      </c>
      <c r="D3263" s="43">
        <v>43160</v>
      </c>
      <c r="E3263" s="39" t="s">
        <v>35</v>
      </c>
      <c r="F3263" s="39" t="s">
        <v>45</v>
      </c>
      <c r="G3263" s="39" t="s">
        <v>275</v>
      </c>
      <c r="H3263" s="39" t="s">
        <v>2671</v>
      </c>
      <c r="I3263" s="39" t="s">
        <v>99</v>
      </c>
      <c r="J3263" s="44">
        <v>-48</v>
      </c>
      <c r="K3263" s="39" t="s">
        <v>100</v>
      </c>
      <c r="L3263" s="39" t="s">
        <v>60</v>
      </c>
      <c r="M3263" s="39" t="str">
        <f>+VLOOKUP(C3263/1,Map!A:B,2,FALSE)</f>
        <v>Other Revenue - NSF Check Charge</v>
      </c>
      <c r="N3263" s="39" t="str">
        <f>+VLOOKUP(L3263/1,Map!E:G,3,FALSE)</f>
        <v>KY-CENTRAL</v>
      </c>
    </row>
    <row r="3264" spans="1:14" hidden="1">
      <c r="A3264" s="39" t="s">
        <v>95</v>
      </c>
      <c r="B3264" s="39" t="s">
        <v>96</v>
      </c>
      <c r="C3264" s="39" t="s">
        <v>74</v>
      </c>
      <c r="D3264" s="43">
        <v>43160</v>
      </c>
      <c r="E3264" s="39" t="s">
        <v>35</v>
      </c>
      <c r="F3264" s="39" t="s">
        <v>45</v>
      </c>
      <c r="G3264" s="39" t="s">
        <v>275</v>
      </c>
      <c r="H3264" s="39" t="s">
        <v>2672</v>
      </c>
      <c r="I3264" s="39" t="s">
        <v>99</v>
      </c>
      <c r="J3264" s="44">
        <v>-24</v>
      </c>
      <c r="K3264" s="39" t="s">
        <v>100</v>
      </c>
      <c r="L3264" s="39" t="s">
        <v>60</v>
      </c>
      <c r="M3264" s="39" t="str">
        <f>+VLOOKUP(C3264/1,Map!A:B,2,FALSE)</f>
        <v>Other Revenue - NSF Check Charge</v>
      </c>
      <c r="N3264" s="39" t="str">
        <f>+VLOOKUP(L3264/1,Map!E:G,3,FALSE)</f>
        <v>KY-CENTRAL</v>
      </c>
    </row>
    <row r="3265" spans="1:14" hidden="1">
      <c r="A3265" s="39" t="s">
        <v>95</v>
      </c>
      <c r="B3265" s="39" t="s">
        <v>96</v>
      </c>
      <c r="C3265" s="39" t="s">
        <v>74</v>
      </c>
      <c r="D3265" s="43">
        <v>43160</v>
      </c>
      <c r="E3265" s="39" t="s">
        <v>35</v>
      </c>
      <c r="F3265" s="39" t="s">
        <v>45</v>
      </c>
      <c r="G3265" s="39" t="s">
        <v>275</v>
      </c>
      <c r="H3265" s="39" t="s">
        <v>2673</v>
      </c>
      <c r="I3265" s="39" t="s">
        <v>99</v>
      </c>
      <c r="J3265" s="44">
        <v>-12</v>
      </c>
      <c r="K3265" s="39" t="s">
        <v>100</v>
      </c>
      <c r="L3265" s="39" t="s">
        <v>60</v>
      </c>
      <c r="M3265" s="39" t="str">
        <f>+VLOOKUP(C3265/1,Map!A:B,2,FALSE)</f>
        <v>Other Revenue - NSF Check Charge</v>
      </c>
      <c r="N3265" s="39" t="str">
        <f>+VLOOKUP(L3265/1,Map!E:G,3,FALSE)</f>
        <v>KY-CENTRAL</v>
      </c>
    </row>
    <row r="3266" spans="1:14" hidden="1">
      <c r="A3266" s="39" t="s">
        <v>95</v>
      </c>
      <c r="B3266" s="39" t="s">
        <v>96</v>
      </c>
      <c r="C3266" s="39" t="s">
        <v>74</v>
      </c>
      <c r="D3266" s="43">
        <v>43160</v>
      </c>
      <c r="E3266" s="39" t="s">
        <v>35</v>
      </c>
      <c r="F3266" s="39" t="s">
        <v>45</v>
      </c>
      <c r="G3266" s="39" t="s">
        <v>275</v>
      </c>
      <c r="H3266" s="39" t="s">
        <v>2674</v>
      </c>
      <c r="I3266" s="39" t="s">
        <v>99</v>
      </c>
      <c r="J3266" s="44">
        <v>-48</v>
      </c>
      <c r="K3266" s="39" t="s">
        <v>100</v>
      </c>
      <c r="L3266" s="39" t="s">
        <v>60</v>
      </c>
      <c r="M3266" s="39" t="str">
        <f>+VLOOKUP(C3266/1,Map!A:B,2,FALSE)</f>
        <v>Other Revenue - NSF Check Charge</v>
      </c>
      <c r="N3266" s="39" t="str">
        <f>+VLOOKUP(L3266/1,Map!E:G,3,FALSE)</f>
        <v>KY-CENTRAL</v>
      </c>
    </row>
    <row r="3267" spans="1:14" hidden="1">
      <c r="A3267" s="39" t="s">
        <v>95</v>
      </c>
      <c r="B3267" s="39" t="s">
        <v>96</v>
      </c>
      <c r="C3267" s="39" t="s">
        <v>74</v>
      </c>
      <c r="D3267" s="43">
        <v>43160</v>
      </c>
      <c r="E3267" s="39" t="s">
        <v>35</v>
      </c>
      <c r="F3267" s="39" t="s">
        <v>45</v>
      </c>
      <c r="G3267" s="39" t="s">
        <v>275</v>
      </c>
      <c r="H3267" s="39" t="s">
        <v>2675</v>
      </c>
      <c r="I3267" s="39" t="s">
        <v>99</v>
      </c>
      <c r="J3267" s="44">
        <v>-12</v>
      </c>
      <c r="K3267" s="39" t="s">
        <v>100</v>
      </c>
      <c r="L3267" s="39" t="s">
        <v>60</v>
      </c>
      <c r="M3267" s="39" t="str">
        <f>+VLOOKUP(C3267/1,Map!A:B,2,FALSE)</f>
        <v>Other Revenue - NSF Check Charge</v>
      </c>
      <c r="N3267" s="39" t="str">
        <f>+VLOOKUP(L3267/1,Map!E:G,3,FALSE)</f>
        <v>KY-CENTRAL</v>
      </c>
    </row>
    <row r="3268" spans="1:14" hidden="1">
      <c r="A3268" s="39" t="s">
        <v>95</v>
      </c>
      <c r="B3268" s="39" t="s">
        <v>96</v>
      </c>
      <c r="C3268" s="39" t="s">
        <v>74</v>
      </c>
      <c r="D3268" s="43">
        <v>43160</v>
      </c>
      <c r="E3268" s="39" t="s">
        <v>35</v>
      </c>
      <c r="F3268" s="39" t="s">
        <v>45</v>
      </c>
      <c r="G3268" s="39" t="s">
        <v>275</v>
      </c>
      <c r="H3268" s="39" t="s">
        <v>2676</v>
      </c>
      <c r="I3268" s="39" t="s">
        <v>99</v>
      </c>
      <c r="J3268" s="44">
        <v>-84</v>
      </c>
      <c r="K3268" s="39" t="s">
        <v>100</v>
      </c>
      <c r="L3268" s="39" t="s">
        <v>60</v>
      </c>
      <c r="M3268" s="39" t="str">
        <f>+VLOOKUP(C3268/1,Map!A:B,2,FALSE)</f>
        <v>Other Revenue - NSF Check Charge</v>
      </c>
      <c r="N3268" s="39" t="str">
        <f>+VLOOKUP(L3268/1,Map!E:G,3,FALSE)</f>
        <v>KY-CENTRAL</v>
      </c>
    </row>
    <row r="3269" spans="1:14" hidden="1">
      <c r="A3269" s="39" t="s">
        <v>95</v>
      </c>
      <c r="B3269" s="39" t="s">
        <v>96</v>
      </c>
      <c r="C3269" s="39" t="s">
        <v>74</v>
      </c>
      <c r="D3269" s="43">
        <v>43161</v>
      </c>
      <c r="E3269" s="39" t="s">
        <v>35</v>
      </c>
      <c r="F3269" s="39" t="s">
        <v>45</v>
      </c>
      <c r="G3269" s="39" t="s">
        <v>275</v>
      </c>
      <c r="H3269" s="39" t="s">
        <v>2677</v>
      </c>
      <c r="I3269" s="39" t="s">
        <v>99</v>
      </c>
      <c r="J3269" s="44">
        <v>-36</v>
      </c>
      <c r="K3269" s="39" t="s">
        <v>100</v>
      </c>
      <c r="L3269" s="39" t="s">
        <v>60</v>
      </c>
      <c r="M3269" s="39" t="str">
        <f>+VLOOKUP(C3269/1,Map!A:B,2,FALSE)</f>
        <v>Other Revenue - NSF Check Charge</v>
      </c>
      <c r="N3269" s="39" t="str">
        <f>+VLOOKUP(L3269/1,Map!E:G,3,FALSE)</f>
        <v>KY-CENTRAL</v>
      </c>
    </row>
    <row r="3270" spans="1:14" hidden="1">
      <c r="A3270" s="39" t="s">
        <v>95</v>
      </c>
      <c r="B3270" s="39" t="s">
        <v>96</v>
      </c>
      <c r="C3270" s="39" t="s">
        <v>74</v>
      </c>
      <c r="D3270" s="43">
        <v>43161</v>
      </c>
      <c r="E3270" s="39" t="s">
        <v>35</v>
      </c>
      <c r="F3270" s="39" t="s">
        <v>45</v>
      </c>
      <c r="G3270" s="39" t="s">
        <v>275</v>
      </c>
      <c r="H3270" s="39" t="s">
        <v>2678</v>
      </c>
      <c r="I3270" s="39" t="s">
        <v>99</v>
      </c>
      <c r="J3270" s="44">
        <v>-12</v>
      </c>
      <c r="K3270" s="39" t="s">
        <v>100</v>
      </c>
      <c r="L3270" s="39" t="s">
        <v>60</v>
      </c>
      <c r="M3270" s="39" t="str">
        <f>+VLOOKUP(C3270/1,Map!A:B,2,FALSE)</f>
        <v>Other Revenue - NSF Check Charge</v>
      </c>
      <c r="N3270" s="39" t="str">
        <f>+VLOOKUP(L3270/1,Map!E:G,3,FALSE)</f>
        <v>KY-CENTRAL</v>
      </c>
    </row>
    <row r="3271" spans="1:14" hidden="1">
      <c r="A3271" s="39" t="s">
        <v>95</v>
      </c>
      <c r="B3271" s="39" t="s">
        <v>96</v>
      </c>
      <c r="C3271" s="39" t="s">
        <v>74</v>
      </c>
      <c r="D3271" s="43">
        <v>43161</v>
      </c>
      <c r="E3271" s="39" t="s">
        <v>35</v>
      </c>
      <c r="F3271" s="39" t="s">
        <v>45</v>
      </c>
      <c r="G3271" s="39" t="s">
        <v>275</v>
      </c>
      <c r="H3271" s="39" t="s">
        <v>2679</v>
      </c>
      <c r="I3271" s="39" t="s">
        <v>99</v>
      </c>
      <c r="J3271" s="44">
        <v>-12</v>
      </c>
      <c r="K3271" s="39" t="s">
        <v>100</v>
      </c>
      <c r="L3271" s="39" t="s">
        <v>60</v>
      </c>
      <c r="M3271" s="39" t="str">
        <f>+VLOOKUP(C3271/1,Map!A:B,2,FALSE)</f>
        <v>Other Revenue - NSF Check Charge</v>
      </c>
      <c r="N3271" s="39" t="str">
        <f>+VLOOKUP(L3271/1,Map!E:G,3,FALSE)</f>
        <v>KY-CENTRAL</v>
      </c>
    </row>
    <row r="3272" spans="1:14" hidden="1">
      <c r="A3272" s="39" t="s">
        <v>95</v>
      </c>
      <c r="B3272" s="39" t="s">
        <v>96</v>
      </c>
      <c r="C3272" s="39" t="s">
        <v>74</v>
      </c>
      <c r="D3272" s="43">
        <v>43161</v>
      </c>
      <c r="E3272" s="39" t="s">
        <v>35</v>
      </c>
      <c r="F3272" s="39" t="s">
        <v>45</v>
      </c>
      <c r="G3272" s="39" t="s">
        <v>275</v>
      </c>
      <c r="H3272" s="39" t="s">
        <v>2680</v>
      </c>
      <c r="I3272" s="39" t="s">
        <v>99</v>
      </c>
      <c r="J3272" s="44">
        <v>-12</v>
      </c>
      <c r="K3272" s="39" t="s">
        <v>100</v>
      </c>
      <c r="L3272" s="39" t="s">
        <v>60</v>
      </c>
      <c r="M3272" s="39" t="str">
        <f>+VLOOKUP(C3272/1,Map!A:B,2,FALSE)</f>
        <v>Other Revenue - NSF Check Charge</v>
      </c>
      <c r="N3272" s="39" t="str">
        <f>+VLOOKUP(L3272/1,Map!E:G,3,FALSE)</f>
        <v>KY-CENTRAL</v>
      </c>
    </row>
    <row r="3273" spans="1:14" hidden="1">
      <c r="A3273" s="39" t="s">
        <v>95</v>
      </c>
      <c r="B3273" s="39" t="s">
        <v>96</v>
      </c>
      <c r="C3273" s="39" t="s">
        <v>74</v>
      </c>
      <c r="D3273" s="43">
        <v>43164</v>
      </c>
      <c r="E3273" s="39" t="s">
        <v>35</v>
      </c>
      <c r="F3273" s="39" t="s">
        <v>45</v>
      </c>
      <c r="G3273" s="39" t="s">
        <v>275</v>
      </c>
      <c r="H3273" s="39" t="s">
        <v>2681</v>
      </c>
      <c r="I3273" s="39" t="s">
        <v>99</v>
      </c>
      <c r="J3273" s="44">
        <v>-24</v>
      </c>
      <c r="K3273" s="39" t="s">
        <v>100</v>
      </c>
      <c r="L3273" s="39" t="s">
        <v>58</v>
      </c>
      <c r="M3273" s="39" t="str">
        <f>+VLOOKUP(C3273/1,Map!A:B,2,FALSE)</f>
        <v>Other Revenue - NSF Check Charge</v>
      </c>
      <c r="N3273" s="39" t="str">
        <f>+VLOOKUP(L3273/1,Map!E:G,3,FALSE)</f>
        <v>KY-CORPORATE</v>
      </c>
    </row>
    <row r="3274" spans="1:14" hidden="1">
      <c r="A3274" s="39" t="s">
        <v>95</v>
      </c>
      <c r="B3274" s="39" t="s">
        <v>96</v>
      </c>
      <c r="C3274" s="39" t="s">
        <v>74</v>
      </c>
      <c r="D3274" s="43">
        <v>43164</v>
      </c>
      <c r="E3274" s="39" t="s">
        <v>35</v>
      </c>
      <c r="F3274" s="39" t="s">
        <v>45</v>
      </c>
      <c r="G3274" s="39" t="s">
        <v>275</v>
      </c>
      <c r="H3274" s="39" t="s">
        <v>2682</v>
      </c>
      <c r="I3274" s="39" t="s">
        <v>99</v>
      </c>
      <c r="J3274" s="44">
        <v>-12</v>
      </c>
      <c r="K3274" s="39" t="s">
        <v>100</v>
      </c>
      <c r="L3274" s="39" t="s">
        <v>60</v>
      </c>
      <c r="M3274" s="39" t="str">
        <f>+VLOOKUP(C3274/1,Map!A:B,2,FALSE)</f>
        <v>Other Revenue - NSF Check Charge</v>
      </c>
      <c r="N3274" s="39" t="str">
        <f>+VLOOKUP(L3274/1,Map!E:G,3,FALSE)</f>
        <v>KY-CENTRAL</v>
      </c>
    </row>
    <row r="3275" spans="1:14" hidden="1">
      <c r="A3275" s="39" t="s">
        <v>95</v>
      </c>
      <c r="B3275" s="39" t="s">
        <v>96</v>
      </c>
      <c r="C3275" s="39" t="s">
        <v>74</v>
      </c>
      <c r="D3275" s="43">
        <v>43165</v>
      </c>
      <c r="E3275" s="39" t="s">
        <v>35</v>
      </c>
      <c r="F3275" s="39" t="s">
        <v>45</v>
      </c>
      <c r="G3275" s="39" t="s">
        <v>275</v>
      </c>
      <c r="H3275" s="39" t="s">
        <v>2683</v>
      </c>
      <c r="I3275" s="39" t="s">
        <v>99</v>
      </c>
      <c r="J3275" s="44">
        <v>-12</v>
      </c>
      <c r="K3275" s="39" t="s">
        <v>100</v>
      </c>
      <c r="L3275" s="39" t="s">
        <v>60</v>
      </c>
      <c r="M3275" s="39" t="str">
        <f>+VLOOKUP(C3275/1,Map!A:B,2,FALSE)</f>
        <v>Other Revenue - NSF Check Charge</v>
      </c>
      <c r="N3275" s="39" t="str">
        <f>+VLOOKUP(L3275/1,Map!E:G,3,FALSE)</f>
        <v>KY-CENTRAL</v>
      </c>
    </row>
    <row r="3276" spans="1:14" hidden="1">
      <c r="A3276" s="39" t="s">
        <v>95</v>
      </c>
      <c r="B3276" s="39" t="s">
        <v>96</v>
      </c>
      <c r="C3276" s="39" t="s">
        <v>74</v>
      </c>
      <c r="D3276" s="43">
        <v>43165</v>
      </c>
      <c r="E3276" s="39" t="s">
        <v>35</v>
      </c>
      <c r="F3276" s="39" t="s">
        <v>45</v>
      </c>
      <c r="G3276" s="39" t="s">
        <v>275</v>
      </c>
      <c r="H3276" s="39" t="s">
        <v>2683</v>
      </c>
      <c r="I3276" s="39" t="s">
        <v>99</v>
      </c>
      <c r="J3276" s="44">
        <v>-12</v>
      </c>
      <c r="K3276" s="39" t="s">
        <v>100</v>
      </c>
      <c r="L3276" s="39" t="s">
        <v>58</v>
      </c>
      <c r="M3276" s="39" t="str">
        <f>+VLOOKUP(C3276/1,Map!A:B,2,FALSE)</f>
        <v>Other Revenue - NSF Check Charge</v>
      </c>
      <c r="N3276" s="39" t="str">
        <f>+VLOOKUP(L3276/1,Map!E:G,3,FALSE)</f>
        <v>KY-CORPORATE</v>
      </c>
    </row>
    <row r="3277" spans="1:14" hidden="1">
      <c r="A3277" s="39" t="s">
        <v>95</v>
      </c>
      <c r="B3277" s="39" t="s">
        <v>96</v>
      </c>
      <c r="C3277" s="39" t="s">
        <v>74</v>
      </c>
      <c r="D3277" s="43">
        <v>43165</v>
      </c>
      <c r="E3277" s="39" t="s">
        <v>35</v>
      </c>
      <c r="F3277" s="39" t="s">
        <v>45</v>
      </c>
      <c r="G3277" s="39" t="s">
        <v>275</v>
      </c>
      <c r="H3277" s="39" t="s">
        <v>2684</v>
      </c>
      <c r="I3277" s="39" t="s">
        <v>99</v>
      </c>
      <c r="J3277" s="44">
        <v>-12</v>
      </c>
      <c r="K3277" s="39" t="s">
        <v>100</v>
      </c>
      <c r="L3277" s="39" t="s">
        <v>60</v>
      </c>
      <c r="M3277" s="39" t="str">
        <f>+VLOOKUP(C3277/1,Map!A:B,2,FALSE)</f>
        <v>Other Revenue - NSF Check Charge</v>
      </c>
      <c r="N3277" s="39" t="str">
        <f>+VLOOKUP(L3277/1,Map!E:G,3,FALSE)</f>
        <v>KY-CENTRAL</v>
      </c>
    </row>
    <row r="3278" spans="1:14" hidden="1">
      <c r="A3278" s="39" t="s">
        <v>95</v>
      </c>
      <c r="B3278" s="39" t="s">
        <v>96</v>
      </c>
      <c r="C3278" s="39" t="s">
        <v>74</v>
      </c>
      <c r="D3278" s="43">
        <v>43165</v>
      </c>
      <c r="E3278" s="39" t="s">
        <v>35</v>
      </c>
      <c r="F3278" s="39" t="s">
        <v>45</v>
      </c>
      <c r="G3278" s="39" t="s">
        <v>275</v>
      </c>
      <c r="H3278" s="39" t="s">
        <v>2685</v>
      </c>
      <c r="I3278" s="39" t="s">
        <v>99</v>
      </c>
      <c r="J3278" s="44">
        <v>-36</v>
      </c>
      <c r="K3278" s="39" t="s">
        <v>100</v>
      </c>
      <c r="L3278" s="39" t="s">
        <v>60</v>
      </c>
      <c r="M3278" s="39" t="str">
        <f>+VLOOKUP(C3278/1,Map!A:B,2,FALSE)</f>
        <v>Other Revenue - NSF Check Charge</v>
      </c>
      <c r="N3278" s="39" t="str">
        <f>+VLOOKUP(L3278/1,Map!E:G,3,FALSE)</f>
        <v>KY-CENTRAL</v>
      </c>
    </row>
    <row r="3279" spans="1:14" hidden="1">
      <c r="A3279" s="39" t="s">
        <v>95</v>
      </c>
      <c r="B3279" s="39" t="s">
        <v>96</v>
      </c>
      <c r="C3279" s="39" t="s">
        <v>74</v>
      </c>
      <c r="D3279" s="43">
        <v>43165</v>
      </c>
      <c r="E3279" s="39" t="s">
        <v>35</v>
      </c>
      <c r="F3279" s="39" t="s">
        <v>45</v>
      </c>
      <c r="G3279" s="39" t="s">
        <v>275</v>
      </c>
      <c r="H3279" s="39" t="s">
        <v>2686</v>
      </c>
      <c r="I3279" s="39" t="s">
        <v>99</v>
      </c>
      <c r="J3279" s="44">
        <v>-36</v>
      </c>
      <c r="K3279" s="39" t="s">
        <v>100</v>
      </c>
      <c r="L3279" s="39" t="s">
        <v>60</v>
      </c>
      <c r="M3279" s="39" t="str">
        <f>+VLOOKUP(C3279/1,Map!A:B,2,FALSE)</f>
        <v>Other Revenue - NSF Check Charge</v>
      </c>
      <c r="N3279" s="39" t="str">
        <f>+VLOOKUP(L3279/1,Map!E:G,3,FALSE)</f>
        <v>KY-CENTRAL</v>
      </c>
    </row>
    <row r="3280" spans="1:14" hidden="1">
      <c r="A3280" s="39" t="s">
        <v>95</v>
      </c>
      <c r="B3280" s="39" t="s">
        <v>96</v>
      </c>
      <c r="C3280" s="39" t="s">
        <v>74</v>
      </c>
      <c r="D3280" s="43">
        <v>43166</v>
      </c>
      <c r="E3280" s="39" t="s">
        <v>35</v>
      </c>
      <c r="F3280" s="39" t="s">
        <v>45</v>
      </c>
      <c r="G3280" s="39" t="s">
        <v>275</v>
      </c>
      <c r="H3280" s="39" t="s">
        <v>2687</v>
      </c>
      <c r="I3280" s="39" t="s">
        <v>99</v>
      </c>
      <c r="J3280" s="44">
        <v>-36</v>
      </c>
      <c r="K3280" s="39" t="s">
        <v>100</v>
      </c>
      <c r="L3280" s="39" t="s">
        <v>60</v>
      </c>
      <c r="M3280" s="39" t="str">
        <f>+VLOOKUP(C3280/1,Map!A:B,2,FALSE)</f>
        <v>Other Revenue - NSF Check Charge</v>
      </c>
      <c r="N3280" s="39" t="str">
        <f>+VLOOKUP(L3280/1,Map!E:G,3,FALSE)</f>
        <v>KY-CENTRAL</v>
      </c>
    </row>
    <row r="3281" spans="1:14" hidden="1">
      <c r="A3281" s="39" t="s">
        <v>95</v>
      </c>
      <c r="B3281" s="39" t="s">
        <v>96</v>
      </c>
      <c r="C3281" s="39" t="s">
        <v>74</v>
      </c>
      <c r="D3281" s="43">
        <v>43166</v>
      </c>
      <c r="E3281" s="39" t="s">
        <v>35</v>
      </c>
      <c r="F3281" s="39" t="s">
        <v>45</v>
      </c>
      <c r="G3281" s="39" t="s">
        <v>275</v>
      </c>
      <c r="H3281" s="39" t="s">
        <v>2688</v>
      </c>
      <c r="I3281" s="39" t="s">
        <v>99</v>
      </c>
      <c r="J3281" s="44">
        <v>-12</v>
      </c>
      <c r="K3281" s="39" t="s">
        <v>100</v>
      </c>
      <c r="L3281" s="39" t="s">
        <v>60</v>
      </c>
      <c r="M3281" s="39" t="str">
        <f>+VLOOKUP(C3281/1,Map!A:B,2,FALSE)</f>
        <v>Other Revenue - NSF Check Charge</v>
      </c>
      <c r="N3281" s="39" t="str">
        <f>+VLOOKUP(L3281/1,Map!E:G,3,FALSE)</f>
        <v>KY-CENTRAL</v>
      </c>
    </row>
    <row r="3282" spans="1:14" hidden="1">
      <c r="A3282" s="39" t="s">
        <v>95</v>
      </c>
      <c r="B3282" s="39" t="s">
        <v>96</v>
      </c>
      <c r="C3282" s="39" t="s">
        <v>74</v>
      </c>
      <c r="D3282" s="43">
        <v>43166</v>
      </c>
      <c r="E3282" s="39" t="s">
        <v>35</v>
      </c>
      <c r="F3282" s="39" t="s">
        <v>45</v>
      </c>
      <c r="G3282" s="39" t="s">
        <v>275</v>
      </c>
      <c r="H3282" s="39" t="s">
        <v>2689</v>
      </c>
      <c r="I3282" s="39" t="s">
        <v>99</v>
      </c>
      <c r="J3282" s="44">
        <v>-60</v>
      </c>
      <c r="K3282" s="39" t="s">
        <v>100</v>
      </c>
      <c r="L3282" s="39" t="s">
        <v>60</v>
      </c>
      <c r="M3282" s="39" t="str">
        <f>+VLOOKUP(C3282/1,Map!A:B,2,FALSE)</f>
        <v>Other Revenue - NSF Check Charge</v>
      </c>
      <c r="N3282" s="39" t="str">
        <f>+VLOOKUP(L3282/1,Map!E:G,3,FALSE)</f>
        <v>KY-CENTRAL</v>
      </c>
    </row>
    <row r="3283" spans="1:14" hidden="1">
      <c r="A3283" s="39" t="s">
        <v>95</v>
      </c>
      <c r="B3283" s="39" t="s">
        <v>96</v>
      </c>
      <c r="C3283" s="39" t="s">
        <v>74</v>
      </c>
      <c r="D3283" s="43">
        <v>43166</v>
      </c>
      <c r="E3283" s="39" t="s">
        <v>35</v>
      </c>
      <c r="F3283" s="39" t="s">
        <v>45</v>
      </c>
      <c r="G3283" s="39" t="s">
        <v>275</v>
      </c>
      <c r="H3283" s="39" t="s">
        <v>2690</v>
      </c>
      <c r="I3283" s="39" t="s">
        <v>99</v>
      </c>
      <c r="J3283" s="44">
        <v>-24</v>
      </c>
      <c r="K3283" s="39" t="s">
        <v>100</v>
      </c>
      <c r="L3283" s="39" t="s">
        <v>60</v>
      </c>
      <c r="M3283" s="39" t="str">
        <f>+VLOOKUP(C3283/1,Map!A:B,2,FALSE)</f>
        <v>Other Revenue - NSF Check Charge</v>
      </c>
      <c r="N3283" s="39" t="str">
        <f>+VLOOKUP(L3283/1,Map!E:G,3,FALSE)</f>
        <v>KY-CENTRAL</v>
      </c>
    </row>
    <row r="3284" spans="1:14" hidden="1">
      <c r="A3284" s="39" t="s">
        <v>95</v>
      </c>
      <c r="B3284" s="39" t="s">
        <v>96</v>
      </c>
      <c r="C3284" s="39" t="s">
        <v>74</v>
      </c>
      <c r="D3284" s="43">
        <v>43166</v>
      </c>
      <c r="E3284" s="39" t="s">
        <v>35</v>
      </c>
      <c r="F3284" s="39" t="s">
        <v>45</v>
      </c>
      <c r="G3284" s="39" t="s">
        <v>275</v>
      </c>
      <c r="H3284" s="39" t="s">
        <v>2690</v>
      </c>
      <c r="I3284" s="39" t="s">
        <v>99</v>
      </c>
      <c r="J3284" s="44">
        <v>-12</v>
      </c>
      <c r="K3284" s="39" t="s">
        <v>100</v>
      </c>
      <c r="L3284" s="39" t="s">
        <v>58</v>
      </c>
      <c r="M3284" s="39" t="str">
        <f>+VLOOKUP(C3284/1,Map!A:B,2,FALSE)</f>
        <v>Other Revenue - NSF Check Charge</v>
      </c>
      <c r="N3284" s="39" t="str">
        <f>+VLOOKUP(L3284/1,Map!E:G,3,FALSE)</f>
        <v>KY-CORPORATE</v>
      </c>
    </row>
    <row r="3285" spans="1:14" hidden="1">
      <c r="A3285" s="39" t="s">
        <v>95</v>
      </c>
      <c r="B3285" s="39" t="s">
        <v>96</v>
      </c>
      <c r="C3285" s="39" t="s">
        <v>74</v>
      </c>
      <c r="D3285" s="43">
        <v>43166</v>
      </c>
      <c r="E3285" s="39" t="s">
        <v>35</v>
      </c>
      <c r="F3285" s="39" t="s">
        <v>45</v>
      </c>
      <c r="G3285" s="39" t="s">
        <v>275</v>
      </c>
      <c r="H3285" s="39" t="s">
        <v>2691</v>
      </c>
      <c r="I3285" s="39" t="s">
        <v>99</v>
      </c>
      <c r="J3285" s="44">
        <v>-36</v>
      </c>
      <c r="K3285" s="39" t="s">
        <v>100</v>
      </c>
      <c r="L3285" s="39" t="s">
        <v>60</v>
      </c>
      <c r="M3285" s="39" t="str">
        <f>+VLOOKUP(C3285/1,Map!A:B,2,FALSE)</f>
        <v>Other Revenue - NSF Check Charge</v>
      </c>
      <c r="N3285" s="39" t="str">
        <f>+VLOOKUP(L3285/1,Map!E:G,3,FALSE)</f>
        <v>KY-CENTRAL</v>
      </c>
    </row>
    <row r="3286" spans="1:14" hidden="1">
      <c r="A3286" s="39" t="s">
        <v>95</v>
      </c>
      <c r="B3286" s="39" t="s">
        <v>96</v>
      </c>
      <c r="C3286" s="39" t="s">
        <v>74</v>
      </c>
      <c r="D3286" s="43">
        <v>43167</v>
      </c>
      <c r="E3286" s="39" t="s">
        <v>35</v>
      </c>
      <c r="F3286" s="39" t="s">
        <v>45</v>
      </c>
      <c r="G3286" s="39" t="s">
        <v>275</v>
      </c>
      <c r="H3286" s="39" t="s">
        <v>2692</v>
      </c>
      <c r="I3286" s="39" t="s">
        <v>99</v>
      </c>
      <c r="J3286" s="44">
        <v>-24</v>
      </c>
      <c r="K3286" s="39" t="s">
        <v>100</v>
      </c>
      <c r="L3286" s="39" t="s">
        <v>60</v>
      </c>
      <c r="M3286" s="39" t="str">
        <f>+VLOOKUP(C3286/1,Map!A:B,2,FALSE)</f>
        <v>Other Revenue - NSF Check Charge</v>
      </c>
      <c r="N3286" s="39" t="str">
        <f>+VLOOKUP(L3286/1,Map!E:G,3,FALSE)</f>
        <v>KY-CENTRAL</v>
      </c>
    </row>
    <row r="3287" spans="1:14" hidden="1">
      <c r="A3287" s="39" t="s">
        <v>95</v>
      </c>
      <c r="B3287" s="39" t="s">
        <v>96</v>
      </c>
      <c r="C3287" s="39" t="s">
        <v>74</v>
      </c>
      <c r="D3287" s="43">
        <v>43167</v>
      </c>
      <c r="E3287" s="39" t="s">
        <v>35</v>
      </c>
      <c r="F3287" s="39" t="s">
        <v>45</v>
      </c>
      <c r="G3287" s="39" t="s">
        <v>275</v>
      </c>
      <c r="H3287" s="39" t="s">
        <v>2693</v>
      </c>
      <c r="I3287" s="39" t="s">
        <v>99</v>
      </c>
      <c r="J3287" s="44">
        <v>-48</v>
      </c>
      <c r="K3287" s="39" t="s">
        <v>100</v>
      </c>
      <c r="L3287" s="39" t="s">
        <v>60</v>
      </c>
      <c r="M3287" s="39" t="str">
        <f>+VLOOKUP(C3287/1,Map!A:B,2,FALSE)</f>
        <v>Other Revenue - NSF Check Charge</v>
      </c>
      <c r="N3287" s="39" t="str">
        <f>+VLOOKUP(L3287/1,Map!E:G,3,FALSE)</f>
        <v>KY-CENTRAL</v>
      </c>
    </row>
    <row r="3288" spans="1:14" hidden="1">
      <c r="A3288" s="39" t="s">
        <v>95</v>
      </c>
      <c r="B3288" s="39" t="s">
        <v>96</v>
      </c>
      <c r="C3288" s="39" t="s">
        <v>74</v>
      </c>
      <c r="D3288" s="43">
        <v>43168</v>
      </c>
      <c r="E3288" s="39" t="s">
        <v>35</v>
      </c>
      <c r="F3288" s="39" t="s">
        <v>45</v>
      </c>
      <c r="G3288" s="39" t="s">
        <v>275</v>
      </c>
      <c r="H3288" s="39" t="s">
        <v>2694</v>
      </c>
      <c r="I3288" s="39" t="s">
        <v>99</v>
      </c>
      <c r="J3288" s="44">
        <v>-12</v>
      </c>
      <c r="K3288" s="39" t="s">
        <v>100</v>
      </c>
      <c r="L3288" s="39" t="s">
        <v>60</v>
      </c>
      <c r="M3288" s="39" t="str">
        <f>+VLOOKUP(C3288/1,Map!A:B,2,FALSE)</f>
        <v>Other Revenue - NSF Check Charge</v>
      </c>
      <c r="N3288" s="39" t="str">
        <f>+VLOOKUP(L3288/1,Map!E:G,3,FALSE)</f>
        <v>KY-CENTRAL</v>
      </c>
    </row>
    <row r="3289" spans="1:14" hidden="1">
      <c r="A3289" s="39" t="s">
        <v>95</v>
      </c>
      <c r="B3289" s="39" t="s">
        <v>96</v>
      </c>
      <c r="C3289" s="39" t="s">
        <v>74</v>
      </c>
      <c r="D3289" s="43">
        <v>43168</v>
      </c>
      <c r="E3289" s="39" t="s">
        <v>35</v>
      </c>
      <c r="F3289" s="39" t="s">
        <v>45</v>
      </c>
      <c r="G3289" s="39" t="s">
        <v>275</v>
      </c>
      <c r="H3289" s="39" t="s">
        <v>2695</v>
      </c>
      <c r="I3289" s="39" t="s">
        <v>99</v>
      </c>
      <c r="J3289" s="44">
        <v>-12</v>
      </c>
      <c r="K3289" s="39" t="s">
        <v>100</v>
      </c>
      <c r="L3289" s="39" t="s">
        <v>58</v>
      </c>
      <c r="M3289" s="39" t="str">
        <f>+VLOOKUP(C3289/1,Map!A:B,2,FALSE)</f>
        <v>Other Revenue - NSF Check Charge</v>
      </c>
      <c r="N3289" s="39" t="str">
        <f>+VLOOKUP(L3289/1,Map!E:G,3,FALSE)</f>
        <v>KY-CORPORATE</v>
      </c>
    </row>
    <row r="3290" spans="1:14" hidden="1">
      <c r="A3290" s="39" t="s">
        <v>95</v>
      </c>
      <c r="B3290" s="39" t="s">
        <v>96</v>
      </c>
      <c r="C3290" s="39" t="s">
        <v>74</v>
      </c>
      <c r="D3290" s="43">
        <v>43168</v>
      </c>
      <c r="E3290" s="39" t="s">
        <v>35</v>
      </c>
      <c r="F3290" s="39" t="s">
        <v>45</v>
      </c>
      <c r="G3290" s="39" t="s">
        <v>275</v>
      </c>
      <c r="H3290" s="39" t="s">
        <v>2696</v>
      </c>
      <c r="I3290" s="39" t="s">
        <v>99</v>
      </c>
      <c r="J3290" s="44">
        <v>-24</v>
      </c>
      <c r="K3290" s="39" t="s">
        <v>100</v>
      </c>
      <c r="L3290" s="39" t="s">
        <v>60</v>
      </c>
      <c r="M3290" s="39" t="str">
        <f>+VLOOKUP(C3290/1,Map!A:B,2,FALSE)</f>
        <v>Other Revenue - NSF Check Charge</v>
      </c>
      <c r="N3290" s="39" t="str">
        <f>+VLOOKUP(L3290/1,Map!E:G,3,FALSE)</f>
        <v>KY-CENTRAL</v>
      </c>
    </row>
    <row r="3291" spans="1:14" hidden="1">
      <c r="A3291" s="39" t="s">
        <v>95</v>
      </c>
      <c r="B3291" s="39" t="s">
        <v>96</v>
      </c>
      <c r="C3291" s="39" t="s">
        <v>74</v>
      </c>
      <c r="D3291" s="43">
        <v>43168</v>
      </c>
      <c r="E3291" s="39" t="s">
        <v>35</v>
      </c>
      <c r="F3291" s="39" t="s">
        <v>45</v>
      </c>
      <c r="G3291" s="39" t="s">
        <v>275</v>
      </c>
      <c r="H3291" s="39" t="s">
        <v>2697</v>
      </c>
      <c r="I3291" s="39" t="s">
        <v>99</v>
      </c>
      <c r="J3291" s="44">
        <v>-12</v>
      </c>
      <c r="K3291" s="39" t="s">
        <v>100</v>
      </c>
      <c r="L3291" s="39" t="s">
        <v>60</v>
      </c>
      <c r="M3291" s="39" t="str">
        <f>+VLOOKUP(C3291/1,Map!A:B,2,FALSE)</f>
        <v>Other Revenue - NSF Check Charge</v>
      </c>
      <c r="N3291" s="39" t="str">
        <f>+VLOOKUP(L3291/1,Map!E:G,3,FALSE)</f>
        <v>KY-CENTRAL</v>
      </c>
    </row>
    <row r="3292" spans="1:14" hidden="1">
      <c r="A3292" s="39" t="s">
        <v>95</v>
      </c>
      <c r="B3292" s="39" t="s">
        <v>96</v>
      </c>
      <c r="C3292" s="39" t="s">
        <v>74</v>
      </c>
      <c r="D3292" s="43">
        <v>43169</v>
      </c>
      <c r="E3292" s="39" t="s">
        <v>35</v>
      </c>
      <c r="F3292" s="39" t="s">
        <v>45</v>
      </c>
      <c r="G3292" s="39" t="s">
        <v>275</v>
      </c>
      <c r="H3292" s="39" t="s">
        <v>2698</v>
      </c>
      <c r="I3292" s="39" t="s">
        <v>99</v>
      </c>
      <c r="J3292" s="44">
        <v>-24</v>
      </c>
      <c r="K3292" s="39" t="s">
        <v>100</v>
      </c>
      <c r="L3292" s="39" t="s">
        <v>60</v>
      </c>
      <c r="M3292" s="39" t="str">
        <f>+VLOOKUP(C3292/1,Map!A:B,2,FALSE)</f>
        <v>Other Revenue - NSF Check Charge</v>
      </c>
      <c r="N3292" s="39" t="str">
        <f>+VLOOKUP(L3292/1,Map!E:G,3,FALSE)</f>
        <v>KY-CENTRAL</v>
      </c>
    </row>
    <row r="3293" spans="1:14" hidden="1">
      <c r="A3293" s="39" t="s">
        <v>95</v>
      </c>
      <c r="B3293" s="39" t="s">
        <v>96</v>
      </c>
      <c r="C3293" s="39" t="s">
        <v>74</v>
      </c>
      <c r="D3293" s="43">
        <v>43171</v>
      </c>
      <c r="E3293" s="39" t="s">
        <v>35</v>
      </c>
      <c r="F3293" s="39" t="s">
        <v>45</v>
      </c>
      <c r="G3293" s="39" t="s">
        <v>275</v>
      </c>
      <c r="H3293" s="39" t="s">
        <v>2699</v>
      </c>
      <c r="I3293" s="39" t="s">
        <v>99</v>
      </c>
      <c r="J3293" s="44">
        <v>-36</v>
      </c>
      <c r="K3293" s="39" t="s">
        <v>100</v>
      </c>
      <c r="L3293" s="39" t="s">
        <v>60</v>
      </c>
      <c r="M3293" s="39" t="str">
        <f>+VLOOKUP(C3293/1,Map!A:B,2,FALSE)</f>
        <v>Other Revenue - NSF Check Charge</v>
      </c>
      <c r="N3293" s="39" t="str">
        <f>+VLOOKUP(L3293/1,Map!E:G,3,FALSE)</f>
        <v>KY-CENTRAL</v>
      </c>
    </row>
    <row r="3294" spans="1:14" hidden="1">
      <c r="A3294" s="39" t="s">
        <v>95</v>
      </c>
      <c r="B3294" s="39" t="s">
        <v>96</v>
      </c>
      <c r="C3294" s="39" t="s">
        <v>74</v>
      </c>
      <c r="D3294" s="43">
        <v>43171</v>
      </c>
      <c r="E3294" s="39" t="s">
        <v>35</v>
      </c>
      <c r="F3294" s="39" t="s">
        <v>45</v>
      </c>
      <c r="G3294" s="39" t="s">
        <v>275</v>
      </c>
      <c r="H3294" s="39" t="s">
        <v>2700</v>
      </c>
      <c r="I3294" s="39" t="s">
        <v>99</v>
      </c>
      <c r="J3294" s="44">
        <v>-24</v>
      </c>
      <c r="K3294" s="39" t="s">
        <v>100</v>
      </c>
      <c r="L3294" s="39" t="s">
        <v>60</v>
      </c>
      <c r="M3294" s="39" t="str">
        <f>+VLOOKUP(C3294/1,Map!A:B,2,FALSE)</f>
        <v>Other Revenue - NSF Check Charge</v>
      </c>
      <c r="N3294" s="39" t="str">
        <f>+VLOOKUP(L3294/1,Map!E:G,3,FALSE)</f>
        <v>KY-CENTRAL</v>
      </c>
    </row>
    <row r="3295" spans="1:14" hidden="1">
      <c r="A3295" s="39" t="s">
        <v>95</v>
      </c>
      <c r="B3295" s="39" t="s">
        <v>96</v>
      </c>
      <c r="C3295" s="39" t="s">
        <v>74</v>
      </c>
      <c r="D3295" s="43">
        <v>43171</v>
      </c>
      <c r="E3295" s="39" t="s">
        <v>35</v>
      </c>
      <c r="F3295" s="39" t="s">
        <v>45</v>
      </c>
      <c r="G3295" s="39" t="s">
        <v>275</v>
      </c>
      <c r="H3295" s="39" t="s">
        <v>2701</v>
      </c>
      <c r="I3295" s="39" t="s">
        <v>99</v>
      </c>
      <c r="J3295" s="44">
        <v>-84</v>
      </c>
      <c r="K3295" s="39" t="s">
        <v>100</v>
      </c>
      <c r="L3295" s="39" t="s">
        <v>60</v>
      </c>
      <c r="M3295" s="39" t="str">
        <f>+VLOOKUP(C3295/1,Map!A:B,2,FALSE)</f>
        <v>Other Revenue - NSF Check Charge</v>
      </c>
      <c r="N3295" s="39" t="str">
        <f>+VLOOKUP(L3295/1,Map!E:G,3,FALSE)</f>
        <v>KY-CENTRAL</v>
      </c>
    </row>
    <row r="3296" spans="1:14" hidden="1">
      <c r="A3296" s="39" t="s">
        <v>95</v>
      </c>
      <c r="B3296" s="39" t="s">
        <v>96</v>
      </c>
      <c r="C3296" s="39" t="s">
        <v>74</v>
      </c>
      <c r="D3296" s="43">
        <v>43171</v>
      </c>
      <c r="E3296" s="39" t="s">
        <v>35</v>
      </c>
      <c r="F3296" s="39" t="s">
        <v>45</v>
      </c>
      <c r="G3296" s="39" t="s">
        <v>275</v>
      </c>
      <c r="H3296" s="39" t="s">
        <v>2701</v>
      </c>
      <c r="I3296" s="39" t="s">
        <v>99</v>
      </c>
      <c r="J3296" s="44">
        <v>-12</v>
      </c>
      <c r="K3296" s="39" t="s">
        <v>100</v>
      </c>
      <c r="L3296" s="39" t="s">
        <v>64</v>
      </c>
      <c r="M3296" s="39" t="str">
        <f>+VLOOKUP(C3296/1,Map!A:B,2,FALSE)</f>
        <v>Other Revenue - NSF Check Charge</v>
      </c>
      <c r="N3296" s="39" t="str">
        <f>+VLOOKUP(L3296/1,Map!E:G,3,FALSE)</f>
        <v>KY-NORTH</v>
      </c>
    </row>
    <row r="3297" spans="1:14" hidden="1">
      <c r="A3297" s="39" t="s">
        <v>95</v>
      </c>
      <c r="B3297" s="39" t="s">
        <v>96</v>
      </c>
      <c r="C3297" s="39" t="s">
        <v>74</v>
      </c>
      <c r="D3297" s="43">
        <v>43172</v>
      </c>
      <c r="E3297" s="39" t="s">
        <v>35</v>
      </c>
      <c r="F3297" s="39" t="s">
        <v>45</v>
      </c>
      <c r="G3297" s="39" t="s">
        <v>275</v>
      </c>
      <c r="H3297" s="39" t="s">
        <v>2702</v>
      </c>
      <c r="I3297" s="39" t="s">
        <v>99</v>
      </c>
      <c r="J3297" s="44">
        <v>-24</v>
      </c>
      <c r="K3297" s="39" t="s">
        <v>100</v>
      </c>
      <c r="L3297" s="39" t="s">
        <v>60</v>
      </c>
      <c r="M3297" s="39" t="str">
        <f>+VLOOKUP(C3297/1,Map!A:B,2,FALSE)</f>
        <v>Other Revenue - NSF Check Charge</v>
      </c>
      <c r="N3297" s="39" t="str">
        <f>+VLOOKUP(L3297/1,Map!E:G,3,FALSE)</f>
        <v>KY-CENTRAL</v>
      </c>
    </row>
    <row r="3298" spans="1:14" hidden="1">
      <c r="A3298" s="39" t="s">
        <v>95</v>
      </c>
      <c r="B3298" s="39" t="s">
        <v>96</v>
      </c>
      <c r="C3298" s="39" t="s">
        <v>74</v>
      </c>
      <c r="D3298" s="43">
        <v>43173</v>
      </c>
      <c r="E3298" s="39" t="s">
        <v>35</v>
      </c>
      <c r="F3298" s="39" t="s">
        <v>45</v>
      </c>
      <c r="G3298" s="39" t="s">
        <v>275</v>
      </c>
      <c r="H3298" s="39" t="s">
        <v>2703</v>
      </c>
      <c r="I3298" s="39" t="s">
        <v>99</v>
      </c>
      <c r="J3298" s="44">
        <v>-12</v>
      </c>
      <c r="K3298" s="39" t="s">
        <v>100</v>
      </c>
      <c r="L3298" s="39" t="s">
        <v>60</v>
      </c>
      <c r="M3298" s="39" t="str">
        <f>+VLOOKUP(C3298/1,Map!A:B,2,FALSE)</f>
        <v>Other Revenue - NSF Check Charge</v>
      </c>
      <c r="N3298" s="39" t="str">
        <f>+VLOOKUP(L3298/1,Map!E:G,3,FALSE)</f>
        <v>KY-CENTRAL</v>
      </c>
    </row>
    <row r="3299" spans="1:14" hidden="1">
      <c r="A3299" s="39" t="s">
        <v>95</v>
      </c>
      <c r="B3299" s="39" t="s">
        <v>96</v>
      </c>
      <c r="C3299" s="39" t="s">
        <v>74</v>
      </c>
      <c r="D3299" s="43">
        <v>43174</v>
      </c>
      <c r="E3299" s="39" t="s">
        <v>35</v>
      </c>
      <c r="F3299" s="39" t="s">
        <v>45</v>
      </c>
      <c r="G3299" s="39" t="s">
        <v>275</v>
      </c>
      <c r="H3299" s="39" t="s">
        <v>2704</v>
      </c>
      <c r="I3299" s="39" t="s">
        <v>99</v>
      </c>
      <c r="J3299" s="44">
        <v>-36</v>
      </c>
      <c r="K3299" s="39" t="s">
        <v>100</v>
      </c>
      <c r="L3299" s="39" t="s">
        <v>60</v>
      </c>
      <c r="M3299" s="39" t="str">
        <f>+VLOOKUP(C3299/1,Map!A:B,2,FALSE)</f>
        <v>Other Revenue - NSF Check Charge</v>
      </c>
      <c r="N3299" s="39" t="str">
        <f>+VLOOKUP(L3299/1,Map!E:G,3,FALSE)</f>
        <v>KY-CENTRAL</v>
      </c>
    </row>
    <row r="3300" spans="1:14" hidden="1">
      <c r="A3300" s="39" t="s">
        <v>95</v>
      </c>
      <c r="B3300" s="39" t="s">
        <v>96</v>
      </c>
      <c r="C3300" s="39" t="s">
        <v>74</v>
      </c>
      <c r="D3300" s="43">
        <v>43174</v>
      </c>
      <c r="E3300" s="39" t="s">
        <v>35</v>
      </c>
      <c r="F3300" s="39" t="s">
        <v>45</v>
      </c>
      <c r="G3300" s="39" t="s">
        <v>275</v>
      </c>
      <c r="H3300" s="39" t="s">
        <v>2705</v>
      </c>
      <c r="I3300" s="39" t="s">
        <v>99</v>
      </c>
      <c r="J3300" s="44">
        <v>-12</v>
      </c>
      <c r="K3300" s="39" t="s">
        <v>100</v>
      </c>
      <c r="L3300" s="39" t="s">
        <v>60</v>
      </c>
      <c r="M3300" s="39" t="str">
        <f>+VLOOKUP(C3300/1,Map!A:B,2,FALSE)</f>
        <v>Other Revenue - NSF Check Charge</v>
      </c>
      <c r="N3300" s="39" t="str">
        <f>+VLOOKUP(L3300/1,Map!E:G,3,FALSE)</f>
        <v>KY-CENTRAL</v>
      </c>
    </row>
    <row r="3301" spans="1:14" hidden="1">
      <c r="A3301" s="39" t="s">
        <v>95</v>
      </c>
      <c r="B3301" s="39" t="s">
        <v>96</v>
      </c>
      <c r="C3301" s="39" t="s">
        <v>74</v>
      </c>
      <c r="D3301" s="43">
        <v>43174</v>
      </c>
      <c r="E3301" s="39" t="s">
        <v>35</v>
      </c>
      <c r="F3301" s="39" t="s">
        <v>45</v>
      </c>
      <c r="G3301" s="39" t="s">
        <v>275</v>
      </c>
      <c r="H3301" s="39" t="s">
        <v>2706</v>
      </c>
      <c r="I3301" s="39" t="s">
        <v>99</v>
      </c>
      <c r="J3301" s="44">
        <v>-48</v>
      </c>
      <c r="K3301" s="39" t="s">
        <v>100</v>
      </c>
      <c r="L3301" s="39" t="s">
        <v>60</v>
      </c>
      <c r="M3301" s="39" t="str">
        <f>+VLOOKUP(C3301/1,Map!A:B,2,FALSE)</f>
        <v>Other Revenue - NSF Check Charge</v>
      </c>
      <c r="N3301" s="39" t="str">
        <f>+VLOOKUP(L3301/1,Map!E:G,3,FALSE)</f>
        <v>KY-CENTRAL</v>
      </c>
    </row>
    <row r="3302" spans="1:14" hidden="1">
      <c r="A3302" s="39" t="s">
        <v>95</v>
      </c>
      <c r="B3302" s="39" t="s">
        <v>96</v>
      </c>
      <c r="C3302" s="39" t="s">
        <v>74</v>
      </c>
      <c r="D3302" s="43">
        <v>43174</v>
      </c>
      <c r="E3302" s="39" t="s">
        <v>35</v>
      </c>
      <c r="F3302" s="39" t="s">
        <v>45</v>
      </c>
      <c r="G3302" s="39" t="s">
        <v>275</v>
      </c>
      <c r="H3302" s="39" t="s">
        <v>2707</v>
      </c>
      <c r="I3302" s="39" t="s">
        <v>99</v>
      </c>
      <c r="J3302" s="44">
        <v>-12</v>
      </c>
      <c r="K3302" s="39" t="s">
        <v>100</v>
      </c>
      <c r="L3302" s="39" t="s">
        <v>60</v>
      </c>
      <c r="M3302" s="39" t="str">
        <f>+VLOOKUP(C3302/1,Map!A:B,2,FALSE)</f>
        <v>Other Revenue - NSF Check Charge</v>
      </c>
      <c r="N3302" s="39" t="str">
        <f>+VLOOKUP(L3302/1,Map!E:G,3,FALSE)</f>
        <v>KY-CENTRAL</v>
      </c>
    </row>
    <row r="3303" spans="1:14" hidden="1">
      <c r="A3303" s="39" t="s">
        <v>95</v>
      </c>
      <c r="B3303" s="39" t="s">
        <v>96</v>
      </c>
      <c r="C3303" s="39" t="s">
        <v>74</v>
      </c>
      <c r="D3303" s="43">
        <v>43174</v>
      </c>
      <c r="E3303" s="39" t="s">
        <v>35</v>
      </c>
      <c r="F3303" s="39" t="s">
        <v>45</v>
      </c>
      <c r="G3303" s="39" t="s">
        <v>275</v>
      </c>
      <c r="H3303" s="39" t="s">
        <v>2708</v>
      </c>
      <c r="I3303" s="39" t="s">
        <v>99</v>
      </c>
      <c r="J3303" s="44">
        <v>-12</v>
      </c>
      <c r="K3303" s="39" t="s">
        <v>100</v>
      </c>
      <c r="L3303" s="39" t="s">
        <v>60</v>
      </c>
      <c r="M3303" s="39" t="str">
        <f>+VLOOKUP(C3303/1,Map!A:B,2,FALSE)</f>
        <v>Other Revenue - NSF Check Charge</v>
      </c>
      <c r="N3303" s="39" t="str">
        <f>+VLOOKUP(L3303/1,Map!E:G,3,FALSE)</f>
        <v>KY-CENTRAL</v>
      </c>
    </row>
    <row r="3304" spans="1:14" hidden="1">
      <c r="A3304" s="39" t="s">
        <v>95</v>
      </c>
      <c r="B3304" s="39" t="s">
        <v>96</v>
      </c>
      <c r="C3304" s="39" t="s">
        <v>74</v>
      </c>
      <c r="D3304" s="43">
        <v>43174</v>
      </c>
      <c r="E3304" s="39" t="s">
        <v>35</v>
      </c>
      <c r="F3304" s="39" t="s">
        <v>45</v>
      </c>
      <c r="G3304" s="39" t="s">
        <v>275</v>
      </c>
      <c r="H3304" s="39" t="s">
        <v>2709</v>
      </c>
      <c r="I3304" s="39" t="s">
        <v>99</v>
      </c>
      <c r="J3304" s="44">
        <v>-12</v>
      </c>
      <c r="K3304" s="39" t="s">
        <v>100</v>
      </c>
      <c r="L3304" s="39" t="s">
        <v>60</v>
      </c>
      <c r="M3304" s="39" t="str">
        <f>+VLOOKUP(C3304/1,Map!A:B,2,FALSE)</f>
        <v>Other Revenue - NSF Check Charge</v>
      </c>
      <c r="N3304" s="39" t="str">
        <f>+VLOOKUP(L3304/1,Map!E:G,3,FALSE)</f>
        <v>KY-CENTRAL</v>
      </c>
    </row>
    <row r="3305" spans="1:14" hidden="1">
      <c r="A3305" s="39" t="s">
        <v>95</v>
      </c>
      <c r="B3305" s="39" t="s">
        <v>96</v>
      </c>
      <c r="C3305" s="39" t="s">
        <v>74</v>
      </c>
      <c r="D3305" s="43">
        <v>43174</v>
      </c>
      <c r="E3305" s="39" t="s">
        <v>35</v>
      </c>
      <c r="F3305" s="39" t="s">
        <v>45</v>
      </c>
      <c r="G3305" s="39" t="s">
        <v>275</v>
      </c>
      <c r="H3305" s="39" t="s">
        <v>2710</v>
      </c>
      <c r="I3305" s="39" t="s">
        <v>99</v>
      </c>
      <c r="J3305" s="44">
        <v>-84</v>
      </c>
      <c r="K3305" s="39" t="s">
        <v>100</v>
      </c>
      <c r="L3305" s="39" t="s">
        <v>60</v>
      </c>
      <c r="M3305" s="39" t="str">
        <f>+VLOOKUP(C3305/1,Map!A:B,2,FALSE)</f>
        <v>Other Revenue - NSF Check Charge</v>
      </c>
      <c r="N3305" s="39" t="str">
        <f>+VLOOKUP(L3305/1,Map!E:G,3,FALSE)</f>
        <v>KY-CENTRAL</v>
      </c>
    </row>
    <row r="3306" spans="1:14" hidden="1">
      <c r="A3306" s="39" t="s">
        <v>95</v>
      </c>
      <c r="B3306" s="39" t="s">
        <v>96</v>
      </c>
      <c r="C3306" s="39" t="s">
        <v>74</v>
      </c>
      <c r="D3306" s="43">
        <v>43175</v>
      </c>
      <c r="E3306" s="39" t="s">
        <v>35</v>
      </c>
      <c r="F3306" s="39" t="s">
        <v>45</v>
      </c>
      <c r="G3306" s="39" t="s">
        <v>275</v>
      </c>
      <c r="H3306" s="39" t="s">
        <v>2711</v>
      </c>
      <c r="I3306" s="39" t="s">
        <v>99</v>
      </c>
      <c r="J3306" s="44">
        <v>-12</v>
      </c>
      <c r="K3306" s="39" t="s">
        <v>100</v>
      </c>
      <c r="L3306" s="39" t="s">
        <v>60</v>
      </c>
      <c r="M3306" s="39" t="str">
        <f>+VLOOKUP(C3306/1,Map!A:B,2,FALSE)</f>
        <v>Other Revenue - NSF Check Charge</v>
      </c>
      <c r="N3306" s="39" t="str">
        <f>+VLOOKUP(L3306/1,Map!E:G,3,FALSE)</f>
        <v>KY-CENTRAL</v>
      </c>
    </row>
    <row r="3307" spans="1:14" hidden="1">
      <c r="A3307" s="39" t="s">
        <v>95</v>
      </c>
      <c r="B3307" s="39" t="s">
        <v>96</v>
      </c>
      <c r="C3307" s="39" t="s">
        <v>74</v>
      </c>
      <c r="D3307" s="43">
        <v>43175</v>
      </c>
      <c r="E3307" s="39" t="s">
        <v>35</v>
      </c>
      <c r="F3307" s="39" t="s">
        <v>45</v>
      </c>
      <c r="G3307" s="39" t="s">
        <v>275</v>
      </c>
      <c r="H3307" s="39" t="s">
        <v>2712</v>
      </c>
      <c r="I3307" s="39" t="s">
        <v>99</v>
      </c>
      <c r="J3307" s="44">
        <v>-12</v>
      </c>
      <c r="K3307" s="39" t="s">
        <v>100</v>
      </c>
      <c r="L3307" s="39" t="s">
        <v>60</v>
      </c>
      <c r="M3307" s="39" t="str">
        <f>+VLOOKUP(C3307/1,Map!A:B,2,FALSE)</f>
        <v>Other Revenue - NSF Check Charge</v>
      </c>
      <c r="N3307" s="39" t="str">
        <f>+VLOOKUP(L3307/1,Map!E:G,3,FALSE)</f>
        <v>KY-CENTRAL</v>
      </c>
    </row>
    <row r="3308" spans="1:14" hidden="1">
      <c r="A3308" s="39" t="s">
        <v>95</v>
      </c>
      <c r="B3308" s="39" t="s">
        <v>96</v>
      </c>
      <c r="C3308" s="39" t="s">
        <v>74</v>
      </c>
      <c r="D3308" s="43">
        <v>43178</v>
      </c>
      <c r="E3308" s="39" t="s">
        <v>35</v>
      </c>
      <c r="F3308" s="39" t="s">
        <v>45</v>
      </c>
      <c r="G3308" s="39" t="s">
        <v>275</v>
      </c>
      <c r="H3308" s="39" t="s">
        <v>2713</v>
      </c>
      <c r="I3308" s="39" t="s">
        <v>99</v>
      </c>
      <c r="J3308" s="44">
        <v>-12</v>
      </c>
      <c r="K3308" s="39" t="s">
        <v>100</v>
      </c>
      <c r="L3308" s="39" t="s">
        <v>60</v>
      </c>
      <c r="M3308" s="39" t="str">
        <f>+VLOOKUP(C3308/1,Map!A:B,2,FALSE)</f>
        <v>Other Revenue - NSF Check Charge</v>
      </c>
      <c r="N3308" s="39" t="str">
        <f>+VLOOKUP(L3308/1,Map!E:G,3,FALSE)</f>
        <v>KY-CENTRAL</v>
      </c>
    </row>
    <row r="3309" spans="1:14" hidden="1">
      <c r="A3309" s="39" t="s">
        <v>95</v>
      </c>
      <c r="B3309" s="39" t="s">
        <v>96</v>
      </c>
      <c r="C3309" s="39" t="s">
        <v>74</v>
      </c>
      <c r="D3309" s="43">
        <v>43178</v>
      </c>
      <c r="E3309" s="39" t="s">
        <v>35</v>
      </c>
      <c r="F3309" s="39" t="s">
        <v>45</v>
      </c>
      <c r="G3309" s="39" t="s">
        <v>275</v>
      </c>
      <c r="H3309" s="39" t="s">
        <v>2714</v>
      </c>
      <c r="I3309" s="39" t="s">
        <v>99</v>
      </c>
      <c r="J3309" s="44">
        <v>-12</v>
      </c>
      <c r="K3309" s="39" t="s">
        <v>100</v>
      </c>
      <c r="L3309" s="39" t="s">
        <v>60</v>
      </c>
      <c r="M3309" s="39" t="str">
        <f>+VLOOKUP(C3309/1,Map!A:B,2,FALSE)</f>
        <v>Other Revenue - NSF Check Charge</v>
      </c>
      <c r="N3309" s="39" t="str">
        <f>+VLOOKUP(L3309/1,Map!E:G,3,FALSE)</f>
        <v>KY-CENTRAL</v>
      </c>
    </row>
    <row r="3310" spans="1:14" hidden="1">
      <c r="A3310" s="39" t="s">
        <v>95</v>
      </c>
      <c r="B3310" s="39" t="s">
        <v>96</v>
      </c>
      <c r="C3310" s="39" t="s">
        <v>74</v>
      </c>
      <c r="D3310" s="43">
        <v>43178</v>
      </c>
      <c r="E3310" s="39" t="s">
        <v>35</v>
      </c>
      <c r="F3310" s="39" t="s">
        <v>45</v>
      </c>
      <c r="G3310" s="39" t="s">
        <v>275</v>
      </c>
      <c r="H3310" s="39" t="s">
        <v>2715</v>
      </c>
      <c r="I3310" s="39" t="s">
        <v>99</v>
      </c>
      <c r="J3310" s="44">
        <v>-24</v>
      </c>
      <c r="K3310" s="39" t="s">
        <v>100</v>
      </c>
      <c r="L3310" s="39" t="s">
        <v>60</v>
      </c>
      <c r="M3310" s="39" t="str">
        <f>+VLOOKUP(C3310/1,Map!A:B,2,FALSE)</f>
        <v>Other Revenue - NSF Check Charge</v>
      </c>
      <c r="N3310" s="39" t="str">
        <f>+VLOOKUP(L3310/1,Map!E:G,3,FALSE)</f>
        <v>KY-CENTRAL</v>
      </c>
    </row>
    <row r="3311" spans="1:14" hidden="1">
      <c r="A3311" s="39" t="s">
        <v>95</v>
      </c>
      <c r="B3311" s="39" t="s">
        <v>96</v>
      </c>
      <c r="C3311" s="39" t="s">
        <v>74</v>
      </c>
      <c r="D3311" s="43">
        <v>43178</v>
      </c>
      <c r="E3311" s="39" t="s">
        <v>35</v>
      </c>
      <c r="F3311" s="39" t="s">
        <v>45</v>
      </c>
      <c r="G3311" s="39" t="s">
        <v>275</v>
      </c>
      <c r="H3311" s="39" t="s">
        <v>2716</v>
      </c>
      <c r="I3311" s="39" t="s">
        <v>99</v>
      </c>
      <c r="J3311" s="44">
        <v>-48</v>
      </c>
      <c r="K3311" s="39" t="s">
        <v>100</v>
      </c>
      <c r="L3311" s="39" t="s">
        <v>60</v>
      </c>
      <c r="M3311" s="39" t="str">
        <f>+VLOOKUP(C3311/1,Map!A:B,2,FALSE)</f>
        <v>Other Revenue - NSF Check Charge</v>
      </c>
      <c r="N3311" s="39" t="str">
        <f>+VLOOKUP(L3311/1,Map!E:G,3,FALSE)</f>
        <v>KY-CENTRAL</v>
      </c>
    </row>
    <row r="3312" spans="1:14" hidden="1">
      <c r="A3312" s="39" t="s">
        <v>95</v>
      </c>
      <c r="B3312" s="39" t="s">
        <v>96</v>
      </c>
      <c r="C3312" s="39" t="s">
        <v>74</v>
      </c>
      <c r="D3312" s="43">
        <v>43178</v>
      </c>
      <c r="E3312" s="39" t="s">
        <v>35</v>
      </c>
      <c r="F3312" s="39" t="s">
        <v>45</v>
      </c>
      <c r="G3312" s="39" t="s">
        <v>275</v>
      </c>
      <c r="H3312" s="39" t="s">
        <v>2717</v>
      </c>
      <c r="I3312" s="39" t="s">
        <v>99</v>
      </c>
      <c r="J3312" s="44">
        <v>-24</v>
      </c>
      <c r="K3312" s="39" t="s">
        <v>100</v>
      </c>
      <c r="L3312" s="39" t="s">
        <v>60</v>
      </c>
      <c r="M3312" s="39" t="str">
        <f>+VLOOKUP(C3312/1,Map!A:B,2,FALSE)</f>
        <v>Other Revenue - NSF Check Charge</v>
      </c>
      <c r="N3312" s="39" t="str">
        <f>+VLOOKUP(L3312/1,Map!E:G,3,FALSE)</f>
        <v>KY-CENTRAL</v>
      </c>
    </row>
    <row r="3313" spans="1:14" hidden="1">
      <c r="A3313" s="39" t="s">
        <v>95</v>
      </c>
      <c r="B3313" s="39" t="s">
        <v>96</v>
      </c>
      <c r="C3313" s="39" t="s">
        <v>74</v>
      </c>
      <c r="D3313" s="43">
        <v>43179</v>
      </c>
      <c r="E3313" s="39" t="s">
        <v>35</v>
      </c>
      <c r="F3313" s="39" t="s">
        <v>45</v>
      </c>
      <c r="G3313" s="39" t="s">
        <v>275</v>
      </c>
      <c r="H3313" s="39" t="s">
        <v>2718</v>
      </c>
      <c r="I3313" s="39" t="s">
        <v>99</v>
      </c>
      <c r="J3313" s="44">
        <v>-12</v>
      </c>
      <c r="K3313" s="39" t="s">
        <v>100</v>
      </c>
      <c r="L3313" s="39" t="s">
        <v>60</v>
      </c>
      <c r="M3313" s="39" t="str">
        <f>+VLOOKUP(C3313/1,Map!A:B,2,FALSE)</f>
        <v>Other Revenue - NSF Check Charge</v>
      </c>
      <c r="N3313" s="39" t="str">
        <f>+VLOOKUP(L3313/1,Map!E:G,3,FALSE)</f>
        <v>KY-CENTRAL</v>
      </c>
    </row>
    <row r="3314" spans="1:14" hidden="1">
      <c r="A3314" s="39" t="s">
        <v>95</v>
      </c>
      <c r="B3314" s="39" t="s">
        <v>96</v>
      </c>
      <c r="C3314" s="39" t="s">
        <v>74</v>
      </c>
      <c r="D3314" s="43">
        <v>43179</v>
      </c>
      <c r="E3314" s="39" t="s">
        <v>35</v>
      </c>
      <c r="F3314" s="39" t="s">
        <v>45</v>
      </c>
      <c r="G3314" s="39" t="s">
        <v>275</v>
      </c>
      <c r="H3314" s="39" t="s">
        <v>2719</v>
      </c>
      <c r="I3314" s="39" t="s">
        <v>99</v>
      </c>
      <c r="J3314" s="44">
        <v>-36</v>
      </c>
      <c r="K3314" s="39" t="s">
        <v>100</v>
      </c>
      <c r="L3314" s="39" t="s">
        <v>60</v>
      </c>
      <c r="M3314" s="39" t="str">
        <f>+VLOOKUP(C3314/1,Map!A:B,2,FALSE)</f>
        <v>Other Revenue - NSF Check Charge</v>
      </c>
      <c r="N3314" s="39" t="str">
        <f>+VLOOKUP(L3314/1,Map!E:G,3,FALSE)</f>
        <v>KY-CENTRAL</v>
      </c>
    </row>
    <row r="3315" spans="1:14" hidden="1">
      <c r="A3315" s="39" t="s">
        <v>95</v>
      </c>
      <c r="B3315" s="39" t="s">
        <v>96</v>
      </c>
      <c r="C3315" s="39" t="s">
        <v>74</v>
      </c>
      <c r="D3315" s="43">
        <v>43179</v>
      </c>
      <c r="E3315" s="39" t="s">
        <v>35</v>
      </c>
      <c r="F3315" s="39" t="s">
        <v>45</v>
      </c>
      <c r="G3315" s="39" t="s">
        <v>275</v>
      </c>
      <c r="H3315" s="39" t="s">
        <v>2720</v>
      </c>
      <c r="I3315" s="39" t="s">
        <v>99</v>
      </c>
      <c r="J3315" s="44">
        <v>-12</v>
      </c>
      <c r="K3315" s="39" t="s">
        <v>100</v>
      </c>
      <c r="L3315" s="39" t="s">
        <v>60</v>
      </c>
      <c r="M3315" s="39" t="str">
        <f>+VLOOKUP(C3315/1,Map!A:B,2,FALSE)</f>
        <v>Other Revenue - NSF Check Charge</v>
      </c>
      <c r="N3315" s="39" t="str">
        <f>+VLOOKUP(L3315/1,Map!E:G,3,FALSE)</f>
        <v>KY-CENTRAL</v>
      </c>
    </row>
    <row r="3316" spans="1:14" hidden="1">
      <c r="A3316" s="39" t="s">
        <v>95</v>
      </c>
      <c r="B3316" s="39" t="s">
        <v>96</v>
      </c>
      <c r="C3316" s="39" t="s">
        <v>74</v>
      </c>
      <c r="D3316" s="43">
        <v>43180</v>
      </c>
      <c r="E3316" s="39" t="s">
        <v>35</v>
      </c>
      <c r="F3316" s="39" t="s">
        <v>45</v>
      </c>
      <c r="G3316" s="39" t="s">
        <v>275</v>
      </c>
      <c r="H3316" s="39" t="s">
        <v>2721</v>
      </c>
      <c r="I3316" s="39" t="s">
        <v>99</v>
      </c>
      <c r="J3316" s="44">
        <v>-24</v>
      </c>
      <c r="K3316" s="39" t="s">
        <v>100</v>
      </c>
      <c r="L3316" s="39" t="s">
        <v>60</v>
      </c>
      <c r="M3316" s="39" t="str">
        <f>+VLOOKUP(C3316/1,Map!A:B,2,FALSE)</f>
        <v>Other Revenue - NSF Check Charge</v>
      </c>
      <c r="N3316" s="39" t="str">
        <f>+VLOOKUP(L3316/1,Map!E:G,3,FALSE)</f>
        <v>KY-CENTRAL</v>
      </c>
    </row>
    <row r="3317" spans="1:14" hidden="1">
      <c r="A3317" s="39" t="s">
        <v>95</v>
      </c>
      <c r="B3317" s="39" t="s">
        <v>96</v>
      </c>
      <c r="C3317" s="39" t="s">
        <v>74</v>
      </c>
      <c r="D3317" s="43">
        <v>43180</v>
      </c>
      <c r="E3317" s="39" t="s">
        <v>35</v>
      </c>
      <c r="F3317" s="39" t="s">
        <v>45</v>
      </c>
      <c r="G3317" s="39" t="s">
        <v>275</v>
      </c>
      <c r="H3317" s="39" t="s">
        <v>2722</v>
      </c>
      <c r="I3317" s="39" t="s">
        <v>99</v>
      </c>
      <c r="J3317" s="44">
        <v>-24</v>
      </c>
      <c r="K3317" s="39" t="s">
        <v>100</v>
      </c>
      <c r="L3317" s="39" t="s">
        <v>60</v>
      </c>
      <c r="M3317" s="39" t="str">
        <f>+VLOOKUP(C3317/1,Map!A:B,2,FALSE)</f>
        <v>Other Revenue - NSF Check Charge</v>
      </c>
      <c r="N3317" s="39" t="str">
        <f>+VLOOKUP(L3317/1,Map!E:G,3,FALSE)</f>
        <v>KY-CENTRAL</v>
      </c>
    </row>
    <row r="3318" spans="1:14" hidden="1">
      <c r="A3318" s="39" t="s">
        <v>95</v>
      </c>
      <c r="B3318" s="39" t="s">
        <v>96</v>
      </c>
      <c r="C3318" s="39" t="s">
        <v>74</v>
      </c>
      <c r="D3318" s="43">
        <v>43180</v>
      </c>
      <c r="E3318" s="39" t="s">
        <v>35</v>
      </c>
      <c r="F3318" s="39" t="s">
        <v>45</v>
      </c>
      <c r="G3318" s="39" t="s">
        <v>275</v>
      </c>
      <c r="H3318" s="39" t="s">
        <v>2723</v>
      </c>
      <c r="I3318" s="39" t="s">
        <v>99</v>
      </c>
      <c r="J3318" s="44">
        <v>-48</v>
      </c>
      <c r="K3318" s="39" t="s">
        <v>100</v>
      </c>
      <c r="L3318" s="39" t="s">
        <v>60</v>
      </c>
      <c r="M3318" s="39" t="str">
        <f>+VLOOKUP(C3318/1,Map!A:B,2,FALSE)</f>
        <v>Other Revenue - NSF Check Charge</v>
      </c>
      <c r="N3318" s="39" t="str">
        <f>+VLOOKUP(L3318/1,Map!E:G,3,FALSE)</f>
        <v>KY-CENTRAL</v>
      </c>
    </row>
    <row r="3319" spans="1:14" hidden="1">
      <c r="A3319" s="39" t="s">
        <v>95</v>
      </c>
      <c r="B3319" s="39" t="s">
        <v>96</v>
      </c>
      <c r="C3319" s="39" t="s">
        <v>74</v>
      </c>
      <c r="D3319" s="43">
        <v>43181</v>
      </c>
      <c r="E3319" s="39" t="s">
        <v>35</v>
      </c>
      <c r="F3319" s="39" t="s">
        <v>45</v>
      </c>
      <c r="G3319" s="39" t="s">
        <v>275</v>
      </c>
      <c r="H3319" s="39" t="s">
        <v>2724</v>
      </c>
      <c r="I3319" s="39" t="s">
        <v>99</v>
      </c>
      <c r="J3319" s="44">
        <v>-24</v>
      </c>
      <c r="K3319" s="39" t="s">
        <v>100</v>
      </c>
      <c r="L3319" s="39" t="s">
        <v>60</v>
      </c>
      <c r="M3319" s="39" t="str">
        <f>+VLOOKUP(C3319/1,Map!A:B,2,FALSE)</f>
        <v>Other Revenue - NSF Check Charge</v>
      </c>
      <c r="N3319" s="39" t="str">
        <f>+VLOOKUP(L3319/1,Map!E:G,3,FALSE)</f>
        <v>KY-CENTRAL</v>
      </c>
    </row>
    <row r="3320" spans="1:14" hidden="1">
      <c r="A3320" s="39" t="s">
        <v>95</v>
      </c>
      <c r="B3320" s="39" t="s">
        <v>96</v>
      </c>
      <c r="C3320" s="39" t="s">
        <v>74</v>
      </c>
      <c r="D3320" s="43">
        <v>43181</v>
      </c>
      <c r="E3320" s="39" t="s">
        <v>35</v>
      </c>
      <c r="F3320" s="39" t="s">
        <v>45</v>
      </c>
      <c r="G3320" s="39" t="s">
        <v>275</v>
      </c>
      <c r="H3320" s="39" t="s">
        <v>2725</v>
      </c>
      <c r="I3320" s="39" t="s">
        <v>99</v>
      </c>
      <c r="J3320" s="44">
        <v>-12</v>
      </c>
      <c r="K3320" s="39" t="s">
        <v>100</v>
      </c>
      <c r="L3320" s="39" t="s">
        <v>60</v>
      </c>
      <c r="M3320" s="39" t="str">
        <f>+VLOOKUP(C3320/1,Map!A:B,2,FALSE)</f>
        <v>Other Revenue - NSF Check Charge</v>
      </c>
      <c r="N3320" s="39" t="str">
        <f>+VLOOKUP(L3320/1,Map!E:G,3,FALSE)</f>
        <v>KY-CENTRAL</v>
      </c>
    </row>
    <row r="3321" spans="1:14" hidden="1">
      <c r="A3321" s="39" t="s">
        <v>95</v>
      </c>
      <c r="B3321" s="39" t="s">
        <v>96</v>
      </c>
      <c r="C3321" s="39" t="s">
        <v>74</v>
      </c>
      <c r="D3321" s="43">
        <v>43181</v>
      </c>
      <c r="E3321" s="39" t="s">
        <v>35</v>
      </c>
      <c r="F3321" s="39" t="s">
        <v>45</v>
      </c>
      <c r="G3321" s="39" t="s">
        <v>275</v>
      </c>
      <c r="H3321" s="39" t="s">
        <v>2726</v>
      </c>
      <c r="I3321" s="39" t="s">
        <v>99</v>
      </c>
      <c r="J3321" s="44">
        <v>-36</v>
      </c>
      <c r="K3321" s="39" t="s">
        <v>100</v>
      </c>
      <c r="L3321" s="39" t="s">
        <v>60</v>
      </c>
      <c r="M3321" s="39" t="str">
        <f>+VLOOKUP(C3321/1,Map!A:B,2,FALSE)</f>
        <v>Other Revenue - NSF Check Charge</v>
      </c>
      <c r="N3321" s="39" t="str">
        <f>+VLOOKUP(L3321/1,Map!E:G,3,FALSE)</f>
        <v>KY-CENTRAL</v>
      </c>
    </row>
    <row r="3322" spans="1:14" hidden="1">
      <c r="A3322" s="39" t="s">
        <v>95</v>
      </c>
      <c r="B3322" s="39" t="s">
        <v>96</v>
      </c>
      <c r="C3322" s="39" t="s">
        <v>74</v>
      </c>
      <c r="D3322" s="43">
        <v>43182</v>
      </c>
      <c r="E3322" s="39" t="s">
        <v>35</v>
      </c>
      <c r="F3322" s="39" t="s">
        <v>45</v>
      </c>
      <c r="G3322" s="39" t="s">
        <v>275</v>
      </c>
      <c r="H3322" s="39" t="s">
        <v>2727</v>
      </c>
      <c r="I3322" s="39" t="s">
        <v>99</v>
      </c>
      <c r="J3322" s="44">
        <v>-24</v>
      </c>
      <c r="K3322" s="39" t="s">
        <v>100</v>
      </c>
      <c r="L3322" s="39" t="s">
        <v>60</v>
      </c>
      <c r="M3322" s="39" t="str">
        <f>+VLOOKUP(C3322/1,Map!A:B,2,FALSE)</f>
        <v>Other Revenue - NSF Check Charge</v>
      </c>
      <c r="N3322" s="39" t="str">
        <f>+VLOOKUP(L3322/1,Map!E:G,3,FALSE)</f>
        <v>KY-CENTRAL</v>
      </c>
    </row>
    <row r="3323" spans="1:14" hidden="1">
      <c r="A3323" s="39" t="s">
        <v>95</v>
      </c>
      <c r="B3323" s="39" t="s">
        <v>96</v>
      </c>
      <c r="C3323" s="39" t="s">
        <v>74</v>
      </c>
      <c r="D3323" s="43">
        <v>43182</v>
      </c>
      <c r="E3323" s="39" t="s">
        <v>35</v>
      </c>
      <c r="F3323" s="39" t="s">
        <v>45</v>
      </c>
      <c r="G3323" s="39" t="s">
        <v>275</v>
      </c>
      <c r="H3323" s="39" t="s">
        <v>2728</v>
      </c>
      <c r="I3323" s="39" t="s">
        <v>99</v>
      </c>
      <c r="J3323" s="44">
        <v>-12</v>
      </c>
      <c r="K3323" s="39" t="s">
        <v>100</v>
      </c>
      <c r="L3323" s="39" t="s">
        <v>60</v>
      </c>
      <c r="M3323" s="39" t="str">
        <f>+VLOOKUP(C3323/1,Map!A:B,2,FALSE)</f>
        <v>Other Revenue - NSF Check Charge</v>
      </c>
      <c r="N3323" s="39" t="str">
        <f>+VLOOKUP(L3323/1,Map!E:G,3,FALSE)</f>
        <v>KY-CENTRAL</v>
      </c>
    </row>
    <row r="3324" spans="1:14" hidden="1">
      <c r="A3324" s="39" t="s">
        <v>95</v>
      </c>
      <c r="B3324" s="39" t="s">
        <v>96</v>
      </c>
      <c r="C3324" s="39" t="s">
        <v>74</v>
      </c>
      <c r="D3324" s="43">
        <v>43182</v>
      </c>
      <c r="E3324" s="39" t="s">
        <v>35</v>
      </c>
      <c r="F3324" s="39" t="s">
        <v>45</v>
      </c>
      <c r="G3324" s="39" t="s">
        <v>275</v>
      </c>
      <c r="H3324" s="39" t="s">
        <v>2729</v>
      </c>
      <c r="I3324" s="39" t="s">
        <v>99</v>
      </c>
      <c r="J3324" s="44">
        <v>-12</v>
      </c>
      <c r="K3324" s="39" t="s">
        <v>100</v>
      </c>
      <c r="L3324" s="39" t="s">
        <v>60</v>
      </c>
      <c r="M3324" s="39" t="str">
        <f>+VLOOKUP(C3324/1,Map!A:B,2,FALSE)</f>
        <v>Other Revenue - NSF Check Charge</v>
      </c>
      <c r="N3324" s="39" t="str">
        <f>+VLOOKUP(L3324/1,Map!E:G,3,FALSE)</f>
        <v>KY-CENTRAL</v>
      </c>
    </row>
    <row r="3325" spans="1:14" hidden="1">
      <c r="A3325" s="39" t="s">
        <v>95</v>
      </c>
      <c r="B3325" s="39" t="s">
        <v>96</v>
      </c>
      <c r="C3325" s="39" t="s">
        <v>74</v>
      </c>
      <c r="D3325" s="43">
        <v>43185</v>
      </c>
      <c r="E3325" s="39" t="s">
        <v>35</v>
      </c>
      <c r="F3325" s="39" t="s">
        <v>45</v>
      </c>
      <c r="G3325" s="39" t="s">
        <v>275</v>
      </c>
      <c r="H3325" s="39" t="s">
        <v>2730</v>
      </c>
      <c r="I3325" s="39" t="s">
        <v>99</v>
      </c>
      <c r="J3325" s="44">
        <v>-36</v>
      </c>
      <c r="K3325" s="39" t="s">
        <v>100</v>
      </c>
      <c r="L3325" s="39" t="s">
        <v>60</v>
      </c>
      <c r="M3325" s="39" t="str">
        <f>+VLOOKUP(C3325/1,Map!A:B,2,FALSE)</f>
        <v>Other Revenue - NSF Check Charge</v>
      </c>
      <c r="N3325" s="39" t="str">
        <f>+VLOOKUP(L3325/1,Map!E:G,3,FALSE)</f>
        <v>KY-CENTRAL</v>
      </c>
    </row>
    <row r="3326" spans="1:14" hidden="1">
      <c r="A3326" s="39" t="s">
        <v>95</v>
      </c>
      <c r="B3326" s="39" t="s">
        <v>96</v>
      </c>
      <c r="C3326" s="39" t="s">
        <v>74</v>
      </c>
      <c r="D3326" s="43">
        <v>43185</v>
      </c>
      <c r="E3326" s="39" t="s">
        <v>35</v>
      </c>
      <c r="F3326" s="39" t="s">
        <v>45</v>
      </c>
      <c r="G3326" s="39" t="s">
        <v>275</v>
      </c>
      <c r="H3326" s="39" t="s">
        <v>2731</v>
      </c>
      <c r="I3326" s="39" t="s">
        <v>99</v>
      </c>
      <c r="J3326" s="44">
        <v>-12</v>
      </c>
      <c r="K3326" s="39" t="s">
        <v>100</v>
      </c>
      <c r="L3326" s="39" t="s">
        <v>60</v>
      </c>
      <c r="M3326" s="39" t="str">
        <f>+VLOOKUP(C3326/1,Map!A:B,2,FALSE)</f>
        <v>Other Revenue - NSF Check Charge</v>
      </c>
      <c r="N3326" s="39" t="str">
        <f>+VLOOKUP(L3326/1,Map!E:G,3,FALSE)</f>
        <v>KY-CENTRAL</v>
      </c>
    </row>
    <row r="3327" spans="1:14" hidden="1">
      <c r="A3327" s="39" t="s">
        <v>95</v>
      </c>
      <c r="B3327" s="39" t="s">
        <v>96</v>
      </c>
      <c r="C3327" s="39" t="s">
        <v>74</v>
      </c>
      <c r="D3327" s="43">
        <v>43186</v>
      </c>
      <c r="E3327" s="39" t="s">
        <v>35</v>
      </c>
      <c r="F3327" s="39" t="s">
        <v>45</v>
      </c>
      <c r="G3327" s="39" t="s">
        <v>275</v>
      </c>
      <c r="H3327" s="39" t="s">
        <v>2732</v>
      </c>
      <c r="I3327" s="39" t="s">
        <v>99</v>
      </c>
      <c r="J3327" s="44">
        <v>-48</v>
      </c>
      <c r="K3327" s="39" t="s">
        <v>100</v>
      </c>
      <c r="L3327" s="39" t="s">
        <v>60</v>
      </c>
      <c r="M3327" s="39" t="str">
        <f>+VLOOKUP(C3327/1,Map!A:B,2,FALSE)</f>
        <v>Other Revenue - NSF Check Charge</v>
      </c>
      <c r="N3327" s="39" t="str">
        <f>+VLOOKUP(L3327/1,Map!E:G,3,FALSE)</f>
        <v>KY-CENTRAL</v>
      </c>
    </row>
    <row r="3328" spans="1:14" hidden="1">
      <c r="A3328" s="39" t="s">
        <v>95</v>
      </c>
      <c r="B3328" s="39" t="s">
        <v>96</v>
      </c>
      <c r="C3328" s="39" t="s">
        <v>74</v>
      </c>
      <c r="D3328" s="43">
        <v>43186</v>
      </c>
      <c r="E3328" s="39" t="s">
        <v>35</v>
      </c>
      <c r="F3328" s="39" t="s">
        <v>45</v>
      </c>
      <c r="G3328" s="39" t="s">
        <v>275</v>
      </c>
      <c r="H3328" s="39" t="s">
        <v>2733</v>
      </c>
      <c r="I3328" s="39" t="s">
        <v>99</v>
      </c>
      <c r="J3328" s="44">
        <v>-48</v>
      </c>
      <c r="K3328" s="39" t="s">
        <v>100</v>
      </c>
      <c r="L3328" s="39" t="s">
        <v>60</v>
      </c>
      <c r="M3328" s="39" t="str">
        <f>+VLOOKUP(C3328/1,Map!A:B,2,FALSE)</f>
        <v>Other Revenue - NSF Check Charge</v>
      </c>
      <c r="N3328" s="39" t="str">
        <f>+VLOOKUP(L3328/1,Map!E:G,3,FALSE)</f>
        <v>KY-CENTRAL</v>
      </c>
    </row>
    <row r="3329" spans="1:14" hidden="1">
      <c r="A3329" s="39" t="s">
        <v>95</v>
      </c>
      <c r="B3329" s="39" t="s">
        <v>96</v>
      </c>
      <c r="C3329" s="39" t="s">
        <v>74</v>
      </c>
      <c r="D3329" s="43">
        <v>43186</v>
      </c>
      <c r="E3329" s="39" t="s">
        <v>35</v>
      </c>
      <c r="F3329" s="39" t="s">
        <v>45</v>
      </c>
      <c r="G3329" s="39" t="s">
        <v>275</v>
      </c>
      <c r="H3329" s="39" t="s">
        <v>2734</v>
      </c>
      <c r="I3329" s="39" t="s">
        <v>99</v>
      </c>
      <c r="J3329" s="44">
        <v>-48</v>
      </c>
      <c r="K3329" s="39" t="s">
        <v>100</v>
      </c>
      <c r="L3329" s="39" t="s">
        <v>60</v>
      </c>
      <c r="M3329" s="39" t="str">
        <f>+VLOOKUP(C3329/1,Map!A:B,2,FALSE)</f>
        <v>Other Revenue - NSF Check Charge</v>
      </c>
      <c r="N3329" s="39" t="str">
        <f>+VLOOKUP(L3329/1,Map!E:G,3,FALSE)</f>
        <v>KY-CENTRAL</v>
      </c>
    </row>
    <row r="3330" spans="1:14" hidden="1">
      <c r="A3330" s="39" t="s">
        <v>95</v>
      </c>
      <c r="B3330" s="39" t="s">
        <v>96</v>
      </c>
      <c r="C3330" s="39" t="s">
        <v>74</v>
      </c>
      <c r="D3330" s="43">
        <v>43186</v>
      </c>
      <c r="E3330" s="39" t="s">
        <v>35</v>
      </c>
      <c r="F3330" s="39" t="s">
        <v>45</v>
      </c>
      <c r="G3330" s="39" t="s">
        <v>275</v>
      </c>
      <c r="H3330" s="39" t="s">
        <v>2735</v>
      </c>
      <c r="I3330" s="39" t="s">
        <v>99</v>
      </c>
      <c r="J3330" s="44">
        <v>-24</v>
      </c>
      <c r="K3330" s="39" t="s">
        <v>100</v>
      </c>
      <c r="L3330" s="39" t="s">
        <v>60</v>
      </c>
      <c r="M3330" s="39" t="str">
        <f>+VLOOKUP(C3330/1,Map!A:B,2,FALSE)</f>
        <v>Other Revenue - NSF Check Charge</v>
      </c>
      <c r="N3330" s="39" t="str">
        <f>+VLOOKUP(L3330/1,Map!E:G,3,FALSE)</f>
        <v>KY-CENTRAL</v>
      </c>
    </row>
    <row r="3331" spans="1:14" hidden="1">
      <c r="A3331" s="39" t="s">
        <v>95</v>
      </c>
      <c r="B3331" s="39" t="s">
        <v>96</v>
      </c>
      <c r="C3331" s="39" t="s">
        <v>74</v>
      </c>
      <c r="D3331" s="43">
        <v>43186</v>
      </c>
      <c r="E3331" s="39" t="s">
        <v>35</v>
      </c>
      <c r="F3331" s="39" t="s">
        <v>45</v>
      </c>
      <c r="G3331" s="39" t="s">
        <v>275</v>
      </c>
      <c r="H3331" s="39" t="s">
        <v>2736</v>
      </c>
      <c r="I3331" s="39" t="s">
        <v>99</v>
      </c>
      <c r="J3331" s="44">
        <v>-72</v>
      </c>
      <c r="K3331" s="39" t="s">
        <v>100</v>
      </c>
      <c r="L3331" s="39" t="s">
        <v>60</v>
      </c>
      <c r="M3331" s="39" t="str">
        <f>+VLOOKUP(C3331/1,Map!A:B,2,FALSE)</f>
        <v>Other Revenue - NSF Check Charge</v>
      </c>
      <c r="N3331" s="39" t="str">
        <f>+VLOOKUP(L3331/1,Map!E:G,3,FALSE)</f>
        <v>KY-CENTRAL</v>
      </c>
    </row>
    <row r="3332" spans="1:14" hidden="1">
      <c r="A3332" s="39" t="s">
        <v>95</v>
      </c>
      <c r="B3332" s="39" t="s">
        <v>96</v>
      </c>
      <c r="C3332" s="39" t="s">
        <v>74</v>
      </c>
      <c r="D3332" s="43">
        <v>43186</v>
      </c>
      <c r="E3332" s="39" t="s">
        <v>35</v>
      </c>
      <c r="F3332" s="39" t="s">
        <v>45</v>
      </c>
      <c r="G3332" s="39" t="s">
        <v>275</v>
      </c>
      <c r="H3332" s="39" t="s">
        <v>2737</v>
      </c>
      <c r="I3332" s="39" t="s">
        <v>99</v>
      </c>
      <c r="J3332" s="44">
        <v>-24</v>
      </c>
      <c r="K3332" s="39" t="s">
        <v>100</v>
      </c>
      <c r="L3332" s="39" t="s">
        <v>60</v>
      </c>
      <c r="M3332" s="39" t="str">
        <f>+VLOOKUP(C3332/1,Map!A:B,2,FALSE)</f>
        <v>Other Revenue - NSF Check Charge</v>
      </c>
      <c r="N3332" s="39" t="str">
        <f>+VLOOKUP(L3332/1,Map!E:G,3,FALSE)</f>
        <v>KY-CENTRAL</v>
      </c>
    </row>
    <row r="3333" spans="1:14" hidden="1">
      <c r="A3333" s="39" t="s">
        <v>95</v>
      </c>
      <c r="B3333" s="39" t="s">
        <v>96</v>
      </c>
      <c r="C3333" s="39" t="s">
        <v>74</v>
      </c>
      <c r="D3333" s="43">
        <v>43186</v>
      </c>
      <c r="E3333" s="39" t="s">
        <v>35</v>
      </c>
      <c r="F3333" s="39" t="s">
        <v>45</v>
      </c>
      <c r="G3333" s="39" t="s">
        <v>275</v>
      </c>
      <c r="H3333" s="39" t="s">
        <v>2738</v>
      </c>
      <c r="I3333" s="39" t="s">
        <v>99</v>
      </c>
      <c r="J3333" s="44">
        <v>-12</v>
      </c>
      <c r="K3333" s="39" t="s">
        <v>100</v>
      </c>
      <c r="L3333" s="39" t="s">
        <v>60</v>
      </c>
      <c r="M3333" s="39" t="str">
        <f>+VLOOKUP(C3333/1,Map!A:B,2,FALSE)</f>
        <v>Other Revenue - NSF Check Charge</v>
      </c>
      <c r="N3333" s="39" t="str">
        <f>+VLOOKUP(L3333/1,Map!E:G,3,FALSE)</f>
        <v>KY-CENTRAL</v>
      </c>
    </row>
    <row r="3334" spans="1:14" hidden="1">
      <c r="A3334" s="39" t="s">
        <v>95</v>
      </c>
      <c r="B3334" s="39" t="s">
        <v>96</v>
      </c>
      <c r="C3334" s="39" t="s">
        <v>74</v>
      </c>
      <c r="D3334" s="43">
        <v>43187</v>
      </c>
      <c r="E3334" s="39" t="s">
        <v>35</v>
      </c>
      <c r="F3334" s="39" t="s">
        <v>45</v>
      </c>
      <c r="G3334" s="39" t="s">
        <v>275</v>
      </c>
      <c r="H3334" s="39" t="s">
        <v>2739</v>
      </c>
      <c r="I3334" s="39" t="s">
        <v>99</v>
      </c>
      <c r="J3334" s="44">
        <v>-12</v>
      </c>
      <c r="K3334" s="39" t="s">
        <v>100</v>
      </c>
      <c r="L3334" s="39" t="s">
        <v>60</v>
      </c>
      <c r="M3334" s="39" t="str">
        <f>+VLOOKUP(C3334/1,Map!A:B,2,FALSE)</f>
        <v>Other Revenue - NSF Check Charge</v>
      </c>
      <c r="N3334" s="39" t="str">
        <f>+VLOOKUP(L3334/1,Map!E:G,3,FALSE)</f>
        <v>KY-CENTRAL</v>
      </c>
    </row>
    <row r="3335" spans="1:14" hidden="1">
      <c r="A3335" s="39" t="s">
        <v>95</v>
      </c>
      <c r="B3335" s="39" t="s">
        <v>96</v>
      </c>
      <c r="C3335" s="39" t="s">
        <v>74</v>
      </c>
      <c r="D3335" s="43">
        <v>43187</v>
      </c>
      <c r="E3335" s="39" t="s">
        <v>35</v>
      </c>
      <c r="F3335" s="39" t="s">
        <v>45</v>
      </c>
      <c r="G3335" s="39" t="s">
        <v>275</v>
      </c>
      <c r="H3335" s="39" t="s">
        <v>2740</v>
      </c>
      <c r="I3335" s="39" t="s">
        <v>99</v>
      </c>
      <c r="J3335" s="44">
        <v>-60</v>
      </c>
      <c r="K3335" s="39" t="s">
        <v>100</v>
      </c>
      <c r="L3335" s="39" t="s">
        <v>60</v>
      </c>
      <c r="M3335" s="39" t="str">
        <f>+VLOOKUP(C3335/1,Map!A:B,2,FALSE)</f>
        <v>Other Revenue - NSF Check Charge</v>
      </c>
      <c r="N3335" s="39" t="str">
        <f>+VLOOKUP(L3335/1,Map!E:G,3,FALSE)</f>
        <v>KY-CENTRAL</v>
      </c>
    </row>
    <row r="3336" spans="1:14" hidden="1">
      <c r="A3336" s="39" t="s">
        <v>95</v>
      </c>
      <c r="B3336" s="39" t="s">
        <v>96</v>
      </c>
      <c r="C3336" s="39" t="s">
        <v>74</v>
      </c>
      <c r="D3336" s="43">
        <v>43188</v>
      </c>
      <c r="E3336" s="39" t="s">
        <v>35</v>
      </c>
      <c r="F3336" s="39" t="s">
        <v>45</v>
      </c>
      <c r="G3336" s="39" t="s">
        <v>275</v>
      </c>
      <c r="H3336" s="39" t="s">
        <v>2741</v>
      </c>
      <c r="I3336" s="39" t="s">
        <v>99</v>
      </c>
      <c r="J3336" s="44">
        <v>-36</v>
      </c>
      <c r="K3336" s="39" t="s">
        <v>100</v>
      </c>
      <c r="L3336" s="39" t="s">
        <v>60</v>
      </c>
      <c r="M3336" s="39" t="str">
        <f>+VLOOKUP(C3336/1,Map!A:B,2,FALSE)</f>
        <v>Other Revenue - NSF Check Charge</v>
      </c>
      <c r="N3336" s="39" t="str">
        <f>+VLOOKUP(L3336/1,Map!E:G,3,FALSE)</f>
        <v>KY-CENTRAL</v>
      </c>
    </row>
    <row r="3337" spans="1:14" hidden="1">
      <c r="A3337" s="39" t="s">
        <v>95</v>
      </c>
      <c r="B3337" s="39" t="s">
        <v>96</v>
      </c>
      <c r="C3337" s="39" t="s">
        <v>74</v>
      </c>
      <c r="D3337" s="43">
        <v>43188</v>
      </c>
      <c r="E3337" s="39" t="s">
        <v>35</v>
      </c>
      <c r="F3337" s="39" t="s">
        <v>45</v>
      </c>
      <c r="G3337" s="39" t="s">
        <v>275</v>
      </c>
      <c r="H3337" s="39" t="s">
        <v>2741</v>
      </c>
      <c r="I3337" s="39" t="s">
        <v>99</v>
      </c>
      <c r="J3337" s="44">
        <v>-12</v>
      </c>
      <c r="K3337" s="39" t="s">
        <v>100</v>
      </c>
      <c r="L3337" s="39" t="s">
        <v>58</v>
      </c>
      <c r="M3337" s="39" t="str">
        <f>+VLOOKUP(C3337/1,Map!A:B,2,FALSE)</f>
        <v>Other Revenue - NSF Check Charge</v>
      </c>
      <c r="N3337" s="39" t="str">
        <f>+VLOOKUP(L3337/1,Map!E:G,3,FALSE)</f>
        <v>KY-CORPORATE</v>
      </c>
    </row>
    <row r="3338" spans="1:14" hidden="1">
      <c r="A3338" s="39" t="s">
        <v>95</v>
      </c>
      <c r="B3338" s="39" t="s">
        <v>96</v>
      </c>
      <c r="C3338" s="39" t="s">
        <v>74</v>
      </c>
      <c r="D3338" s="43">
        <v>43188</v>
      </c>
      <c r="E3338" s="39" t="s">
        <v>35</v>
      </c>
      <c r="F3338" s="39" t="s">
        <v>45</v>
      </c>
      <c r="G3338" s="39" t="s">
        <v>275</v>
      </c>
      <c r="H3338" s="39" t="s">
        <v>2742</v>
      </c>
      <c r="I3338" s="39" t="s">
        <v>99</v>
      </c>
      <c r="J3338" s="44">
        <v>-60</v>
      </c>
      <c r="K3338" s="39" t="s">
        <v>100</v>
      </c>
      <c r="L3338" s="39" t="s">
        <v>60</v>
      </c>
      <c r="M3338" s="39" t="str">
        <f>+VLOOKUP(C3338/1,Map!A:B,2,FALSE)</f>
        <v>Other Revenue - NSF Check Charge</v>
      </c>
      <c r="N3338" s="39" t="str">
        <f>+VLOOKUP(L3338/1,Map!E:G,3,FALSE)</f>
        <v>KY-CENTRAL</v>
      </c>
    </row>
    <row r="3339" spans="1:14" hidden="1">
      <c r="A3339" s="39" t="s">
        <v>95</v>
      </c>
      <c r="B3339" s="39" t="s">
        <v>96</v>
      </c>
      <c r="C3339" s="39" t="s">
        <v>74</v>
      </c>
      <c r="D3339" s="43">
        <v>43189</v>
      </c>
      <c r="E3339" s="39" t="s">
        <v>35</v>
      </c>
      <c r="F3339" s="39" t="s">
        <v>45</v>
      </c>
      <c r="G3339" s="39" t="s">
        <v>275</v>
      </c>
      <c r="H3339" s="39" t="s">
        <v>2743</v>
      </c>
      <c r="I3339" s="39" t="s">
        <v>99</v>
      </c>
      <c r="J3339" s="44">
        <v>-12</v>
      </c>
      <c r="K3339" s="39" t="s">
        <v>100</v>
      </c>
      <c r="L3339" s="39" t="s">
        <v>60</v>
      </c>
      <c r="M3339" s="39" t="str">
        <f>+VLOOKUP(C3339/1,Map!A:B,2,FALSE)</f>
        <v>Other Revenue - NSF Check Charge</v>
      </c>
      <c r="N3339" s="39" t="str">
        <f>+VLOOKUP(L3339/1,Map!E:G,3,FALSE)</f>
        <v>KY-CENTRAL</v>
      </c>
    </row>
    <row r="3340" spans="1:14" hidden="1">
      <c r="A3340" s="39" t="s">
        <v>95</v>
      </c>
      <c r="B3340" s="39" t="s">
        <v>96</v>
      </c>
      <c r="C3340" s="39" t="s">
        <v>74</v>
      </c>
      <c r="D3340" s="43">
        <v>43189</v>
      </c>
      <c r="E3340" s="39" t="s">
        <v>35</v>
      </c>
      <c r="F3340" s="39" t="s">
        <v>45</v>
      </c>
      <c r="G3340" s="39" t="s">
        <v>275</v>
      </c>
      <c r="H3340" s="39" t="s">
        <v>2744</v>
      </c>
      <c r="I3340" s="39" t="s">
        <v>99</v>
      </c>
      <c r="J3340" s="44">
        <v>-36</v>
      </c>
      <c r="K3340" s="39" t="s">
        <v>100</v>
      </c>
      <c r="L3340" s="39" t="s">
        <v>60</v>
      </c>
      <c r="M3340" s="39" t="str">
        <f>+VLOOKUP(C3340/1,Map!A:B,2,FALSE)</f>
        <v>Other Revenue - NSF Check Charge</v>
      </c>
      <c r="N3340" s="39" t="str">
        <f>+VLOOKUP(L3340/1,Map!E:G,3,FALSE)</f>
        <v>KY-CENTRAL</v>
      </c>
    </row>
    <row r="3341" spans="1:14" hidden="1">
      <c r="A3341" s="39" t="s">
        <v>95</v>
      </c>
      <c r="B3341" s="39" t="s">
        <v>96</v>
      </c>
      <c r="C3341" s="39" t="s">
        <v>74</v>
      </c>
      <c r="D3341" s="43">
        <v>43189</v>
      </c>
      <c r="E3341" s="39" t="s">
        <v>35</v>
      </c>
      <c r="F3341" s="39" t="s">
        <v>45</v>
      </c>
      <c r="G3341" s="39" t="s">
        <v>275</v>
      </c>
      <c r="H3341" s="39" t="s">
        <v>2745</v>
      </c>
      <c r="I3341" s="39" t="s">
        <v>99</v>
      </c>
      <c r="J3341" s="44">
        <v>-24</v>
      </c>
      <c r="K3341" s="39" t="s">
        <v>100</v>
      </c>
      <c r="L3341" s="39" t="s">
        <v>60</v>
      </c>
      <c r="M3341" s="39" t="str">
        <f>+VLOOKUP(C3341/1,Map!A:B,2,FALSE)</f>
        <v>Other Revenue - NSF Check Charge</v>
      </c>
      <c r="N3341" s="39" t="str">
        <f>+VLOOKUP(L3341/1,Map!E:G,3,FALSE)</f>
        <v>KY-CENTRAL</v>
      </c>
    </row>
    <row r="3342" spans="1:14" hidden="1">
      <c r="A3342" s="39" t="s">
        <v>95</v>
      </c>
      <c r="B3342" s="39" t="s">
        <v>96</v>
      </c>
      <c r="C3342" s="39" t="s">
        <v>74</v>
      </c>
      <c r="D3342" s="43">
        <v>43190</v>
      </c>
      <c r="E3342" s="39" t="s">
        <v>35</v>
      </c>
      <c r="F3342" s="39" t="s">
        <v>45</v>
      </c>
      <c r="G3342" s="39" t="s">
        <v>275</v>
      </c>
      <c r="H3342" s="39" t="s">
        <v>2746</v>
      </c>
      <c r="I3342" s="39" t="s">
        <v>99</v>
      </c>
      <c r="J3342" s="44">
        <v>-36</v>
      </c>
      <c r="K3342" s="39" t="s">
        <v>100</v>
      </c>
      <c r="L3342" s="39" t="s">
        <v>60</v>
      </c>
      <c r="M3342" s="39" t="str">
        <f>+VLOOKUP(C3342/1,Map!A:B,2,FALSE)</f>
        <v>Other Revenue - NSF Check Charge</v>
      </c>
      <c r="N3342" s="39" t="str">
        <f>+VLOOKUP(L3342/1,Map!E:G,3,FALSE)</f>
        <v>KY-CENTRAL</v>
      </c>
    </row>
    <row r="3343" spans="1:14" hidden="1">
      <c r="A3343" s="39" t="s">
        <v>95</v>
      </c>
      <c r="B3343" s="39" t="s">
        <v>96</v>
      </c>
      <c r="C3343" s="39" t="s">
        <v>74</v>
      </c>
      <c r="D3343" s="43">
        <v>43192</v>
      </c>
      <c r="E3343" s="39" t="s">
        <v>35</v>
      </c>
      <c r="F3343" s="39" t="s">
        <v>46</v>
      </c>
      <c r="G3343" s="39" t="s">
        <v>275</v>
      </c>
      <c r="H3343" s="39" t="s">
        <v>2747</v>
      </c>
      <c r="I3343" s="39" t="s">
        <v>99</v>
      </c>
      <c r="J3343" s="44">
        <v>-24</v>
      </c>
      <c r="K3343" s="39" t="s">
        <v>100</v>
      </c>
      <c r="L3343" s="39" t="s">
        <v>60</v>
      </c>
      <c r="M3343" s="39" t="str">
        <f>+VLOOKUP(C3343/1,Map!A:B,2,FALSE)</f>
        <v>Other Revenue - NSF Check Charge</v>
      </c>
      <c r="N3343" s="39" t="str">
        <f>+VLOOKUP(L3343/1,Map!E:G,3,FALSE)</f>
        <v>KY-CENTRAL</v>
      </c>
    </row>
    <row r="3344" spans="1:14" hidden="1">
      <c r="A3344" s="39" t="s">
        <v>95</v>
      </c>
      <c r="B3344" s="39" t="s">
        <v>96</v>
      </c>
      <c r="C3344" s="39" t="s">
        <v>74</v>
      </c>
      <c r="D3344" s="43">
        <v>43192</v>
      </c>
      <c r="E3344" s="39" t="s">
        <v>35</v>
      </c>
      <c r="F3344" s="39" t="s">
        <v>46</v>
      </c>
      <c r="G3344" s="39" t="s">
        <v>275</v>
      </c>
      <c r="H3344" s="39" t="s">
        <v>2748</v>
      </c>
      <c r="I3344" s="39" t="s">
        <v>99</v>
      </c>
      <c r="J3344" s="44">
        <v>-96</v>
      </c>
      <c r="K3344" s="39" t="s">
        <v>100</v>
      </c>
      <c r="L3344" s="39" t="s">
        <v>60</v>
      </c>
      <c r="M3344" s="39" t="str">
        <f>+VLOOKUP(C3344/1,Map!A:B,2,FALSE)</f>
        <v>Other Revenue - NSF Check Charge</v>
      </c>
      <c r="N3344" s="39" t="str">
        <f>+VLOOKUP(L3344/1,Map!E:G,3,FALSE)</f>
        <v>KY-CENTRAL</v>
      </c>
    </row>
    <row r="3345" spans="1:14" hidden="1">
      <c r="A3345" s="39" t="s">
        <v>95</v>
      </c>
      <c r="B3345" s="39" t="s">
        <v>96</v>
      </c>
      <c r="C3345" s="39" t="s">
        <v>74</v>
      </c>
      <c r="D3345" s="43">
        <v>43193</v>
      </c>
      <c r="E3345" s="39" t="s">
        <v>35</v>
      </c>
      <c r="F3345" s="39" t="s">
        <v>46</v>
      </c>
      <c r="G3345" s="39" t="s">
        <v>275</v>
      </c>
      <c r="H3345" s="39" t="s">
        <v>2749</v>
      </c>
      <c r="I3345" s="39" t="s">
        <v>99</v>
      </c>
      <c r="J3345" s="44">
        <v>-96</v>
      </c>
      <c r="K3345" s="39" t="s">
        <v>100</v>
      </c>
      <c r="L3345" s="39" t="s">
        <v>60</v>
      </c>
      <c r="M3345" s="39" t="str">
        <f>+VLOOKUP(C3345/1,Map!A:B,2,FALSE)</f>
        <v>Other Revenue - NSF Check Charge</v>
      </c>
      <c r="N3345" s="39" t="str">
        <f>+VLOOKUP(L3345/1,Map!E:G,3,FALSE)</f>
        <v>KY-CENTRAL</v>
      </c>
    </row>
    <row r="3346" spans="1:14" hidden="1">
      <c r="A3346" s="39" t="s">
        <v>95</v>
      </c>
      <c r="B3346" s="39" t="s">
        <v>96</v>
      </c>
      <c r="C3346" s="39" t="s">
        <v>74</v>
      </c>
      <c r="D3346" s="43">
        <v>43193</v>
      </c>
      <c r="E3346" s="39" t="s">
        <v>35</v>
      </c>
      <c r="F3346" s="39" t="s">
        <v>46</v>
      </c>
      <c r="G3346" s="39" t="s">
        <v>275</v>
      </c>
      <c r="H3346" s="39" t="s">
        <v>2750</v>
      </c>
      <c r="I3346" s="39" t="s">
        <v>99</v>
      </c>
      <c r="J3346" s="44">
        <v>-12</v>
      </c>
      <c r="K3346" s="39" t="s">
        <v>100</v>
      </c>
      <c r="L3346" s="39" t="s">
        <v>60</v>
      </c>
      <c r="M3346" s="39" t="str">
        <f>+VLOOKUP(C3346/1,Map!A:B,2,FALSE)</f>
        <v>Other Revenue - NSF Check Charge</v>
      </c>
      <c r="N3346" s="39" t="str">
        <f>+VLOOKUP(L3346/1,Map!E:G,3,FALSE)</f>
        <v>KY-CENTRAL</v>
      </c>
    </row>
    <row r="3347" spans="1:14" hidden="1">
      <c r="A3347" s="39" t="s">
        <v>95</v>
      </c>
      <c r="B3347" s="39" t="s">
        <v>96</v>
      </c>
      <c r="C3347" s="39" t="s">
        <v>74</v>
      </c>
      <c r="D3347" s="43">
        <v>43193</v>
      </c>
      <c r="E3347" s="39" t="s">
        <v>35</v>
      </c>
      <c r="F3347" s="39" t="s">
        <v>46</v>
      </c>
      <c r="G3347" s="39" t="s">
        <v>275</v>
      </c>
      <c r="H3347" s="39" t="s">
        <v>2751</v>
      </c>
      <c r="I3347" s="39" t="s">
        <v>99</v>
      </c>
      <c r="J3347" s="44">
        <v>-12</v>
      </c>
      <c r="K3347" s="39" t="s">
        <v>100</v>
      </c>
      <c r="L3347" s="39" t="s">
        <v>60</v>
      </c>
      <c r="M3347" s="39" t="str">
        <f>+VLOOKUP(C3347/1,Map!A:B,2,FALSE)</f>
        <v>Other Revenue - NSF Check Charge</v>
      </c>
      <c r="N3347" s="39" t="str">
        <f>+VLOOKUP(L3347/1,Map!E:G,3,FALSE)</f>
        <v>KY-CENTRAL</v>
      </c>
    </row>
    <row r="3348" spans="1:14" hidden="1">
      <c r="A3348" s="39" t="s">
        <v>95</v>
      </c>
      <c r="B3348" s="39" t="s">
        <v>96</v>
      </c>
      <c r="C3348" s="39" t="s">
        <v>74</v>
      </c>
      <c r="D3348" s="43">
        <v>43193</v>
      </c>
      <c r="E3348" s="39" t="s">
        <v>35</v>
      </c>
      <c r="F3348" s="39" t="s">
        <v>46</v>
      </c>
      <c r="G3348" s="39" t="s">
        <v>275</v>
      </c>
      <c r="H3348" s="39" t="s">
        <v>2752</v>
      </c>
      <c r="I3348" s="39" t="s">
        <v>99</v>
      </c>
      <c r="J3348" s="44">
        <v>-48</v>
      </c>
      <c r="K3348" s="39" t="s">
        <v>100</v>
      </c>
      <c r="L3348" s="39" t="s">
        <v>60</v>
      </c>
      <c r="M3348" s="39" t="str">
        <f>+VLOOKUP(C3348/1,Map!A:B,2,FALSE)</f>
        <v>Other Revenue - NSF Check Charge</v>
      </c>
      <c r="N3348" s="39" t="str">
        <f>+VLOOKUP(L3348/1,Map!E:G,3,FALSE)</f>
        <v>KY-CENTRAL</v>
      </c>
    </row>
    <row r="3349" spans="1:14" hidden="1">
      <c r="A3349" s="39" t="s">
        <v>95</v>
      </c>
      <c r="B3349" s="39" t="s">
        <v>96</v>
      </c>
      <c r="C3349" s="39" t="s">
        <v>74</v>
      </c>
      <c r="D3349" s="43">
        <v>43194</v>
      </c>
      <c r="E3349" s="39" t="s">
        <v>35</v>
      </c>
      <c r="F3349" s="39" t="s">
        <v>46</v>
      </c>
      <c r="G3349" s="39" t="s">
        <v>275</v>
      </c>
      <c r="H3349" s="39" t="s">
        <v>2753</v>
      </c>
      <c r="I3349" s="39" t="s">
        <v>99</v>
      </c>
      <c r="J3349" s="44">
        <v>-12</v>
      </c>
      <c r="K3349" s="39" t="s">
        <v>100</v>
      </c>
      <c r="L3349" s="39" t="s">
        <v>64</v>
      </c>
      <c r="M3349" s="39" t="str">
        <f>+VLOOKUP(C3349/1,Map!A:B,2,FALSE)</f>
        <v>Other Revenue - NSF Check Charge</v>
      </c>
      <c r="N3349" s="39" t="str">
        <f>+VLOOKUP(L3349/1,Map!E:G,3,FALSE)</f>
        <v>KY-NORTH</v>
      </c>
    </row>
    <row r="3350" spans="1:14" hidden="1">
      <c r="A3350" s="39" t="s">
        <v>95</v>
      </c>
      <c r="B3350" s="39" t="s">
        <v>96</v>
      </c>
      <c r="C3350" s="39" t="s">
        <v>74</v>
      </c>
      <c r="D3350" s="43">
        <v>43194</v>
      </c>
      <c r="E3350" s="39" t="s">
        <v>35</v>
      </c>
      <c r="F3350" s="39" t="s">
        <v>46</v>
      </c>
      <c r="G3350" s="39" t="s">
        <v>275</v>
      </c>
      <c r="H3350" s="39" t="s">
        <v>2754</v>
      </c>
      <c r="I3350" s="39" t="s">
        <v>99</v>
      </c>
      <c r="J3350" s="44">
        <v>-36</v>
      </c>
      <c r="K3350" s="39" t="s">
        <v>100</v>
      </c>
      <c r="L3350" s="39" t="s">
        <v>60</v>
      </c>
      <c r="M3350" s="39" t="str">
        <f>+VLOOKUP(C3350/1,Map!A:B,2,FALSE)</f>
        <v>Other Revenue - NSF Check Charge</v>
      </c>
      <c r="N3350" s="39" t="str">
        <f>+VLOOKUP(L3350/1,Map!E:G,3,FALSE)</f>
        <v>KY-CENTRAL</v>
      </c>
    </row>
    <row r="3351" spans="1:14" hidden="1">
      <c r="A3351" s="39" t="s">
        <v>95</v>
      </c>
      <c r="B3351" s="39" t="s">
        <v>96</v>
      </c>
      <c r="C3351" s="39" t="s">
        <v>74</v>
      </c>
      <c r="D3351" s="43">
        <v>43194</v>
      </c>
      <c r="E3351" s="39" t="s">
        <v>35</v>
      </c>
      <c r="F3351" s="39" t="s">
        <v>46</v>
      </c>
      <c r="G3351" s="39" t="s">
        <v>275</v>
      </c>
      <c r="H3351" s="39" t="s">
        <v>2755</v>
      </c>
      <c r="I3351" s="39" t="s">
        <v>99</v>
      </c>
      <c r="J3351" s="44">
        <v>-12</v>
      </c>
      <c r="K3351" s="39" t="s">
        <v>100</v>
      </c>
      <c r="L3351" s="39" t="s">
        <v>60</v>
      </c>
      <c r="M3351" s="39" t="str">
        <f>+VLOOKUP(C3351/1,Map!A:B,2,FALSE)</f>
        <v>Other Revenue - NSF Check Charge</v>
      </c>
      <c r="N3351" s="39" t="str">
        <f>+VLOOKUP(L3351/1,Map!E:G,3,FALSE)</f>
        <v>KY-CENTRAL</v>
      </c>
    </row>
    <row r="3352" spans="1:14" hidden="1">
      <c r="A3352" s="39" t="s">
        <v>95</v>
      </c>
      <c r="B3352" s="39" t="s">
        <v>96</v>
      </c>
      <c r="C3352" s="39" t="s">
        <v>74</v>
      </c>
      <c r="D3352" s="43">
        <v>43195</v>
      </c>
      <c r="E3352" s="39" t="s">
        <v>35</v>
      </c>
      <c r="F3352" s="39" t="s">
        <v>46</v>
      </c>
      <c r="G3352" s="39" t="s">
        <v>275</v>
      </c>
      <c r="H3352" s="39" t="s">
        <v>2756</v>
      </c>
      <c r="I3352" s="39" t="s">
        <v>99</v>
      </c>
      <c r="J3352" s="44">
        <v>-24</v>
      </c>
      <c r="K3352" s="39" t="s">
        <v>100</v>
      </c>
      <c r="L3352" s="39" t="s">
        <v>60</v>
      </c>
      <c r="M3352" s="39" t="str">
        <f>+VLOOKUP(C3352/1,Map!A:B,2,FALSE)</f>
        <v>Other Revenue - NSF Check Charge</v>
      </c>
      <c r="N3352" s="39" t="str">
        <f>+VLOOKUP(L3352/1,Map!E:G,3,FALSE)</f>
        <v>KY-CENTRAL</v>
      </c>
    </row>
    <row r="3353" spans="1:14" hidden="1">
      <c r="A3353" s="39" t="s">
        <v>95</v>
      </c>
      <c r="B3353" s="39" t="s">
        <v>96</v>
      </c>
      <c r="C3353" s="39" t="s">
        <v>74</v>
      </c>
      <c r="D3353" s="43">
        <v>43195</v>
      </c>
      <c r="E3353" s="39" t="s">
        <v>35</v>
      </c>
      <c r="F3353" s="39" t="s">
        <v>46</v>
      </c>
      <c r="G3353" s="39" t="s">
        <v>275</v>
      </c>
      <c r="H3353" s="39" t="s">
        <v>2757</v>
      </c>
      <c r="I3353" s="39" t="s">
        <v>99</v>
      </c>
      <c r="J3353" s="44">
        <v>-12</v>
      </c>
      <c r="K3353" s="39" t="s">
        <v>100</v>
      </c>
      <c r="L3353" s="39" t="s">
        <v>60</v>
      </c>
      <c r="M3353" s="39" t="str">
        <f>+VLOOKUP(C3353/1,Map!A:B,2,FALSE)</f>
        <v>Other Revenue - NSF Check Charge</v>
      </c>
      <c r="N3353" s="39" t="str">
        <f>+VLOOKUP(L3353/1,Map!E:G,3,FALSE)</f>
        <v>KY-CENTRAL</v>
      </c>
    </row>
    <row r="3354" spans="1:14" hidden="1">
      <c r="A3354" s="39" t="s">
        <v>95</v>
      </c>
      <c r="B3354" s="39" t="s">
        <v>96</v>
      </c>
      <c r="C3354" s="39" t="s">
        <v>74</v>
      </c>
      <c r="D3354" s="43">
        <v>43195</v>
      </c>
      <c r="E3354" s="39" t="s">
        <v>35</v>
      </c>
      <c r="F3354" s="39" t="s">
        <v>46</v>
      </c>
      <c r="G3354" s="39" t="s">
        <v>275</v>
      </c>
      <c r="H3354" s="39" t="s">
        <v>2758</v>
      </c>
      <c r="I3354" s="39" t="s">
        <v>99</v>
      </c>
      <c r="J3354" s="44">
        <v>-72</v>
      </c>
      <c r="K3354" s="39" t="s">
        <v>100</v>
      </c>
      <c r="L3354" s="39" t="s">
        <v>60</v>
      </c>
      <c r="M3354" s="39" t="str">
        <f>+VLOOKUP(C3354/1,Map!A:B,2,FALSE)</f>
        <v>Other Revenue - NSF Check Charge</v>
      </c>
      <c r="N3354" s="39" t="str">
        <f>+VLOOKUP(L3354/1,Map!E:G,3,FALSE)</f>
        <v>KY-CENTRAL</v>
      </c>
    </row>
    <row r="3355" spans="1:14" hidden="1">
      <c r="A3355" s="39" t="s">
        <v>95</v>
      </c>
      <c r="B3355" s="39" t="s">
        <v>96</v>
      </c>
      <c r="C3355" s="39" t="s">
        <v>74</v>
      </c>
      <c r="D3355" s="43">
        <v>43196</v>
      </c>
      <c r="E3355" s="39" t="s">
        <v>35</v>
      </c>
      <c r="F3355" s="39" t="s">
        <v>46</v>
      </c>
      <c r="G3355" s="39" t="s">
        <v>275</v>
      </c>
      <c r="H3355" s="39" t="s">
        <v>2759</v>
      </c>
      <c r="I3355" s="39" t="s">
        <v>99</v>
      </c>
      <c r="J3355" s="44">
        <v>-12</v>
      </c>
      <c r="K3355" s="39" t="s">
        <v>100</v>
      </c>
      <c r="L3355" s="39" t="s">
        <v>60</v>
      </c>
      <c r="M3355" s="39" t="str">
        <f>+VLOOKUP(C3355/1,Map!A:B,2,FALSE)</f>
        <v>Other Revenue - NSF Check Charge</v>
      </c>
      <c r="N3355" s="39" t="str">
        <f>+VLOOKUP(L3355/1,Map!E:G,3,FALSE)</f>
        <v>KY-CENTRAL</v>
      </c>
    </row>
    <row r="3356" spans="1:14" hidden="1">
      <c r="A3356" s="39" t="s">
        <v>95</v>
      </c>
      <c r="B3356" s="39" t="s">
        <v>96</v>
      </c>
      <c r="C3356" s="39" t="s">
        <v>74</v>
      </c>
      <c r="D3356" s="43">
        <v>43196</v>
      </c>
      <c r="E3356" s="39" t="s">
        <v>35</v>
      </c>
      <c r="F3356" s="39" t="s">
        <v>46</v>
      </c>
      <c r="G3356" s="39" t="s">
        <v>275</v>
      </c>
      <c r="H3356" s="39" t="s">
        <v>2760</v>
      </c>
      <c r="I3356" s="39" t="s">
        <v>99</v>
      </c>
      <c r="J3356" s="44">
        <v>-12</v>
      </c>
      <c r="K3356" s="39" t="s">
        <v>100</v>
      </c>
      <c r="L3356" s="39" t="s">
        <v>60</v>
      </c>
      <c r="M3356" s="39" t="str">
        <f>+VLOOKUP(C3356/1,Map!A:B,2,FALSE)</f>
        <v>Other Revenue - NSF Check Charge</v>
      </c>
      <c r="N3356" s="39" t="str">
        <f>+VLOOKUP(L3356/1,Map!E:G,3,FALSE)</f>
        <v>KY-CENTRAL</v>
      </c>
    </row>
    <row r="3357" spans="1:14" hidden="1">
      <c r="A3357" s="39" t="s">
        <v>95</v>
      </c>
      <c r="B3357" s="39" t="s">
        <v>96</v>
      </c>
      <c r="C3357" s="39" t="s">
        <v>74</v>
      </c>
      <c r="D3357" s="43">
        <v>43196</v>
      </c>
      <c r="E3357" s="39" t="s">
        <v>35</v>
      </c>
      <c r="F3357" s="39" t="s">
        <v>46</v>
      </c>
      <c r="G3357" s="39" t="s">
        <v>275</v>
      </c>
      <c r="H3357" s="39" t="s">
        <v>2761</v>
      </c>
      <c r="I3357" s="39" t="s">
        <v>99</v>
      </c>
      <c r="J3357" s="44">
        <v>-36</v>
      </c>
      <c r="K3357" s="39" t="s">
        <v>100</v>
      </c>
      <c r="L3357" s="39" t="s">
        <v>60</v>
      </c>
      <c r="M3357" s="39" t="str">
        <f>+VLOOKUP(C3357/1,Map!A:B,2,FALSE)</f>
        <v>Other Revenue - NSF Check Charge</v>
      </c>
      <c r="N3357" s="39" t="str">
        <f>+VLOOKUP(L3357/1,Map!E:G,3,FALSE)</f>
        <v>KY-CENTRAL</v>
      </c>
    </row>
    <row r="3358" spans="1:14" hidden="1">
      <c r="A3358" s="39" t="s">
        <v>95</v>
      </c>
      <c r="B3358" s="39" t="s">
        <v>96</v>
      </c>
      <c r="C3358" s="39" t="s">
        <v>74</v>
      </c>
      <c r="D3358" s="43">
        <v>43196</v>
      </c>
      <c r="E3358" s="39" t="s">
        <v>35</v>
      </c>
      <c r="F3358" s="39" t="s">
        <v>46</v>
      </c>
      <c r="G3358" s="39" t="s">
        <v>275</v>
      </c>
      <c r="H3358" s="39" t="s">
        <v>2762</v>
      </c>
      <c r="I3358" s="39" t="s">
        <v>99</v>
      </c>
      <c r="J3358" s="44">
        <v>-24</v>
      </c>
      <c r="K3358" s="39" t="s">
        <v>100</v>
      </c>
      <c r="L3358" s="39" t="s">
        <v>60</v>
      </c>
      <c r="M3358" s="39" t="str">
        <f>+VLOOKUP(C3358/1,Map!A:B,2,FALSE)</f>
        <v>Other Revenue - NSF Check Charge</v>
      </c>
      <c r="N3358" s="39" t="str">
        <f>+VLOOKUP(L3358/1,Map!E:G,3,FALSE)</f>
        <v>KY-CENTRAL</v>
      </c>
    </row>
    <row r="3359" spans="1:14" hidden="1">
      <c r="A3359" s="39" t="s">
        <v>95</v>
      </c>
      <c r="B3359" s="39" t="s">
        <v>96</v>
      </c>
      <c r="C3359" s="39" t="s">
        <v>74</v>
      </c>
      <c r="D3359" s="43">
        <v>43199</v>
      </c>
      <c r="E3359" s="39" t="s">
        <v>35</v>
      </c>
      <c r="F3359" s="39" t="s">
        <v>46</v>
      </c>
      <c r="G3359" s="39" t="s">
        <v>275</v>
      </c>
      <c r="H3359" s="39" t="s">
        <v>2763</v>
      </c>
      <c r="I3359" s="39" t="s">
        <v>99</v>
      </c>
      <c r="J3359" s="44">
        <v>-24</v>
      </c>
      <c r="K3359" s="39" t="s">
        <v>100</v>
      </c>
      <c r="L3359" s="39" t="s">
        <v>60</v>
      </c>
      <c r="M3359" s="39" t="str">
        <f>+VLOOKUP(C3359/1,Map!A:B,2,FALSE)</f>
        <v>Other Revenue - NSF Check Charge</v>
      </c>
      <c r="N3359" s="39" t="str">
        <f>+VLOOKUP(L3359/1,Map!E:G,3,FALSE)</f>
        <v>KY-CENTRAL</v>
      </c>
    </row>
    <row r="3360" spans="1:14" hidden="1">
      <c r="A3360" s="39" t="s">
        <v>95</v>
      </c>
      <c r="B3360" s="39" t="s">
        <v>96</v>
      </c>
      <c r="C3360" s="39" t="s">
        <v>74</v>
      </c>
      <c r="D3360" s="43">
        <v>43200</v>
      </c>
      <c r="E3360" s="39" t="s">
        <v>35</v>
      </c>
      <c r="F3360" s="39" t="s">
        <v>46</v>
      </c>
      <c r="G3360" s="39" t="s">
        <v>275</v>
      </c>
      <c r="H3360" s="39" t="s">
        <v>2764</v>
      </c>
      <c r="I3360" s="39" t="s">
        <v>99</v>
      </c>
      <c r="J3360" s="44">
        <v>-12</v>
      </c>
      <c r="K3360" s="39" t="s">
        <v>100</v>
      </c>
      <c r="L3360" s="39" t="s">
        <v>60</v>
      </c>
      <c r="M3360" s="39" t="str">
        <f>+VLOOKUP(C3360/1,Map!A:B,2,FALSE)</f>
        <v>Other Revenue - NSF Check Charge</v>
      </c>
      <c r="N3360" s="39" t="str">
        <f>+VLOOKUP(L3360/1,Map!E:G,3,FALSE)</f>
        <v>KY-CENTRAL</v>
      </c>
    </row>
    <row r="3361" spans="1:14" hidden="1">
      <c r="A3361" s="39" t="s">
        <v>95</v>
      </c>
      <c r="B3361" s="39" t="s">
        <v>96</v>
      </c>
      <c r="C3361" s="39" t="s">
        <v>74</v>
      </c>
      <c r="D3361" s="43">
        <v>43200</v>
      </c>
      <c r="E3361" s="39" t="s">
        <v>35</v>
      </c>
      <c r="F3361" s="39" t="s">
        <v>46</v>
      </c>
      <c r="G3361" s="39" t="s">
        <v>275</v>
      </c>
      <c r="H3361" s="39" t="s">
        <v>2765</v>
      </c>
      <c r="I3361" s="39" t="s">
        <v>99</v>
      </c>
      <c r="J3361" s="44">
        <v>-24</v>
      </c>
      <c r="K3361" s="39" t="s">
        <v>100</v>
      </c>
      <c r="L3361" s="39" t="s">
        <v>60</v>
      </c>
      <c r="M3361" s="39" t="str">
        <f>+VLOOKUP(C3361/1,Map!A:B,2,FALSE)</f>
        <v>Other Revenue - NSF Check Charge</v>
      </c>
      <c r="N3361" s="39" t="str">
        <f>+VLOOKUP(L3361/1,Map!E:G,3,FALSE)</f>
        <v>KY-CENTRAL</v>
      </c>
    </row>
    <row r="3362" spans="1:14" hidden="1">
      <c r="A3362" s="39" t="s">
        <v>95</v>
      </c>
      <c r="B3362" s="39" t="s">
        <v>96</v>
      </c>
      <c r="C3362" s="39" t="s">
        <v>74</v>
      </c>
      <c r="D3362" s="43">
        <v>43200</v>
      </c>
      <c r="E3362" s="39" t="s">
        <v>35</v>
      </c>
      <c r="F3362" s="39" t="s">
        <v>46</v>
      </c>
      <c r="G3362" s="39" t="s">
        <v>275</v>
      </c>
      <c r="H3362" s="39" t="s">
        <v>2766</v>
      </c>
      <c r="I3362" s="39" t="s">
        <v>99</v>
      </c>
      <c r="J3362" s="44">
        <v>-72</v>
      </c>
      <c r="K3362" s="39" t="s">
        <v>100</v>
      </c>
      <c r="L3362" s="39" t="s">
        <v>60</v>
      </c>
      <c r="M3362" s="39" t="str">
        <f>+VLOOKUP(C3362/1,Map!A:B,2,FALSE)</f>
        <v>Other Revenue - NSF Check Charge</v>
      </c>
      <c r="N3362" s="39" t="str">
        <f>+VLOOKUP(L3362/1,Map!E:G,3,FALSE)</f>
        <v>KY-CENTRAL</v>
      </c>
    </row>
    <row r="3363" spans="1:14" hidden="1">
      <c r="A3363" s="39" t="s">
        <v>95</v>
      </c>
      <c r="B3363" s="39" t="s">
        <v>96</v>
      </c>
      <c r="C3363" s="39" t="s">
        <v>74</v>
      </c>
      <c r="D3363" s="43">
        <v>43201</v>
      </c>
      <c r="E3363" s="39" t="s">
        <v>35</v>
      </c>
      <c r="F3363" s="39" t="s">
        <v>46</v>
      </c>
      <c r="G3363" s="39" t="s">
        <v>275</v>
      </c>
      <c r="H3363" s="39" t="s">
        <v>2767</v>
      </c>
      <c r="I3363" s="39" t="s">
        <v>99</v>
      </c>
      <c r="J3363" s="44">
        <v>-12</v>
      </c>
      <c r="K3363" s="39" t="s">
        <v>100</v>
      </c>
      <c r="L3363" s="39" t="s">
        <v>60</v>
      </c>
      <c r="M3363" s="39" t="str">
        <f>+VLOOKUP(C3363/1,Map!A:B,2,FALSE)</f>
        <v>Other Revenue - NSF Check Charge</v>
      </c>
      <c r="N3363" s="39" t="str">
        <f>+VLOOKUP(L3363/1,Map!E:G,3,FALSE)</f>
        <v>KY-CENTRAL</v>
      </c>
    </row>
    <row r="3364" spans="1:14" hidden="1">
      <c r="A3364" s="39" t="s">
        <v>95</v>
      </c>
      <c r="B3364" s="39" t="s">
        <v>96</v>
      </c>
      <c r="C3364" s="39" t="s">
        <v>74</v>
      </c>
      <c r="D3364" s="43">
        <v>43201</v>
      </c>
      <c r="E3364" s="39" t="s">
        <v>35</v>
      </c>
      <c r="F3364" s="39" t="s">
        <v>46</v>
      </c>
      <c r="G3364" s="39" t="s">
        <v>275</v>
      </c>
      <c r="H3364" s="39" t="s">
        <v>2768</v>
      </c>
      <c r="I3364" s="39" t="s">
        <v>99</v>
      </c>
      <c r="J3364" s="44">
        <v>-24</v>
      </c>
      <c r="K3364" s="39" t="s">
        <v>100</v>
      </c>
      <c r="L3364" s="39" t="s">
        <v>60</v>
      </c>
      <c r="M3364" s="39" t="str">
        <f>+VLOOKUP(C3364/1,Map!A:B,2,FALSE)</f>
        <v>Other Revenue - NSF Check Charge</v>
      </c>
      <c r="N3364" s="39" t="str">
        <f>+VLOOKUP(L3364/1,Map!E:G,3,FALSE)</f>
        <v>KY-CENTRAL</v>
      </c>
    </row>
    <row r="3365" spans="1:14" hidden="1">
      <c r="A3365" s="39" t="s">
        <v>95</v>
      </c>
      <c r="B3365" s="39" t="s">
        <v>96</v>
      </c>
      <c r="C3365" s="39" t="s">
        <v>74</v>
      </c>
      <c r="D3365" s="43">
        <v>43201</v>
      </c>
      <c r="E3365" s="39" t="s">
        <v>35</v>
      </c>
      <c r="F3365" s="39" t="s">
        <v>46</v>
      </c>
      <c r="G3365" s="39" t="s">
        <v>275</v>
      </c>
      <c r="H3365" s="39" t="s">
        <v>2769</v>
      </c>
      <c r="I3365" s="39" t="s">
        <v>99</v>
      </c>
      <c r="J3365" s="44">
        <v>-12</v>
      </c>
      <c r="K3365" s="39" t="s">
        <v>100</v>
      </c>
      <c r="L3365" s="39" t="s">
        <v>60</v>
      </c>
      <c r="M3365" s="39" t="str">
        <f>+VLOOKUP(C3365/1,Map!A:B,2,FALSE)</f>
        <v>Other Revenue - NSF Check Charge</v>
      </c>
      <c r="N3365" s="39" t="str">
        <f>+VLOOKUP(L3365/1,Map!E:G,3,FALSE)</f>
        <v>KY-CENTRAL</v>
      </c>
    </row>
    <row r="3366" spans="1:14" hidden="1">
      <c r="A3366" s="39" t="s">
        <v>95</v>
      </c>
      <c r="B3366" s="39" t="s">
        <v>96</v>
      </c>
      <c r="C3366" s="39" t="s">
        <v>74</v>
      </c>
      <c r="D3366" s="43">
        <v>43201</v>
      </c>
      <c r="E3366" s="39" t="s">
        <v>35</v>
      </c>
      <c r="F3366" s="39" t="s">
        <v>46</v>
      </c>
      <c r="G3366" s="39" t="s">
        <v>275</v>
      </c>
      <c r="H3366" s="39" t="s">
        <v>2770</v>
      </c>
      <c r="I3366" s="39" t="s">
        <v>99</v>
      </c>
      <c r="J3366" s="44">
        <v>-36</v>
      </c>
      <c r="K3366" s="39" t="s">
        <v>100</v>
      </c>
      <c r="L3366" s="39" t="s">
        <v>60</v>
      </c>
      <c r="M3366" s="39" t="str">
        <f>+VLOOKUP(C3366/1,Map!A:B,2,FALSE)</f>
        <v>Other Revenue - NSF Check Charge</v>
      </c>
      <c r="N3366" s="39" t="str">
        <f>+VLOOKUP(L3366/1,Map!E:G,3,FALSE)</f>
        <v>KY-CENTRAL</v>
      </c>
    </row>
    <row r="3367" spans="1:14" hidden="1">
      <c r="A3367" s="39" t="s">
        <v>95</v>
      </c>
      <c r="B3367" s="39" t="s">
        <v>96</v>
      </c>
      <c r="C3367" s="39" t="s">
        <v>74</v>
      </c>
      <c r="D3367" s="43">
        <v>43202</v>
      </c>
      <c r="E3367" s="39" t="s">
        <v>35</v>
      </c>
      <c r="F3367" s="39" t="s">
        <v>46</v>
      </c>
      <c r="G3367" s="39" t="s">
        <v>275</v>
      </c>
      <c r="H3367" s="39" t="s">
        <v>2771</v>
      </c>
      <c r="I3367" s="39" t="s">
        <v>99</v>
      </c>
      <c r="J3367" s="44">
        <v>-12</v>
      </c>
      <c r="K3367" s="39" t="s">
        <v>100</v>
      </c>
      <c r="L3367" s="39" t="s">
        <v>60</v>
      </c>
      <c r="M3367" s="39" t="str">
        <f>+VLOOKUP(C3367/1,Map!A:B,2,FALSE)</f>
        <v>Other Revenue - NSF Check Charge</v>
      </c>
      <c r="N3367" s="39" t="str">
        <f>+VLOOKUP(L3367/1,Map!E:G,3,FALSE)</f>
        <v>KY-CENTRAL</v>
      </c>
    </row>
    <row r="3368" spans="1:14" hidden="1">
      <c r="A3368" s="39" t="s">
        <v>95</v>
      </c>
      <c r="B3368" s="39" t="s">
        <v>96</v>
      </c>
      <c r="C3368" s="39" t="s">
        <v>74</v>
      </c>
      <c r="D3368" s="43">
        <v>43202</v>
      </c>
      <c r="E3368" s="39" t="s">
        <v>35</v>
      </c>
      <c r="F3368" s="39" t="s">
        <v>46</v>
      </c>
      <c r="G3368" s="39" t="s">
        <v>275</v>
      </c>
      <c r="H3368" s="39" t="s">
        <v>2772</v>
      </c>
      <c r="I3368" s="39" t="s">
        <v>99</v>
      </c>
      <c r="J3368" s="44">
        <v>-12</v>
      </c>
      <c r="K3368" s="39" t="s">
        <v>100</v>
      </c>
      <c r="L3368" s="39" t="s">
        <v>58</v>
      </c>
      <c r="M3368" s="39" t="str">
        <f>+VLOOKUP(C3368/1,Map!A:B,2,FALSE)</f>
        <v>Other Revenue - NSF Check Charge</v>
      </c>
      <c r="N3368" s="39" t="str">
        <f>+VLOOKUP(L3368/1,Map!E:G,3,FALSE)</f>
        <v>KY-CORPORATE</v>
      </c>
    </row>
    <row r="3369" spans="1:14" hidden="1">
      <c r="A3369" s="39" t="s">
        <v>95</v>
      </c>
      <c r="B3369" s="39" t="s">
        <v>96</v>
      </c>
      <c r="C3369" s="39" t="s">
        <v>74</v>
      </c>
      <c r="D3369" s="43">
        <v>43202</v>
      </c>
      <c r="E3369" s="39" t="s">
        <v>35</v>
      </c>
      <c r="F3369" s="39" t="s">
        <v>46</v>
      </c>
      <c r="G3369" s="39" t="s">
        <v>275</v>
      </c>
      <c r="H3369" s="39" t="s">
        <v>2772</v>
      </c>
      <c r="I3369" s="39" t="s">
        <v>99</v>
      </c>
      <c r="J3369" s="44">
        <v>-12</v>
      </c>
      <c r="K3369" s="39" t="s">
        <v>100</v>
      </c>
      <c r="L3369" s="39" t="s">
        <v>60</v>
      </c>
      <c r="M3369" s="39" t="str">
        <f>+VLOOKUP(C3369/1,Map!A:B,2,FALSE)</f>
        <v>Other Revenue - NSF Check Charge</v>
      </c>
      <c r="N3369" s="39" t="str">
        <f>+VLOOKUP(L3369/1,Map!E:G,3,FALSE)</f>
        <v>KY-CENTRAL</v>
      </c>
    </row>
    <row r="3370" spans="1:14" hidden="1">
      <c r="A3370" s="39" t="s">
        <v>95</v>
      </c>
      <c r="B3370" s="39" t="s">
        <v>96</v>
      </c>
      <c r="C3370" s="39" t="s">
        <v>74</v>
      </c>
      <c r="D3370" s="43">
        <v>43203</v>
      </c>
      <c r="E3370" s="39" t="s">
        <v>35</v>
      </c>
      <c r="F3370" s="39" t="s">
        <v>46</v>
      </c>
      <c r="G3370" s="39" t="s">
        <v>275</v>
      </c>
      <c r="H3370" s="39" t="s">
        <v>2773</v>
      </c>
      <c r="I3370" s="39" t="s">
        <v>99</v>
      </c>
      <c r="J3370" s="44">
        <v>-12</v>
      </c>
      <c r="K3370" s="39" t="s">
        <v>100</v>
      </c>
      <c r="L3370" s="39" t="s">
        <v>60</v>
      </c>
      <c r="M3370" s="39" t="str">
        <f>+VLOOKUP(C3370/1,Map!A:B,2,FALSE)</f>
        <v>Other Revenue - NSF Check Charge</v>
      </c>
      <c r="N3370" s="39" t="str">
        <f>+VLOOKUP(L3370/1,Map!E:G,3,FALSE)</f>
        <v>KY-CENTRAL</v>
      </c>
    </row>
    <row r="3371" spans="1:14" hidden="1">
      <c r="A3371" s="39" t="s">
        <v>95</v>
      </c>
      <c r="B3371" s="39" t="s">
        <v>96</v>
      </c>
      <c r="C3371" s="39" t="s">
        <v>74</v>
      </c>
      <c r="D3371" s="43">
        <v>43203</v>
      </c>
      <c r="E3371" s="39" t="s">
        <v>35</v>
      </c>
      <c r="F3371" s="39" t="s">
        <v>46</v>
      </c>
      <c r="G3371" s="39" t="s">
        <v>275</v>
      </c>
      <c r="H3371" s="39" t="s">
        <v>2774</v>
      </c>
      <c r="I3371" s="39" t="s">
        <v>99</v>
      </c>
      <c r="J3371" s="44">
        <v>-72</v>
      </c>
      <c r="K3371" s="39" t="s">
        <v>100</v>
      </c>
      <c r="L3371" s="39" t="s">
        <v>60</v>
      </c>
      <c r="M3371" s="39" t="str">
        <f>+VLOOKUP(C3371/1,Map!A:B,2,FALSE)</f>
        <v>Other Revenue - NSF Check Charge</v>
      </c>
      <c r="N3371" s="39" t="str">
        <f>+VLOOKUP(L3371/1,Map!E:G,3,FALSE)</f>
        <v>KY-CENTRAL</v>
      </c>
    </row>
    <row r="3372" spans="1:14" hidden="1">
      <c r="A3372" s="39" t="s">
        <v>95</v>
      </c>
      <c r="B3372" s="39" t="s">
        <v>96</v>
      </c>
      <c r="C3372" s="39" t="s">
        <v>74</v>
      </c>
      <c r="D3372" s="43">
        <v>43203</v>
      </c>
      <c r="E3372" s="39" t="s">
        <v>35</v>
      </c>
      <c r="F3372" s="39" t="s">
        <v>46</v>
      </c>
      <c r="G3372" s="39" t="s">
        <v>275</v>
      </c>
      <c r="H3372" s="39" t="s">
        <v>2775</v>
      </c>
      <c r="I3372" s="39" t="s">
        <v>99</v>
      </c>
      <c r="J3372" s="44">
        <v>-96</v>
      </c>
      <c r="K3372" s="39" t="s">
        <v>100</v>
      </c>
      <c r="L3372" s="39" t="s">
        <v>60</v>
      </c>
      <c r="M3372" s="39" t="str">
        <f>+VLOOKUP(C3372/1,Map!A:B,2,FALSE)</f>
        <v>Other Revenue - NSF Check Charge</v>
      </c>
      <c r="N3372" s="39" t="str">
        <f>+VLOOKUP(L3372/1,Map!E:G,3,FALSE)</f>
        <v>KY-CENTRAL</v>
      </c>
    </row>
    <row r="3373" spans="1:14" hidden="1">
      <c r="A3373" s="39" t="s">
        <v>95</v>
      </c>
      <c r="B3373" s="39" t="s">
        <v>96</v>
      </c>
      <c r="C3373" s="39" t="s">
        <v>74</v>
      </c>
      <c r="D3373" s="43">
        <v>43203</v>
      </c>
      <c r="E3373" s="39" t="s">
        <v>35</v>
      </c>
      <c r="F3373" s="39" t="s">
        <v>46</v>
      </c>
      <c r="G3373" s="39" t="s">
        <v>275</v>
      </c>
      <c r="H3373" s="39" t="s">
        <v>2776</v>
      </c>
      <c r="I3373" s="39" t="s">
        <v>99</v>
      </c>
      <c r="J3373" s="44">
        <v>-12</v>
      </c>
      <c r="K3373" s="39" t="s">
        <v>100</v>
      </c>
      <c r="L3373" s="39" t="s">
        <v>60</v>
      </c>
      <c r="M3373" s="39" t="str">
        <f>+VLOOKUP(C3373/1,Map!A:B,2,FALSE)</f>
        <v>Other Revenue - NSF Check Charge</v>
      </c>
      <c r="N3373" s="39" t="str">
        <f>+VLOOKUP(L3373/1,Map!E:G,3,FALSE)</f>
        <v>KY-CENTRAL</v>
      </c>
    </row>
    <row r="3374" spans="1:14" hidden="1">
      <c r="A3374" s="39" t="s">
        <v>95</v>
      </c>
      <c r="B3374" s="39" t="s">
        <v>96</v>
      </c>
      <c r="C3374" s="39" t="s">
        <v>74</v>
      </c>
      <c r="D3374" s="43">
        <v>43206</v>
      </c>
      <c r="E3374" s="39" t="s">
        <v>35</v>
      </c>
      <c r="F3374" s="39" t="s">
        <v>46</v>
      </c>
      <c r="G3374" s="39" t="s">
        <v>275</v>
      </c>
      <c r="H3374" s="39" t="s">
        <v>2777</v>
      </c>
      <c r="I3374" s="39" t="s">
        <v>99</v>
      </c>
      <c r="J3374" s="44">
        <v>-36</v>
      </c>
      <c r="K3374" s="39" t="s">
        <v>100</v>
      </c>
      <c r="L3374" s="39" t="s">
        <v>60</v>
      </c>
      <c r="M3374" s="39" t="str">
        <f>+VLOOKUP(C3374/1,Map!A:B,2,FALSE)</f>
        <v>Other Revenue - NSF Check Charge</v>
      </c>
      <c r="N3374" s="39" t="str">
        <f>+VLOOKUP(L3374/1,Map!E:G,3,FALSE)</f>
        <v>KY-CENTRAL</v>
      </c>
    </row>
    <row r="3375" spans="1:14" hidden="1">
      <c r="A3375" s="39" t="s">
        <v>95</v>
      </c>
      <c r="B3375" s="39" t="s">
        <v>96</v>
      </c>
      <c r="C3375" s="39" t="s">
        <v>74</v>
      </c>
      <c r="D3375" s="43">
        <v>43207</v>
      </c>
      <c r="E3375" s="39" t="s">
        <v>35</v>
      </c>
      <c r="F3375" s="39" t="s">
        <v>46</v>
      </c>
      <c r="G3375" s="39" t="s">
        <v>275</v>
      </c>
      <c r="H3375" s="39" t="s">
        <v>2778</v>
      </c>
      <c r="I3375" s="39" t="s">
        <v>99</v>
      </c>
      <c r="J3375" s="44">
        <v>-12</v>
      </c>
      <c r="K3375" s="39" t="s">
        <v>100</v>
      </c>
      <c r="L3375" s="39" t="s">
        <v>58</v>
      </c>
      <c r="M3375" s="39" t="str">
        <f>+VLOOKUP(C3375/1,Map!A:B,2,FALSE)</f>
        <v>Other Revenue - NSF Check Charge</v>
      </c>
      <c r="N3375" s="39" t="str">
        <f>+VLOOKUP(L3375/1,Map!E:G,3,FALSE)</f>
        <v>KY-CORPORATE</v>
      </c>
    </row>
    <row r="3376" spans="1:14" hidden="1">
      <c r="A3376" s="39" t="s">
        <v>95</v>
      </c>
      <c r="B3376" s="39" t="s">
        <v>96</v>
      </c>
      <c r="C3376" s="39" t="s">
        <v>74</v>
      </c>
      <c r="D3376" s="43">
        <v>43207</v>
      </c>
      <c r="E3376" s="39" t="s">
        <v>35</v>
      </c>
      <c r="F3376" s="39" t="s">
        <v>46</v>
      </c>
      <c r="G3376" s="39" t="s">
        <v>275</v>
      </c>
      <c r="H3376" s="39" t="s">
        <v>2779</v>
      </c>
      <c r="I3376" s="39" t="s">
        <v>99</v>
      </c>
      <c r="J3376" s="44">
        <v>-36</v>
      </c>
      <c r="K3376" s="39" t="s">
        <v>100</v>
      </c>
      <c r="L3376" s="39" t="s">
        <v>60</v>
      </c>
      <c r="M3376" s="39" t="str">
        <f>+VLOOKUP(C3376/1,Map!A:B,2,FALSE)</f>
        <v>Other Revenue - NSF Check Charge</v>
      </c>
      <c r="N3376" s="39" t="str">
        <f>+VLOOKUP(L3376/1,Map!E:G,3,FALSE)</f>
        <v>KY-CENTRAL</v>
      </c>
    </row>
    <row r="3377" spans="1:14" hidden="1">
      <c r="A3377" s="39" t="s">
        <v>95</v>
      </c>
      <c r="B3377" s="39" t="s">
        <v>96</v>
      </c>
      <c r="C3377" s="39" t="s">
        <v>74</v>
      </c>
      <c r="D3377" s="43">
        <v>43207</v>
      </c>
      <c r="E3377" s="39" t="s">
        <v>35</v>
      </c>
      <c r="F3377" s="39" t="s">
        <v>46</v>
      </c>
      <c r="G3377" s="39" t="s">
        <v>275</v>
      </c>
      <c r="H3377" s="39" t="s">
        <v>2780</v>
      </c>
      <c r="I3377" s="39" t="s">
        <v>99</v>
      </c>
      <c r="J3377" s="44">
        <v>-12</v>
      </c>
      <c r="K3377" s="39" t="s">
        <v>100</v>
      </c>
      <c r="L3377" s="39" t="s">
        <v>60</v>
      </c>
      <c r="M3377" s="39" t="str">
        <f>+VLOOKUP(C3377/1,Map!A:B,2,FALSE)</f>
        <v>Other Revenue - NSF Check Charge</v>
      </c>
      <c r="N3377" s="39" t="str">
        <f>+VLOOKUP(L3377/1,Map!E:G,3,FALSE)</f>
        <v>KY-CENTRAL</v>
      </c>
    </row>
    <row r="3378" spans="1:14" hidden="1">
      <c r="A3378" s="39" t="s">
        <v>95</v>
      </c>
      <c r="B3378" s="39" t="s">
        <v>96</v>
      </c>
      <c r="C3378" s="39" t="s">
        <v>74</v>
      </c>
      <c r="D3378" s="43">
        <v>43208</v>
      </c>
      <c r="E3378" s="39" t="s">
        <v>35</v>
      </c>
      <c r="F3378" s="39" t="s">
        <v>46</v>
      </c>
      <c r="G3378" s="39" t="s">
        <v>275</v>
      </c>
      <c r="H3378" s="39" t="s">
        <v>2781</v>
      </c>
      <c r="I3378" s="39" t="s">
        <v>99</v>
      </c>
      <c r="J3378" s="44">
        <v>-24</v>
      </c>
      <c r="K3378" s="39" t="s">
        <v>100</v>
      </c>
      <c r="L3378" s="39" t="s">
        <v>60</v>
      </c>
      <c r="M3378" s="39" t="str">
        <f>+VLOOKUP(C3378/1,Map!A:B,2,FALSE)</f>
        <v>Other Revenue - NSF Check Charge</v>
      </c>
      <c r="N3378" s="39" t="str">
        <f>+VLOOKUP(L3378/1,Map!E:G,3,FALSE)</f>
        <v>KY-CENTRAL</v>
      </c>
    </row>
    <row r="3379" spans="1:14" hidden="1">
      <c r="A3379" s="39" t="s">
        <v>95</v>
      </c>
      <c r="B3379" s="39" t="s">
        <v>96</v>
      </c>
      <c r="C3379" s="39" t="s">
        <v>74</v>
      </c>
      <c r="D3379" s="43">
        <v>43208</v>
      </c>
      <c r="E3379" s="39" t="s">
        <v>35</v>
      </c>
      <c r="F3379" s="39" t="s">
        <v>46</v>
      </c>
      <c r="G3379" s="39" t="s">
        <v>275</v>
      </c>
      <c r="H3379" s="39" t="s">
        <v>2782</v>
      </c>
      <c r="I3379" s="39" t="s">
        <v>99</v>
      </c>
      <c r="J3379" s="44">
        <v>-24</v>
      </c>
      <c r="K3379" s="39" t="s">
        <v>100</v>
      </c>
      <c r="L3379" s="39" t="s">
        <v>60</v>
      </c>
      <c r="M3379" s="39" t="str">
        <f>+VLOOKUP(C3379/1,Map!A:B,2,FALSE)</f>
        <v>Other Revenue - NSF Check Charge</v>
      </c>
      <c r="N3379" s="39" t="str">
        <f>+VLOOKUP(L3379/1,Map!E:G,3,FALSE)</f>
        <v>KY-CENTRAL</v>
      </c>
    </row>
    <row r="3380" spans="1:14" hidden="1">
      <c r="A3380" s="39" t="s">
        <v>95</v>
      </c>
      <c r="B3380" s="39" t="s">
        <v>96</v>
      </c>
      <c r="C3380" s="39" t="s">
        <v>74</v>
      </c>
      <c r="D3380" s="43">
        <v>43208</v>
      </c>
      <c r="E3380" s="39" t="s">
        <v>35</v>
      </c>
      <c r="F3380" s="39" t="s">
        <v>46</v>
      </c>
      <c r="G3380" s="39" t="s">
        <v>275</v>
      </c>
      <c r="H3380" s="39" t="s">
        <v>2783</v>
      </c>
      <c r="I3380" s="39" t="s">
        <v>99</v>
      </c>
      <c r="J3380" s="44">
        <v>-36</v>
      </c>
      <c r="K3380" s="39" t="s">
        <v>100</v>
      </c>
      <c r="L3380" s="39" t="s">
        <v>60</v>
      </c>
      <c r="M3380" s="39" t="str">
        <f>+VLOOKUP(C3380/1,Map!A:B,2,FALSE)</f>
        <v>Other Revenue - NSF Check Charge</v>
      </c>
      <c r="N3380" s="39" t="str">
        <f>+VLOOKUP(L3380/1,Map!E:G,3,FALSE)</f>
        <v>KY-CENTRAL</v>
      </c>
    </row>
    <row r="3381" spans="1:14" hidden="1">
      <c r="A3381" s="39" t="s">
        <v>95</v>
      </c>
      <c r="B3381" s="39" t="s">
        <v>96</v>
      </c>
      <c r="C3381" s="39" t="s">
        <v>74</v>
      </c>
      <c r="D3381" s="43">
        <v>43209</v>
      </c>
      <c r="E3381" s="39" t="s">
        <v>35</v>
      </c>
      <c r="F3381" s="39" t="s">
        <v>46</v>
      </c>
      <c r="G3381" s="39" t="s">
        <v>275</v>
      </c>
      <c r="H3381" s="39" t="s">
        <v>2784</v>
      </c>
      <c r="I3381" s="39" t="s">
        <v>99</v>
      </c>
      <c r="J3381" s="44">
        <v>-24</v>
      </c>
      <c r="K3381" s="39" t="s">
        <v>100</v>
      </c>
      <c r="L3381" s="39" t="s">
        <v>60</v>
      </c>
      <c r="M3381" s="39" t="str">
        <f>+VLOOKUP(C3381/1,Map!A:B,2,FALSE)</f>
        <v>Other Revenue - NSF Check Charge</v>
      </c>
      <c r="N3381" s="39" t="str">
        <f>+VLOOKUP(L3381/1,Map!E:G,3,FALSE)</f>
        <v>KY-CENTRAL</v>
      </c>
    </row>
    <row r="3382" spans="1:14" hidden="1">
      <c r="A3382" s="39" t="s">
        <v>95</v>
      </c>
      <c r="B3382" s="39" t="s">
        <v>96</v>
      </c>
      <c r="C3382" s="39" t="s">
        <v>74</v>
      </c>
      <c r="D3382" s="43">
        <v>43209</v>
      </c>
      <c r="E3382" s="39" t="s">
        <v>35</v>
      </c>
      <c r="F3382" s="39" t="s">
        <v>46</v>
      </c>
      <c r="G3382" s="39" t="s">
        <v>275</v>
      </c>
      <c r="H3382" s="39" t="s">
        <v>2785</v>
      </c>
      <c r="I3382" s="39" t="s">
        <v>99</v>
      </c>
      <c r="J3382" s="44">
        <v>-72</v>
      </c>
      <c r="K3382" s="39" t="s">
        <v>100</v>
      </c>
      <c r="L3382" s="39" t="s">
        <v>60</v>
      </c>
      <c r="M3382" s="39" t="str">
        <f>+VLOOKUP(C3382/1,Map!A:B,2,FALSE)</f>
        <v>Other Revenue - NSF Check Charge</v>
      </c>
      <c r="N3382" s="39" t="str">
        <f>+VLOOKUP(L3382/1,Map!E:G,3,FALSE)</f>
        <v>KY-CENTRAL</v>
      </c>
    </row>
    <row r="3383" spans="1:14" hidden="1">
      <c r="A3383" s="39" t="s">
        <v>95</v>
      </c>
      <c r="B3383" s="39" t="s">
        <v>96</v>
      </c>
      <c r="C3383" s="39" t="s">
        <v>74</v>
      </c>
      <c r="D3383" s="43">
        <v>43209</v>
      </c>
      <c r="E3383" s="39" t="s">
        <v>35</v>
      </c>
      <c r="F3383" s="39" t="s">
        <v>46</v>
      </c>
      <c r="G3383" s="39" t="s">
        <v>275</v>
      </c>
      <c r="H3383" s="39" t="s">
        <v>2786</v>
      </c>
      <c r="I3383" s="39" t="s">
        <v>99</v>
      </c>
      <c r="J3383" s="44">
        <v>-12</v>
      </c>
      <c r="K3383" s="39" t="s">
        <v>100</v>
      </c>
      <c r="L3383" s="39" t="s">
        <v>60</v>
      </c>
      <c r="M3383" s="39" t="str">
        <f>+VLOOKUP(C3383/1,Map!A:B,2,FALSE)</f>
        <v>Other Revenue - NSF Check Charge</v>
      </c>
      <c r="N3383" s="39" t="str">
        <f>+VLOOKUP(L3383/1,Map!E:G,3,FALSE)</f>
        <v>KY-CENTRAL</v>
      </c>
    </row>
    <row r="3384" spans="1:14" hidden="1">
      <c r="A3384" s="39" t="s">
        <v>95</v>
      </c>
      <c r="B3384" s="39" t="s">
        <v>96</v>
      </c>
      <c r="C3384" s="39" t="s">
        <v>74</v>
      </c>
      <c r="D3384" s="43">
        <v>43210</v>
      </c>
      <c r="E3384" s="39" t="s">
        <v>35</v>
      </c>
      <c r="F3384" s="39" t="s">
        <v>46</v>
      </c>
      <c r="G3384" s="39" t="s">
        <v>275</v>
      </c>
      <c r="H3384" s="39" t="s">
        <v>2787</v>
      </c>
      <c r="I3384" s="39" t="s">
        <v>99</v>
      </c>
      <c r="J3384" s="44">
        <v>-24</v>
      </c>
      <c r="K3384" s="39" t="s">
        <v>100</v>
      </c>
      <c r="L3384" s="39" t="s">
        <v>60</v>
      </c>
      <c r="M3384" s="39" t="str">
        <f>+VLOOKUP(C3384/1,Map!A:B,2,FALSE)</f>
        <v>Other Revenue - NSF Check Charge</v>
      </c>
      <c r="N3384" s="39" t="str">
        <f>+VLOOKUP(L3384/1,Map!E:G,3,FALSE)</f>
        <v>KY-CENTRAL</v>
      </c>
    </row>
    <row r="3385" spans="1:14" hidden="1">
      <c r="A3385" s="39" t="s">
        <v>95</v>
      </c>
      <c r="B3385" s="39" t="s">
        <v>96</v>
      </c>
      <c r="C3385" s="39" t="s">
        <v>74</v>
      </c>
      <c r="D3385" s="43">
        <v>43210</v>
      </c>
      <c r="E3385" s="39" t="s">
        <v>35</v>
      </c>
      <c r="F3385" s="39" t="s">
        <v>46</v>
      </c>
      <c r="G3385" s="39" t="s">
        <v>275</v>
      </c>
      <c r="H3385" s="39" t="s">
        <v>2788</v>
      </c>
      <c r="I3385" s="39" t="s">
        <v>99</v>
      </c>
      <c r="J3385" s="44">
        <v>-12</v>
      </c>
      <c r="K3385" s="39" t="s">
        <v>100</v>
      </c>
      <c r="L3385" s="39" t="s">
        <v>60</v>
      </c>
      <c r="M3385" s="39" t="str">
        <f>+VLOOKUP(C3385/1,Map!A:B,2,FALSE)</f>
        <v>Other Revenue - NSF Check Charge</v>
      </c>
      <c r="N3385" s="39" t="str">
        <f>+VLOOKUP(L3385/1,Map!E:G,3,FALSE)</f>
        <v>KY-CENTRAL</v>
      </c>
    </row>
    <row r="3386" spans="1:14" hidden="1">
      <c r="A3386" s="39" t="s">
        <v>95</v>
      </c>
      <c r="B3386" s="39" t="s">
        <v>96</v>
      </c>
      <c r="C3386" s="39" t="s">
        <v>74</v>
      </c>
      <c r="D3386" s="43">
        <v>43210</v>
      </c>
      <c r="E3386" s="39" t="s">
        <v>35</v>
      </c>
      <c r="F3386" s="39" t="s">
        <v>46</v>
      </c>
      <c r="G3386" s="39" t="s">
        <v>275</v>
      </c>
      <c r="H3386" s="39" t="s">
        <v>2789</v>
      </c>
      <c r="I3386" s="39" t="s">
        <v>99</v>
      </c>
      <c r="J3386" s="44">
        <v>-12</v>
      </c>
      <c r="K3386" s="39" t="s">
        <v>100</v>
      </c>
      <c r="L3386" s="39" t="s">
        <v>60</v>
      </c>
      <c r="M3386" s="39" t="str">
        <f>+VLOOKUP(C3386/1,Map!A:B,2,FALSE)</f>
        <v>Other Revenue - NSF Check Charge</v>
      </c>
      <c r="N3386" s="39" t="str">
        <f>+VLOOKUP(L3386/1,Map!E:G,3,FALSE)</f>
        <v>KY-CENTRAL</v>
      </c>
    </row>
    <row r="3387" spans="1:14" hidden="1">
      <c r="A3387" s="39" t="s">
        <v>95</v>
      </c>
      <c r="B3387" s="39" t="s">
        <v>96</v>
      </c>
      <c r="C3387" s="39" t="s">
        <v>74</v>
      </c>
      <c r="D3387" s="43">
        <v>43210</v>
      </c>
      <c r="E3387" s="39" t="s">
        <v>35</v>
      </c>
      <c r="F3387" s="39" t="s">
        <v>46</v>
      </c>
      <c r="G3387" s="39" t="s">
        <v>275</v>
      </c>
      <c r="H3387" s="39" t="s">
        <v>2790</v>
      </c>
      <c r="I3387" s="39" t="s">
        <v>99</v>
      </c>
      <c r="J3387" s="44">
        <v>-12</v>
      </c>
      <c r="K3387" s="39" t="s">
        <v>100</v>
      </c>
      <c r="L3387" s="39" t="s">
        <v>60</v>
      </c>
      <c r="M3387" s="39" t="str">
        <f>+VLOOKUP(C3387/1,Map!A:B,2,FALSE)</f>
        <v>Other Revenue - NSF Check Charge</v>
      </c>
      <c r="N3387" s="39" t="str">
        <f>+VLOOKUP(L3387/1,Map!E:G,3,FALSE)</f>
        <v>KY-CENTRAL</v>
      </c>
    </row>
    <row r="3388" spans="1:14" hidden="1">
      <c r="A3388" s="39" t="s">
        <v>95</v>
      </c>
      <c r="B3388" s="39" t="s">
        <v>96</v>
      </c>
      <c r="C3388" s="39" t="s">
        <v>74</v>
      </c>
      <c r="D3388" s="43">
        <v>43210</v>
      </c>
      <c r="E3388" s="39" t="s">
        <v>35</v>
      </c>
      <c r="F3388" s="39" t="s">
        <v>46</v>
      </c>
      <c r="G3388" s="39" t="s">
        <v>275</v>
      </c>
      <c r="H3388" s="39" t="s">
        <v>2791</v>
      </c>
      <c r="I3388" s="39" t="s">
        <v>99</v>
      </c>
      <c r="J3388" s="44">
        <v>-24</v>
      </c>
      <c r="K3388" s="39" t="s">
        <v>100</v>
      </c>
      <c r="L3388" s="39" t="s">
        <v>60</v>
      </c>
      <c r="M3388" s="39" t="str">
        <f>+VLOOKUP(C3388/1,Map!A:B,2,FALSE)</f>
        <v>Other Revenue - NSF Check Charge</v>
      </c>
      <c r="N3388" s="39" t="str">
        <f>+VLOOKUP(L3388/1,Map!E:G,3,FALSE)</f>
        <v>KY-CENTRAL</v>
      </c>
    </row>
    <row r="3389" spans="1:14" hidden="1">
      <c r="A3389" s="39" t="s">
        <v>95</v>
      </c>
      <c r="B3389" s="39" t="s">
        <v>96</v>
      </c>
      <c r="C3389" s="39" t="s">
        <v>74</v>
      </c>
      <c r="D3389" s="43">
        <v>43210</v>
      </c>
      <c r="E3389" s="39" t="s">
        <v>35</v>
      </c>
      <c r="F3389" s="39" t="s">
        <v>46</v>
      </c>
      <c r="G3389" s="39" t="s">
        <v>275</v>
      </c>
      <c r="H3389" s="39" t="s">
        <v>2792</v>
      </c>
      <c r="I3389" s="39" t="s">
        <v>99</v>
      </c>
      <c r="J3389" s="44">
        <v>-12</v>
      </c>
      <c r="K3389" s="39" t="s">
        <v>100</v>
      </c>
      <c r="L3389" s="39" t="s">
        <v>60</v>
      </c>
      <c r="M3389" s="39" t="str">
        <f>+VLOOKUP(C3389/1,Map!A:B,2,FALSE)</f>
        <v>Other Revenue - NSF Check Charge</v>
      </c>
      <c r="N3389" s="39" t="str">
        <f>+VLOOKUP(L3389/1,Map!E:G,3,FALSE)</f>
        <v>KY-CENTRAL</v>
      </c>
    </row>
    <row r="3390" spans="1:14" hidden="1">
      <c r="A3390" s="39" t="s">
        <v>95</v>
      </c>
      <c r="B3390" s="39" t="s">
        <v>96</v>
      </c>
      <c r="C3390" s="39" t="s">
        <v>74</v>
      </c>
      <c r="D3390" s="43">
        <v>43213</v>
      </c>
      <c r="E3390" s="39" t="s">
        <v>35</v>
      </c>
      <c r="F3390" s="39" t="s">
        <v>46</v>
      </c>
      <c r="G3390" s="39" t="s">
        <v>275</v>
      </c>
      <c r="H3390" s="39" t="s">
        <v>2793</v>
      </c>
      <c r="I3390" s="39" t="s">
        <v>99</v>
      </c>
      <c r="J3390" s="44">
        <v>-24</v>
      </c>
      <c r="K3390" s="39" t="s">
        <v>100</v>
      </c>
      <c r="L3390" s="39" t="s">
        <v>60</v>
      </c>
      <c r="M3390" s="39" t="str">
        <f>+VLOOKUP(C3390/1,Map!A:B,2,FALSE)</f>
        <v>Other Revenue - NSF Check Charge</v>
      </c>
      <c r="N3390" s="39" t="str">
        <f>+VLOOKUP(L3390/1,Map!E:G,3,FALSE)</f>
        <v>KY-CENTRAL</v>
      </c>
    </row>
    <row r="3391" spans="1:14" hidden="1">
      <c r="A3391" s="39" t="s">
        <v>95</v>
      </c>
      <c r="B3391" s="39" t="s">
        <v>96</v>
      </c>
      <c r="C3391" s="39" t="s">
        <v>74</v>
      </c>
      <c r="D3391" s="43">
        <v>43213</v>
      </c>
      <c r="E3391" s="39" t="s">
        <v>35</v>
      </c>
      <c r="F3391" s="39" t="s">
        <v>46</v>
      </c>
      <c r="G3391" s="39" t="s">
        <v>275</v>
      </c>
      <c r="H3391" s="39" t="s">
        <v>2794</v>
      </c>
      <c r="I3391" s="39" t="s">
        <v>99</v>
      </c>
      <c r="J3391" s="44">
        <v>-12</v>
      </c>
      <c r="K3391" s="39" t="s">
        <v>100</v>
      </c>
      <c r="L3391" s="39" t="s">
        <v>60</v>
      </c>
      <c r="M3391" s="39" t="str">
        <f>+VLOOKUP(C3391/1,Map!A:B,2,FALSE)</f>
        <v>Other Revenue - NSF Check Charge</v>
      </c>
      <c r="N3391" s="39" t="str">
        <f>+VLOOKUP(L3391/1,Map!E:G,3,FALSE)</f>
        <v>KY-CENTRAL</v>
      </c>
    </row>
    <row r="3392" spans="1:14" hidden="1">
      <c r="A3392" s="39" t="s">
        <v>95</v>
      </c>
      <c r="B3392" s="39" t="s">
        <v>96</v>
      </c>
      <c r="C3392" s="39" t="s">
        <v>74</v>
      </c>
      <c r="D3392" s="43">
        <v>43213</v>
      </c>
      <c r="E3392" s="39" t="s">
        <v>35</v>
      </c>
      <c r="F3392" s="39" t="s">
        <v>46</v>
      </c>
      <c r="G3392" s="39" t="s">
        <v>275</v>
      </c>
      <c r="H3392" s="39" t="s">
        <v>2795</v>
      </c>
      <c r="I3392" s="39" t="s">
        <v>99</v>
      </c>
      <c r="J3392" s="44">
        <v>-24</v>
      </c>
      <c r="K3392" s="39" t="s">
        <v>100</v>
      </c>
      <c r="L3392" s="39" t="s">
        <v>60</v>
      </c>
      <c r="M3392" s="39" t="str">
        <f>+VLOOKUP(C3392/1,Map!A:B,2,FALSE)</f>
        <v>Other Revenue - NSF Check Charge</v>
      </c>
      <c r="N3392" s="39" t="str">
        <f>+VLOOKUP(L3392/1,Map!E:G,3,FALSE)</f>
        <v>KY-CENTRAL</v>
      </c>
    </row>
    <row r="3393" spans="1:14" hidden="1">
      <c r="A3393" s="39" t="s">
        <v>95</v>
      </c>
      <c r="B3393" s="39" t="s">
        <v>96</v>
      </c>
      <c r="C3393" s="39" t="s">
        <v>74</v>
      </c>
      <c r="D3393" s="43">
        <v>43214</v>
      </c>
      <c r="E3393" s="39" t="s">
        <v>35</v>
      </c>
      <c r="F3393" s="39" t="s">
        <v>46</v>
      </c>
      <c r="G3393" s="39" t="s">
        <v>275</v>
      </c>
      <c r="H3393" s="39" t="s">
        <v>2796</v>
      </c>
      <c r="I3393" s="39" t="s">
        <v>99</v>
      </c>
      <c r="J3393" s="44">
        <v>-24</v>
      </c>
      <c r="K3393" s="39" t="s">
        <v>100</v>
      </c>
      <c r="L3393" s="39" t="s">
        <v>60</v>
      </c>
      <c r="M3393" s="39" t="str">
        <f>+VLOOKUP(C3393/1,Map!A:B,2,FALSE)</f>
        <v>Other Revenue - NSF Check Charge</v>
      </c>
      <c r="N3393" s="39" t="str">
        <f>+VLOOKUP(L3393/1,Map!E:G,3,FALSE)</f>
        <v>KY-CENTRAL</v>
      </c>
    </row>
    <row r="3394" spans="1:14" hidden="1">
      <c r="A3394" s="39" t="s">
        <v>95</v>
      </c>
      <c r="B3394" s="39" t="s">
        <v>96</v>
      </c>
      <c r="C3394" s="39" t="s">
        <v>74</v>
      </c>
      <c r="D3394" s="43">
        <v>43214</v>
      </c>
      <c r="E3394" s="39" t="s">
        <v>35</v>
      </c>
      <c r="F3394" s="39" t="s">
        <v>46</v>
      </c>
      <c r="G3394" s="39" t="s">
        <v>275</v>
      </c>
      <c r="H3394" s="39" t="s">
        <v>2797</v>
      </c>
      <c r="I3394" s="39" t="s">
        <v>99</v>
      </c>
      <c r="J3394" s="44">
        <v>-12</v>
      </c>
      <c r="K3394" s="39" t="s">
        <v>100</v>
      </c>
      <c r="L3394" s="39" t="s">
        <v>60</v>
      </c>
      <c r="M3394" s="39" t="str">
        <f>+VLOOKUP(C3394/1,Map!A:B,2,FALSE)</f>
        <v>Other Revenue - NSF Check Charge</v>
      </c>
      <c r="N3394" s="39" t="str">
        <f>+VLOOKUP(L3394/1,Map!E:G,3,FALSE)</f>
        <v>KY-CENTRAL</v>
      </c>
    </row>
    <row r="3395" spans="1:14" hidden="1">
      <c r="A3395" s="39" t="s">
        <v>95</v>
      </c>
      <c r="B3395" s="39" t="s">
        <v>96</v>
      </c>
      <c r="C3395" s="39" t="s">
        <v>74</v>
      </c>
      <c r="D3395" s="43">
        <v>43214</v>
      </c>
      <c r="E3395" s="39" t="s">
        <v>35</v>
      </c>
      <c r="F3395" s="39" t="s">
        <v>46</v>
      </c>
      <c r="G3395" s="39" t="s">
        <v>275</v>
      </c>
      <c r="H3395" s="39" t="s">
        <v>2798</v>
      </c>
      <c r="I3395" s="39" t="s">
        <v>99</v>
      </c>
      <c r="J3395" s="44">
        <v>-108</v>
      </c>
      <c r="K3395" s="39" t="s">
        <v>100</v>
      </c>
      <c r="L3395" s="39" t="s">
        <v>60</v>
      </c>
      <c r="M3395" s="39" t="str">
        <f>+VLOOKUP(C3395/1,Map!A:B,2,FALSE)</f>
        <v>Other Revenue - NSF Check Charge</v>
      </c>
      <c r="N3395" s="39" t="str">
        <f>+VLOOKUP(L3395/1,Map!E:G,3,FALSE)</f>
        <v>KY-CENTRAL</v>
      </c>
    </row>
    <row r="3396" spans="1:14" hidden="1">
      <c r="A3396" s="39" t="s">
        <v>95</v>
      </c>
      <c r="B3396" s="39" t="s">
        <v>96</v>
      </c>
      <c r="C3396" s="39" t="s">
        <v>74</v>
      </c>
      <c r="D3396" s="43">
        <v>43215</v>
      </c>
      <c r="E3396" s="39" t="s">
        <v>35</v>
      </c>
      <c r="F3396" s="39" t="s">
        <v>46</v>
      </c>
      <c r="G3396" s="39" t="s">
        <v>275</v>
      </c>
      <c r="H3396" s="39" t="s">
        <v>1461</v>
      </c>
      <c r="I3396" s="39" t="s">
        <v>244</v>
      </c>
      <c r="J3396" s="44">
        <v>24</v>
      </c>
      <c r="K3396" s="39" t="s">
        <v>100</v>
      </c>
      <c r="L3396" s="39" t="s">
        <v>60</v>
      </c>
      <c r="M3396" s="39" t="str">
        <f>+VLOOKUP(C3396/1,Map!A:B,2,FALSE)</f>
        <v>Other Revenue - NSF Check Charge</v>
      </c>
      <c r="N3396" s="39" t="str">
        <f>+VLOOKUP(L3396/1,Map!E:G,3,FALSE)</f>
        <v>KY-CENTRAL</v>
      </c>
    </row>
    <row r="3397" spans="1:14" hidden="1">
      <c r="A3397" s="39" t="s">
        <v>95</v>
      </c>
      <c r="B3397" s="39" t="s">
        <v>96</v>
      </c>
      <c r="C3397" s="39" t="s">
        <v>74</v>
      </c>
      <c r="D3397" s="43">
        <v>43215</v>
      </c>
      <c r="E3397" s="39" t="s">
        <v>35</v>
      </c>
      <c r="F3397" s="39" t="s">
        <v>46</v>
      </c>
      <c r="G3397" s="39" t="s">
        <v>275</v>
      </c>
      <c r="H3397" s="39" t="s">
        <v>2799</v>
      </c>
      <c r="I3397" s="39" t="s">
        <v>99</v>
      </c>
      <c r="J3397" s="44">
        <v>-24</v>
      </c>
      <c r="K3397" s="39" t="s">
        <v>100</v>
      </c>
      <c r="L3397" s="39" t="s">
        <v>60</v>
      </c>
      <c r="M3397" s="39" t="str">
        <f>+VLOOKUP(C3397/1,Map!A:B,2,FALSE)</f>
        <v>Other Revenue - NSF Check Charge</v>
      </c>
      <c r="N3397" s="39" t="str">
        <f>+VLOOKUP(L3397/1,Map!E:G,3,FALSE)</f>
        <v>KY-CENTRAL</v>
      </c>
    </row>
    <row r="3398" spans="1:14" hidden="1">
      <c r="A3398" s="39" t="s">
        <v>95</v>
      </c>
      <c r="B3398" s="39" t="s">
        <v>96</v>
      </c>
      <c r="C3398" s="39" t="s">
        <v>74</v>
      </c>
      <c r="D3398" s="43">
        <v>43215</v>
      </c>
      <c r="E3398" s="39" t="s">
        <v>35</v>
      </c>
      <c r="F3398" s="39" t="s">
        <v>46</v>
      </c>
      <c r="G3398" s="39" t="s">
        <v>275</v>
      </c>
      <c r="H3398" s="39" t="s">
        <v>2800</v>
      </c>
      <c r="I3398" s="39" t="s">
        <v>99</v>
      </c>
      <c r="J3398" s="44">
        <v>-96</v>
      </c>
      <c r="K3398" s="39" t="s">
        <v>100</v>
      </c>
      <c r="L3398" s="39" t="s">
        <v>60</v>
      </c>
      <c r="M3398" s="39" t="str">
        <f>+VLOOKUP(C3398/1,Map!A:B,2,FALSE)</f>
        <v>Other Revenue - NSF Check Charge</v>
      </c>
      <c r="N3398" s="39" t="str">
        <f>+VLOOKUP(L3398/1,Map!E:G,3,FALSE)</f>
        <v>KY-CENTRAL</v>
      </c>
    </row>
    <row r="3399" spans="1:14" hidden="1">
      <c r="A3399" s="39" t="s">
        <v>95</v>
      </c>
      <c r="B3399" s="39" t="s">
        <v>96</v>
      </c>
      <c r="C3399" s="39" t="s">
        <v>74</v>
      </c>
      <c r="D3399" s="43">
        <v>43216</v>
      </c>
      <c r="E3399" s="39" t="s">
        <v>35</v>
      </c>
      <c r="F3399" s="39" t="s">
        <v>46</v>
      </c>
      <c r="G3399" s="39" t="s">
        <v>275</v>
      </c>
      <c r="H3399" s="39" t="s">
        <v>2801</v>
      </c>
      <c r="I3399" s="39" t="s">
        <v>99</v>
      </c>
      <c r="J3399" s="44">
        <v>-60</v>
      </c>
      <c r="K3399" s="39" t="s">
        <v>100</v>
      </c>
      <c r="L3399" s="39" t="s">
        <v>60</v>
      </c>
      <c r="M3399" s="39" t="str">
        <f>+VLOOKUP(C3399/1,Map!A:B,2,FALSE)</f>
        <v>Other Revenue - NSF Check Charge</v>
      </c>
      <c r="N3399" s="39" t="str">
        <f>+VLOOKUP(L3399/1,Map!E:G,3,FALSE)</f>
        <v>KY-CENTRAL</v>
      </c>
    </row>
    <row r="3400" spans="1:14" hidden="1">
      <c r="A3400" s="39" t="s">
        <v>95</v>
      </c>
      <c r="B3400" s="39" t="s">
        <v>96</v>
      </c>
      <c r="C3400" s="39" t="s">
        <v>74</v>
      </c>
      <c r="D3400" s="43">
        <v>43216</v>
      </c>
      <c r="E3400" s="39" t="s">
        <v>35</v>
      </c>
      <c r="F3400" s="39" t="s">
        <v>46</v>
      </c>
      <c r="G3400" s="39" t="s">
        <v>275</v>
      </c>
      <c r="H3400" s="39" t="s">
        <v>2802</v>
      </c>
      <c r="I3400" s="39" t="s">
        <v>99</v>
      </c>
      <c r="J3400" s="44">
        <v>-24</v>
      </c>
      <c r="K3400" s="39" t="s">
        <v>100</v>
      </c>
      <c r="L3400" s="39" t="s">
        <v>60</v>
      </c>
      <c r="M3400" s="39" t="str">
        <f>+VLOOKUP(C3400/1,Map!A:B,2,FALSE)</f>
        <v>Other Revenue - NSF Check Charge</v>
      </c>
      <c r="N3400" s="39" t="str">
        <f>+VLOOKUP(L3400/1,Map!E:G,3,FALSE)</f>
        <v>KY-CENTRAL</v>
      </c>
    </row>
    <row r="3401" spans="1:14" hidden="1">
      <c r="A3401" s="39" t="s">
        <v>95</v>
      </c>
      <c r="B3401" s="39" t="s">
        <v>96</v>
      </c>
      <c r="C3401" s="39" t="s">
        <v>74</v>
      </c>
      <c r="D3401" s="43">
        <v>43216</v>
      </c>
      <c r="E3401" s="39" t="s">
        <v>35</v>
      </c>
      <c r="F3401" s="39" t="s">
        <v>46</v>
      </c>
      <c r="G3401" s="39" t="s">
        <v>275</v>
      </c>
      <c r="H3401" s="39" t="s">
        <v>2803</v>
      </c>
      <c r="I3401" s="39" t="s">
        <v>99</v>
      </c>
      <c r="J3401" s="44">
        <v>-24</v>
      </c>
      <c r="K3401" s="39" t="s">
        <v>100</v>
      </c>
      <c r="L3401" s="39" t="s">
        <v>60</v>
      </c>
      <c r="M3401" s="39" t="str">
        <f>+VLOOKUP(C3401/1,Map!A:B,2,FALSE)</f>
        <v>Other Revenue - NSF Check Charge</v>
      </c>
      <c r="N3401" s="39" t="str">
        <f>+VLOOKUP(L3401/1,Map!E:G,3,FALSE)</f>
        <v>KY-CENTRAL</v>
      </c>
    </row>
    <row r="3402" spans="1:14" hidden="1">
      <c r="A3402" s="39" t="s">
        <v>95</v>
      </c>
      <c r="B3402" s="39" t="s">
        <v>96</v>
      </c>
      <c r="C3402" s="39" t="s">
        <v>74</v>
      </c>
      <c r="D3402" s="43">
        <v>43217</v>
      </c>
      <c r="E3402" s="39" t="s">
        <v>35</v>
      </c>
      <c r="F3402" s="39" t="s">
        <v>46</v>
      </c>
      <c r="G3402" s="39" t="s">
        <v>275</v>
      </c>
      <c r="H3402" s="39" t="s">
        <v>2804</v>
      </c>
      <c r="I3402" s="39" t="s">
        <v>99</v>
      </c>
      <c r="J3402" s="44">
        <v>-12</v>
      </c>
      <c r="K3402" s="39" t="s">
        <v>100</v>
      </c>
      <c r="L3402" s="39" t="s">
        <v>60</v>
      </c>
      <c r="M3402" s="39" t="str">
        <f>+VLOOKUP(C3402/1,Map!A:B,2,FALSE)</f>
        <v>Other Revenue - NSF Check Charge</v>
      </c>
      <c r="N3402" s="39" t="str">
        <f>+VLOOKUP(L3402/1,Map!E:G,3,FALSE)</f>
        <v>KY-CENTRAL</v>
      </c>
    </row>
    <row r="3403" spans="1:14" hidden="1">
      <c r="A3403" s="39" t="s">
        <v>95</v>
      </c>
      <c r="B3403" s="39" t="s">
        <v>96</v>
      </c>
      <c r="C3403" s="39" t="s">
        <v>74</v>
      </c>
      <c r="D3403" s="43">
        <v>43217</v>
      </c>
      <c r="E3403" s="39" t="s">
        <v>35</v>
      </c>
      <c r="F3403" s="39" t="s">
        <v>46</v>
      </c>
      <c r="G3403" s="39" t="s">
        <v>275</v>
      </c>
      <c r="H3403" s="39" t="s">
        <v>2805</v>
      </c>
      <c r="I3403" s="39" t="s">
        <v>99</v>
      </c>
      <c r="J3403" s="44">
        <v>-12</v>
      </c>
      <c r="K3403" s="39" t="s">
        <v>100</v>
      </c>
      <c r="L3403" s="39" t="s">
        <v>60</v>
      </c>
      <c r="M3403" s="39" t="str">
        <f>+VLOOKUP(C3403/1,Map!A:B,2,FALSE)</f>
        <v>Other Revenue - NSF Check Charge</v>
      </c>
      <c r="N3403" s="39" t="str">
        <f>+VLOOKUP(L3403/1,Map!E:G,3,FALSE)</f>
        <v>KY-CENTRAL</v>
      </c>
    </row>
    <row r="3404" spans="1:14" hidden="1">
      <c r="A3404" s="39" t="s">
        <v>95</v>
      </c>
      <c r="B3404" s="39" t="s">
        <v>96</v>
      </c>
      <c r="C3404" s="39" t="s">
        <v>74</v>
      </c>
      <c r="D3404" s="43">
        <v>43217</v>
      </c>
      <c r="E3404" s="39" t="s">
        <v>35</v>
      </c>
      <c r="F3404" s="39" t="s">
        <v>46</v>
      </c>
      <c r="G3404" s="39" t="s">
        <v>275</v>
      </c>
      <c r="H3404" s="39" t="s">
        <v>2806</v>
      </c>
      <c r="I3404" s="39" t="s">
        <v>99</v>
      </c>
      <c r="J3404" s="44">
        <v>-12</v>
      </c>
      <c r="K3404" s="39" t="s">
        <v>100</v>
      </c>
      <c r="L3404" s="39" t="s">
        <v>60</v>
      </c>
      <c r="M3404" s="39" t="str">
        <f>+VLOOKUP(C3404/1,Map!A:B,2,FALSE)</f>
        <v>Other Revenue - NSF Check Charge</v>
      </c>
      <c r="N3404" s="39" t="str">
        <f>+VLOOKUP(L3404/1,Map!E:G,3,FALSE)</f>
        <v>KY-CENTRAL</v>
      </c>
    </row>
    <row r="3405" spans="1:14" hidden="1">
      <c r="A3405" s="39" t="s">
        <v>95</v>
      </c>
      <c r="B3405" s="39" t="s">
        <v>96</v>
      </c>
      <c r="C3405" s="39" t="s">
        <v>74</v>
      </c>
      <c r="D3405" s="43">
        <v>43217</v>
      </c>
      <c r="E3405" s="39" t="s">
        <v>35</v>
      </c>
      <c r="F3405" s="39" t="s">
        <v>46</v>
      </c>
      <c r="G3405" s="39" t="s">
        <v>275</v>
      </c>
      <c r="H3405" s="39" t="s">
        <v>2807</v>
      </c>
      <c r="I3405" s="39" t="s">
        <v>99</v>
      </c>
      <c r="J3405" s="44">
        <v>-36</v>
      </c>
      <c r="K3405" s="39" t="s">
        <v>100</v>
      </c>
      <c r="L3405" s="39" t="s">
        <v>60</v>
      </c>
      <c r="M3405" s="39" t="str">
        <f>+VLOOKUP(C3405/1,Map!A:B,2,FALSE)</f>
        <v>Other Revenue - NSF Check Charge</v>
      </c>
      <c r="N3405" s="39" t="str">
        <f>+VLOOKUP(L3405/1,Map!E:G,3,FALSE)</f>
        <v>KY-CENTRAL</v>
      </c>
    </row>
    <row r="3406" spans="1:14" hidden="1">
      <c r="A3406" s="39" t="s">
        <v>95</v>
      </c>
      <c r="B3406" s="39" t="s">
        <v>96</v>
      </c>
      <c r="C3406" s="39" t="s">
        <v>74</v>
      </c>
      <c r="D3406" s="43">
        <v>43220</v>
      </c>
      <c r="E3406" s="39" t="s">
        <v>35</v>
      </c>
      <c r="F3406" s="39" t="s">
        <v>46</v>
      </c>
      <c r="G3406" s="39" t="s">
        <v>275</v>
      </c>
      <c r="H3406" s="39" t="s">
        <v>2808</v>
      </c>
      <c r="I3406" s="39" t="s">
        <v>99</v>
      </c>
      <c r="J3406" s="44">
        <v>-48</v>
      </c>
      <c r="K3406" s="39" t="s">
        <v>100</v>
      </c>
      <c r="L3406" s="39" t="s">
        <v>60</v>
      </c>
      <c r="M3406" s="39" t="str">
        <f>+VLOOKUP(C3406/1,Map!A:B,2,FALSE)</f>
        <v>Other Revenue - NSF Check Charge</v>
      </c>
      <c r="N3406" s="39" t="str">
        <f>+VLOOKUP(L3406/1,Map!E:G,3,FALSE)</f>
        <v>KY-CENTRAL</v>
      </c>
    </row>
    <row r="3407" spans="1:14" hidden="1">
      <c r="A3407" s="39" t="s">
        <v>95</v>
      </c>
      <c r="B3407" s="39" t="s">
        <v>96</v>
      </c>
      <c r="C3407" s="39" t="s">
        <v>74</v>
      </c>
      <c r="D3407" s="43">
        <v>43219</v>
      </c>
      <c r="E3407" s="39" t="s">
        <v>35</v>
      </c>
      <c r="F3407" s="39" t="s">
        <v>46</v>
      </c>
      <c r="G3407" s="39" t="s">
        <v>275</v>
      </c>
      <c r="H3407" s="39" t="s">
        <v>2809</v>
      </c>
      <c r="I3407" s="39" t="s">
        <v>99</v>
      </c>
      <c r="J3407" s="44">
        <v>-120</v>
      </c>
      <c r="K3407" s="39" t="s">
        <v>100</v>
      </c>
      <c r="L3407" s="39" t="s">
        <v>60</v>
      </c>
      <c r="M3407" s="39" t="str">
        <f>+VLOOKUP(C3407/1,Map!A:B,2,FALSE)</f>
        <v>Other Revenue - NSF Check Charge</v>
      </c>
      <c r="N3407" s="39" t="str">
        <f>+VLOOKUP(L3407/1,Map!E:G,3,FALSE)</f>
        <v>KY-CENTRAL</v>
      </c>
    </row>
    <row r="3408" spans="1:14" hidden="1">
      <c r="A3408" s="39" t="s">
        <v>95</v>
      </c>
      <c r="B3408" s="39" t="s">
        <v>96</v>
      </c>
      <c r="C3408" s="39" t="s">
        <v>74</v>
      </c>
      <c r="D3408" s="43">
        <v>43219</v>
      </c>
      <c r="E3408" s="39" t="s">
        <v>35</v>
      </c>
      <c r="F3408" s="39" t="s">
        <v>46</v>
      </c>
      <c r="G3408" s="39" t="s">
        <v>275</v>
      </c>
      <c r="H3408" s="39" t="s">
        <v>2810</v>
      </c>
      <c r="I3408" s="39" t="s">
        <v>99</v>
      </c>
      <c r="J3408" s="44">
        <v>-48</v>
      </c>
      <c r="K3408" s="39" t="s">
        <v>100</v>
      </c>
      <c r="L3408" s="39" t="s">
        <v>60</v>
      </c>
      <c r="M3408" s="39" t="str">
        <f>+VLOOKUP(C3408/1,Map!A:B,2,FALSE)</f>
        <v>Other Revenue - NSF Check Charge</v>
      </c>
      <c r="N3408" s="39" t="str">
        <f>+VLOOKUP(L3408/1,Map!E:G,3,FALSE)</f>
        <v>KY-CENTRAL</v>
      </c>
    </row>
    <row r="3409" spans="1:14" hidden="1">
      <c r="A3409" s="39" t="s">
        <v>95</v>
      </c>
      <c r="B3409" s="39" t="s">
        <v>96</v>
      </c>
      <c r="C3409" s="39" t="s">
        <v>74</v>
      </c>
      <c r="D3409" s="43">
        <v>43220</v>
      </c>
      <c r="E3409" s="39" t="s">
        <v>35</v>
      </c>
      <c r="F3409" s="39" t="s">
        <v>46</v>
      </c>
      <c r="G3409" s="39" t="s">
        <v>275</v>
      </c>
      <c r="H3409" s="39" t="s">
        <v>2811</v>
      </c>
      <c r="I3409" s="39" t="s">
        <v>99</v>
      </c>
      <c r="J3409" s="44">
        <v>-12</v>
      </c>
      <c r="K3409" s="39" t="s">
        <v>100</v>
      </c>
      <c r="L3409" s="39" t="s">
        <v>60</v>
      </c>
      <c r="M3409" s="39" t="str">
        <f>+VLOOKUP(C3409/1,Map!A:B,2,FALSE)</f>
        <v>Other Revenue - NSF Check Charge</v>
      </c>
      <c r="N3409" s="39" t="str">
        <f>+VLOOKUP(L3409/1,Map!E:G,3,FALSE)</f>
        <v>KY-CENTRAL</v>
      </c>
    </row>
    <row r="3410" spans="1:14" hidden="1">
      <c r="A3410" s="39" t="s">
        <v>95</v>
      </c>
      <c r="B3410" s="39" t="s">
        <v>96</v>
      </c>
      <c r="C3410" s="39" t="s">
        <v>74</v>
      </c>
      <c r="D3410" s="43">
        <v>43221</v>
      </c>
      <c r="E3410" s="39" t="s">
        <v>35</v>
      </c>
      <c r="F3410" s="39" t="s">
        <v>47</v>
      </c>
      <c r="G3410" s="39" t="s">
        <v>275</v>
      </c>
      <c r="H3410" s="39" t="s">
        <v>2812</v>
      </c>
      <c r="I3410" s="39" t="s">
        <v>99</v>
      </c>
      <c r="J3410" s="44">
        <v>-24</v>
      </c>
      <c r="K3410" s="39" t="s">
        <v>100</v>
      </c>
      <c r="L3410" s="39" t="s">
        <v>60</v>
      </c>
      <c r="M3410" s="39" t="str">
        <f>+VLOOKUP(C3410/1,Map!A:B,2,FALSE)</f>
        <v>Other Revenue - NSF Check Charge</v>
      </c>
      <c r="N3410" s="39" t="str">
        <f>+VLOOKUP(L3410/1,Map!E:G,3,FALSE)</f>
        <v>KY-CENTRAL</v>
      </c>
    </row>
    <row r="3411" spans="1:14" hidden="1">
      <c r="A3411" s="39" t="s">
        <v>95</v>
      </c>
      <c r="B3411" s="39" t="s">
        <v>96</v>
      </c>
      <c r="C3411" s="39" t="s">
        <v>74</v>
      </c>
      <c r="D3411" s="43">
        <v>43221</v>
      </c>
      <c r="E3411" s="39" t="s">
        <v>35</v>
      </c>
      <c r="F3411" s="39" t="s">
        <v>47</v>
      </c>
      <c r="G3411" s="39" t="s">
        <v>275</v>
      </c>
      <c r="H3411" s="39" t="s">
        <v>2813</v>
      </c>
      <c r="I3411" s="39" t="s">
        <v>99</v>
      </c>
      <c r="J3411" s="44">
        <v>-12</v>
      </c>
      <c r="K3411" s="39" t="s">
        <v>100</v>
      </c>
      <c r="L3411" s="39" t="s">
        <v>60</v>
      </c>
      <c r="M3411" s="39" t="str">
        <f>+VLOOKUP(C3411/1,Map!A:B,2,FALSE)</f>
        <v>Other Revenue - NSF Check Charge</v>
      </c>
      <c r="N3411" s="39" t="str">
        <f>+VLOOKUP(L3411/1,Map!E:G,3,FALSE)</f>
        <v>KY-CENTRAL</v>
      </c>
    </row>
    <row r="3412" spans="1:14" hidden="1">
      <c r="A3412" s="39" t="s">
        <v>95</v>
      </c>
      <c r="B3412" s="39" t="s">
        <v>96</v>
      </c>
      <c r="C3412" s="39" t="s">
        <v>74</v>
      </c>
      <c r="D3412" s="43">
        <v>43222</v>
      </c>
      <c r="E3412" s="39" t="s">
        <v>35</v>
      </c>
      <c r="F3412" s="39" t="s">
        <v>47</v>
      </c>
      <c r="G3412" s="39" t="s">
        <v>275</v>
      </c>
      <c r="H3412" s="39" t="s">
        <v>2814</v>
      </c>
      <c r="I3412" s="39" t="s">
        <v>99</v>
      </c>
      <c r="J3412" s="44">
        <v>-36</v>
      </c>
      <c r="K3412" s="39" t="s">
        <v>100</v>
      </c>
      <c r="L3412" s="39" t="s">
        <v>60</v>
      </c>
      <c r="M3412" s="39" t="str">
        <f>+VLOOKUP(C3412/1,Map!A:B,2,FALSE)</f>
        <v>Other Revenue - NSF Check Charge</v>
      </c>
      <c r="N3412" s="39" t="str">
        <f>+VLOOKUP(L3412/1,Map!E:G,3,FALSE)</f>
        <v>KY-CENTRAL</v>
      </c>
    </row>
    <row r="3413" spans="1:14" hidden="1">
      <c r="A3413" s="39" t="s">
        <v>95</v>
      </c>
      <c r="B3413" s="39" t="s">
        <v>96</v>
      </c>
      <c r="C3413" s="39" t="s">
        <v>74</v>
      </c>
      <c r="D3413" s="43">
        <v>43222</v>
      </c>
      <c r="E3413" s="39" t="s">
        <v>35</v>
      </c>
      <c r="F3413" s="39" t="s">
        <v>47</v>
      </c>
      <c r="G3413" s="39" t="s">
        <v>275</v>
      </c>
      <c r="H3413" s="39" t="s">
        <v>2815</v>
      </c>
      <c r="I3413" s="39" t="s">
        <v>99</v>
      </c>
      <c r="J3413" s="44">
        <v>-48</v>
      </c>
      <c r="K3413" s="39" t="s">
        <v>100</v>
      </c>
      <c r="L3413" s="39" t="s">
        <v>60</v>
      </c>
      <c r="M3413" s="39" t="str">
        <f>+VLOOKUP(C3413/1,Map!A:B,2,FALSE)</f>
        <v>Other Revenue - NSF Check Charge</v>
      </c>
      <c r="N3413" s="39" t="str">
        <f>+VLOOKUP(L3413/1,Map!E:G,3,FALSE)</f>
        <v>KY-CENTRAL</v>
      </c>
    </row>
    <row r="3414" spans="1:14" hidden="1">
      <c r="A3414" s="39" t="s">
        <v>95</v>
      </c>
      <c r="B3414" s="39" t="s">
        <v>96</v>
      </c>
      <c r="C3414" s="39" t="s">
        <v>74</v>
      </c>
      <c r="D3414" s="43">
        <v>43223</v>
      </c>
      <c r="E3414" s="39" t="s">
        <v>35</v>
      </c>
      <c r="F3414" s="39" t="s">
        <v>47</v>
      </c>
      <c r="G3414" s="39" t="s">
        <v>275</v>
      </c>
      <c r="H3414" s="39" t="s">
        <v>2816</v>
      </c>
      <c r="I3414" s="39" t="s">
        <v>99</v>
      </c>
      <c r="J3414" s="44">
        <v>-24</v>
      </c>
      <c r="K3414" s="39" t="s">
        <v>100</v>
      </c>
      <c r="L3414" s="39" t="s">
        <v>60</v>
      </c>
      <c r="M3414" s="39" t="str">
        <f>+VLOOKUP(C3414/1,Map!A:B,2,FALSE)</f>
        <v>Other Revenue - NSF Check Charge</v>
      </c>
      <c r="N3414" s="39" t="str">
        <f>+VLOOKUP(L3414/1,Map!E:G,3,FALSE)</f>
        <v>KY-CENTRAL</v>
      </c>
    </row>
    <row r="3415" spans="1:14" hidden="1">
      <c r="A3415" s="39" t="s">
        <v>95</v>
      </c>
      <c r="B3415" s="39" t="s">
        <v>96</v>
      </c>
      <c r="C3415" s="39" t="s">
        <v>74</v>
      </c>
      <c r="D3415" s="43">
        <v>43223</v>
      </c>
      <c r="E3415" s="39" t="s">
        <v>35</v>
      </c>
      <c r="F3415" s="39" t="s">
        <v>47</v>
      </c>
      <c r="G3415" s="39" t="s">
        <v>275</v>
      </c>
      <c r="H3415" s="39" t="s">
        <v>2817</v>
      </c>
      <c r="I3415" s="39" t="s">
        <v>99</v>
      </c>
      <c r="J3415" s="44">
        <v>-132</v>
      </c>
      <c r="K3415" s="39" t="s">
        <v>100</v>
      </c>
      <c r="L3415" s="39" t="s">
        <v>60</v>
      </c>
      <c r="M3415" s="39" t="str">
        <f>+VLOOKUP(C3415/1,Map!A:B,2,FALSE)</f>
        <v>Other Revenue - NSF Check Charge</v>
      </c>
      <c r="N3415" s="39" t="str">
        <f>+VLOOKUP(L3415/1,Map!E:G,3,FALSE)</f>
        <v>KY-CENTRAL</v>
      </c>
    </row>
    <row r="3416" spans="1:14" hidden="1">
      <c r="A3416" s="39" t="s">
        <v>95</v>
      </c>
      <c r="B3416" s="39" t="s">
        <v>96</v>
      </c>
      <c r="C3416" s="39" t="s">
        <v>74</v>
      </c>
      <c r="D3416" s="43">
        <v>43224</v>
      </c>
      <c r="E3416" s="39" t="s">
        <v>35</v>
      </c>
      <c r="F3416" s="39" t="s">
        <v>47</v>
      </c>
      <c r="G3416" s="39" t="s">
        <v>275</v>
      </c>
      <c r="H3416" s="39" t="s">
        <v>2818</v>
      </c>
      <c r="I3416" s="39" t="s">
        <v>99</v>
      </c>
      <c r="J3416" s="44">
        <v>-36</v>
      </c>
      <c r="K3416" s="39" t="s">
        <v>100</v>
      </c>
      <c r="L3416" s="39" t="s">
        <v>60</v>
      </c>
      <c r="M3416" s="39" t="str">
        <f>+VLOOKUP(C3416/1,Map!A:B,2,FALSE)</f>
        <v>Other Revenue - NSF Check Charge</v>
      </c>
      <c r="N3416" s="39" t="str">
        <f>+VLOOKUP(L3416/1,Map!E:G,3,FALSE)</f>
        <v>KY-CENTRAL</v>
      </c>
    </row>
    <row r="3417" spans="1:14" hidden="1">
      <c r="A3417" s="39" t="s">
        <v>95</v>
      </c>
      <c r="B3417" s="39" t="s">
        <v>96</v>
      </c>
      <c r="C3417" s="39" t="s">
        <v>74</v>
      </c>
      <c r="D3417" s="43">
        <v>43224</v>
      </c>
      <c r="E3417" s="39" t="s">
        <v>35</v>
      </c>
      <c r="F3417" s="39" t="s">
        <v>47</v>
      </c>
      <c r="G3417" s="39" t="s">
        <v>275</v>
      </c>
      <c r="H3417" s="39" t="s">
        <v>2819</v>
      </c>
      <c r="I3417" s="39" t="s">
        <v>99</v>
      </c>
      <c r="J3417" s="44">
        <v>-12</v>
      </c>
      <c r="K3417" s="39" t="s">
        <v>100</v>
      </c>
      <c r="L3417" s="39" t="s">
        <v>60</v>
      </c>
      <c r="M3417" s="39" t="str">
        <f>+VLOOKUP(C3417/1,Map!A:B,2,FALSE)</f>
        <v>Other Revenue - NSF Check Charge</v>
      </c>
      <c r="N3417" s="39" t="str">
        <f>+VLOOKUP(L3417/1,Map!E:G,3,FALSE)</f>
        <v>KY-CENTRAL</v>
      </c>
    </row>
    <row r="3418" spans="1:14" hidden="1">
      <c r="A3418" s="39" t="s">
        <v>95</v>
      </c>
      <c r="B3418" s="39" t="s">
        <v>96</v>
      </c>
      <c r="C3418" s="39" t="s">
        <v>74</v>
      </c>
      <c r="D3418" s="43">
        <v>43224</v>
      </c>
      <c r="E3418" s="39" t="s">
        <v>35</v>
      </c>
      <c r="F3418" s="39" t="s">
        <v>47</v>
      </c>
      <c r="G3418" s="39" t="s">
        <v>275</v>
      </c>
      <c r="H3418" s="39" t="s">
        <v>2820</v>
      </c>
      <c r="I3418" s="39" t="s">
        <v>99</v>
      </c>
      <c r="J3418" s="44">
        <v>-12</v>
      </c>
      <c r="K3418" s="39" t="s">
        <v>100</v>
      </c>
      <c r="L3418" s="39" t="s">
        <v>60</v>
      </c>
      <c r="M3418" s="39" t="str">
        <f>+VLOOKUP(C3418/1,Map!A:B,2,FALSE)</f>
        <v>Other Revenue - NSF Check Charge</v>
      </c>
      <c r="N3418" s="39" t="str">
        <f>+VLOOKUP(L3418/1,Map!E:G,3,FALSE)</f>
        <v>KY-CENTRAL</v>
      </c>
    </row>
    <row r="3419" spans="1:14" hidden="1">
      <c r="A3419" s="39" t="s">
        <v>95</v>
      </c>
      <c r="B3419" s="39" t="s">
        <v>96</v>
      </c>
      <c r="C3419" s="39" t="s">
        <v>74</v>
      </c>
      <c r="D3419" s="43">
        <v>43224</v>
      </c>
      <c r="E3419" s="39" t="s">
        <v>35</v>
      </c>
      <c r="F3419" s="39" t="s">
        <v>47</v>
      </c>
      <c r="G3419" s="39" t="s">
        <v>275</v>
      </c>
      <c r="H3419" s="39" t="s">
        <v>2821</v>
      </c>
      <c r="I3419" s="39" t="s">
        <v>99</v>
      </c>
      <c r="J3419" s="44">
        <v>-84</v>
      </c>
      <c r="K3419" s="39" t="s">
        <v>100</v>
      </c>
      <c r="L3419" s="39" t="s">
        <v>60</v>
      </c>
      <c r="M3419" s="39" t="str">
        <f>+VLOOKUP(C3419/1,Map!A:B,2,FALSE)</f>
        <v>Other Revenue - NSF Check Charge</v>
      </c>
      <c r="N3419" s="39" t="str">
        <f>+VLOOKUP(L3419/1,Map!E:G,3,FALSE)</f>
        <v>KY-CENTRAL</v>
      </c>
    </row>
    <row r="3420" spans="1:14" hidden="1">
      <c r="A3420" s="39" t="s">
        <v>95</v>
      </c>
      <c r="B3420" s="39" t="s">
        <v>96</v>
      </c>
      <c r="C3420" s="39" t="s">
        <v>74</v>
      </c>
      <c r="D3420" s="43">
        <v>43225</v>
      </c>
      <c r="E3420" s="39" t="s">
        <v>35</v>
      </c>
      <c r="F3420" s="39" t="s">
        <v>47</v>
      </c>
      <c r="G3420" s="39" t="s">
        <v>275</v>
      </c>
      <c r="H3420" s="39" t="s">
        <v>2822</v>
      </c>
      <c r="I3420" s="39" t="s">
        <v>99</v>
      </c>
      <c r="J3420" s="44">
        <v>-60</v>
      </c>
      <c r="K3420" s="39" t="s">
        <v>100</v>
      </c>
      <c r="L3420" s="39" t="s">
        <v>60</v>
      </c>
      <c r="M3420" s="39" t="str">
        <f>+VLOOKUP(C3420/1,Map!A:B,2,FALSE)</f>
        <v>Other Revenue - NSF Check Charge</v>
      </c>
      <c r="N3420" s="39" t="str">
        <f>+VLOOKUP(L3420/1,Map!E:G,3,FALSE)</f>
        <v>KY-CENTRAL</v>
      </c>
    </row>
    <row r="3421" spans="1:14" hidden="1">
      <c r="A3421" s="39" t="s">
        <v>95</v>
      </c>
      <c r="B3421" s="39" t="s">
        <v>96</v>
      </c>
      <c r="C3421" s="39" t="s">
        <v>74</v>
      </c>
      <c r="D3421" s="43">
        <v>43227</v>
      </c>
      <c r="E3421" s="39" t="s">
        <v>35</v>
      </c>
      <c r="F3421" s="39" t="s">
        <v>47</v>
      </c>
      <c r="G3421" s="39" t="s">
        <v>275</v>
      </c>
      <c r="H3421" s="39" t="s">
        <v>2823</v>
      </c>
      <c r="I3421" s="39" t="s">
        <v>99</v>
      </c>
      <c r="J3421" s="44">
        <v>-12</v>
      </c>
      <c r="K3421" s="39" t="s">
        <v>100</v>
      </c>
      <c r="L3421" s="39" t="s">
        <v>60</v>
      </c>
      <c r="M3421" s="39" t="str">
        <f>+VLOOKUP(C3421/1,Map!A:B,2,FALSE)</f>
        <v>Other Revenue - NSF Check Charge</v>
      </c>
      <c r="N3421" s="39" t="str">
        <f>+VLOOKUP(L3421/1,Map!E:G,3,FALSE)</f>
        <v>KY-CENTRAL</v>
      </c>
    </row>
    <row r="3422" spans="1:14" hidden="1">
      <c r="A3422" s="39" t="s">
        <v>95</v>
      </c>
      <c r="B3422" s="39" t="s">
        <v>96</v>
      </c>
      <c r="C3422" s="39" t="s">
        <v>74</v>
      </c>
      <c r="D3422" s="43">
        <v>43227</v>
      </c>
      <c r="E3422" s="39" t="s">
        <v>35</v>
      </c>
      <c r="F3422" s="39" t="s">
        <v>47</v>
      </c>
      <c r="G3422" s="39" t="s">
        <v>275</v>
      </c>
      <c r="H3422" s="39" t="s">
        <v>2824</v>
      </c>
      <c r="I3422" s="39" t="s">
        <v>99</v>
      </c>
      <c r="J3422" s="44">
        <v>-60</v>
      </c>
      <c r="K3422" s="39" t="s">
        <v>100</v>
      </c>
      <c r="L3422" s="39" t="s">
        <v>60</v>
      </c>
      <c r="M3422" s="39" t="str">
        <f>+VLOOKUP(C3422/1,Map!A:B,2,FALSE)</f>
        <v>Other Revenue - NSF Check Charge</v>
      </c>
      <c r="N3422" s="39" t="str">
        <f>+VLOOKUP(L3422/1,Map!E:G,3,FALSE)</f>
        <v>KY-CENTRAL</v>
      </c>
    </row>
    <row r="3423" spans="1:14" hidden="1">
      <c r="A3423" s="39" t="s">
        <v>95</v>
      </c>
      <c r="B3423" s="39" t="s">
        <v>96</v>
      </c>
      <c r="C3423" s="39" t="s">
        <v>74</v>
      </c>
      <c r="D3423" s="43">
        <v>43228</v>
      </c>
      <c r="E3423" s="39" t="s">
        <v>35</v>
      </c>
      <c r="F3423" s="39" t="s">
        <v>47</v>
      </c>
      <c r="G3423" s="39" t="s">
        <v>275</v>
      </c>
      <c r="H3423" s="39" t="s">
        <v>2825</v>
      </c>
      <c r="I3423" s="39" t="s">
        <v>99</v>
      </c>
      <c r="J3423" s="44">
        <v>-24</v>
      </c>
      <c r="K3423" s="39" t="s">
        <v>100</v>
      </c>
      <c r="L3423" s="39" t="s">
        <v>60</v>
      </c>
      <c r="M3423" s="39" t="str">
        <f>+VLOOKUP(C3423/1,Map!A:B,2,FALSE)</f>
        <v>Other Revenue - NSF Check Charge</v>
      </c>
      <c r="N3423" s="39" t="str">
        <f>+VLOOKUP(L3423/1,Map!E:G,3,FALSE)</f>
        <v>KY-CENTRAL</v>
      </c>
    </row>
    <row r="3424" spans="1:14" hidden="1">
      <c r="A3424" s="39" t="s">
        <v>95</v>
      </c>
      <c r="B3424" s="39" t="s">
        <v>96</v>
      </c>
      <c r="C3424" s="39" t="s">
        <v>74</v>
      </c>
      <c r="D3424" s="43">
        <v>43228</v>
      </c>
      <c r="E3424" s="39" t="s">
        <v>35</v>
      </c>
      <c r="F3424" s="39" t="s">
        <v>47</v>
      </c>
      <c r="G3424" s="39" t="s">
        <v>275</v>
      </c>
      <c r="H3424" s="39" t="s">
        <v>2826</v>
      </c>
      <c r="I3424" s="39" t="s">
        <v>99</v>
      </c>
      <c r="J3424" s="44">
        <v>-48</v>
      </c>
      <c r="K3424" s="39" t="s">
        <v>100</v>
      </c>
      <c r="L3424" s="39" t="s">
        <v>60</v>
      </c>
      <c r="M3424" s="39" t="str">
        <f>+VLOOKUP(C3424/1,Map!A:B,2,FALSE)</f>
        <v>Other Revenue - NSF Check Charge</v>
      </c>
      <c r="N3424" s="39" t="str">
        <f>+VLOOKUP(L3424/1,Map!E:G,3,FALSE)</f>
        <v>KY-CENTRAL</v>
      </c>
    </row>
    <row r="3425" spans="1:14" hidden="1">
      <c r="A3425" s="39" t="s">
        <v>95</v>
      </c>
      <c r="B3425" s="39" t="s">
        <v>96</v>
      </c>
      <c r="C3425" s="39" t="s">
        <v>74</v>
      </c>
      <c r="D3425" s="43">
        <v>43228</v>
      </c>
      <c r="E3425" s="39" t="s">
        <v>35</v>
      </c>
      <c r="F3425" s="39" t="s">
        <v>47</v>
      </c>
      <c r="G3425" s="39" t="s">
        <v>275</v>
      </c>
      <c r="H3425" s="39" t="s">
        <v>2827</v>
      </c>
      <c r="I3425" s="39" t="s">
        <v>99</v>
      </c>
      <c r="J3425" s="44">
        <v>-12</v>
      </c>
      <c r="K3425" s="39" t="s">
        <v>100</v>
      </c>
      <c r="L3425" s="39" t="s">
        <v>60</v>
      </c>
      <c r="M3425" s="39" t="str">
        <f>+VLOOKUP(C3425/1,Map!A:B,2,FALSE)</f>
        <v>Other Revenue - NSF Check Charge</v>
      </c>
      <c r="N3425" s="39" t="str">
        <f>+VLOOKUP(L3425/1,Map!E:G,3,FALSE)</f>
        <v>KY-CENTRAL</v>
      </c>
    </row>
    <row r="3426" spans="1:14" hidden="1">
      <c r="A3426" s="39" t="s">
        <v>95</v>
      </c>
      <c r="B3426" s="39" t="s">
        <v>96</v>
      </c>
      <c r="C3426" s="39" t="s">
        <v>74</v>
      </c>
      <c r="D3426" s="43">
        <v>43229</v>
      </c>
      <c r="E3426" s="39" t="s">
        <v>35</v>
      </c>
      <c r="F3426" s="39" t="s">
        <v>47</v>
      </c>
      <c r="G3426" s="39" t="s">
        <v>275</v>
      </c>
      <c r="H3426" s="39" t="s">
        <v>2828</v>
      </c>
      <c r="I3426" s="39" t="s">
        <v>99</v>
      </c>
      <c r="J3426" s="44">
        <v>-36</v>
      </c>
      <c r="K3426" s="39" t="s">
        <v>100</v>
      </c>
      <c r="L3426" s="39" t="s">
        <v>60</v>
      </c>
      <c r="M3426" s="39" t="str">
        <f>+VLOOKUP(C3426/1,Map!A:B,2,FALSE)</f>
        <v>Other Revenue - NSF Check Charge</v>
      </c>
      <c r="N3426" s="39" t="str">
        <f>+VLOOKUP(L3426/1,Map!E:G,3,FALSE)</f>
        <v>KY-CENTRAL</v>
      </c>
    </row>
    <row r="3427" spans="1:14" hidden="1">
      <c r="A3427" s="39" t="s">
        <v>95</v>
      </c>
      <c r="B3427" s="39" t="s">
        <v>96</v>
      </c>
      <c r="C3427" s="39" t="s">
        <v>74</v>
      </c>
      <c r="D3427" s="43">
        <v>43229</v>
      </c>
      <c r="E3427" s="39" t="s">
        <v>35</v>
      </c>
      <c r="F3427" s="39" t="s">
        <v>47</v>
      </c>
      <c r="G3427" s="39" t="s">
        <v>275</v>
      </c>
      <c r="H3427" s="39" t="s">
        <v>2829</v>
      </c>
      <c r="I3427" s="39" t="s">
        <v>99</v>
      </c>
      <c r="J3427" s="44">
        <v>-24</v>
      </c>
      <c r="K3427" s="39" t="s">
        <v>100</v>
      </c>
      <c r="L3427" s="39" t="s">
        <v>60</v>
      </c>
      <c r="M3427" s="39" t="str">
        <f>+VLOOKUP(C3427/1,Map!A:B,2,FALSE)</f>
        <v>Other Revenue - NSF Check Charge</v>
      </c>
      <c r="N3427" s="39" t="str">
        <f>+VLOOKUP(L3427/1,Map!E:G,3,FALSE)</f>
        <v>KY-CENTRAL</v>
      </c>
    </row>
    <row r="3428" spans="1:14" hidden="1">
      <c r="A3428" s="39" t="s">
        <v>95</v>
      </c>
      <c r="B3428" s="39" t="s">
        <v>96</v>
      </c>
      <c r="C3428" s="39" t="s">
        <v>74</v>
      </c>
      <c r="D3428" s="43">
        <v>43229</v>
      </c>
      <c r="E3428" s="39" t="s">
        <v>35</v>
      </c>
      <c r="F3428" s="39" t="s">
        <v>47</v>
      </c>
      <c r="G3428" s="39" t="s">
        <v>275</v>
      </c>
      <c r="H3428" s="39" t="s">
        <v>2830</v>
      </c>
      <c r="I3428" s="39" t="s">
        <v>99</v>
      </c>
      <c r="J3428" s="44">
        <v>-24</v>
      </c>
      <c r="K3428" s="39" t="s">
        <v>100</v>
      </c>
      <c r="L3428" s="39" t="s">
        <v>60</v>
      </c>
      <c r="M3428" s="39" t="str">
        <f>+VLOOKUP(C3428/1,Map!A:B,2,FALSE)</f>
        <v>Other Revenue - NSF Check Charge</v>
      </c>
      <c r="N3428" s="39" t="str">
        <f>+VLOOKUP(L3428/1,Map!E:G,3,FALSE)</f>
        <v>KY-CENTRAL</v>
      </c>
    </row>
    <row r="3429" spans="1:14" hidden="1">
      <c r="A3429" s="39" t="s">
        <v>95</v>
      </c>
      <c r="B3429" s="39" t="s">
        <v>96</v>
      </c>
      <c r="C3429" s="39" t="s">
        <v>74</v>
      </c>
      <c r="D3429" s="43">
        <v>43234</v>
      </c>
      <c r="E3429" s="39" t="s">
        <v>35</v>
      </c>
      <c r="F3429" s="39" t="s">
        <v>47</v>
      </c>
      <c r="G3429" s="39" t="s">
        <v>275</v>
      </c>
      <c r="H3429" s="39" t="s">
        <v>2831</v>
      </c>
      <c r="I3429" s="39" t="s">
        <v>99</v>
      </c>
      <c r="J3429" s="44">
        <v>-144</v>
      </c>
      <c r="K3429" s="39" t="s">
        <v>100</v>
      </c>
      <c r="L3429" s="39" t="s">
        <v>60</v>
      </c>
      <c r="M3429" s="39" t="str">
        <f>+VLOOKUP(C3429/1,Map!A:B,2,FALSE)</f>
        <v>Other Revenue - NSF Check Charge</v>
      </c>
      <c r="N3429" s="39" t="str">
        <f>+VLOOKUP(L3429/1,Map!E:G,3,FALSE)</f>
        <v>KY-CENTRAL</v>
      </c>
    </row>
    <row r="3430" spans="1:14" hidden="1">
      <c r="A3430" s="39" t="s">
        <v>95</v>
      </c>
      <c r="B3430" s="39" t="s">
        <v>96</v>
      </c>
      <c r="C3430" s="39" t="s">
        <v>74</v>
      </c>
      <c r="D3430" s="43">
        <v>43234</v>
      </c>
      <c r="E3430" s="39" t="s">
        <v>35</v>
      </c>
      <c r="F3430" s="39" t="s">
        <v>47</v>
      </c>
      <c r="G3430" s="39" t="s">
        <v>275</v>
      </c>
      <c r="H3430" s="39" t="s">
        <v>2832</v>
      </c>
      <c r="I3430" s="39" t="s">
        <v>99</v>
      </c>
      <c r="J3430" s="44">
        <v>-24</v>
      </c>
      <c r="K3430" s="39" t="s">
        <v>100</v>
      </c>
      <c r="L3430" s="39" t="s">
        <v>60</v>
      </c>
      <c r="M3430" s="39" t="str">
        <f>+VLOOKUP(C3430/1,Map!A:B,2,FALSE)</f>
        <v>Other Revenue - NSF Check Charge</v>
      </c>
      <c r="N3430" s="39" t="str">
        <f>+VLOOKUP(L3430/1,Map!E:G,3,FALSE)</f>
        <v>KY-CENTRAL</v>
      </c>
    </row>
    <row r="3431" spans="1:14" hidden="1">
      <c r="A3431" s="39" t="s">
        <v>95</v>
      </c>
      <c r="B3431" s="39" t="s">
        <v>96</v>
      </c>
      <c r="C3431" s="39" t="s">
        <v>74</v>
      </c>
      <c r="D3431" s="43">
        <v>43221</v>
      </c>
      <c r="E3431" s="39" t="s">
        <v>35</v>
      </c>
      <c r="F3431" s="39" t="s">
        <v>47</v>
      </c>
      <c r="G3431" s="39" t="s">
        <v>275</v>
      </c>
      <c r="H3431" s="39" t="s">
        <v>2833</v>
      </c>
      <c r="I3431" s="39" t="s">
        <v>99</v>
      </c>
      <c r="J3431" s="44">
        <v>-24</v>
      </c>
      <c r="K3431" s="39" t="s">
        <v>100</v>
      </c>
      <c r="L3431" s="39" t="s">
        <v>60</v>
      </c>
      <c r="M3431" s="39" t="str">
        <f>+VLOOKUP(C3431/1,Map!A:B,2,FALSE)</f>
        <v>Other Revenue - NSF Check Charge</v>
      </c>
      <c r="N3431" s="39" t="str">
        <f>+VLOOKUP(L3431/1,Map!E:G,3,FALSE)</f>
        <v>KY-CENTRAL</v>
      </c>
    </row>
    <row r="3432" spans="1:14" hidden="1">
      <c r="A3432" s="39" t="s">
        <v>95</v>
      </c>
      <c r="B3432" s="39" t="s">
        <v>96</v>
      </c>
      <c r="C3432" s="39" t="s">
        <v>74</v>
      </c>
      <c r="D3432" s="43">
        <v>43230</v>
      </c>
      <c r="E3432" s="39" t="s">
        <v>35</v>
      </c>
      <c r="F3432" s="39" t="s">
        <v>47</v>
      </c>
      <c r="G3432" s="39" t="s">
        <v>275</v>
      </c>
      <c r="H3432" s="39" t="s">
        <v>2834</v>
      </c>
      <c r="I3432" s="39" t="s">
        <v>99</v>
      </c>
      <c r="J3432" s="44">
        <v>-12</v>
      </c>
      <c r="K3432" s="39" t="s">
        <v>100</v>
      </c>
      <c r="L3432" s="39" t="s">
        <v>60</v>
      </c>
      <c r="M3432" s="39" t="str">
        <f>+VLOOKUP(C3432/1,Map!A:B,2,FALSE)</f>
        <v>Other Revenue - NSF Check Charge</v>
      </c>
      <c r="N3432" s="39" t="str">
        <f>+VLOOKUP(L3432/1,Map!E:G,3,FALSE)</f>
        <v>KY-CENTRAL</v>
      </c>
    </row>
    <row r="3433" spans="1:14" hidden="1">
      <c r="A3433" s="39" t="s">
        <v>95</v>
      </c>
      <c r="B3433" s="39" t="s">
        <v>96</v>
      </c>
      <c r="C3433" s="39" t="s">
        <v>74</v>
      </c>
      <c r="D3433" s="43">
        <v>43230</v>
      </c>
      <c r="E3433" s="39" t="s">
        <v>35</v>
      </c>
      <c r="F3433" s="39" t="s">
        <v>47</v>
      </c>
      <c r="G3433" s="39" t="s">
        <v>275</v>
      </c>
      <c r="H3433" s="39" t="s">
        <v>2835</v>
      </c>
      <c r="I3433" s="39" t="s">
        <v>99</v>
      </c>
      <c r="J3433" s="44">
        <v>-12</v>
      </c>
      <c r="K3433" s="39" t="s">
        <v>100</v>
      </c>
      <c r="L3433" s="39" t="s">
        <v>60</v>
      </c>
      <c r="M3433" s="39" t="str">
        <f>+VLOOKUP(C3433/1,Map!A:B,2,FALSE)</f>
        <v>Other Revenue - NSF Check Charge</v>
      </c>
      <c r="N3433" s="39" t="str">
        <f>+VLOOKUP(L3433/1,Map!E:G,3,FALSE)</f>
        <v>KY-CENTRAL</v>
      </c>
    </row>
    <row r="3434" spans="1:14" hidden="1">
      <c r="A3434" s="39" t="s">
        <v>95</v>
      </c>
      <c r="B3434" s="39" t="s">
        <v>96</v>
      </c>
      <c r="C3434" s="39" t="s">
        <v>74</v>
      </c>
      <c r="D3434" s="43">
        <v>43230</v>
      </c>
      <c r="E3434" s="39" t="s">
        <v>35</v>
      </c>
      <c r="F3434" s="39" t="s">
        <v>47</v>
      </c>
      <c r="G3434" s="39" t="s">
        <v>275</v>
      </c>
      <c r="H3434" s="39" t="s">
        <v>2836</v>
      </c>
      <c r="I3434" s="39" t="s">
        <v>99</v>
      </c>
      <c r="J3434" s="44">
        <v>-24</v>
      </c>
      <c r="K3434" s="39" t="s">
        <v>100</v>
      </c>
      <c r="L3434" s="39" t="s">
        <v>60</v>
      </c>
      <c r="M3434" s="39" t="str">
        <f>+VLOOKUP(C3434/1,Map!A:B,2,FALSE)</f>
        <v>Other Revenue - NSF Check Charge</v>
      </c>
      <c r="N3434" s="39" t="str">
        <f>+VLOOKUP(L3434/1,Map!E:G,3,FALSE)</f>
        <v>KY-CENTRAL</v>
      </c>
    </row>
    <row r="3435" spans="1:14" hidden="1">
      <c r="A3435" s="39" t="s">
        <v>95</v>
      </c>
      <c r="B3435" s="39" t="s">
        <v>96</v>
      </c>
      <c r="C3435" s="39" t="s">
        <v>74</v>
      </c>
      <c r="D3435" s="43">
        <v>43230</v>
      </c>
      <c r="E3435" s="39" t="s">
        <v>35</v>
      </c>
      <c r="F3435" s="39" t="s">
        <v>47</v>
      </c>
      <c r="G3435" s="39" t="s">
        <v>275</v>
      </c>
      <c r="H3435" s="39" t="s">
        <v>2837</v>
      </c>
      <c r="I3435" s="39" t="s">
        <v>99</v>
      </c>
      <c r="J3435" s="44">
        <v>-72</v>
      </c>
      <c r="K3435" s="39" t="s">
        <v>100</v>
      </c>
      <c r="L3435" s="39" t="s">
        <v>60</v>
      </c>
      <c r="M3435" s="39" t="str">
        <f>+VLOOKUP(C3435/1,Map!A:B,2,FALSE)</f>
        <v>Other Revenue - NSF Check Charge</v>
      </c>
      <c r="N3435" s="39" t="str">
        <f>+VLOOKUP(L3435/1,Map!E:G,3,FALSE)</f>
        <v>KY-CENTRAL</v>
      </c>
    </row>
    <row r="3436" spans="1:14" hidden="1">
      <c r="A3436" s="39" t="s">
        <v>95</v>
      </c>
      <c r="B3436" s="39" t="s">
        <v>96</v>
      </c>
      <c r="C3436" s="39" t="s">
        <v>74</v>
      </c>
      <c r="D3436" s="43">
        <v>43230</v>
      </c>
      <c r="E3436" s="39" t="s">
        <v>35</v>
      </c>
      <c r="F3436" s="39" t="s">
        <v>47</v>
      </c>
      <c r="G3436" s="39" t="s">
        <v>275</v>
      </c>
      <c r="H3436" s="39" t="s">
        <v>2838</v>
      </c>
      <c r="I3436" s="39" t="s">
        <v>99</v>
      </c>
      <c r="J3436" s="44">
        <v>-12</v>
      </c>
      <c r="K3436" s="39" t="s">
        <v>100</v>
      </c>
      <c r="L3436" s="39" t="s">
        <v>60</v>
      </c>
      <c r="M3436" s="39" t="str">
        <f>+VLOOKUP(C3436/1,Map!A:B,2,FALSE)</f>
        <v>Other Revenue - NSF Check Charge</v>
      </c>
      <c r="N3436" s="39" t="str">
        <f>+VLOOKUP(L3436/1,Map!E:G,3,FALSE)</f>
        <v>KY-CENTRAL</v>
      </c>
    </row>
    <row r="3437" spans="1:14" hidden="1">
      <c r="A3437" s="39" t="s">
        <v>95</v>
      </c>
      <c r="B3437" s="39" t="s">
        <v>96</v>
      </c>
      <c r="C3437" s="39" t="s">
        <v>74</v>
      </c>
      <c r="D3437" s="43">
        <v>43231</v>
      </c>
      <c r="E3437" s="39" t="s">
        <v>35</v>
      </c>
      <c r="F3437" s="39" t="s">
        <v>47</v>
      </c>
      <c r="G3437" s="39" t="s">
        <v>275</v>
      </c>
      <c r="H3437" s="39" t="s">
        <v>2839</v>
      </c>
      <c r="I3437" s="39" t="s">
        <v>99</v>
      </c>
      <c r="J3437" s="44">
        <v>-12</v>
      </c>
      <c r="K3437" s="39" t="s">
        <v>100</v>
      </c>
      <c r="L3437" s="39" t="s">
        <v>60</v>
      </c>
      <c r="M3437" s="39" t="str">
        <f>+VLOOKUP(C3437/1,Map!A:B,2,FALSE)</f>
        <v>Other Revenue - NSF Check Charge</v>
      </c>
      <c r="N3437" s="39" t="str">
        <f>+VLOOKUP(L3437/1,Map!E:G,3,FALSE)</f>
        <v>KY-CENTRAL</v>
      </c>
    </row>
    <row r="3438" spans="1:14" hidden="1">
      <c r="A3438" s="39" t="s">
        <v>95</v>
      </c>
      <c r="B3438" s="39" t="s">
        <v>96</v>
      </c>
      <c r="C3438" s="39" t="s">
        <v>74</v>
      </c>
      <c r="D3438" s="43">
        <v>43231</v>
      </c>
      <c r="E3438" s="39" t="s">
        <v>35</v>
      </c>
      <c r="F3438" s="39" t="s">
        <v>47</v>
      </c>
      <c r="G3438" s="39" t="s">
        <v>275</v>
      </c>
      <c r="H3438" s="39" t="s">
        <v>2840</v>
      </c>
      <c r="I3438" s="39" t="s">
        <v>99</v>
      </c>
      <c r="J3438" s="44">
        <v>-24</v>
      </c>
      <c r="K3438" s="39" t="s">
        <v>100</v>
      </c>
      <c r="L3438" s="39" t="s">
        <v>60</v>
      </c>
      <c r="M3438" s="39" t="str">
        <f>+VLOOKUP(C3438/1,Map!A:B,2,FALSE)</f>
        <v>Other Revenue - NSF Check Charge</v>
      </c>
      <c r="N3438" s="39" t="str">
        <f>+VLOOKUP(L3438/1,Map!E:G,3,FALSE)</f>
        <v>KY-CENTRAL</v>
      </c>
    </row>
    <row r="3439" spans="1:14" hidden="1">
      <c r="A3439" s="39" t="s">
        <v>95</v>
      </c>
      <c r="B3439" s="39" t="s">
        <v>96</v>
      </c>
      <c r="C3439" s="39" t="s">
        <v>74</v>
      </c>
      <c r="D3439" s="43">
        <v>43235</v>
      </c>
      <c r="E3439" s="39" t="s">
        <v>35</v>
      </c>
      <c r="F3439" s="39" t="s">
        <v>47</v>
      </c>
      <c r="G3439" s="39" t="s">
        <v>275</v>
      </c>
      <c r="H3439" s="39" t="s">
        <v>2841</v>
      </c>
      <c r="I3439" s="39" t="s">
        <v>99</v>
      </c>
      <c r="J3439" s="44">
        <v>-36</v>
      </c>
      <c r="K3439" s="39" t="s">
        <v>100</v>
      </c>
      <c r="L3439" s="39" t="s">
        <v>60</v>
      </c>
      <c r="M3439" s="39" t="str">
        <f>+VLOOKUP(C3439/1,Map!A:B,2,FALSE)</f>
        <v>Other Revenue - NSF Check Charge</v>
      </c>
      <c r="N3439" s="39" t="str">
        <f>+VLOOKUP(L3439/1,Map!E:G,3,FALSE)</f>
        <v>KY-CENTRAL</v>
      </c>
    </row>
    <row r="3440" spans="1:14" hidden="1">
      <c r="A3440" s="39" t="s">
        <v>95</v>
      </c>
      <c r="B3440" s="39" t="s">
        <v>96</v>
      </c>
      <c r="C3440" s="39" t="s">
        <v>74</v>
      </c>
      <c r="D3440" s="43">
        <v>43235</v>
      </c>
      <c r="E3440" s="39" t="s">
        <v>35</v>
      </c>
      <c r="F3440" s="39" t="s">
        <v>47</v>
      </c>
      <c r="G3440" s="39" t="s">
        <v>275</v>
      </c>
      <c r="H3440" s="39" t="s">
        <v>2842</v>
      </c>
      <c r="I3440" s="39" t="s">
        <v>99</v>
      </c>
      <c r="J3440" s="44">
        <v>-60</v>
      </c>
      <c r="K3440" s="39" t="s">
        <v>100</v>
      </c>
      <c r="L3440" s="39" t="s">
        <v>60</v>
      </c>
      <c r="M3440" s="39" t="str">
        <f>+VLOOKUP(C3440/1,Map!A:B,2,FALSE)</f>
        <v>Other Revenue - NSF Check Charge</v>
      </c>
      <c r="N3440" s="39" t="str">
        <f>+VLOOKUP(L3440/1,Map!E:G,3,FALSE)</f>
        <v>KY-CENTRAL</v>
      </c>
    </row>
    <row r="3441" spans="1:14" hidden="1">
      <c r="A3441" s="39" t="s">
        <v>95</v>
      </c>
      <c r="B3441" s="39" t="s">
        <v>96</v>
      </c>
      <c r="C3441" s="39" t="s">
        <v>74</v>
      </c>
      <c r="D3441" s="43">
        <v>43235</v>
      </c>
      <c r="E3441" s="39" t="s">
        <v>35</v>
      </c>
      <c r="F3441" s="39" t="s">
        <v>47</v>
      </c>
      <c r="G3441" s="39" t="s">
        <v>275</v>
      </c>
      <c r="H3441" s="39" t="s">
        <v>2843</v>
      </c>
      <c r="I3441" s="39" t="s">
        <v>99</v>
      </c>
      <c r="J3441" s="44">
        <v>-24</v>
      </c>
      <c r="K3441" s="39" t="s">
        <v>100</v>
      </c>
      <c r="L3441" s="39" t="s">
        <v>60</v>
      </c>
      <c r="M3441" s="39" t="str">
        <f>+VLOOKUP(C3441/1,Map!A:B,2,FALSE)</f>
        <v>Other Revenue - NSF Check Charge</v>
      </c>
      <c r="N3441" s="39" t="str">
        <f>+VLOOKUP(L3441/1,Map!E:G,3,FALSE)</f>
        <v>KY-CENTRAL</v>
      </c>
    </row>
    <row r="3442" spans="1:14" hidden="1">
      <c r="A3442" s="39" t="s">
        <v>95</v>
      </c>
      <c r="B3442" s="39" t="s">
        <v>96</v>
      </c>
      <c r="C3442" s="39" t="s">
        <v>74</v>
      </c>
      <c r="D3442" s="43">
        <v>43236</v>
      </c>
      <c r="E3442" s="39" t="s">
        <v>35</v>
      </c>
      <c r="F3442" s="39" t="s">
        <v>47</v>
      </c>
      <c r="G3442" s="39" t="s">
        <v>275</v>
      </c>
      <c r="H3442" s="39" t="s">
        <v>2844</v>
      </c>
      <c r="I3442" s="39" t="s">
        <v>99</v>
      </c>
      <c r="J3442" s="44">
        <v>-48</v>
      </c>
      <c r="K3442" s="39" t="s">
        <v>100</v>
      </c>
      <c r="L3442" s="39" t="s">
        <v>60</v>
      </c>
      <c r="M3442" s="39" t="str">
        <f>+VLOOKUP(C3442/1,Map!A:B,2,FALSE)</f>
        <v>Other Revenue - NSF Check Charge</v>
      </c>
      <c r="N3442" s="39" t="str">
        <f>+VLOOKUP(L3442/1,Map!E:G,3,FALSE)</f>
        <v>KY-CENTRAL</v>
      </c>
    </row>
    <row r="3443" spans="1:14" hidden="1">
      <c r="A3443" s="39" t="s">
        <v>95</v>
      </c>
      <c r="B3443" s="39" t="s">
        <v>96</v>
      </c>
      <c r="C3443" s="39" t="s">
        <v>74</v>
      </c>
      <c r="D3443" s="43">
        <v>43236</v>
      </c>
      <c r="E3443" s="39" t="s">
        <v>35</v>
      </c>
      <c r="F3443" s="39" t="s">
        <v>47</v>
      </c>
      <c r="G3443" s="39" t="s">
        <v>275</v>
      </c>
      <c r="H3443" s="39" t="s">
        <v>2845</v>
      </c>
      <c r="I3443" s="39" t="s">
        <v>99</v>
      </c>
      <c r="J3443" s="44">
        <v>-12</v>
      </c>
      <c r="K3443" s="39" t="s">
        <v>100</v>
      </c>
      <c r="L3443" s="39" t="s">
        <v>60</v>
      </c>
      <c r="M3443" s="39" t="str">
        <f>+VLOOKUP(C3443/1,Map!A:B,2,FALSE)</f>
        <v>Other Revenue - NSF Check Charge</v>
      </c>
      <c r="N3443" s="39" t="str">
        <f>+VLOOKUP(L3443/1,Map!E:G,3,FALSE)</f>
        <v>KY-CENTRAL</v>
      </c>
    </row>
    <row r="3444" spans="1:14" hidden="1">
      <c r="A3444" s="39" t="s">
        <v>95</v>
      </c>
      <c r="B3444" s="39" t="s">
        <v>96</v>
      </c>
      <c r="C3444" s="39" t="s">
        <v>74</v>
      </c>
      <c r="D3444" s="43">
        <v>43236</v>
      </c>
      <c r="E3444" s="39" t="s">
        <v>35</v>
      </c>
      <c r="F3444" s="39" t="s">
        <v>47</v>
      </c>
      <c r="G3444" s="39" t="s">
        <v>275</v>
      </c>
      <c r="H3444" s="39" t="s">
        <v>2846</v>
      </c>
      <c r="I3444" s="39" t="s">
        <v>99</v>
      </c>
      <c r="J3444" s="44">
        <v>-36</v>
      </c>
      <c r="K3444" s="39" t="s">
        <v>100</v>
      </c>
      <c r="L3444" s="39" t="s">
        <v>60</v>
      </c>
      <c r="M3444" s="39" t="str">
        <f>+VLOOKUP(C3444/1,Map!A:B,2,FALSE)</f>
        <v>Other Revenue - NSF Check Charge</v>
      </c>
      <c r="N3444" s="39" t="str">
        <f>+VLOOKUP(L3444/1,Map!E:G,3,FALSE)</f>
        <v>KY-CENTRAL</v>
      </c>
    </row>
    <row r="3445" spans="1:14" hidden="1">
      <c r="A3445" s="39" t="s">
        <v>95</v>
      </c>
      <c r="B3445" s="39" t="s">
        <v>96</v>
      </c>
      <c r="C3445" s="39" t="s">
        <v>74</v>
      </c>
      <c r="D3445" s="43">
        <v>43236</v>
      </c>
      <c r="E3445" s="39" t="s">
        <v>35</v>
      </c>
      <c r="F3445" s="39" t="s">
        <v>47</v>
      </c>
      <c r="G3445" s="39" t="s">
        <v>275</v>
      </c>
      <c r="H3445" s="39" t="s">
        <v>2847</v>
      </c>
      <c r="I3445" s="39" t="s">
        <v>99</v>
      </c>
      <c r="J3445" s="44">
        <v>-12</v>
      </c>
      <c r="K3445" s="39" t="s">
        <v>100</v>
      </c>
      <c r="L3445" s="39" t="s">
        <v>60</v>
      </c>
      <c r="M3445" s="39" t="str">
        <f>+VLOOKUP(C3445/1,Map!A:B,2,FALSE)</f>
        <v>Other Revenue - NSF Check Charge</v>
      </c>
      <c r="N3445" s="39" t="str">
        <f>+VLOOKUP(L3445/1,Map!E:G,3,FALSE)</f>
        <v>KY-CENTRAL</v>
      </c>
    </row>
    <row r="3446" spans="1:14" hidden="1">
      <c r="A3446" s="39" t="s">
        <v>95</v>
      </c>
      <c r="B3446" s="39" t="s">
        <v>96</v>
      </c>
      <c r="C3446" s="39" t="s">
        <v>74</v>
      </c>
      <c r="D3446" s="43">
        <v>43237</v>
      </c>
      <c r="E3446" s="39" t="s">
        <v>35</v>
      </c>
      <c r="F3446" s="39" t="s">
        <v>47</v>
      </c>
      <c r="G3446" s="39" t="s">
        <v>275</v>
      </c>
      <c r="H3446" s="39" t="s">
        <v>2848</v>
      </c>
      <c r="I3446" s="39" t="s">
        <v>99</v>
      </c>
      <c r="J3446" s="44">
        <v>-48</v>
      </c>
      <c r="K3446" s="39" t="s">
        <v>100</v>
      </c>
      <c r="L3446" s="39" t="s">
        <v>60</v>
      </c>
      <c r="M3446" s="39" t="str">
        <f>+VLOOKUP(C3446/1,Map!A:B,2,FALSE)</f>
        <v>Other Revenue - NSF Check Charge</v>
      </c>
      <c r="N3446" s="39" t="str">
        <f>+VLOOKUP(L3446/1,Map!E:G,3,FALSE)</f>
        <v>KY-CENTRAL</v>
      </c>
    </row>
    <row r="3447" spans="1:14" hidden="1">
      <c r="A3447" s="39" t="s">
        <v>95</v>
      </c>
      <c r="B3447" s="39" t="s">
        <v>96</v>
      </c>
      <c r="C3447" s="39" t="s">
        <v>74</v>
      </c>
      <c r="D3447" s="43">
        <v>43237</v>
      </c>
      <c r="E3447" s="39" t="s">
        <v>35</v>
      </c>
      <c r="F3447" s="39" t="s">
        <v>47</v>
      </c>
      <c r="G3447" s="39" t="s">
        <v>275</v>
      </c>
      <c r="H3447" s="39" t="s">
        <v>2849</v>
      </c>
      <c r="I3447" s="39" t="s">
        <v>99</v>
      </c>
      <c r="J3447" s="44">
        <v>-24</v>
      </c>
      <c r="K3447" s="39" t="s">
        <v>100</v>
      </c>
      <c r="L3447" s="39" t="s">
        <v>60</v>
      </c>
      <c r="M3447" s="39" t="str">
        <f>+VLOOKUP(C3447/1,Map!A:B,2,FALSE)</f>
        <v>Other Revenue - NSF Check Charge</v>
      </c>
      <c r="N3447" s="39" t="str">
        <f>+VLOOKUP(L3447/1,Map!E:G,3,FALSE)</f>
        <v>KY-CENTRAL</v>
      </c>
    </row>
    <row r="3448" spans="1:14" hidden="1">
      <c r="A3448" s="39" t="s">
        <v>95</v>
      </c>
      <c r="B3448" s="39" t="s">
        <v>96</v>
      </c>
      <c r="C3448" s="39" t="s">
        <v>74</v>
      </c>
      <c r="D3448" s="43">
        <v>43237</v>
      </c>
      <c r="E3448" s="39" t="s">
        <v>35</v>
      </c>
      <c r="F3448" s="39" t="s">
        <v>47</v>
      </c>
      <c r="G3448" s="39" t="s">
        <v>275</v>
      </c>
      <c r="H3448" s="39" t="s">
        <v>2849</v>
      </c>
      <c r="I3448" s="39" t="s">
        <v>99</v>
      </c>
      <c r="J3448" s="44">
        <v>-12</v>
      </c>
      <c r="K3448" s="39" t="s">
        <v>100</v>
      </c>
      <c r="L3448" s="39" t="s">
        <v>58</v>
      </c>
      <c r="M3448" s="39" t="str">
        <f>+VLOOKUP(C3448/1,Map!A:B,2,FALSE)</f>
        <v>Other Revenue - NSF Check Charge</v>
      </c>
      <c r="N3448" s="39" t="str">
        <f>+VLOOKUP(L3448/1,Map!E:G,3,FALSE)</f>
        <v>KY-CORPORATE</v>
      </c>
    </row>
    <row r="3449" spans="1:14" hidden="1">
      <c r="A3449" s="39" t="s">
        <v>95</v>
      </c>
      <c r="B3449" s="39" t="s">
        <v>96</v>
      </c>
      <c r="C3449" s="39" t="s">
        <v>74</v>
      </c>
      <c r="D3449" s="43">
        <v>43237</v>
      </c>
      <c r="E3449" s="39" t="s">
        <v>35</v>
      </c>
      <c r="F3449" s="39" t="s">
        <v>47</v>
      </c>
      <c r="G3449" s="39" t="s">
        <v>275</v>
      </c>
      <c r="H3449" s="39" t="s">
        <v>2850</v>
      </c>
      <c r="I3449" s="39" t="s">
        <v>99</v>
      </c>
      <c r="J3449" s="44">
        <v>-12</v>
      </c>
      <c r="K3449" s="39" t="s">
        <v>100</v>
      </c>
      <c r="L3449" s="39" t="s">
        <v>60</v>
      </c>
      <c r="M3449" s="39" t="str">
        <f>+VLOOKUP(C3449/1,Map!A:B,2,FALSE)</f>
        <v>Other Revenue - NSF Check Charge</v>
      </c>
      <c r="N3449" s="39" t="str">
        <f>+VLOOKUP(L3449/1,Map!E:G,3,FALSE)</f>
        <v>KY-CENTRAL</v>
      </c>
    </row>
    <row r="3450" spans="1:14" hidden="1">
      <c r="A3450" s="39" t="s">
        <v>95</v>
      </c>
      <c r="B3450" s="39" t="s">
        <v>96</v>
      </c>
      <c r="C3450" s="39" t="s">
        <v>74</v>
      </c>
      <c r="D3450" s="43">
        <v>43238</v>
      </c>
      <c r="E3450" s="39" t="s">
        <v>35</v>
      </c>
      <c r="F3450" s="39" t="s">
        <v>47</v>
      </c>
      <c r="G3450" s="39" t="s">
        <v>275</v>
      </c>
      <c r="H3450" s="39" t="s">
        <v>2851</v>
      </c>
      <c r="I3450" s="39" t="s">
        <v>99</v>
      </c>
      <c r="J3450" s="44">
        <v>-60</v>
      </c>
      <c r="K3450" s="39" t="s">
        <v>100</v>
      </c>
      <c r="L3450" s="39" t="s">
        <v>60</v>
      </c>
      <c r="M3450" s="39" t="str">
        <f>+VLOOKUP(C3450/1,Map!A:B,2,FALSE)</f>
        <v>Other Revenue - NSF Check Charge</v>
      </c>
      <c r="N3450" s="39" t="str">
        <f>+VLOOKUP(L3450/1,Map!E:G,3,FALSE)</f>
        <v>KY-CENTRAL</v>
      </c>
    </row>
    <row r="3451" spans="1:14" hidden="1">
      <c r="A3451" s="39" t="s">
        <v>95</v>
      </c>
      <c r="B3451" s="39" t="s">
        <v>96</v>
      </c>
      <c r="C3451" s="39" t="s">
        <v>74</v>
      </c>
      <c r="D3451" s="43">
        <v>43238</v>
      </c>
      <c r="E3451" s="39" t="s">
        <v>35</v>
      </c>
      <c r="F3451" s="39" t="s">
        <v>47</v>
      </c>
      <c r="G3451" s="39" t="s">
        <v>275</v>
      </c>
      <c r="H3451" s="39" t="s">
        <v>2852</v>
      </c>
      <c r="I3451" s="39" t="s">
        <v>99</v>
      </c>
      <c r="J3451" s="44">
        <v>-12</v>
      </c>
      <c r="K3451" s="39" t="s">
        <v>100</v>
      </c>
      <c r="L3451" s="39" t="s">
        <v>60</v>
      </c>
      <c r="M3451" s="39" t="str">
        <f>+VLOOKUP(C3451/1,Map!A:B,2,FALSE)</f>
        <v>Other Revenue - NSF Check Charge</v>
      </c>
      <c r="N3451" s="39" t="str">
        <f>+VLOOKUP(L3451/1,Map!E:G,3,FALSE)</f>
        <v>KY-CENTRAL</v>
      </c>
    </row>
    <row r="3452" spans="1:14" hidden="1">
      <c r="A3452" s="39" t="s">
        <v>95</v>
      </c>
      <c r="B3452" s="39" t="s">
        <v>96</v>
      </c>
      <c r="C3452" s="39" t="s">
        <v>74</v>
      </c>
      <c r="D3452" s="43">
        <v>43238</v>
      </c>
      <c r="E3452" s="39" t="s">
        <v>35</v>
      </c>
      <c r="F3452" s="39" t="s">
        <v>47</v>
      </c>
      <c r="G3452" s="39" t="s">
        <v>275</v>
      </c>
      <c r="H3452" s="39" t="s">
        <v>2853</v>
      </c>
      <c r="I3452" s="39" t="s">
        <v>99</v>
      </c>
      <c r="J3452" s="44">
        <v>-36</v>
      </c>
      <c r="K3452" s="39" t="s">
        <v>100</v>
      </c>
      <c r="L3452" s="39" t="s">
        <v>60</v>
      </c>
      <c r="M3452" s="39" t="str">
        <f>+VLOOKUP(C3452/1,Map!A:B,2,FALSE)</f>
        <v>Other Revenue - NSF Check Charge</v>
      </c>
      <c r="N3452" s="39" t="str">
        <f>+VLOOKUP(L3452/1,Map!E:G,3,FALSE)</f>
        <v>KY-CENTRAL</v>
      </c>
    </row>
    <row r="3453" spans="1:14" hidden="1">
      <c r="A3453" s="39" t="s">
        <v>95</v>
      </c>
      <c r="B3453" s="39" t="s">
        <v>96</v>
      </c>
      <c r="C3453" s="39" t="s">
        <v>74</v>
      </c>
      <c r="D3453" s="43">
        <v>43238</v>
      </c>
      <c r="E3453" s="39" t="s">
        <v>35</v>
      </c>
      <c r="F3453" s="39" t="s">
        <v>47</v>
      </c>
      <c r="G3453" s="39" t="s">
        <v>275</v>
      </c>
      <c r="H3453" s="39" t="s">
        <v>2854</v>
      </c>
      <c r="I3453" s="39" t="s">
        <v>99</v>
      </c>
      <c r="J3453" s="44">
        <v>-36</v>
      </c>
      <c r="K3453" s="39" t="s">
        <v>100</v>
      </c>
      <c r="L3453" s="39" t="s">
        <v>60</v>
      </c>
      <c r="M3453" s="39" t="str">
        <f>+VLOOKUP(C3453/1,Map!A:B,2,FALSE)</f>
        <v>Other Revenue - NSF Check Charge</v>
      </c>
      <c r="N3453" s="39" t="str">
        <f>+VLOOKUP(L3453/1,Map!E:G,3,FALSE)</f>
        <v>KY-CENTRAL</v>
      </c>
    </row>
    <row r="3454" spans="1:14" hidden="1">
      <c r="A3454" s="39" t="s">
        <v>95</v>
      </c>
      <c r="B3454" s="39" t="s">
        <v>96</v>
      </c>
      <c r="C3454" s="39" t="s">
        <v>74</v>
      </c>
      <c r="D3454" s="43">
        <v>43240</v>
      </c>
      <c r="E3454" s="39" t="s">
        <v>35</v>
      </c>
      <c r="F3454" s="39" t="s">
        <v>47</v>
      </c>
      <c r="G3454" s="39" t="s">
        <v>275</v>
      </c>
      <c r="H3454" s="39" t="s">
        <v>2855</v>
      </c>
      <c r="I3454" s="39" t="s">
        <v>99</v>
      </c>
      <c r="J3454" s="44">
        <v>-72</v>
      </c>
      <c r="K3454" s="39" t="s">
        <v>100</v>
      </c>
      <c r="L3454" s="39" t="s">
        <v>60</v>
      </c>
      <c r="M3454" s="39" t="str">
        <f>+VLOOKUP(C3454/1,Map!A:B,2,FALSE)</f>
        <v>Other Revenue - NSF Check Charge</v>
      </c>
      <c r="N3454" s="39" t="str">
        <f>+VLOOKUP(L3454/1,Map!E:G,3,FALSE)</f>
        <v>KY-CENTRAL</v>
      </c>
    </row>
    <row r="3455" spans="1:14" hidden="1">
      <c r="A3455" s="39" t="s">
        <v>95</v>
      </c>
      <c r="B3455" s="39" t="s">
        <v>96</v>
      </c>
      <c r="C3455" s="39" t="s">
        <v>74</v>
      </c>
      <c r="D3455" s="43">
        <v>43241</v>
      </c>
      <c r="E3455" s="39" t="s">
        <v>35</v>
      </c>
      <c r="F3455" s="39" t="s">
        <v>47</v>
      </c>
      <c r="G3455" s="39" t="s">
        <v>275</v>
      </c>
      <c r="H3455" s="39" t="s">
        <v>2856</v>
      </c>
      <c r="I3455" s="39" t="s">
        <v>99</v>
      </c>
      <c r="J3455" s="44">
        <v>-72</v>
      </c>
      <c r="K3455" s="39" t="s">
        <v>100</v>
      </c>
      <c r="L3455" s="39" t="s">
        <v>60</v>
      </c>
      <c r="M3455" s="39" t="str">
        <f>+VLOOKUP(C3455/1,Map!A:B,2,FALSE)</f>
        <v>Other Revenue - NSF Check Charge</v>
      </c>
      <c r="N3455" s="39" t="str">
        <f>+VLOOKUP(L3455/1,Map!E:G,3,FALSE)</f>
        <v>KY-CENTRAL</v>
      </c>
    </row>
    <row r="3456" spans="1:14" hidden="1">
      <c r="A3456" s="39" t="s">
        <v>95</v>
      </c>
      <c r="B3456" s="39" t="s">
        <v>96</v>
      </c>
      <c r="C3456" s="39" t="s">
        <v>74</v>
      </c>
      <c r="D3456" s="43">
        <v>43241</v>
      </c>
      <c r="E3456" s="39" t="s">
        <v>35</v>
      </c>
      <c r="F3456" s="39" t="s">
        <v>47</v>
      </c>
      <c r="G3456" s="39" t="s">
        <v>275</v>
      </c>
      <c r="H3456" s="39" t="s">
        <v>2857</v>
      </c>
      <c r="I3456" s="39" t="s">
        <v>99</v>
      </c>
      <c r="J3456" s="44">
        <v>-12</v>
      </c>
      <c r="K3456" s="39" t="s">
        <v>100</v>
      </c>
      <c r="L3456" s="39" t="s">
        <v>60</v>
      </c>
      <c r="M3456" s="39" t="str">
        <f>+VLOOKUP(C3456/1,Map!A:B,2,FALSE)</f>
        <v>Other Revenue - NSF Check Charge</v>
      </c>
      <c r="N3456" s="39" t="str">
        <f>+VLOOKUP(L3456/1,Map!E:G,3,FALSE)</f>
        <v>KY-CENTRAL</v>
      </c>
    </row>
    <row r="3457" spans="1:14" hidden="1">
      <c r="A3457" s="39" t="s">
        <v>95</v>
      </c>
      <c r="B3457" s="39" t="s">
        <v>96</v>
      </c>
      <c r="C3457" s="39" t="s">
        <v>74</v>
      </c>
      <c r="D3457" s="43">
        <v>43241</v>
      </c>
      <c r="E3457" s="39" t="s">
        <v>35</v>
      </c>
      <c r="F3457" s="39" t="s">
        <v>47</v>
      </c>
      <c r="G3457" s="39" t="s">
        <v>275</v>
      </c>
      <c r="H3457" s="39" t="s">
        <v>2858</v>
      </c>
      <c r="I3457" s="39" t="s">
        <v>99</v>
      </c>
      <c r="J3457" s="44">
        <v>-12</v>
      </c>
      <c r="K3457" s="39" t="s">
        <v>100</v>
      </c>
      <c r="L3457" s="39" t="s">
        <v>60</v>
      </c>
      <c r="M3457" s="39" t="str">
        <f>+VLOOKUP(C3457/1,Map!A:B,2,FALSE)</f>
        <v>Other Revenue - NSF Check Charge</v>
      </c>
      <c r="N3457" s="39" t="str">
        <f>+VLOOKUP(L3457/1,Map!E:G,3,FALSE)</f>
        <v>KY-CENTRAL</v>
      </c>
    </row>
    <row r="3458" spans="1:14" hidden="1">
      <c r="A3458" s="39" t="s">
        <v>95</v>
      </c>
      <c r="B3458" s="39" t="s">
        <v>96</v>
      </c>
      <c r="C3458" s="39" t="s">
        <v>74</v>
      </c>
      <c r="D3458" s="43">
        <v>43241</v>
      </c>
      <c r="E3458" s="39" t="s">
        <v>35</v>
      </c>
      <c r="F3458" s="39" t="s">
        <v>47</v>
      </c>
      <c r="G3458" s="39" t="s">
        <v>275</v>
      </c>
      <c r="H3458" s="39" t="s">
        <v>2859</v>
      </c>
      <c r="I3458" s="39" t="s">
        <v>99</v>
      </c>
      <c r="J3458" s="44">
        <v>-12</v>
      </c>
      <c r="K3458" s="39" t="s">
        <v>100</v>
      </c>
      <c r="L3458" s="39" t="s">
        <v>60</v>
      </c>
      <c r="M3458" s="39" t="str">
        <f>+VLOOKUP(C3458/1,Map!A:B,2,FALSE)</f>
        <v>Other Revenue - NSF Check Charge</v>
      </c>
      <c r="N3458" s="39" t="str">
        <f>+VLOOKUP(L3458/1,Map!E:G,3,FALSE)</f>
        <v>KY-CENTRAL</v>
      </c>
    </row>
    <row r="3459" spans="1:14" hidden="1">
      <c r="A3459" s="39" t="s">
        <v>95</v>
      </c>
      <c r="B3459" s="39" t="s">
        <v>96</v>
      </c>
      <c r="C3459" s="39" t="s">
        <v>74</v>
      </c>
      <c r="D3459" s="43">
        <v>43241</v>
      </c>
      <c r="E3459" s="39" t="s">
        <v>35</v>
      </c>
      <c r="F3459" s="39" t="s">
        <v>47</v>
      </c>
      <c r="G3459" s="39" t="s">
        <v>275</v>
      </c>
      <c r="H3459" s="39" t="s">
        <v>2860</v>
      </c>
      <c r="I3459" s="39" t="s">
        <v>99</v>
      </c>
      <c r="J3459" s="44">
        <v>-12</v>
      </c>
      <c r="K3459" s="39" t="s">
        <v>100</v>
      </c>
      <c r="L3459" s="39" t="s">
        <v>60</v>
      </c>
      <c r="M3459" s="39" t="str">
        <f>+VLOOKUP(C3459/1,Map!A:B,2,FALSE)</f>
        <v>Other Revenue - NSF Check Charge</v>
      </c>
      <c r="N3459" s="39" t="str">
        <f>+VLOOKUP(L3459/1,Map!E:G,3,FALSE)</f>
        <v>KY-CENTRAL</v>
      </c>
    </row>
    <row r="3460" spans="1:14" hidden="1">
      <c r="A3460" s="39" t="s">
        <v>95</v>
      </c>
      <c r="B3460" s="39" t="s">
        <v>96</v>
      </c>
      <c r="C3460" s="39" t="s">
        <v>74</v>
      </c>
      <c r="D3460" s="43">
        <v>43242</v>
      </c>
      <c r="E3460" s="39" t="s">
        <v>35</v>
      </c>
      <c r="F3460" s="39" t="s">
        <v>47</v>
      </c>
      <c r="G3460" s="39" t="s">
        <v>275</v>
      </c>
      <c r="H3460" s="39" t="s">
        <v>2861</v>
      </c>
      <c r="I3460" s="39" t="s">
        <v>99</v>
      </c>
      <c r="J3460" s="44">
        <v>-60</v>
      </c>
      <c r="K3460" s="39" t="s">
        <v>100</v>
      </c>
      <c r="L3460" s="39" t="s">
        <v>60</v>
      </c>
      <c r="M3460" s="39" t="str">
        <f>+VLOOKUP(C3460/1,Map!A:B,2,FALSE)</f>
        <v>Other Revenue - NSF Check Charge</v>
      </c>
      <c r="N3460" s="39" t="str">
        <f>+VLOOKUP(L3460/1,Map!E:G,3,FALSE)</f>
        <v>KY-CENTRAL</v>
      </c>
    </row>
    <row r="3461" spans="1:14" hidden="1">
      <c r="A3461" s="39" t="s">
        <v>95</v>
      </c>
      <c r="B3461" s="39" t="s">
        <v>96</v>
      </c>
      <c r="C3461" s="39" t="s">
        <v>74</v>
      </c>
      <c r="D3461" s="43">
        <v>43242</v>
      </c>
      <c r="E3461" s="39" t="s">
        <v>35</v>
      </c>
      <c r="F3461" s="39" t="s">
        <v>47</v>
      </c>
      <c r="G3461" s="39" t="s">
        <v>275</v>
      </c>
      <c r="H3461" s="39" t="s">
        <v>2862</v>
      </c>
      <c r="I3461" s="39" t="s">
        <v>99</v>
      </c>
      <c r="J3461" s="44">
        <v>-12</v>
      </c>
      <c r="K3461" s="39" t="s">
        <v>100</v>
      </c>
      <c r="L3461" s="39" t="s">
        <v>60</v>
      </c>
      <c r="M3461" s="39" t="str">
        <f>+VLOOKUP(C3461/1,Map!A:B,2,FALSE)</f>
        <v>Other Revenue - NSF Check Charge</v>
      </c>
      <c r="N3461" s="39" t="str">
        <f>+VLOOKUP(L3461/1,Map!E:G,3,FALSE)</f>
        <v>KY-CENTRAL</v>
      </c>
    </row>
    <row r="3462" spans="1:14" hidden="1">
      <c r="A3462" s="39" t="s">
        <v>95</v>
      </c>
      <c r="B3462" s="39" t="s">
        <v>96</v>
      </c>
      <c r="C3462" s="39" t="s">
        <v>74</v>
      </c>
      <c r="D3462" s="43">
        <v>43242</v>
      </c>
      <c r="E3462" s="39" t="s">
        <v>35</v>
      </c>
      <c r="F3462" s="39" t="s">
        <v>47</v>
      </c>
      <c r="G3462" s="39" t="s">
        <v>275</v>
      </c>
      <c r="H3462" s="39" t="s">
        <v>2863</v>
      </c>
      <c r="I3462" s="39" t="s">
        <v>99</v>
      </c>
      <c r="J3462" s="44">
        <v>-12</v>
      </c>
      <c r="K3462" s="39" t="s">
        <v>100</v>
      </c>
      <c r="L3462" s="39" t="s">
        <v>60</v>
      </c>
      <c r="M3462" s="39" t="str">
        <f>+VLOOKUP(C3462/1,Map!A:B,2,FALSE)</f>
        <v>Other Revenue - NSF Check Charge</v>
      </c>
      <c r="N3462" s="39" t="str">
        <f>+VLOOKUP(L3462/1,Map!E:G,3,FALSE)</f>
        <v>KY-CENTRAL</v>
      </c>
    </row>
    <row r="3463" spans="1:14" hidden="1">
      <c r="A3463" s="39" t="s">
        <v>95</v>
      </c>
      <c r="B3463" s="39" t="s">
        <v>96</v>
      </c>
      <c r="C3463" s="39" t="s">
        <v>74</v>
      </c>
      <c r="D3463" s="43">
        <v>43243</v>
      </c>
      <c r="E3463" s="39" t="s">
        <v>35</v>
      </c>
      <c r="F3463" s="39" t="s">
        <v>47</v>
      </c>
      <c r="G3463" s="39" t="s">
        <v>275</v>
      </c>
      <c r="H3463" s="39" t="s">
        <v>2864</v>
      </c>
      <c r="I3463" s="39" t="s">
        <v>99</v>
      </c>
      <c r="J3463" s="44">
        <v>-48</v>
      </c>
      <c r="K3463" s="39" t="s">
        <v>100</v>
      </c>
      <c r="L3463" s="39" t="s">
        <v>60</v>
      </c>
      <c r="M3463" s="39" t="str">
        <f>+VLOOKUP(C3463/1,Map!A:B,2,FALSE)</f>
        <v>Other Revenue - NSF Check Charge</v>
      </c>
      <c r="N3463" s="39" t="str">
        <f>+VLOOKUP(L3463/1,Map!E:G,3,FALSE)</f>
        <v>KY-CENTRAL</v>
      </c>
    </row>
    <row r="3464" spans="1:14" hidden="1">
      <c r="A3464" s="39" t="s">
        <v>95</v>
      </c>
      <c r="B3464" s="39" t="s">
        <v>96</v>
      </c>
      <c r="C3464" s="39" t="s">
        <v>74</v>
      </c>
      <c r="D3464" s="43">
        <v>43243</v>
      </c>
      <c r="E3464" s="39" t="s">
        <v>35</v>
      </c>
      <c r="F3464" s="39" t="s">
        <v>47</v>
      </c>
      <c r="G3464" s="39" t="s">
        <v>275</v>
      </c>
      <c r="H3464" s="39" t="s">
        <v>2865</v>
      </c>
      <c r="I3464" s="39" t="s">
        <v>99</v>
      </c>
      <c r="J3464" s="44">
        <v>-12</v>
      </c>
      <c r="K3464" s="39" t="s">
        <v>100</v>
      </c>
      <c r="L3464" s="39" t="s">
        <v>60</v>
      </c>
      <c r="M3464" s="39" t="str">
        <f>+VLOOKUP(C3464/1,Map!A:B,2,FALSE)</f>
        <v>Other Revenue - NSF Check Charge</v>
      </c>
      <c r="N3464" s="39" t="str">
        <f>+VLOOKUP(L3464/1,Map!E:G,3,FALSE)</f>
        <v>KY-CENTRAL</v>
      </c>
    </row>
    <row r="3465" spans="1:14" hidden="1">
      <c r="A3465" s="39" t="s">
        <v>95</v>
      </c>
      <c r="B3465" s="39" t="s">
        <v>96</v>
      </c>
      <c r="C3465" s="39" t="s">
        <v>74</v>
      </c>
      <c r="D3465" s="43">
        <v>43244</v>
      </c>
      <c r="E3465" s="39" t="s">
        <v>35</v>
      </c>
      <c r="F3465" s="39" t="s">
        <v>47</v>
      </c>
      <c r="G3465" s="39" t="s">
        <v>275</v>
      </c>
      <c r="H3465" s="39" t="s">
        <v>2866</v>
      </c>
      <c r="I3465" s="39" t="s">
        <v>99</v>
      </c>
      <c r="J3465" s="44">
        <v>-24</v>
      </c>
      <c r="K3465" s="39" t="s">
        <v>100</v>
      </c>
      <c r="L3465" s="39" t="s">
        <v>60</v>
      </c>
      <c r="M3465" s="39" t="str">
        <f>+VLOOKUP(C3465/1,Map!A:B,2,FALSE)</f>
        <v>Other Revenue - NSF Check Charge</v>
      </c>
      <c r="N3465" s="39" t="str">
        <f>+VLOOKUP(L3465/1,Map!E:G,3,FALSE)</f>
        <v>KY-CENTRAL</v>
      </c>
    </row>
    <row r="3466" spans="1:14" hidden="1">
      <c r="A3466" s="39" t="s">
        <v>95</v>
      </c>
      <c r="B3466" s="39" t="s">
        <v>96</v>
      </c>
      <c r="C3466" s="39" t="s">
        <v>74</v>
      </c>
      <c r="D3466" s="43">
        <v>43244</v>
      </c>
      <c r="E3466" s="39" t="s">
        <v>35</v>
      </c>
      <c r="F3466" s="39" t="s">
        <v>47</v>
      </c>
      <c r="G3466" s="39" t="s">
        <v>275</v>
      </c>
      <c r="H3466" s="39" t="s">
        <v>2867</v>
      </c>
      <c r="I3466" s="39" t="s">
        <v>99</v>
      </c>
      <c r="J3466" s="44">
        <v>-84</v>
      </c>
      <c r="K3466" s="39" t="s">
        <v>100</v>
      </c>
      <c r="L3466" s="39" t="s">
        <v>60</v>
      </c>
      <c r="M3466" s="39" t="str">
        <f>+VLOOKUP(C3466/1,Map!A:B,2,FALSE)</f>
        <v>Other Revenue - NSF Check Charge</v>
      </c>
      <c r="N3466" s="39" t="str">
        <f>+VLOOKUP(L3466/1,Map!E:G,3,FALSE)</f>
        <v>KY-CENTRAL</v>
      </c>
    </row>
    <row r="3467" spans="1:14" hidden="1">
      <c r="A3467" s="39" t="s">
        <v>95</v>
      </c>
      <c r="B3467" s="39" t="s">
        <v>96</v>
      </c>
      <c r="C3467" s="39" t="s">
        <v>74</v>
      </c>
      <c r="D3467" s="43">
        <v>43244</v>
      </c>
      <c r="E3467" s="39" t="s">
        <v>35</v>
      </c>
      <c r="F3467" s="39" t="s">
        <v>47</v>
      </c>
      <c r="G3467" s="39" t="s">
        <v>275</v>
      </c>
      <c r="H3467" s="39" t="s">
        <v>2868</v>
      </c>
      <c r="I3467" s="39" t="s">
        <v>99</v>
      </c>
      <c r="J3467" s="44">
        <v>-36</v>
      </c>
      <c r="K3467" s="39" t="s">
        <v>100</v>
      </c>
      <c r="L3467" s="39" t="s">
        <v>60</v>
      </c>
      <c r="M3467" s="39" t="str">
        <f>+VLOOKUP(C3467/1,Map!A:B,2,FALSE)</f>
        <v>Other Revenue - NSF Check Charge</v>
      </c>
      <c r="N3467" s="39" t="str">
        <f>+VLOOKUP(L3467/1,Map!E:G,3,FALSE)</f>
        <v>KY-CENTRAL</v>
      </c>
    </row>
    <row r="3468" spans="1:14" hidden="1">
      <c r="A3468" s="39" t="s">
        <v>95</v>
      </c>
      <c r="B3468" s="39" t="s">
        <v>96</v>
      </c>
      <c r="C3468" s="39" t="s">
        <v>74</v>
      </c>
      <c r="D3468" s="43">
        <v>43244</v>
      </c>
      <c r="E3468" s="39" t="s">
        <v>35</v>
      </c>
      <c r="F3468" s="39" t="s">
        <v>47</v>
      </c>
      <c r="G3468" s="39" t="s">
        <v>275</v>
      </c>
      <c r="H3468" s="39" t="s">
        <v>2869</v>
      </c>
      <c r="I3468" s="39" t="s">
        <v>99</v>
      </c>
      <c r="J3468" s="44">
        <v>-12</v>
      </c>
      <c r="K3468" s="39" t="s">
        <v>100</v>
      </c>
      <c r="L3468" s="39" t="s">
        <v>60</v>
      </c>
      <c r="M3468" s="39" t="str">
        <f>+VLOOKUP(C3468/1,Map!A:B,2,FALSE)</f>
        <v>Other Revenue - NSF Check Charge</v>
      </c>
      <c r="N3468" s="39" t="str">
        <f>+VLOOKUP(L3468/1,Map!E:G,3,FALSE)</f>
        <v>KY-CENTRAL</v>
      </c>
    </row>
    <row r="3469" spans="1:14" hidden="1">
      <c r="A3469" s="39" t="s">
        <v>95</v>
      </c>
      <c r="B3469" s="39" t="s">
        <v>96</v>
      </c>
      <c r="C3469" s="39" t="s">
        <v>74</v>
      </c>
      <c r="D3469" s="43">
        <v>43244</v>
      </c>
      <c r="E3469" s="39" t="s">
        <v>35</v>
      </c>
      <c r="F3469" s="39" t="s">
        <v>47</v>
      </c>
      <c r="G3469" s="39" t="s">
        <v>275</v>
      </c>
      <c r="H3469" s="39" t="s">
        <v>2870</v>
      </c>
      <c r="I3469" s="39" t="s">
        <v>99</v>
      </c>
      <c r="J3469" s="44">
        <v>-132</v>
      </c>
      <c r="K3469" s="39" t="s">
        <v>100</v>
      </c>
      <c r="L3469" s="39" t="s">
        <v>60</v>
      </c>
      <c r="M3469" s="39" t="str">
        <f>+VLOOKUP(C3469/1,Map!A:B,2,FALSE)</f>
        <v>Other Revenue - NSF Check Charge</v>
      </c>
      <c r="N3469" s="39" t="str">
        <f>+VLOOKUP(L3469/1,Map!E:G,3,FALSE)</f>
        <v>KY-CENTRAL</v>
      </c>
    </row>
    <row r="3470" spans="1:14" hidden="1">
      <c r="A3470" s="39" t="s">
        <v>95</v>
      </c>
      <c r="B3470" s="39" t="s">
        <v>96</v>
      </c>
      <c r="C3470" s="39" t="s">
        <v>74</v>
      </c>
      <c r="D3470" s="43">
        <v>43244</v>
      </c>
      <c r="E3470" s="39" t="s">
        <v>35</v>
      </c>
      <c r="F3470" s="39" t="s">
        <v>47</v>
      </c>
      <c r="G3470" s="39" t="s">
        <v>275</v>
      </c>
      <c r="H3470" s="39" t="s">
        <v>2871</v>
      </c>
      <c r="I3470" s="39" t="s">
        <v>99</v>
      </c>
      <c r="J3470" s="44">
        <v>-12</v>
      </c>
      <c r="K3470" s="39" t="s">
        <v>100</v>
      </c>
      <c r="L3470" s="39" t="s">
        <v>60</v>
      </c>
      <c r="M3470" s="39" t="str">
        <f>+VLOOKUP(C3470/1,Map!A:B,2,FALSE)</f>
        <v>Other Revenue - NSF Check Charge</v>
      </c>
      <c r="N3470" s="39" t="str">
        <f>+VLOOKUP(L3470/1,Map!E:G,3,FALSE)</f>
        <v>KY-CENTRAL</v>
      </c>
    </row>
    <row r="3471" spans="1:14" hidden="1">
      <c r="A3471" s="39" t="s">
        <v>95</v>
      </c>
      <c r="B3471" s="39" t="s">
        <v>96</v>
      </c>
      <c r="C3471" s="39" t="s">
        <v>74</v>
      </c>
      <c r="D3471" s="43">
        <v>43245</v>
      </c>
      <c r="E3471" s="39" t="s">
        <v>35</v>
      </c>
      <c r="F3471" s="39" t="s">
        <v>47</v>
      </c>
      <c r="G3471" s="39" t="s">
        <v>275</v>
      </c>
      <c r="H3471" s="39" t="s">
        <v>2872</v>
      </c>
      <c r="I3471" s="39" t="s">
        <v>99</v>
      </c>
      <c r="J3471" s="44">
        <v>-24</v>
      </c>
      <c r="K3471" s="39" t="s">
        <v>100</v>
      </c>
      <c r="L3471" s="39" t="s">
        <v>60</v>
      </c>
      <c r="M3471" s="39" t="str">
        <f>+VLOOKUP(C3471/1,Map!A:B,2,FALSE)</f>
        <v>Other Revenue - NSF Check Charge</v>
      </c>
      <c r="N3471" s="39" t="str">
        <f>+VLOOKUP(L3471/1,Map!E:G,3,FALSE)</f>
        <v>KY-CENTRAL</v>
      </c>
    </row>
    <row r="3472" spans="1:14" hidden="1">
      <c r="A3472" s="39" t="s">
        <v>95</v>
      </c>
      <c r="B3472" s="39" t="s">
        <v>96</v>
      </c>
      <c r="C3472" s="39" t="s">
        <v>74</v>
      </c>
      <c r="D3472" s="43">
        <v>43245</v>
      </c>
      <c r="E3472" s="39" t="s">
        <v>35</v>
      </c>
      <c r="F3472" s="39" t="s">
        <v>47</v>
      </c>
      <c r="G3472" s="39" t="s">
        <v>275</v>
      </c>
      <c r="H3472" s="39" t="s">
        <v>2873</v>
      </c>
      <c r="I3472" s="39" t="s">
        <v>99</v>
      </c>
      <c r="J3472" s="44">
        <v>-12</v>
      </c>
      <c r="K3472" s="39" t="s">
        <v>100</v>
      </c>
      <c r="L3472" s="39" t="s">
        <v>60</v>
      </c>
      <c r="M3472" s="39" t="str">
        <f>+VLOOKUP(C3472/1,Map!A:B,2,FALSE)</f>
        <v>Other Revenue - NSF Check Charge</v>
      </c>
      <c r="N3472" s="39" t="str">
        <f>+VLOOKUP(L3472/1,Map!E:G,3,FALSE)</f>
        <v>KY-CENTRAL</v>
      </c>
    </row>
    <row r="3473" spans="1:14" hidden="1">
      <c r="A3473" s="39" t="s">
        <v>95</v>
      </c>
      <c r="B3473" s="39" t="s">
        <v>96</v>
      </c>
      <c r="C3473" s="39" t="s">
        <v>74</v>
      </c>
      <c r="D3473" s="43">
        <v>43249</v>
      </c>
      <c r="E3473" s="39" t="s">
        <v>35</v>
      </c>
      <c r="F3473" s="39" t="s">
        <v>47</v>
      </c>
      <c r="G3473" s="39" t="s">
        <v>275</v>
      </c>
      <c r="H3473" s="39" t="s">
        <v>2874</v>
      </c>
      <c r="I3473" s="39" t="s">
        <v>99</v>
      </c>
      <c r="J3473" s="44">
        <v>-12</v>
      </c>
      <c r="K3473" s="39" t="s">
        <v>100</v>
      </c>
      <c r="L3473" s="39" t="s">
        <v>60</v>
      </c>
      <c r="M3473" s="39" t="str">
        <f>+VLOOKUP(C3473/1,Map!A:B,2,FALSE)</f>
        <v>Other Revenue - NSF Check Charge</v>
      </c>
      <c r="N3473" s="39" t="str">
        <f>+VLOOKUP(L3473/1,Map!E:G,3,FALSE)</f>
        <v>KY-CENTRAL</v>
      </c>
    </row>
    <row r="3474" spans="1:14" hidden="1">
      <c r="A3474" s="39" t="s">
        <v>95</v>
      </c>
      <c r="B3474" s="39" t="s">
        <v>96</v>
      </c>
      <c r="C3474" s="39" t="s">
        <v>74</v>
      </c>
      <c r="D3474" s="43">
        <v>43249</v>
      </c>
      <c r="E3474" s="39" t="s">
        <v>35</v>
      </c>
      <c r="F3474" s="39" t="s">
        <v>47</v>
      </c>
      <c r="G3474" s="39" t="s">
        <v>275</v>
      </c>
      <c r="H3474" s="39" t="s">
        <v>2875</v>
      </c>
      <c r="I3474" s="39" t="s">
        <v>99</v>
      </c>
      <c r="J3474" s="44">
        <v>-12</v>
      </c>
      <c r="K3474" s="39" t="s">
        <v>100</v>
      </c>
      <c r="L3474" s="39" t="s">
        <v>60</v>
      </c>
      <c r="M3474" s="39" t="str">
        <f>+VLOOKUP(C3474/1,Map!A:B,2,FALSE)</f>
        <v>Other Revenue - NSF Check Charge</v>
      </c>
      <c r="N3474" s="39" t="str">
        <f>+VLOOKUP(L3474/1,Map!E:G,3,FALSE)</f>
        <v>KY-CENTRAL</v>
      </c>
    </row>
    <row r="3475" spans="1:14" hidden="1">
      <c r="A3475" s="39" t="s">
        <v>95</v>
      </c>
      <c r="B3475" s="39" t="s">
        <v>96</v>
      </c>
      <c r="C3475" s="39" t="s">
        <v>74</v>
      </c>
      <c r="D3475" s="43">
        <v>43249</v>
      </c>
      <c r="E3475" s="39" t="s">
        <v>35</v>
      </c>
      <c r="F3475" s="39" t="s">
        <v>47</v>
      </c>
      <c r="G3475" s="39" t="s">
        <v>275</v>
      </c>
      <c r="H3475" s="39" t="s">
        <v>2876</v>
      </c>
      <c r="I3475" s="39" t="s">
        <v>99</v>
      </c>
      <c r="J3475" s="44">
        <v>-36</v>
      </c>
      <c r="K3475" s="39" t="s">
        <v>100</v>
      </c>
      <c r="L3475" s="39" t="s">
        <v>60</v>
      </c>
      <c r="M3475" s="39" t="str">
        <f>+VLOOKUP(C3475/1,Map!A:B,2,FALSE)</f>
        <v>Other Revenue - NSF Check Charge</v>
      </c>
      <c r="N3475" s="39" t="str">
        <f>+VLOOKUP(L3475/1,Map!E:G,3,FALSE)</f>
        <v>KY-CENTRAL</v>
      </c>
    </row>
    <row r="3476" spans="1:14" hidden="1">
      <c r="A3476" s="39" t="s">
        <v>95</v>
      </c>
      <c r="B3476" s="39" t="s">
        <v>96</v>
      </c>
      <c r="C3476" s="39" t="s">
        <v>74</v>
      </c>
      <c r="D3476" s="43">
        <v>43249</v>
      </c>
      <c r="E3476" s="39" t="s">
        <v>35</v>
      </c>
      <c r="F3476" s="39" t="s">
        <v>47</v>
      </c>
      <c r="G3476" s="39" t="s">
        <v>275</v>
      </c>
      <c r="H3476" s="39" t="s">
        <v>2877</v>
      </c>
      <c r="I3476" s="39" t="s">
        <v>99</v>
      </c>
      <c r="J3476" s="44">
        <v>-84</v>
      </c>
      <c r="K3476" s="39" t="s">
        <v>100</v>
      </c>
      <c r="L3476" s="39" t="s">
        <v>60</v>
      </c>
      <c r="M3476" s="39" t="str">
        <f>+VLOOKUP(C3476/1,Map!A:B,2,FALSE)</f>
        <v>Other Revenue - NSF Check Charge</v>
      </c>
      <c r="N3476" s="39" t="str">
        <f>+VLOOKUP(L3476/1,Map!E:G,3,FALSE)</f>
        <v>KY-CENTRAL</v>
      </c>
    </row>
    <row r="3477" spans="1:14" hidden="1">
      <c r="A3477" s="39" t="s">
        <v>95</v>
      </c>
      <c r="B3477" s="39" t="s">
        <v>96</v>
      </c>
      <c r="C3477" s="39" t="s">
        <v>74</v>
      </c>
      <c r="D3477" s="43">
        <v>43249</v>
      </c>
      <c r="E3477" s="39" t="s">
        <v>35</v>
      </c>
      <c r="F3477" s="39" t="s">
        <v>47</v>
      </c>
      <c r="G3477" s="39" t="s">
        <v>275</v>
      </c>
      <c r="H3477" s="39" t="s">
        <v>2878</v>
      </c>
      <c r="I3477" s="39" t="s">
        <v>99</v>
      </c>
      <c r="J3477" s="44">
        <v>-24</v>
      </c>
      <c r="K3477" s="39" t="s">
        <v>100</v>
      </c>
      <c r="L3477" s="39" t="s">
        <v>60</v>
      </c>
      <c r="M3477" s="39" t="str">
        <f>+VLOOKUP(C3477/1,Map!A:B,2,FALSE)</f>
        <v>Other Revenue - NSF Check Charge</v>
      </c>
      <c r="N3477" s="39" t="str">
        <f>+VLOOKUP(L3477/1,Map!E:G,3,FALSE)</f>
        <v>KY-CENTRAL</v>
      </c>
    </row>
    <row r="3478" spans="1:14" hidden="1">
      <c r="A3478" s="39" t="s">
        <v>95</v>
      </c>
      <c r="B3478" s="39" t="s">
        <v>96</v>
      </c>
      <c r="C3478" s="39" t="s">
        <v>74</v>
      </c>
      <c r="D3478" s="43">
        <v>43250</v>
      </c>
      <c r="E3478" s="39" t="s">
        <v>35</v>
      </c>
      <c r="F3478" s="39" t="s">
        <v>47</v>
      </c>
      <c r="G3478" s="39" t="s">
        <v>275</v>
      </c>
      <c r="H3478" s="39" t="s">
        <v>2879</v>
      </c>
      <c r="I3478" s="39" t="s">
        <v>99</v>
      </c>
      <c r="J3478" s="44">
        <v>-24</v>
      </c>
      <c r="K3478" s="39" t="s">
        <v>100</v>
      </c>
      <c r="L3478" s="39" t="s">
        <v>60</v>
      </c>
      <c r="M3478" s="39" t="str">
        <f>+VLOOKUP(C3478/1,Map!A:B,2,FALSE)</f>
        <v>Other Revenue - NSF Check Charge</v>
      </c>
      <c r="N3478" s="39" t="str">
        <f>+VLOOKUP(L3478/1,Map!E:G,3,FALSE)</f>
        <v>KY-CENTRAL</v>
      </c>
    </row>
    <row r="3479" spans="1:14" hidden="1">
      <c r="A3479" s="39" t="s">
        <v>95</v>
      </c>
      <c r="B3479" s="39" t="s">
        <v>96</v>
      </c>
      <c r="C3479" s="39" t="s">
        <v>74</v>
      </c>
      <c r="D3479" s="43">
        <v>43250</v>
      </c>
      <c r="E3479" s="39" t="s">
        <v>35</v>
      </c>
      <c r="F3479" s="39" t="s">
        <v>47</v>
      </c>
      <c r="G3479" s="39" t="s">
        <v>275</v>
      </c>
      <c r="H3479" s="39" t="s">
        <v>2880</v>
      </c>
      <c r="I3479" s="39" t="s">
        <v>99</v>
      </c>
      <c r="J3479" s="44">
        <v>-48</v>
      </c>
      <c r="K3479" s="39" t="s">
        <v>100</v>
      </c>
      <c r="L3479" s="39" t="s">
        <v>60</v>
      </c>
      <c r="M3479" s="39" t="str">
        <f>+VLOOKUP(C3479/1,Map!A:B,2,FALSE)</f>
        <v>Other Revenue - NSF Check Charge</v>
      </c>
      <c r="N3479" s="39" t="str">
        <f>+VLOOKUP(L3479/1,Map!E:G,3,FALSE)</f>
        <v>KY-CENTRAL</v>
      </c>
    </row>
    <row r="3480" spans="1:14" hidden="1">
      <c r="A3480" s="39" t="s">
        <v>95</v>
      </c>
      <c r="B3480" s="39" t="s">
        <v>96</v>
      </c>
      <c r="C3480" s="39" t="s">
        <v>74</v>
      </c>
      <c r="D3480" s="43">
        <v>43250</v>
      </c>
      <c r="E3480" s="39" t="s">
        <v>35</v>
      </c>
      <c r="F3480" s="39" t="s">
        <v>47</v>
      </c>
      <c r="G3480" s="39" t="s">
        <v>275</v>
      </c>
      <c r="H3480" s="39" t="s">
        <v>2881</v>
      </c>
      <c r="I3480" s="39" t="s">
        <v>99</v>
      </c>
      <c r="J3480" s="44">
        <v>-12</v>
      </c>
      <c r="K3480" s="39" t="s">
        <v>100</v>
      </c>
      <c r="L3480" s="39" t="s">
        <v>60</v>
      </c>
      <c r="M3480" s="39" t="str">
        <f>+VLOOKUP(C3480/1,Map!A:B,2,FALSE)</f>
        <v>Other Revenue - NSF Check Charge</v>
      </c>
      <c r="N3480" s="39" t="str">
        <f>+VLOOKUP(L3480/1,Map!E:G,3,FALSE)</f>
        <v>KY-CENTRAL</v>
      </c>
    </row>
    <row r="3481" spans="1:14" hidden="1">
      <c r="A3481" s="39" t="s">
        <v>95</v>
      </c>
      <c r="B3481" s="39" t="s">
        <v>96</v>
      </c>
      <c r="C3481" s="39" t="s">
        <v>74</v>
      </c>
      <c r="D3481" s="43">
        <v>43250</v>
      </c>
      <c r="E3481" s="39" t="s">
        <v>35</v>
      </c>
      <c r="F3481" s="39" t="s">
        <v>47</v>
      </c>
      <c r="G3481" s="39" t="s">
        <v>275</v>
      </c>
      <c r="H3481" s="39" t="s">
        <v>2882</v>
      </c>
      <c r="I3481" s="39" t="s">
        <v>99</v>
      </c>
      <c r="J3481" s="44">
        <v>-36</v>
      </c>
      <c r="K3481" s="39" t="s">
        <v>100</v>
      </c>
      <c r="L3481" s="39" t="s">
        <v>60</v>
      </c>
      <c r="M3481" s="39" t="str">
        <f>+VLOOKUP(C3481/1,Map!A:B,2,FALSE)</f>
        <v>Other Revenue - NSF Check Charge</v>
      </c>
      <c r="N3481" s="39" t="str">
        <f>+VLOOKUP(L3481/1,Map!E:G,3,FALSE)</f>
        <v>KY-CENTRAL</v>
      </c>
    </row>
    <row r="3482" spans="1:14" hidden="1">
      <c r="A3482" s="39" t="s">
        <v>95</v>
      </c>
      <c r="B3482" s="39" t="s">
        <v>96</v>
      </c>
      <c r="C3482" s="39" t="s">
        <v>74</v>
      </c>
      <c r="D3482" s="43">
        <v>43250</v>
      </c>
      <c r="E3482" s="39" t="s">
        <v>35</v>
      </c>
      <c r="F3482" s="39" t="s">
        <v>47</v>
      </c>
      <c r="G3482" s="39" t="s">
        <v>275</v>
      </c>
      <c r="H3482" s="39" t="s">
        <v>2883</v>
      </c>
      <c r="I3482" s="39" t="s">
        <v>99</v>
      </c>
      <c r="J3482" s="44">
        <v>-12</v>
      </c>
      <c r="K3482" s="39" t="s">
        <v>100</v>
      </c>
      <c r="L3482" s="39" t="s">
        <v>60</v>
      </c>
      <c r="M3482" s="39" t="str">
        <f>+VLOOKUP(C3482/1,Map!A:B,2,FALSE)</f>
        <v>Other Revenue - NSF Check Charge</v>
      </c>
      <c r="N3482" s="39" t="str">
        <f>+VLOOKUP(L3482/1,Map!E:G,3,FALSE)</f>
        <v>KY-CENTRAL</v>
      </c>
    </row>
    <row r="3483" spans="1:14" hidden="1">
      <c r="A3483" s="39" t="s">
        <v>95</v>
      </c>
      <c r="B3483" s="39" t="s">
        <v>96</v>
      </c>
      <c r="C3483" s="39" t="s">
        <v>74</v>
      </c>
      <c r="D3483" s="43">
        <v>43250</v>
      </c>
      <c r="E3483" s="39" t="s">
        <v>35</v>
      </c>
      <c r="F3483" s="39" t="s">
        <v>47</v>
      </c>
      <c r="G3483" s="39" t="s">
        <v>275</v>
      </c>
      <c r="H3483" s="39" t="s">
        <v>2884</v>
      </c>
      <c r="I3483" s="39" t="s">
        <v>99</v>
      </c>
      <c r="J3483" s="44">
        <v>-12</v>
      </c>
      <c r="K3483" s="39" t="s">
        <v>100</v>
      </c>
      <c r="L3483" s="39" t="s">
        <v>60</v>
      </c>
      <c r="M3483" s="39" t="str">
        <f>+VLOOKUP(C3483/1,Map!A:B,2,FALSE)</f>
        <v>Other Revenue - NSF Check Charge</v>
      </c>
      <c r="N3483" s="39" t="str">
        <f>+VLOOKUP(L3483/1,Map!E:G,3,FALSE)</f>
        <v>KY-CENTRAL</v>
      </c>
    </row>
    <row r="3484" spans="1:14" hidden="1">
      <c r="A3484" s="39" t="s">
        <v>95</v>
      </c>
      <c r="B3484" s="39" t="s">
        <v>96</v>
      </c>
      <c r="C3484" s="39" t="s">
        <v>74</v>
      </c>
      <c r="D3484" s="43">
        <v>43251</v>
      </c>
      <c r="E3484" s="39" t="s">
        <v>35</v>
      </c>
      <c r="F3484" s="39" t="s">
        <v>47</v>
      </c>
      <c r="G3484" s="39" t="s">
        <v>275</v>
      </c>
      <c r="H3484" s="39" t="s">
        <v>2885</v>
      </c>
      <c r="I3484" s="39" t="s">
        <v>99</v>
      </c>
      <c r="J3484" s="44">
        <v>-48</v>
      </c>
      <c r="K3484" s="39" t="s">
        <v>100</v>
      </c>
      <c r="L3484" s="39" t="s">
        <v>60</v>
      </c>
      <c r="M3484" s="39" t="str">
        <f>+VLOOKUP(C3484/1,Map!A:B,2,FALSE)</f>
        <v>Other Revenue - NSF Check Charge</v>
      </c>
      <c r="N3484" s="39" t="str">
        <f>+VLOOKUP(L3484/1,Map!E:G,3,FALSE)</f>
        <v>KY-CENTRAL</v>
      </c>
    </row>
    <row r="3485" spans="1:14" hidden="1">
      <c r="A3485" s="39" t="s">
        <v>95</v>
      </c>
      <c r="B3485" s="39" t="s">
        <v>96</v>
      </c>
      <c r="C3485" s="39" t="s">
        <v>74</v>
      </c>
      <c r="D3485" s="43">
        <v>43251</v>
      </c>
      <c r="E3485" s="39" t="s">
        <v>35</v>
      </c>
      <c r="F3485" s="39" t="s">
        <v>47</v>
      </c>
      <c r="G3485" s="39" t="s">
        <v>275</v>
      </c>
      <c r="H3485" s="39" t="s">
        <v>2886</v>
      </c>
      <c r="I3485" s="39" t="s">
        <v>99</v>
      </c>
      <c r="J3485" s="44">
        <v>-12</v>
      </c>
      <c r="K3485" s="39" t="s">
        <v>100</v>
      </c>
      <c r="L3485" s="39" t="s">
        <v>60</v>
      </c>
      <c r="M3485" s="39" t="str">
        <f>+VLOOKUP(C3485/1,Map!A:B,2,FALSE)</f>
        <v>Other Revenue - NSF Check Charge</v>
      </c>
      <c r="N3485" s="39" t="str">
        <f>+VLOOKUP(L3485/1,Map!E:G,3,FALSE)</f>
        <v>KY-CENTRAL</v>
      </c>
    </row>
    <row r="3486" spans="1:14" hidden="1">
      <c r="A3486" s="39" t="s">
        <v>95</v>
      </c>
      <c r="B3486" s="39" t="s">
        <v>96</v>
      </c>
      <c r="C3486" s="39" t="s">
        <v>74</v>
      </c>
      <c r="D3486" s="43">
        <v>43251</v>
      </c>
      <c r="E3486" s="39" t="s">
        <v>35</v>
      </c>
      <c r="F3486" s="39" t="s">
        <v>47</v>
      </c>
      <c r="G3486" s="39" t="s">
        <v>275</v>
      </c>
      <c r="H3486" s="39" t="s">
        <v>2887</v>
      </c>
      <c r="I3486" s="39" t="s">
        <v>99</v>
      </c>
      <c r="J3486" s="44">
        <v>-36</v>
      </c>
      <c r="K3486" s="39" t="s">
        <v>100</v>
      </c>
      <c r="L3486" s="39" t="s">
        <v>60</v>
      </c>
      <c r="M3486" s="39" t="str">
        <f>+VLOOKUP(C3486/1,Map!A:B,2,FALSE)</f>
        <v>Other Revenue - NSF Check Charge</v>
      </c>
      <c r="N3486" s="39" t="str">
        <f>+VLOOKUP(L3486/1,Map!E:G,3,FALSE)</f>
        <v>KY-CENTRAL</v>
      </c>
    </row>
    <row r="3487" spans="1:14" hidden="1">
      <c r="A3487" s="39" t="s">
        <v>95</v>
      </c>
      <c r="B3487" s="39" t="s">
        <v>96</v>
      </c>
      <c r="C3487" s="39" t="s">
        <v>74</v>
      </c>
      <c r="D3487" s="43">
        <v>43251</v>
      </c>
      <c r="E3487" s="39" t="s">
        <v>35</v>
      </c>
      <c r="F3487" s="39" t="s">
        <v>47</v>
      </c>
      <c r="G3487" s="39" t="s">
        <v>275</v>
      </c>
      <c r="H3487" s="39" t="s">
        <v>2888</v>
      </c>
      <c r="I3487" s="39" t="s">
        <v>99</v>
      </c>
      <c r="J3487" s="44">
        <v>-12</v>
      </c>
      <c r="K3487" s="39" t="s">
        <v>100</v>
      </c>
      <c r="L3487" s="39" t="s">
        <v>60</v>
      </c>
      <c r="M3487" s="39" t="str">
        <f>+VLOOKUP(C3487/1,Map!A:B,2,FALSE)</f>
        <v>Other Revenue - NSF Check Charge</v>
      </c>
      <c r="N3487" s="39" t="str">
        <f>+VLOOKUP(L3487/1,Map!E:G,3,FALSE)</f>
        <v>KY-CENTRAL</v>
      </c>
    </row>
    <row r="3488" spans="1:14" hidden="1">
      <c r="A3488" s="39" t="s">
        <v>95</v>
      </c>
      <c r="B3488" s="39" t="s">
        <v>96</v>
      </c>
      <c r="C3488" s="39" t="s">
        <v>74</v>
      </c>
      <c r="D3488" s="43">
        <v>43251</v>
      </c>
      <c r="E3488" s="39" t="s">
        <v>35</v>
      </c>
      <c r="F3488" s="39" t="s">
        <v>47</v>
      </c>
      <c r="G3488" s="39" t="s">
        <v>275</v>
      </c>
      <c r="H3488" s="39" t="s">
        <v>2889</v>
      </c>
      <c r="I3488" s="39" t="s">
        <v>99</v>
      </c>
      <c r="J3488" s="44">
        <v>-60</v>
      </c>
      <c r="K3488" s="39" t="s">
        <v>100</v>
      </c>
      <c r="L3488" s="39" t="s">
        <v>60</v>
      </c>
      <c r="M3488" s="39" t="str">
        <f>+VLOOKUP(C3488/1,Map!A:B,2,FALSE)</f>
        <v>Other Revenue - NSF Check Charge</v>
      </c>
      <c r="N3488" s="39" t="str">
        <f>+VLOOKUP(L3488/1,Map!E:G,3,FALSE)</f>
        <v>KY-CENTRAL</v>
      </c>
    </row>
    <row r="3489" spans="1:14" hidden="1">
      <c r="A3489" s="39" t="s">
        <v>95</v>
      </c>
      <c r="B3489" s="39" t="s">
        <v>96</v>
      </c>
      <c r="C3489" s="39" t="s">
        <v>74</v>
      </c>
      <c r="D3489" s="43">
        <v>43251</v>
      </c>
      <c r="E3489" s="39" t="s">
        <v>35</v>
      </c>
      <c r="F3489" s="39" t="s">
        <v>47</v>
      </c>
      <c r="G3489" s="39" t="s">
        <v>275</v>
      </c>
      <c r="H3489" s="39" t="s">
        <v>2890</v>
      </c>
      <c r="I3489" s="39" t="s">
        <v>99</v>
      </c>
      <c r="J3489" s="44">
        <v>-36</v>
      </c>
      <c r="K3489" s="39" t="s">
        <v>100</v>
      </c>
      <c r="L3489" s="39" t="s">
        <v>60</v>
      </c>
      <c r="M3489" s="39" t="str">
        <f>+VLOOKUP(C3489/1,Map!A:B,2,FALSE)</f>
        <v>Other Revenue - NSF Check Charge</v>
      </c>
      <c r="N3489" s="39" t="str">
        <f>+VLOOKUP(L3489/1,Map!E:G,3,FALSE)</f>
        <v>KY-CENTRAL</v>
      </c>
    </row>
    <row r="3490" spans="1:14" hidden="1">
      <c r="A3490" s="39" t="s">
        <v>95</v>
      </c>
      <c r="B3490" s="39" t="s">
        <v>96</v>
      </c>
      <c r="C3490" s="39" t="s">
        <v>74</v>
      </c>
      <c r="D3490" s="43">
        <v>43252</v>
      </c>
      <c r="E3490" s="39" t="s">
        <v>35</v>
      </c>
      <c r="F3490" s="39" t="s">
        <v>48</v>
      </c>
      <c r="G3490" s="39" t="s">
        <v>275</v>
      </c>
      <c r="H3490" s="39" t="s">
        <v>2891</v>
      </c>
      <c r="I3490" s="39" t="s">
        <v>99</v>
      </c>
      <c r="J3490" s="44">
        <v>-60</v>
      </c>
      <c r="K3490" s="39" t="s">
        <v>100</v>
      </c>
      <c r="L3490" s="39" t="s">
        <v>60</v>
      </c>
      <c r="M3490" s="39" t="str">
        <f>+VLOOKUP(C3490/1,Map!A:B,2,FALSE)</f>
        <v>Other Revenue - NSF Check Charge</v>
      </c>
      <c r="N3490" s="39" t="str">
        <f>+VLOOKUP(L3490/1,Map!E:G,3,FALSE)</f>
        <v>KY-CENTRAL</v>
      </c>
    </row>
    <row r="3491" spans="1:14" hidden="1">
      <c r="A3491" s="39" t="s">
        <v>95</v>
      </c>
      <c r="B3491" s="39" t="s">
        <v>96</v>
      </c>
      <c r="C3491" s="39" t="s">
        <v>74</v>
      </c>
      <c r="D3491" s="43">
        <v>43252</v>
      </c>
      <c r="E3491" s="39" t="s">
        <v>35</v>
      </c>
      <c r="F3491" s="39" t="s">
        <v>48</v>
      </c>
      <c r="G3491" s="39" t="s">
        <v>275</v>
      </c>
      <c r="H3491" s="39" t="s">
        <v>2891</v>
      </c>
      <c r="I3491" s="39" t="s">
        <v>99</v>
      </c>
      <c r="J3491" s="44">
        <v>-12</v>
      </c>
      <c r="K3491" s="39" t="s">
        <v>100</v>
      </c>
      <c r="L3491" s="39" t="s">
        <v>58</v>
      </c>
      <c r="M3491" s="39" t="str">
        <f>+VLOOKUP(C3491/1,Map!A:B,2,FALSE)</f>
        <v>Other Revenue - NSF Check Charge</v>
      </c>
      <c r="N3491" s="39" t="str">
        <f>+VLOOKUP(L3491/1,Map!E:G,3,FALSE)</f>
        <v>KY-CORPORATE</v>
      </c>
    </row>
    <row r="3492" spans="1:14" hidden="1">
      <c r="A3492" s="39" t="s">
        <v>95</v>
      </c>
      <c r="B3492" s="39" t="s">
        <v>96</v>
      </c>
      <c r="C3492" s="39" t="s">
        <v>74</v>
      </c>
      <c r="D3492" s="43">
        <v>43252</v>
      </c>
      <c r="E3492" s="39" t="s">
        <v>35</v>
      </c>
      <c r="F3492" s="39" t="s">
        <v>48</v>
      </c>
      <c r="G3492" s="39" t="s">
        <v>275</v>
      </c>
      <c r="H3492" s="39" t="s">
        <v>2892</v>
      </c>
      <c r="I3492" s="39" t="s">
        <v>99</v>
      </c>
      <c r="J3492" s="44">
        <v>-12</v>
      </c>
      <c r="K3492" s="39" t="s">
        <v>100</v>
      </c>
      <c r="L3492" s="39" t="s">
        <v>60</v>
      </c>
      <c r="M3492" s="39" t="str">
        <f>+VLOOKUP(C3492/1,Map!A:B,2,FALSE)</f>
        <v>Other Revenue - NSF Check Charge</v>
      </c>
      <c r="N3492" s="39" t="str">
        <f>+VLOOKUP(L3492/1,Map!E:G,3,FALSE)</f>
        <v>KY-CENTRAL</v>
      </c>
    </row>
    <row r="3493" spans="1:14" hidden="1">
      <c r="A3493" s="39" t="s">
        <v>95</v>
      </c>
      <c r="B3493" s="39" t="s">
        <v>96</v>
      </c>
      <c r="C3493" s="39" t="s">
        <v>74</v>
      </c>
      <c r="D3493" s="43">
        <v>43252</v>
      </c>
      <c r="E3493" s="39" t="s">
        <v>35</v>
      </c>
      <c r="F3493" s="39" t="s">
        <v>48</v>
      </c>
      <c r="G3493" s="39" t="s">
        <v>275</v>
      </c>
      <c r="H3493" s="39" t="s">
        <v>2893</v>
      </c>
      <c r="I3493" s="39" t="s">
        <v>99</v>
      </c>
      <c r="J3493" s="44">
        <v>-12</v>
      </c>
      <c r="K3493" s="39" t="s">
        <v>100</v>
      </c>
      <c r="L3493" s="39" t="s">
        <v>60</v>
      </c>
      <c r="M3493" s="39" t="str">
        <f>+VLOOKUP(C3493/1,Map!A:B,2,FALSE)</f>
        <v>Other Revenue - NSF Check Charge</v>
      </c>
      <c r="N3493" s="39" t="str">
        <f>+VLOOKUP(L3493/1,Map!E:G,3,FALSE)</f>
        <v>KY-CENTRAL</v>
      </c>
    </row>
    <row r="3494" spans="1:14" hidden="1">
      <c r="A3494" s="39" t="s">
        <v>95</v>
      </c>
      <c r="B3494" s="39" t="s">
        <v>96</v>
      </c>
      <c r="C3494" s="39" t="s">
        <v>74</v>
      </c>
      <c r="D3494" s="43">
        <v>43255</v>
      </c>
      <c r="E3494" s="39" t="s">
        <v>35</v>
      </c>
      <c r="F3494" s="39" t="s">
        <v>48</v>
      </c>
      <c r="G3494" s="39" t="s">
        <v>275</v>
      </c>
      <c r="H3494" s="39" t="s">
        <v>2894</v>
      </c>
      <c r="I3494" s="39" t="s">
        <v>99</v>
      </c>
      <c r="J3494" s="44">
        <v>-36</v>
      </c>
      <c r="K3494" s="39" t="s">
        <v>100</v>
      </c>
      <c r="L3494" s="39" t="s">
        <v>60</v>
      </c>
      <c r="M3494" s="39" t="str">
        <f>+VLOOKUP(C3494/1,Map!A:B,2,FALSE)</f>
        <v>Other Revenue - NSF Check Charge</v>
      </c>
      <c r="N3494" s="39" t="str">
        <f>+VLOOKUP(L3494/1,Map!E:G,3,FALSE)</f>
        <v>KY-CENTRAL</v>
      </c>
    </row>
    <row r="3495" spans="1:14" hidden="1">
      <c r="A3495" s="39" t="s">
        <v>95</v>
      </c>
      <c r="B3495" s="39" t="s">
        <v>96</v>
      </c>
      <c r="C3495" s="39" t="s">
        <v>74</v>
      </c>
      <c r="D3495" s="43">
        <v>43255</v>
      </c>
      <c r="E3495" s="39" t="s">
        <v>35</v>
      </c>
      <c r="F3495" s="39" t="s">
        <v>48</v>
      </c>
      <c r="G3495" s="39" t="s">
        <v>275</v>
      </c>
      <c r="H3495" s="39" t="s">
        <v>2895</v>
      </c>
      <c r="I3495" s="39" t="s">
        <v>99</v>
      </c>
      <c r="J3495" s="44">
        <v>-24</v>
      </c>
      <c r="K3495" s="39" t="s">
        <v>100</v>
      </c>
      <c r="L3495" s="39" t="s">
        <v>60</v>
      </c>
      <c r="M3495" s="39" t="str">
        <f>+VLOOKUP(C3495/1,Map!A:B,2,FALSE)</f>
        <v>Other Revenue - NSF Check Charge</v>
      </c>
      <c r="N3495" s="39" t="str">
        <f>+VLOOKUP(L3495/1,Map!E:G,3,FALSE)</f>
        <v>KY-CENTRAL</v>
      </c>
    </row>
    <row r="3496" spans="1:14" hidden="1">
      <c r="A3496" s="39" t="s">
        <v>95</v>
      </c>
      <c r="B3496" s="39" t="s">
        <v>96</v>
      </c>
      <c r="C3496" s="39" t="s">
        <v>74</v>
      </c>
      <c r="D3496" s="43">
        <v>43256</v>
      </c>
      <c r="E3496" s="39" t="s">
        <v>35</v>
      </c>
      <c r="F3496" s="39" t="s">
        <v>48</v>
      </c>
      <c r="G3496" s="39" t="s">
        <v>275</v>
      </c>
      <c r="H3496" s="39" t="s">
        <v>2896</v>
      </c>
      <c r="I3496" s="39" t="s">
        <v>99</v>
      </c>
      <c r="J3496" s="44">
        <v>-12</v>
      </c>
      <c r="K3496" s="39" t="s">
        <v>100</v>
      </c>
      <c r="L3496" s="39" t="s">
        <v>60</v>
      </c>
      <c r="M3496" s="39" t="str">
        <f>+VLOOKUP(C3496/1,Map!A:B,2,FALSE)</f>
        <v>Other Revenue - NSF Check Charge</v>
      </c>
      <c r="N3496" s="39" t="str">
        <f>+VLOOKUP(L3496/1,Map!E:G,3,FALSE)</f>
        <v>KY-CENTRAL</v>
      </c>
    </row>
    <row r="3497" spans="1:14" hidden="1">
      <c r="A3497" s="39" t="s">
        <v>95</v>
      </c>
      <c r="B3497" s="39" t="s">
        <v>96</v>
      </c>
      <c r="C3497" s="39" t="s">
        <v>74</v>
      </c>
      <c r="D3497" s="43">
        <v>43256</v>
      </c>
      <c r="E3497" s="39" t="s">
        <v>35</v>
      </c>
      <c r="F3497" s="39" t="s">
        <v>48</v>
      </c>
      <c r="G3497" s="39" t="s">
        <v>275</v>
      </c>
      <c r="H3497" s="39" t="s">
        <v>2897</v>
      </c>
      <c r="I3497" s="39" t="s">
        <v>99</v>
      </c>
      <c r="J3497" s="44">
        <v>-12</v>
      </c>
      <c r="K3497" s="39" t="s">
        <v>100</v>
      </c>
      <c r="L3497" s="39" t="s">
        <v>60</v>
      </c>
      <c r="M3497" s="39" t="str">
        <f>+VLOOKUP(C3497/1,Map!A:B,2,FALSE)</f>
        <v>Other Revenue - NSF Check Charge</v>
      </c>
      <c r="N3497" s="39" t="str">
        <f>+VLOOKUP(L3497/1,Map!E:G,3,FALSE)</f>
        <v>KY-CENTRAL</v>
      </c>
    </row>
    <row r="3498" spans="1:14" hidden="1">
      <c r="A3498" s="39" t="s">
        <v>95</v>
      </c>
      <c r="B3498" s="39" t="s">
        <v>96</v>
      </c>
      <c r="C3498" s="39" t="s">
        <v>74</v>
      </c>
      <c r="D3498" s="43">
        <v>43257</v>
      </c>
      <c r="E3498" s="39" t="s">
        <v>35</v>
      </c>
      <c r="F3498" s="39" t="s">
        <v>48</v>
      </c>
      <c r="G3498" s="39" t="s">
        <v>275</v>
      </c>
      <c r="H3498" s="39" t="s">
        <v>2898</v>
      </c>
      <c r="I3498" s="39" t="s">
        <v>99</v>
      </c>
      <c r="J3498" s="44">
        <v>-24</v>
      </c>
      <c r="K3498" s="39" t="s">
        <v>100</v>
      </c>
      <c r="L3498" s="39" t="s">
        <v>60</v>
      </c>
      <c r="M3498" s="39" t="str">
        <f>+VLOOKUP(C3498/1,Map!A:B,2,FALSE)</f>
        <v>Other Revenue - NSF Check Charge</v>
      </c>
      <c r="N3498" s="39" t="str">
        <f>+VLOOKUP(L3498/1,Map!E:G,3,FALSE)</f>
        <v>KY-CENTRAL</v>
      </c>
    </row>
    <row r="3499" spans="1:14" hidden="1">
      <c r="A3499" s="39" t="s">
        <v>95</v>
      </c>
      <c r="B3499" s="39" t="s">
        <v>96</v>
      </c>
      <c r="C3499" s="39" t="s">
        <v>74</v>
      </c>
      <c r="D3499" s="43">
        <v>43257</v>
      </c>
      <c r="E3499" s="39" t="s">
        <v>35</v>
      </c>
      <c r="F3499" s="39" t="s">
        <v>48</v>
      </c>
      <c r="G3499" s="39" t="s">
        <v>275</v>
      </c>
      <c r="H3499" s="39" t="s">
        <v>2899</v>
      </c>
      <c r="I3499" s="39" t="s">
        <v>99</v>
      </c>
      <c r="J3499" s="44">
        <v>-12</v>
      </c>
      <c r="K3499" s="39" t="s">
        <v>100</v>
      </c>
      <c r="L3499" s="39" t="s">
        <v>60</v>
      </c>
      <c r="M3499" s="39" t="str">
        <f>+VLOOKUP(C3499/1,Map!A:B,2,FALSE)</f>
        <v>Other Revenue - NSF Check Charge</v>
      </c>
      <c r="N3499" s="39" t="str">
        <f>+VLOOKUP(L3499/1,Map!E:G,3,FALSE)</f>
        <v>KY-CENTRAL</v>
      </c>
    </row>
    <row r="3500" spans="1:14" hidden="1">
      <c r="A3500" s="39" t="s">
        <v>95</v>
      </c>
      <c r="B3500" s="39" t="s">
        <v>96</v>
      </c>
      <c r="C3500" s="39" t="s">
        <v>74</v>
      </c>
      <c r="D3500" s="43">
        <v>43257</v>
      </c>
      <c r="E3500" s="39" t="s">
        <v>35</v>
      </c>
      <c r="F3500" s="39" t="s">
        <v>48</v>
      </c>
      <c r="G3500" s="39" t="s">
        <v>275</v>
      </c>
      <c r="H3500" s="39" t="s">
        <v>2900</v>
      </c>
      <c r="I3500" s="39" t="s">
        <v>99</v>
      </c>
      <c r="J3500" s="44">
        <v>-12</v>
      </c>
      <c r="K3500" s="39" t="s">
        <v>100</v>
      </c>
      <c r="L3500" s="39" t="s">
        <v>60</v>
      </c>
      <c r="M3500" s="39" t="str">
        <f>+VLOOKUP(C3500/1,Map!A:B,2,FALSE)</f>
        <v>Other Revenue - NSF Check Charge</v>
      </c>
      <c r="N3500" s="39" t="str">
        <f>+VLOOKUP(L3500/1,Map!E:G,3,FALSE)</f>
        <v>KY-CENTRAL</v>
      </c>
    </row>
    <row r="3501" spans="1:14" hidden="1">
      <c r="A3501" s="39" t="s">
        <v>95</v>
      </c>
      <c r="B3501" s="39" t="s">
        <v>96</v>
      </c>
      <c r="C3501" s="39" t="s">
        <v>74</v>
      </c>
      <c r="D3501" s="43">
        <v>43257</v>
      </c>
      <c r="E3501" s="39" t="s">
        <v>35</v>
      </c>
      <c r="F3501" s="39" t="s">
        <v>48</v>
      </c>
      <c r="G3501" s="39" t="s">
        <v>275</v>
      </c>
      <c r="H3501" s="39" t="s">
        <v>2901</v>
      </c>
      <c r="I3501" s="39" t="s">
        <v>99</v>
      </c>
      <c r="J3501" s="44">
        <v>-12</v>
      </c>
      <c r="K3501" s="39" t="s">
        <v>100</v>
      </c>
      <c r="L3501" s="39" t="s">
        <v>60</v>
      </c>
      <c r="M3501" s="39" t="str">
        <f>+VLOOKUP(C3501/1,Map!A:B,2,FALSE)</f>
        <v>Other Revenue - NSF Check Charge</v>
      </c>
      <c r="N3501" s="39" t="str">
        <f>+VLOOKUP(L3501/1,Map!E:G,3,FALSE)</f>
        <v>KY-CENTRAL</v>
      </c>
    </row>
    <row r="3502" spans="1:14" hidden="1">
      <c r="A3502" s="39" t="s">
        <v>95</v>
      </c>
      <c r="B3502" s="39" t="s">
        <v>96</v>
      </c>
      <c r="C3502" s="39" t="s">
        <v>74</v>
      </c>
      <c r="D3502" s="43">
        <v>43257</v>
      </c>
      <c r="E3502" s="39" t="s">
        <v>35</v>
      </c>
      <c r="F3502" s="39" t="s">
        <v>48</v>
      </c>
      <c r="G3502" s="39" t="s">
        <v>275</v>
      </c>
      <c r="H3502" s="39" t="s">
        <v>2902</v>
      </c>
      <c r="I3502" s="39" t="s">
        <v>99</v>
      </c>
      <c r="J3502" s="44">
        <v>-12</v>
      </c>
      <c r="K3502" s="39" t="s">
        <v>100</v>
      </c>
      <c r="L3502" s="39" t="s">
        <v>60</v>
      </c>
      <c r="M3502" s="39" t="str">
        <f>+VLOOKUP(C3502/1,Map!A:B,2,FALSE)</f>
        <v>Other Revenue - NSF Check Charge</v>
      </c>
      <c r="N3502" s="39" t="str">
        <f>+VLOOKUP(L3502/1,Map!E:G,3,FALSE)</f>
        <v>KY-CENTRAL</v>
      </c>
    </row>
    <row r="3503" spans="1:14" hidden="1">
      <c r="A3503" s="39" t="s">
        <v>95</v>
      </c>
      <c r="B3503" s="39" t="s">
        <v>96</v>
      </c>
      <c r="C3503" s="39" t="s">
        <v>74</v>
      </c>
      <c r="D3503" s="43">
        <v>43257</v>
      </c>
      <c r="E3503" s="39" t="s">
        <v>35</v>
      </c>
      <c r="F3503" s="39" t="s">
        <v>48</v>
      </c>
      <c r="G3503" s="39" t="s">
        <v>275</v>
      </c>
      <c r="H3503" s="39" t="s">
        <v>2903</v>
      </c>
      <c r="I3503" s="39" t="s">
        <v>99</v>
      </c>
      <c r="J3503" s="44">
        <v>-12</v>
      </c>
      <c r="K3503" s="39" t="s">
        <v>100</v>
      </c>
      <c r="L3503" s="39" t="s">
        <v>60</v>
      </c>
      <c r="M3503" s="39" t="str">
        <f>+VLOOKUP(C3503/1,Map!A:B,2,FALSE)</f>
        <v>Other Revenue - NSF Check Charge</v>
      </c>
      <c r="N3503" s="39" t="str">
        <f>+VLOOKUP(L3503/1,Map!E:G,3,FALSE)</f>
        <v>KY-CENTRAL</v>
      </c>
    </row>
    <row r="3504" spans="1:14" hidden="1">
      <c r="A3504" s="39" t="s">
        <v>95</v>
      </c>
      <c r="B3504" s="39" t="s">
        <v>96</v>
      </c>
      <c r="C3504" s="39" t="s">
        <v>74</v>
      </c>
      <c r="D3504" s="43">
        <v>43258</v>
      </c>
      <c r="E3504" s="39" t="s">
        <v>35</v>
      </c>
      <c r="F3504" s="39" t="s">
        <v>48</v>
      </c>
      <c r="G3504" s="39" t="s">
        <v>275</v>
      </c>
      <c r="H3504" s="39" t="s">
        <v>2904</v>
      </c>
      <c r="I3504" s="39" t="s">
        <v>99</v>
      </c>
      <c r="J3504" s="44">
        <v>-84</v>
      </c>
      <c r="K3504" s="39" t="s">
        <v>100</v>
      </c>
      <c r="L3504" s="39" t="s">
        <v>60</v>
      </c>
      <c r="M3504" s="39" t="str">
        <f>+VLOOKUP(C3504/1,Map!A:B,2,FALSE)</f>
        <v>Other Revenue - NSF Check Charge</v>
      </c>
      <c r="N3504" s="39" t="str">
        <f>+VLOOKUP(L3504/1,Map!E:G,3,FALSE)</f>
        <v>KY-CENTRAL</v>
      </c>
    </row>
    <row r="3505" spans="1:14" hidden="1">
      <c r="A3505" s="39" t="s">
        <v>95</v>
      </c>
      <c r="B3505" s="39" t="s">
        <v>96</v>
      </c>
      <c r="C3505" s="39" t="s">
        <v>74</v>
      </c>
      <c r="D3505" s="43">
        <v>43258</v>
      </c>
      <c r="E3505" s="39" t="s">
        <v>35</v>
      </c>
      <c r="F3505" s="39" t="s">
        <v>48</v>
      </c>
      <c r="G3505" s="39" t="s">
        <v>275</v>
      </c>
      <c r="H3505" s="39" t="s">
        <v>2905</v>
      </c>
      <c r="I3505" s="39" t="s">
        <v>99</v>
      </c>
      <c r="J3505" s="44">
        <v>-12</v>
      </c>
      <c r="K3505" s="39" t="s">
        <v>100</v>
      </c>
      <c r="L3505" s="39" t="s">
        <v>60</v>
      </c>
      <c r="M3505" s="39" t="str">
        <f>+VLOOKUP(C3505/1,Map!A:B,2,FALSE)</f>
        <v>Other Revenue - NSF Check Charge</v>
      </c>
      <c r="N3505" s="39" t="str">
        <f>+VLOOKUP(L3505/1,Map!E:G,3,FALSE)</f>
        <v>KY-CENTRAL</v>
      </c>
    </row>
    <row r="3506" spans="1:14" hidden="1">
      <c r="A3506" s="39" t="s">
        <v>95</v>
      </c>
      <c r="B3506" s="39" t="s">
        <v>96</v>
      </c>
      <c r="C3506" s="39" t="s">
        <v>74</v>
      </c>
      <c r="D3506" s="43">
        <v>43258</v>
      </c>
      <c r="E3506" s="39" t="s">
        <v>35</v>
      </c>
      <c r="F3506" s="39" t="s">
        <v>48</v>
      </c>
      <c r="G3506" s="39" t="s">
        <v>275</v>
      </c>
      <c r="H3506" s="39" t="s">
        <v>2905</v>
      </c>
      <c r="I3506" s="39" t="s">
        <v>99</v>
      </c>
      <c r="J3506" s="44">
        <v>-12</v>
      </c>
      <c r="K3506" s="39" t="s">
        <v>100</v>
      </c>
      <c r="L3506" s="39" t="s">
        <v>64</v>
      </c>
      <c r="M3506" s="39" t="str">
        <f>+VLOOKUP(C3506/1,Map!A:B,2,FALSE)</f>
        <v>Other Revenue - NSF Check Charge</v>
      </c>
      <c r="N3506" s="39" t="str">
        <f>+VLOOKUP(L3506/1,Map!E:G,3,FALSE)</f>
        <v>KY-NORTH</v>
      </c>
    </row>
    <row r="3507" spans="1:14" hidden="1">
      <c r="A3507" s="39" t="s">
        <v>95</v>
      </c>
      <c r="B3507" s="39" t="s">
        <v>96</v>
      </c>
      <c r="C3507" s="39" t="s">
        <v>74</v>
      </c>
      <c r="D3507" s="43">
        <v>43258</v>
      </c>
      <c r="E3507" s="39" t="s">
        <v>35</v>
      </c>
      <c r="F3507" s="39" t="s">
        <v>48</v>
      </c>
      <c r="G3507" s="39" t="s">
        <v>275</v>
      </c>
      <c r="H3507" s="39" t="s">
        <v>2906</v>
      </c>
      <c r="I3507" s="39" t="s">
        <v>99</v>
      </c>
      <c r="J3507" s="44">
        <v>-12</v>
      </c>
      <c r="K3507" s="39" t="s">
        <v>100</v>
      </c>
      <c r="L3507" s="39" t="s">
        <v>60</v>
      </c>
      <c r="M3507" s="39" t="str">
        <f>+VLOOKUP(C3507/1,Map!A:B,2,FALSE)</f>
        <v>Other Revenue - NSF Check Charge</v>
      </c>
      <c r="N3507" s="39" t="str">
        <f>+VLOOKUP(L3507/1,Map!E:G,3,FALSE)</f>
        <v>KY-CENTRAL</v>
      </c>
    </row>
    <row r="3508" spans="1:14" hidden="1">
      <c r="A3508" s="39" t="s">
        <v>95</v>
      </c>
      <c r="B3508" s="39" t="s">
        <v>96</v>
      </c>
      <c r="C3508" s="39" t="s">
        <v>74</v>
      </c>
      <c r="D3508" s="43">
        <v>43259</v>
      </c>
      <c r="E3508" s="39" t="s">
        <v>35</v>
      </c>
      <c r="F3508" s="39" t="s">
        <v>48</v>
      </c>
      <c r="G3508" s="39" t="s">
        <v>275</v>
      </c>
      <c r="H3508" s="39" t="s">
        <v>2907</v>
      </c>
      <c r="I3508" s="39" t="s">
        <v>99</v>
      </c>
      <c r="J3508" s="44">
        <v>-12</v>
      </c>
      <c r="K3508" s="39" t="s">
        <v>100</v>
      </c>
      <c r="L3508" s="39" t="s">
        <v>60</v>
      </c>
      <c r="M3508" s="39" t="str">
        <f>+VLOOKUP(C3508/1,Map!A:B,2,FALSE)</f>
        <v>Other Revenue - NSF Check Charge</v>
      </c>
      <c r="N3508" s="39" t="str">
        <f>+VLOOKUP(L3508/1,Map!E:G,3,FALSE)</f>
        <v>KY-CENTRAL</v>
      </c>
    </row>
    <row r="3509" spans="1:14" hidden="1">
      <c r="A3509" s="39" t="s">
        <v>95</v>
      </c>
      <c r="B3509" s="39" t="s">
        <v>96</v>
      </c>
      <c r="C3509" s="39" t="s">
        <v>74</v>
      </c>
      <c r="D3509" s="43">
        <v>43259</v>
      </c>
      <c r="E3509" s="39" t="s">
        <v>35</v>
      </c>
      <c r="F3509" s="39" t="s">
        <v>48</v>
      </c>
      <c r="G3509" s="39" t="s">
        <v>275</v>
      </c>
      <c r="H3509" s="39" t="s">
        <v>2908</v>
      </c>
      <c r="I3509" s="39" t="s">
        <v>99</v>
      </c>
      <c r="J3509" s="44">
        <v>-36</v>
      </c>
      <c r="K3509" s="39" t="s">
        <v>100</v>
      </c>
      <c r="L3509" s="39" t="s">
        <v>60</v>
      </c>
      <c r="M3509" s="39" t="str">
        <f>+VLOOKUP(C3509/1,Map!A:B,2,FALSE)</f>
        <v>Other Revenue - NSF Check Charge</v>
      </c>
      <c r="N3509" s="39" t="str">
        <f>+VLOOKUP(L3509/1,Map!E:G,3,FALSE)</f>
        <v>KY-CENTRAL</v>
      </c>
    </row>
    <row r="3510" spans="1:14" hidden="1">
      <c r="A3510" s="39" t="s">
        <v>95</v>
      </c>
      <c r="B3510" s="39" t="s">
        <v>96</v>
      </c>
      <c r="C3510" s="39" t="s">
        <v>74</v>
      </c>
      <c r="D3510" s="43">
        <v>43259</v>
      </c>
      <c r="E3510" s="39" t="s">
        <v>35</v>
      </c>
      <c r="F3510" s="39" t="s">
        <v>48</v>
      </c>
      <c r="G3510" s="39" t="s">
        <v>275</v>
      </c>
      <c r="H3510" s="39" t="s">
        <v>2909</v>
      </c>
      <c r="I3510" s="39" t="s">
        <v>99</v>
      </c>
      <c r="J3510" s="44">
        <v>-12</v>
      </c>
      <c r="K3510" s="39" t="s">
        <v>100</v>
      </c>
      <c r="L3510" s="39" t="s">
        <v>64</v>
      </c>
      <c r="M3510" s="39" t="str">
        <f>+VLOOKUP(C3510/1,Map!A:B,2,FALSE)</f>
        <v>Other Revenue - NSF Check Charge</v>
      </c>
      <c r="N3510" s="39" t="str">
        <f>+VLOOKUP(L3510/1,Map!E:G,3,FALSE)</f>
        <v>KY-NORTH</v>
      </c>
    </row>
    <row r="3511" spans="1:14" hidden="1">
      <c r="A3511" s="39" t="s">
        <v>95</v>
      </c>
      <c r="B3511" s="39" t="s">
        <v>96</v>
      </c>
      <c r="C3511" s="39" t="s">
        <v>74</v>
      </c>
      <c r="D3511" s="43">
        <v>43259</v>
      </c>
      <c r="E3511" s="39" t="s">
        <v>35</v>
      </c>
      <c r="F3511" s="39" t="s">
        <v>48</v>
      </c>
      <c r="G3511" s="39" t="s">
        <v>275</v>
      </c>
      <c r="H3511" s="39" t="s">
        <v>2909</v>
      </c>
      <c r="I3511" s="39" t="s">
        <v>99</v>
      </c>
      <c r="J3511" s="44">
        <v>-24</v>
      </c>
      <c r="K3511" s="39" t="s">
        <v>100</v>
      </c>
      <c r="L3511" s="39" t="s">
        <v>60</v>
      </c>
      <c r="M3511" s="39" t="str">
        <f>+VLOOKUP(C3511/1,Map!A:B,2,FALSE)</f>
        <v>Other Revenue - NSF Check Charge</v>
      </c>
      <c r="N3511" s="39" t="str">
        <f>+VLOOKUP(L3511/1,Map!E:G,3,FALSE)</f>
        <v>KY-CENTRAL</v>
      </c>
    </row>
    <row r="3512" spans="1:14" hidden="1">
      <c r="A3512" s="39" t="s">
        <v>95</v>
      </c>
      <c r="B3512" s="39" t="s">
        <v>96</v>
      </c>
      <c r="C3512" s="39" t="s">
        <v>74</v>
      </c>
      <c r="D3512" s="43">
        <v>43259</v>
      </c>
      <c r="E3512" s="39" t="s">
        <v>35</v>
      </c>
      <c r="F3512" s="39" t="s">
        <v>48</v>
      </c>
      <c r="G3512" s="39" t="s">
        <v>275</v>
      </c>
      <c r="H3512" s="39" t="s">
        <v>2910</v>
      </c>
      <c r="I3512" s="39" t="s">
        <v>99</v>
      </c>
      <c r="J3512" s="44">
        <v>-132</v>
      </c>
      <c r="K3512" s="39" t="s">
        <v>100</v>
      </c>
      <c r="L3512" s="39" t="s">
        <v>60</v>
      </c>
      <c r="M3512" s="39" t="str">
        <f>+VLOOKUP(C3512/1,Map!A:B,2,FALSE)</f>
        <v>Other Revenue - NSF Check Charge</v>
      </c>
      <c r="N3512" s="39" t="str">
        <f>+VLOOKUP(L3512/1,Map!E:G,3,FALSE)</f>
        <v>KY-CENTRAL</v>
      </c>
    </row>
    <row r="3513" spans="1:14" hidden="1">
      <c r="A3513" s="39" t="s">
        <v>95</v>
      </c>
      <c r="B3513" s="39" t="s">
        <v>96</v>
      </c>
      <c r="C3513" s="39" t="s">
        <v>74</v>
      </c>
      <c r="D3513" s="43">
        <v>43259</v>
      </c>
      <c r="E3513" s="39" t="s">
        <v>35</v>
      </c>
      <c r="F3513" s="39" t="s">
        <v>48</v>
      </c>
      <c r="G3513" s="39" t="s">
        <v>275</v>
      </c>
      <c r="H3513" s="39" t="s">
        <v>2911</v>
      </c>
      <c r="I3513" s="39" t="s">
        <v>99</v>
      </c>
      <c r="J3513" s="44">
        <v>-36</v>
      </c>
      <c r="K3513" s="39" t="s">
        <v>100</v>
      </c>
      <c r="L3513" s="39" t="s">
        <v>60</v>
      </c>
      <c r="M3513" s="39" t="str">
        <f>+VLOOKUP(C3513/1,Map!A:B,2,FALSE)</f>
        <v>Other Revenue - NSF Check Charge</v>
      </c>
      <c r="N3513" s="39" t="str">
        <f>+VLOOKUP(L3513/1,Map!E:G,3,FALSE)</f>
        <v>KY-CENTRAL</v>
      </c>
    </row>
    <row r="3514" spans="1:14" hidden="1">
      <c r="A3514" s="39" t="s">
        <v>95</v>
      </c>
      <c r="B3514" s="39" t="s">
        <v>96</v>
      </c>
      <c r="C3514" s="39" t="s">
        <v>74</v>
      </c>
      <c r="D3514" s="43">
        <v>43259</v>
      </c>
      <c r="E3514" s="39" t="s">
        <v>35</v>
      </c>
      <c r="F3514" s="39" t="s">
        <v>48</v>
      </c>
      <c r="G3514" s="39" t="s">
        <v>275</v>
      </c>
      <c r="H3514" s="39" t="s">
        <v>2912</v>
      </c>
      <c r="I3514" s="39" t="s">
        <v>99</v>
      </c>
      <c r="J3514" s="44">
        <v>-24</v>
      </c>
      <c r="K3514" s="39" t="s">
        <v>100</v>
      </c>
      <c r="L3514" s="39" t="s">
        <v>60</v>
      </c>
      <c r="M3514" s="39" t="str">
        <f>+VLOOKUP(C3514/1,Map!A:B,2,FALSE)</f>
        <v>Other Revenue - NSF Check Charge</v>
      </c>
      <c r="N3514" s="39" t="str">
        <f>+VLOOKUP(L3514/1,Map!E:G,3,FALSE)</f>
        <v>KY-CENTRAL</v>
      </c>
    </row>
    <row r="3515" spans="1:14" hidden="1">
      <c r="A3515" s="39" t="s">
        <v>95</v>
      </c>
      <c r="B3515" s="39" t="s">
        <v>96</v>
      </c>
      <c r="C3515" s="39" t="s">
        <v>74</v>
      </c>
      <c r="D3515" s="43">
        <v>43259</v>
      </c>
      <c r="E3515" s="39" t="s">
        <v>35</v>
      </c>
      <c r="F3515" s="39" t="s">
        <v>48</v>
      </c>
      <c r="G3515" s="39" t="s">
        <v>275</v>
      </c>
      <c r="H3515" s="39" t="s">
        <v>2913</v>
      </c>
      <c r="I3515" s="39" t="s">
        <v>99</v>
      </c>
      <c r="J3515" s="44">
        <v>-60</v>
      </c>
      <c r="K3515" s="39" t="s">
        <v>100</v>
      </c>
      <c r="L3515" s="39" t="s">
        <v>60</v>
      </c>
      <c r="M3515" s="39" t="str">
        <f>+VLOOKUP(C3515/1,Map!A:B,2,FALSE)</f>
        <v>Other Revenue - NSF Check Charge</v>
      </c>
      <c r="N3515" s="39" t="str">
        <f>+VLOOKUP(L3515/1,Map!E:G,3,FALSE)</f>
        <v>KY-CENTRAL</v>
      </c>
    </row>
    <row r="3516" spans="1:14" hidden="1">
      <c r="A3516" s="39" t="s">
        <v>95</v>
      </c>
      <c r="B3516" s="39" t="s">
        <v>96</v>
      </c>
      <c r="C3516" s="39" t="s">
        <v>74</v>
      </c>
      <c r="D3516" s="43">
        <v>43259</v>
      </c>
      <c r="E3516" s="39" t="s">
        <v>35</v>
      </c>
      <c r="F3516" s="39" t="s">
        <v>48</v>
      </c>
      <c r="G3516" s="39" t="s">
        <v>275</v>
      </c>
      <c r="H3516" s="39" t="s">
        <v>2914</v>
      </c>
      <c r="I3516" s="39" t="s">
        <v>99</v>
      </c>
      <c r="J3516" s="44">
        <v>-156</v>
      </c>
      <c r="K3516" s="39" t="s">
        <v>100</v>
      </c>
      <c r="L3516" s="39" t="s">
        <v>60</v>
      </c>
      <c r="M3516" s="39" t="str">
        <f>+VLOOKUP(C3516/1,Map!A:B,2,FALSE)</f>
        <v>Other Revenue - NSF Check Charge</v>
      </c>
      <c r="N3516" s="39" t="str">
        <f>+VLOOKUP(L3516/1,Map!E:G,3,FALSE)</f>
        <v>KY-CENTRAL</v>
      </c>
    </row>
    <row r="3517" spans="1:14" hidden="1">
      <c r="A3517" s="39" t="s">
        <v>95</v>
      </c>
      <c r="B3517" s="39" t="s">
        <v>96</v>
      </c>
      <c r="C3517" s="39" t="s">
        <v>74</v>
      </c>
      <c r="D3517" s="43">
        <v>43259</v>
      </c>
      <c r="E3517" s="39" t="s">
        <v>35</v>
      </c>
      <c r="F3517" s="39" t="s">
        <v>48</v>
      </c>
      <c r="G3517" s="39" t="s">
        <v>275</v>
      </c>
      <c r="H3517" s="39" t="s">
        <v>2915</v>
      </c>
      <c r="I3517" s="39" t="s">
        <v>99</v>
      </c>
      <c r="J3517" s="44">
        <v>-36</v>
      </c>
      <c r="K3517" s="39" t="s">
        <v>100</v>
      </c>
      <c r="L3517" s="39" t="s">
        <v>60</v>
      </c>
      <c r="M3517" s="39" t="str">
        <f>+VLOOKUP(C3517/1,Map!A:B,2,FALSE)</f>
        <v>Other Revenue - NSF Check Charge</v>
      </c>
      <c r="N3517" s="39" t="str">
        <f>+VLOOKUP(L3517/1,Map!E:G,3,FALSE)</f>
        <v>KY-CENTRAL</v>
      </c>
    </row>
    <row r="3518" spans="1:14" hidden="1">
      <c r="A3518" s="39" t="s">
        <v>95</v>
      </c>
      <c r="B3518" s="39" t="s">
        <v>96</v>
      </c>
      <c r="C3518" s="39" t="s">
        <v>74</v>
      </c>
      <c r="D3518" s="43">
        <v>43262</v>
      </c>
      <c r="E3518" s="39" t="s">
        <v>35</v>
      </c>
      <c r="F3518" s="39" t="s">
        <v>48</v>
      </c>
      <c r="G3518" s="39" t="s">
        <v>275</v>
      </c>
      <c r="H3518" s="39" t="s">
        <v>2916</v>
      </c>
      <c r="I3518" s="39" t="s">
        <v>99</v>
      </c>
      <c r="J3518" s="44">
        <v>-48</v>
      </c>
      <c r="K3518" s="39" t="s">
        <v>100</v>
      </c>
      <c r="L3518" s="39" t="s">
        <v>60</v>
      </c>
      <c r="M3518" s="39" t="str">
        <f>+VLOOKUP(C3518/1,Map!A:B,2,FALSE)</f>
        <v>Other Revenue - NSF Check Charge</v>
      </c>
      <c r="N3518" s="39" t="str">
        <f>+VLOOKUP(L3518/1,Map!E:G,3,FALSE)</f>
        <v>KY-CENTRAL</v>
      </c>
    </row>
    <row r="3519" spans="1:14" hidden="1">
      <c r="A3519" s="39" t="s">
        <v>95</v>
      </c>
      <c r="B3519" s="39" t="s">
        <v>96</v>
      </c>
      <c r="C3519" s="39" t="s">
        <v>74</v>
      </c>
      <c r="D3519" s="43">
        <v>43262</v>
      </c>
      <c r="E3519" s="39" t="s">
        <v>35</v>
      </c>
      <c r="F3519" s="39" t="s">
        <v>48</v>
      </c>
      <c r="G3519" s="39" t="s">
        <v>275</v>
      </c>
      <c r="H3519" s="39" t="s">
        <v>2917</v>
      </c>
      <c r="I3519" s="39" t="s">
        <v>99</v>
      </c>
      <c r="J3519" s="44">
        <v>-12</v>
      </c>
      <c r="K3519" s="39" t="s">
        <v>100</v>
      </c>
      <c r="L3519" s="39" t="s">
        <v>60</v>
      </c>
      <c r="M3519" s="39" t="str">
        <f>+VLOOKUP(C3519/1,Map!A:B,2,FALSE)</f>
        <v>Other Revenue - NSF Check Charge</v>
      </c>
      <c r="N3519" s="39" t="str">
        <f>+VLOOKUP(L3519/1,Map!E:G,3,FALSE)</f>
        <v>KY-CENTRAL</v>
      </c>
    </row>
    <row r="3520" spans="1:14" hidden="1">
      <c r="A3520" s="39" t="s">
        <v>95</v>
      </c>
      <c r="B3520" s="39" t="s">
        <v>96</v>
      </c>
      <c r="C3520" s="39" t="s">
        <v>74</v>
      </c>
      <c r="D3520" s="43">
        <v>43262</v>
      </c>
      <c r="E3520" s="39" t="s">
        <v>35</v>
      </c>
      <c r="F3520" s="39" t="s">
        <v>48</v>
      </c>
      <c r="G3520" s="39" t="s">
        <v>275</v>
      </c>
      <c r="H3520" s="39" t="s">
        <v>2918</v>
      </c>
      <c r="I3520" s="39" t="s">
        <v>99</v>
      </c>
      <c r="J3520" s="44">
        <v>-12</v>
      </c>
      <c r="K3520" s="39" t="s">
        <v>100</v>
      </c>
      <c r="L3520" s="39" t="s">
        <v>60</v>
      </c>
      <c r="M3520" s="39" t="str">
        <f>+VLOOKUP(C3520/1,Map!A:B,2,FALSE)</f>
        <v>Other Revenue - NSF Check Charge</v>
      </c>
      <c r="N3520" s="39" t="str">
        <f>+VLOOKUP(L3520/1,Map!E:G,3,FALSE)</f>
        <v>KY-CENTRAL</v>
      </c>
    </row>
    <row r="3521" spans="1:14" hidden="1">
      <c r="A3521" s="39" t="s">
        <v>95</v>
      </c>
      <c r="B3521" s="39" t="s">
        <v>96</v>
      </c>
      <c r="C3521" s="39" t="s">
        <v>74</v>
      </c>
      <c r="D3521" s="43">
        <v>43262</v>
      </c>
      <c r="E3521" s="39" t="s">
        <v>35</v>
      </c>
      <c r="F3521" s="39" t="s">
        <v>48</v>
      </c>
      <c r="G3521" s="39" t="s">
        <v>275</v>
      </c>
      <c r="H3521" s="39" t="s">
        <v>2919</v>
      </c>
      <c r="I3521" s="39" t="s">
        <v>99</v>
      </c>
      <c r="J3521" s="44">
        <v>-12</v>
      </c>
      <c r="K3521" s="39" t="s">
        <v>100</v>
      </c>
      <c r="L3521" s="39" t="s">
        <v>60</v>
      </c>
      <c r="M3521" s="39" t="str">
        <f>+VLOOKUP(C3521/1,Map!A:B,2,FALSE)</f>
        <v>Other Revenue - NSF Check Charge</v>
      </c>
      <c r="N3521" s="39" t="str">
        <f>+VLOOKUP(L3521/1,Map!E:G,3,FALSE)</f>
        <v>KY-CENTRAL</v>
      </c>
    </row>
    <row r="3522" spans="1:14" hidden="1">
      <c r="A3522" s="39" t="s">
        <v>95</v>
      </c>
      <c r="B3522" s="39" t="s">
        <v>96</v>
      </c>
      <c r="C3522" s="39" t="s">
        <v>74</v>
      </c>
      <c r="D3522" s="43">
        <v>43262</v>
      </c>
      <c r="E3522" s="39" t="s">
        <v>35</v>
      </c>
      <c r="F3522" s="39" t="s">
        <v>48</v>
      </c>
      <c r="G3522" s="39" t="s">
        <v>275</v>
      </c>
      <c r="H3522" s="39" t="s">
        <v>2920</v>
      </c>
      <c r="I3522" s="39" t="s">
        <v>99</v>
      </c>
      <c r="J3522" s="44">
        <v>-24</v>
      </c>
      <c r="K3522" s="39" t="s">
        <v>100</v>
      </c>
      <c r="L3522" s="39" t="s">
        <v>60</v>
      </c>
      <c r="M3522" s="39" t="str">
        <f>+VLOOKUP(C3522/1,Map!A:B,2,FALSE)</f>
        <v>Other Revenue - NSF Check Charge</v>
      </c>
      <c r="N3522" s="39" t="str">
        <f>+VLOOKUP(L3522/1,Map!E:G,3,FALSE)</f>
        <v>KY-CENTRAL</v>
      </c>
    </row>
    <row r="3523" spans="1:14" hidden="1">
      <c r="A3523" s="39" t="s">
        <v>95</v>
      </c>
      <c r="B3523" s="39" t="s">
        <v>96</v>
      </c>
      <c r="C3523" s="39" t="s">
        <v>74</v>
      </c>
      <c r="D3523" s="43">
        <v>43263</v>
      </c>
      <c r="E3523" s="39" t="s">
        <v>35</v>
      </c>
      <c r="F3523" s="39" t="s">
        <v>48</v>
      </c>
      <c r="G3523" s="39" t="s">
        <v>275</v>
      </c>
      <c r="H3523" s="39" t="s">
        <v>2921</v>
      </c>
      <c r="I3523" s="39" t="s">
        <v>99</v>
      </c>
      <c r="J3523" s="44">
        <v>-36</v>
      </c>
      <c r="K3523" s="39" t="s">
        <v>100</v>
      </c>
      <c r="L3523" s="39" t="s">
        <v>60</v>
      </c>
      <c r="M3523" s="39" t="str">
        <f>+VLOOKUP(C3523/1,Map!A:B,2,FALSE)</f>
        <v>Other Revenue - NSF Check Charge</v>
      </c>
      <c r="N3523" s="39" t="str">
        <f>+VLOOKUP(L3523/1,Map!E:G,3,FALSE)</f>
        <v>KY-CENTRAL</v>
      </c>
    </row>
    <row r="3524" spans="1:14" hidden="1">
      <c r="A3524" s="39" t="s">
        <v>95</v>
      </c>
      <c r="B3524" s="39" t="s">
        <v>96</v>
      </c>
      <c r="C3524" s="39" t="s">
        <v>74</v>
      </c>
      <c r="D3524" s="43">
        <v>43263</v>
      </c>
      <c r="E3524" s="39" t="s">
        <v>35</v>
      </c>
      <c r="F3524" s="39" t="s">
        <v>48</v>
      </c>
      <c r="G3524" s="39" t="s">
        <v>275</v>
      </c>
      <c r="H3524" s="39" t="s">
        <v>2921</v>
      </c>
      <c r="I3524" s="39" t="s">
        <v>99</v>
      </c>
      <c r="J3524" s="44">
        <v>-12</v>
      </c>
      <c r="K3524" s="39" t="s">
        <v>100</v>
      </c>
      <c r="L3524" s="39" t="s">
        <v>64</v>
      </c>
      <c r="M3524" s="39" t="str">
        <f>+VLOOKUP(C3524/1,Map!A:B,2,FALSE)</f>
        <v>Other Revenue - NSF Check Charge</v>
      </c>
      <c r="N3524" s="39" t="str">
        <f>+VLOOKUP(L3524/1,Map!E:G,3,FALSE)</f>
        <v>KY-NORTH</v>
      </c>
    </row>
    <row r="3525" spans="1:14" hidden="1">
      <c r="A3525" s="39" t="s">
        <v>95</v>
      </c>
      <c r="B3525" s="39" t="s">
        <v>96</v>
      </c>
      <c r="C3525" s="39" t="s">
        <v>74</v>
      </c>
      <c r="D3525" s="43">
        <v>43263</v>
      </c>
      <c r="E3525" s="39" t="s">
        <v>35</v>
      </c>
      <c r="F3525" s="39" t="s">
        <v>48</v>
      </c>
      <c r="G3525" s="39" t="s">
        <v>275</v>
      </c>
      <c r="H3525" s="39" t="s">
        <v>2922</v>
      </c>
      <c r="I3525" s="39" t="s">
        <v>99</v>
      </c>
      <c r="J3525" s="44">
        <v>-48</v>
      </c>
      <c r="K3525" s="39" t="s">
        <v>100</v>
      </c>
      <c r="L3525" s="39" t="s">
        <v>60</v>
      </c>
      <c r="M3525" s="39" t="str">
        <f>+VLOOKUP(C3525/1,Map!A:B,2,FALSE)</f>
        <v>Other Revenue - NSF Check Charge</v>
      </c>
      <c r="N3525" s="39" t="str">
        <f>+VLOOKUP(L3525/1,Map!E:G,3,FALSE)</f>
        <v>KY-CENTRAL</v>
      </c>
    </row>
    <row r="3526" spans="1:14" hidden="1">
      <c r="A3526" s="39" t="s">
        <v>95</v>
      </c>
      <c r="B3526" s="39" t="s">
        <v>96</v>
      </c>
      <c r="C3526" s="39" t="s">
        <v>74</v>
      </c>
      <c r="D3526" s="43">
        <v>43264</v>
      </c>
      <c r="E3526" s="39" t="s">
        <v>35</v>
      </c>
      <c r="F3526" s="39" t="s">
        <v>48</v>
      </c>
      <c r="G3526" s="39" t="s">
        <v>275</v>
      </c>
      <c r="H3526" s="39" t="s">
        <v>2923</v>
      </c>
      <c r="I3526" s="39" t="s">
        <v>99</v>
      </c>
      <c r="J3526" s="44">
        <v>-84</v>
      </c>
      <c r="K3526" s="39" t="s">
        <v>100</v>
      </c>
      <c r="L3526" s="39" t="s">
        <v>60</v>
      </c>
      <c r="M3526" s="39" t="str">
        <f>+VLOOKUP(C3526/1,Map!A:B,2,FALSE)</f>
        <v>Other Revenue - NSF Check Charge</v>
      </c>
      <c r="N3526" s="39" t="str">
        <f>+VLOOKUP(L3526/1,Map!E:G,3,FALSE)</f>
        <v>KY-CENTRAL</v>
      </c>
    </row>
    <row r="3527" spans="1:14" hidden="1">
      <c r="A3527" s="39" t="s">
        <v>95</v>
      </c>
      <c r="B3527" s="39" t="s">
        <v>96</v>
      </c>
      <c r="C3527" s="39" t="s">
        <v>74</v>
      </c>
      <c r="D3527" s="43">
        <v>43264</v>
      </c>
      <c r="E3527" s="39" t="s">
        <v>35</v>
      </c>
      <c r="F3527" s="39" t="s">
        <v>48</v>
      </c>
      <c r="G3527" s="39" t="s">
        <v>275</v>
      </c>
      <c r="H3527" s="39" t="s">
        <v>2924</v>
      </c>
      <c r="I3527" s="39" t="s">
        <v>99</v>
      </c>
      <c r="J3527" s="44">
        <v>-12</v>
      </c>
      <c r="K3527" s="39" t="s">
        <v>100</v>
      </c>
      <c r="L3527" s="39" t="s">
        <v>60</v>
      </c>
      <c r="M3527" s="39" t="str">
        <f>+VLOOKUP(C3527/1,Map!A:B,2,FALSE)</f>
        <v>Other Revenue - NSF Check Charge</v>
      </c>
      <c r="N3527" s="39" t="str">
        <f>+VLOOKUP(L3527/1,Map!E:G,3,FALSE)</f>
        <v>KY-CENTRAL</v>
      </c>
    </row>
    <row r="3528" spans="1:14" hidden="1">
      <c r="A3528" s="39" t="s">
        <v>95</v>
      </c>
      <c r="B3528" s="39" t="s">
        <v>96</v>
      </c>
      <c r="C3528" s="39" t="s">
        <v>74</v>
      </c>
      <c r="D3528" s="43">
        <v>43264</v>
      </c>
      <c r="E3528" s="39" t="s">
        <v>35</v>
      </c>
      <c r="F3528" s="39" t="s">
        <v>48</v>
      </c>
      <c r="G3528" s="39" t="s">
        <v>275</v>
      </c>
      <c r="H3528" s="39" t="s">
        <v>2925</v>
      </c>
      <c r="I3528" s="39" t="s">
        <v>99</v>
      </c>
      <c r="J3528" s="44">
        <v>-72</v>
      </c>
      <c r="K3528" s="39" t="s">
        <v>100</v>
      </c>
      <c r="L3528" s="39" t="s">
        <v>60</v>
      </c>
      <c r="M3528" s="39" t="str">
        <f>+VLOOKUP(C3528/1,Map!A:B,2,FALSE)</f>
        <v>Other Revenue - NSF Check Charge</v>
      </c>
      <c r="N3528" s="39" t="str">
        <f>+VLOOKUP(L3528/1,Map!E:G,3,FALSE)</f>
        <v>KY-CENTRAL</v>
      </c>
    </row>
    <row r="3529" spans="1:14" hidden="1">
      <c r="A3529" s="39" t="s">
        <v>95</v>
      </c>
      <c r="B3529" s="39" t="s">
        <v>96</v>
      </c>
      <c r="C3529" s="39" t="s">
        <v>74</v>
      </c>
      <c r="D3529" s="43">
        <v>43287</v>
      </c>
      <c r="E3529" s="39" t="s">
        <v>35</v>
      </c>
      <c r="F3529" s="39" t="s">
        <v>49</v>
      </c>
      <c r="G3529" s="39" t="s">
        <v>275</v>
      </c>
      <c r="H3529" s="39" t="s">
        <v>2926</v>
      </c>
      <c r="I3529" s="39" t="s">
        <v>99</v>
      </c>
      <c r="J3529" s="44">
        <v>-48</v>
      </c>
      <c r="K3529" s="39" t="s">
        <v>100</v>
      </c>
      <c r="L3529" s="39" t="s">
        <v>60</v>
      </c>
      <c r="M3529" s="39" t="str">
        <f>+VLOOKUP(C3529/1,Map!A:B,2,FALSE)</f>
        <v>Other Revenue - NSF Check Charge</v>
      </c>
      <c r="N3529" s="39" t="str">
        <f>+VLOOKUP(L3529/1,Map!E:G,3,FALSE)</f>
        <v>KY-CENTRAL</v>
      </c>
    </row>
    <row r="3530" spans="1:14" hidden="1">
      <c r="A3530" s="39" t="s">
        <v>95</v>
      </c>
      <c r="B3530" s="39" t="s">
        <v>96</v>
      </c>
      <c r="C3530" s="39" t="s">
        <v>74</v>
      </c>
      <c r="D3530" s="43">
        <v>43287</v>
      </c>
      <c r="E3530" s="39" t="s">
        <v>35</v>
      </c>
      <c r="F3530" s="39" t="s">
        <v>49</v>
      </c>
      <c r="G3530" s="39" t="s">
        <v>275</v>
      </c>
      <c r="H3530" s="39" t="s">
        <v>2927</v>
      </c>
      <c r="I3530" s="39" t="s">
        <v>99</v>
      </c>
      <c r="J3530" s="44">
        <v>-36</v>
      </c>
      <c r="K3530" s="39" t="s">
        <v>100</v>
      </c>
      <c r="L3530" s="39" t="s">
        <v>60</v>
      </c>
      <c r="M3530" s="39" t="str">
        <f>+VLOOKUP(C3530/1,Map!A:B,2,FALSE)</f>
        <v>Other Revenue - NSF Check Charge</v>
      </c>
      <c r="N3530" s="39" t="str">
        <f>+VLOOKUP(L3530/1,Map!E:G,3,FALSE)</f>
        <v>KY-CENTRAL</v>
      </c>
    </row>
    <row r="3531" spans="1:14" hidden="1">
      <c r="A3531" s="39" t="s">
        <v>95</v>
      </c>
      <c r="B3531" s="39" t="s">
        <v>96</v>
      </c>
      <c r="C3531" s="39" t="s">
        <v>74</v>
      </c>
      <c r="D3531" s="43">
        <v>43287</v>
      </c>
      <c r="E3531" s="39" t="s">
        <v>35</v>
      </c>
      <c r="F3531" s="39" t="s">
        <v>49</v>
      </c>
      <c r="G3531" s="39" t="s">
        <v>275</v>
      </c>
      <c r="H3531" s="39" t="s">
        <v>2928</v>
      </c>
      <c r="I3531" s="39" t="s">
        <v>99</v>
      </c>
      <c r="J3531" s="44">
        <v>-12</v>
      </c>
      <c r="K3531" s="39" t="s">
        <v>100</v>
      </c>
      <c r="L3531" s="39" t="s">
        <v>60</v>
      </c>
      <c r="M3531" s="39" t="str">
        <f>+VLOOKUP(C3531/1,Map!A:B,2,FALSE)</f>
        <v>Other Revenue - NSF Check Charge</v>
      </c>
      <c r="N3531" s="39" t="str">
        <f>+VLOOKUP(L3531/1,Map!E:G,3,FALSE)</f>
        <v>KY-CENTRAL</v>
      </c>
    </row>
    <row r="3532" spans="1:14" hidden="1">
      <c r="A3532" s="39" t="s">
        <v>95</v>
      </c>
      <c r="B3532" s="39" t="s">
        <v>96</v>
      </c>
      <c r="C3532" s="39" t="s">
        <v>74</v>
      </c>
      <c r="D3532" s="43">
        <v>43265</v>
      </c>
      <c r="E3532" s="39" t="s">
        <v>35</v>
      </c>
      <c r="F3532" s="39" t="s">
        <v>48</v>
      </c>
      <c r="G3532" s="39" t="s">
        <v>275</v>
      </c>
      <c r="H3532" s="39" t="s">
        <v>2929</v>
      </c>
      <c r="I3532" s="39" t="s">
        <v>99</v>
      </c>
      <c r="J3532" s="44">
        <v>-24</v>
      </c>
      <c r="K3532" s="39" t="s">
        <v>100</v>
      </c>
      <c r="L3532" s="39" t="s">
        <v>60</v>
      </c>
      <c r="M3532" s="39" t="str">
        <f>+VLOOKUP(C3532/1,Map!A:B,2,FALSE)</f>
        <v>Other Revenue - NSF Check Charge</v>
      </c>
      <c r="N3532" s="39" t="str">
        <f>+VLOOKUP(L3532/1,Map!E:G,3,FALSE)</f>
        <v>KY-CENTRAL</v>
      </c>
    </row>
    <row r="3533" spans="1:14" hidden="1">
      <c r="A3533" s="39" t="s">
        <v>95</v>
      </c>
      <c r="B3533" s="39" t="s">
        <v>96</v>
      </c>
      <c r="C3533" s="39" t="s">
        <v>74</v>
      </c>
      <c r="D3533" s="43">
        <v>43265</v>
      </c>
      <c r="E3533" s="39" t="s">
        <v>35</v>
      </c>
      <c r="F3533" s="39" t="s">
        <v>48</v>
      </c>
      <c r="G3533" s="39" t="s">
        <v>275</v>
      </c>
      <c r="H3533" s="39" t="s">
        <v>2930</v>
      </c>
      <c r="I3533" s="39" t="s">
        <v>99</v>
      </c>
      <c r="J3533" s="44">
        <v>-12</v>
      </c>
      <c r="K3533" s="39" t="s">
        <v>100</v>
      </c>
      <c r="L3533" s="39" t="s">
        <v>60</v>
      </c>
      <c r="M3533" s="39" t="str">
        <f>+VLOOKUP(C3533/1,Map!A:B,2,FALSE)</f>
        <v>Other Revenue - NSF Check Charge</v>
      </c>
      <c r="N3533" s="39" t="str">
        <f>+VLOOKUP(L3533/1,Map!E:G,3,FALSE)</f>
        <v>KY-CENTRAL</v>
      </c>
    </row>
    <row r="3534" spans="1:14" hidden="1">
      <c r="A3534" s="39" t="s">
        <v>95</v>
      </c>
      <c r="B3534" s="39" t="s">
        <v>96</v>
      </c>
      <c r="C3534" s="39" t="s">
        <v>74</v>
      </c>
      <c r="D3534" s="43">
        <v>43265</v>
      </c>
      <c r="E3534" s="39" t="s">
        <v>35</v>
      </c>
      <c r="F3534" s="39" t="s">
        <v>48</v>
      </c>
      <c r="G3534" s="39" t="s">
        <v>275</v>
      </c>
      <c r="H3534" s="39" t="s">
        <v>2931</v>
      </c>
      <c r="I3534" s="39" t="s">
        <v>99</v>
      </c>
      <c r="J3534" s="44">
        <v>-12</v>
      </c>
      <c r="K3534" s="39" t="s">
        <v>100</v>
      </c>
      <c r="L3534" s="39" t="s">
        <v>60</v>
      </c>
      <c r="M3534" s="39" t="str">
        <f>+VLOOKUP(C3534/1,Map!A:B,2,FALSE)</f>
        <v>Other Revenue - NSF Check Charge</v>
      </c>
      <c r="N3534" s="39" t="str">
        <f>+VLOOKUP(L3534/1,Map!E:G,3,FALSE)</f>
        <v>KY-CENTRAL</v>
      </c>
    </row>
    <row r="3535" spans="1:14" hidden="1">
      <c r="A3535" s="39" t="s">
        <v>95</v>
      </c>
      <c r="B3535" s="39" t="s">
        <v>96</v>
      </c>
      <c r="C3535" s="39" t="s">
        <v>74</v>
      </c>
      <c r="D3535" s="43">
        <v>43287</v>
      </c>
      <c r="E3535" s="39" t="s">
        <v>35</v>
      </c>
      <c r="F3535" s="39" t="s">
        <v>49</v>
      </c>
      <c r="G3535" s="39" t="s">
        <v>275</v>
      </c>
      <c r="H3535" s="39" t="s">
        <v>2932</v>
      </c>
      <c r="I3535" s="39" t="s">
        <v>99</v>
      </c>
      <c r="J3535" s="44">
        <v>-12</v>
      </c>
      <c r="K3535" s="39" t="s">
        <v>100</v>
      </c>
      <c r="L3535" s="39" t="s">
        <v>60</v>
      </c>
      <c r="M3535" s="39" t="str">
        <f>+VLOOKUP(C3535/1,Map!A:B,2,FALSE)</f>
        <v>Other Revenue - NSF Check Charge</v>
      </c>
      <c r="N3535" s="39" t="str">
        <f>+VLOOKUP(L3535/1,Map!E:G,3,FALSE)</f>
        <v>KY-CENTRAL</v>
      </c>
    </row>
    <row r="3536" spans="1:14" hidden="1">
      <c r="A3536" s="39" t="s">
        <v>95</v>
      </c>
      <c r="B3536" s="39" t="s">
        <v>96</v>
      </c>
      <c r="C3536" s="39" t="s">
        <v>74</v>
      </c>
      <c r="D3536" s="43">
        <v>43266</v>
      </c>
      <c r="E3536" s="39" t="s">
        <v>35</v>
      </c>
      <c r="F3536" s="39" t="s">
        <v>48</v>
      </c>
      <c r="G3536" s="39" t="s">
        <v>275</v>
      </c>
      <c r="H3536" s="39" t="s">
        <v>2933</v>
      </c>
      <c r="I3536" s="39" t="s">
        <v>99</v>
      </c>
      <c r="J3536" s="44">
        <v>-12</v>
      </c>
      <c r="K3536" s="39" t="s">
        <v>100</v>
      </c>
      <c r="L3536" s="39" t="s">
        <v>60</v>
      </c>
      <c r="M3536" s="39" t="str">
        <f>+VLOOKUP(C3536/1,Map!A:B,2,FALSE)</f>
        <v>Other Revenue - NSF Check Charge</v>
      </c>
      <c r="N3536" s="39" t="str">
        <f>+VLOOKUP(L3536/1,Map!E:G,3,FALSE)</f>
        <v>KY-CENTRAL</v>
      </c>
    </row>
    <row r="3537" spans="1:14" hidden="1">
      <c r="A3537" s="39" t="s">
        <v>95</v>
      </c>
      <c r="B3537" s="39" t="s">
        <v>96</v>
      </c>
      <c r="C3537" s="39" t="s">
        <v>74</v>
      </c>
      <c r="D3537" s="43">
        <v>43266</v>
      </c>
      <c r="E3537" s="39" t="s">
        <v>35</v>
      </c>
      <c r="F3537" s="39" t="s">
        <v>48</v>
      </c>
      <c r="G3537" s="39" t="s">
        <v>275</v>
      </c>
      <c r="H3537" s="39" t="s">
        <v>2934</v>
      </c>
      <c r="I3537" s="39" t="s">
        <v>99</v>
      </c>
      <c r="J3537" s="44">
        <v>-24</v>
      </c>
      <c r="K3537" s="39" t="s">
        <v>100</v>
      </c>
      <c r="L3537" s="39" t="s">
        <v>60</v>
      </c>
      <c r="M3537" s="39" t="str">
        <f>+VLOOKUP(C3537/1,Map!A:B,2,FALSE)</f>
        <v>Other Revenue - NSF Check Charge</v>
      </c>
      <c r="N3537" s="39" t="str">
        <f>+VLOOKUP(L3537/1,Map!E:G,3,FALSE)</f>
        <v>KY-CENTRAL</v>
      </c>
    </row>
    <row r="3538" spans="1:14" hidden="1">
      <c r="A3538" s="39" t="s">
        <v>95</v>
      </c>
      <c r="B3538" s="39" t="s">
        <v>96</v>
      </c>
      <c r="C3538" s="39" t="s">
        <v>74</v>
      </c>
      <c r="D3538" s="43">
        <v>43266</v>
      </c>
      <c r="E3538" s="39" t="s">
        <v>35</v>
      </c>
      <c r="F3538" s="39" t="s">
        <v>48</v>
      </c>
      <c r="G3538" s="39" t="s">
        <v>275</v>
      </c>
      <c r="H3538" s="39" t="s">
        <v>2935</v>
      </c>
      <c r="I3538" s="39" t="s">
        <v>99</v>
      </c>
      <c r="J3538" s="44">
        <v>-24</v>
      </c>
      <c r="K3538" s="39" t="s">
        <v>100</v>
      </c>
      <c r="L3538" s="39" t="s">
        <v>60</v>
      </c>
      <c r="M3538" s="39" t="str">
        <f>+VLOOKUP(C3538/1,Map!A:B,2,FALSE)</f>
        <v>Other Revenue - NSF Check Charge</v>
      </c>
      <c r="N3538" s="39" t="str">
        <f>+VLOOKUP(L3538/1,Map!E:G,3,FALSE)</f>
        <v>KY-CENTRAL</v>
      </c>
    </row>
    <row r="3539" spans="1:14" hidden="1">
      <c r="A3539" s="39" t="s">
        <v>95</v>
      </c>
      <c r="B3539" s="39" t="s">
        <v>96</v>
      </c>
      <c r="C3539" s="39" t="s">
        <v>74</v>
      </c>
      <c r="D3539" s="43">
        <v>43269</v>
      </c>
      <c r="E3539" s="39" t="s">
        <v>35</v>
      </c>
      <c r="F3539" s="39" t="s">
        <v>48</v>
      </c>
      <c r="G3539" s="39" t="s">
        <v>275</v>
      </c>
      <c r="H3539" s="39" t="s">
        <v>2936</v>
      </c>
      <c r="I3539" s="39" t="s">
        <v>99</v>
      </c>
      <c r="J3539" s="44">
        <v>-12</v>
      </c>
      <c r="K3539" s="39" t="s">
        <v>100</v>
      </c>
      <c r="L3539" s="39" t="s">
        <v>60</v>
      </c>
      <c r="M3539" s="39" t="str">
        <f>+VLOOKUP(C3539/1,Map!A:B,2,FALSE)</f>
        <v>Other Revenue - NSF Check Charge</v>
      </c>
      <c r="N3539" s="39" t="str">
        <f>+VLOOKUP(L3539/1,Map!E:G,3,FALSE)</f>
        <v>KY-CENTRAL</v>
      </c>
    </row>
    <row r="3540" spans="1:14" hidden="1">
      <c r="A3540" s="39" t="s">
        <v>95</v>
      </c>
      <c r="B3540" s="39" t="s">
        <v>96</v>
      </c>
      <c r="C3540" s="39" t="s">
        <v>74</v>
      </c>
      <c r="D3540" s="43">
        <v>43269</v>
      </c>
      <c r="E3540" s="39" t="s">
        <v>35</v>
      </c>
      <c r="F3540" s="39" t="s">
        <v>48</v>
      </c>
      <c r="G3540" s="39" t="s">
        <v>275</v>
      </c>
      <c r="H3540" s="39" t="s">
        <v>2937</v>
      </c>
      <c r="I3540" s="39" t="s">
        <v>99</v>
      </c>
      <c r="J3540" s="44">
        <v>-12</v>
      </c>
      <c r="K3540" s="39" t="s">
        <v>100</v>
      </c>
      <c r="L3540" s="39" t="s">
        <v>60</v>
      </c>
      <c r="M3540" s="39" t="str">
        <f>+VLOOKUP(C3540/1,Map!A:B,2,FALSE)</f>
        <v>Other Revenue - NSF Check Charge</v>
      </c>
      <c r="N3540" s="39" t="str">
        <f>+VLOOKUP(L3540/1,Map!E:G,3,FALSE)</f>
        <v>KY-CENTRAL</v>
      </c>
    </row>
    <row r="3541" spans="1:14" hidden="1">
      <c r="A3541" s="39" t="s">
        <v>95</v>
      </c>
      <c r="B3541" s="39" t="s">
        <v>96</v>
      </c>
      <c r="C3541" s="39" t="s">
        <v>74</v>
      </c>
      <c r="D3541" s="43">
        <v>43269</v>
      </c>
      <c r="E3541" s="39" t="s">
        <v>35</v>
      </c>
      <c r="F3541" s="39" t="s">
        <v>48</v>
      </c>
      <c r="G3541" s="39" t="s">
        <v>275</v>
      </c>
      <c r="H3541" s="39" t="s">
        <v>2938</v>
      </c>
      <c r="I3541" s="39" t="s">
        <v>99</v>
      </c>
      <c r="J3541" s="44">
        <v>-12</v>
      </c>
      <c r="K3541" s="39" t="s">
        <v>100</v>
      </c>
      <c r="L3541" s="39" t="s">
        <v>60</v>
      </c>
      <c r="M3541" s="39" t="str">
        <f>+VLOOKUP(C3541/1,Map!A:B,2,FALSE)</f>
        <v>Other Revenue - NSF Check Charge</v>
      </c>
      <c r="N3541" s="39" t="str">
        <f>+VLOOKUP(L3541/1,Map!E:G,3,FALSE)</f>
        <v>KY-CENTRAL</v>
      </c>
    </row>
    <row r="3542" spans="1:14" hidden="1">
      <c r="A3542" s="39" t="s">
        <v>95</v>
      </c>
      <c r="B3542" s="39" t="s">
        <v>96</v>
      </c>
      <c r="C3542" s="39" t="s">
        <v>74</v>
      </c>
      <c r="D3542" s="43">
        <v>43269</v>
      </c>
      <c r="E3542" s="39" t="s">
        <v>35</v>
      </c>
      <c r="F3542" s="39" t="s">
        <v>48</v>
      </c>
      <c r="G3542" s="39" t="s">
        <v>275</v>
      </c>
      <c r="H3542" s="39" t="s">
        <v>2939</v>
      </c>
      <c r="I3542" s="39" t="s">
        <v>99</v>
      </c>
      <c r="J3542" s="44">
        <v>-24</v>
      </c>
      <c r="K3542" s="39" t="s">
        <v>100</v>
      </c>
      <c r="L3542" s="39" t="s">
        <v>60</v>
      </c>
      <c r="M3542" s="39" t="str">
        <f>+VLOOKUP(C3542/1,Map!A:B,2,FALSE)</f>
        <v>Other Revenue - NSF Check Charge</v>
      </c>
      <c r="N3542" s="39" t="str">
        <f>+VLOOKUP(L3542/1,Map!E:G,3,FALSE)</f>
        <v>KY-CENTRAL</v>
      </c>
    </row>
    <row r="3543" spans="1:14" hidden="1">
      <c r="A3543" s="39" t="s">
        <v>95</v>
      </c>
      <c r="B3543" s="39" t="s">
        <v>96</v>
      </c>
      <c r="C3543" s="39" t="s">
        <v>74</v>
      </c>
      <c r="D3543" s="43">
        <v>43269</v>
      </c>
      <c r="E3543" s="39" t="s">
        <v>35</v>
      </c>
      <c r="F3543" s="39" t="s">
        <v>48</v>
      </c>
      <c r="G3543" s="39" t="s">
        <v>275</v>
      </c>
      <c r="H3543" s="39" t="s">
        <v>2940</v>
      </c>
      <c r="I3543" s="39" t="s">
        <v>99</v>
      </c>
      <c r="J3543" s="44">
        <v>-120</v>
      </c>
      <c r="K3543" s="39" t="s">
        <v>100</v>
      </c>
      <c r="L3543" s="39" t="s">
        <v>60</v>
      </c>
      <c r="M3543" s="39" t="str">
        <f>+VLOOKUP(C3543/1,Map!A:B,2,FALSE)</f>
        <v>Other Revenue - NSF Check Charge</v>
      </c>
      <c r="N3543" s="39" t="str">
        <f>+VLOOKUP(L3543/1,Map!E:G,3,FALSE)</f>
        <v>KY-CENTRAL</v>
      </c>
    </row>
    <row r="3544" spans="1:14" hidden="1">
      <c r="A3544" s="39" t="s">
        <v>95</v>
      </c>
      <c r="B3544" s="39" t="s">
        <v>96</v>
      </c>
      <c r="C3544" s="39" t="s">
        <v>74</v>
      </c>
      <c r="D3544" s="43">
        <v>43269</v>
      </c>
      <c r="E3544" s="39" t="s">
        <v>35</v>
      </c>
      <c r="F3544" s="39" t="s">
        <v>48</v>
      </c>
      <c r="G3544" s="39" t="s">
        <v>275</v>
      </c>
      <c r="H3544" s="39" t="s">
        <v>2941</v>
      </c>
      <c r="I3544" s="39" t="s">
        <v>99</v>
      </c>
      <c r="J3544" s="44">
        <v>-48</v>
      </c>
      <c r="K3544" s="39" t="s">
        <v>100</v>
      </c>
      <c r="L3544" s="39" t="s">
        <v>60</v>
      </c>
      <c r="M3544" s="39" t="str">
        <f>+VLOOKUP(C3544/1,Map!A:B,2,FALSE)</f>
        <v>Other Revenue - NSF Check Charge</v>
      </c>
      <c r="N3544" s="39" t="str">
        <f>+VLOOKUP(L3544/1,Map!E:G,3,FALSE)</f>
        <v>KY-CENTRAL</v>
      </c>
    </row>
    <row r="3545" spans="1:14" hidden="1">
      <c r="A3545" s="39" t="s">
        <v>95</v>
      </c>
      <c r="B3545" s="39" t="s">
        <v>96</v>
      </c>
      <c r="C3545" s="39" t="s">
        <v>74</v>
      </c>
      <c r="D3545" s="43">
        <v>43269</v>
      </c>
      <c r="E3545" s="39" t="s">
        <v>35</v>
      </c>
      <c r="F3545" s="39" t="s">
        <v>48</v>
      </c>
      <c r="G3545" s="39" t="s">
        <v>275</v>
      </c>
      <c r="H3545" s="39" t="s">
        <v>2942</v>
      </c>
      <c r="I3545" s="39" t="s">
        <v>99</v>
      </c>
      <c r="J3545" s="44">
        <v>-12</v>
      </c>
      <c r="K3545" s="39" t="s">
        <v>100</v>
      </c>
      <c r="L3545" s="39" t="s">
        <v>60</v>
      </c>
      <c r="M3545" s="39" t="str">
        <f>+VLOOKUP(C3545/1,Map!A:B,2,FALSE)</f>
        <v>Other Revenue - NSF Check Charge</v>
      </c>
      <c r="N3545" s="39" t="str">
        <f>+VLOOKUP(L3545/1,Map!E:G,3,FALSE)</f>
        <v>KY-CENTRAL</v>
      </c>
    </row>
    <row r="3546" spans="1:14" hidden="1">
      <c r="A3546" s="39" t="s">
        <v>95</v>
      </c>
      <c r="B3546" s="39" t="s">
        <v>96</v>
      </c>
      <c r="C3546" s="39" t="s">
        <v>74</v>
      </c>
      <c r="D3546" s="43">
        <v>43269</v>
      </c>
      <c r="E3546" s="39" t="s">
        <v>35</v>
      </c>
      <c r="F3546" s="39" t="s">
        <v>48</v>
      </c>
      <c r="G3546" s="39" t="s">
        <v>275</v>
      </c>
      <c r="H3546" s="39" t="s">
        <v>2943</v>
      </c>
      <c r="I3546" s="39" t="s">
        <v>99</v>
      </c>
      <c r="J3546" s="44">
        <v>-24</v>
      </c>
      <c r="K3546" s="39" t="s">
        <v>100</v>
      </c>
      <c r="L3546" s="39" t="s">
        <v>60</v>
      </c>
      <c r="M3546" s="39" t="str">
        <f>+VLOOKUP(C3546/1,Map!A:B,2,FALSE)</f>
        <v>Other Revenue - NSF Check Charge</v>
      </c>
      <c r="N3546" s="39" t="str">
        <f>+VLOOKUP(L3546/1,Map!E:G,3,FALSE)</f>
        <v>KY-CENTRAL</v>
      </c>
    </row>
    <row r="3547" spans="1:14" hidden="1">
      <c r="A3547" s="39" t="s">
        <v>95</v>
      </c>
      <c r="B3547" s="39" t="s">
        <v>96</v>
      </c>
      <c r="C3547" s="39" t="s">
        <v>74</v>
      </c>
      <c r="D3547" s="43">
        <v>43270</v>
      </c>
      <c r="E3547" s="39" t="s">
        <v>35</v>
      </c>
      <c r="F3547" s="39" t="s">
        <v>48</v>
      </c>
      <c r="G3547" s="39" t="s">
        <v>275</v>
      </c>
      <c r="H3547" s="39" t="s">
        <v>2944</v>
      </c>
      <c r="I3547" s="39" t="s">
        <v>99</v>
      </c>
      <c r="J3547" s="44">
        <v>-12</v>
      </c>
      <c r="K3547" s="39" t="s">
        <v>100</v>
      </c>
      <c r="L3547" s="39" t="s">
        <v>64</v>
      </c>
      <c r="M3547" s="39" t="str">
        <f>+VLOOKUP(C3547/1,Map!A:B,2,FALSE)</f>
        <v>Other Revenue - NSF Check Charge</v>
      </c>
      <c r="N3547" s="39" t="str">
        <f>+VLOOKUP(L3547/1,Map!E:G,3,FALSE)</f>
        <v>KY-NORTH</v>
      </c>
    </row>
    <row r="3548" spans="1:14" hidden="1">
      <c r="A3548" s="39" t="s">
        <v>95</v>
      </c>
      <c r="B3548" s="39" t="s">
        <v>96</v>
      </c>
      <c r="C3548" s="39" t="s">
        <v>74</v>
      </c>
      <c r="D3548" s="43">
        <v>43270</v>
      </c>
      <c r="E3548" s="39" t="s">
        <v>35</v>
      </c>
      <c r="F3548" s="39" t="s">
        <v>48</v>
      </c>
      <c r="G3548" s="39" t="s">
        <v>275</v>
      </c>
      <c r="H3548" s="39" t="s">
        <v>2944</v>
      </c>
      <c r="I3548" s="39" t="s">
        <v>99</v>
      </c>
      <c r="J3548" s="44">
        <v>-36</v>
      </c>
      <c r="K3548" s="39" t="s">
        <v>100</v>
      </c>
      <c r="L3548" s="39" t="s">
        <v>60</v>
      </c>
      <c r="M3548" s="39" t="str">
        <f>+VLOOKUP(C3548/1,Map!A:B,2,FALSE)</f>
        <v>Other Revenue - NSF Check Charge</v>
      </c>
      <c r="N3548" s="39" t="str">
        <f>+VLOOKUP(L3548/1,Map!E:G,3,FALSE)</f>
        <v>KY-CENTRAL</v>
      </c>
    </row>
    <row r="3549" spans="1:14" hidden="1">
      <c r="A3549" s="39" t="s">
        <v>95</v>
      </c>
      <c r="B3549" s="39" t="s">
        <v>96</v>
      </c>
      <c r="C3549" s="39" t="s">
        <v>74</v>
      </c>
      <c r="D3549" s="43">
        <v>43270</v>
      </c>
      <c r="E3549" s="39" t="s">
        <v>35</v>
      </c>
      <c r="F3549" s="39" t="s">
        <v>48</v>
      </c>
      <c r="G3549" s="39" t="s">
        <v>275</v>
      </c>
      <c r="H3549" s="39" t="s">
        <v>2945</v>
      </c>
      <c r="I3549" s="39" t="s">
        <v>99</v>
      </c>
      <c r="J3549" s="44">
        <v>-96</v>
      </c>
      <c r="K3549" s="39" t="s">
        <v>100</v>
      </c>
      <c r="L3549" s="39" t="s">
        <v>60</v>
      </c>
      <c r="M3549" s="39" t="str">
        <f>+VLOOKUP(C3549/1,Map!A:B,2,FALSE)</f>
        <v>Other Revenue - NSF Check Charge</v>
      </c>
      <c r="N3549" s="39" t="str">
        <f>+VLOOKUP(L3549/1,Map!E:G,3,FALSE)</f>
        <v>KY-CENTRAL</v>
      </c>
    </row>
    <row r="3550" spans="1:14" hidden="1">
      <c r="A3550" s="39" t="s">
        <v>95</v>
      </c>
      <c r="B3550" s="39" t="s">
        <v>96</v>
      </c>
      <c r="C3550" s="39" t="s">
        <v>74</v>
      </c>
      <c r="D3550" s="43">
        <v>43271</v>
      </c>
      <c r="E3550" s="39" t="s">
        <v>35</v>
      </c>
      <c r="F3550" s="39" t="s">
        <v>48</v>
      </c>
      <c r="G3550" s="39" t="s">
        <v>275</v>
      </c>
      <c r="H3550" s="39" t="s">
        <v>2946</v>
      </c>
      <c r="I3550" s="39" t="s">
        <v>99</v>
      </c>
      <c r="J3550" s="44">
        <v>-24</v>
      </c>
      <c r="K3550" s="39" t="s">
        <v>100</v>
      </c>
      <c r="L3550" s="39" t="s">
        <v>60</v>
      </c>
      <c r="M3550" s="39" t="str">
        <f>+VLOOKUP(C3550/1,Map!A:B,2,FALSE)</f>
        <v>Other Revenue - NSF Check Charge</v>
      </c>
      <c r="N3550" s="39" t="str">
        <f>+VLOOKUP(L3550/1,Map!E:G,3,FALSE)</f>
        <v>KY-CENTRAL</v>
      </c>
    </row>
    <row r="3551" spans="1:14" hidden="1">
      <c r="A3551" s="39" t="s">
        <v>95</v>
      </c>
      <c r="B3551" s="39" t="s">
        <v>96</v>
      </c>
      <c r="C3551" s="39" t="s">
        <v>74</v>
      </c>
      <c r="D3551" s="43">
        <v>43271</v>
      </c>
      <c r="E3551" s="39" t="s">
        <v>35</v>
      </c>
      <c r="F3551" s="39" t="s">
        <v>48</v>
      </c>
      <c r="G3551" s="39" t="s">
        <v>275</v>
      </c>
      <c r="H3551" s="39" t="s">
        <v>2947</v>
      </c>
      <c r="I3551" s="39" t="s">
        <v>99</v>
      </c>
      <c r="J3551" s="44">
        <v>-36</v>
      </c>
      <c r="K3551" s="39" t="s">
        <v>100</v>
      </c>
      <c r="L3551" s="39" t="s">
        <v>60</v>
      </c>
      <c r="M3551" s="39" t="str">
        <f>+VLOOKUP(C3551/1,Map!A:B,2,FALSE)</f>
        <v>Other Revenue - NSF Check Charge</v>
      </c>
      <c r="N3551" s="39" t="str">
        <f>+VLOOKUP(L3551/1,Map!E:G,3,FALSE)</f>
        <v>KY-CENTRAL</v>
      </c>
    </row>
    <row r="3552" spans="1:14" hidden="1">
      <c r="A3552" s="39" t="s">
        <v>95</v>
      </c>
      <c r="B3552" s="39" t="s">
        <v>96</v>
      </c>
      <c r="C3552" s="39" t="s">
        <v>74</v>
      </c>
      <c r="D3552" s="43">
        <v>43271</v>
      </c>
      <c r="E3552" s="39" t="s">
        <v>35</v>
      </c>
      <c r="F3552" s="39" t="s">
        <v>48</v>
      </c>
      <c r="G3552" s="39" t="s">
        <v>275</v>
      </c>
      <c r="H3552" s="39" t="s">
        <v>2947</v>
      </c>
      <c r="I3552" s="39" t="s">
        <v>99</v>
      </c>
      <c r="J3552" s="44">
        <v>-12</v>
      </c>
      <c r="K3552" s="39" t="s">
        <v>100</v>
      </c>
      <c r="L3552" s="39" t="s">
        <v>64</v>
      </c>
      <c r="M3552" s="39" t="str">
        <f>+VLOOKUP(C3552/1,Map!A:B,2,FALSE)</f>
        <v>Other Revenue - NSF Check Charge</v>
      </c>
      <c r="N3552" s="39" t="str">
        <f>+VLOOKUP(L3552/1,Map!E:G,3,FALSE)</f>
        <v>KY-NORTH</v>
      </c>
    </row>
    <row r="3553" spans="1:14" hidden="1">
      <c r="A3553" s="39" t="s">
        <v>95</v>
      </c>
      <c r="B3553" s="39" t="s">
        <v>96</v>
      </c>
      <c r="C3553" s="39" t="s">
        <v>74</v>
      </c>
      <c r="D3553" s="43">
        <v>43271</v>
      </c>
      <c r="E3553" s="39" t="s">
        <v>35</v>
      </c>
      <c r="F3553" s="39" t="s">
        <v>48</v>
      </c>
      <c r="G3553" s="39" t="s">
        <v>275</v>
      </c>
      <c r="H3553" s="39" t="s">
        <v>2948</v>
      </c>
      <c r="I3553" s="39" t="s">
        <v>99</v>
      </c>
      <c r="J3553" s="44">
        <v>-12</v>
      </c>
      <c r="K3553" s="39" t="s">
        <v>100</v>
      </c>
      <c r="L3553" s="39" t="s">
        <v>60</v>
      </c>
      <c r="M3553" s="39" t="str">
        <f>+VLOOKUP(C3553/1,Map!A:B,2,FALSE)</f>
        <v>Other Revenue - NSF Check Charge</v>
      </c>
      <c r="N3553" s="39" t="str">
        <f>+VLOOKUP(L3553/1,Map!E:G,3,FALSE)</f>
        <v>KY-CENTRAL</v>
      </c>
    </row>
    <row r="3554" spans="1:14" hidden="1">
      <c r="A3554" s="39" t="s">
        <v>95</v>
      </c>
      <c r="B3554" s="39" t="s">
        <v>96</v>
      </c>
      <c r="C3554" s="39" t="s">
        <v>74</v>
      </c>
      <c r="D3554" s="43">
        <v>43272</v>
      </c>
      <c r="E3554" s="39" t="s">
        <v>35</v>
      </c>
      <c r="F3554" s="39" t="s">
        <v>48</v>
      </c>
      <c r="G3554" s="39" t="s">
        <v>275</v>
      </c>
      <c r="H3554" s="39" t="s">
        <v>2949</v>
      </c>
      <c r="I3554" s="39" t="s">
        <v>99</v>
      </c>
      <c r="J3554" s="44">
        <v>-12</v>
      </c>
      <c r="K3554" s="39" t="s">
        <v>100</v>
      </c>
      <c r="L3554" s="39" t="s">
        <v>60</v>
      </c>
      <c r="M3554" s="39" t="str">
        <f>+VLOOKUP(C3554/1,Map!A:B,2,FALSE)</f>
        <v>Other Revenue - NSF Check Charge</v>
      </c>
      <c r="N3554" s="39" t="str">
        <f>+VLOOKUP(L3554/1,Map!E:G,3,FALSE)</f>
        <v>KY-CENTRAL</v>
      </c>
    </row>
    <row r="3555" spans="1:14" hidden="1">
      <c r="A3555" s="39" t="s">
        <v>95</v>
      </c>
      <c r="B3555" s="39" t="s">
        <v>96</v>
      </c>
      <c r="C3555" s="39" t="s">
        <v>74</v>
      </c>
      <c r="D3555" s="43">
        <v>43272</v>
      </c>
      <c r="E3555" s="39" t="s">
        <v>35</v>
      </c>
      <c r="F3555" s="39" t="s">
        <v>48</v>
      </c>
      <c r="G3555" s="39" t="s">
        <v>275</v>
      </c>
      <c r="H3555" s="39" t="s">
        <v>2950</v>
      </c>
      <c r="I3555" s="39" t="s">
        <v>99</v>
      </c>
      <c r="J3555" s="44">
        <v>-48</v>
      </c>
      <c r="K3555" s="39" t="s">
        <v>100</v>
      </c>
      <c r="L3555" s="39" t="s">
        <v>60</v>
      </c>
      <c r="M3555" s="39" t="str">
        <f>+VLOOKUP(C3555/1,Map!A:B,2,FALSE)</f>
        <v>Other Revenue - NSF Check Charge</v>
      </c>
      <c r="N3555" s="39" t="str">
        <f>+VLOOKUP(L3555/1,Map!E:G,3,FALSE)</f>
        <v>KY-CENTRAL</v>
      </c>
    </row>
    <row r="3556" spans="1:14" hidden="1">
      <c r="A3556" s="39" t="s">
        <v>95</v>
      </c>
      <c r="B3556" s="39" t="s">
        <v>96</v>
      </c>
      <c r="C3556" s="39" t="s">
        <v>74</v>
      </c>
      <c r="D3556" s="43">
        <v>43272</v>
      </c>
      <c r="E3556" s="39" t="s">
        <v>35</v>
      </c>
      <c r="F3556" s="39" t="s">
        <v>48</v>
      </c>
      <c r="G3556" s="39" t="s">
        <v>275</v>
      </c>
      <c r="H3556" s="39" t="s">
        <v>2951</v>
      </c>
      <c r="I3556" s="39" t="s">
        <v>99</v>
      </c>
      <c r="J3556" s="44">
        <v>-12</v>
      </c>
      <c r="K3556" s="39" t="s">
        <v>100</v>
      </c>
      <c r="L3556" s="39" t="s">
        <v>60</v>
      </c>
      <c r="M3556" s="39" t="str">
        <f>+VLOOKUP(C3556/1,Map!A:B,2,FALSE)</f>
        <v>Other Revenue - NSF Check Charge</v>
      </c>
      <c r="N3556" s="39" t="str">
        <f>+VLOOKUP(L3556/1,Map!E:G,3,FALSE)</f>
        <v>KY-CENTRAL</v>
      </c>
    </row>
    <row r="3557" spans="1:14" hidden="1">
      <c r="A3557" s="39" t="s">
        <v>95</v>
      </c>
      <c r="B3557" s="39" t="s">
        <v>96</v>
      </c>
      <c r="C3557" s="39" t="s">
        <v>74</v>
      </c>
      <c r="D3557" s="43">
        <v>43272</v>
      </c>
      <c r="E3557" s="39" t="s">
        <v>35</v>
      </c>
      <c r="F3557" s="39" t="s">
        <v>48</v>
      </c>
      <c r="G3557" s="39" t="s">
        <v>275</v>
      </c>
      <c r="H3557" s="39" t="s">
        <v>2952</v>
      </c>
      <c r="I3557" s="39" t="s">
        <v>99</v>
      </c>
      <c r="J3557" s="44">
        <v>-12</v>
      </c>
      <c r="K3557" s="39" t="s">
        <v>100</v>
      </c>
      <c r="L3557" s="39" t="s">
        <v>60</v>
      </c>
      <c r="M3557" s="39" t="str">
        <f>+VLOOKUP(C3557/1,Map!A:B,2,FALSE)</f>
        <v>Other Revenue - NSF Check Charge</v>
      </c>
      <c r="N3557" s="39" t="str">
        <f>+VLOOKUP(L3557/1,Map!E:G,3,FALSE)</f>
        <v>KY-CENTRAL</v>
      </c>
    </row>
    <row r="3558" spans="1:14" hidden="1">
      <c r="A3558" s="39" t="s">
        <v>95</v>
      </c>
      <c r="B3558" s="39" t="s">
        <v>96</v>
      </c>
      <c r="C3558" s="39" t="s">
        <v>74</v>
      </c>
      <c r="D3558" s="43">
        <v>43273</v>
      </c>
      <c r="E3558" s="39" t="s">
        <v>35</v>
      </c>
      <c r="F3558" s="39" t="s">
        <v>48</v>
      </c>
      <c r="G3558" s="39" t="s">
        <v>275</v>
      </c>
      <c r="H3558" s="39" t="s">
        <v>2953</v>
      </c>
      <c r="I3558" s="39" t="s">
        <v>99</v>
      </c>
      <c r="J3558" s="44">
        <v>-36</v>
      </c>
      <c r="K3558" s="39" t="s">
        <v>100</v>
      </c>
      <c r="L3558" s="39" t="s">
        <v>60</v>
      </c>
      <c r="M3558" s="39" t="str">
        <f>+VLOOKUP(C3558/1,Map!A:B,2,FALSE)</f>
        <v>Other Revenue - NSF Check Charge</v>
      </c>
      <c r="N3558" s="39" t="str">
        <f>+VLOOKUP(L3558/1,Map!E:G,3,FALSE)</f>
        <v>KY-CENTRAL</v>
      </c>
    </row>
    <row r="3559" spans="1:14" hidden="1">
      <c r="A3559" s="39" t="s">
        <v>95</v>
      </c>
      <c r="B3559" s="39" t="s">
        <v>96</v>
      </c>
      <c r="C3559" s="39" t="s">
        <v>74</v>
      </c>
      <c r="D3559" s="43">
        <v>43273</v>
      </c>
      <c r="E3559" s="39" t="s">
        <v>35</v>
      </c>
      <c r="F3559" s="39" t="s">
        <v>48</v>
      </c>
      <c r="G3559" s="39" t="s">
        <v>275</v>
      </c>
      <c r="H3559" s="39" t="s">
        <v>2954</v>
      </c>
      <c r="I3559" s="39" t="s">
        <v>99</v>
      </c>
      <c r="J3559" s="44">
        <v>-60</v>
      </c>
      <c r="K3559" s="39" t="s">
        <v>100</v>
      </c>
      <c r="L3559" s="39" t="s">
        <v>60</v>
      </c>
      <c r="M3559" s="39" t="str">
        <f>+VLOOKUP(C3559/1,Map!A:B,2,FALSE)</f>
        <v>Other Revenue - NSF Check Charge</v>
      </c>
      <c r="N3559" s="39" t="str">
        <f>+VLOOKUP(L3559/1,Map!E:G,3,FALSE)</f>
        <v>KY-CENTRAL</v>
      </c>
    </row>
    <row r="3560" spans="1:14" hidden="1">
      <c r="A3560" s="39" t="s">
        <v>95</v>
      </c>
      <c r="B3560" s="39" t="s">
        <v>96</v>
      </c>
      <c r="C3560" s="39" t="s">
        <v>74</v>
      </c>
      <c r="D3560" s="43">
        <v>43273</v>
      </c>
      <c r="E3560" s="39" t="s">
        <v>35</v>
      </c>
      <c r="F3560" s="39" t="s">
        <v>48</v>
      </c>
      <c r="G3560" s="39" t="s">
        <v>275</v>
      </c>
      <c r="H3560" s="39" t="s">
        <v>2955</v>
      </c>
      <c r="I3560" s="39" t="s">
        <v>99</v>
      </c>
      <c r="J3560" s="44">
        <v>-24</v>
      </c>
      <c r="K3560" s="39" t="s">
        <v>100</v>
      </c>
      <c r="L3560" s="39" t="s">
        <v>60</v>
      </c>
      <c r="M3560" s="39" t="str">
        <f>+VLOOKUP(C3560/1,Map!A:B,2,FALSE)</f>
        <v>Other Revenue - NSF Check Charge</v>
      </c>
      <c r="N3560" s="39" t="str">
        <f>+VLOOKUP(L3560/1,Map!E:G,3,FALSE)</f>
        <v>KY-CENTRAL</v>
      </c>
    </row>
    <row r="3561" spans="1:14" hidden="1">
      <c r="A3561" s="39" t="s">
        <v>95</v>
      </c>
      <c r="B3561" s="39" t="s">
        <v>96</v>
      </c>
      <c r="C3561" s="39" t="s">
        <v>74</v>
      </c>
      <c r="D3561" s="43">
        <v>43273</v>
      </c>
      <c r="E3561" s="39" t="s">
        <v>35</v>
      </c>
      <c r="F3561" s="39" t="s">
        <v>48</v>
      </c>
      <c r="G3561" s="39" t="s">
        <v>275</v>
      </c>
      <c r="H3561" s="39" t="s">
        <v>2956</v>
      </c>
      <c r="I3561" s="39" t="s">
        <v>99</v>
      </c>
      <c r="J3561" s="44">
        <v>-36</v>
      </c>
      <c r="K3561" s="39" t="s">
        <v>100</v>
      </c>
      <c r="L3561" s="39" t="s">
        <v>60</v>
      </c>
      <c r="M3561" s="39" t="str">
        <f>+VLOOKUP(C3561/1,Map!A:B,2,FALSE)</f>
        <v>Other Revenue - NSF Check Charge</v>
      </c>
      <c r="N3561" s="39" t="str">
        <f>+VLOOKUP(L3561/1,Map!E:G,3,FALSE)</f>
        <v>KY-CENTRAL</v>
      </c>
    </row>
    <row r="3562" spans="1:14" hidden="1">
      <c r="A3562" s="39" t="s">
        <v>95</v>
      </c>
      <c r="B3562" s="39" t="s">
        <v>96</v>
      </c>
      <c r="C3562" s="39" t="s">
        <v>74</v>
      </c>
      <c r="D3562" s="43">
        <v>43276</v>
      </c>
      <c r="E3562" s="39" t="s">
        <v>35</v>
      </c>
      <c r="F3562" s="39" t="s">
        <v>48</v>
      </c>
      <c r="G3562" s="39" t="s">
        <v>275</v>
      </c>
      <c r="H3562" s="39" t="s">
        <v>2957</v>
      </c>
      <c r="I3562" s="39" t="s">
        <v>99</v>
      </c>
      <c r="J3562" s="44">
        <v>-12</v>
      </c>
      <c r="K3562" s="39" t="s">
        <v>100</v>
      </c>
      <c r="L3562" s="39" t="s">
        <v>60</v>
      </c>
      <c r="M3562" s="39" t="str">
        <f>+VLOOKUP(C3562/1,Map!A:B,2,FALSE)</f>
        <v>Other Revenue - NSF Check Charge</v>
      </c>
      <c r="N3562" s="39" t="str">
        <f>+VLOOKUP(L3562/1,Map!E:G,3,FALSE)</f>
        <v>KY-CENTRAL</v>
      </c>
    </row>
    <row r="3563" spans="1:14" hidden="1">
      <c r="A3563" s="39" t="s">
        <v>95</v>
      </c>
      <c r="B3563" s="39" t="s">
        <v>96</v>
      </c>
      <c r="C3563" s="39" t="s">
        <v>74</v>
      </c>
      <c r="D3563" s="43">
        <v>43276</v>
      </c>
      <c r="E3563" s="39" t="s">
        <v>35</v>
      </c>
      <c r="F3563" s="39" t="s">
        <v>48</v>
      </c>
      <c r="G3563" s="39" t="s">
        <v>275</v>
      </c>
      <c r="H3563" s="39" t="s">
        <v>2958</v>
      </c>
      <c r="I3563" s="39" t="s">
        <v>99</v>
      </c>
      <c r="J3563" s="44">
        <v>-12</v>
      </c>
      <c r="K3563" s="39" t="s">
        <v>100</v>
      </c>
      <c r="L3563" s="39" t="s">
        <v>60</v>
      </c>
      <c r="M3563" s="39" t="str">
        <f>+VLOOKUP(C3563/1,Map!A:B,2,FALSE)</f>
        <v>Other Revenue - NSF Check Charge</v>
      </c>
      <c r="N3563" s="39" t="str">
        <f>+VLOOKUP(L3563/1,Map!E:G,3,FALSE)</f>
        <v>KY-CENTRAL</v>
      </c>
    </row>
    <row r="3564" spans="1:14" hidden="1">
      <c r="A3564" s="39" t="s">
        <v>95</v>
      </c>
      <c r="B3564" s="39" t="s">
        <v>96</v>
      </c>
      <c r="C3564" s="39" t="s">
        <v>74</v>
      </c>
      <c r="D3564" s="43">
        <v>43276</v>
      </c>
      <c r="E3564" s="39" t="s">
        <v>35</v>
      </c>
      <c r="F3564" s="39" t="s">
        <v>48</v>
      </c>
      <c r="G3564" s="39" t="s">
        <v>275</v>
      </c>
      <c r="H3564" s="39" t="s">
        <v>2959</v>
      </c>
      <c r="I3564" s="39" t="s">
        <v>99</v>
      </c>
      <c r="J3564" s="44">
        <v>-12</v>
      </c>
      <c r="K3564" s="39" t="s">
        <v>100</v>
      </c>
      <c r="L3564" s="39" t="s">
        <v>60</v>
      </c>
      <c r="M3564" s="39" t="str">
        <f>+VLOOKUP(C3564/1,Map!A:B,2,FALSE)</f>
        <v>Other Revenue - NSF Check Charge</v>
      </c>
      <c r="N3564" s="39" t="str">
        <f>+VLOOKUP(L3564/1,Map!E:G,3,FALSE)</f>
        <v>KY-CENTRAL</v>
      </c>
    </row>
    <row r="3565" spans="1:14" hidden="1">
      <c r="A3565" s="39" t="s">
        <v>95</v>
      </c>
      <c r="B3565" s="39" t="s">
        <v>96</v>
      </c>
      <c r="C3565" s="39" t="s">
        <v>74</v>
      </c>
      <c r="D3565" s="43">
        <v>43277</v>
      </c>
      <c r="E3565" s="39" t="s">
        <v>35</v>
      </c>
      <c r="F3565" s="39" t="s">
        <v>48</v>
      </c>
      <c r="G3565" s="39" t="s">
        <v>275</v>
      </c>
      <c r="H3565" s="39" t="s">
        <v>2960</v>
      </c>
      <c r="I3565" s="39" t="s">
        <v>99</v>
      </c>
      <c r="J3565" s="44">
        <v>-12</v>
      </c>
      <c r="K3565" s="39" t="s">
        <v>100</v>
      </c>
      <c r="L3565" s="39" t="s">
        <v>60</v>
      </c>
      <c r="M3565" s="39" t="str">
        <f>+VLOOKUP(C3565/1,Map!A:B,2,FALSE)</f>
        <v>Other Revenue - NSF Check Charge</v>
      </c>
      <c r="N3565" s="39" t="str">
        <f>+VLOOKUP(L3565/1,Map!E:G,3,FALSE)</f>
        <v>KY-CENTRAL</v>
      </c>
    </row>
    <row r="3566" spans="1:14" hidden="1">
      <c r="A3566" s="39" t="s">
        <v>95</v>
      </c>
      <c r="B3566" s="39" t="s">
        <v>96</v>
      </c>
      <c r="C3566" s="39" t="s">
        <v>74</v>
      </c>
      <c r="D3566" s="43">
        <v>43277</v>
      </c>
      <c r="E3566" s="39" t="s">
        <v>35</v>
      </c>
      <c r="F3566" s="39" t="s">
        <v>48</v>
      </c>
      <c r="G3566" s="39" t="s">
        <v>275</v>
      </c>
      <c r="H3566" s="39" t="s">
        <v>2961</v>
      </c>
      <c r="I3566" s="39" t="s">
        <v>99</v>
      </c>
      <c r="J3566" s="44">
        <v>-12</v>
      </c>
      <c r="K3566" s="39" t="s">
        <v>100</v>
      </c>
      <c r="L3566" s="39" t="s">
        <v>64</v>
      </c>
      <c r="M3566" s="39" t="str">
        <f>+VLOOKUP(C3566/1,Map!A:B,2,FALSE)</f>
        <v>Other Revenue - NSF Check Charge</v>
      </c>
      <c r="N3566" s="39" t="str">
        <f>+VLOOKUP(L3566/1,Map!E:G,3,FALSE)</f>
        <v>KY-NORTH</v>
      </c>
    </row>
    <row r="3567" spans="1:14" hidden="1">
      <c r="A3567" s="39" t="s">
        <v>95</v>
      </c>
      <c r="B3567" s="39" t="s">
        <v>96</v>
      </c>
      <c r="C3567" s="39" t="s">
        <v>74</v>
      </c>
      <c r="D3567" s="43">
        <v>43277</v>
      </c>
      <c r="E3567" s="39" t="s">
        <v>35</v>
      </c>
      <c r="F3567" s="39" t="s">
        <v>48</v>
      </c>
      <c r="G3567" s="39" t="s">
        <v>275</v>
      </c>
      <c r="H3567" s="39" t="s">
        <v>2961</v>
      </c>
      <c r="I3567" s="39" t="s">
        <v>99</v>
      </c>
      <c r="J3567" s="44">
        <v>-60</v>
      </c>
      <c r="K3567" s="39" t="s">
        <v>100</v>
      </c>
      <c r="L3567" s="39" t="s">
        <v>60</v>
      </c>
      <c r="M3567" s="39" t="str">
        <f>+VLOOKUP(C3567/1,Map!A:B,2,FALSE)</f>
        <v>Other Revenue - NSF Check Charge</v>
      </c>
      <c r="N3567" s="39" t="str">
        <f>+VLOOKUP(L3567/1,Map!E:G,3,FALSE)</f>
        <v>KY-CENTRAL</v>
      </c>
    </row>
    <row r="3568" spans="1:14" hidden="1">
      <c r="A3568" s="39" t="s">
        <v>95</v>
      </c>
      <c r="B3568" s="39" t="s">
        <v>96</v>
      </c>
      <c r="C3568" s="39" t="s">
        <v>74</v>
      </c>
      <c r="D3568" s="43">
        <v>43277</v>
      </c>
      <c r="E3568" s="39" t="s">
        <v>35</v>
      </c>
      <c r="F3568" s="39" t="s">
        <v>48</v>
      </c>
      <c r="G3568" s="39" t="s">
        <v>275</v>
      </c>
      <c r="H3568" s="39" t="s">
        <v>2962</v>
      </c>
      <c r="I3568" s="39" t="s">
        <v>99</v>
      </c>
      <c r="J3568" s="44">
        <v>-60</v>
      </c>
      <c r="K3568" s="39" t="s">
        <v>100</v>
      </c>
      <c r="L3568" s="39" t="s">
        <v>60</v>
      </c>
      <c r="M3568" s="39" t="str">
        <f>+VLOOKUP(C3568/1,Map!A:B,2,FALSE)</f>
        <v>Other Revenue - NSF Check Charge</v>
      </c>
      <c r="N3568" s="39" t="str">
        <f>+VLOOKUP(L3568/1,Map!E:G,3,FALSE)</f>
        <v>KY-CENTRAL</v>
      </c>
    </row>
    <row r="3569" spans="1:14" hidden="1">
      <c r="A3569" s="39" t="s">
        <v>95</v>
      </c>
      <c r="B3569" s="39" t="s">
        <v>96</v>
      </c>
      <c r="C3569" s="39" t="s">
        <v>74</v>
      </c>
      <c r="D3569" s="43">
        <v>43277</v>
      </c>
      <c r="E3569" s="39" t="s">
        <v>35</v>
      </c>
      <c r="F3569" s="39" t="s">
        <v>48</v>
      </c>
      <c r="G3569" s="39" t="s">
        <v>275</v>
      </c>
      <c r="H3569" s="39" t="s">
        <v>2963</v>
      </c>
      <c r="I3569" s="39" t="s">
        <v>99</v>
      </c>
      <c r="J3569" s="44">
        <v>-60</v>
      </c>
      <c r="K3569" s="39" t="s">
        <v>100</v>
      </c>
      <c r="L3569" s="39" t="s">
        <v>60</v>
      </c>
      <c r="M3569" s="39" t="str">
        <f>+VLOOKUP(C3569/1,Map!A:B,2,FALSE)</f>
        <v>Other Revenue - NSF Check Charge</v>
      </c>
      <c r="N3569" s="39" t="str">
        <f>+VLOOKUP(L3569/1,Map!E:G,3,FALSE)</f>
        <v>KY-CENTRAL</v>
      </c>
    </row>
    <row r="3570" spans="1:14" hidden="1">
      <c r="A3570" s="39" t="s">
        <v>95</v>
      </c>
      <c r="B3570" s="39" t="s">
        <v>96</v>
      </c>
      <c r="C3570" s="39" t="s">
        <v>74</v>
      </c>
      <c r="D3570" s="43">
        <v>43277</v>
      </c>
      <c r="E3570" s="39" t="s">
        <v>35</v>
      </c>
      <c r="F3570" s="39" t="s">
        <v>48</v>
      </c>
      <c r="G3570" s="39" t="s">
        <v>275</v>
      </c>
      <c r="H3570" s="39" t="s">
        <v>2964</v>
      </c>
      <c r="I3570" s="39" t="s">
        <v>99</v>
      </c>
      <c r="J3570" s="44">
        <v>-48</v>
      </c>
      <c r="K3570" s="39" t="s">
        <v>100</v>
      </c>
      <c r="L3570" s="39" t="s">
        <v>60</v>
      </c>
      <c r="M3570" s="39" t="str">
        <f>+VLOOKUP(C3570/1,Map!A:B,2,FALSE)</f>
        <v>Other Revenue - NSF Check Charge</v>
      </c>
      <c r="N3570" s="39" t="str">
        <f>+VLOOKUP(L3570/1,Map!E:G,3,FALSE)</f>
        <v>KY-CENTRAL</v>
      </c>
    </row>
    <row r="3571" spans="1:14" hidden="1">
      <c r="A3571" s="39" t="s">
        <v>95</v>
      </c>
      <c r="B3571" s="39" t="s">
        <v>96</v>
      </c>
      <c r="C3571" s="39" t="s">
        <v>74</v>
      </c>
      <c r="D3571" s="43">
        <v>43277</v>
      </c>
      <c r="E3571" s="39" t="s">
        <v>35</v>
      </c>
      <c r="F3571" s="39" t="s">
        <v>48</v>
      </c>
      <c r="G3571" s="39" t="s">
        <v>275</v>
      </c>
      <c r="H3571" s="39" t="s">
        <v>2965</v>
      </c>
      <c r="I3571" s="39" t="s">
        <v>99</v>
      </c>
      <c r="J3571" s="44">
        <v>-84</v>
      </c>
      <c r="K3571" s="39" t="s">
        <v>100</v>
      </c>
      <c r="L3571" s="39" t="s">
        <v>60</v>
      </c>
      <c r="M3571" s="39" t="str">
        <f>+VLOOKUP(C3571/1,Map!A:B,2,FALSE)</f>
        <v>Other Revenue - NSF Check Charge</v>
      </c>
      <c r="N3571" s="39" t="str">
        <f>+VLOOKUP(L3571/1,Map!E:G,3,FALSE)</f>
        <v>KY-CENTRAL</v>
      </c>
    </row>
    <row r="3572" spans="1:14" hidden="1">
      <c r="A3572" s="39" t="s">
        <v>95</v>
      </c>
      <c r="B3572" s="39" t="s">
        <v>96</v>
      </c>
      <c r="C3572" s="39" t="s">
        <v>74</v>
      </c>
      <c r="D3572" s="43">
        <v>43278</v>
      </c>
      <c r="E3572" s="39" t="s">
        <v>35</v>
      </c>
      <c r="F3572" s="39" t="s">
        <v>48</v>
      </c>
      <c r="G3572" s="39" t="s">
        <v>275</v>
      </c>
      <c r="H3572" s="39" t="s">
        <v>2966</v>
      </c>
      <c r="I3572" s="39" t="s">
        <v>99</v>
      </c>
      <c r="J3572" s="44">
        <v>-60</v>
      </c>
      <c r="K3572" s="39" t="s">
        <v>100</v>
      </c>
      <c r="L3572" s="39" t="s">
        <v>60</v>
      </c>
      <c r="M3572" s="39" t="str">
        <f>+VLOOKUP(C3572/1,Map!A:B,2,FALSE)</f>
        <v>Other Revenue - NSF Check Charge</v>
      </c>
      <c r="N3572" s="39" t="str">
        <f>+VLOOKUP(L3572/1,Map!E:G,3,FALSE)</f>
        <v>KY-CENTRAL</v>
      </c>
    </row>
    <row r="3573" spans="1:14" hidden="1">
      <c r="A3573" s="39" t="s">
        <v>95</v>
      </c>
      <c r="B3573" s="39" t="s">
        <v>96</v>
      </c>
      <c r="C3573" s="39" t="s">
        <v>74</v>
      </c>
      <c r="D3573" s="43">
        <v>43278</v>
      </c>
      <c r="E3573" s="39" t="s">
        <v>35</v>
      </c>
      <c r="F3573" s="39" t="s">
        <v>48</v>
      </c>
      <c r="G3573" s="39" t="s">
        <v>275</v>
      </c>
      <c r="H3573" s="39" t="s">
        <v>2967</v>
      </c>
      <c r="I3573" s="39" t="s">
        <v>99</v>
      </c>
      <c r="J3573" s="44">
        <v>-12</v>
      </c>
      <c r="K3573" s="39" t="s">
        <v>100</v>
      </c>
      <c r="L3573" s="39" t="s">
        <v>60</v>
      </c>
      <c r="M3573" s="39" t="str">
        <f>+VLOOKUP(C3573/1,Map!A:B,2,FALSE)</f>
        <v>Other Revenue - NSF Check Charge</v>
      </c>
      <c r="N3573" s="39" t="str">
        <f>+VLOOKUP(L3573/1,Map!E:G,3,FALSE)</f>
        <v>KY-CENTRAL</v>
      </c>
    </row>
    <row r="3574" spans="1:14" hidden="1">
      <c r="A3574" s="39" t="s">
        <v>95</v>
      </c>
      <c r="B3574" s="39" t="s">
        <v>96</v>
      </c>
      <c r="C3574" s="39" t="s">
        <v>74</v>
      </c>
      <c r="D3574" s="43">
        <v>43278</v>
      </c>
      <c r="E3574" s="39" t="s">
        <v>35</v>
      </c>
      <c r="F3574" s="39" t="s">
        <v>48</v>
      </c>
      <c r="G3574" s="39" t="s">
        <v>275</v>
      </c>
      <c r="H3574" s="39" t="s">
        <v>2968</v>
      </c>
      <c r="I3574" s="39" t="s">
        <v>99</v>
      </c>
      <c r="J3574" s="44">
        <v>-48</v>
      </c>
      <c r="K3574" s="39" t="s">
        <v>100</v>
      </c>
      <c r="L3574" s="39" t="s">
        <v>60</v>
      </c>
      <c r="M3574" s="39" t="str">
        <f>+VLOOKUP(C3574/1,Map!A:B,2,FALSE)</f>
        <v>Other Revenue - NSF Check Charge</v>
      </c>
      <c r="N3574" s="39" t="str">
        <f>+VLOOKUP(L3574/1,Map!E:G,3,FALSE)</f>
        <v>KY-CENTRAL</v>
      </c>
    </row>
    <row r="3575" spans="1:14" hidden="1">
      <c r="A3575" s="39" t="s">
        <v>95</v>
      </c>
      <c r="B3575" s="39" t="s">
        <v>96</v>
      </c>
      <c r="C3575" s="39" t="s">
        <v>74</v>
      </c>
      <c r="D3575" s="43">
        <v>43278</v>
      </c>
      <c r="E3575" s="39" t="s">
        <v>35</v>
      </c>
      <c r="F3575" s="39" t="s">
        <v>48</v>
      </c>
      <c r="G3575" s="39" t="s">
        <v>275</v>
      </c>
      <c r="H3575" s="39" t="s">
        <v>2969</v>
      </c>
      <c r="I3575" s="39" t="s">
        <v>99</v>
      </c>
      <c r="J3575" s="44">
        <v>-12</v>
      </c>
      <c r="K3575" s="39" t="s">
        <v>100</v>
      </c>
      <c r="L3575" s="39" t="s">
        <v>60</v>
      </c>
      <c r="M3575" s="39" t="str">
        <f>+VLOOKUP(C3575/1,Map!A:B,2,FALSE)</f>
        <v>Other Revenue - NSF Check Charge</v>
      </c>
      <c r="N3575" s="39" t="str">
        <f>+VLOOKUP(L3575/1,Map!E:G,3,FALSE)</f>
        <v>KY-CENTRAL</v>
      </c>
    </row>
    <row r="3576" spans="1:14" hidden="1">
      <c r="A3576" s="39" t="s">
        <v>95</v>
      </c>
      <c r="B3576" s="39" t="s">
        <v>96</v>
      </c>
      <c r="C3576" s="39" t="s">
        <v>74</v>
      </c>
      <c r="D3576" s="43">
        <v>43279</v>
      </c>
      <c r="E3576" s="39" t="s">
        <v>35</v>
      </c>
      <c r="F3576" s="39" t="s">
        <v>48</v>
      </c>
      <c r="G3576" s="39" t="s">
        <v>275</v>
      </c>
      <c r="H3576" s="39" t="s">
        <v>2970</v>
      </c>
      <c r="I3576" s="39" t="s">
        <v>99</v>
      </c>
      <c r="J3576" s="44">
        <v>-36</v>
      </c>
      <c r="K3576" s="39" t="s">
        <v>100</v>
      </c>
      <c r="L3576" s="39" t="s">
        <v>60</v>
      </c>
      <c r="M3576" s="39" t="str">
        <f>+VLOOKUP(C3576/1,Map!A:B,2,FALSE)</f>
        <v>Other Revenue - NSF Check Charge</v>
      </c>
      <c r="N3576" s="39" t="str">
        <f>+VLOOKUP(L3576/1,Map!E:G,3,FALSE)</f>
        <v>KY-CENTRAL</v>
      </c>
    </row>
    <row r="3577" spans="1:14" hidden="1">
      <c r="A3577" s="39" t="s">
        <v>95</v>
      </c>
      <c r="B3577" s="39" t="s">
        <v>96</v>
      </c>
      <c r="C3577" s="39" t="s">
        <v>74</v>
      </c>
      <c r="D3577" s="43">
        <v>43279</v>
      </c>
      <c r="E3577" s="39" t="s">
        <v>35</v>
      </c>
      <c r="F3577" s="39" t="s">
        <v>48</v>
      </c>
      <c r="G3577" s="39" t="s">
        <v>275</v>
      </c>
      <c r="H3577" s="39" t="s">
        <v>2971</v>
      </c>
      <c r="I3577" s="39" t="s">
        <v>99</v>
      </c>
      <c r="J3577" s="44">
        <v>-24</v>
      </c>
      <c r="K3577" s="39" t="s">
        <v>100</v>
      </c>
      <c r="L3577" s="39" t="s">
        <v>60</v>
      </c>
      <c r="M3577" s="39" t="str">
        <f>+VLOOKUP(C3577/1,Map!A:B,2,FALSE)</f>
        <v>Other Revenue - NSF Check Charge</v>
      </c>
      <c r="N3577" s="39" t="str">
        <f>+VLOOKUP(L3577/1,Map!E:G,3,FALSE)</f>
        <v>KY-CENTRAL</v>
      </c>
    </row>
    <row r="3578" spans="1:14" hidden="1">
      <c r="A3578" s="39" t="s">
        <v>95</v>
      </c>
      <c r="B3578" s="39" t="s">
        <v>96</v>
      </c>
      <c r="C3578" s="39" t="s">
        <v>74</v>
      </c>
      <c r="D3578" s="43">
        <v>43280</v>
      </c>
      <c r="E3578" s="39" t="s">
        <v>35</v>
      </c>
      <c r="F3578" s="39" t="s">
        <v>48</v>
      </c>
      <c r="G3578" s="39" t="s">
        <v>275</v>
      </c>
      <c r="H3578" s="39" t="s">
        <v>2972</v>
      </c>
      <c r="I3578" s="39" t="s">
        <v>99</v>
      </c>
      <c r="J3578" s="44">
        <v>-36</v>
      </c>
      <c r="K3578" s="39" t="s">
        <v>100</v>
      </c>
      <c r="L3578" s="39" t="s">
        <v>60</v>
      </c>
      <c r="M3578" s="39" t="str">
        <f>+VLOOKUP(C3578/1,Map!A:B,2,FALSE)</f>
        <v>Other Revenue - NSF Check Charge</v>
      </c>
      <c r="N3578" s="39" t="str">
        <f>+VLOOKUP(L3578/1,Map!E:G,3,FALSE)</f>
        <v>KY-CENTRAL</v>
      </c>
    </row>
    <row r="3579" spans="1:14" hidden="1">
      <c r="A3579" s="39" t="s">
        <v>95</v>
      </c>
      <c r="B3579" s="39" t="s">
        <v>96</v>
      </c>
      <c r="C3579" s="39" t="s">
        <v>74</v>
      </c>
      <c r="D3579" s="43">
        <v>43280</v>
      </c>
      <c r="E3579" s="39" t="s">
        <v>35</v>
      </c>
      <c r="F3579" s="39" t="s">
        <v>48</v>
      </c>
      <c r="G3579" s="39" t="s">
        <v>275</v>
      </c>
      <c r="H3579" s="39" t="s">
        <v>2973</v>
      </c>
      <c r="I3579" s="39" t="s">
        <v>99</v>
      </c>
      <c r="J3579" s="44">
        <v>-12</v>
      </c>
      <c r="K3579" s="39" t="s">
        <v>100</v>
      </c>
      <c r="L3579" s="39" t="s">
        <v>58</v>
      </c>
      <c r="M3579" s="39" t="str">
        <f>+VLOOKUP(C3579/1,Map!A:B,2,FALSE)</f>
        <v>Other Revenue - NSF Check Charge</v>
      </c>
      <c r="N3579" s="39" t="str">
        <f>+VLOOKUP(L3579/1,Map!E:G,3,FALSE)</f>
        <v>KY-CORPORATE</v>
      </c>
    </row>
    <row r="3580" spans="1:14" hidden="1">
      <c r="A3580" s="39" t="s">
        <v>95</v>
      </c>
      <c r="B3580" s="39" t="s">
        <v>96</v>
      </c>
      <c r="C3580" s="39" t="s">
        <v>74</v>
      </c>
      <c r="D3580" s="43">
        <v>43280</v>
      </c>
      <c r="E3580" s="39" t="s">
        <v>35</v>
      </c>
      <c r="F3580" s="39" t="s">
        <v>48</v>
      </c>
      <c r="G3580" s="39" t="s">
        <v>275</v>
      </c>
      <c r="H3580" s="39" t="s">
        <v>2973</v>
      </c>
      <c r="I3580" s="39" t="s">
        <v>99</v>
      </c>
      <c r="J3580" s="44">
        <v>-72</v>
      </c>
      <c r="K3580" s="39" t="s">
        <v>100</v>
      </c>
      <c r="L3580" s="39" t="s">
        <v>60</v>
      </c>
      <c r="M3580" s="39" t="str">
        <f>+VLOOKUP(C3580/1,Map!A:B,2,FALSE)</f>
        <v>Other Revenue - NSF Check Charge</v>
      </c>
      <c r="N3580" s="39" t="str">
        <f>+VLOOKUP(L3580/1,Map!E:G,3,FALSE)</f>
        <v>KY-CENTRAL</v>
      </c>
    </row>
    <row r="3581" spans="1:14" hidden="1">
      <c r="A3581" s="39" t="s">
        <v>95</v>
      </c>
      <c r="B3581" s="39" t="s">
        <v>96</v>
      </c>
      <c r="C3581" s="39" t="s">
        <v>74</v>
      </c>
      <c r="D3581" s="43">
        <v>43280</v>
      </c>
      <c r="E3581" s="39" t="s">
        <v>35</v>
      </c>
      <c r="F3581" s="39" t="s">
        <v>48</v>
      </c>
      <c r="G3581" s="39" t="s">
        <v>275</v>
      </c>
      <c r="H3581" s="39" t="s">
        <v>2974</v>
      </c>
      <c r="I3581" s="39" t="s">
        <v>99</v>
      </c>
      <c r="J3581" s="44">
        <v>-12</v>
      </c>
      <c r="K3581" s="39" t="s">
        <v>100</v>
      </c>
      <c r="L3581" s="39" t="s">
        <v>60</v>
      </c>
      <c r="M3581" s="39" t="str">
        <f>+VLOOKUP(C3581/1,Map!A:B,2,FALSE)</f>
        <v>Other Revenue - NSF Check Charge</v>
      </c>
      <c r="N3581" s="39" t="str">
        <f>+VLOOKUP(L3581/1,Map!E:G,3,FALSE)</f>
        <v>KY-CENTRAL</v>
      </c>
    </row>
    <row r="3582" spans="1:14" hidden="1">
      <c r="A3582" s="39" t="s">
        <v>95</v>
      </c>
      <c r="B3582" s="39" t="s">
        <v>96</v>
      </c>
      <c r="C3582" s="39" t="s">
        <v>74</v>
      </c>
      <c r="D3582" s="43">
        <v>43280</v>
      </c>
      <c r="E3582" s="39" t="s">
        <v>35</v>
      </c>
      <c r="F3582" s="39" t="s">
        <v>48</v>
      </c>
      <c r="G3582" s="39" t="s">
        <v>275</v>
      </c>
      <c r="H3582" s="39" t="s">
        <v>2975</v>
      </c>
      <c r="I3582" s="39" t="s">
        <v>99</v>
      </c>
      <c r="J3582" s="44">
        <v>-12</v>
      </c>
      <c r="K3582" s="39" t="s">
        <v>100</v>
      </c>
      <c r="L3582" s="39" t="s">
        <v>60</v>
      </c>
      <c r="M3582" s="39" t="str">
        <f>+VLOOKUP(C3582/1,Map!A:B,2,FALSE)</f>
        <v>Other Revenue - NSF Check Charge</v>
      </c>
      <c r="N3582" s="39" t="str">
        <f>+VLOOKUP(L3582/1,Map!E:G,3,FALSE)</f>
        <v>KY-CENTRAL</v>
      </c>
    </row>
    <row r="3583" spans="1:14" hidden="1">
      <c r="A3583" s="39" t="s">
        <v>95</v>
      </c>
      <c r="B3583" s="39" t="s">
        <v>96</v>
      </c>
      <c r="C3583" s="39" t="s">
        <v>74</v>
      </c>
      <c r="D3583" s="43">
        <v>43280</v>
      </c>
      <c r="E3583" s="39" t="s">
        <v>35</v>
      </c>
      <c r="F3583" s="39" t="s">
        <v>48</v>
      </c>
      <c r="G3583" s="39" t="s">
        <v>275</v>
      </c>
      <c r="H3583" s="39" t="s">
        <v>2976</v>
      </c>
      <c r="I3583" s="39" t="s">
        <v>99</v>
      </c>
      <c r="J3583" s="44">
        <v>-48</v>
      </c>
      <c r="K3583" s="39" t="s">
        <v>100</v>
      </c>
      <c r="L3583" s="39" t="s">
        <v>60</v>
      </c>
      <c r="M3583" s="39" t="str">
        <f>+VLOOKUP(C3583/1,Map!A:B,2,FALSE)</f>
        <v>Other Revenue - NSF Check Charge</v>
      </c>
      <c r="N3583" s="39" t="str">
        <f>+VLOOKUP(L3583/1,Map!E:G,3,FALSE)</f>
        <v>KY-CENTRAL</v>
      </c>
    </row>
    <row r="3584" spans="1:14" hidden="1">
      <c r="A3584" s="39" t="s">
        <v>95</v>
      </c>
      <c r="B3584" s="39" t="s">
        <v>96</v>
      </c>
      <c r="C3584" s="39" t="s">
        <v>74</v>
      </c>
      <c r="D3584" s="43">
        <v>43283</v>
      </c>
      <c r="E3584" s="39" t="s">
        <v>35</v>
      </c>
      <c r="F3584" s="39" t="s">
        <v>49</v>
      </c>
      <c r="G3584" s="39" t="s">
        <v>275</v>
      </c>
      <c r="H3584" s="39" t="s">
        <v>2977</v>
      </c>
      <c r="I3584" s="39" t="s">
        <v>99</v>
      </c>
      <c r="J3584" s="44">
        <v>-12</v>
      </c>
      <c r="K3584" s="39" t="s">
        <v>100</v>
      </c>
      <c r="L3584" s="39" t="s">
        <v>60</v>
      </c>
      <c r="M3584" s="39" t="str">
        <f>+VLOOKUP(C3584/1,Map!A:B,2,FALSE)</f>
        <v>Other Revenue - NSF Check Charge</v>
      </c>
      <c r="N3584" s="39" t="str">
        <f>+VLOOKUP(L3584/1,Map!E:G,3,FALSE)</f>
        <v>KY-CENTRAL</v>
      </c>
    </row>
    <row r="3585" spans="1:14" hidden="1">
      <c r="A3585" s="39" t="s">
        <v>95</v>
      </c>
      <c r="B3585" s="39" t="s">
        <v>96</v>
      </c>
      <c r="C3585" s="39" t="s">
        <v>74</v>
      </c>
      <c r="D3585" s="43">
        <v>43283</v>
      </c>
      <c r="E3585" s="39" t="s">
        <v>35</v>
      </c>
      <c r="F3585" s="39" t="s">
        <v>49</v>
      </c>
      <c r="G3585" s="39" t="s">
        <v>275</v>
      </c>
      <c r="H3585" s="39" t="s">
        <v>2978</v>
      </c>
      <c r="I3585" s="39" t="s">
        <v>99</v>
      </c>
      <c r="J3585" s="44">
        <v>-24</v>
      </c>
      <c r="K3585" s="39" t="s">
        <v>100</v>
      </c>
      <c r="L3585" s="39" t="s">
        <v>60</v>
      </c>
      <c r="M3585" s="39" t="str">
        <f>+VLOOKUP(C3585/1,Map!A:B,2,FALSE)</f>
        <v>Other Revenue - NSF Check Charge</v>
      </c>
      <c r="N3585" s="39" t="str">
        <f>+VLOOKUP(L3585/1,Map!E:G,3,FALSE)</f>
        <v>KY-CENTRAL</v>
      </c>
    </row>
    <row r="3586" spans="1:14" hidden="1">
      <c r="A3586" s="39" t="s">
        <v>95</v>
      </c>
      <c r="B3586" s="39" t="s">
        <v>96</v>
      </c>
      <c r="C3586" s="39" t="s">
        <v>74</v>
      </c>
      <c r="D3586" s="43">
        <v>43283</v>
      </c>
      <c r="E3586" s="39" t="s">
        <v>35</v>
      </c>
      <c r="F3586" s="39" t="s">
        <v>49</v>
      </c>
      <c r="G3586" s="39" t="s">
        <v>275</v>
      </c>
      <c r="H3586" s="39" t="s">
        <v>2979</v>
      </c>
      <c r="I3586" s="39" t="s">
        <v>99</v>
      </c>
      <c r="J3586" s="44">
        <v>-12</v>
      </c>
      <c r="K3586" s="39" t="s">
        <v>100</v>
      </c>
      <c r="L3586" s="39" t="s">
        <v>60</v>
      </c>
      <c r="M3586" s="39" t="str">
        <f>+VLOOKUP(C3586/1,Map!A:B,2,FALSE)</f>
        <v>Other Revenue - NSF Check Charge</v>
      </c>
      <c r="N3586" s="39" t="str">
        <f>+VLOOKUP(L3586/1,Map!E:G,3,FALSE)</f>
        <v>KY-CENTRAL</v>
      </c>
    </row>
    <row r="3587" spans="1:14" hidden="1">
      <c r="A3587" s="39" t="s">
        <v>95</v>
      </c>
      <c r="B3587" s="39" t="s">
        <v>96</v>
      </c>
      <c r="C3587" s="39" t="s">
        <v>74</v>
      </c>
      <c r="D3587" s="43">
        <v>43284</v>
      </c>
      <c r="E3587" s="39" t="s">
        <v>35</v>
      </c>
      <c r="F3587" s="39" t="s">
        <v>49</v>
      </c>
      <c r="G3587" s="39" t="s">
        <v>275</v>
      </c>
      <c r="H3587" s="39" t="s">
        <v>2980</v>
      </c>
      <c r="I3587" s="39" t="s">
        <v>99</v>
      </c>
      <c r="J3587" s="44">
        <v>-48</v>
      </c>
      <c r="K3587" s="39" t="s">
        <v>100</v>
      </c>
      <c r="L3587" s="39" t="s">
        <v>60</v>
      </c>
      <c r="M3587" s="39" t="str">
        <f>+VLOOKUP(C3587/1,Map!A:B,2,FALSE)</f>
        <v>Other Revenue - NSF Check Charge</v>
      </c>
      <c r="N3587" s="39" t="str">
        <f>+VLOOKUP(L3587/1,Map!E:G,3,FALSE)</f>
        <v>KY-CENTRAL</v>
      </c>
    </row>
    <row r="3588" spans="1:14" hidden="1">
      <c r="A3588" s="39" t="s">
        <v>95</v>
      </c>
      <c r="B3588" s="39" t="s">
        <v>96</v>
      </c>
      <c r="C3588" s="39" t="s">
        <v>74</v>
      </c>
      <c r="D3588" s="43">
        <v>43284</v>
      </c>
      <c r="E3588" s="39" t="s">
        <v>35</v>
      </c>
      <c r="F3588" s="39" t="s">
        <v>49</v>
      </c>
      <c r="G3588" s="39" t="s">
        <v>275</v>
      </c>
      <c r="H3588" s="39" t="s">
        <v>2981</v>
      </c>
      <c r="I3588" s="39" t="s">
        <v>99</v>
      </c>
      <c r="J3588" s="44">
        <v>-12</v>
      </c>
      <c r="K3588" s="39" t="s">
        <v>100</v>
      </c>
      <c r="L3588" s="39" t="s">
        <v>60</v>
      </c>
      <c r="M3588" s="39" t="str">
        <f>+VLOOKUP(C3588/1,Map!A:B,2,FALSE)</f>
        <v>Other Revenue - NSF Check Charge</v>
      </c>
      <c r="N3588" s="39" t="str">
        <f>+VLOOKUP(L3588/1,Map!E:G,3,FALSE)</f>
        <v>KY-CENTRAL</v>
      </c>
    </row>
    <row r="3589" spans="1:14" hidden="1">
      <c r="A3589" s="39" t="s">
        <v>95</v>
      </c>
      <c r="B3589" s="39" t="s">
        <v>96</v>
      </c>
      <c r="C3589" s="39" t="s">
        <v>74</v>
      </c>
      <c r="D3589" s="43">
        <v>43286</v>
      </c>
      <c r="E3589" s="39" t="s">
        <v>35</v>
      </c>
      <c r="F3589" s="39" t="s">
        <v>49</v>
      </c>
      <c r="G3589" s="39" t="s">
        <v>275</v>
      </c>
      <c r="H3589" s="39" t="s">
        <v>2982</v>
      </c>
      <c r="I3589" s="39" t="s">
        <v>99</v>
      </c>
      <c r="J3589" s="44">
        <v>-96</v>
      </c>
      <c r="K3589" s="39" t="s">
        <v>100</v>
      </c>
      <c r="L3589" s="39" t="s">
        <v>60</v>
      </c>
      <c r="M3589" s="39" t="str">
        <f>+VLOOKUP(C3589/1,Map!A:B,2,FALSE)</f>
        <v>Other Revenue - NSF Check Charge</v>
      </c>
      <c r="N3589" s="39" t="str">
        <f>+VLOOKUP(L3589/1,Map!E:G,3,FALSE)</f>
        <v>KY-CENTRAL</v>
      </c>
    </row>
    <row r="3590" spans="1:14" hidden="1">
      <c r="A3590" s="39" t="s">
        <v>95</v>
      </c>
      <c r="B3590" s="39" t="s">
        <v>96</v>
      </c>
      <c r="C3590" s="39" t="s">
        <v>74</v>
      </c>
      <c r="D3590" s="43">
        <v>43285</v>
      </c>
      <c r="E3590" s="39" t="s">
        <v>35</v>
      </c>
      <c r="F3590" s="39" t="s">
        <v>49</v>
      </c>
      <c r="G3590" s="39" t="s">
        <v>275</v>
      </c>
      <c r="H3590" s="39" t="s">
        <v>2983</v>
      </c>
      <c r="I3590" s="39" t="s">
        <v>99</v>
      </c>
      <c r="J3590" s="44">
        <v>-12</v>
      </c>
      <c r="K3590" s="39" t="s">
        <v>100</v>
      </c>
      <c r="L3590" s="39" t="s">
        <v>60</v>
      </c>
      <c r="M3590" s="39" t="str">
        <f>+VLOOKUP(C3590/1,Map!A:B,2,FALSE)</f>
        <v>Other Revenue - NSF Check Charge</v>
      </c>
      <c r="N3590" s="39" t="str">
        <f>+VLOOKUP(L3590/1,Map!E:G,3,FALSE)</f>
        <v>KY-CENTRAL</v>
      </c>
    </row>
    <row r="3591" spans="1:14" hidden="1">
      <c r="A3591" s="39" t="s">
        <v>95</v>
      </c>
      <c r="B3591" s="39" t="s">
        <v>96</v>
      </c>
      <c r="C3591" s="39" t="s">
        <v>74</v>
      </c>
      <c r="D3591" s="43">
        <v>43286</v>
      </c>
      <c r="E3591" s="39" t="s">
        <v>35</v>
      </c>
      <c r="F3591" s="39" t="s">
        <v>49</v>
      </c>
      <c r="G3591" s="39" t="s">
        <v>275</v>
      </c>
      <c r="H3591" s="39" t="s">
        <v>2984</v>
      </c>
      <c r="I3591" s="39" t="s">
        <v>99</v>
      </c>
      <c r="J3591" s="44">
        <v>-36</v>
      </c>
      <c r="K3591" s="39" t="s">
        <v>100</v>
      </c>
      <c r="L3591" s="39" t="s">
        <v>60</v>
      </c>
      <c r="M3591" s="39" t="str">
        <f>+VLOOKUP(C3591/1,Map!A:B,2,FALSE)</f>
        <v>Other Revenue - NSF Check Charge</v>
      </c>
      <c r="N3591" s="39" t="str">
        <f>+VLOOKUP(L3591/1,Map!E:G,3,FALSE)</f>
        <v>KY-CENTRAL</v>
      </c>
    </row>
    <row r="3592" spans="1:14" hidden="1">
      <c r="A3592" s="39" t="s">
        <v>95</v>
      </c>
      <c r="B3592" s="39" t="s">
        <v>96</v>
      </c>
      <c r="C3592" s="39" t="s">
        <v>74</v>
      </c>
      <c r="D3592" s="43">
        <v>43290</v>
      </c>
      <c r="E3592" s="39" t="s">
        <v>35</v>
      </c>
      <c r="F3592" s="39" t="s">
        <v>49</v>
      </c>
      <c r="G3592" s="39" t="s">
        <v>275</v>
      </c>
      <c r="H3592" s="39" t="s">
        <v>2985</v>
      </c>
      <c r="I3592" s="39" t="s">
        <v>99</v>
      </c>
      <c r="J3592" s="44">
        <v>-12</v>
      </c>
      <c r="K3592" s="39" t="s">
        <v>100</v>
      </c>
      <c r="L3592" s="39" t="s">
        <v>60</v>
      </c>
      <c r="M3592" s="39" t="str">
        <f>+VLOOKUP(C3592/1,Map!A:B,2,FALSE)</f>
        <v>Other Revenue - NSF Check Charge</v>
      </c>
      <c r="N3592" s="39" t="str">
        <f>+VLOOKUP(L3592/1,Map!E:G,3,FALSE)</f>
        <v>KY-CENTRAL</v>
      </c>
    </row>
    <row r="3593" spans="1:14" hidden="1">
      <c r="A3593" s="39" t="s">
        <v>95</v>
      </c>
      <c r="B3593" s="39" t="s">
        <v>96</v>
      </c>
      <c r="C3593" s="39" t="s">
        <v>74</v>
      </c>
      <c r="D3593" s="43">
        <v>43290</v>
      </c>
      <c r="E3593" s="39" t="s">
        <v>35</v>
      </c>
      <c r="F3593" s="39" t="s">
        <v>49</v>
      </c>
      <c r="G3593" s="39" t="s">
        <v>275</v>
      </c>
      <c r="H3593" s="39" t="s">
        <v>2986</v>
      </c>
      <c r="I3593" s="39" t="s">
        <v>99</v>
      </c>
      <c r="J3593" s="44">
        <v>-24</v>
      </c>
      <c r="K3593" s="39" t="s">
        <v>100</v>
      </c>
      <c r="L3593" s="39" t="s">
        <v>60</v>
      </c>
      <c r="M3593" s="39" t="str">
        <f>+VLOOKUP(C3593/1,Map!A:B,2,FALSE)</f>
        <v>Other Revenue - NSF Check Charge</v>
      </c>
      <c r="N3593" s="39" t="str">
        <f>+VLOOKUP(L3593/1,Map!E:G,3,FALSE)</f>
        <v>KY-CENTRAL</v>
      </c>
    </row>
    <row r="3594" spans="1:14" hidden="1">
      <c r="A3594" s="39" t="s">
        <v>95</v>
      </c>
      <c r="B3594" s="39" t="s">
        <v>96</v>
      </c>
      <c r="C3594" s="39" t="s">
        <v>74</v>
      </c>
      <c r="D3594" s="43">
        <v>43290</v>
      </c>
      <c r="E3594" s="39" t="s">
        <v>35</v>
      </c>
      <c r="F3594" s="39" t="s">
        <v>49</v>
      </c>
      <c r="G3594" s="39" t="s">
        <v>275</v>
      </c>
      <c r="H3594" s="39" t="s">
        <v>2987</v>
      </c>
      <c r="I3594" s="39" t="s">
        <v>99</v>
      </c>
      <c r="J3594" s="44">
        <v>-12</v>
      </c>
      <c r="K3594" s="39" t="s">
        <v>100</v>
      </c>
      <c r="L3594" s="39" t="s">
        <v>60</v>
      </c>
      <c r="M3594" s="39" t="str">
        <f>+VLOOKUP(C3594/1,Map!A:B,2,FALSE)</f>
        <v>Other Revenue - NSF Check Charge</v>
      </c>
      <c r="N3594" s="39" t="str">
        <f>+VLOOKUP(L3594/1,Map!E:G,3,FALSE)</f>
        <v>KY-CENTRAL</v>
      </c>
    </row>
    <row r="3595" spans="1:14" hidden="1">
      <c r="A3595" s="39" t="s">
        <v>95</v>
      </c>
      <c r="B3595" s="39" t="s">
        <v>96</v>
      </c>
      <c r="C3595" s="39" t="s">
        <v>74</v>
      </c>
      <c r="D3595" s="43">
        <v>43290</v>
      </c>
      <c r="E3595" s="39" t="s">
        <v>35</v>
      </c>
      <c r="F3595" s="39" t="s">
        <v>49</v>
      </c>
      <c r="G3595" s="39" t="s">
        <v>275</v>
      </c>
      <c r="H3595" s="39" t="s">
        <v>2988</v>
      </c>
      <c r="I3595" s="39" t="s">
        <v>99</v>
      </c>
      <c r="J3595" s="44">
        <v>-12</v>
      </c>
      <c r="K3595" s="39" t="s">
        <v>100</v>
      </c>
      <c r="L3595" s="39" t="s">
        <v>60</v>
      </c>
      <c r="M3595" s="39" t="str">
        <f>+VLOOKUP(C3595/1,Map!A:B,2,FALSE)</f>
        <v>Other Revenue - NSF Check Charge</v>
      </c>
      <c r="N3595" s="39" t="str">
        <f>+VLOOKUP(L3595/1,Map!E:G,3,FALSE)</f>
        <v>KY-CENTRAL</v>
      </c>
    </row>
    <row r="3596" spans="1:14" hidden="1">
      <c r="A3596" s="39" t="s">
        <v>95</v>
      </c>
      <c r="B3596" s="39" t="s">
        <v>96</v>
      </c>
      <c r="C3596" s="39" t="s">
        <v>74</v>
      </c>
      <c r="D3596" s="43">
        <v>43291</v>
      </c>
      <c r="E3596" s="39" t="s">
        <v>35</v>
      </c>
      <c r="F3596" s="39" t="s">
        <v>49</v>
      </c>
      <c r="G3596" s="39" t="s">
        <v>275</v>
      </c>
      <c r="H3596" s="39" t="s">
        <v>2989</v>
      </c>
      <c r="I3596" s="39" t="s">
        <v>99</v>
      </c>
      <c r="J3596" s="44">
        <v>-12</v>
      </c>
      <c r="K3596" s="39" t="s">
        <v>100</v>
      </c>
      <c r="L3596" s="39" t="s">
        <v>60</v>
      </c>
      <c r="M3596" s="39" t="str">
        <f>+VLOOKUP(C3596/1,Map!A:B,2,FALSE)</f>
        <v>Other Revenue - NSF Check Charge</v>
      </c>
      <c r="N3596" s="39" t="str">
        <f>+VLOOKUP(L3596/1,Map!E:G,3,FALSE)</f>
        <v>KY-CENTRAL</v>
      </c>
    </row>
    <row r="3597" spans="1:14" hidden="1">
      <c r="A3597" s="39" t="s">
        <v>95</v>
      </c>
      <c r="B3597" s="39" t="s">
        <v>96</v>
      </c>
      <c r="C3597" s="39" t="s">
        <v>74</v>
      </c>
      <c r="D3597" s="43">
        <v>43291</v>
      </c>
      <c r="E3597" s="39" t="s">
        <v>35</v>
      </c>
      <c r="F3597" s="39" t="s">
        <v>49</v>
      </c>
      <c r="G3597" s="39" t="s">
        <v>275</v>
      </c>
      <c r="H3597" s="39" t="s">
        <v>2990</v>
      </c>
      <c r="I3597" s="39" t="s">
        <v>99</v>
      </c>
      <c r="J3597" s="44">
        <v>-60</v>
      </c>
      <c r="K3597" s="39" t="s">
        <v>100</v>
      </c>
      <c r="L3597" s="39" t="s">
        <v>60</v>
      </c>
      <c r="M3597" s="39" t="str">
        <f>+VLOOKUP(C3597/1,Map!A:B,2,FALSE)</f>
        <v>Other Revenue - NSF Check Charge</v>
      </c>
      <c r="N3597" s="39" t="str">
        <f>+VLOOKUP(L3597/1,Map!E:G,3,FALSE)</f>
        <v>KY-CENTRAL</v>
      </c>
    </row>
    <row r="3598" spans="1:14" hidden="1">
      <c r="A3598" s="39" t="s">
        <v>95</v>
      </c>
      <c r="B3598" s="39" t="s">
        <v>96</v>
      </c>
      <c r="C3598" s="39" t="s">
        <v>74</v>
      </c>
      <c r="D3598" s="43">
        <v>43291</v>
      </c>
      <c r="E3598" s="39" t="s">
        <v>35</v>
      </c>
      <c r="F3598" s="39" t="s">
        <v>49</v>
      </c>
      <c r="G3598" s="39" t="s">
        <v>275</v>
      </c>
      <c r="H3598" s="39" t="s">
        <v>2991</v>
      </c>
      <c r="I3598" s="39" t="s">
        <v>99</v>
      </c>
      <c r="J3598" s="44">
        <v>-36</v>
      </c>
      <c r="K3598" s="39" t="s">
        <v>100</v>
      </c>
      <c r="L3598" s="39" t="s">
        <v>60</v>
      </c>
      <c r="M3598" s="39" t="str">
        <f>+VLOOKUP(C3598/1,Map!A:B,2,FALSE)</f>
        <v>Other Revenue - NSF Check Charge</v>
      </c>
      <c r="N3598" s="39" t="str">
        <f>+VLOOKUP(L3598/1,Map!E:G,3,FALSE)</f>
        <v>KY-CENTRAL</v>
      </c>
    </row>
    <row r="3599" spans="1:14" hidden="1">
      <c r="A3599" s="39" t="s">
        <v>95</v>
      </c>
      <c r="B3599" s="39" t="s">
        <v>96</v>
      </c>
      <c r="C3599" s="39" t="s">
        <v>74</v>
      </c>
      <c r="D3599" s="43">
        <v>43291</v>
      </c>
      <c r="E3599" s="39" t="s">
        <v>35</v>
      </c>
      <c r="F3599" s="39" t="s">
        <v>49</v>
      </c>
      <c r="G3599" s="39" t="s">
        <v>275</v>
      </c>
      <c r="H3599" s="39" t="s">
        <v>2992</v>
      </c>
      <c r="I3599" s="39" t="s">
        <v>99</v>
      </c>
      <c r="J3599" s="44">
        <v>-60</v>
      </c>
      <c r="K3599" s="39" t="s">
        <v>100</v>
      </c>
      <c r="L3599" s="39" t="s">
        <v>60</v>
      </c>
      <c r="M3599" s="39" t="str">
        <f>+VLOOKUP(C3599/1,Map!A:B,2,FALSE)</f>
        <v>Other Revenue - NSF Check Charge</v>
      </c>
      <c r="N3599" s="39" t="str">
        <f>+VLOOKUP(L3599/1,Map!E:G,3,FALSE)</f>
        <v>KY-CENTRAL</v>
      </c>
    </row>
    <row r="3600" spans="1:14" hidden="1">
      <c r="A3600" s="39" t="s">
        <v>95</v>
      </c>
      <c r="B3600" s="39" t="s">
        <v>96</v>
      </c>
      <c r="C3600" s="39" t="s">
        <v>74</v>
      </c>
      <c r="D3600" s="43">
        <v>43291</v>
      </c>
      <c r="E3600" s="39" t="s">
        <v>35</v>
      </c>
      <c r="F3600" s="39" t="s">
        <v>49</v>
      </c>
      <c r="G3600" s="39" t="s">
        <v>275</v>
      </c>
      <c r="H3600" s="39" t="s">
        <v>2993</v>
      </c>
      <c r="I3600" s="39" t="s">
        <v>99</v>
      </c>
      <c r="J3600" s="44">
        <v>-132</v>
      </c>
      <c r="K3600" s="39" t="s">
        <v>100</v>
      </c>
      <c r="L3600" s="39" t="s">
        <v>60</v>
      </c>
      <c r="M3600" s="39" t="str">
        <f>+VLOOKUP(C3600/1,Map!A:B,2,FALSE)</f>
        <v>Other Revenue - NSF Check Charge</v>
      </c>
      <c r="N3600" s="39" t="str">
        <f>+VLOOKUP(L3600/1,Map!E:G,3,FALSE)</f>
        <v>KY-CENTRAL</v>
      </c>
    </row>
    <row r="3601" spans="1:14" hidden="1">
      <c r="A3601" s="39" t="s">
        <v>95</v>
      </c>
      <c r="B3601" s="39" t="s">
        <v>96</v>
      </c>
      <c r="C3601" s="39" t="s">
        <v>74</v>
      </c>
      <c r="D3601" s="43">
        <v>43291</v>
      </c>
      <c r="E3601" s="39" t="s">
        <v>35</v>
      </c>
      <c r="F3601" s="39" t="s">
        <v>49</v>
      </c>
      <c r="G3601" s="39" t="s">
        <v>275</v>
      </c>
      <c r="H3601" s="39" t="s">
        <v>2994</v>
      </c>
      <c r="I3601" s="39" t="s">
        <v>99</v>
      </c>
      <c r="J3601" s="44">
        <v>-12</v>
      </c>
      <c r="K3601" s="39" t="s">
        <v>100</v>
      </c>
      <c r="L3601" s="39" t="s">
        <v>60</v>
      </c>
      <c r="M3601" s="39" t="str">
        <f>+VLOOKUP(C3601/1,Map!A:B,2,FALSE)</f>
        <v>Other Revenue - NSF Check Charge</v>
      </c>
      <c r="N3601" s="39" t="str">
        <f>+VLOOKUP(L3601/1,Map!E:G,3,FALSE)</f>
        <v>KY-CENTRAL</v>
      </c>
    </row>
    <row r="3602" spans="1:14" hidden="1">
      <c r="A3602" s="39" t="s">
        <v>95</v>
      </c>
      <c r="B3602" s="39" t="s">
        <v>96</v>
      </c>
      <c r="C3602" s="39" t="s">
        <v>74</v>
      </c>
      <c r="D3602" s="43">
        <v>43291</v>
      </c>
      <c r="E3602" s="39" t="s">
        <v>35</v>
      </c>
      <c r="F3602" s="39" t="s">
        <v>49</v>
      </c>
      <c r="G3602" s="39" t="s">
        <v>275</v>
      </c>
      <c r="H3602" s="39" t="s">
        <v>2995</v>
      </c>
      <c r="I3602" s="39" t="s">
        <v>99</v>
      </c>
      <c r="J3602" s="44">
        <v>-24</v>
      </c>
      <c r="K3602" s="39" t="s">
        <v>100</v>
      </c>
      <c r="L3602" s="39" t="s">
        <v>60</v>
      </c>
      <c r="M3602" s="39" t="str">
        <f>+VLOOKUP(C3602/1,Map!A:B,2,FALSE)</f>
        <v>Other Revenue - NSF Check Charge</v>
      </c>
      <c r="N3602" s="39" t="str">
        <f>+VLOOKUP(L3602/1,Map!E:G,3,FALSE)</f>
        <v>KY-CENTRAL</v>
      </c>
    </row>
    <row r="3603" spans="1:14" hidden="1">
      <c r="A3603" s="39" t="s">
        <v>95</v>
      </c>
      <c r="B3603" s="39" t="s">
        <v>96</v>
      </c>
      <c r="C3603" s="39" t="s">
        <v>74</v>
      </c>
      <c r="D3603" s="43">
        <v>43291</v>
      </c>
      <c r="E3603" s="39" t="s">
        <v>35</v>
      </c>
      <c r="F3603" s="39" t="s">
        <v>49</v>
      </c>
      <c r="G3603" s="39" t="s">
        <v>275</v>
      </c>
      <c r="H3603" s="39" t="s">
        <v>2996</v>
      </c>
      <c r="I3603" s="39" t="s">
        <v>99</v>
      </c>
      <c r="J3603" s="44">
        <v>-12</v>
      </c>
      <c r="K3603" s="39" t="s">
        <v>100</v>
      </c>
      <c r="L3603" s="39" t="s">
        <v>60</v>
      </c>
      <c r="M3603" s="39" t="str">
        <f>+VLOOKUP(C3603/1,Map!A:B,2,FALSE)</f>
        <v>Other Revenue - NSF Check Charge</v>
      </c>
      <c r="N3603" s="39" t="str">
        <f>+VLOOKUP(L3603/1,Map!E:G,3,FALSE)</f>
        <v>KY-CENTRAL</v>
      </c>
    </row>
    <row r="3604" spans="1:14" hidden="1">
      <c r="A3604" s="39" t="s">
        <v>95</v>
      </c>
      <c r="B3604" s="39" t="s">
        <v>96</v>
      </c>
      <c r="C3604" s="39" t="s">
        <v>74</v>
      </c>
      <c r="D3604" s="43">
        <v>43291</v>
      </c>
      <c r="E3604" s="39" t="s">
        <v>35</v>
      </c>
      <c r="F3604" s="39" t="s">
        <v>49</v>
      </c>
      <c r="G3604" s="39" t="s">
        <v>275</v>
      </c>
      <c r="H3604" s="39" t="s">
        <v>2997</v>
      </c>
      <c r="I3604" s="39" t="s">
        <v>99</v>
      </c>
      <c r="J3604" s="44">
        <v>-48</v>
      </c>
      <c r="K3604" s="39" t="s">
        <v>100</v>
      </c>
      <c r="L3604" s="39" t="s">
        <v>60</v>
      </c>
      <c r="M3604" s="39" t="str">
        <f>+VLOOKUP(C3604/1,Map!A:B,2,FALSE)</f>
        <v>Other Revenue - NSF Check Charge</v>
      </c>
      <c r="N3604" s="39" t="str">
        <f>+VLOOKUP(L3604/1,Map!E:G,3,FALSE)</f>
        <v>KY-CENTRAL</v>
      </c>
    </row>
    <row r="3605" spans="1:14" hidden="1">
      <c r="A3605" s="39" t="s">
        <v>95</v>
      </c>
      <c r="B3605" s="39" t="s">
        <v>96</v>
      </c>
      <c r="C3605" s="39" t="s">
        <v>74</v>
      </c>
      <c r="D3605" s="43">
        <v>43291</v>
      </c>
      <c r="E3605" s="39" t="s">
        <v>35</v>
      </c>
      <c r="F3605" s="39" t="s">
        <v>49</v>
      </c>
      <c r="G3605" s="39" t="s">
        <v>275</v>
      </c>
      <c r="H3605" s="39" t="s">
        <v>2998</v>
      </c>
      <c r="I3605" s="39" t="s">
        <v>99</v>
      </c>
      <c r="J3605" s="44">
        <v>-12</v>
      </c>
      <c r="K3605" s="39" t="s">
        <v>100</v>
      </c>
      <c r="L3605" s="39" t="s">
        <v>60</v>
      </c>
      <c r="M3605" s="39" t="str">
        <f>+VLOOKUP(C3605/1,Map!A:B,2,FALSE)</f>
        <v>Other Revenue - NSF Check Charge</v>
      </c>
      <c r="N3605" s="39" t="str">
        <f>+VLOOKUP(L3605/1,Map!E:G,3,FALSE)</f>
        <v>KY-CENTRAL</v>
      </c>
    </row>
    <row r="3606" spans="1:14" hidden="1">
      <c r="A3606" s="39" t="s">
        <v>95</v>
      </c>
      <c r="B3606" s="39" t="s">
        <v>96</v>
      </c>
      <c r="C3606" s="39" t="s">
        <v>74</v>
      </c>
      <c r="D3606" s="43">
        <v>43292</v>
      </c>
      <c r="E3606" s="39" t="s">
        <v>35</v>
      </c>
      <c r="F3606" s="39" t="s">
        <v>49</v>
      </c>
      <c r="G3606" s="39" t="s">
        <v>275</v>
      </c>
      <c r="H3606" s="39" t="s">
        <v>2999</v>
      </c>
      <c r="I3606" s="39" t="s">
        <v>99</v>
      </c>
      <c r="J3606" s="44">
        <v>-48</v>
      </c>
      <c r="K3606" s="39" t="s">
        <v>100</v>
      </c>
      <c r="L3606" s="39" t="s">
        <v>60</v>
      </c>
      <c r="M3606" s="39" t="str">
        <f>+VLOOKUP(C3606/1,Map!A:B,2,FALSE)</f>
        <v>Other Revenue - NSF Check Charge</v>
      </c>
      <c r="N3606" s="39" t="str">
        <f>+VLOOKUP(L3606/1,Map!E:G,3,FALSE)</f>
        <v>KY-CENTRAL</v>
      </c>
    </row>
    <row r="3607" spans="1:14" hidden="1">
      <c r="A3607" s="39" t="s">
        <v>95</v>
      </c>
      <c r="B3607" s="39" t="s">
        <v>96</v>
      </c>
      <c r="C3607" s="39" t="s">
        <v>74</v>
      </c>
      <c r="D3607" s="43">
        <v>43292</v>
      </c>
      <c r="E3607" s="39" t="s">
        <v>35</v>
      </c>
      <c r="F3607" s="39" t="s">
        <v>49</v>
      </c>
      <c r="G3607" s="39" t="s">
        <v>275</v>
      </c>
      <c r="H3607" s="39" t="s">
        <v>3000</v>
      </c>
      <c r="I3607" s="39" t="s">
        <v>99</v>
      </c>
      <c r="J3607" s="44">
        <v>-12</v>
      </c>
      <c r="K3607" s="39" t="s">
        <v>100</v>
      </c>
      <c r="L3607" s="39" t="s">
        <v>60</v>
      </c>
      <c r="M3607" s="39" t="str">
        <f>+VLOOKUP(C3607/1,Map!A:B,2,FALSE)</f>
        <v>Other Revenue - NSF Check Charge</v>
      </c>
      <c r="N3607" s="39" t="str">
        <f>+VLOOKUP(L3607/1,Map!E:G,3,FALSE)</f>
        <v>KY-CENTRAL</v>
      </c>
    </row>
    <row r="3608" spans="1:14" hidden="1">
      <c r="A3608" s="39" t="s">
        <v>95</v>
      </c>
      <c r="B3608" s="39" t="s">
        <v>96</v>
      </c>
      <c r="C3608" s="39" t="s">
        <v>74</v>
      </c>
      <c r="D3608" s="43">
        <v>43292</v>
      </c>
      <c r="E3608" s="39" t="s">
        <v>35</v>
      </c>
      <c r="F3608" s="39" t="s">
        <v>49</v>
      </c>
      <c r="G3608" s="39" t="s">
        <v>275</v>
      </c>
      <c r="H3608" s="39" t="s">
        <v>3001</v>
      </c>
      <c r="I3608" s="39" t="s">
        <v>99</v>
      </c>
      <c r="J3608" s="44">
        <v>-12</v>
      </c>
      <c r="K3608" s="39" t="s">
        <v>100</v>
      </c>
      <c r="L3608" s="39" t="s">
        <v>60</v>
      </c>
      <c r="M3608" s="39" t="str">
        <f>+VLOOKUP(C3608/1,Map!A:B,2,FALSE)</f>
        <v>Other Revenue - NSF Check Charge</v>
      </c>
      <c r="N3608" s="39" t="str">
        <f>+VLOOKUP(L3608/1,Map!E:G,3,FALSE)</f>
        <v>KY-CENTRAL</v>
      </c>
    </row>
    <row r="3609" spans="1:14" hidden="1">
      <c r="A3609" s="39" t="s">
        <v>95</v>
      </c>
      <c r="B3609" s="39" t="s">
        <v>96</v>
      </c>
      <c r="C3609" s="39" t="s">
        <v>74</v>
      </c>
      <c r="D3609" s="43">
        <v>43292</v>
      </c>
      <c r="E3609" s="39" t="s">
        <v>35</v>
      </c>
      <c r="F3609" s="39" t="s">
        <v>49</v>
      </c>
      <c r="G3609" s="39" t="s">
        <v>275</v>
      </c>
      <c r="H3609" s="39" t="s">
        <v>3002</v>
      </c>
      <c r="I3609" s="39" t="s">
        <v>99</v>
      </c>
      <c r="J3609" s="44">
        <v>-36</v>
      </c>
      <c r="K3609" s="39" t="s">
        <v>100</v>
      </c>
      <c r="L3609" s="39" t="s">
        <v>60</v>
      </c>
      <c r="M3609" s="39" t="str">
        <f>+VLOOKUP(C3609/1,Map!A:B,2,FALSE)</f>
        <v>Other Revenue - NSF Check Charge</v>
      </c>
      <c r="N3609" s="39" t="str">
        <f>+VLOOKUP(L3609/1,Map!E:G,3,FALSE)</f>
        <v>KY-CENTRAL</v>
      </c>
    </row>
    <row r="3610" spans="1:14" hidden="1">
      <c r="A3610" s="39" t="s">
        <v>95</v>
      </c>
      <c r="B3610" s="39" t="s">
        <v>96</v>
      </c>
      <c r="C3610" s="39" t="s">
        <v>74</v>
      </c>
      <c r="D3610" s="43">
        <v>43293</v>
      </c>
      <c r="E3610" s="39" t="s">
        <v>35</v>
      </c>
      <c r="F3610" s="39" t="s">
        <v>49</v>
      </c>
      <c r="G3610" s="39" t="s">
        <v>275</v>
      </c>
      <c r="H3610" s="39" t="s">
        <v>3003</v>
      </c>
      <c r="I3610" s="39" t="s">
        <v>99</v>
      </c>
      <c r="J3610" s="44">
        <v>-12</v>
      </c>
      <c r="K3610" s="39" t="s">
        <v>100</v>
      </c>
      <c r="L3610" s="39" t="s">
        <v>60</v>
      </c>
      <c r="M3610" s="39" t="str">
        <f>+VLOOKUP(C3610/1,Map!A:B,2,FALSE)</f>
        <v>Other Revenue - NSF Check Charge</v>
      </c>
      <c r="N3610" s="39" t="str">
        <f>+VLOOKUP(L3610/1,Map!E:G,3,FALSE)</f>
        <v>KY-CENTRAL</v>
      </c>
    </row>
    <row r="3611" spans="1:14" hidden="1">
      <c r="A3611" s="39" t="s">
        <v>95</v>
      </c>
      <c r="B3611" s="39" t="s">
        <v>96</v>
      </c>
      <c r="C3611" s="39" t="s">
        <v>74</v>
      </c>
      <c r="D3611" s="43">
        <v>43293</v>
      </c>
      <c r="E3611" s="39" t="s">
        <v>35</v>
      </c>
      <c r="F3611" s="39" t="s">
        <v>49</v>
      </c>
      <c r="G3611" s="39" t="s">
        <v>275</v>
      </c>
      <c r="H3611" s="39" t="s">
        <v>3003</v>
      </c>
      <c r="I3611" s="39" t="s">
        <v>99</v>
      </c>
      <c r="J3611" s="44">
        <v>-12</v>
      </c>
      <c r="K3611" s="39" t="s">
        <v>100</v>
      </c>
      <c r="L3611" s="39" t="s">
        <v>64</v>
      </c>
      <c r="M3611" s="39" t="str">
        <f>+VLOOKUP(C3611/1,Map!A:B,2,FALSE)</f>
        <v>Other Revenue - NSF Check Charge</v>
      </c>
      <c r="N3611" s="39" t="str">
        <f>+VLOOKUP(L3611/1,Map!E:G,3,FALSE)</f>
        <v>KY-NORTH</v>
      </c>
    </row>
    <row r="3612" spans="1:14" hidden="1">
      <c r="A3612" s="39" t="s">
        <v>95</v>
      </c>
      <c r="B3612" s="39" t="s">
        <v>96</v>
      </c>
      <c r="C3612" s="39" t="s">
        <v>74</v>
      </c>
      <c r="D3612" s="43">
        <v>43293</v>
      </c>
      <c r="E3612" s="39" t="s">
        <v>35</v>
      </c>
      <c r="F3612" s="39" t="s">
        <v>49</v>
      </c>
      <c r="G3612" s="39" t="s">
        <v>275</v>
      </c>
      <c r="H3612" s="39" t="s">
        <v>3004</v>
      </c>
      <c r="I3612" s="39" t="s">
        <v>99</v>
      </c>
      <c r="J3612" s="44">
        <v>-60</v>
      </c>
      <c r="K3612" s="39" t="s">
        <v>100</v>
      </c>
      <c r="L3612" s="39" t="s">
        <v>60</v>
      </c>
      <c r="M3612" s="39" t="str">
        <f>+VLOOKUP(C3612/1,Map!A:B,2,FALSE)</f>
        <v>Other Revenue - NSF Check Charge</v>
      </c>
      <c r="N3612" s="39" t="str">
        <f>+VLOOKUP(L3612/1,Map!E:G,3,FALSE)</f>
        <v>KY-CENTRAL</v>
      </c>
    </row>
    <row r="3613" spans="1:14" hidden="1">
      <c r="A3613" s="39" t="s">
        <v>95</v>
      </c>
      <c r="B3613" s="39" t="s">
        <v>96</v>
      </c>
      <c r="C3613" s="39" t="s">
        <v>74</v>
      </c>
      <c r="D3613" s="43">
        <v>43293</v>
      </c>
      <c r="E3613" s="39" t="s">
        <v>35</v>
      </c>
      <c r="F3613" s="39" t="s">
        <v>49</v>
      </c>
      <c r="G3613" s="39" t="s">
        <v>275</v>
      </c>
      <c r="H3613" s="39" t="s">
        <v>3005</v>
      </c>
      <c r="I3613" s="39" t="s">
        <v>99</v>
      </c>
      <c r="J3613" s="44">
        <v>-60</v>
      </c>
      <c r="K3613" s="39" t="s">
        <v>100</v>
      </c>
      <c r="L3613" s="39" t="s">
        <v>60</v>
      </c>
      <c r="M3613" s="39" t="str">
        <f>+VLOOKUP(C3613/1,Map!A:B,2,FALSE)</f>
        <v>Other Revenue - NSF Check Charge</v>
      </c>
      <c r="N3613" s="39" t="str">
        <f>+VLOOKUP(L3613/1,Map!E:G,3,FALSE)</f>
        <v>KY-CENTRAL</v>
      </c>
    </row>
    <row r="3614" spans="1:14" hidden="1">
      <c r="A3614" s="39" t="s">
        <v>95</v>
      </c>
      <c r="B3614" s="39" t="s">
        <v>96</v>
      </c>
      <c r="C3614" s="39" t="s">
        <v>74</v>
      </c>
      <c r="D3614" s="43">
        <v>43293</v>
      </c>
      <c r="E3614" s="39" t="s">
        <v>35</v>
      </c>
      <c r="F3614" s="39" t="s">
        <v>49</v>
      </c>
      <c r="G3614" s="39" t="s">
        <v>275</v>
      </c>
      <c r="H3614" s="39" t="s">
        <v>3006</v>
      </c>
      <c r="I3614" s="39" t="s">
        <v>99</v>
      </c>
      <c r="J3614" s="44">
        <v>-24</v>
      </c>
      <c r="K3614" s="39" t="s">
        <v>100</v>
      </c>
      <c r="L3614" s="39" t="s">
        <v>60</v>
      </c>
      <c r="M3614" s="39" t="str">
        <f>+VLOOKUP(C3614/1,Map!A:B,2,FALSE)</f>
        <v>Other Revenue - NSF Check Charge</v>
      </c>
      <c r="N3614" s="39" t="str">
        <f>+VLOOKUP(L3614/1,Map!E:G,3,FALSE)</f>
        <v>KY-CENTRAL</v>
      </c>
    </row>
    <row r="3615" spans="1:14" hidden="1">
      <c r="A3615" s="39" t="s">
        <v>95</v>
      </c>
      <c r="B3615" s="39" t="s">
        <v>96</v>
      </c>
      <c r="C3615" s="39" t="s">
        <v>74</v>
      </c>
      <c r="D3615" s="43">
        <v>43294</v>
      </c>
      <c r="E3615" s="39" t="s">
        <v>35</v>
      </c>
      <c r="F3615" s="39" t="s">
        <v>49</v>
      </c>
      <c r="G3615" s="39" t="s">
        <v>275</v>
      </c>
      <c r="H3615" s="39" t="s">
        <v>3007</v>
      </c>
      <c r="I3615" s="39" t="s">
        <v>99</v>
      </c>
      <c r="J3615" s="44">
        <v>-24</v>
      </c>
      <c r="K3615" s="39" t="s">
        <v>100</v>
      </c>
      <c r="L3615" s="39" t="s">
        <v>60</v>
      </c>
      <c r="M3615" s="39" t="str">
        <f>+VLOOKUP(C3615/1,Map!A:B,2,FALSE)</f>
        <v>Other Revenue - NSF Check Charge</v>
      </c>
      <c r="N3615" s="39" t="str">
        <f>+VLOOKUP(L3615/1,Map!E:G,3,FALSE)</f>
        <v>KY-CENTRAL</v>
      </c>
    </row>
    <row r="3616" spans="1:14" hidden="1">
      <c r="A3616" s="39" t="s">
        <v>95</v>
      </c>
      <c r="B3616" s="39" t="s">
        <v>96</v>
      </c>
      <c r="C3616" s="39" t="s">
        <v>74</v>
      </c>
      <c r="D3616" s="43">
        <v>43294</v>
      </c>
      <c r="E3616" s="39" t="s">
        <v>35</v>
      </c>
      <c r="F3616" s="39" t="s">
        <v>49</v>
      </c>
      <c r="G3616" s="39" t="s">
        <v>275</v>
      </c>
      <c r="H3616" s="39" t="s">
        <v>3008</v>
      </c>
      <c r="I3616" s="39" t="s">
        <v>99</v>
      </c>
      <c r="J3616" s="44">
        <v>-96</v>
      </c>
      <c r="K3616" s="39" t="s">
        <v>100</v>
      </c>
      <c r="L3616" s="39" t="s">
        <v>60</v>
      </c>
      <c r="M3616" s="39" t="str">
        <f>+VLOOKUP(C3616/1,Map!A:B,2,FALSE)</f>
        <v>Other Revenue - NSF Check Charge</v>
      </c>
      <c r="N3616" s="39" t="str">
        <f>+VLOOKUP(L3616/1,Map!E:G,3,FALSE)</f>
        <v>KY-CENTRAL</v>
      </c>
    </row>
    <row r="3617" spans="1:14" hidden="1">
      <c r="A3617" s="39" t="s">
        <v>95</v>
      </c>
      <c r="B3617" s="39" t="s">
        <v>96</v>
      </c>
      <c r="C3617" s="39" t="s">
        <v>74</v>
      </c>
      <c r="D3617" s="43">
        <v>43297</v>
      </c>
      <c r="E3617" s="39" t="s">
        <v>35</v>
      </c>
      <c r="F3617" s="39" t="s">
        <v>49</v>
      </c>
      <c r="G3617" s="39" t="s">
        <v>275</v>
      </c>
      <c r="H3617" s="39" t="s">
        <v>3009</v>
      </c>
      <c r="I3617" s="39" t="s">
        <v>99</v>
      </c>
      <c r="J3617" s="44">
        <v>-48</v>
      </c>
      <c r="K3617" s="39" t="s">
        <v>100</v>
      </c>
      <c r="L3617" s="39" t="s">
        <v>60</v>
      </c>
      <c r="M3617" s="39" t="str">
        <f>+VLOOKUP(C3617/1,Map!A:B,2,FALSE)</f>
        <v>Other Revenue - NSF Check Charge</v>
      </c>
      <c r="N3617" s="39" t="str">
        <f>+VLOOKUP(L3617/1,Map!E:G,3,FALSE)</f>
        <v>KY-CENTRAL</v>
      </c>
    </row>
    <row r="3618" spans="1:14" hidden="1">
      <c r="A3618" s="39" t="s">
        <v>95</v>
      </c>
      <c r="B3618" s="39" t="s">
        <v>96</v>
      </c>
      <c r="C3618" s="39" t="s">
        <v>74</v>
      </c>
      <c r="D3618" s="43">
        <v>43297</v>
      </c>
      <c r="E3618" s="39" t="s">
        <v>35</v>
      </c>
      <c r="F3618" s="39" t="s">
        <v>49</v>
      </c>
      <c r="G3618" s="39" t="s">
        <v>275</v>
      </c>
      <c r="H3618" s="39" t="s">
        <v>3010</v>
      </c>
      <c r="I3618" s="39" t="s">
        <v>99</v>
      </c>
      <c r="J3618" s="44">
        <v>-12</v>
      </c>
      <c r="K3618" s="39" t="s">
        <v>100</v>
      </c>
      <c r="L3618" s="39" t="s">
        <v>58</v>
      </c>
      <c r="M3618" s="39" t="str">
        <f>+VLOOKUP(C3618/1,Map!A:B,2,FALSE)</f>
        <v>Other Revenue - NSF Check Charge</v>
      </c>
      <c r="N3618" s="39" t="str">
        <f>+VLOOKUP(L3618/1,Map!E:G,3,FALSE)</f>
        <v>KY-CORPORATE</v>
      </c>
    </row>
    <row r="3619" spans="1:14" hidden="1">
      <c r="A3619" s="39" t="s">
        <v>95</v>
      </c>
      <c r="B3619" s="39" t="s">
        <v>96</v>
      </c>
      <c r="C3619" s="39" t="s">
        <v>74</v>
      </c>
      <c r="D3619" s="43">
        <v>43297</v>
      </c>
      <c r="E3619" s="39" t="s">
        <v>35</v>
      </c>
      <c r="F3619" s="39" t="s">
        <v>49</v>
      </c>
      <c r="G3619" s="39" t="s">
        <v>275</v>
      </c>
      <c r="H3619" s="39" t="s">
        <v>3010</v>
      </c>
      <c r="I3619" s="39" t="s">
        <v>99</v>
      </c>
      <c r="J3619" s="44">
        <v>-12</v>
      </c>
      <c r="K3619" s="39" t="s">
        <v>100</v>
      </c>
      <c r="L3619" s="39" t="s">
        <v>60</v>
      </c>
      <c r="M3619" s="39" t="str">
        <f>+VLOOKUP(C3619/1,Map!A:B,2,FALSE)</f>
        <v>Other Revenue - NSF Check Charge</v>
      </c>
      <c r="N3619" s="39" t="str">
        <f>+VLOOKUP(L3619/1,Map!E:G,3,FALSE)</f>
        <v>KY-CENTRAL</v>
      </c>
    </row>
    <row r="3620" spans="1:14" hidden="1">
      <c r="A3620" s="39" t="s">
        <v>95</v>
      </c>
      <c r="B3620" s="39" t="s">
        <v>96</v>
      </c>
      <c r="C3620" s="39" t="s">
        <v>74</v>
      </c>
      <c r="D3620" s="43">
        <v>43298</v>
      </c>
      <c r="E3620" s="39" t="s">
        <v>35</v>
      </c>
      <c r="F3620" s="39" t="s">
        <v>49</v>
      </c>
      <c r="G3620" s="39" t="s">
        <v>275</v>
      </c>
      <c r="H3620" s="39" t="s">
        <v>3011</v>
      </c>
      <c r="I3620" s="39" t="s">
        <v>99</v>
      </c>
      <c r="J3620" s="44">
        <v>-12</v>
      </c>
      <c r="K3620" s="39" t="s">
        <v>100</v>
      </c>
      <c r="L3620" s="39" t="s">
        <v>60</v>
      </c>
      <c r="M3620" s="39" t="str">
        <f>+VLOOKUP(C3620/1,Map!A:B,2,FALSE)</f>
        <v>Other Revenue - NSF Check Charge</v>
      </c>
      <c r="N3620" s="39" t="str">
        <f>+VLOOKUP(L3620/1,Map!E:G,3,FALSE)</f>
        <v>KY-CENTRAL</v>
      </c>
    </row>
    <row r="3621" spans="1:14" hidden="1">
      <c r="A3621" s="39" t="s">
        <v>95</v>
      </c>
      <c r="B3621" s="39" t="s">
        <v>96</v>
      </c>
      <c r="C3621" s="39" t="s">
        <v>74</v>
      </c>
      <c r="D3621" s="43">
        <v>43298</v>
      </c>
      <c r="E3621" s="39" t="s">
        <v>35</v>
      </c>
      <c r="F3621" s="39" t="s">
        <v>49</v>
      </c>
      <c r="G3621" s="39" t="s">
        <v>275</v>
      </c>
      <c r="H3621" s="39" t="s">
        <v>3012</v>
      </c>
      <c r="I3621" s="39" t="s">
        <v>99</v>
      </c>
      <c r="J3621" s="44">
        <v>-12</v>
      </c>
      <c r="K3621" s="39" t="s">
        <v>100</v>
      </c>
      <c r="L3621" s="39" t="s">
        <v>60</v>
      </c>
      <c r="M3621" s="39" t="str">
        <f>+VLOOKUP(C3621/1,Map!A:B,2,FALSE)</f>
        <v>Other Revenue - NSF Check Charge</v>
      </c>
      <c r="N3621" s="39" t="str">
        <f>+VLOOKUP(L3621/1,Map!E:G,3,FALSE)</f>
        <v>KY-CENTRAL</v>
      </c>
    </row>
    <row r="3622" spans="1:14" hidden="1">
      <c r="A3622" s="39" t="s">
        <v>95</v>
      </c>
      <c r="B3622" s="39" t="s">
        <v>96</v>
      </c>
      <c r="C3622" s="39" t="s">
        <v>74</v>
      </c>
      <c r="D3622" s="43">
        <v>43298</v>
      </c>
      <c r="E3622" s="39" t="s">
        <v>35</v>
      </c>
      <c r="F3622" s="39" t="s">
        <v>49</v>
      </c>
      <c r="G3622" s="39" t="s">
        <v>275</v>
      </c>
      <c r="H3622" s="39" t="s">
        <v>3013</v>
      </c>
      <c r="I3622" s="39" t="s">
        <v>99</v>
      </c>
      <c r="J3622" s="44">
        <v>-72</v>
      </c>
      <c r="K3622" s="39" t="s">
        <v>100</v>
      </c>
      <c r="L3622" s="39" t="s">
        <v>60</v>
      </c>
      <c r="M3622" s="39" t="str">
        <f>+VLOOKUP(C3622/1,Map!A:B,2,FALSE)</f>
        <v>Other Revenue - NSF Check Charge</v>
      </c>
      <c r="N3622" s="39" t="str">
        <f>+VLOOKUP(L3622/1,Map!E:G,3,FALSE)</f>
        <v>KY-CENTRAL</v>
      </c>
    </row>
    <row r="3623" spans="1:14" hidden="1">
      <c r="A3623" s="39" t="s">
        <v>95</v>
      </c>
      <c r="B3623" s="39" t="s">
        <v>96</v>
      </c>
      <c r="C3623" s="39" t="s">
        <v>74</v>
      </c>
      <c r="D3623" s="43">
        <v>43298</v>
      </c>
      <c r="E3623" s="39" t="s">
        <v>35</v>
      </c>
      <c r="F3623" s="39" t="s">
        <v>49</v>
      </c>
      <c r="G3623" s="39" t="s">
        <v>275</v>
      </c>
      <c r="H3623" s="39" t="s">
        <v>3014</v>
      </c>
      <c r="I3623" s="39" t="s">
        <v>99</v>
      </c>
      <c r="J3623" s="44">
        <v>-12</v>
      </c>
      <c r="K3623" s="39" t="s">
        <v>100</v>
      </c>
      <c r="L3623" s="39" t="s">
        <v>60</v>
      </c>
      <c r="M3623" s="39" t="str">
        <f>+VLOOKUP(C3623/1,Map!A:B,2,FALSE)</f>
        <v>Other Revenue - NSF Check Charge</v>
      </c>
      <c r="N3623" s="39" t="str">
        <f>+VLOOKUP(L3623/1,Map!E:G,3,FALSE)</f>
        <v>KY-CENTRAL</v>
      </c>
    </row>
    <row r="3624" spans="1:14" hidden="1">
      <c r="A3624" s="39" t="s">
        <v>95</v>
      </c>
      <c r="B3624" s="39" t="s">
        <v>96</v>
      </c>
      <c r="C3624" s="39" t="s">
        <v>74</v>
      </c>
      <c r="D3624" s="43">
        <v>43299</v>
      </c>
      <c r="E3624" s="39" t="s">
        <v>35</v>
      </c>
      <c r="F3624" s="39" t="s">
        <v>49</v>
      </c>
      <c r="G3624" s="39" t="s">
        <v>275</v>
      </c>
      <c r="H3624" s="39" t="s">
        <v>3015</v>
      </c>
      <c r="I3624" s="39" t="s">
        <v>99</v>
      </c>
      <c r="J3624" s="44">
        <v>-36</v>
      </c>
      <c r="K3624" s="39" t="s">
        <v>100</v>
      </c>
      <c r="L3624" s="39" t="s">
        <v>60</v>
      </c>
      <c r="M3624" s="39" t="str">
        <f>+VLOOKUP(C3624/1,Map!A:B,2,FALSE)</f>
        <v>Other Revenue - NSF Check Charge</v>
      </c>
      <c r="N3624" s="39" t="str">
        <f>+VLOOKUP(L3624/1,Map!E:G,3,FALSE)</f>
        <v>KY-CENTRAL</v>
      </c>
    </row>
    <row r="3625" spans="1:14" hidden="1">
      <c r="A3625" s="39" t="s">
        <v>95</v>
      </c>
      <c r="B3625" s="39" t="s">
        <v>96</v>
      </c>
      <c r="C3625" s="39" t="s">
        <v>74</v>
      </c>
      <c r="D3625" s="43">
        <v>43299</v>
      </c>
      <c r="E3625" s="39" t="s">
        <v>35</v>
      </c>
      <c r="F3625" s="39" t="s">
        <v>49</v>
      </c>
      <c r="G3625" s="39" t="s">
        <v>275</v>
      </c>
      <c r="H3625" s="39" t="s">
        <v>3016</v>
      </c>
      <c r="I3625" s="39" t="s">
        <v>99</v>
      </c>
      <c r="J3625" s="44">
        <v>-12</v>
      </c>
      <c r="K3625" s="39" t="s">
        <v>100</v>
      </c>
      <c r="L3625" s="39" t="s">
        <v>60</v>
      </c>
      <c r="M3625" s="39" t="str">
        <f>+VLOOKUP(C3625/1,Map!A:B,2,FALSE)</f>
        <v>Other Revenue - NSF Check Charge</v>
      </c>
      <c r="N3625" s="39" t="str">
        <f>+VLOOKUP(L3625/1,Map!E:G,3,FALSE)</f>
        <v>KY-CENTRAL</v>
      </c>
    </row>
    <row r="3626" spans="1:14" hidden="1">
      <c r="A3626" s="39" t="s">
        <v>95</v>
      </c>
      <c r="B3626" s="39" t="s">
        <v>96</v>
      </c>
      <c r="C3626" s="39" t="s">
        <v>74</v>
      </c>
      <c r="D3626" s="43">
        <v>43299</v>
      </c>
      <c r="E3626" s="39" t="s">
        <v>35</v>
      </c>
      <c r="F3626" s="39" t="s">
        <v>49</v>
      </c>
      <c r="G3626" s="39" t="s">
        <v>275</v>
      </c>
      <c r="H3626" s="39" t="s">
        <v>3017</v>
      </c>
      <c r="I3626" s="39" t="s">
        <v>99</v>
      </c>
      <c r="J3626" s="44">
        <v>-24</v>
      </c>
      <c r="K3626" s="39" t="s">
        <v>100</v>
      </c>
      <c r="L3626" s="39" t="s">
        <v>60</v>
      </c>
      <c r="M3626" s="39" t="str">
        <f>+VLOOKUP(C3626/1,Map!A:B,2,FALSE)</f>
        <v>Other Revenue - NSF Check Charge</v>
      </c>
      <c r="N3626" s="39" t="str">
        <f>+VLOOKUP(L3626/1,Map!E:G,3,FALSE)</f>
        <v>KY-CENTRAL</v>
      </c>
    </row>
    <row r="3627" spans="1:14" hidden="1">
      <c r="A3627" s="39" t="s">
        <v>95</v>
      </c>
      <c r="B3627" s="39" t="s">
        <v>96</v>
      </c>
      <c r="C3627" s="39" t="s">
        <v>74</v>
      </c>
      <c r="D3627" s="43">
        <v>43299</v>
      </c>
      <c r="E3627" s="39" t="s">
        <v>35</v>
      </c>
      <c r="F3627" s="39" t="s">
        <v>49</v>
      </c>
      <c r="G3627" s="39" t="s">
        <v>275</v>
      </c>
      <c r="H3627" s="39" t="s">
        <v>3018</v>
      </c>
      <c r="I3627" s="39" t="s">
        <v>99</v>
      </c>
      <c r="J3627" s="44">
        <v>-12</v>
      </c>
      <c r="K3627" s="39" t="s">
        <v>100</v>
      </c>
      <c r="L3627" s="39" t="s">
        <v>60</v>
      </c>
      <c r="M3627" s="39" t="str">
        <f>+VLOOKUP(C3627/1,Map!A:B,2,FALSE)</f>
        <v>Other Revenue - NSF Check Charge</v>
      </c>
      <c r="N3627" s="39" t="str">
        <f>+VLOOKUP(L3627/1,Map!E:G,3,FALSE)</f>
        <v>KY-CENTRAL</v>
      </c>
    </row>
    <row r="3628" spans="1:14" hidden="1">
      <c r="A3628" s="39" t="s">
        <v>95</v>
      </c>
      <c r="B3628" s="39" t="s">
        <v>96</v>
      </c>
      <c r="C3628" s="39" t="s">
        <v>74</v>
      </c>
      <c r="D3628" s="43">
        <v>43300</v>
      </c>
      <c r="E3628" s="39" t="s">
        <v>35</v>
      </c>
      <c r="F3628" s="39" t="s">
        <v>49</v>
      </c>
      <c r="G3628" s="39" t="s">
        <v>275</v>
      </c>
      <c r="H3628" s="39" t="s">
        <v>3019</v>
      </c>
      <c r="I3628" s="39" t="s">
        <v>99</v>
      </c>
      <c r="J3628" s="44">
        <v>-36</v>
      </c>
      <c r="K3628" s="39" t="s">
        <v>100</v>
      </c>
      <c r="L3628" s="39" t="s">
        <v>60</v>
      </c>
      <c r="M3628" s="39" t="str">
        <f>+VLOOKUP(C3628/1,Map!A:B,2,FALSE)</f>
        <v>Other Revenue - NSF Check Charge</v>
      </c>
      <c r="N3628" s="39" t="str">
        <f>+VLOOKUP(L3628/1,Map!E:G,3,FALSE)</f>
        <v>KY-CENTRAL</v>
      </c>
    </row>
    <row r="3629" spans="1:14" hidden="1">
      <c r="A3629" s="39" t="s">
        <v>95</v>
      </c>
      <c r="B3629" s="39" t="s">
        <v>96</v>
      </c>
      <c r="C3629" s="39" t="s">
        <v>74</v>
      </c>
      <c r="D3629" s="43">
        <v>43300</v>
      </c>
      <c r="E3629" s="39" t="s">
        <v>35</v>
      </c>
      <c r="F3629" s="39" t="s">
        <v>49</v>
      </c>
      <c r="G3629" s="39" t="s">
        <v>275</v>
      </c>
      <c r="H3629" s="39" t="s">
        <v>3020</v>
      </c>
      <c r="I3629" s="39" t="s">
        <v>99</v>
      </c>
      <c r="J3629" s="44">
        <v>-108</v>
      </c>
      <c r="K3629" s="39" t="s">
        <v>100</v>
      </c>
      <c r="L3629" s="39" t="s">
        <v>60</v>
      </c>
      <c r="M3629" s="39" t="str">
        <f>+VLOOKUP(C3629/1,Map!A:B,2,FALSE)</f>
        <v>Other Revenue - NSF Check Charge</v>
      </c>
      <c r="N3629" s="39" t="str">
        <f>+VLOOKUP(L3629/1,Map!E:G,3,FALSE)</f>
        <v>KY-CENTRAL</v>
      </c>
    </row>
    <row r="3630" spans="1:14" hidden="1">
      <c r="A3630" s="39" t="s">
        <v>95</v>
      </c>
      <c r="B3630" s="39" t="s">
        <v>96</v>
      </c>
      <c r="C3630" s="39" t="s">
        <v>74</v>
      </c>
      <c r="D3630" s="43">
        <v>43300</v>
      </c>
      <c r="E3630" s="39" t="s">
        <v>35</v>
      </c>
      <c r="F3630" s="39" t="s">
        <v>49</v>
      </c>
      <c r="G3630" s="39" t="s">
        <v>275</v>
      </c>
      <c r="H3630" s="39" t="s">
        <v>3021</v>
      </c>
      <c r="I3630" s="39" t="s">
        <v>99</v>
      </c>
      <c r="J3630" s="44">
        <v>-84</v>
      </c>
      <c r="K3630" s="39" t="s">
        <v>100</v>
      </c>
      <c r="L3630" s="39" t="s">
        <v>60</v>
      </c>
      <c r="M3630" s="39" t="str">
        <f>+VLOOKUP(C3630/1,Map!A:B,2,FALSE)</f>
        <v>Other Revenue - NSF Check Charge</v>
      </c>
      <c r="N3630" s="39" t="str">
        <f>+VLOOKUP(L3630/1,Map!E:G,3,FALSE)</f>
        <v>KY-CENTRAL</v>
      </c>
    </row>
    <row r="3631" spans="1:14" hidden="1">
      <c r="A3631" s="39" t="s">
        <v>95</v>
      </c>
      <c r="B3631" s="39" t="s">
        <v>96</v>
      </c>
      <c r="C3631" s="39" t="s">
        <v>74</v>
      </c>
      <c r="D3631" s="43">
        <v>43300</v>
      </c>
      <c r="E3631" s="39" t="s">
        <v>35</v>
      </c>
      <c r="F3631" s="39" t="s">
        <v>49</v>
      </c>
      <c r="G3631" s="39" t="s">
        <v>275</v>
      </c>
      <c r="H3631" s="39" t="s">
        <v>3022</v>
      </c>
      <c r="I3631" s="39" t="s">
        <v>99</v>
      </c>
      <c r="J3631" s="44">
        <v>-12</v>
      </c>
      <c r="K3631" s="39" t="s">
        <v>100</v>
      </c>
      <c r="L3631" s="39" t="s">
        <v>60</v>
      </c>
      <c r="M3631" s="39" t="str">
        <f>+VLOOKUP(C3631/1,Map!A:B,2,FALSE)</f>
        <v>Other Revenue - NSF Check Charge</v>
      </c>
      <c r="N3631" s="39" t="str">
        <f>+VLOOKUP(L3631/1,Map!E:G,3,FALSE)</f>
        <v>KY-CENTRAL</v>
      </c>
    </row>
    <row r="3632" spans="1:14" hidden="1">
      <c r="A3632" s="39" t="s">
        <v>95</v>
      </c>
      <c r="B3632" s="39" t="s">
        <v>96</v>
      </c>
      <c r="C3632" s="39" t="s">
        <v>74</v>
      </c>
      <c r="D3632" s="43">
        <v>43300</v>
      </c>
      <c r="E3632" s="39" t="s">
        <v>35</v>
      </c>
      <c r="F3632" s="39" t="s">
        <v>49</v>
      </c>
      <c r="G3632" s="39" t="s">
        <v>275</v>
      </c>
      <c r="H3632" s="39" t="s">
        <v>3023</v>
      </c>
      <c r="I3632" s="39" t="s">
        <v>99</v>
      </c>
      <c r="J3632" s="44">
        <v>-24</v>
      </c>
      <c r="K3632" s="39" t="s">
        <v>100</v>
      </c>
      <c r="L3632" s="39" t="s">
        <v>60</v>
      </c>
      <c r="M3632" s="39" t="str">
        <f>+VLOOKUP(C3632/1,Map!A:B,2,FALSE)</f>
        <v>Other Revenue - NSF Check Charge</v>
      </c>
      <c r="N3632" s="39" t="str">
        <f>+VLOOKUP(L3632/1,Map!E:G,3,FALSE)</f>
        <v>KY-CENTRAL</v>
      </c>
    </row>
    <row r="3633" spans="1:14" hidden="1">
      <c r="A3633" s="39" t="s">
        <v>95</v>
      </c>
      <c r="B3633" s="39" t="s">
        <v>96</v>
      </c>
      <c r="C3633" s="39" t="s">
        <v>74</v>
      </c>
      <c r="D3633" s="43">
        <v>43301</v>
      </c>
      <c r="E3633" s="39" t="s">
        <v>35</v>
      </c>
      <c r="F3633" s="39" t="s">
        <v>49</v>
      </c>
      <c r="G3633" s="39" t="s">
        <v>275</v>
      </c>
      <c r="H3633" s="39" t="s">
        <v>3024</v>
      </c>
      <c r="I3633" s="39" t="s">
        <v>99</v>
      </c>
      <c r="J3633" s="44">
        <v>-96</v>
      </c>
      <c r="K3633" s="39" t="s">
        <v>100</v>
      </c>
      <c r="L3633" s="39" t="s">
        <v>60</v>
      </c>
      <c r="M3633" s="39" t="str">
        <f>+VLOOKUP(C3633/1,Map!A:B,2,FALSE)</f>
        <v>Other Revenue - NSF Check Charge</v>
      </c>
      <c r="N3633" s="39" t="str">
        <f>+VLOOKUP(L3633/1,Map!E:G,3,FALSE)</f>
        <v>KY-CENTRAL</v>
      </c>
    </row>
    <row r="3634" spans="1:14" hidden="1">
      <c r="A3634" s="39" t="s">
        <v>95</v>
      </c>
      <c r="B3634" s="39" t="s">
        <v>96</v>
      </c>
      <c r="C3634" s="39" t="s">
        <v>74</v>
      </c>
      <c r="D3634" s="43">
        <v>43301</v>
      </c>
      <c r="E3634" s="39" t="s">
        <v>35</v>
      </c>
      <c r="F3634" s="39" t="s">
        <v>49</v>
      </c>
      <c r="G3634" s="39" t="s">
        <v>275</v>
      </c>
      <c r="H3634" s="39" t="s">
        <v>3025</v>
      </c>
      <c r="I3634" s="39" t="s">
        <v>99</v>
      </c>
      <c r="J3634" s="44">
        <v>-24</v>
      </c>
      <c r="K3634" s="39" t="s">
        <v>100</v>
      </c>
      <c r="L3634" s="39" t="s">
        <v>60</v>
      </c>
      <c r="M3634" s="39" t="str">
        <f>+VLOOKUP(C3634/1,Map!A:B,2,FALSE)</f>
        <v>Other Revenue - NSF Check Charge</v>
      </c>
      <c r="N3634" s="39" t="str">
        <f>+VLOOKUP(L3634/1,Map!E:G,3,FALSE)</f>
        <v>KY-CENTRAL</v>
      </c>
    </row>
    <row r="3635" spans="1:14" hidden="1">
      <c r="A3635" s="39" t="s">
        <v>95</v>
      </c>
      <c r="B3635" s="39" t="s">
        <v>96</v>
      </c>
      <c r="C3635" s="39" t="s">
        <v>74</v>
      </c>
      <c r="D3635" s="43">
        <v>43301</v>
      </c>
      <c r="E3635" s="39" t="s">
        <v>35</v>
      </c>
      <c r="F3635" s="39" t="s">
        <v>49</v>
      </c>
      <c r="G3635" s="39" t="s">
        <v>275</v>
      </c>
      <c r="H3635" s="39" t="s">
        <v>3026</v>
      </c>
      <c r="I3635" s="39" t="s">
        <v>99</v>
      </c>
      <c r="J3635" s="44">
        <v>-12</v>
      </c>
      <c r="K3635" s="39" t="s">
        <v>100</v>
      </c>
      <c r="L3635" s="39" t="s">
        <v>60</v>
      </c>
      <c r="M3635" s="39" t="str">
        <f>+VLOOKUP(C3635/1,Map!A:B,2,FALSE)</f>
        <v>Other Revenue - NSF Check Charge</v>
      </c>
      <c r="N3635" s="39" t="str">
        <f>+VLOOKUP(L3635/1,Map!E:G,3,FALSE)</f>
        <v>KY-CENTRAL</v>
      </c>
    </row>
    <row r="3636" spans="1:14" hidden="1">
      <c r="A3636" s="39" t="s">
        <v>95</v>
      </c>
      <c r="B3636" s="39" t="s">
        <v>96</v>
      </c>
      <c r="C3636" s="39" t="s">
        <v>74</v>
      </c>
      <c r="D3636" s="43">
        <v>43301</v>
      </c>
      <c r="E3636" s="39" t="s">
        <v>35</v>
      </c>
      <c r="F3636" s="39" t="s">
        <v>49</v>
      </c>
      <c r="G3636" s="39" t="s">
        <v>275</v>
      </c>
      <c r="H3636" s="39" t="s">
        <v>3027</v>
      </c>
      <c r="I3636" s="39" t="s">
        <v>99</v>
      </c>
      <c r="J3636" s="44">
        <v>-12</v>
      </c>
      <c r="K3636" s="39" t="s">
        <v>100</v>
      </c>
      <c r="L3636" s="39" t="s">
        <v>60</v>
      </c>
      <c r="M3636" s="39" t="str">
        <f>+VLOOKUP(C3636/1,Map!A:B,2,FALSE)</f>
        <v>Other Revenue - NSF Check Charge</v>
      </c>
      <c r="N3636" s="39" t="str">
        <f>+VLOOKUP(L3636/1,Map!E:G,3,FALSE)</f>
        <v>KY-CENTRAL</v>
      </c>
    </row>
    <row r="3637" spans="1:14" hidden="1">
      <c r="A3637" s="39" t="s">
        <v>95</v>
      </c>
      <c r="B3637" s="39" t="s">
        <v>96</v>
      </c>
      <c r="C3637" s="39" t="s">
        <v>74</v>
      </c>
      <c r="D3637" s="43">
        <v>43304</v>
      </c>
      <c r="E3637" s="39" t="s">
        <v>35</v>
      </c>
      <c r="F3637" s="39" t="s">
        <v>49</v>
      </c>
      <c r="G3637" s="39" t="s">
        <v>275</v>
      </c>
      <c r="H3637" s="39" t="s">
        <v>3028</v>
      </c>
      <c r="I3637" s="39" t="s">
        <v>99</v>
      </c>
      <c r="J3637" s="44">
        <v>-12</v>
      </c>
      <c r="K3637" s="39" t="s">
        <v>100</v>
      </c>
      <c r="L3637" s="39" t="s">
        <v>60</v>
      </c>
      <c r="M3637" s="39" t="str">
        <f>+VLOOKUP(C3637/1,Map!A:B,2,FALSE)</f>
        <v>Other Revenue - NSF Check Charge</v>
      </c>
      <c r="N3637" s="39" t="str">
        <f>+VLOOKUP(L3637/1,Map!E:G,3,FALSE)</f>
        <v>KY-CENTRAL</v>
      </c>
    </row>
    <row r="3638" spans="1:14" hidden="1">
      <c r="A3638" s="39" t="s">
        <v>95</v>
      </c>
      <c r="B3638" s="39" t="s">
        <v>96</v>
      </c>
      <c r="C3638" s="39" t="s">
        <v>74</v>
      </c>
      <c r="D3638" s="43">
        <v>43304</v>
      </c>
      <c r="E3638" s="39" t="s">
        <v>35</v>
      </c>
      <c r="F3638" s="39" t="s">
        <v>49</v>
      </c>
      <c r="G3638" s="39" t="s">
        <v>275</v>
      </c>
      <c r="H3638" s="39" t="s">
        <v>3029</v>
      </c>
      <c r="I3638" s="39" t="s">
        <v>99</v>
      </c>
      <c r="J3638" s="44">
        <v>-12</v>
      </c>
      <c r="K3638" s="39" t="s">
        <v>100</v>
      </c>
      <c r="L3638" s="39" t="s">
        <v>60</v>
      </c>
      <c r="M3638" s="39" t="str">
        <f>+VLOOKUP(C3638/1,Map!A:B,2,FALSE)</f>
        <v>Other Revenue - NSF Check Charge</v>
      </c>
      <c r="N3638" s="39" t="str">
        <f>+VLOOKUP(L3638/1,Map!E:G,3,FALSE)</f>
        <v>KY-CENTRAL</v>
      </c>
    </row>
    <row r="3639" spans="1:14" hidden="1">
      <c r="A3639" s="39" t="s">
        <v>95</v>
      </c>
      <c r="B3639" s="39" t="s">
        <v>96</v>
      </c>
      <c r="C3639" s="39" t="s">
        <v>74</v>
      </c>
      <c r="D3639" s="43">
        <v>43305</v>
      </c>
      <c r="E3639" s="39" t="s">
        <v>35</v>
      </c>
      <c r="F3639" s="39" t="s">
        <v>49</v>
      </c>
      <c r="G3639" s="39" t="s">
        <v>275</v>
      </c>
      <c r="H3639" s="39" t="s">
        <v>3030</v>
      </c>
      <c r="I3639" s="39" t="s">
        <v>99</v>
      </c>
      <c r="J3639" s="44">
        <v>-12</v>
      </c>
      <c r="K3639" s="39" t="s">
        <v>100</v>
      </c>
      <c r="L3639" s="39" t="s">
        <v>60</v>
      </c>
      <c r="M3639" s="39" t="str">
        <f>+VLOOKUP(C3639/1,Map!A:B,2,FALSE)</f>
        <v>Other Revenue - NSF Check Charge</v>
      </c>
      <c r="N3639" s="39" t="str">
        <f>+VLOOKUP(L3639/1,Map!E:G,3,FALSE)</f>
        <v>KY-CENTRAL</v>
      </c>
    </row>
    <row r="3640" spans="1:14" hidden="1">
      <c r="A3640" s="39" t="s">
        <v>95</v>
      </c>
      <c r="B3640" s="39" t="s">
        <v>96</v>
      </c>
      <c r="C3640" s="39" t="s">
        <v>74</v>
      </c>
      <c r="D3640" s="43">
        <v>43305</v>
      </c>
      <c r="E3640" s="39" t="s">
        <v>35</v>
      </c>
      <c r="F3640" s="39" t="s">
        <v>49</v>
      </c>
      <c r="G3640" s="39" t="s">
        <v>275</v>
      </c>
      <c r="H3640" s="39" t="s">
        <v>3031</v>
      </c>
      <c r="I3640" s="39" t="s">
        <v>99</v>
      </c>
      <c r="J3640" s="44">
        <v>-96</v>
      </c>
      <c r="K3640" s="39" t="s">
        <v>100</v>
      </c>
      <c r="L3640" s="39" t="s">
        <v>60</v>
      </c>
      <c r="M3640" s="39" t="str">
        <f>+VLOOKUP(C3640/1,Map!A:B,2,FALSE)</f>
        <v>Other Revenue - NSF Check Charge</v>
      </c>
      <c r="N3640" s="39" t="str">
        <f>+VLOOKUP(L3640/1,Map!E:G,3,FALSE)</f>
        <v>KY-CENTRAL</v>
      </c>
    </row>
    <row r="3641" spans="1:14" hidden="1">
      <c r="A3641" s="39" t="s">
        <v>95</v>
      </c>
      <c r="B3641" s="39" t="s">
        <v>96</v>
      </c>
      <c r="C3641" s="39" t="s">
        <v>74</v>
      </c>
      <c r="D3641" s="43">
        <v>43305</v>
      </c>
      <c r="E3641" s="39" t="s">
        <v>35</v>
      </c>
      <c r="F3641" s="39" t="s">
        <v>49</v>
      </c>
      <c r="G3641" s="39" t="s">
        <v>275</v>
      </c>
      <c r="H3641" s="39" t="s">
        <v>3032</v>
      </c>
      <c r="I3641" s="39" t="s">
        <v>99</v>
      </c>
      <c r="J3641" s="44">
        <v>-12</v>
      </c>
      <c r="K3641" s="39" t="s">
        <v>100</v>
      </c>
      <c r="L3641" s="39" t="s">
        <v>60</v>
      </c>
      <c r="M3641" s="39" t="str">
        <f>+VLOOKUP(C3641/1,Map!A:B,2,FALSE)</f>
        <v>Other Revenue - NSF Check Charge</v>
      </c>
      <c r="N3641" s="39" t="str">
        <f>+VLOOKUP(L3641/1,Map!E:G,3,FALSE)</f>
        <v>KY-CENTRAL</v>
      </c>
    </row>
    <row r="3642" spans="1:14" hidden="1">
      <c r="A3642" s="39" t="s">
        <v>95</v>
      </c>
      <c r="B3642" s="39" t="s">
        <v>96</v>
      </c>
      <c r="C3642" s="39" t="s">
        <v>74</v>
      </c>
      <c r="D3642" s="43">
        <v>43306</v>
      </c>
      <c r="E3642" s="39" t="s">
        <v>35</v>
      </c>
      <c r="F3642" s="39" t="s">
        <v>49</v>
      </c>
      <c r="G3642" s="39" t="s">
        <v>275</v>
      </c>
      <c r="H3642" s="39" t="s">
        <v>3033</v>
      </c>
      <c r="I3642" s="39" t="s">
        <v>99</v>
      </c>
      <c r="J3642" s="44">
        <v>-12</v>
      </c>
      <c r="K3642" s="39" t="s">
        <v>100</v>
      </c>
      <c r="L3642" s="39" t="s">
        <v>60</v>
      </c>
      <c r="M3642" s="39" t="str">
        <f>+VLOOKUP(C3642/1,Map!A:B,2,FALSE)</f>
        <v>Other Revenue - NSF Check Charge</v>
      </c>
      <c r="N3642" s="39" t="str">
        <f>+VLOOKUP(L3642/1,Map!E:G,3,FALSE)</f>
        <v>KY-CENTRAL</v>
      </c>
    </row>
    <row r="3643" spans="1:14" hidden="1">
      <c r="A3643" s="39" t="s">
        <v>95</v>
      </c>
      <c r="B3643" s="39" t="s">
        <v>96</v>
      </c>
      <c r="C3643" s="39" t="s">
        <v>74</v>
      </c>
      <c r="D3643" s="43">
        <v>43306</v>
      </c>
      <c r="E3643" s="39" t="s">
        <v>35</v>
      </c>
      <c r="F3643" s="39" t="s">
        <v>49</v>
      </c>
      <c r="G3643" s="39" t="s">
        <v>275</v>
      </c>
      <c r="H3643" s="39" t="s">
        <v>3034</v>
      </c>
      <c r="I3643" s="39" t="s">
        <v>99</v>
      </c>
      <c r="J3643" s="44">
        <v>-12</v>
      </c>
      <c r="K3643" s="39" t="s">
        <v>100</v>
      </c>
      <c r="L3643" s="39" t="s">
        <v>60</v>
      </c>
      <c r="M3643" s="39" t="str">
        <f>+VLOOKUP(C3643/1,Map!A:B,2,FALSE)</f>
        <v>Other Revenue - NSF Check Charge</v>
      </c>
      <c r="N3643" s="39" t="str">
        <f>+VLOOKUP(L3643/1,Map!E:G,3,FALSE)</f>
        <v>KY-CENTRAL</v>
      </c>
    </row>
    <row r="3644" spans="1:14" hidden="1">
      <c r="A3644" s="39" t="s">
        <v>95</v>
      </c>
      <c r="B3644" s="39" t="s">
        <v>96</v>
      </c>
      <c r="C3644" s="39" t="s">
        <v>74</v>
      </c>
      <c r="D3644" s="43">
        <v>43306</v>
      </c>
      <c r="E3644" s="39" t="s">
        <v>35</v>
      </c>
      <c r="F3644" s="39" t="s">
        <v>49</v>
      </c>
      <c r="G3644" s="39" t="s">
        <v>275</v>
      </c>
      <c r="H3644" s="39" t="s">
        <v>3035</v>
      </c>
      <c r="I3644" s="39" t="s">
        <v>99</v>
      </c>
      <c r="J3644" s="44">
        <v>-12</v>
      </c>
      <c r="K3644" s="39" t="s">
        <v>100</v>
      </c>
      <c r="L3644" s="39" t="s">
        <v>60</v>
      </c>
      <c r="M3644" s="39" t="str">
        <f>+VLOOKUP(C3644/1,Map!A:B,2,FALSE)</f>
        <v>Other Revenue - NSF Check Charge</v>
      </c>
      <c r="N3644" s="39" t="str">
        <f>+VLOOKUP(L3644/1,Map!E:G,3,FALSE)</f>
        <v>KY-CENTRAL</v>
      </c>
    </row>
    <row r="3645" spans="1:14" hidden="1">
      <c r="A3645" s="39" t="s">
        <v>95</v>
      </c>
      <c r="B3645" s="39" t="s">
        <v>96</v>
      </c>
      <c r="C3645" s="39" t="s">
        <v>74</v>
      </c>
      <c r="D3645" s="43">
        <v>43306</v>
      </c>
      <c r="E3645" s="39" t="s">
        <v>35</v>
      </c>
      <c r="F3645" s="39" t="s">
        <v>49</v>
      </c>
      <c r="G3645" s="39" t="s">
        <v>275</v>
      </c>
      <c r="H3645" s="39" t="s">
        <v>3036</v>
      </c>
      <c r="I3645" s="39" t="s">
        <v>99</v>
      </c>
      <c r="J3645" s="44">
        <v>-12</v>
      </c>
      <c r="K3645" s="39" t="s">
        <v>100</v>
      </c>
      <c r="L3645" s="39" t="s">
        <v>60</v>
      </c>
      <c r="M3645" s="39" t="str">
        <f>+VLOOKUP(C3645/1,Map!A:B,2,FALSE)</f>
        <v>Other Revenue - NSF Check Charge</v>
      </c>
      <c r="N3645" s="39" t="str">
        <f>+VLOOKUP(L3645/1,Map!E:G,3,FALSE)</f>
        <v>KY-CENTRAL</v>
      </c>
    </row>
    <row r="3646" spans="1:14" hidden="1">
      <c r="A3646" s="39" t="s">
        <v>95</v>
      </c>
      <c r="B3646" s="39" t="s">
        <v>96</v>
      </c>
      <c r="C3646" s="39" t="s">
        <v>74</v>
      </c>
      <c r="D3646" s="43">
        <v>43307</v>
      </c>
      <c r="E3646" s="39" t="s">
        <v>35</v>
      </c>
      <c r="F3646" s="39" t="s">
        <v>49</v>
      </c>
      <c r="G3646" s="39" t="s">
        <v>275</v>
      </c>
      <c r="H3646" s="39" t="s">
        <v>3037</v>
      </c>
      <c r="I3646" s="39" t="s">
        <v>99</v>
      </c>
      <c r="J3646" s="44">
        <v>-72</v>
      </c>
      <c r="K3646" s="39" t="s">
        <v>100</v>
      </c>
      <c r="L3646" s="39" t="s">
        <v>60</v>
      </c>
      <c r="M3646" s="39" t="str">
        <f>+VLOOKUP(C3646/1,Map!A:B,2,FALSE)</f>
        <v>Other Revenue - NSF Check Charge</v>
      </c>
      <c r="N3646" s="39" t="str">
        <f>+VLOOKUP(L3646/1,Map!E:G,3,FALSE)</f>
        <v>KY-CENTRAL</v>
      </c>
    </row>
    <row r="3647" spans="1:14" hidden="1">
      <c r="A3647" s="39" t="s">
        <v>95</v>
      </c>
      <c r="B3647" s="39" t="s">
        <v>96</v>
      </c>
      <c r="C3647" s="39" t="s">
        <v>74</v>
      </c>
      <c r="D3647" s="43">
        <v>43307</v>
      </c>
      <c r="E3647" s="39" t="s">
        <v>35</v>
      </c>
      <c r="F3647" s="39" t="s">
        <v>49</v>
      </c>
      <c r="G3647" s="39" t="s">
        <v>275</v>
      </c>
      <c r="H3647" s="39" t="s">
        <v>3038</v>
      </c>
      <c r="I3647" s="39" t="s">
        <v>99</v>
      </c>
      <c r="J3647" s="44">
        <v>-12</v>
      </c>
      <c r="K3647" s="39" t="s">
        <v>100</v>
      </c>
      <c r="L3647" s="39" t="s">
        <v>60</v>
      </c>
      <c r="M3647" s="39" t="str">
        <f>+VLOOKUP(C3647/1,Map!A:B,2,FALSE)</f>
        <v>Other Revenue - NSF Check Charge</v>
      </c>
      <c r="N3647" s="39" t="str">
        <f>+VLOOKUP(L3647/1,Map!E:G,3,FALSE)</f>
        <v>KY-CENTRAL</v>
      </c>
    </row>
    <row r="3648" spans="1:14" hidden="1">
      <c r="A3648" s="39" t="s">
        <v>95</v>
      </c>
      <c r="B3648" s="39" t="s">
        <v>96</v>
      </c>
      <c r="C3648" s="39" t="s">
        <v>74</v>
      </c>
      <c r="D3648" s="43">
        <v>43307</v>
      </c>
      <c r="E3648" s="39" t="s">
        <v>35</v>
      </c>
      <c r="F3648" s="39" t="s">
        <v>49</v>
      </c>
      <c r="G3648" s="39" t="s">
        <v>275</v>
      </c>
      <c r="H3648" s="39" t="s">
        <v>3039</v>
      </c>
      <c r="I3648" s="39" t="s">
        <v>99</v>
      </c>
      <c r="J3648" s="44">
        <v>-12</v>
      </c>
      <c r="K3648" s="39" t="s">
        <v>100</v>
      </c>
      <c r="L3648" s="39" t="s">
        <v>64</v>
      </c>
      <c r="M3648" s="39" t="str">
        <f>+VLOOKUP(C3648/1,Map!A:B,2,FALSE)</f>
        <v>Other Revenue - NSF Check Charge</v>
      </c>
      <c r="N3648" s="39" t="str">
        <f>+VLOOKUP(L3648/1,Map!E:G,3,FALSE)</f>
        <v>KY-NORTH</v>
      </c>
    </row>
    <row r="3649" spans="1:14" hidden="1">
      <c r="A3649" s="39" t="s">
        <v>95</v>
      </c>
      <c r="B3649" s="39" t="s">
        <v>96</v>
      </c>
      <c r="C3649" s="39" t="s">
        <v>74</v>
      </c>
      <c r="D3649" s="43">
        <v>43307</v>
      </c>
      <c r="E3649" s="39" t="s">
        <v>35</v>
      </c>
      <c r="F3649" s="39" t="s">
        <v>49</v>
      </c>
      <c r="G3649" s="39" t="s">
        <v>275</v>
      </c>
      <c r="H3649" s="39" t="s">
        <v>3039</v>
      </c>
      <c r="I3649" s="39" t="s">
        <v>99</v>
      </c>
      <c r="J3649" s="44">
        <v>-12</v>
      </c>
      <c r="K3649" s="39" t="s">
        <v>100</v>
      </c>
      <c r="L3649" s="39" t="s">
        <v>60</v>
      </c>
      <c r="M3649" s="39" t="str">
        <f>+VLOOKUP(C3649/1,Map!A:B,2,FALSE)</f>
        <v>Other Revenue - NSF Check Charge</v>
      </c>
      <c r="N3649" s="39" t="str">
        <f>+VLOOKUP(L3649/1,Map!E:G,3,FALSE)</f>
        <v>KY-CENTRAL</v>
      </c>
    </row>
    <row r="3650" spans="1:14" hidden="1">
      <c r="A3650" s="39" t="s">
        <v>95</v>
      </c>
      <c r="B3650" s="39" t="s">
        <v>96</v>
      </c>
      <c r="C3650" s="39" t="s">
        <v>74</v>
      </c>
      <c r="D3650" s="43">
        <v>43308</v>
      </c>
      <c r="E3650" s="39" t="s">
        <v>35</v>
      </c>
      <c r="F3650" s="39" t="s">
        <v>49</v>
      </c>
      <c r="G3650" s="39" t="s">
        <v>275</v>
      </c>
      <c r="H3650" s="39" t="s">
        <v>3040</v>
      </c>
      <c r="I3650" s="39" t="s">
        <v>99</v>
      </c>
      <c r="J3650" s="44">
        <v>-12</v>
      </c>
      <c r="K3650" s="39" t="s">
        <v>100</v>
      </c>
      <c r="L3650" s="39" t="s">
        <v>60</v>
      </c>
      <c r="M3650" s="39" t="str">
        <f>+VLOOKUP(C3650/1,Map!A:B,2,FALSE)</f>
        <v>Other Revenue - NSF Check Charge</v>
      </c>
      <c r="N3650" s="39" t="str">
        <f>+VLOOKUP(L3650/1,Map!E:G,3,FALSE)</f>
        <v>KY-CENTRAL</v>
      </c>
    </row>
    <row r="3651" spans="1:14" hidden="1">
      <c r="A3651" s="39" t="s">
        <v>95</v>
      </c>
      <c r="B3651" s="39" t="s">
        <v>96</v>
      </c>
      <c r="C3651" s="39" t="s">
        <v>74</v>
      </c>
      <c r="D3651" s="43">
        <v>43308</v>
      </c>
      <c r="E3651" s="39" t="s">
        <v>35</v>
      </c>
      <c r="F3651" s="39" t="s">
        <v>49</v>
      </c>
      <c r="G3651" s="39" t="s">
        <v>275</v>
      </c>
      <c r="H3651" s="39" t="s">
        <v>3041</v>
      </c>
      <c r="I3651" s="39" t="s">
        <v>99</v>
      </c>
      <c r="J3651" s="44">
        <v>-12</v>
      </c>
      <c r="K3651" s="39" t="s">
        <v>100</v>
      </c>
      <c r="L3651" s="39" t="s">
        <v>58</v>
      </c>
      <c r="M3651" s="39" t="str">
        <f>+VLOOKUP(C3651/1,Map!A:B,2,FALSE)</f>
        <v>Other Revenue - NSF Check Charge</v>
      </c>
      <c r="N3651" s="39" t="str">
        <f>+VLOOKUP(L3651/1,Map!E:G,3,FALSE)</f>
        <v>KY-CORPORATE</v>
      </c>
    </row>
    <row r="3652" spans="1:14" hidden="1">
      <c r="A3652" s="39" t="s">
        <v>95</v>
      </c>
      <c r="B3652" s="39" t="s">
        <v>96</v>
      </c>
      <c r="C3652" s="39" t="s">
        <v>74</v>
      </c>
      <c r="D3652" s="43">
        <v>43308</v>
      </c>
      <c r="E3652" s="39" t="s">
        <v>35</v>
      </c>
      <c r="F3652" s="39" t="s">
        <v>49</v>
      </c>
      <c r="G3652" s="39" t="s">
        <v>275</v>
      </c>
      <c r="H3652" s="39" t="s">
        <v>3041</v>
      </c>
      <c r="I3652" s="39" t="s">
        <v>99</v>
      </c>
      <c r="J3652" s="44">
        <v>-48</v>
      </c>
      <c r="K3652" s="39" t="s">
        <v>100</v>
      </c>
      <c r="L3652" s="39" t="s">
        <v>60</v>
      </c>
      <c r="M3652" s="39" t="str">
        <f>+VLOOKUP(C3652/1,Map!A:B,2,FALSE)</f>
        <v>Other Revenue - NSF Check Charge</v>
      </c>
      <c r="N3652" s="39" t="str">
        <f>+VLOOKUP(L3652/1,Map!E:G,3,FALSE)</f>
        <v>KY-CENTRAL</v>
      </c>
    </row>
    <row r="3653" spans="1:14" hidden="1">
      <c r="A3653" s="39" t="s">
        <v>95</v>
      </c>
      <c r="B3653" s="39" t="s">
        <v>96</v>
      </c>
      <c r="C3653" s="39" t="s">
        <v>74</v>
      </c>
      <c r="D3653" s="43">
        <v>43311</v>
      </c>
      <c r="E3653" s="39" t="s">
        <v>35</v>
      </c>
      <c r="F3653" s="39" t="s">
        <v>49</v>
      </c>
      <c r="G3653" s="39" t="s">
        <v>275</v>
      </c>
      <c r="H3653" s="39" t="s">
        <v>3042</v>
      </c>
      <c r="I3653" s="39" t="s">
        <v>99</v>
      </c>
      <c r="J3653" s="44">
        <v>-24</v>
      </c>
      <c r="K3653" s="39" t="s">
        <v>100</v>
      </c>
      <c r="L3653" s="39" t="s">
        <v>60</v>
      </c>
      <c r="M3653" s="39" t="str">
        <f>+VLOOKUP(C3653/1,Map!A:B,2,FALSE)</f>
        <v>Other Revenue - NSF Check Charge</v>
      </c>
      <c r="N3653" s="39" t="str">
        <f>+VLOOKUP(L3653/1,Map!E:G,3,FALSE)</f>
        <v>KY-CENTRAL</v>
      </c>
    </row>
    <row r="3654" spans="1:14" hidden="1">
      <c r="A3654" s="39" t="s">
        <v>95</v>
      </c>
      <c r="B3654" s="39" t="s">
        <v>96</v>
      </c>
      <c r="C3654" s="39" t="s">
        <v>74</v>
      </c>
      <c r="D3654" s="43">
        <v>43311</v>
      </c>
      <c r="E3654" s="39" t="s">
        <v>35</v>
      </c>
      <c r="F3654" s="39" t="s">
        <v>49</v>
      </c>
      <c r="G3654" s="39" t="s">
        <v>275</v>
      </c>
      <c r="H3654" s="39" t="s">
        <v>3043</v>
      </c>
      <c r="I3654" s="39" t="s">
        <v>99</v>
      </c>
      <c r="J3654" s="44">
        <v>-24</v>
      </c>
      <c r="K3654" s="39" t="s">
        <v>100</v>
      </c>
      <c r="L3654" s="39" t="s">
        <v>60</v>
      </c>
      <c r="M3654" s="39" t="str">
        <f>+VLOOKUP(C3654/1,Map!A:B,2,FALSE)</f>
        <v>Other Revenue - NSF Check Charge</v>
      </c>
      <c r="N3654" s="39" t="str">
        <f>+VLOOKUP(L3654/1,Map!E:G,3,FALSE)</f>
        <v>KY-CENTRAL</v>
      </c>
    </row>
    <row r="3655" spans="1:14" hidden="1">
      <c r="A3655" s="39" t="s">
        <v>95</v>
      </c>
      <c r="B3655" s="39" t="s">
        <v>96</v>
      </c>
      <c r="C3655" s="39" t="s">
        <v>74</v>
      </c>
      <c r="D3655" s="43">
        <v>43311</v>
      </c>
      <c r="E3655" s="39" t="s">
        <v>35</v>
      </c>
      <c r="F3655" s="39" t="s">
        <v>49</v>
      </c>
      <c r="G3655" s="39" t="s">
        <v>275</v>
      </c>
      <c r="H3655" s="39" t="s">
        <v>3044</v>
      </c>
      <c r="I3655" s="39" t="s">
        <v>99</v>
      </c>
      <c r="J3655" s="44">
        <v>-48</v>
      </c>
      <c r="K3655" s="39" t="s">
        <v>100</v>
      </c>
      <c r="L3655" s="39" t="s">
        <v>60</v>
      </c>
      <c r="M3655" s="39" t="str">
        <f>+VLOOKUP(C3655/1,Map!A:B,2,FALSE)</f>
        <v>Other Revenue - NSF Check Charge</v>
      </c>
      <c r="N3655" s="39" t="str">
        <f>+VLOOKUP(L3655/1,Map!E:G,3,FALSE)</f>
        <v>KY-CENTRAL</v>
      </c>
    </row>
    <row r="3656" spans="1:14" hidden="1">
      <c r="A3656" s="39" t="s">
        <v>95</v>
      </c>
      <c r="B3656" s="39" t="s">
        <v>96</v>
      </c>
      <c r="C3656" s="39" t="s">
        <v>74</v>
      </c>
      <c r="D3656" s="43">
        <v>43311</v>
      </c>
      <c r="E3656" s="39" t="s">
        <v>35</v>
      </c>
      <c r="F3656" s="39" t="s">
        <v>49</v>
      </c>
      <c r="G3656" s="39" t="s">
        <v>275</v>
      </c>
      <c r="H3656" s="39" t="s">
        <v>3045</v>
      </c>
      <c r="I3656" s="39" t="s">
        <v>99</v>
      </c>
      <c r="J3656" s="44">
        <v>-12</v>
      </c>
      <c r="K3656" s="39" t="s">
        <v>100</v>
      </c>
      <c r="L3656" s="39" t="s">
        <v>60</v>
      </c>
      <c r="M3656" s="39" t="str">
        <f>+VLOOKUP(C3656/1,Map!A:B,2,FALSE)</f>
        <v>Other Revenue - NSF Check Charge</v>
      </c>
      <c r="N3656" s="39" t="str">
        <f>+VLOOKUP(L3656/1,Map!E:G,3,FALSE)</f>
        <v>KY-CENTRAL</v>
      </c>
    </row>
    <row r="3657" spans="1:14" hidden="1">
      <c r="A3657" s="39" t="s">
        <v>95</v>
      </c>
      <c r="B3657" s="39" t="s">
        <v>96</v>
      </c>
      <c r="C3657" s="39" t="s">
        <v>74</v>
      </c>
      <c r="D3657" s="43">
        <v>43311</v>
      </c>
      <c r="E3657" s="39" t="s">
        <v>35</v>
      </c>
      <c r="F3657" s="39" t="s">
        <v>49</v>
      </c>
      <c r="G3657" s="39" t="s">
        <v>275</v>
      </c>
      <c r="H3657" s="39" t="s">
        <v>3046</v>
      </c>
      <c r="I3657" s="39" t="s">
        <v>99</v>
      </c>
      <c r="J3657" s="44">
        <v>-12</v>
      </c>
      <c r="K3657" s="39" t="s">
        <v>100</v>
      </c>
      <c r="L3657" s="39" t="s">
        <v>60</v>
      </c>
      <c r="M3657" s="39" t="str">
        <f>+VLOOKUP(C3657/1,Map!A:B,2,FALSE)</f>
        <v>Other Revenue - NSF Check Charge</v>
      </c>
      <c r="N3657" s="39" t="str">
        <f>+VLOOKUP(L3657/1,Map!E:G,3,FALSE)</f>
        <v>KY-CENTRAL</v>
      </c>
    </row>
    <row r="3658" spans="1:14" hidden="1">
      <c r="A3658" s="39" t="s">
        <v>95</v>
      </c>
      <c r="B3658" s="39" t="s">
        <v>96</v>
      </c>
      <c r="C3658" s="39" t="s">
        <v>74</v>
      </c>
      <c r="D3658" s="43">
        <v>43311</v>
      </c>
      <c r="E3658" s="39" t="s">
        <v>35</v>
      </c>
      <c r="F3658" s="39" t="s">
        <v>49</v>
      </c>
      <c r="G3658" s="39" t="s">
        <v>275</v>
      </c>
      <c r="H3658" s="39" t="s">
        <v>3047</v>
      </c>
      <c r="I3658" s="39" t="s">
        <v>99</v>
      </c>
      <c r="J3658" s="44">
        <v>-36</v>
      </c>
      <c r="K3658" s="39" t="s">
        <v>100</v>
      </c>
      <c r="L3658" s="39" t="s">
        <v>60</v>
      </c>
      <c r="M3658" s="39" t="str">
        <f>+VLOOKUP(C3658/1,Map!A:B,2,FALSE)</f>
        <v>Other Revenue - NSF Check Charge</v>
      </c>
      <c r="N3658" s="39" t="str">
        <f>+VLOOKUP(L3658/1,Map!E:G,3,FALSE)</f>
        <v>KY-CENTRAL</v>
      </c>
    </row>
    <row r="3659" spans="1:14" hidden="1">
      <c r="A3659" s="39" t="s">
        <v>95</v>
      </c>
      <c r="B3659" s="39" t="s">
        <v>96</v>
      </c>
      <c r="C3659" s="39" t="s">
        <v>74</v>
      </c>
      <c r="D3659" s="43">
        <v>43311</v>
      </c>
      <c r="E3659" s="39" t="s">
        <v>35</v>
      </c>
      <c r="F3659" s="39" t="s">
        <v>49</v>
      </c>
      <c r="G3659" s="39" t="s">
        <v>275</v>
      </c>
      <c r="H3659" s="39" t="s">
        <v>3048</v>
      </c>
      <c r="I3659" s="39" t="s">
        <v>99</v>
      </c>
      <c r="J3659" s="44">
        <v>-36</v>
      </c>
      <c r="K3659" s="39" t="s">
        <v>100</v>
      </c>
      <c r="L3659" s="39" t="s">
        <v>60</v>
      </c>
      <c r="M3659" s="39" t="str">
        <f>+VLOOKUP(C3659/1,Map!A:B,2,FALSE)</f>
        <v>Other Revenue - NSF Check Charge</v>
      </c>
      <c r="N3659" s="39" t="str">
        <f>+VLOOKUP(L3659/1,Map!E:G,3,FALSE)</f>
        <v>KY-CENTRAL</v>
      </c>
    </row>
    <row r="3660" spans="1:14" hidden="1">
      <c r="A3660" s="39" t="s">
        <v>95</v>
      </c>
      <c r="B3660" s="39" t="s">
        <v>96</v>
      </c>
      <c r="C3660" s="39" t="s">
        <v>74</v>
      </c>
      <c r="D3660" s="43">
        <v>43311</v>
      </c>
      <c r="E3660" s="39" t="s">
        <v>35</v>
      </c>
      <c r="F3660" s="39" t="s">
        <v>49</v>
      </c>
      <c r="G3660" s="39" t="s">
        <v>275</v>
      </c>
      <c r="H3660" s="39" t="s">
        <v>3049</v>
      </c>
      <c r="I3660" s="39" t="s">
        <v>99</v>
      </c>
      <c r="J3660" s="44">
        <v>-72</v>
      </c>
      <c r="K3660" s="39" t="s">
        <v>100</v>
      </c>
      <c r="L3660" s="39" t="s">
        <v>60</v>
      </c>
      <c r="M3660" s="39" t="str">
        <f>+VLOOKUP(C3660/1,Map!A:B,2,FALSE)</f>
        <v>Other Revenue - NSF Check Charge</v>
      </c>
      <c r="N3660" s="39" t="str">
        <f>+VLOOKUP(L3660/1,Map!E:G,3,FALSE)</f>
        <v>KY-CENTRAL</v>
      </c>
    </row>
    <row r="3661" spans="1:14" hidden="1">
      <c r="A3661" s="39" t="s">
        <v>95</v>
      </c>
      <c r="B3661" s="39" t="s">
        <v>96</v>
      </c>
      <c r="C3661" s="39" t="s">
        <v>74</v>
      </c>
      <c r="D3661" s="43">
        <v>43311</v>
      </c>
      <c r="E3661" s="39" t="s">
        <v>35</v>
      </c>
      <c r="F3661" s="39" t="s">
        <v>49</v>
      </c>
      <c r="G3661" s="39" t="s">
        <v>275</v>
      </c>
      <c r="H3661" s="39" t="s">
        <v>3050</v>
      </c>
      <c r="I3661" s="39" t="s">
        <v>99</v>
      </c>
      <c r="J3661" s="44">
        <v>-84</v>
      </c>
      <c r="K3661" s="39" t="s">
        <v>100</v>
      </c>
      <c r="L3661" s="39" t="s">
        <v>60</v>
      </c>
      <c r="M3661" s="39" t="str">
        <f>+VLOOKUP(C3661/1,Map!A:B,2,FALSE)</f>
        <v>Other Revenue - NSF Check Charge</v>
      </c>
      <c r="N3661" s="39" t="str">
        <f>+VLOOKUP(L3661/1,Map!E:G,3,FALSE)</f>
        <v>KY-CENTRAL</v>
      </c>
    </row>
    <row r="3662" spans="1:14" hidden="1">
      <c r="A3662" s="39" t="s">
        <v>95</v>
      </c>
      <c r="B3662" s="39" t="s">
        <v>96</v>
      </c>
      <c r="C3662" s="39" t="s">
        <v>74</v>
      </c>
      <c r="D3662" s="43">
        <v>43311</v>
      </c>
      <c r="E3662" s="39" t="s">
        <v>35</v>
      </c>
      <c r="F3662" s="39" t="s">
        <v>49</v>
      </c>
      <c r="G3662" s="39" t="s">
        <v>275</v>
      </c>
      <c r="H3662" s="39" t="s">
        <v>3050</v>
      </c>
      <c r="I3662" s="39" t="s">
        <v>99</v>
      </c>
      <c r="J3662" s="44">
        <v>-12</v>
      </c>
      <c r="K3662" s="39" t="s">
        <v>100</v>
      </c>
      <c r="L3662" s="39" t="s">
        <v>58</v>
      </c>
      <c r="M3662" s="39" t="str">
        <f>+VLOOKUP(C3662/1,Map!A:B,2,FALSE)</f>
        <v>Other Revenue - NSF Check Charge</v>
      </c>
      <c r="N3662" s="39" t="str">
        <f>+VLOOKUP(L3662/1,Map!E:G,3,FALSE)</f>
        <v>KY-CORPORATE</v>
      </c>
    </row>
    <row r="3663" spans="1:14" hidden="1">
      <c r="A3663" s="39" t="s">
        <v>95</v>
      </c>
      <c r="B3663" s="39" t="s">
        <v>96</v>
      </c>
      <c r="C3663" s="39" t="s">
        <v>74</v>
      </c>
      <c r="D3663" s="43">
        <v>43311</v>
      </c>
      <c r="E3663" s="39" t="s">
        <v>35</v>
      </c>
      <c r="F3663" s="39" t="s">
        <v>49</v>
      </c>
      <c r="G3663" s="39" t="s">
        <v>275</v>
      </c>
      <c r="H3663" s="39" t="s">
        <v>3051</v>
      </c>
      <c r="I3663" s="39" t="s">
        <v>99</v>
      </c>
      <c r="J3663" s="44">
        <v>-48</v>
      </c>
      <c r="K3663" s="39" t="s">
        <v>100</v>
      </c>
      <c r="L3663" s="39" t="s">
        <v>60</v>
      </c>
      <c r="M3663" s="39" t="str">
        <f>+VLOOKUP(C3663/1,Map!A:B,2,FALSE)</f>
        <v>Other Revenue - NSF Check Charge</v>
      </c>
      <c r="N3663" s="39" t="str">
        <f>+VLOOKUP(L3663/1,Map!E:G,3,FALSE)</f>
        <v>KY-CENTRAL</v>
      </c>
    </row>
    <row r="3664" spans="1:14" hidden="1">
      <c r="A3664" s="39" t="s">
        <v>95</v>
      </c>
      <c r="B3664" s="39" t="s">
        <v>96</v>
      </c>
      <c r="C3664" s="39" t="s">
        <v>74</v>
      </c>
      <c r="D3664" s="43">
        <v>43311</v>
      </c>
      <c r="E3664" s="39" t="s">
        <v>35</v>
      </c>
      <c r="F3664" s="39" t="s">
        <v>49</v>
      </c>
      <c r="G3664" s="39" t="s">
        <v>275</v>
      </c>
      <c r="H3664" s="39" t="s">
        <v>3051</v>
      </c>
      <c r="I3664" s="39" t="s">
        <v>99</v>
      </c>
      <c r="J3664" s="44">
        <v>-12</v>
      </c>
      <c r="K3664" s="39" t="s">
        <v>100</v>
      </c>
      <c r="L3664" s="39" t="s">
        <v>58</v>
      </c>
      <c r="M3664" s="39" t="str">
        <f>+VLOOKUP(C3664/1,Map!A:B,2,FALSE)</f>
        <v>Other Revenue - NSF Check Charge</v>
      </c>
      <c r="N3664" s="39" t="str">
        <f>+VLOOKUP(L3664/1,Map!E:G,3,FALSE)</f>
        <v>KY-CORPORATE</v>
      </c>
    </row>
    <row r="3665" spans="1:14" hidden="1">
      <c r="A3665" s="39" t="s">
        <v>95</v>
      </c>
      <c r="B3665" s="39" t="s">
        <v>96</v>
      </c>
      <c r="C3665" s="39" t="s">
        <v>74</v>
      </c>
      <c r="D3665" s="43">
        <v>43312</v>
      </c>
      <c r="E3665" s="39" t="s">
        <v>35</v>
      </c>
      <c r="F3665" s="39" t="s">
        <v>49</v>
      </c>
      <c r="G3665" s="39" t="s">
        <v>275</v>
      </c>
      <c r="H3665" s="39" t="s">
        <v>3052</v>
      </c>
      <c r="I3665" s="39" t="s">
        <v>99</v>
      </c>
      <c r="J3665" s="44">
        <v>-24</v>
      </c>
      <c r="K3665" s="39" t="s">
        <v>100</v>
      </c>
      <c r="L3665" s="39" t="s">
        <v>60</v>
      </c>
      <c r="M3665" s="39" t="str">
        <f>+VLOOKUP(C3665/1,Map!A:B,2,FALSE)</f>
        <v>Other Revenue - NSF Check Charge</v>
      </c>
      <c r="N3665" s="39" t="str">
        <f>+VLOOKUP(L3665/1,Map!E:G,3,FALSE)</f>
        <v>KY-CENTRAL</v>
      </c>
    </row>
    <row r="3666" spans="1:14" hidden="1">
      <c r="A3666" s="39" t="s">
        <v>95</v>
      </c>
      <c r="B3666" s="39" t="s">
        <v>96</v>
      </c>
      <c r="C3666" s="39" t="s">
        <v>74</v>
      </c>
      <c r="D3666" s="43">
        <v>43312</v>
      </c>
      <c r="E3666" s="39" t="s">
        <v>35</v>
      </c>
      <c r="F3666" s="39" t="s">
        <v>49</v>
      </c>
      <c r="G3666" s="39" t="s">
        <v>275</v>
      </c>
      <c r="H3666" s="39" t="s">
        <v>3053</v>
      </c>
      <c r="I3666" s="39" t="s">
        <v>99</v>
      </c>
      <c r="J3666" s="44">
        <v>-48</v>
      </c>
      <c r="K3666" s="39" t="s">
        <v>100</v>
      </c>
      <c r="L3666" s="39" t="s">
        <v>60</v>
      </c>
      <c r="M3666" s="39" t="str">
        <f>+VLOOKUP(C3666/1,Map!A:B,2,FALSE)</f>
        <v>Other Revenue - NSF Check Charge</v>
      </c>
      <c r="N3666" s="39" t="str">
        <f>+VLOOKUP(L3666/1,Map!E:G,3,FALSE)</f>
        <v>KY-CENTRAL</v>
      </c>
    </row>
    <row r="3667" spans="1:14" hidden="1">
      <c r="A3667" s="39" t="s">
        <v>95</v>
      </c>
      <c r="B3667" s="39" t="s">
        <v>96</v>
      </c>
      <c r="C3667" s="39" t="s">
        <v>74</v>
      </c>
      <c r="D3667" s="43">
        <v>43312</v>
      </c>
      <c r="E3667" s="39" t="s">
        <v>35</v>
      </c>
      <c r="F3667" s="39" t="s">
        <v>49</v>
      </c>
      <c r="G3667" s="39" t="s">
        <v>275</v>
      </c>
      <c r="H3667" s="39" t="s">
        <v>3054</v>
      </c>
      <c r="I3667" s="39" t="s">
        <v>99</v>
      </c>
      <c r="J3667" s="44">
        <v>-60</v>
      </c>
      <c r="K3667" s="39" t="s">
        <v>100</v>
      </c>
      <c r="L3667" s="39" t="s">
        <v>60</v>
      </c>
      <c r="M3667" s="39" t="str">
        <f>+VLOOKUP(C3667/1,Map!A:B,2,FALSE)</f>
        <v>Other Revenue - NSF Check Charge</v>
      </c>
      <c r="N3667" s="39" t="str">
        <f>+VLOOKUP(L3667/1,Map!E:G,3,FALSE)</f>
        <v>KY-CENTRAL</v>
      </c>
    </row>
    <row r="3668" spans="1:14" hidden="1">
      <c r="A3668" s="39" t="s">
        <v>95</v>
      </c>
      <c r="B3668" s="39" t="s">
        <v>96</v>
      </c>
      <c r="C3668" s="39" t="s">
        <v>74</v>
      </c>
      <c r="D3668" s="43">
        <v>43313</v>
      </c>
      <c r="E3668" s="39" t="s">
        <v>35</v>
      </c>
      <c r="F3668" s="39" t="s">
        <v>50</v>
      </c>
      <c r="G3668" s="39" t="s">
        <v>275</v>
      </c>
      <c r="H3668" s="39" t="s">
        <v>3055</v>
      </c>
      <c r="I3668" s="39" t="s">
        <v>99</v>
      </c>
      <c r="J3668" s="44">
        <v>-12</v>
      </c>
      <c r="K3668" s="39" t="s">
        <v>100</v>
      </c>
      <c r="L3668" s="39" t="s">
        <v>60</v>
      </c>
      <c r="M3668" s="39" t="str">
        <f>+VLOOKUP(C3668/1,Map!A:B,2,FALSE)</f>
        <v>Other Revenue - NSF Check Charge</v>
      </c>
      <c r="N3668" s="39" t="str">
        <f>+VLOOKUP(L3668/1,Map!E:G,3,FALSE)</f>
        <v>KY-CENTRAL</v>
      </c>
    </row>
    <row r="3669" spans="1:14" hidden="1">
      <c r="A3669" s="39" t="s">
        <v>95</v>
      </c>
      <c r="B3669" s="39" t="s">
        <v>96</v>
      </c>
      <c r="C3669" s="39" t="s">
        <v>74</v>
      </c>
      <c r="D3669" s="43">
        <v>43313</v>
      </c>
      <c r="E3669" s="39" t="s">
        <v>35</v>
      </c>
      <c r="F3669" s="39" t="s">
        <v>50</v>
      </c>
      <c r="G3669" s="39" t="s">
        <v>275</v>
      </c>
      <c r="H3669" s="39" t="s">
        <v>3056</v>
      </c>
      <c r="I3669" s="39" t="s">
        <v>99</v>
      </c>
      <c r="J3669" s="44">
        <v>-12</v>
      </c>
      <c r="K3669" s="39" t="s">
        <v>100</v>
      </c>
      <c r="L3669" s="39" t="s">
        <v>58</v>
      </c>
      <c r="M3669" s="39" t="str">
        <f>+VLOOKUP(C3669/1,Map!A:B,2,FALSE)</f>
        <v>Other Revenue - NSF Check Charge</v>
      </c>
      <c r="N3669" s="39" t="str">
        <f>+VLOOKUP(L3669/1,Map!E:G,3,FALSE)</f>
        <v>KY-CORPORATE</v>
      </c>
    </row>
    <row r="3670" spans="1:14" hidden="1">
      <c r="A3670" s="39" t="s">
        <v>95</v>
      </c>
      <c r="B3670" s="39" t="s">
        <v>96</v>
      </c>
      <c r="C3670" s="39" t="s">
        <v>74</v>
      </c>
      <c r="D3670" s="43">
        <v>43313</v>
      </c>
      <c r="E3670" s="39" t="s">
        <v>35</v>
      </c>
      <c r="F3670" s="39" t="s">
        <v>50</v>
      </c>
      <c r="G3670" s="39" t="s">
        <v>275</v>
      </c>
      <c r="H3670" s="39" t="s">
        <v>3056</v>
      </c>
      <c r="I3670" s="39" t="s">
        <v>99</v>
      </c>
      <c r="J3670" s="44">
        <v>-48</v>
      </c>
      <c r="K3670" s="39" t="s">
        <v>100</v>
      </c>
      <c r="L3670" s="39" t="s">
        <v>60</v>
      </c>
      <c r="M3670" s="39" t="str">
        <f>+VLOOKUP(C3670/1,Map!A:B,2,FALSE)</f>
        <v>Other Revenue - NSF Check Charge</v>
      </c>
      <c r="N3670" s="39" t="str">
        <f>+VLOOKUP(L3670/1,Map!E:G,3,FALSE)</f>
        <v>KY-CENTRAL</v>
      </c>
    </row>
    <row r="3671" spans="1:14" hidden="1">
      <c r="A3671" s="39" t="s">
        <v>95</v>
      </c>
      <c r="B3671" s="39" t="s">
        <v>96</v>
      </c>
      <c r="C3671" s="39" t="s">
        <v>74</v>
      </c>
      <c r="D3671" s="43">
        <v>43313</v>
      </c>
      <c r="E3671" s="39" t="s">
        <v>35</v>
      </c>
      <c r="F3671" s="39" t="s">
        <v>50</v>
      </c>
      <c r="G3671" s="39" t="s">
        <v>275</v>
      </c>
      <c r="H3671" s="39" t="s">
        <v>3057</v>
      </c>
      <c r="I3671" s="39" t="s">
        <v>99</v>
      </c>
      <c r="J3671" s="44">
        <v>-84</v>
      </c>
      <c r="K3671" s="39" t="s">
        <v>100</v>
      </c>
      <c r="L3671" s="39" t="s">
        <v>60</v>
      </c>
      <c r="M3671" s="39" t="str">
        <f>+VLOOKUP(C3671/1,Map!A:B,2,FALSE)</f>
        <v>Other Revenue - NSF Check Charge</v>
      </c>
      <c r="N3671" s="39" t="str">
        <f>+VLOOKUP(L3671/1,Map!E:G,3,FALSE)</f>
        <v>KY-CENTRAL</v>
      </c>
    </row>
    <row r="3672" spans="1:14" hidden="1">
      <c r="A3672" s="39" t="s">
        <v>95</v>
      </c>
      <c r="B3672" s="39" t="s">
        <v>96</v>
      </c>
      <c r="C3672" s="39" t="s">
        <v>74</v>
      </c>
      <c r="D3672" s="43">
        <v>43313</v>
      </c>
      <c r="E3672" s="39" t="s">
        <v>35</v>
      </c>
      <c r="F3672" s="39" t="s">
        <v>50</v>
      </c>
      <c r="G3672" s="39" t="s">
        <v>275</v>
      </c>
      <c r="H3672" s="39" t="s">
        <v>3058</v>
      </c>
      <c r="I3672" s="39" t="s">
        <v>99</v>
      </c>
      <c r="J3672" s="44">
        <v>-12</v>
      </c>
      <c r="K3672" s="39" t="s">
        <v>100</v>
      </c>
      <c r="L3672" s="39" t="s">
        <v>60</v>
      </c>
      <c r="M3672" s="39" t="str">
        <f>+VLOOKUP(C3672/1,Map!A:B,2,FALSE)</f>
        <v>Other Revenue - NSF Check Charge</v>
      </c>
      <c r="N3672" s="39" t="str">
        <f>+VLOOKUP(L3672/1,Map!E:G,3,FALSE)</f>
        <v>KY-CENTRAL</v>
      </c>
    </row>
    <row r="3673" spans="1:14" hidden="1">
      <c r="A3673" s="39" t="s">
        <v>95</v>
      </c>
      <c r="B3673" s="39" t="s">
        <v>96</v>
      </c>
      <c r="C3673" s="39" t="s">
        <v>74</v>
      </c>
      <c r="D3673" s="43">
        <v>43313</v>
      </c>
      <c r="E3673" s="39" t="s">
        <v>35</v>
      </c>
      <c r="F3673" s="39" t="s">
        <v>50</v>
      </c>
      <c r="G3673" s="39" t="s">
        <v>275</v>
      </c>
      <c r="H3673" s="39" t="s">
        <v>3059</v>
      </c>
      <c r="I3673" s="39" t="s">
        <v>99</v>
      </c>
      <c r="J3673" s="44">
        <v>-24</v>
      </c>
      <c r="K3673" s="39" t="s">
        <v>100</v>
      </c>
      <c r="L3673" s="39" t="s">
        <v>60</v>
      </c>
      <c r="M3673" s="39" t="str">
        <f>+VLOOKUP(C3673/1,Map!A:B,2,FALSE)</f>
        <v>Other Revenue - NSF Check Charge</v>
      </c>
      <c r="N3673" s="39" t="str">
        <f>+VLOOKUP(L3673/1,Map!E:G,3,FALSE)</f>
        <v>KY-CENTRAL</v>
      </c>
    </row>
    <row r="3674" spans="1:14" hidden="1">
      <c r="A3674" s="39" t="s">
        <v>95</v>
      </c>
      <c r="B3674" s="39" t="s">
        <v>96</v>
      </c>
      <c r="C3674" s="39" t="s">
        <v>74</v>
      </c>
      <c r="D3674" s="43">
        <v>43322</v>
      </c>
      <c r="E3674" s="39" t="s">
        <v>35</v>
      </c>
      <c r="F3674" s="39" t="s">
        <v>50</v>
      </c>
      <c r="G3674" s="39" t="s">
        <v>275</v>
      </c>
      <c r="H3674" s="39" t="s">
        <v>3060</v>
      </c>
      <c r="I3674" s="39" t="s">
        <v>99</v>
      </c>
      <c r="J3674" s="44">
        <v>-48</v>
      </c>
      <c r="K3674" s="39" t="s">
        <v>100</v>
      </c>
      <c r="L3674" s="39" t="s">
        <v>60</v>
      </c>
      <c r="M3674" s="39" t="str">
        <f>+VLOOKUP(C3674/1,Map!A:B,2,FALSE)</f>
        <v>Other Revenue - NSF Check Charge</v>
      </c>
      <c r="N3674" s="39" t="str">
        <f>+VLOOKUP(L3674/1,Map!E:G,3,FALSE)</f>
        <v>KY-CENTRAL</v>
      </c>
    </row>
    <row r="3675" spans="1:14" hidden="1">
      <c r="A3675" s="39" t="s">
        <v>95</v>
      </c>
      <c r="B3675" s="39" t="s">
        <v>96</v>
      </c>
      <c r="C3675" s="39" t="s">
        <v>74</v>
      </c>
      <c r="D3675" s="43">
        <v>43314</v>
      </c>
      <c r="E3675" s="39" t="s">
        <v>35</v>
      </c>
      <c r="F3675" s="39" t="s">
        <v>50</v>
      </c>
      <c r="G3675" s="39" t="s">
        <v>275</v>
      </c>
      <c r="H3675" s="39" t="s">
        <v>3061</v>
      </c>
      <c r="I3675" s="39" t="s">
        <v>99</v>
      </c>
      <c r="J3675" s="44">
        <v>-12</v>
      </c>
      <c r="K3675" s="39" t="s">
        <v>100</v>
      </c>
      <c r="L3675" s="39" t="s">
        <v>60</v>
      </c>
      <c r="M3675" s="39" t="str">
        <f>+VLOOKUP(C3675/1,Map!A:B,2,FALSE)</f>
        <v>Other Revenue - NSF Check Charge</v>
      </c>
      <c r="N3675" s="39" t="str">
        <f>+VLOOKUP(L3675/1,Map!E:G,3,FALSE)</f>
        <v>KY-CENTRAL</v>
      </c>
    </row>
    <row r="3676" spans="1:14" hidden="1">
      <c r="A3676" s="39" t="s">
        <v>95</v>
      </c>
      <c r="B3676" s="39" t="s">
        <v>96</v>
      </c>
      <c r="C3676" s="39" t="s">
        <v>74</v>
      </c>
      <c r="D3676" s="43">
        <v>43314</v>
      </c>
      <c r="E3676" s="39" t="s">
        <v>35</v>
      </c>
      <c r="F3676" s="39" t="s">
        <v>50</v>
      </c>
      <c r="G3676" s="39" t="s">
        <v>275</v>
      </c>
      <c r="H3676" s="39" t="s">
        <v>3062</v>
      </c>
      <c r="I3676" s="39" t="s">
        <v>99</v>
      </c>
      <c r="J3676" s="44">
        <v>-60</v>
      </c>
      <c r="K3676" s="39" t="s">
        <v>100</v>
      </c>
      <c r="L3676" s="39" t="s">
        <v>60</v>
      </c>
      <c r="M3676" s="39" t="str">
        <f>+VLOOKUP(C3676/1,Map!A:B,2,FALSE)</f>
        <v>Other Revenue - NSF Check Charge</v>
      </c>
      <c r="N3676" s="39" t="str">
        <f>+VLOOKUP(L3676/1,Map!E:G,3,FALSE)</f>
        <v>KY-CENTRAL</v>
      </c>
    </row>
    <row r="3677" spans="1:14" hidden="1">
      <c r="A3677" s="39" t="s">
        <v>95</v>
      </c>
      <c r="B3677" s="39" t="s">
        <v>96</v>
      </c>
      <c r="C3677" s="39" t="s">
        <v>74</v>
      </c>
      <c r="D3677" s="43">
        <v>43314</v>
      </c>
      <c r="E3677" s="39" t="s">
        <v>35</v>
      </c>
      <c r="F3677" s="39" t="s">
        <v>50</v>
      </c>
      <c r="G3677" s="39" t="s">
        <v>275</v>
      </c>
      <c r="H3677" s="39" t="s">
        <v>3063</v>
      </c>
      <c r="I3677" s="39" t="s">
        <v>99</v>
      </c>
      <c r="J3677" s="44">
        <v>-24</v>
      </c>
      <c r="K3677" s="39" t="s">
        <v>100</v>
      </c>
      <c r="L3677" s="39" t="s">
        <v>60</v>
      </c>
      <c r="M3677" s="39" t="str">
        <f>+VLOOKUP(C3677/1,Map!A:B,2,FALSE)</f>
        <v>Other Revenue - NSF Check Charge</v>
      </c>
      <c r="N3677" s="39" t="str">
        <f>+VLOOKUP(L3677/1,Map!E:G,3,FALSE)</f>
        <v>KY-CENTRAL</v>
      </c>
    </row>
    <row r="3678" spans="1:14" hidden="1">
      <c r="A3678" s="39" t="s">
        <v>95</v>
      </c>
      <c r="B3678" s="39" t="s">
        <v>96</v>
      </c>
      <c r="C3678" s="39" t="s">
        <v>74</v>
      </c>
      <c r="D3678" s="43">
        <v>43322</v>
      </c>
      <c r="E3678" s="39" t="s">
        <v>35</v>
      </c>
      <c r="F3678" s="39" t="s">
        <v>50</v>
      </c>
      <c r="G3678" s="39" t="s">
        <v>275</v>
      </c>
      <c r="H3678" s="39" t="s">
        <v>3064</v>
      </c>
      <c r="I3678" s="39" t="s">
        <v>99</v>
      </c>
      <c r="J3678" s="44">
        <v>-12</v>
      </c>
      <c r="K3678" s="39" t="s">
        <v>100</v>
      </c>
      <c r="L3678" s="39" t="s">
        <v>60</v>
      </c>
      <c r="M3678" s="39" t="str">
        <f>+VLOOKUP(C3678/1,Map!A:B,2,FALSE)</f>
        <v>Other Revenue - NSF Check Charge</v>
      </c>
      <c r="N3678" s="39" t="str">
        <f>+VLOOKUP(L3678/1,Map!E:G,3,FALSE)</f>
        <v>KY-CENTRAL</v>
      </c>
    </row>
    <row r="3679" spans="1:14" hidden="1">
      <c r="A3679" s="39" t="s">
        <v>95</v>
      </c>
      <c r="B3679" s="39" t="s">
        <v>96</v>
      </c>
      <c r="C3679" s="39" t="s">
        <v>74</v>
      </c>
      <c r="D3679" s="43">
        <v>43322</v>
      </c>
      <c r="E3679" s="39" t="s">
        <v>35</v>
      </c>
      <c r="F3679" s="39" t="s">
        <v>50</v>
      </c>
      <c r="G3679" s="39" t="s">
        <v>275</v>
      </c>
      <c r="H3679" s="39" t="s">
        <v>3065</v>
      </c>
      <c r="I3679" s="39" t="s">
        <v>99</v>
      </c>
      <c r="J3679" s="44">
        <v>-48</v>
      </c>
      <c r="K3679" s="39" t="s">
        <v>100</v>
      </c>
      <c r="L3679" s="39" t="s">
        <v>60</v>
      </c>
      <c r="M3679" s="39" t="str">
        <f>+VLOOKUP(C3679/1,Map!A:B,2,FALSE)</f>
        <v>Other Revenue - NSF Check Charge</v>
      </c>
      <c r="N3679" s="39" t="str">
        <f>+VLOOKUP(L3679/1,Map!E:G,3,FALSE)</f>
        <v>KY-CENTRAL</v>
      </c>
    </row>
    <row r="3680" spans="1:14" hidden="1">
      <c r="A3680" s="39" t="s">
        <v>95</v>
      </c>
      <c r="B3680" s="39" t="s">
        <v>96</v>
      </c>
      <c r="C3680" s="39" t="s">
        <v>74</v>
      </c>
      <c r="D3680" s="43">
        <v>43315</v>
      </c>
      <c r="E3680" s="39" t="s">
        <v>35</v>
      </c>
      <c r="F3680" s="39" t="s">
        <v>50</v>
      </c>
      <c r="G3680" s="39" t="s">
        <v>275</v>
      </c>
      <c r="H3680" s="39" t="s">
        <v>3066</v>
      </c>
      <c r="I3680" s="39" t="s">
        <v>99</v>
      </c>
      <c r="J3680" s="44">
        <v>-36</v>
      </c>
      <c r="K3680" s="39" t="s">
        <v>100</v>
      </c>
      <c r="L3680" s="39" t="s">
        <v>60</v>
      </c>
      <c r="M3680" s="39" t="str">
        <f>+VLOOKUP(C3680/1,Map!A:B,2,FALSE)</f>
        <v>Other Revenue - NSF Check Charge</v>
      </c>
      <c r="N3680" s="39" t="str">
        <f>+VLOOKUP(L3680/1,Map!E:G,3,FALSE)</f>
        <v>KY-CENTRAL</v>
      </c>
    </row>
    <row r="3681" spans="1:14" hidden="1">
      <c r="A3681" s="39" t="s">
        <v>95</v>
      </c>
      <c r="B3681" s="39" t="s">
        <v>96</v>
      </c>
      <c r="C3681" s="39" t="s">
        <v>74</v>
      </c>
      <c r="D3681" s="43">
        <v>43315</v>
      </c>
      <c r="E3681" s="39" t="s">
        <v>35</v>
      </c>
      <c r="F3681" s="39" t="s">
        <v>50</v>
      </c>
      <c r="G3681" s="39" t="s">
        <v>275</v>
      </c>
      <c r="H3681" s="39" t="s">
        <v>3067</v>
      </c>
      <c r="I3681" s="39" t="s">
        <v>99</v>
      </c>
      <c r="J3681" s="44">
        <v>-12</v>
      </c>
      <c r="K3681" s="39" t="s">
        <v>100</v>
      </c>
      <c r="L3681" s="39" t="s">
        <v>60</v>
      </c>
      <c r="M3681" s="39" t="str">
        <f>+VLOOKUP(C3681/1,Map!A:B,2,FALSE)</f>
        <v>Other Revenue - NSF Check Charge</v>
      </c>
      <c r="N3681" s="39" t="str">
        <f>+VLOOKUP(L3681/1,Map!E:G,3,FALSE)</f>
        <v>KY-CENTRAL</v>
      </c>
    </row>
    <row r="3682" spans="1:14" hidden="1">
      <c r="A3682" s="39" t="s">
        <v>95</v>
      </c>
      <c r="B3682" s="39" t="s">
        <v>96</v>
      </c>
      <c r="C3682" s="39" t="s">
        <v>74</v>
      </c>
      <c r="D3682" s="43">
        <v>43315</v>
      </c>
      <c r="E3682" s="39" t="s">
        <v>35</v>
      </c>
      <c r="F3682" s="39" t="s">
        <v>50</v>
      </c>
      <c r="G3682" s="39" t="s">
        <v>275</v>
      </c>
      <c r="H3682" s="39" t="s">
        <v>3068</v>
      </c>
      <c r="I3682" s="39" t="s">
        <v>99</v>
      </c>
      <c r="J3682" s="44">
        <v>-12</v>
      </c>
      <c r="K3682" s="39" t="s">
        <v>100</v>
      </c>
      <c r="L3682" s="39" t="s">
        <v>60</v>
      </c>
      <c r="M3682" s="39" t="str">
        <f>+VLOOKUP(C3682/1,Map!A:B,2,FALSE)</f>
        <v>Other Revenue - NSF Check Charge</v>
      </c>
      <c r="N3682" s="39" t="str">
        <f>+VLOOKUP(L3682/1,Map!E:G,3,FALSE)</f>
        <v>KY-CENTRAL</v>
      </c>
    </row>
    <row r="3683" spans="1:14" hidden="1">
      <c r="A3683" s="39" t="s">
        <v>95</v>
      </c>
      <c r="B3683" s="39" t="s">
        <v>96</v>
      </c>
      <c r="C3683" s="39" t="s">
        <v>74</v>
      </c>
      <c r="D3683" s="43">
        <v>43315</v>
      </c>
      <c r="E3683" s="39" t="s">
        <v>35</v>
      </c>
      <c r="F3683" s="39" t="s">
        <v>50</v>
      </c>
      <c r="G3683" s="39" t="s">
        <v>275</v>
      </c>
      <c r="H3683" s="39" t="s">
        <v>3069</v>
      </c>
      <c r="I3683" s="39" t="s">
        <v>99</v>
      </c>
      <c r="J3683" s="44">
        <v>-12</v>
      </c>
      <c r="K3683" s="39" t="s">
        <v>100</v>
      </c>
      <c r="L3683" s="39" t="s">
        <v>60</v>
      </c>
      <c r="M3683" s="39" t="str">
        <f>+VLOOKUP(C3683/1,Map!A:B,2,FALSE)</f>
        <v>Other Revenue - NSF Check Charge</v>
      </c>
      <c r="N3683" s="39" t="str">
        <f>+VLOOKUP(L3683/1,Map!E:G,3,FALSE)</f>
        <v>KY-CENTRAL</v>
      </c>
    </row>
    <row r="3684" spans="1:14" hidden="1">
      <c r="A3684" s="39" t="s">
        <v>95</v>
      </c>
      <c r="B3684" s="39" t="s">
        <v>96</v>
      </c>
      <c r="C3684" s="39" t="s">
        <v>74</v>
      </c>
      <c r="D3684" s="43">
        <v>43315</v>
      </c>
      <c r="E3684" s="39" t="s">
        <v>35</v>
      </c>
      <c r="F3684" s="39" t="s">
        <v>50</v>
      </c>
      <c r="G3684" s="39" t="s">
        <v>275</v>
      </c>
      <c r="H3684" s="39" t="s">
        <v>3070</v>
      </c>
      <c r="I3684" s="39" t="s">
        <v>99</v>
      </c>
      <c r="J3684" s="44">
        <v>-12</v>
      </c>
      <c r="K3684" s="39" t="s">
        <v>100</v>
      </c>
      <c r="L3684" s="39" t="s">
        <v>60</v>
      </c>
      <c r="M3684" s="39" t="str">
        <f>+VLOOKUP(C3684/1,Map!A:B,2,FALSE)</f>
        <v>Other Revenue - NSF Check Charge</v>
      </c>
      <c r="N3684" s="39" t="str">
        <f>+VLOOKUP(L3684/1,Map!E:G,3,FALSE)</f>
        <v>KY-CENTRAL</v>
      </c>
    </row>
    <row r="3685" spans="1:14" hidden="1">
      <c r="A3685" s="39" t="s">
        <v>95</v>
      </c>
      <c r="B3685" s="39" t="s">
        <v>96</v>
      </c>
      <c r="C3685" s="39" t="s">
        <v>74</v>
      </c>
      <c r="D3685" s="43">
        <v>43318</v>
      </c>
      <c r="E3685" s="39" t="s">
        <v>35</v>
      </c>
      <c r="F3685" s="39" t="s">
        <v>50</v>
      </c>
      <c r="G3685" s="39" t="s">
        <v>275</v>
      </c>
      <c r="H3685" s="39" t="s">
        <v>3071</v>
      </c>
      <c r="I3685" s="39" t="s">
        <v>99</v>
      </c>
      <c r="J3685" s="44">
        <v>-12</v>
      </c>
      <c r="K3685" s="39" t="s">
        <v>100</v>
      </c>
      <c r="L3685" s="39" t="s">
        <v>60</v>
      </c>
      <c r="M3685" s="39" t="str">
        <f>+VLOOKUP(C3685/1,Map!A:B,2,FALSE)</f>
        <v>Other Revenue - NSF Check Charge</v>
      </c>
      <c r="N3685" s="39" t="str">
        <f>+VLOOKUP(L3685/1,Map!E:G,3,FALSE)</f>
        <v>KY-CENTRAL</v>
      </c>
    </row>
    <row r="3686" spans="1:14" hidden="1">
      <c r="A3686" s="39" t="s">
        <v>95</v>
      </c>
      <c r="B3686" s="39" t="s">
        <v>96</v>
      </c>
      <c r="C3686" s="39" t="s">
        <v>74</v>
      </c>
      <c r="D3686" s="43">
        <v>43318</v>
      </c>
      <c r="E3686" s="39" t="s">
        <v>35</v>
      </c>
      <c r="F3686" s="39" t="s">
        <v>50</v>
      </c>
      <c r="G3686" s="39" t="s">
        <v>275</v>
      </c>
      <c r="H3686" s="39" t="s">
        <v>3072</v>
      </c>
      <c r="I3686" s="39" t="s">
        <v>99</v>
      </c>
      <c r="J3686" s="44">
        <v>-72</v>
      </c>
      <c r="K3686" s="39" t="s">
        <v>100</v>
      </c>
      <c r="L3686" s="39" t="s">
        <v>60</v>
      </c>
      <c r="M3686" s="39" t="str">
        <f>+VLOOKUP(C3686/1,Map!A:B,2,FALSE)</f>
        <v>Other Revenue - NSF Check Charge</v>
      </c>
      <c r="N3686" s="39" t="str">
        <f>+VLOOKUP(L3686/1,Map!E:G,3,FALSE)</f>
        <v>KY-CENTRAL</v>
      </c>
    </row>
    <row r="3687" spans="1:14" hidden="1">
      <c r="A3687" s="39" t="s">
        <v>95</v>
      </c>
      <c r="B3687" s="39" t="s">
        <v>96</v>
      </c>
      <c r="C3687" s="39" t="s">
        <v>74</v>
      </c>
      <c r="D3687" s="43">
        <v>43319</v>
      </c>
      <c r="E3687" s="39" t="s">
        <v>35</v>
      </c>
      <c r="F3687" s="39" t="s">
        <v>50</v>
      </c>
      <c r="G3687" s="39" t="s">
        <v>275</v>
      </c>
      <c r="H3687" s="39" t="s">
        <v>3073</v>
      </c>
      <c r="I3687" s="39" t="s">
        <v>99</v>
      </c>
      <c r="J3687" s="44">
        <v>-24</v>
      </c>
      <c r="K3687" s="39" t="s">
        <v>100</v>
      </c>
      <c r="L3687" s="39" t="s">
        <v>60</v>
      </c>
      <c r="M3687" s="39" t="str">
        <f>+VLOOKUP(C3687/1,Map!A:B,2,FALSE)</f>
        <v>Other Revenue - NSF Check Charge</v>
      </c>
      <c r="N3687" s="39" t="str">
        <f>+VLOOKUP(L3687/1,Map!E:G,3,FALSE)</f>
        <v>KY-CENTRAL</v>
      </c>
    </row>
    <row r="3688" spans="1:14" hidden="1">
      <c r="A3688" s="39" t="s">
        <v>95</v>
      </c>
      <c r="B3688" s="39" t="s">
        <v>96</v>
      </c>
      <c r="C3688" s="39" t="s">
        <v>74</v>
      </c>
      <c r="D3688" s="43">
        <v>43319</v>
      </c>
      <c r="E3688" s="39" t="s">
        <v>35</v>
      </c>
      <c r="F3688" s="39" t="s">
        <v>50</v>
      </c>
      <c r="G3688" s="39" t="s">
        <v>275</v>
      </c>
      <c r="H3688" s="39" t="s">
        <v>3074</v>
      </c>
      <c r="I3688" s="39" t="s">
        <v>99</v>
      </c>
      <c r="J3688" s="44">
        <v>-36</v>
      </c>
      <c r="K3688" s="39" t="s">
        <v>100</v>
      </c>
      <c r="L3688" s="39" t="s">
        <v>60</v>
      </c>
      <c r="M3688" s="39" t="str">
        <f>+VLOOKUP(C3688/1,Map!A:B,2,FALSE)</f>
        <v>Other Revenue - NSF Check Charge</v>
      </c>
      <c r="N3688" s="39" t="str">
        <f>+VLOOKUP(L3688/1,Map!E:G,3,FALSE)</f>
        <v>KY-CENTRAL</v>
      </c>
    </row>
    <row r="3689" spans="1:14" hidden="1">
      <c r="A3689" s="39" t="s">
        <v>95</v>
      </c>
      <c r="B3689" s="39" t="s">
        <v>96</v>
      </c>
      <c r="C3689" s="39" t="s">
        <v>74</v>
      </c>
      <c r="D3689" s="43">
        <v>43319</v>
      </c>
      <c r="E3689" s="39" t="s">
        <v>35</v>
      </c>
      <c r="F3689" s="39" t="s">
        <v>50</v>
      </c>
      <c r="G3689" s="39" t="s">
        <v>275</v>
      </c>
      <c r="H3689" s="39" t="s">
        <v>3075</v>
      </c>
      <c r="I3689" s="39" t="s">
        <v>99</v>
      </c>
      <c r="J3689" s="44">
        <v>-12</v>
      </c>
      <c r="K3689" s="39" t="s">
        <v>100</v>
      </c>
      <c r="L3689" s="39" t="s">
        <v>60</v>
      </c>
      <c r="M3689" s="39" t="str">
        <f>+VLOOKUP(C3689/1,Map!A:B,2,FALSE)</f>
        <v>Other Revenue - NSF Check Charge</v>
      </c>
      <c r="N3689" s="39" t="str">
        <f>+VLOOKUP(L3689/1,Map!E:G,3,FALSE)</f>
        <v>KY-CENTRAL</v>
      </c>
    </row>
    <row r="3690" spans="1:14" hidden="1">
      <c r="A3690" s="39" t="s">
        <v>95</v>
      </c>
      <c r="B3690" s="39" t="s">
        <v>96</v>
      </c>
      <c r="C3690" s="39" t="s">
        <v>74</v>
      </c>
      <c r="D3690" s="43">
        <v>43320</v>
      </c>
      <c r="E3690" s="39" t="s">
        <v>35</v>
      </c>
      <c r="F3690" s="39" t="s">
        <v>50</v>
      </c>
      <c r="G3690" s="39" t="s">
        <v>275</v>
      </c>
      <c r="H3690" s="39" t="s">
        <v>3076</v>
      </c>
      <c r="I3690" s="39" t="s">
        <v>99</v>
      </c>
      <c r="J3690" s="44">
        <v>-24</v>
      </c>
      <c r="K3690" s="39" t="s">
        <v>100</v>
      </c>
      <c r="L3690" s="39" t="s">
        <v>60</v>
      </c>
      <c r="M3690" s="39" t="str">
        <f>+VLOOKUP(C3690/1,Map!A:B,2,FALSE)</f>
        <v>Other Revenue - NSF Check Charge</v>
      </c>
      <c r="N3690" s="39" t="str">
        <f>+VLOOKUP(L3690/1,Map!E:G,3,FALSE)</f>
        <v>KY-CENTRAL</v>
      </c>
    </row>
    <row r="3691" spans="1:14" hidden="1">
      <c r="A3691" s="39" t="s">
        <v>95</v>
      </c>
      <c r="B3691" s="39" t="s">
        <v>96</v>
      </c>
      <c r="C3691" s="39" t="s">
        <v>74</v>
      </c>
      <c r="D3691" s="43">
        <v>43320</v>
      </c>
      <c r="E3691" s="39" t="s">
        <v>35</v>
      </c>
      <c r="F3691" s="39" t="s">
        <v>50</v>
      </c>
      <c r="G3691" s="39" t="s">
        <v>275</v>
      </c>
      <c r="H3691" s="39" t="s">
        <v>3077</v>
      </c>
      <c r="I3691" s="39" t="s">
        <v>99</v>
      </c>
      <c r="J3691" s="44">
        <v>-12</v>
      </c>
      <c r="K3691" s="39" t="s">
        <v>100</v>
      </c>
      <c r="L3691" s="39" t="s">
        <v>60</v>
      </c>
      <c r="M3691" s="39" t="str">
        <f>+VLOOKUP(C3691/1,Map!A:B,2,FALSE)</f>
        <v>Other Revenue - NSF Check Charge</v>
      </c>
      <c r="N3691" s="39" t="str">
        <f>+VLOOKUP(L3691/1,Map!E:G,3,FALSE)</f>
        <v>KY-CENTRAL</v>
      </c>
    </row>
    <row r="3692" spans="1:14" hidden="1">
      <c r="A3692" s="39" t="s">
        <v>95</v>
      </c>
      <c r="B3692" s="39" t="s">
        <v>96</v>
      </c>
      <c r="C3692" s="39" t="s">
        <v>74</v>
      </c>
      <c r="D3692" s="43">
        <v>43320</v>
      </c>
      <c r="E3692" s="39" t="s">
        <v>35</v>
      </c>
      <c r="F3692" s="39" t="s">
        <v>50</v>
      </c>
      <c r="G3692" s="39" t="s">
        <v>275</v>
      </c>
      <c r="H3692" s="39" t="s">
        <v>3078</v>
      </c>
      <c r="I3692" s="39" t="s">
        <v>99</v>
      </c>
      <c r="J3692" s="44">
        <v>-72</v>
      </c>
      <c r="K3692" s="39" t="s">
        <v>100</v>
      </c>
      <c r="L3692" s="39" t="s">
        <v>60</v>
      </c>
      <c r="M3692" s="39" t="str">
        <f>+VLOOKUP(C3692/1,Map!A:B,2,FALSE)</f>
        <v>Other Revenue - NSF Check Charge</v>
      </c>
      <c r="N3692" s="39" t="str">
        <f>+VLOOKUP(L3692/1,Map!E:G,3,FALSE)</f>
        <v>KY-CENTRAL</v>
      </c>
    </row>
    <row r="3693" spans="1:14" hidden="1">
      <c r="A3693" s="39" t="s">
        <v>95</v>
      </c>
      <c r="B3693" s="39" t="s">
        <v>96</v>
      </c>
      <c r="C3693" s="39" t="s">
        <v>74</v>
      </c>
      <c r="D3693" s="43">
        <v>43321</v>
      </c>
      <c r="E3693" s="39" t="s">
        <v>35</v>
      </c>
      <c r="F3693" s="39" t="s">
        <v>50</v>
      </c>
      <c r="G3693" s="39" t="s">
        <v>275</v>
      </c>
      <c r="H3693" s="39" t="s">
        <v>3079</v>
      </c>
      <c r="I3693" s="39" t="s">
        <v>99</v>
      </c>
      <c r="J3693" s="44">
        <v>-12</v>
      </c>
      <c r="K3693" s="39" t="s">
        <v>100</v>
      </c>
      <c r="L3693" s="39" t="s">
        <v>60</v>
      </c>
      <c r="M3693" s="39" t="str">
        <f>+VLOOKUP(C3693/1,Map!A:B,2,FALSE)</f>
        <v>Other Revenue - NSF Check Charge</v>
      </c>
      <c r="N3693" s="39" t="str">
        <f>+VLOOKUP(L3693/1,Map!E:G,3,FALSE)</f>
        <v>KY-CENTRAL</v>
      </c>
    </row>
    <row r="3694" spans="1:14" hidden="1">
      <c r="A3694" s="39" t="s">
        <v>95</v>
      </c>
      <c r="B3694" s="39" t="s">
        <v>96</v>
      </c>
      <c r="C3694" s="39" t="s">
        <v>74</v>
      </c>
      <c r="D3694" s="43">
        <v>43321</v>
      </c>
      <c r="E3694" s="39" t="s">
        <v>35</v>
      </c>
      <c r="F3694" s="39" t="s">
        <v>50</v>
      </c>
      <c r="G3694" s="39" t="s">
        <v>275</v>
      </c>
      <c r="H3694" s="39" t="s">
        <v>3080</v>
      </c>
      <c r="I3694" s="39" t="s">
        <v>99</v>
      </c>
      <c r="J3694" s="44">
        <v>-12</v>
      </c>
      <c r="K3694" s="39" t="s">
        <v>100</v>
      </c>
      <c r="L3694" s="39" t="s">
        <v>60</v>
      </c>
      <c r="M3694" s="39" t="str">
        <f>+VLOOKUP(C3694/1,Map!A:B,2,FALSE)</f>
        <v>Other Revenue - NSF Check Charge</v>
      </c>
      <c r="N3694" s="39" t="str">
        <f>+VLOOKUP(L3694/1,Map!E:G,3,FALSE)</f>
        <v>KY-CENTRAL</v>
      </c>
    </row>
    <row r="3695" spans="1:14" hidden="1">
      <c r="A3695" s="39" t="s">
        <v>95</v>
      </c>
      <c r="B3695" s="39" t="s">
        <v>96</v>
      </c>
      <c r="C3695" s="39" t="s">
        <v>74</v>
      </c>
      <c r="D3695" s="43">
        <v>43321</v>
      </c>
      <c r="E3695" s="39" t="s">
        <v>35</v>
      </c>
      <c r="F3695" s="39" t="s">
        <v>50</v>
      </c>
      <c r="G3695" s="39" t="s">
        <v>275</v>
      </c>
      <c r="H3695" s="39" t="s">
        <v>3081</v>
      </c>
      <c r="I3695" s="39" t="s">
        <v>99</v>
      </c>
      <c r="J3695" s="44">
        <v>-12</v>
      </c>
      <c r="K3695" s="39" t="s">
        <v>100</v>
      </c>
      <c r="L3695" s="39" t="s">
        <v>64</v>
      </c>
      <c r="M3695" s="39" t="str">
        <f>+VLOOKUP(C3695/1,Map!A:B,2,FALSE)</f>
        <v>Other Revenue - NSF Check Charge</v>
      </c>
      <c r="N3695" s="39" t="str">
        <f>+VLOOKUP(L3695/1,Map!E:G,3,FALSE)</f>
        <v>KY-NORTH</v>
      </c>
    </row>
    <row r="3696" spans="1:14" hidden="1">
      <c r="A3696" s="39" t="s">
        <v>95</v>
      </c>
      <c r="B3696" s="39" t="s">
        <v>96</v>
      </c>
      <c r="C3696" s="39" t="s">
        <v>74</v>
      </c>
      <c r="D3696" s="43">
        <v>43321</v>
      </c>
      <c r="E3696" s="39" t="s">
        <v>35</v>
      </c>
      <c r="F3696" s="39" t="s">
        <v>50</v>
      </c>
      <c r="G3696" s="39" t="s">
        <v>275</v>
      </c>
      <c r="H3696" s="39" t="s">
        <v>3081</v>
      </c>
      <c r="I3696" s="39" t="s">
        <v>99</v>
      </c>
      <c r="J3696" s="44">
        <v>-24</v>
      </c>
      <c r="K3696" s="39" t="s">
        <v>100</v>
      </c>
      <c r="L3696" s="39" t="s">
        <v>60</v>
      </c>
      <c r="M3696" s="39" t="str">
        <f>+VLOOKUP(C3696/1,Map!A:B,2,FALSE)</f>
        <v>Other Revenue - NSF Check Charge</v>
      </c>
      <c r="N3696" s="39" t="str">
        <f>+VLOOKUP(L3696/1,Map!E:G,3,FALSE)</f>
        <v>KY-CENTRAL</v>
      </c>
    </row>
    <row r="3697" spans="1:14" hidden="1">
      <c r="A3697" s="39" t="s">
        <v>95</v>
      </c>
      <c r="B3697" s="39" t="s">
        <v>96</v>
      </c>
      <c r="C3697" s="39" t="s">
        <v>74</v>
      </c>
      <c r="D3697" s="43">
        <v>43325</v>
      </c>
      <c r="E3697" s="39" t="s">
        <v>35</v>
      </c>
      <c r="F3697" s="39" t="s">
        <v>50</v>
      </c>
      <c r="G3697" s="39" t="s">
        <v>275</v>
      </c>
      <c r="H3697" s="39" t="s">
        <v>3082</v>
      </c>
      <c r="I3697" s="39" t="s">
        <v>99</v>
      </c>
      <c r="J3697" s="44">
        <v>-48</v>
      </c>
      <c r="K3697" s="39" t="s">
        <v>100</v>
      </c>
      <c r="L3697" s="39" t="s">
        <v>60</v>
      </c>
      <c r="M3697" s="39" t="str">
        <f>+VLOOKUP(C3697/1,Map!A:B,2,FALSE)</f>
        <v>Other Revenue - NSF Check Charge</v>
      </c>
      <c r="N3697" s="39" t="str">
        <f>+VLOOKUP(L3697/1,Map!E:G,3,FALSE)</f>
        <v>KY-CENTRAL</v>
      </c>
    </row>
    <row r="3698" spans="1:14" hidden="1">
      <c r="A3698" s="39" t="s">
        <v>95</v>
      </c>
      <c r="B3698" s="39" t="s">
        <v>96</v>
      </c>
      <c r="C3698" s="39" t="s">
        <v>74</v>
      </c>
      <c r="D3698" s="43">
        <v>43325</v>
      </c>
      <c r="E3698" s="39" t="s">
        <v>35</v>
      </c>
      <c r="F3698" s="39" t="s">
        <v>50</v>
      </c>
      <c r="G3698" s="39" t="s">
        <v>275</v>
      </c>
      <c r="H3698" s="39" t="s">
        <v>3083</v>
      </c>
      <c r="I3698" s="39" t="s">
        <v>99</v>
      </c>
      <c r="J3698" s="44">
        <v>-72</v>
      </c>
      <c r="K3698" s="39" t="s">
        <v>100</v>
      </c>
      <c r="L3698" s="39" t="s">
        <v>60</v>
      </c>
      <c r="M3698" s="39" t="str">
        <f>+VLOOKUP(C3698/1,Map!A:B,2,FALSE)</f>
        <v>Other Revenue - NSF Check Charge</v>
      </c>
      <c r="N3698" s="39" t="str">
        <f>+VLOOKUP(L3698/1,Map!E:G,3,FALSE)</f>
        <v>KY-CENTRAL</v>
      </c>
    </row>
    <row r="3699" spans="1:14" hidden="1">
      <c r="A3699" s="39" t="s">
        <v>95</v>
      </c>
      <c r="B3699" s="39" t="s">
        <v>96</v>
      </c>
      <c r="C3699" s="39" t="s">
        <v>74</v>
      </c>
      <c r="D3699" s="43">
        <v>43325</v>
      </c>
      <c r="E3699" s="39" t="s">
        <v>35</v>
      </c>
      <c r="F3699" s="39" t="s">
        <v>50</v>
      </c>
      <c r="G3699" s="39" t="s">
        <v>275</v>
      </c>
      <c r="H3699" s="39" t="s">
        <v>3084</v>
      </c>
      <c r="I3699" s="39" t="s">
        <v>99</v>
      </c>
      <c r="J3699" s="44">
        <v>-12</v>
      </c>
      <c r="K3699" s="39" t="s">
        <v>100</v>
      </c>
      <c r="L3699" s="39" t="s">
        <v>60</v>
      </c>
      <c r="M3699" s="39" t="str">
        <f>+VLOOKUP(C3699/1,Map!A:B,2,FALSE)</f>
        <v>Other Revenue - NSF Check Charge</v>
      </c>
      <c r="N3699" s="39" t="str">
        <f>+VLOOKUP(L3699/1,Map!E:G,3,FALSE)</f>
        <v>KY-CENTRAL</v>
      </c>
    </row>
    <row r="3700" spans="1:14" hidden="1">
      <c r="A3700" s="39" t="s">
        <v>95</v>
      </c>
      <c r="B3700" s="39" t="s">
        <v>96</v>
      </c>
      <c r="C3700" s="39" t="s">
        <v>74</v>
      </c>
      <c r="D3700" s="43">
        <v>43325</v>
      </c>
      <c r="E3700" s="39" t="s">
        <v>35</v>
      </c>
      <c r="F3700" s="39" t="s">
        <v>50</v>
      </c>
      <c r="G3700" s="39" t="s">
        <v>275</v>
      </c>
      <c r="H3700" s="39" t="s">
        <v>3085</v>
      </c>
      <c r="I3700" s="39" t="s">
        <v>99</v>
      </c>
      <c r="J3700" s="44">
        <v>-24</v>
      </c>
      <c r="K3700" s="39" t="s">
        <v>100</v>
      </c>
      <c r="L3700" s="39" t="s">
        <v>60</v>
      </c>
      <c r="M3700" s="39" t="str">
        <f>+VLOOKUP(C3700/1,Map!A:B,2,FALSE)</f>
        <v>Other Revenue - NSF Check Charge</v>
      </c>
      <c r="N3700" s="39" t="str">
        <f>+VLOOKUP(L3700/1,Map!E:G,3,FALSE)</f>
        <v>KY-CENTRAL</v>
      </c>
    </row>
    <row r="3701" spans="1:14" hidden="1">
      <c r="A3701" s="39" t="s">
        <v>95</v>
      </c>
      <c r="B3701" s="39" t="s">
        <v>96</v>
      </c>
      <c r="C3701" s="39" t="s">
        <v>74</v>
      </c>
      <c r="D3701" s="43">
        <v>43321</v>
      </c>
      <c r="E3701" s="39" t="s">
        <v>35</v>
      </c>
      <c r="F3701" s="39" t="s">
        <v>50</v>
      </c>
      <c r="G3701" s="39" t="s">
        <v>275</v>
      </c>
      <c r="H3701" s="39" t="s">
        <v>3086</v>
      </c>
      <c r="I3701" s="39" t="s">
        <v>244</v>
      </c>
      <c r="J3701" s="44">
        <v>12</v>
      </c>
      <c r="K3701" s="39" t="s">
        <v>100</v>
      </c>
      <c r="L3701" s="39" t="s">
        <v>60</v>
      </c>
      <c r="M3701" s="39" t="str">
        <f>+VLOOKUP(C3701/1,Map!A:B,2,FALSE)</f>
        <v>Other Revenue - NSF Check Charge</v>
      </c>
      <c r="N3701" s="39" t="str">
        <f>+VLOOKUP(L3701/1,Map!E:G,3,FALSE)</f>
        <v>KY-CENTRAL</v>
      </c>
    </row>
    <row r="3702" spans="1:14" hidden="1">
      <c r="A3702" s="39" t="s">
        <v>95</v>
      </c>
      <c r="B3702" s="39" t="s">
        <v>96</v>
      </c>
      <c r="C3702" s="39" t="s">
        <v>74</v>
      </c>
      <c r="D3702" s="43">
        <v>43326</v>
      </c>
      <c r="E3702" s="39" t="s">
        <v>35</v>
      </c>
      <c r="F3702" s="39" t="s">
        <v>50</v>
      </c>
      <c r="G3702" s="39" t="s">
        <v>275</v>
      </c>
      <c r="H3702" s="39" t="s">
        <v>3087</v>
      </c>
      <c r="I3702" s="39" t="s">
        <v>99</v>
      </c>
      <c r="J3702" s="44">
        <v>-84</v>
      </c>
      <c r="K3702" s="39" t="s">
        <v>100</v>
      </c>
      <c r="L3702" s="39" t="s">
        <v>60</v>
      </c>
      <c r="M3702" s="39" t="str">
        <f>+VLOOKUP(C3702/1,Map!A:B,2,FALSE)</f>
        <v>Other Revenue - NSF Check Charge</v>
      </c>
      <c r="N3702" s="39" t="str">
        <f>+VLOOKUP(L3702/1,Map!E:G,3,FALSE)</f>
        <v>KY-CENTRAL</v>
      </c>
    </row>
    <row r="3703" spans="1:14" hidden="1">
      <c r="A3703" s="39" t="s">
        <v>95</v>
      </c>
      <c r="B3703" s="39" t="s">
        <v>96</v>
      </c>
      <c r="C3703" s="39" t="s">
        <v>74</v>
      </c>
      <c r="D3703" s="43">
        <v>43326</v>
      </c>
      <c r="E3703" s="39" t="s">
        <v>35</v>
      </c>
      <c r="F3703" s="39" t="s">
        <v>50</v>
      </c>
      <c r="G3703" s="39" t="s">
        <v>275</v>
      </c>
      <c r="H3703" s="39" t="s">
        <v>3088</v>
      </c>
      <c r="I3703" s="39" t="s">
        <v>99</v>
      </c>
      <c r="J3703" s="44">
        <v>-36</v>
      </c>
      <c r="K3703" s="39" t="s">
        <v>100</v>
      </c>
      <c r="L3703" s="39" t="s">
        <v>60</v>
      </c>
      <c r="M3703" s="39" t="str">
        <f>+VLOOKUP(C3703/1,Map!A:B,2,FALSE)</f>
        <v>Other Revenue - NSF Check Charge</v>
      </c>
      <c r="N3703" s="39" t="str">
        <f>+VLOOKUP(L3703/1,Map!E:G,3,FALSE)</f>
        <v>KY-CENTRAL</v>
      </c>
    </row>
    <row r="3704" spans="1:14" hidden="1">
      <c r="A3704" s="39" t="s">
        <v>95</v>
      </c>
      <c r="B3704" s="39" t="s">
        <v>96</v>
      </c>
      <c r="C3704" s="39" t="s">
        <v>74</v>
      </c>
      <c r="D3704" s="43">
        <v>43327</v>
      </c>
      <c r="E3704" s="39" t="s">
        <v>35</v>
      </c>
      <c r="F3704" s="39" t="s">
        <v>50</v>
      </c>
      <c r="G3704" s="39" t="s">
        <v>275</v>
      </c>
      <c r="H3704" s="39" t="s">
        <v>3089</v>
      </c>
      <c r="I3704" s="39" t="s">
        <v>99</v>
      </c>
      <c r="J3704" s="44">
        <v>-72</v>
      </c>
      <c r="K3704" s="39" t="s">
        <v>100</v>
      </c>
      <c r="L3704" s="39" t="s">
        <v>60</v>
      </c>
      <c r="M3704" s="39" t="str">
        <f>+VLOOKUP(C3704/1,Map!A:B,2,FALSE)</f>
        <v>Other Revenue - NSF Check Charge</v>
      </c>
      <c r="N3704" s="39" t="str">
        <f>+VLOOKUP(L3704/1,Map!E:G,3,FALSE)</f>
        <v>KY-CENTRAL</v>
      </c>
    </row>
    <row r="3705" spans="1:14" hidden="1">
      <c r="A3705" s="39" t="s">
        <v>95</v>
      </c>
      <c r="B3705" s="39" t="s">
        <v>96</v>
      </c>
      <c r="C3705" s="39" t="s">
        <v>74</v>
      </c>
      <c r="D3705" s="43">
        <v>43327</v>
      </c>
      <c r="E3705" s="39" t="s">
        <v>35</v>
      </c>
      <c r="F3705" s="39" t="s">
        <v>50</v>
      </c>
      <c r="G3705" s="39" t="s">
        <v>275</v>
      </c>
      <c r="H3705" s="39" t="s">
        <v>3090</v>
      </c>
      <c r="I3705" s="39" t="s">
        <v>99</v>
      </c>
      <c r="J3705" s="44">
        <v>-60</v>
      </c>
      <c r="K3705" s="39" t="s">
        <v>100</v>
      </c>
      <c r="L3705" s="39" t="s">
        <v>60</v>
      </c>
      <c r="M3705" s="39" t="str">
        <f>+VLOOKUP(C3705/1,Map!A:B,2,FALSE)</f>
        <v>Other Revenue - NSF Check Charge</v>
      </c>
      <c r="N3705" s="39" t="str">
        <f>+VLOOKUP(L3705/1,Map!E:G,3,FALSE)</f>
        <v>KY-CENTRAL</v>
      </c>
    </row>
    <row r="3706" spans="1:14" hidden="1">
      <c r="A3706" s="39" t="s">
        <v>95</v>
      </c>
      <c r="B3706" s="39" t="s">
        <v>96</v>
      </c>
      <c r="C3706" s="39" t="s">
        <v>74</v>
      </c>
      <c r="D3706" s="43">
        <v>43327</v>
      </c>
      <c r="E3706" s="39" t="s">
        <v>35</v>
      </c>
      <c r="F3706" s="39" t="s">
        <v>50</v>
      </c>
      <c r="G3706" s="39" t="s">
        <v>275</v>
      </c>
      <c r="H3706" s="39" t="s">
        <v>3091</v>
      </c>
      <c r="I3706" s="39" t="s">
        <v>99</v>
      </c>
      <c r="J3706" s="44">
        <v>-48</v>
      </c>
      <c r="K3706" s="39" t="s">
        <v>100</v>
      </c>
      <c r="L3706" s="39" t="s">
        <v>60</v>
      </c>
      <c r="M3706" s="39" t="str">
        <f>+VLOOKUP(C3706/1,Map!A:B,2,FALSE)</f>
        <v>Other Revenue - NSF Check Charge</v>
      </c>
      <c r="N3706" s="39" t="str">
        <f>+VLOOKUP(L3706/1,Map!E:G,3,FALSE)</f>
        <v>KY-CENTRAL</v>
      </c>
    </row>
    <row r="3707" spans="1:14" hidden="1">
      <c r="A3707" s="39" t="s">
        <v>95</v>
      </c>
      <c r="B3707" s="39" t="s">
        <v>96</v>
      </c>
      <c r="C3707" s="39" t="s">
        <v>74</v>
      </c>
      <c r="D3707" s="43">
        <v>43328</v>
      </c>
      <c r="E3707" s="39" t="s">
        <v>35</v>
      </c>
      <c r="F3707" s="39" t="s">
        <v>50</v>
      </c>
      <c r="G3707" s="39" t="s">
        <v>275</v>
      </c>
      <c r="H3707" s="39" t="s">
        <v>3092</v>
      </c>
      <c r="I3707" s="39" t="s">
        <v>99</v>
      </c>
      <c r="J3707" s="44">
        <v>-36</v>
      </c>
      <c r="K3707" s="39" t="s">
        <v>100</v>
      </c>
      <c r="L3707" s="39" t="s">
        <v>60</v>
      </c>
      <c r="M3707" s="39" t="str">
        <f>+VLOOKUP(C3707/1,Map!A:B,2,FALSE)</f>
        <v>Other Revenue - NSF Check Charge</v>
      </c>
      <c r="N3707" s="39" t="str">
        <f>+VLOOKUP(L3707/1,Map!E:G,3,FALSE)</f>
        <v>KY-CENTRAL</v>
      </c>
    </row>
    <row r="3708" spans="1:14" hidden="1">
      <c r="A3708" s="39" t="s">
        <v>95</v>
      </c>
      <c r="B3708" s="39" t="s">
        <v>96</v>
      </c>
      <c r="C3708" s="39" t="s">
        <v>74</v>
      </c>
      <c r="D3708" s="43">
        <v>43328</v>
      </c>
      <c r="E3708" s="39" t="s">
        <v>35</v>
      </c>
      <c r="F3708" s="39" t="s">
        <v>50</v>
      </c>
      <c r="G3708" s="39" t="s">
        <v>275</v>
      </c>
      <c r="H3708" s="39" t="s">
        <v>3093</v>
      </c>
      <c r="I3708" s="39" t="s">
        <v>99</v>
      </c>
      <c r="J3708" s="44">
        <v>-12</v>
      </c>
      <c r="K3708" s="39" t="s">
        <v>100</v>
      </c>
      <c r="L3708" s="39" t="s">
        <v>60</v>
      </c>
      <c r="M3708" s="39" t="str">
        <f>+VLOOKUP(C3708/1,Map!A:B,2,FALSE)</f>
        <v>Other Revenue - NSF Check Charge</v>
      </c>
      <c r="N3708" s="39" t="str">
        <f>+VLOOKUP(L3708/1,Map!E:G,3,FALSE)</f>
        <v>KY-CENTRAL</v>
      </c>
    </row>
    <row r="3709" spans="1:14" hidden="1">
      <c r="A3709" s="39" t="s">
        <v>95</v>
      </c>
      <c r="B3709" s="39" t="s">
        <v>96</v>
      </c>
      <c r="C3709" s="39" t="s">
        <v>74</v>
      </c>
      <c r="D3709" s="43">
        <v>43328</v>
      </c>
      <c r="E3709" s="39" t="s">
        <v>35</v>
      </c>
      <c r="F3709" s="39" t="s">
        <v>50</v>
      </c>
      <c r="G3709" s="39" t="s">
        <v>275</v>
      </c>
      <c r="H3709" s="39" t="s">
        <v>3094</v>
      </c>
      <c r="I3709" s="39" t="s">
        <v>99</v>
      </c>
      <c r="J3709" s="44">
        <v>-12</v>
      </c>
      <c r="K3709" s="39" t="s">
        <v>100</v>
      </c>
      <c r="L3709" s="39" t="s">
        <v>60</v>
      </c>
      <c r="M3709" s="39" t="str">
        <f>+VLOOKUP(C3709/1,Map!A:B,2,FALSE)</f>
        <v>Other Revenue - NSF Check Charge</v>
      </c>
      <c r="N3709" s="39" t="str">
        <f>+VLOOKUP(L3709/1,Map!E:G,3,FALSE)</f>
        <v>KY-CENTRAL</v>
      </c>
    </row>
    <row r="3710" spans="1:14" hidden="1">
      <c r="A3710" s="39" t="s">
        <v>95</v>
      </c>
      <c r="B3710" s="39" t="s">
        <v>96</v>
      </c>
      <c r="C3710" s="39" t="s">
        <v>74</v>
      </c>
      <c r="D3710" s="43">
        <v>43328</v>
      </c>
      <c r="E3710" s="39" t="s">
        <v>35</v>
      </c>
      <c r="F3710" s="39" t="s">
        <v>50</v>
      </c>
      <c r="G3710" s="39" t="s">
        <v>275</v>
      </c>
      <c r="H3710" s="39" t="s">
        <v>3095</v>
      </c>
      <c r="I3710" s="39" t="s">
        <v>99</v>
      </c>
      <c r="J3710" s="44">
        <v>-24</v>
      </c>
      <c r="K3710" s="39" t="s">
        <v>100</v>
      </c>
      <c r="L3710" s="39" t="s">
        <v>60</v>
      </c>
      <c r="M3710" s="39" t="str">
        <f>+VLOOKUP(C3710/1,Map!A:B,2,FALSE)</f>
        <v>Other Revenue - NSF Check Charge</v>
      </c>
      <c r="N3710" s="39" t="str">
        <f>+VLOOKUP(L3710/1,Map!E:G,3,FALSE)</f>
        <v>KY-CENTRAL</v>
      </c>
    </row>
    <row r="3711" spans="1:14" hidden="1">
      <c r="A3711" s="39" t="s">
        <v>95</v>
      </c>
      <c r="B3711" s="39" t="s">
        <v>96</v>
      </c>
      <c r="C3711" s="39" t="s">
        <v>74</v>
      </c>
      <c r="D3711" s="43">
        <v>43329</v>
      </c>
      <c r="E3711" s="39" t="s">
        <v>35</v>
      </c>
      <c r="F3711" s="39" t="s">
        <v>50</v>
      </c>
      <c r="G3711" s="39" t="s">
        <v>275</v>
      </c>
      <c r="H3711" s="39" t="s">
        <v>3096</v>
      </c>
      <c r="I3711" s="39" t="s">
        <v>99</v>
      </c>
      <c r="J3711" s="44">
        <v>-12</v>
      </c>
      <c r="K3711" s="39" t="s">
        <v>100</v>
      </c>
      <c r="L3711" s="39" t="s">
        <v>64</v>
      </c>
      <c r="M3711" s="39" t="str">
        <f>+VLOOKUP(C3711/1,Map!A:B,2,FALSE)</f>
        <v>Other Revenue - NSF Check Charge</v>
      </c>
      <c r="N3711" s="39" t="str">
        <f>+VLOOKUP(L3711/1,Map!E:G,3,FALSE)</f>
        <v>KY-NORTH</v>
      </c>
    </row>
    <row r="3712" spans="1:14" hidden="1">
      <c r="A3712" s="39" t="s">
        <v>95</v>
      </c>
      <c r="B3712" s="39" t="s">
        <v>96</v>
      </c>
      <c r="C3712" s="39" t="s">
        <v>74</v>
      </c>
      <c r="D3712" s="43">
        <v>43329</v>
      </c>
      <c r="E3712" s="39" t="s">
        <v>35</v>
      </c>
      <c r="F3712" s="39" t="s">
        <v>50</v>
      </c>
      <c r="G3712" s="39" t="s">
        <v>275</v>
      </c>
      <c r="H3712" s="39" t="s">
        <v>3097</v>
      </c>
      <c r="I3712" s="39" t="s">
        <v>99</v>
      </c>
      <c r="J3712" s="44">
        <v>-36</v>
      </c>
      <c r="K3712" s="39" t="s">
        <v>100</v>
      </c>
      <c r="L3712" s="39" t="s">
        <v>60</v>
      </c>
      <c r="M3712" s="39" t="str">
        <f>+VLOOKUP(C3712/1,Map!A:B,2,FALSE)</f>
        <v>Other Revenue - NSF Check Charge</v>
      </c>
      <c r="N3712" s="39" t="str">
        <f>+VLOOKUP(L3712/1,Map!E:G,3,FALSE)</f>
        <v>KY-CENTRAL</v>
      </c>
    </row>
    <row r="3713" spans="1:14" hidden="1">
      <c r="A3713" s="39" t="s">
        <v>95</v>
      </c>
      <c r="B3713" s="39" t="s">
        <v>96</v>
      </c>
      <c r="C3713" s="39" t="s">
        <v>74</v>
      </c>
      <c r="D3713" s="43">
        <v>43329</v>
      </c>
      <c r="E3713" s="39" t="s">
        <v>35</v>
      </c>
      <c r="F3713" s="39" t="s">
        <v>50</v>
      </c>
      <c r="G3713" s="39" t="s">
        <v>275</v>
      </c>
      <c r="H3713" s="39" t="s">
        <v>3098</v>
      </c>
      <c r="I3713" s="39" t="s">
        <v>99</v>
      </c>
      <c r="J3713" s="44">
        <v>-12</v>
      </c>
      <c r="K3713" s="39" t="s">
        <v>100</v>
      </c>
      <c r="L3713" s="39" t="s">
        <v>60</v>
      </c>
      <c r="M3713" s="39" t="str">
        <f>+VLOOKUP(C3713/1,Map!A:B,2,FALSE)</f>
        <v>Other Revenue - NSF Check Charge</v>
      </c>
      <c r="N3713" s="39" t="str">
        <f>+VLOOKUP(L3713/1,Map!E:G,3,FALSE)</f>
        <v>KY-CENTRAL</v>
      </c>
    </row>
    <row r="3714" spans="1:14" hidden="1">
      <c r="A3714" s="39" t="s">
        <v>95</v>
      </c>
      <c r="B3714" s="39" t="s">
        <v>96</v>
      </c>
      <c r="C3714" s="39" t="s">
        <v>74</v>
      </c>
      <c r="D3714" s="43">
        <v>43329</v>
      </c>
      <c r="E3714" s="39" t="s">
        <v>35</v>
      </c>
      <c r="F3714" s="39" t="s">
        <v>50</v>
      </c>
      <c r="G3714" s="39" t="s">
        <v>275</v>
      </c>
      <c r="H3714" s="39" t="s">
        <v>3099</v>
      </c>
      <c r="I3714" s="39" t="s">
        <v>99</v>
      </c>
      <c r="J3714" s="44">
        <v>-84</v>
      </c>
      <c r="K3714" s="39" t="s">
        <v>100</v>
      </c>
      <c r="L3714" s="39" t="s">
        <v>60</v>
      </c>
      <c r="M3714" s="39" t="str">
        <f>+VLOOKUP(C3714/1,Map!A:B,2,FALSE)</f>
        <v>Other Revenue - NSF Check Charge</v>
      </c>
      <c r="N3714" s="39" t="str">
        <f>+VLOOKUP(L3714/1,Map!E:G,3,FALSE)</f>
        <v>KY-CENTRAL</v>
      </c>
    </row>
    <row r="3715" spans="1:14" hidden="1">
      <c r="A3715" s="39" t="s">
        <v>95</v>
      </c>
      <c r="B3715" s="39" t="s">
        <v>96</v>
      </c>
      <c r="C3715" s="39" t="s">
        <v>74</v>
      </c>
      <c r="D3715" s="43">
        <v>43329</v>
      </c>
      <c r="E3715" s="39" t="s">
        <v>35</v>
      </c>
      <c r="F3715" s="39" t="s">
        <v>50</v>
      </c>
      <c r="G3715" s="39" t="s">
        <v>275</v>
      </c>
      <c r="H3715" s="39" t="s">
        <v>3100</v>
      </c>
      <c r="I3715" s="39" t="s">
        <v>99</v>
      </c>
      <c r="J3715" s="44">
        <v>-12</v>
      </c>
      <c r="K3715" s="39" t="s">
        <v>100</v>
      </c>
      <c r="L3715" s="39" t="s">
        <v>60</v>
      </c>
      <c r="M3715" s="39" t="str">
        <f>+VLOOKUP(C3715/1,Map!A:B,2,FALSE)</f>
        <v>Other Revenue - NSF Check Charge</v>
      </c>
      <c r="N3715" s="39" t="str">
        <f>+VLOOKUP(L3715/1,Map!E:G,3,FALSE)</f>
        <v>KY-CENTRAL</v>
      </c>
    </row>
    <row r="3716" spans="1:14" hidden="1">
      <c r="A3716" s="39" t="s">
        <v>95</v>
      </c>
      <c r="B3716" s="39" t="s">
        <v>96</v>
      </c>
      <c r="C3716" s="39" t="s">
        <v>74</v>
      </c>
      <c r="D3716" s="43">
        <v>43332</v>
      </c>
      <c r="E3716" s="39" t="s">
        <v>35</v>
      </c>
      <c r="F3716" s="39" t="s">
        <v>50</v>
      </c>
      <c r="G3716" s="39" t="s">
        <v>275</v>
      </c>
      <c r="H3716" s="39" t="s">
        <v>3101</v>
      </c>
      <c r="I3716" s="39" t="s">
        <v>99</v>
      </c>
      <c r="J3716" s="44">
        <v>-36</v>
      </c>
      <c r="K3716" s="39" t="s">
        <v>100</v>
      </c>
      <c r="L3716" s="39" t="s">
        <v>60</v>
      </c>
      <c r="M3716" s="39" t="str">
        <f>+VLOOKUP(C3716/1,Map!A:B,2,FALSE)</f>
        <v>Other Revenue - NSF Check Charge</v>
      </c>
      <c r="N3716" s="39" t="str">
        <f>+VLOOKUP(L3716/1,Map!E:G,3,FALSE)</f>
        <v>KY-CENTRAL</v>
      </c>
    </row>
    <row r="3717" spans="1:14" hidden="1">
      <c r="A3717" s="39" t="s">
        <v>95</v>
      </c>
      <c r="B3717" s="39" t="s">
        <v>96</v>
      </c>
      <c r="C3717" s="39" t="s">
        <v>74</v>
      </c>
      <c r="D3717" s="43">
        <v>43332</v>
      </c>
      <c r="E3717" s="39" t="s">
        <v>35</v>
      </c>
      <c r="F3717" s="39" t="s">
        <v>50</v>
      </c>
      <c r="G3717" s="39" t="s">
        <v>275</v>
      </c>
      <c r="H3717" s="39" t="s">
        <v>3102</v>
      </c>
      <c r="I3717" s="39" t="s">
        <v>99</v>
      </c>
      <c r="J3717" s="44">
        <v>-48</v>
      </c>
      <c r="K3717" s="39" t="s">
        <v>100</v>
      </c>
      <c r="L3717" s="39" t="s">
        <v>60</v>
      </c>
      <c r="M3717" s="39" t="str">
        <f>+VLOOKUP(C3717/1,Map!A:B,2,FALSE)</f>
        <v>Other Revenue - NSF Check Charge</v>
      </c>
      <c r="N3717" s="39" t="str">
        <f>+VLOOKUP(L3717/1,Map!E:G,3,FALSE)</f>
        <v>KY-CENTRAL</v>
      </c>
    </row>
    <row r="3718" spans="1:14" hidden="1">
      <c r="A3718" s="39" t="s">
        <v>95</v>
      </c>
      <c r="B3718" s="39" t="s">
        <v>96</v>
      </c>
      <c r="C3718" s="39" t="s">
        <v>74</v>
      </c>
      <c r="D3718" s="43">
        <v>43332</v>
      </c>
      <c r="E3718" s="39" t="s">
        <v>35</v>
      </c>
      <c r="F3718" s="39" t="s">
        <v>50</v>
      </c>
      <c r="G3718" s="39" t="s">
        <v>275</v>
      </c>
      <c r="H3718" s="39" t="s">
        <v>3103</v>
      </c>
      <c r="I3718" s="39" t="s">
        <v>99</v>
      </c>
      <c r="J3718" s="44">
        <v>-60</v>
      </c>
      <c r="K3718" s="39" t="s">
        <v>100</v>
      </c>
      <c r="L3718" s="39" t="s">
        <v>60</v>
      </c>
      <c r="M3718" s="39" t="str">
        <f>+VLOOKUP(C3718/1,Map!A:B,2,FALSE)</f>
        <v>Other Revenue - NSF Check Charge</v>
      </c>
      <c r="N3718" s="39" t="str">
        <f>+VLOOKUP(L3718/1,Map!E:G,3,FALSE)</f>
        <v>KY-CENTRAL</v>
      </c>
    </row>
    <row r="3719" spans="1:14" hidden="1">
      <c r="A3719" s="39" t="s">
        <v>95</v>
      </c>
      <c r="B3719" s="39" t="s">
        <v>96</v>
      </c>
      <c r="C3719" s="39" t="s">
        <v>74</v>
      </c>
      <c r="D3719" s="43">
        <v>43332</v>
      </c>
      <c r="E3719" s="39" t="s">
        <v>35</v>
      </c>
      <c r="F3719" s="39" t="s">
        <v>50</v>
      </c>
      <c r="G3719" s="39" t="s">
        <v>275</v>
      </c>
      <c r="H3719" s="39" t="s">
        <v>3103</v>
      </c>
      <c r="I3719" s="39" t="s">
        <v>99</v>
      </c>
      <c r="J3719" s="44">
        <v>-12</v>
      </c>
      <c r="K3719" s="39" t="s">
        <v>100</v>
      </c>
      <c r="L3719" s="39" t="s">
        <v>64</v>
      </c>
      <c r="M3719" s="39" t="str">
        <f>+VLOOKUP(C3719/1,Map!A:B,2,FALSE)</f>
        <v>Other Revenue - NSF Check Charge</v>
      </c>
      <c r="N3719" s="39" t="str">
        <f>+VLOOKUP(L3719/1,Map!E:G,3,FALSE)</f>
        <v>KY-NORTH</v>
      </c>
    </row>
    <row r="3720" spans="1:14" hidden="1">
      <c r="A3720" s="39" t="s">
        <v>95</v>
      </c>
      <c r="B3720" s="39" t="s">
        <v>96</v>
      </c>
      <c r="C3720" s="39" t="s">
        <v>74</v>
      </c>
      <c r="D3720" s="43">
        <v>43333</v>
      </c>
      <c r="E3720" s="39" t="s">
        <v>35</v>
      </c>
      <c r="F3720" s="39" t="s">
        <v>50</v>
      </c>
      <c r="G3720" s="39" t="s">
        <v>275</v>
      </c>
      <c r="H3720" s="39" t="s">
        <v>3104</v>
      </c>
      <c r="I3720" s="39" t="s">
        <v>99</v>
      </c>
      <c r="J3720" s="44">
        <v>-12</v>
      </c>
      <c r="K3720" s="39" t="s">
        <v>100</v>
      </c>
      <c r="L3720" s="39" t="s">
        <v>60</v>
      </c>
      <c r="M3720" s="39" t="str">
        <f>+VLOOKUP(C3720/1,Map!A:B,2,FALSE)</f>
        <v>Other Revenue - NSF Check Charge</v>
      </c>
      <c r="N3720" s="39" t="str">
        <f>+VLOOKUP(L3720/1,Map!E:G,3,FALSE)</f>
        <v>KY-CENTRAL</v>
      </c>
    </row>
    <row r="3721" spans="1:14" hidden="1">
      <c r="A3721" s="39" t="s">
        <v>95</v>
      </c>
      <c r="B3721" s="39" t="s">
        <v>96</v>
      </c>
      <c r="C3721" s="39" t="s">
        <v>74</v>
      </c>
      <c r="D3721" s="43">
        <v>43333</v>
      </c>
      <c r="E3721" s="39" t="s">
        <v>35</v>
      </c>
      <c r="F3721" s="39" t="s">
        <v>50</v>
      </c>
      <c r="G3721" s="39" t="s">
        <v>275</v>
      </c>
      <c r="H3721" s="39" t="s">
        <v>3105</v>
      </c>
      <c r="I3721" s="39" t="s">
        <v>99</v>
      </c>
      <c r="J3721" s="44">
        <v>-12</v>
      </c>
      <c r="K3721" s="39" t="s">
        <v>100</v>
      </c>
      <c r="L3721" s="39" t="s">
        <v>60</v>
      </c>
      <c r="M3721" s="39" t="str">
        <f>+VLOOKUP(C3721/1,Map!A:B,2,FALSE)</f>
        <v>Other Revenue - NSF Check Charge</v>
      </c>
      <c r="N3721" s="39" t="str">
        <f>+VLOOKUP(L3721/1,Map!E:G,3,FALSE)</f>
        <v>KY-CENTRAL</v>
      </c>
    </row>
    <row r="3722" spans="1:14" hidden="1">
      <c r="A3722" s="39" t="s">
        <v>95</v>
      </c>
      <c r="B3722" s="39" t="s">
        <v>96</v>
      </c>
      <c r="C3722" s="39" t="s">
        <v>74</v>
      </c>
      <c r="D3722" s="43">
        <v>43333</v>
      </c>
      <c r="E3722" s="39" t="s">
        <v>35</v>
      </c>
      <c r="F3722" s="39" t="s">
        <v>50</v>
      </c>
      <c r="G3722" s="39" t="s">
        <v>275</v>
      </c>
      <c r="H3722" s="39" t="s">
        <v>3106</v>
      </c>
      <c r="I3722" s="39" t="s">
        <v>99</v>
      </c>
      <c r="J3722" s="44">
        <v>-24</v>
      </c>
      <c r="K3722" s="39" t="s">
        <v>100</v>
      </c>
      <c r="L3722" s="39" t="s">
        <v>60</v>
      </c>
      <c r="M3722" s="39" t="str">
        <f>+VLOOKUP(C3722/1,Map!A:B,2,FALSE)</f>
        <v>Other Revenue - NSF Check Charge</v>
      </c>
      <c r="N3722" s="39" t="str">
        <f>+VLOOKUP(L3722/1,Map!E:G,3,FALSE)</f>
        <v>KY-CENTRAL</v>
      </c>
    </row>
    <row r="3723" spans="1:14" hidden="1">
      <c r="A3723" s="39" t="s">
        <v>95</v>
      </c>
      <c r="B3723" s="39" t="s">
        <v>96</v>
      </c>
      <c r="C3723" s="39" t="s">
        <v>74</v>
      </c>
      <c r="D3723" s="43">
        <v>43333</v>
      </c>
      <c r="E3723" s="39" t="s">
        <v>35</v>
      </c>
      <c r="F3723" s="39" t="s">
        <v>50</v>
      </c>
      <c r="G3723" s="39" t="s">
        <v>275</v>
      </c>
      <c r="H3723" s="39" t="s">
        <v>3107</v>
      </c>
      <c r="I3723" s="39" t="s">
        <v>99</v>
      </c>
      <c r="J3723" s="44">
        <v>-24</v>
      </c>
      <c r="K3723" s="39" t="s">
        <v>100</v>
      </c>
      <c r="L3723" s="39" t="s">
        <v>60</v>
      </c>
      <c r="M3723" s="39" t="str">
        <f>+VLOOKUP(C3723/1,Map!A:B,2,FALSE)</f>
        <v>Other Revenue - NSF Check Charge</v>
      </c>
      <c r="N3723" s="39" t="str">
        <f>+VLOOKUP(L3723/1,Map!E:G,3,FALSE)</f>
        <v>KY-CENTRAL</v>
      </c>
    </row>
    <row r="3724" spans="1:14" hidden="1">
      <c r="A3724" s="39" t="s">
        <v>95</v>
      </c>
      <c r="B3724" s="39" t="s">
        <v>96</v>
      </c>
      <c r="C3724" s="39" t="s">
        <v>74</v>
      </c>
      <c r="D3724" s="43">
        <v>43334</v>
      </c>
      <c r="E3724" s="39" t="s">
        <v>35</v>
      </c>
      <c r="F3724" s="39" t="s">
        <v>50</v>
      </c>
      <c r="G3724" s="39" t="s">
        <v>275</v>
      </c>
      <c r="H3724" s="39" t="s">
        <v>3108</v>
      </c>
      <c r="I3724" s="39" t="s">
        <v>99</v>
      </c>
      <c r="J3724" s="44">
        <v>-84</v>
      </c>
      <c r="K3724" s="39" t="s">
        <v>100</v>
      </c>
      <c r="L3724" s="39" t="s">
        <v>60</v>
      </c>
      <c r="M3724" s="39" t="str">
        <f>+VLOOKUP(C3724/1,Map!A:B,2,FALSE)</f>
        <v>Other Revenue - NSF Check Charge</v>
      </c>
      <c r="N3724" s="39" t="str">
        <f>+VLOOKUP(L3724/1,Map!E:G,3,FALSE)</f>
        <v>KY-CENTRAL</v>
      </c>
    </row>
    <row r="3725" spans="1:14" hidden="1">
      <c r="A3725" s="39" t="s">
        <v>95</v>
      </c>
      <c r="B3725" s="39" t="s">
        <v>96</v>
      </c>
      <c r="C3725" s="39" t="s">
        <v>74</v>
      </c>
      <c r="D3725" s="43">
        <v>43334</v>
      </c>
      <c r="E3725" s="39" t="s">
        <v>35</v>
      </c>
      <c r="F3725" s="39" t="s">
        <v>50</v>
      </c>
      <c r="G3725" s="39" t="s">
        <v>275</v>
      </c>
      <c r="H3725" s="39" t="s">
        <v>3109</v>
      </c>
      <c r="I3725" s="39" t="s">
        <v>99</v>
      </c>
      <c r="J3725" s="44">
        <v>-24</v>
      </c>
      <c r="K3725" s="39" t="s">
        <v>100</v>
      </c>
      <c r="L3725" s="39" t="s">
        <v>60</v>
      </c>
      <c r="M3725" s="39" t="str">
        <f>+VLOOKUP(C3725/1,Map!A:B,2,FALSE)</f>
        <v>Other Revenue - NSF Check Charge</v>
      </c>
      <c r="N3725" s="39" t="str">
        <f>+VLOOKUP(L3725/1,Map!E:G,3,FALSE)</f>
        <v>KY-CENTRAL</v>
      </c>
    </row>
    <row r="3726" spans="1:14" hidden="1">
      <c r="A3726" s="39" t="s">
        <v>95</v>
      </c>
      <c r="B3726" s="39" t="s">
        <v>96</v>
      </c>
      <c r="C3726" s="39" t="s">
        <v>74</v>
      </c>
      <c r="D3726" s="43">
        <v>43334</v>
      </c>
      <c r="E3726" s="39" t="s">
        <v>35</v>
      </c>
      <c r="F3726" s="39" t="s">
        <v>50</v>
      </c>
      <c r="G3726" s="39" t="s">
        <v>275</v>
      </c>
      <c r="H3726" s="39" t="s">
        <v>3110</v>
      </c>
      <c r="I3726" s="39" t="s">
        <v>99</v>
      </c>
      <c r="J3726" s="44">
        <v>-48</v>
      </c>
      <c r="K3726" s="39" t="s">
        <v>100</v>
      </c>
      <c r="L3726" s="39" t="s">
        <v>60</v>
      </c>
      <c r="M3726" s="39" t="str">
        <f>+VLOOKUP(C3726/1,Map!A:B,2,FALSE)</f>
        <v>Other Revenue - NSF Check Charge</v>
      </c>
      <c r="N3726" s="39" t="str">
        <f>+VLOOKUP(L3726/1,Map!E:G,3,FALSE)</f>
        <v>KY-CENTRAL</v>
      </c>
    </row>
    <row r="3727" spans="1:14" hidden="1">
      <c r="A3727" s="39" t="s">
        <v>95</v>
      </c>
      <c r="B3727" s="39" t="s">
        <v>96</v>
      </c>
      <c r="C3727" s="39" t="s">
        <v>74</v>
      </c>
      <c r="D3727" s="43">
        <v>43335</v>
      </c>
      <c r="E3727" s="39" t="s">
        <v>35</v>
      </c>
      <c r="F3727" s="39" t="s">
        <v>50</v>
      </c>
      <c r="G3727" s="39" t="s">
        <v>275</v>
      </c>
      <c r="H3727" s="39" t="s">
        <v>3111</v>
      </c>
      <c r="I3727" s="39" t="s">
        <v>99</v>
      </c>
      <c r="J3727" s="44">
        <v>-84</v>
      </c>
      <c r="K3727" s="39" t="s">
        <v>100</v>
      </c>
      <c r="L3727" s="39" t="s">
        <v>60</v>
      </c>
      <c r="M3727" s="39" t="str">
        <f>+VLOOKUP(C3727/1,Map!A:B,2,FALSE)</f>
        <v>Other Revenue - NSF Check Charge</v>
      </c>
      <c r="N3727" s="39" t="str">
        <f>+VLOOKUP(L3727/1,Map!E:G,3,FALSE)</f>
        <v>KY-CENTRAL</v>
      </c>
    </row>
    <row r="3728" spans="1:14" hidden="1">
      <c r="A3728" s="39" t="s">
        <v>95</v>
      </c>
      <c r="B3728" s="39" t="s">
        <v>96</v>
      </c>
      <c r="C3728" s="39" t="s">
        <v>74</v>
      </c>
      <c r="D3728" s="43">
        <v>43335</v>
      </c>
      <c r="E3728" s="39" t="s">
        <v>35</v>
      </c>
      <c r="F3728" s="39" t="s">
        <v>50</v>
      </c>
      <c r="G3728" s="39" t="s">
        <v>275</v>
      </c>
      <c r="H3728" s="39" t="s">
        <v>3112</v>
      </c>
      <c r="I3728" s="39" t="s">
        <v>99</v>
      </c>
      <c r="J3728" s="44">
        <v>-12</v>
      </c>
      <c r="K3728" s="39" t="s">
        <v>100</v>
      </c>
      <c r="L3728" s="39" t="s">
        <v>60</v>
      </c>
      <c r="M3728" s="39" t="str">
        <f>+VLOOKUP(C3728/1,Map!A:B,2,FALSE)</f>
        <v>Other Revenue - NSF Check Charge</v>
      </c>
      <c r="N3728" s="39" t="str">
        <f>+VLOOKUP(L3728/1,Map!E:G,3,FALSE)</f>
        <v>KY-CENTRAL</v>
      </c>
    </row>
    <row r="3729" spans="1:14" hidden="1">
      <c r="A3729" s="39" t="s">
        <v>95</v>
      </c>
      <c r="B3729" s="39" t="s">
        <v>96</v>
      </c>
      <c r="C3729" s="39" t="s">
        <v>74</v>
      </c>
      <c r="D3729" s="43">
        <v>43335</v>
      </c>
      <c r="E3729" s="39" t="s">
        <v>35</v>
      </c>
      <c r="F3729" s="39" t="s">
        <v>50</v>
      </c>
      <c r="G3729" s="39" t="s">
        <v>275</v>
      </c>
      <c r="H3729" s="39" t="s">
        <v>3113</v>
      </c>
      <c r="I3729" s="39" t="s">
        <v>99</v>
      </c>
      <c r="J3729" s="44">
        <v>-132</v>
      </c>
      <c r="K3729" s="39" t="s">
        <v>100</v>
      </c>
      <c r="L3729" s="39" t="s">
        <v>60</v>
      </c>
      <c r="M3729" s="39" t="str">
        <f>+VLOOKUP(C3729/1,Map!A:B,2,FALSE)</f>
        <v>Other Revenue - NSF Check Charge</v>
      </c>
      <c r="N3729" s="39" t="str">
        <f>+VLOOKUP(L3729/1,Map!E:G,3,FALSE)</f>
        <v>KY-CENTRAL</v>
      </c>
    </row>
    <row r="3730" spans="1:14" hidden="1">
      <c r="A3730" s="39" t="s">
        <v>95</v>
      </c>
      <c r="B3730" s="39" t="s">
        <v>96</v>
      </c>
      <c r="C3730" s="39" t="s">
        <v>74</v>
      </c>
      <c r="D3730" s="43">
        <v>43336</v>
      </c>
      <c r="E3730" s="39" t="s">
        <v>35</v>
      </c>
      <c r="F3730" s="39" t="s">
        <v>50</v>
      </c>
      <c r="G3730" s="39" t="s">
        <v>275</v>
      </c>
      <c r="H3730" s="39" t="s">
        <v>3114</v>
      </c>
      <c r="I3730" s="39" t="s">
        <v>99</v>
      </c>
      <c r="J3730" s="44">
        <v>-12</v>
      </c>
      <c r="K3730" s="39" t="s">
        <v>100</v>
      </c>
      <c r="L3730" s="39" t="s">
        <v>60</v>
      </c>
      <c r="M3730" s="39" t="str">
        <f>+VLOOKUP(C3730/1,Map!A:B,2,FALSE)</f>
        <v>Other Revenue - NSF Check Charge</v>
      </c>
      <c r="N3730" s="39" t="str">
        <f>+VLOOKUP(L3730/1,Map!E:G,3,FALSE)</f>
        <v>KY-CENTRAL</v>
      </c>
    </row>
    <row r="3731" spans="1:14" hidden="1">
      <c r="A3731" s="39" t="s">
        <v>95</v>
      </c>
      <c r="B3731" s="39" t="s">
        <v>96</v>
      </c>
      <c r="C3731" s="39" t="s">
        <v>74</v>
      </c>
      <c r="D3731" s="43">
        <v>43336</v>
      </c>
      <c r="E3731" s="39" t="s">
        <v>35</v>
      </c>
      <c r="F3731" s="39" t="s">
        <v>50</v>
      </c>
      <c r="G3731" s="39" t="s">
        <v>275</v>
      </c>
      <c r="H3731" s="39" t="s">
        <v>3115</v>
      </c>
      <c r="I3731" s="39" t="s">
        <v>99</v>
      </c>
      <c r="J3731" s="44">
        <v>-36</v>
      </c>
      <c r="K3731" s="39" t="s">
        <v>100</v>
      </c>
      <c r="L3731" s="39" t="s">
        <v>60</v>
      </c>
      <c r="M3731" s="39" t="str">
        <f>+VLOOKUP(C3731/1,Map!A:B,2,FALSE)</f>
        <v>Other Revenue - NSF Check Charge</v>
      </c>
      <c r="N3731" s="39" t="str">
        <f>+VLOOKUP(L3731/1,Map!E:G,3,FALSE)</f>
        <v>KY-CENTRAL</v>
      </c>
    </row>
    <row r="3732" spans="1:14" hidden="1">
      <c r="A3732" s="39" t="s">
        <v>95</v>
      </c>
      <c r="B3732" s="39" t="s">
        <v>96</v>
      </c>
      <c r="C3732" s="39" t="s">
        <v>74</v>
      </c>
      <c r="D3732" s="43">
        <v>43339</v>
      </c>
      <c r="E3732" s="39" t="s">
        <v>35</v>
      </c>
      <c r="F3732" s="39" t="s">
        <v>50</v>
      </c>
      <c r="G3732" s="39" t="s">
        <v>275</v>
      </c>
      <c r="H3732" s="39" t="s">
        <v>3116</v>
      </c>
      <c r="I3732" s="39" t="s">
        <v>99</v>
      </c>
      <c r="J3732" s="44">
        <v>-48</v>
      </c>
      <c r="K3732" s="39" t="s">
        <v>100</v>
      </c>
      <c r="L3732" s="39" t="s">
        <v>60</v>
      </c>
      <c r="M3732" s="39" t="str">
        <f>+VLOOKUP(C3732/1,Map!A:B,2,FALSE)</f>
        <v>Other Revenue - NSF Check Charge</v>
      </c>
      <c r="N3732" s="39" t="str">
        <f>+VLOOKUP(L3732/1,Map!E:G,3,FALSE)</f>
        <v>KY-CENTRAL</v>
      </c>
    </row>
    <row r="3733" spans="1:14" hidden="1">
      <c r="A3733" s="39" t="s">
        <v>95</v>
      </c>
      <c r="B3733" s="39" t="s">
        <v>96</v>
      </c>
      <c r="C3733" s="39" t="s">
        <v>74</v>
      </c>
      <c r="D3733" s="43">
        <v>43339</v>
      </c>
      <c r="E3733" s="39" t="s">
        <v>35</v>
      </c>
      <c r="F3733" s="39" t="s">
        <v>50</v>
      </c>
      <c r="G3733" s="39" t="s">
        <v>275</v>
      </c>
      <c r="H3733" s="39" t="s">
        <v>3117</v>
      </c>
      <c r="I3733" s="39" t="s">
        <v>99</v>
      </c>
      <c r="J3733" s="44">
        <v>-48</v>
      </c>
      <c r="K3733" s="39" t="s">
        <v>100</v>
      </c>
      <c r="L3733" s="39" t="s">
        <v>60</v>
      </c>
      <c r="M3733" s="39" t="str">
        <f>+VLOOKUP(C3733/1,Map!A:B,2,FALSE)</f>
        <v>Other Revenue - NSF Check Charge</v>
      </c>
      <c r="N3733" s="39" t="str">
        <f>+VLOOKUP(L3733/1,Map!E:G,3,FALSE)</f>
        <v>KY-CENTRAL</v>
      </c>
    </row>
    <row r="3734" spans="1:14" hidden="1">
      <c r="A3734" s="39" t="s">
        <v>95</v>
      </c>
      <c r="B3734" s="39" t="s">
        <v>96</v>
      </c>
      <c r="C3734" s="39" t="s">
        <v>74</v>
      </c>
      <c r="D3734" s="43">
        <v>43340</v>
      </c>
      <c r="E3734" s="39" t="s">
        <v>35</v>
      </c>
      <c r="F3734" s="39" t="s">
        <v>50</v>
      </c>
      <c r="G3734" s="39" t="s">
        <v>275</v>
      </c>
      <c r="H3734" s="39" t="s">
        <v>3118</v>
      </c>
      <c r="I3734" s="39" t="s">
        <v>99</v>
      </c>
      <c r="J3734" s="44">
        <v>-12</v>
      </c>
      <c r="K3734" s="39" t="s">
        <v>100</v>
      </c>
      <c r="L3734" s="39" t="s">
        <v>60</v>
      </c>
      <c r="M3734" s="39" t="str">
        <f>+VLOOKUP(C3734/1,Map!A:B,2,FALSE)</f>
        <v>Other Revenue - NSF Check Charge</v>
      </c>
      <c r="N3734" s="39" t="str">
        <f>+VLOOKUP(L3734/1,Map!E:G,3,FALSE)</f>
        <v>KY-CENTRAL</v>
      </c>
    </row>
    <row r="3735" spans="1:14" hidden="1">
      <c r="A3735" s="39" t="s">
        <v>95</v>
      </c>
      <c r="B3735" s="39" t="s">
        <v>96</v>
      </c>
      <c r="C3735" s="39" t="s">
        <v>74</v>
      </c>
      <c r="D3735" s="43">
        <v>43341</v>
      </c>
      <c r="E3735" s="39" t="s">
        <v>35</v>
      </c>
      <c r="F3735" s="39" t="s">
        <v>50</v>
      </c>
      <c r="G3735" s="39" t="s">
        <v>275</v>
      </c>
      <c r="H3735" s="39" t="s">
        <v>3119</v>
      </c>
      <c r="I3735" s="39" t="s">
        <v>99</v>
      </c>
      <c r="J3735" s="44">
        <v>-12</v>
      </c>
      <c r="K3735" s="39" t="s">
        <v>100</v>
      </c>
      <c r="L3735" s="39" t="s">
        <v>60</v>
      </c>
      <c r="M3735" s="39" t="str">
        <f>+VLOOKUP(C3735/1,Map!A:B,2,FALSE)</f>
        <v>Other Revenue - NSF Check Charge</v>
      </c>
      <c r="N3735" s="39" t="str">
        <f>+VLOOKUP(L3735/1,Map!E:G,3,FALSE)</f>
        <v>KY-CENTRAL</v>
      </c>
    </row>
    <row r="3736" spans="1:14" hidden="1">
      <c r="A3736" s="39" t="s">
        <v>95</v>
      </c>
      <c r="B3736" s="39" t="s">
        <v>96</v>
      </c>
      <c r="C3736" s="39" t="s">
        <v>74</v>
      </c>
      <c r="D3736" s="43">
        <v>43341</v>
      </c>
      <c r="E3736" s="39" t="s">
        <v>35</v>
      </c>
      <c r="F3736" s="39" t="s">
        <v>50</v>
      </c>
      <c r="G3736" s="39" t="s">
        <v>275</v>
      </c>
      <c r="H3736" s="39" t="s">
        <v>3120</v>
      </c>
      <c r="I3736" s="39" t="s">
        <v>99</v>
      </c>
      <c r="J3736" s="44">
        <v>-12</v>
      </c>
      <c r="K3736" s="39" t="s">
        <v>100</v>
      </c>
      <c r="L3736" s="39" t="s">
        <v>60</v>
      </c>
      <c r="M3736" s="39" t="str">
        <f>+VLOOKUP(C3736/1,Map!A:B,2,FALSE)</f>
        <v>Other Revenue - NSF Check Charge</v>
      </c>
      <c r="N3736" s="39" t="str">
        <f>+VLOOKUP(L3736/1,Map!E:G,3,FALSE)</f>
        <v>KY-CENTRAL</v>
      </c>
    </row>
    <row r="3737" spans="1:14" hidden="1">
      <c r="A3737" s="39" t="s">
        <v>95</v>
      </c>
      <c r="B3737" s="39" t="s">
        <v>96</v>
      </c>
      <c r="C3737" s="39" t="s">
        <v>74</v>
      </c>
      <c r="D3737" s="43">
        <v>43341</v>
      </c>
      <c r="E3737" s="39" t="s">
        <v>35</v>
      </c>
      <c r="F3737" s="39" t="s">
        <v>50</v>
      </c>
      <c r="G3737" s="39" t="s">
        <v>275</v>
      </c>
      <c r="H3737" s="39" t="s">
        <v>3121</v>
      </c>
      <c r="I3737" s="39" t="s">
        <v>99</v>
      </c>
      <c r="J3737" s="44">
        <v>-48</v>
      </c>
      <c r="K3737" s="39" t="s">
        <v>100</v>
      </c>
      <c r="L3737" s="39" t="s">
        <v>60</v>
      </c>
      <c r="M3737" s="39" t="str">
        <f>+VLOOKUP(C3737/1,Map!A:B,2,FALSE)</f>
        <v>Other Revenue - NSF Check Charge</v>
      </c>
      <c r="N3737" s="39" t="str">
        <f>+VLOOKUP(L3737/1,Map!E:G,3,FALSE)</f>
        <v>KY-CENTRAL</v>
      </c>
    </row>
    <row r="3738" spans="1:14" hidden="1">
      <c r="A3738" s="39" t="s">
        <v>95</v>
      </c>
      <c r="B3738" s="39" t="s">
        <v>96</v>
      </c>
      <c r="C3738" s="39" t="s">
        <v>74</v>
      </c>
      <c r="D3738" s="43">
        <v>43315</v>
      </c>
      <c r="E3738" s="39" t="s">
        <v>35</v>
      </c>
      <c r="F3738" s="39" t="s">
        <v>50</v>
      </c>
      <c r="G3738" s="39" t="s">
        <v>275</v>
      </c>
      <c r="H3738" s="39" t="s">
        <v>3122</v>
      </c>
      <c r="I3738" s="39" t="s">
        <v>99</v>
      </c>
      <c r="J3738" s="44">
        <v>-72</v>
      </c>
      <c r="K3738" s="39" t="s">
        <v>100</v>
      </c>
      <c r="L3738" s="39" t="s">
        <v>60</v>
      </c>
      <c r="M3738" s="39" t="str">
        <f>+VLOOKUP(C3738/1,Map!A:B,2,FALSE)</f>
        <v>Other Revenue - NSF Check Charge</v>
      </c>
      <c r="N3738" s="39" t="str">
        <f>+VLOOKUP(L3738/1,Map!E:G,3,FALSE)</f>
        <v>KY-CENTRAL</v>
      </c>
    </row>
    <row r="3739" spans="1:14" hidden="1">
      <c r="A3739" s="39" t="s">
        <v>95</v>
      </c>
      <c r="B3739" s="39" t="s">
        <v>96</v>
      </c>
      <c r="C3739" s="39" t="s">
        <v>74</v>
      </c>
      <c r="D3739" s="43">
        <v>43320</v>
      </c>
      <c r="E3739" s="39" t="s">
        <v>35</v>
      </c>
      <c r="F3739" s="39" t="s">
        <v>50</v>
      </c>
      <c r="G3739" s="39" t="s">
        <v>275</v>
      </c>
      <c r="H3739" s="39" t="s">
        <v>3123</v>
      </c>
      <c r="I3739" s="39" t="s">
        <v>99</v>
      </c>
      <c r="J3739" s="44">
        <v>-24</v>
      </c>
      <c r="K3739" s="39" t="s">
        <v>100</v>
      </c>
      <c r="L3739" s="39" t="s">
        <v>60</v>
      </c>
      <c r="M3739" s="39" t="str">
        <f>+VLOOKUP(C3739/1,Map!A:B,2,FALSE)</f>
        <v>Other Revenue - NSF Check Charge</v>
      </c>
      <c r="N3739" s="39" t="str">
        <f>+VLOOKUP(L3739/1,Map!E:G,3,FALSE)</f>
        <v>KY-CENTRAL</v>
      </c>
    </row>
    <row r="3740" spans="1:14" hidden="1">
      <c r="A3740" s="39" t="s">
        <v>95</v>
      </c>
      <c r="B3740" s="39" t="s">
        <v>96</v>
      </c>
      <c r="C3740" s="39" t="s">
        <v>74</v>
      </c>
      <c r="D3740" s="43">
        <v>43342</v>
      </c>
      <c r="E3740" s="39" t="s">
        <v>35</v>
      </c>
      <c r="F3740" s="39" t="s">
        <v>50</v>
      </c>
      <c r="G3740" s="39" t="s">
        <v>275</v>
      </c>
      <c r="H3740" s="39" t="s">
        <v>3124</v>
      </c>
      <c r="I3740" s="39" t="s">
        <v>99</v>
      </c>
      <c r="J3740" s="44">
        <v>-12</v>
      </c>
      <c r="K3740" s="39" t="s">
        <v>100</v>
      </c>
      <c r="L3740" s="39" t="s">
        <v>60</v>
      </c>
      <c r="M3740" s="39" t="str">
        <f>+VLOOKUP(C3740/1,Map!A:B,2,FALSE)</f>
        <v>Other Revenue - NSF Check Charge</v>
      </c>
      <c r="N3740" s="39" t="str">
        <f>+VLOOKUP(L3740/1,Map!E:G,3,FALSE)</f>
        <v>KY-CENTRAL</v>
      </c>
    </row>
    <row r="3741" spans="1:14" hidden="1">
      <c r="A3741" s="39" t="s">
        <v>95</v>
      </c>
      <c r="B3741" s="39" t="s">
        <v>96</v>
      </c>
      <c r="C3741" s="39" t="s">
        <v>74</v>
      </c>
      <c r="D3741" s="43">
        <v>43342</v>
      </c>
      <c r="E3741" s="39" t="s">
        <v>35</v>
      </c>
      <c r="F3741" s="39" t="s">
        <v>50</v>
      </c>
      <c r="G3741" s="39" t="s">
        <v>275</v>
      </c>
      <c r="H3741" s="39" t="s">
        <v>3125</v>
      </c>
      <c r="I3741" s="39" t="s">
        <v>99</v>
      </c>
      <c r="J3741" s="44">
        <v>-12</v>
      </c>
      <c r="K3741" s="39" t="s">
        <v>100</v>
      </c>
      <c r="L3741" s="39" t="s">
        <v>60</v>
      </c>
      <c r="M3741" s="39" t="str">
        <f>+VLOOKUP(C3741/1,Map!A:B,2,FALSE)</f>
        <v>Other Revenue - NSF Check Charge</v>
      </c>
      <c r="N3741" s="39" t="str">
        <f>+VLOOKUP(L3741/1,Map!E:G,3,FALSE)</f>
        <v>KY-CENTRAL</v>
      </c>
    </row>
    <row r="3742" spans="1:14" hidden="1">
      <c r="A3742" s="39" t="s">
        <v>95</v>
      </c>
      <c r="B3742" s="39" t="s">
        <v>96</v>
      </c>
      <c r="C3742" s="39" t="s">
        <v>74</v>
      </c>
      <c r="D3742" s="43">
        <v>43342</v>
      </c>
      <c r="E3742" s="39" t="s">
        <v>35</v>
      </c>
      <c r="F3742" s="39" t="s">
        <v>50</v>
      </c>
      <c r="G3742" s="39" t="s">
        <v>275</v>
      </c>
      <c r="H3742" s="39" t="s">
        <v>3126</v>
      </c>
      <c r="I3742" s="39" t="s">
        <v>99</v>
      </c>
      <c r="J3742" s="44">
        <v>-60</v>
      </c>
      <c r="K3742" s="39" t="s">
        <v>100</v>
      </c>
      <c r="L3742" s="39" t="s">
        <v>60</v>
      </c>
      <c r="M3742" s="39" t="str">
        <f>+VLOOKUP(C3742/1,Map!A:B,2,FALSE)</f>
        <v>Other Revenue - NSF Check Charge</v>
      </c>
      <c r="N3742" s="39" t="str">
        <f>+VLOOKUP(L3742/1,Map!E:G,3,FALSE)</f>
        <v>KY-CENTRAL</v>
      </c>
    </row>
    <row r="3743" spans="1:14" hidden="1">
      <c r="A3743" s="39" t="s">
        <v>95</v>
      </c>
      <c r="B3743" s="39" t="s">
        <v>96</v>
      </c>
      <c r="C3743" s="39" t="s">
        <v>74</v>
      </c>
      <c r="D3743" s="43">
        <v>43342</v>
      </c>
      <c r="E3743" s="39" t="s">
        <v>35</v>
      </c>
      <c r="F3743" s="39" t="s">
        <v>50</v>
      </c>
      <c r="G3743" s="39" t="s">
        <v>275</v>
      </c>
      <c r="H3743" s="39" t="s">
        <v>3127</v>
      </c>
      <c r="I3743" s="39" t="s">
        <v>99</v>
      </c>
      <c r="J3743" s="44">
        <v>-60</v>
      </c>
      <c r="K3743" s="39" t="s">
        <v>100</v>
      </c>
      <c r="L3743" s="39" t="s">
        <v>60</v>
      </c>
      <c r="M3743" s="39" t="str">
        <f>+VLOOKUP(C3743/1,Map!A:B,2,FALSE)</f>
        <v>Other Revenue - NSF Check Charge</v>
      </c>
      <c r="N3743" s="39" t="str">
        <f>+VLOOKUP(L3743/1,Map!E:G,3,FALSE)</f>
        <v>KY-CENTRAL</v>
      </c>
    </row>
    <row r="3744" spans="1:14" hidden="1">
      <c r="A3744" s="39" t="s">
        <v>95</v>
      </c>
      <c r="B3744" s="39" t="s">
        <v>96</v>
      </c>
      <c r="C3744" s="39" t="s">
        <v>76</v>
      </c>
      <c r="D3744" s="43">
        <v>43085</v>
      </c>
      <c r="E3744" s="39" t="s">
        <v>34</v>
      </c>
      <c r="F3744" s="39" t="s">
        <v>54</v>
      </c>
      <c r="G3744" s="39" t="s">
        <v>275</v>
      </c>
      <c r="H3744" s="39" t="s">
        <v>3128</v>
      </c>
      <c r="I3744" s="39" t="s">
        <v>99</v>
      </c>
      <c r="J3744" s="44">
        <v>-140</v>
      </c>
      <c r="K3744" s="39" t="s">
        <v>100</v>
      </c>
      <c r="L3744" s="39" t="s">
        <v>60</v>
      </c>
      <c r="M3744" s="39" t="str">
        <f>+VLOOKUP(C3744/1,Map!A:B,2,FALSE)</f>
        <v>Other Revenue - Application/Initiation Fee</v>
      </c>
      <c r="N3744" s="39" t="str">
        <f>+VLOOKUP(L3744/1,Map!E:G,3,FALSE)</f>
        <v>KY-CENTRAL</v>
      </c>
    </row>
    <row r="3745" spans="1:14" hidden="1">
      <c r="A3745" s="39" t="s">
        <v>95</v>
      </c>
      <c r="B3745" s="39" t="s">
        <v>96</v>
      </c>
      <c r="C3745" s="39" t="s">
        <v>76</v>
      </c>
      <c r="D3745" s="43">
        <v>43043</v>
      </c>
      <c r="E3745" s="39" t="s">
        <v>34</v>
      </c>
      <c r="F3745" s="39" t="s">
        <v>53</v>
      </c>
      <c r="G3745" s="39" t="s">
        <v>275</v>
      </c>
      <c r="H3745" s="39" t="s">
        <v>3129</v>
      </c>
      <c r="I3745" s="39" t="s">
        <v>99</v>
      </c>
      <c r="J3745" s="44">
        <v>-140</v>
      </c>
      <c r="K3745" s="39" t="s">
        <v>100</v>
      </c>
      <c r="L3745" s="39" t="s">
        <v>60</v>
      </c>
      <c r="M3745" s="39" t="str">
        <f>+VLOOKUP(C3745/1,Map!A:B,2,FALSE)</f>
        <v>Other Revenue - Application/Initiation Fee</v>
      </c>
      <c r="N3745" s="39" t="str">
        <f>+VLOOKUP(L3745/1,Map!E:G,3,FALSE)</f>
        <v>KY-CENTRAL</v>
      </c>
    </row>
    <row r="3746" spans="1:14" hidden="1">
      <c r="A3746" s="39" t="s">
        <v>95</v>
      </c>
      <c r="B3746" s="39" t="s">
        <v>96</v>
      </c>
      <c r="C3746" s="39" t="s">
        <v>76</v>
      </c>
      <c r="D3746" s="43">
        <v>42979</v>
      </c>
      <c r="E3746" s="39" t="s">
        <v>34</v>
      </c>
      <c r="F3746" s="39" t="s">
        <v>51</v>
      </c>
      <c r="G3746" s="39" t="s">
        <v>275</v>
      </c>
      <c r="H3746" s="39" t="s">
        <v>3130</v>
      </c>
      <c r="I3746" s="39" t="s">
        <v>99</v>
      </c>
      <c r="J3746" s="44">
        <v>-28</v>
      </c>
      <c r="K3746" s="39" t="s">
        <v>100</v>
      </c>
      <c r="L3746" s="39" t="s">
        <v>60</v>
      </c>
      <c r="M3746" s="39" t="str">
        <f>+VLOOKUP(C3746/1,Map!A:B,2,FALSE)</f>
        <v>Other Revenue - Application/Initiation Fee</v>
      </c>
      <c r="N3746" s="39" t="str">
        <f>+VLOOKUP(L3746/1,Map!E:G,3,FALSE)</f>
        <v>KY-CENTRAL</v>
      </c>
    </row>
    <row r="3747" spans="1:14" hidden="1">
      <c r="A3747" s="39" t="s">
        <v>95</v>
      </c>
      <c r="B3747" s="39" t="s">
        <v>96</v>
      </c>
      <c r="C3747" s="39" t="s">
        <v>76</v>
      </c>
      <c r="D3747" s="43">
        <v>42979</v>
      </c>
      <c r="E3747" s="39" t="s">
        <v>34</v>
      </c>
      <c r="F3747" s="39" t="s">
        <v>51</v>
      </c>
      <c r="G3747" s="39" t="s">
        <v>275</v>
      </c>
      <c r="H3747" s="39" t="s">
        <v>279</v>
      </c>
      <c r="I3747" s="39" t="s">
        <v>244</v>
      </c>
      <c r="J3747" s="44">
        <v>28</v>
      </c>
      <c r="K3747" s="39" t="s">
        <v>100</v>
      </c>
      <c r="L3747" s="39" t="s">
        <v>60</v>
      </c>
      <c r="M3747" s="39" t="str">
        <f>+VLOOKUP(C3747/1,Map!A:B,2,FALSE)</f>
        <v>Other Revenue - Application/Initiation Fee</v>
      </c>
      <c r="N3747" s="39" t="str">
        <f>+VLOOKUP(L3747/1,Map!E:G,3,FALSE)</f>
        <v>KY-CENTRAL</v>
      </c>
    </row>
    <row r="3748" spans="1:14" hidden="1">
      <c r="A3748" s="39" t="s">
        <v>95</v>
      </c>
      <c r="B3748" s="39" t="s">
        <v>96</v>
      </c>
      <c r="C3748" s="39" t="s">
        <v>76</v>
      </c>
      <c r="D3748" s="43">
        <v>42979</v>
      </c>
      <c r="E3748" s="39" t="s">
        <v>34</v>
      </c>
      <c r="F3748" s="39" t="s">
        <v>51</v>
      </c>
      <c r="G3748" s="39" t="s">
        <v>275</v>
      </c>
      <c r="H3748" s="39" t="s">
        <v>279</v>
      </c>
      <c r="I3748" s="39" t="s">
        <v>244</v>
      </c>
      <c r="J3748" s="44">
        <v>28</v>
      </c>
      <c r="K3748" s="39" t="s">
        <v>100</v>
      </c>
      <c r="L3748" s="39" t="s">
        <v>60</v>
      </c>
      <c r="M3748" s="39" t="str">
        <f>+VLOOKUP(C3748/1,Map!A:B,2,FALSE)</f>
        <v>Other Revenue - Application/Initiation Fee</v>
      </c>
      <c r="N3748" s="39" t="str">
        <f>+VLOOKUP(L3748/1,Map!E:G,3,FALSE)</f>
        <v>KY-CENTRAL</v>
      </c>
    </row>
    <row r="3749" spans="1:14" hidden="1">
      <c r="A3749" s="39" t="s">
        <v>95</v>
      </c>
      <c r="B3749" s="39" t="s">
        <v>96</v>
      </c>
      <c r="C3749" s="39" t="s">
        <v>76</v>
      </c>
      <c r="D3749" s="43">
        <v>42979</v>
      </c>
      <c r="E3749" s="39" t="s">
        <v>34</v>
      </c>
      <c r="F3749" s="39" t="s">
        <v>51</v>
      </c>
      <c r="G3749" s="39" t="s">
        <v>275</v>
      </c>
      <c r="H3749" s="39" t="s">
        <v>3131</v>
      </c>
      <c r="I3749" s="39" t="s">
        <v>99</v>
      </c>
      <c r="J3749" s="44">
        <v>-196</v>
      </c>
      <c r="K3749" s="39" t="s">
        <v>100</v>
      </c>
      <c r="L3749" s="39" t="s">
        <v>64</v>
      </c>
      <c r="M3749" s="39" t="str">
        <f>+VLOOKUP(C3749/1,Map!A:B,2,FALSE)</f>
        <v>Other Revenue - Application/Initiation Fee</v>
      </c>
      <c r="N3749" s="39" t="str">
        <f>+VLOOKUP(L3749/1,Map!E:G,3,FALSE)</f>
        <v>KY-NORTH</v>
      </c>
    </row>
    <row r="3750" spans="1:14" hidden="1">
      <c r="A3750" s="39" t="s">
        <v>95</v>
      </c>
      <c r="B3750" s="39" t="s">
        <v>96</v>
      </c>
      <c r="C3750" s="39" t="s">
        <v>76</v>
      </c>
      <c r="D3750" s="43">
        <v>42979</v>
      </c>
      <c r="E3750" s="39" t="s">
        <v>34</v>
      </c>
      <c r="F3750" s="39" t="s">
        <v>51</v>
      </c>
      <c r="G3750" s="39" t="s">
        <v>275</v>
      </c>
      <c r="H3750" s="39" t="s">
        <v>3131</v>
      </c>
      <c r="I3750" s="39" t="s">
        <v>99</v>
      </c>
      <c r="J3750" s="44">
        <v>-56</v>
      </c>
      <c r="K3750" s="39" t="s">
        <v>100</v>
      </c>
      <c r="L3750" s="39" t="s">
        <v>58</v>
      </c>
      <c r="M3750" s="39" t="str">
        <f>+VLOOKUP(C3750/1,Map!A:B,2,FALSE)</f>
        <v>Other Revenue - Application/Initiation Fee</v>
      </c>
      <c r="N3750" s="39" t="str">
        <f>+VLOOKUP(L3750/1,Map!E:G,3,FALSE)</f>
        <v>KY-CORPORATE</v>
      </c>
    </row>
    <row r="3751" spans="1:14" hidden="1">
      <c r="A3751" s="39" t="s">
        <v>95</v>
      </c>
      <c r="B3751" s="39" t="s">
        <v>96</v>
      </c>
      <c r="C3751" s="39" t="s">
        <v>76</v>
      </c>
      <c r="D3751" s="43">
        <v>42979</v>
      </c>
      <c r="E3751" s="39" t="s">
        <v>34</v>
      </c>
      <c r="F3751" s="39" t="s">
        <v>51</v>
      </c>
      <c r="G3751" s="39" t="s">
        <v>275</v>
      </c>
      <c r="H3751" s="39" t="s">
        <v>3131</v>
      </c>
      <c r="I3751" s="39" t="s">
        <v>99</v>
      </c>
      <c r="J3751" s="44">
        <v>-6384</v>
      </c>
      <c r="K3751" s="39" t="s">
        <v>100</v>
      </c>
      <c r="L3751" s="39" t="s">
        <v>60</v>
      </c>
      <c r="M3751" s="39" t="str">
        <f>+VLOOKUP(C3751/1,Map!A:B,2,FALSE)</f>
        <v>Other Revenue - Application/Initiation Fee</v>
      </c>
      <c r="N3751" s="39" t="str">
        <f>+VLOOKUP(L3751/1,Map!E:G,3,FALSE)</f>
        <v>KY-CENTRAL</v>
      </c>
    </row>
    <row r="3752" spans="1:14" hidden="1">
      <c r="A3752" s="39" t="s">
        <v>95</v>
      </c>
      <c r="B3752" s="39" t="s">
        <v>96</v>
      </c>
      <c r="C3752" s="39" t="s">
        <v>76</v>
      </c>
      <c r="D3752" s="43">
        <v>42979</v>
      </c>
      <c r="E3752" s="39" t="s">
        <v>34</v>
      </c>
      <c r="F3752" s="39" t="s">
        <v>51</v>
      </c>
      <c r="G3752" s="39" t="s">
        <v>275</v>
      </c>
      <c r="H3752" s="39" t="s">
        <v>3131</v>
      </c>
      <c r="I3752" s="39" t="s">
        <v>99</v>
      </c>
      <c r="J3752" s="44">
        <v>-28</v>
      </c>
      <c r="K3752" s="39" t="s">
        <v>100</v>
      </c>
      <c r="L3752" s="39" t="s">
        <v>60</v>
      </c>
      <c r="M3752" s="39" t="str">
        <f>+VLOOKUP(C3752/1,Map!A:B,2,FALSE)</f>
        <v>Other Revenue - Application/Initiation Fee</v>
      </c>
      <c r="N3752" s="39" t="str">
        <f>+VLOOKUP(L3752/1,Map!E:G,3,FALSE)</f>
        <v>KY-CENTRAL</v>
      </c>
    </row>
    <row r="3753" spans="1:14" hidden="1">
      <c r="A3753" s="39" t="s">
        <v>95</v>
      </c>
      <c r="B3753" s="39" t="s">
        <v>96</v>
      </c>
      <c r="C3753" s="39" t="s">
        <v>76</v>
      </c>
      <c r="D3753" s="43">
        <v>42979</v>
      </c>
      <c r="E3753" s="39" t="s">
        <v>34</v>
      </c>
      <c r="F3753" s="39" t="s">
        <v>51</v>
      </c>
      <c r="G3753" s="39" t="s">
        <v>275</v>
      </c>
      <c r="H3753" s="39" t="s">
        <v>3131</v>
      </c>
      <c r="I3753" s="39" t="s">
        <v>99</v>
      </c>
      <c r="J3753" s="44">
        <v>-56</v>
      </c>
      <c r="K3753" s="39" t="s">
        <v>100</v>
      </c>
      <c r="L3753" s="39" t="s">
        <v>60</v>
      </c>
      <c r="M3753" s="39" t="str">
        <f>+VLOOKUP(C3753/1,Map!A:B,2,FALSE)</f>
        <v>Other Revenue - Application/Initiation Fee</v>
      </c>
      <c r="N3753" s="39" t="str">
        <f>+VLOOKUP(L3753/1,Map!E:G,3,FALSE)</f>
        <v>KY-CENTRAL</v>
      </c>
    </row>
    <row r="3754" spans="1:14" hidden="1">
      <c r="A3754" s="39" t="s">
        <v>95</v>
      </c>
      <c r="B3754" s="39" t="s">
        <v>96</v>
      </c>
      <c r="C3754" s="39" t="s">
        <v>76</v>
      </c>
      <c r="D3754" s="43">
        <v>42980</v>
      </c>
      <c r="E3754" s="39" t="s">
        <v>34</v>
      </c>
      <c r="F3754" s="39" t="s">
        <v>51</v>
      </c>
      <c r="G3754" s="39" t="s">
        <v>275</v>
      </c>
      <c r="H3754" s="39" t="s">
        <v>3132</v>
      </c>
      <c r="I3754" s="39" t="s">
        <v>99</v>
      </c>
      <c r="J3754" s="44">
        <v>-280</v>
      </c>
      <c r="K3754" s="39" t="s">
        <v>100</v>
      </c>
      <c r="L3754" s="39" t="s">
        <v>60</v>
      </c>
      <c r="M3754" s="39" t="str">
        <f>+VLOOKUP(C3754/1,Map!A:B,2,FALSE)</f>
        <v>Other Revenue - Application/Initiation Fee</v>
      </c>
      <c r="N3754" s="39" t="str">
        <f>+VLOOKUP(L3754/1,Map!E:G,3,FALSE)</f>
        <v>KY-CENTRAL</v>
      </c>
    </row>
    <row r="3755" spans="1:14" hidden="1">
      <c r="A3755" s="39" t="s">
        <v>95</v>
      </c>
      <c r="B3755" s="39" t="s">
        <v>96</v>
      </c>
      <c r="C3755" s="39" t="s">
        <v>76</v>
      </c>
      <c r="D3755" s="43">
        <v>42980</v>
      </c>
      <c r="E3755" s="39" t="s">
        <v>34</v>
      </c>
      <c r="F3755" s="39" t="s">
        <v>51</v>
      </c>
      <c r="G3755" s="39" t="s">
        <v>275</v>
      </c>
      <c r="H3755" s="39" t="s">
        <v>3133</v>
      </c>
      <c r="I3755" s="39" t="s">
        <v>99</v>
      </c>
      <c r="J3755" s="44">
        <v>-336</v>
      </c>
      <c r="K3755" s="39" t="s">
        <v>100</v>
      </c>
      <c r="L3755" s="39" t="s">
        <v>60</v>
      </c>
      <c r="M3755" s="39" t="str">
        <f>+VLOOKUP(C3755/1,Map!A:B,2,FALSE)</f>
        <v>Other Revenue - Application/Initiation Fee</v>
      </c>
      <c r="N3755" s="39" t="str">
        <f>+VLOOKUP(L3755/1,Map!E:G,3,FALSE)</f>
        <v>KY-CENTRAL</v>
      </c>
    </row>
    <row r="3756" spans="1:14" hidden="1">
      <c r="A3756" s="39" t="s">
        <v>95</v>
      </c>
      <c r="B3756" s="39" t="s">
        <v>96</v>
      </c>
      <c r="C3756" s="39" t="s">
        <v>76</v>
      </c>
      <c r="D3756" s="43">
        <v>42980</v>
      </c>
      <c r="E3756" s="39" t="s">
        <v>34</v>
      </c>
      <c r="F3756" s="39" t="s">
        <v>51</v>
      </c>
      <c r="G3756" s="39" t="s">
        <v>275</v>
      </c>
      <c r="H3756" s="39" t="s">
        <v>3133</v>
      </c>
      <c r="I3756" s="39" t="s">
        <v>99</v>
      </c>
      <c r="J3756" s="44">
        <v>-28</v>
      </c>
      <c r="K3756" s="39" t="s">
        <v>100</v>
      </c>
      <c r="L3756" s="39" t="s">
        <v>58</v>
      </c>
      <c r="M3756" s="39" t="str">
        <f>+VLOOKUP(C3756/1,Map!A:B,2,FALSE)</f>
        <v>Other Revenue - Application/Initiation Fee</v>
      </c>
      <c r="N3756" s="39" t="str">
        <f>+VLOOKUP(L3756/1,Map!E:G,3,FALSE)</f>
        <v>KY-CORPORATE</v>
      </c>
    </row>
    <row r="3757" spans="1:14" hidden="1">
      <c r="A3757" s="39" t="s">
        <v>95</v>
      </c>
      <c r="B3757" s="39" t="s">
        <v>96</v>
      </c>
      <c r="C3757" s="39" t="s">
        <v>76</v>
      </c>
      <c r="D3757" s="43">
        <v>42981</v>
      </c>
      <c r="E3757" s="39" t="s">
        <v>34</v>
      </c>
      <c r="F3757" s="39" t="s">
        <v>51</v>
      </c>
      <c r="G3757" s="39" t="s">
        <v>275</v>
      </c>
      <c r="H3757" s="39" t="s">
        <v>3134</v>
      </c>
      <c r="I3757" s="39" t="s">
        <v>99</v>
      </c>
      <c r="J3757" s="44">
        <v>-56</v>
      </c>
      <c r="K3757" s="39" t="s">
        <v>100</v>
      </c>
      <c r="L3757" s="39" t="s">
        <v>60</v>
      </c>
      <c r="M3757" s="39" t="str">
        <f>+VLOOKUP(C3757/1,Map!A:B,2,FALSE)</f>
        <v>Other Revenue - Application/Initiation Fee</v>
      </c>
      <c r="N3757" s="39" t="str">
        <f>+VLOOKUP(L3757/1,Map!E:G,3,FALSE)</f>
        <v>KY-CENTRAL</v>
      </c>
    </row>
    <row r="3758" spans="1:14" hidden="1">
      <c r="A3758" s="39" t="s">
        <v>95</v>
      </c>
      <c r="B3758" s="39" t="s">
        <v>96</v>
      </c>
      <c r="C3758" s="39" t="s">
        <v>76</v>
      </c>
      <c r="D3758" s="43">
        <v>42984</v>
      </c>
      <c r="E3758" s="39" t="s">
        <v>34</v>
      </c>
      <c r="F3758" s="39" t="s">
        <v>51</v>
      </c>
      <c r="G3758" s="39" t="s">
        <v>275</v>
      </c>
      <c r="H3758" s="39" t="s">
        <v>3135</v>
      </c>
      <c r="I3758" s="39" t="s">
        <v>99</v>
      </c>
      <c r="J3758" s="44">
        <v>-28</v>
      </c>
      <c r="K3758" s="39" t="s">
        <v>100</v>
      </c>
      <c r="L3758" s="39" t="s">
        <v>60</v>
      </c>
      <c r="M3758" s="39" t="str">
        <f>+VLOOKUP(C3758/1,Map!A:B,2,FALSE)</f>
        <v>Other Revenue - Application/Initiation Fee</v>
      </c>
      <c r="N3758" s="39" t="str">
        <f>+VLOOKUP(L3758/1,Map!E:G,3,FALSE)</f>
        <v>KY-CENTRAL</v>
      </c>
    </row>
    <row r="3759" spans="1:14" hidden="1">
      <c r="A3759" s="39" t="s">
        <v>95</v>
      </c>
      <c r="B3759" s="39" t="s">
        <v>96</v>
      </c>
      <c r="C3759" s="39" t="s">
        <v>76</v>
      </c>
      <c r="D3759" s="43">
        <v>42984</v>
      </c>
      <c r="E3759" s="39" t="s">
        <v>34</v>
      </c>
      <c r="F3759" s="39" t="s">
        <v>51</v>
      </c>
      <c r="G3759" s="39" t="s">
        <v>275</v>
      </c>
      <c r="H3759" s="39" t="s">
        <v>3135</v>
      </c>
      <c r="I3759" s="39" t="s">
        <v>99</v>
      </c>
      <c r="J3759" s="44">
        <v>-112</v>
      </c>
      <c r="K3759" s="39" t="s">
        <v>100</v>
      </c>
      <c r="L3759" s="39" t="s">
        <v>58</v>
      </c>
      <c r="M3759" s="39" t="str">
        <f>+VLOOKUP(C3759/1,Map!A:B,2,FALSE)</f>
        <v>Other Revenue - Application/Initiation Fee</v>
      </c>
      <c r="N3759" s="39" t="str">
        <f>+VLOOKUP(L3759/1,Map!E:G,3,FALSE)</f>
        <v>KY-CORPORATE</v>
      </c>
    </row>
    <row r="3760" spans="1:14" hidden="1">
      <c r="A3760" s="39" t="s">
        <v>95</v>
      </c>
      <c r="B3760" s="39" t="s">
        <v>96</v>
      </c>
      <c r="C3760" s="39" t="s">
        <v>76</v>
      </c>
      <c r="D3760" s="43">
        <v>42984</v>
      </c>
      <c r="E3760" s="39" t="s">
        <v>34</v>
      </c>
      <c r="F3760" s="39" t="s">
        <v>51</v>
      </c>
      <c r="G3760" s="39" t="s">
        <v>275</v>
      </c>
      <c r="H3760" s="39" t="s">
        <v>3135</v>
      </c>
      <c r="I3760" s="39" t="s">
        <v>99</v>
      </c>
      <c r="J3760" s="44">
        <v>-3808</v>
      </c>
      <c r="K3760" s="39" t="s">
        <v>100</v>
      </c>
      <c r="L3760" s="39" t="s">
        <v>60</v>
      </c>
      <c r="M3760" s="39" t="str">
        <f>+VLOOKUP(C3760/1,Map!A:B,2,FALSE)</f>
        <v>Other Revenue - Application/Initiation Fee</v>
      </c>
      <c r="N3760" s="39" t="str">
        <f>+VLOOKUP(L3760/1,Map!E:G,3,FALSE)</f>
        <v>KY-CENTRAL</v>
      </c>
    </row>
    <row r="3761" spans="1:14" hidden="1">
      <c r="A3761" s="39" t="s">
        <v>95</v>
      </c>
      <c r="B3761" s="39" t="s">
        <v>96</v>
      </c>
      <c r="C3761" s="39" t="s">
        <v>76</v>
      </c>
      <c r="D3761" s="43">
        <v>42983</v>
      </c>
      <c r="E3761" s="39" t="s">
        <v>34</v>
      </c>
      <c r="F3761" s="39" t="s">
        <v>51</v>
      </c>
      <c r="G3761" s="39" t="s">
        <v>275</v>
      </c>
      <c r="H3761" s="39" t="s">
        <v>288</v>
      </c>
      <c r="I3761" s="39" t="s">
        <v>244</v>
      </c>
      <c r="J3761" s="44">
        <v>28</v>
      </c>
      <c r="K3761" s="39" t="s">
        <v>100</v>
      </c>
      <c r="L3761" s="39" t="s">
        <v>58</v>
      </c>
      <c r="M3761" s="39" t="str">
        <f>+VLOOKUP(C3761/1,Map!A:B,2,FALSE)</f>
        <v>Other Revenue - Application/Initiation Fee</v>
      </c>
      <c r="N3761" s="39" t="str">
        <f>+VLOOKUP(L3761/1,Map!E:G,3,FALSE)</f>
        <v>KY-CORPORATE</v>
      </c>
    </row>
    <row r="3762" spans="1:14" hidden="1">
      <c r="A3762" s="39" t="s">
        <v>95</v>
      </c>
      <c r="B3762" s="39" t="s">
        <v>96</v>
      </c>
      <c r="C3762" s="39" t="s">
        <v>76</v>
      </c>
      <c r="D3762" s="43">
        <v>42983</v>
      </c>
      <c r="E3762" s="39" t="s">
        <v>34</v>
      </c>
      <c r="F3762" s="39" t="s">
        <v>51</v>
      </c>
      <c r="G3762" s="39" t="s">
        <v>275</v>
      </c>
      <c r="H3762" s="39" t="s">
        <v>288</v>
      </c>
      <c r="I3762" s="39" t="s">
        <v>244</v>
      </c>
      <c r="J3762" s="44">
        <v>28</v>
      </c>
      <c r="K3762" s="39" t="s">
        <v>100</v>
      </c>
      <c r="L3762" s="39" t="s">
        <v>60</v>
      </c>
      <c r="M3762" s="39" t="str">
        <f>+VLOOKUP(C3762/1,Map!A:B,2,FALSE)</f>
        <v>Other Revenue - Application/Initiation Fee</v>
      </c>
      <c r="N3762" s="39" t="str">
        <f>+VLOOKUP(L3762/1,Map!E:G,3,FALSE)</f>
        <v>KY-CENTRAL</v>
      </c>
    </row>
    <row r="3763" spans="1:14" hidden="1">
      <c r="A3763" s="39" t="s">
        <v>95</v>
      </c>
      <c r="B3763" s="39" t="s">
        <v>96</v>
      </c>
      <c r="C3763" s="39" t="s">
        <v>76</v>
      </c>
      <c r="D3763" s="43">
        <v>42982</v>
      </c>
      <c r="E3763" s="39" t="s">
        <v>34</v>
      </c>
      <c r="F3763" s="39" t="s">
        <v>51</v>
      </c>
      <c r="G3763" s="39" t="s">
        <v>275</v>
      </c>
      <c r="H3763" s="39" t="s">
        <v>3136</v>
      </c>
      <c r="I3763" s="39" t="s">
        <v>99</v>
      </c>
      <c r="J3763" s="44">
        <v>-448</v>
      </c>
      <c r="K3763" s="39" t="s">
        <v>100</v>
      </c>
      <c r="L3763" s="39" t="s">
        <v>60</v>
      </c>
      <c r="M3763" s="39" t="str">
        <f>+VLOOKUP(C3763/1,Map!A:B,2,FALSE)</f>
        <v>Other Revenue - Application/Initiation Fee</v>
      </c>
      <c r="N3763" s="39" t="str">
        <f>+VLOOKUP(L3763/1,Map!E:G,3,FALSE)</f>
        <v>KY-CENTRAL</v>
      </c>
    </row>
    <row r="3764" spans="1:14" hidden="1">
      <c r="A3764" s="39" t="s">
        <v>95</v>
      </c>
      <c r="B3764" s="39" t="s">
        <v>96</v>
      </c>
      <c r="C3764" s="39" t="s">
        <v>76</v>
      </c>
      <c r="D3764" s="43">
        <v>42983</v>
      </c>
      <c r="E3764" s="39" t="s">
        <v>34</v>
      </c>
      <c r="F3764" s="39" t="s">
        <v>51</v>
      </c>
      <c r="G3764" s="39" t="s">
        <v>275</v>
      </c>
      <c r="H3764" s="39" t="s">
        <v>3137</v>
      </c>
      <c r="I3764" s="39" t="s">
        <v>99</v>
      </c>
      <c r="J3764" s="44">
        <v>-4200</v>
      </c>
      <c r="K3764" s="39" t="s">
        <v>100</v>
      </c>
      <c r="L3764" s="39" t="s">
        <v>60</v>
      </c>
      <c r="M3764" s="39" t="str">
        <f>+VLOOKUP(C3764/1,Map!A:B,2,FALSE)</f>
        <v>Other Revenue - Application/Initiation Fee</v>
      </c>
      <c r="N3764" s="39" t="str">
        <f>+VLOOKUP(L3764/1,Map!E:G,3,FALSE)</f>
        <v>KY-CENTRAL</v>
      </c>
    </row>
    <row r="3765" spans="1:14" hidden="1">
      <c r="A3765" s="39" t="s">
        <v>95</v>
      </c>
      <c r="B3765" s="39" t="s">
        <v>96</v>
      </c>
      <c r="C3765" s="39" t="s">
        <v>76</v>
      </c>
      <c r="D3765" s="43">
        <v>42983</v>
      </c>
      <c r="E3765" s="39" t="s">
        <v>34</v>
      </c>
      <c r="F3765" s="39" t="s">
        <v>51</v>
      </c>
      <c r="G3765" s="39" t="s">
        <v>275</v>
      </c>
      <c r="H3765" s="39" t="s">
        <v>3137</v>
      </c>
      <c r="I3765" s="39" t="s">
        <v>99</v>
      </c>
      <c r="J3765" s="44">
        <v>-56</v>
      </c>
      <c r="K3765" s="39" t="s">
        <v>100</v>
      </c>
      <c r="L3765" s="39" t="s">
        <v>58</v>
      </c>
      <c r="M3765" s="39" t="str">
        <f>+VLOOKUP(C3765/1,Map!A:B,2,FALSE)</f>
        <v>Other Revenue - Application/Initiation Fee</v>
      </c>
      <c r="N3765" s="39" t="str">
        <f>+VLOOKUP(L3765/1,Map!E:G,3,FALSE)</f>
        <v>KY-CORPORATE</v>
      </c>
    </row>
    <row r="3766" spans="1:14" hidden="1">
      <c r="A3766" s="39" t="s">
        <v>95</v>
      </c>
      <c r="B3766" s="39" t="s">
        <v>96</v>
      </c>
      <c r="C3766" s="39" t="s">
        <v>76</v>
      </c>
      <c r="D3766" s="43">
        <v>42983</v>
      </c>
      <c r="E3766" s="39" t="s">
        <v>34</v>
      </c>
      <c r="F3766" s="39" t="s">
        <v>51</v>
      </c>
      <c r="G3766" s="39" t="s">
        <v>275</v>
      </c>
      <c r="H3766" s="39" t="s">
        <v>3137</v>
      </c>
      <c r="I3766" s="39" t="s">
        <v>99</v>
      </c>
      <c r="J3766" s="44">
        <v>-28</v>
      </c>
      <c r="K3766" s="39" t="s">
        <v>100</v>
      </c>
      <c r="L3766" s="39" t="s">
        <v>60</v>
      </c>
      <c r="M3766" s="39" t="str">
        <f>+VLOOKUP(C3766/1,Map!A:B,2,FALSE)</f>
        <v>Other Revenue - Application/Initiation Fee</v>
      </c>
      <c r="N3766" s="39" t="str">
        <f>+VLOOKUP(L3766/1,Map!E:G,3,FALSE)</f>
        <v>KY-CENTRAL</v>
      </c>
    </row>
    <row r="3767" spans="1:14" hidden="1">
      <c r="A3767" s="39" t="s">
        <v>95</v>
      </c>
      <c r="B3767" s="39" t="s">
        <v>96</v>
      </c>
      <c r="C3767" s="39" t="s">
        <v>76</v>
      </c>
      <c r="D3767" s="43">
        <v>42985</v>
      </c>
      <c r="E3767" s="39" t="s">
        <v>34</v>
      </c>
      <c r="F3767" s="39" t="s">
        <v>51</v>
      </c>
      <c r="G3767" s="39" t="s">
        <v>275</v>
      </c>
      <c r="H3767" s="39" t="s">
        <v>297</v>
      </c>
      <c r="I3767" s="39" t="s">
        <v>244</v>
      </c>
      <c r="J3767" s="44">
        <v>28</v>
      </c>
      <c r="K3767" s="39" t="s">
        <v>100</v>
      </c>
      <c r="L3767" s="39" t="s">
        <v>58</v>
      </c>
      <c r="M3767" s="39" t="str">
        <f>+VLOOKUP(C3767/1,Map!A:B,2,FALSE)</f>
        <v>Other Revenue - Application/Initiation Fee</v>
      </c>
      <c r="N3767" s="39" t="str">
        <f>+VLOOKUP(L3767/1,Map!E:G,3,FALSE)</f>
        <v>KY-CORPORATE</v>
      </c>
    </row>
    <row r="3768" spans="1:14" hidden="1">
      <c r="A3768" s="39" t="s">
        <v>95</v>
      </c>
      <c r="B3768" s="39" t="s">
        <v>96</v>
      </c>
      <c r="C3768" s="39" t="s">
        <v>76</v>
      </c>
      <c r="D3768" s="43">
        <v>42985</v>
      </c>
      <c r="E3768" s="39" t="s">
        <v>34</v>
      </c>
      <c r="F3768" s="39" t="s">
        <v>51</v>
      </c>
      <c r="G3768" s="39" t="s">
        <v>275</v>
      </c>
      <c r="H3768" s="39" t="s">
        <v>3138</v>
      </c>
      <c r="I3768" s="39" t="s">
        <v>99</v>
      </c>
      <c r="J3768" s="44">
        <v>-28</v>
      </c>
      <c r="K3768" s="39" t="s">
        <v>100</v>
      </c>
      <c r="L3768" s="39" t="s">
        <v>58</v>
      </c>
      <c r="M3768" s="39" t="str">
        <f>+VLOOKUP(C3768/1,Map!A:B,2,FALSE)</f>
        <v>Other Revenue - Application/Initiation Fee</v>
      </c>
      <c r="N3768" s="39" t="str">
        <f>+VLOOKUP(L3768/1,Map!E:G,3,FALSE)</f>
        <v>KY-CORPORATE</v>
      </c>
    </row>
    <row r="3769" spans="1:14" hidden="1">
      <c r="A3769" s="39" t="s">
        <v>95</v>
      </c>
      <c r="B3769" s="39" t="s">
        <v>96</v>
      </c>
      <c r="C3769" s="39" t="s">
        <v>76</v>
      </c>
      <c r="D3769" s="43">
        <v>42985</v>
      </c>
      <c r="E3769" s="39" t="s">
        <v>34</v>
      </c>
      <c r="F3769" s="39" t="s">
        <v>51</v>
      </c>
      <c r="G3769" s="39" t="s">
        <v>275</v>
      </c>
      <c r="H3769" s="39" t="s">
        <v>3138</v>
      </c>
      <c r="I3769" s="39" t="s">
        <v>99</v>
      </c>
      <c r="J3769" s="44">
        <v>-2996</v>
      </c>
      <c r="K3769" s="39" t="s">
        <v>100</v>
      </c>
      <c r="L3769" s="39" t="s">
        <v>60</v>
      </c>
      <c r="M3769" s="39" t="str">
        <f>+VLOOKUP(C3769/1,Map!A:B,2,FALSE)</f>
        <v>Other Revenue - Application/Initiation Fee</v>
      </c>
      <c r="N3769" s="39" t="str">
        <f>+VLOOKUP(L3769/1,Map!E:G,3,FALSE)</f>
        <v>KY-CENTRAL</v>
      </c>
    </row>
    <row r="3770" spans="1:14" hidden="1">
      <c r="A3770" s="39" t="s">
        <v>95</v>
      </c>
      <c r="B3770" s="39" t="s">
        <v>96</v>
      </c>
      <c r="C3770" s="39" t="s">
        <v>76</v>
      </c>
      <c r="D3770" s="43">
        <v>42985</v>
      </c>
      <c r="E3770" s="39" t="s">
        <v>34</v>
      </c>
      <c r="F3770" s="39" t="s">
        <v>51</v>
      </c>
      <c r="G3770" s="39" t="s">
        <v>275</v>
      </c>
      <c r="H3770" s="39" t="s">
        <v>3138</v>
      </c>
      <c r="I3770" s="39" t="s">
        <v>99</v>
      </c>
      <c r="J3770" s="44">
        <v>-28</v>
      </c>
      <c r="K3770" s="39" t="s">
        <v>100</v>
      </c>
      <c r="L3770" s="39" t="s">
        <v>60</v>
      </c>
      <c r="M3770" s="39" t="str">
        <f>+VLOOKUP(C3770/1,Map!A:B,2,FALSE)</f>
        <v>Other Revenue - Application/Initiation Fee</v>
      </c>
      <c r="N3770" s="39" t="str">
        <f>+VLOOKUP(L3770/1,Map!E:G,3,FALSE)</f>
        <v>KY-CENTRAL</v>
      </c>
    </row>
    <row r="3771" spans="1:14" hidden="1">
      <c r="A3771" s="39" t="s">
        <v>95</v>
      </c>
      <c r="B3771" s="39" t="s">
        <v>96</v>
      </c>
      <c r="C3771" s="39" t="s">
        <v>76</v>
      </c>
      <c r="D3771" s="43">
        <v>42985</v>
      </c>
      <c r="E3771" s="39" t="s">
        <v>34</v>
      </c>
      <c r="F3771" s="39" t="s">
        <v>51</v>
      </c>
      <c r="G3771" s="39" t="s">
        <v>275</v>
      </c>
      <c r="H3771" s="39" t="s">
        <v>3138</v>
      </c>
      <c r="I3771" s="39" t="s">
        <v>99</v>
      </c>
      <c r="J3771" s="44">
        <v>-140</v>
      </c>
      <c r="K3771" s="39" t="s">
        <v>100</v>
      </c>
      <c r="L3771" s="39" t="s">
        <v>64</v>
      </c>
      <c r="M3771" s="39" t="str">
        <f>+VLOOKUP(C3771/1,Map!A:B,2,FALSE)</f>
        <v>Other Revenue - Application/Initiation Fee</v>
      </c>
      <c r="N3771" s="39" t="str">
        <f>+VLOOKUP(L3771/1,Map!E:G,3,FALSE)</f>
        <v>KY-NORTH</v>
      </c>
    </row>
    <row r="3772" spans="1:14" hidden="1">
      <c r="A3772" s="39" t="s">
        <v>95</v>
      </c>
      <c r="B3772" s="39" t="s">
        <v>96</v>
      </c>
      <c r="C3772" s="39" t="s">
        <v>76</v>
      </c>
      <c r="D3772" s="43">
        <v>42986</v>
      </c>
      <c r="E3772" s="39" t="s">
        <v>34</v>
      </c>
      <c r="F3772" s="39" t="s">
        <v>51</v>
      </c>
      <c r="G3772" s="39" t="s">
        <v>275</v>
      </c>
      <c r="H3772" s="39" t="s">
        <v>304</v>
      </c>
      <c r="I3772" s="39" t="s">
        <v>244</v>
      </c>
      <c r="J3772" s="44">
        <v>28</v>
      </c>
      <c r="K3772" s="39" t="s">
        <v>100</v>
      </c>
      <c r="L3772" s="39" t="s">
        <v>60</v>
      </c>
      <c r="M3772" s="39" t="str">
        <f>+VLOOKUP(C3772/1,Map!A:B,2,FALSE)</f>
        <v>Other Revenue - Application/Initiation Fee</v>
      </c>
      <c r="N3772" s="39" t="str">
        <f>+VLOOKUP(L3772/1,Map!E:G,3,FALSE)</f>
        <v>KY-CENTRAL</v>
      </c>
    </row>
    <row r="3773" spans="1:14" hidden="1">
      <c r="A3773" s="39" t="s">
        <v>95</v>
      </c>
      <c r="B3773" s="39" t="s">
        <v>96</v>
      </c>
      <c r="C3773" s="39" t="s">
        <v>76</v>
      </c>
      <c r="D3773" s="43">
        <v>42986</v>
      </c>
      <c r="E3773" s="39" t="s">
        <v>34</v>
      </c>
      <c r="F3773" s="39" t="s">
        <v>51</v>
      </c>
      <c r="G3773" s="39" t="s">
        <v>275</v>
      </c>
      <c r="H3773" s="39" t="s">
        <v>3139</v>
      </c>
      <c r="I3773" s="39" t="s">
        <v>99</v>
      </c>
      <c r="J3773" s="44">
        <v>-28</v>
      </c>
      <c r="K3773" s="39" t="s">
        <v>100</v>
      </c>
      <c r="L3773" s="39" t="s">
        <v>60</v>
      </c>
      <c r="M3773" s="39" t="str">
        <f>+VLOOKUP(C3773/1,Map!A:B,2,FALSE)</f>
        <v>Other Revenue - Application/Initiation Fee</v>
      </c>
      <c r="N3773" s="39" t="str">
        <f>+VLOOKUP(L3773/1,Map!E:G,3,FALSE)</f>
        <v>KY-CENTRAL</v>
      </c>
    </row>
    <row r="3774" spans="1:14" hidden="1">
      <c r="A3774" s="39" t="s">
        <v>95</v>
      </c>
      <c r="B3774" s="39" t="s">
        <v>96</v>
      </c>
      <c r="C3774" s="39" t="s">
        <v>76</v>
      </c>
      <c r="D3774" s="43">
        <v>42986</v>
      </c>
      <c r="E3774" s="39" t="s">
        <v>34</v>
      </c>
      <c r="F3774" s="39" t="s">
        <v>51</v>
      </c>
      <c r="G3774" s="39" t="s">
        <v>275</v>
      </c>
      <c r="H3774" s="39" t="s">
        <v>3139</v>
      </c>
      <c r="I3774" s="39" t="s">
        <v>99</v>
      </c>
      <c r="J3774" s="44">
        <v>-56</v>
      </c>
      <c r="K3774" s="39" t="s">
        <v>100</v>
      </c>
      <c r="L3774" s="39" t="s">
        <v>60</v>
      </c>
      <c r="M3774" s="39" t="str">
        <f>+VLOOKUP(C3774/1,Map!A:B,2,FALSE)</f>
        <v>Other Revenue - Application/Initiation Fee</v>
      </c>
      <c r="N3774" s="39" t="str">
        <f>+VLOOKUP(L3774/1,Map!E:G,3,FALSE)</f>
        <v>KY-CENTRAL</v>
      </c>
    </row>
    <row r="3775" spans="1:14" hidden="1">
      <c r="A3775" s="39" t="s">
        <v>95</v>
      </c>
      <c r="B3775" s="39" t="s">
        <v>96</v>
      </c>
      <c r="C3775" s="39" t="s">
        <v>76</v>
      </c>
      <c r="D3775" s="43">
        <v>42986</v>
      </c>
      <c r="E3775" s="39" t="s">
        <v>34</v>
      </c>
      <c r="F3775" s="39" t="s">
        <v>51</v>
      </c>
      <c r="G3775" s="39" t="s">
        <v>275</v>
      </c>
      <c r="H3775" s="39" t="s">
        <v>3139</v>
      </c>
      <c r="I3775" s="39" t="s">
        <v>99</v>
      </c>
      <c r="J3775" s="44">
        <v>-3836</v>
      </c>
      <c r="K3775" s="39" t="s">
        <v>100</v>
      </c>
      <c r="L3775" s="39" t="s">
        <v>60</v>
      </c>
      <c r="M3775" s="39" t="str">
        <f>+VLOOKUP(C3775/1,Map!A:B,2,FALSE)</f>
        <v>Other Revenue - Application/Initiation Fee</v>
      </c>
      <c r="N3775" s="39" t="str">
        <f>+VLOOKUP(L3775/1,Map!E:G,3,FALSE)</f>
        <v>KY-CENTRAL</v>
      </c>
    </row>
    <row r="3776" spans="1:14" hidden="1">
      <c r="A3776" s="39" t="s">
        <v>95</v>
      </c>
      <c r="B3776" s="39" t="s">
        <v>96</v>
      </c>
      <c r="C3776" s="39" t="s">
        <v>76</v>
      </c>
      <c r="D3776" s="43">
        <v>42987</v>
      </c>
      <c r="E3776" s="39" t="s">
        <v>34</v>
      </c>
      <c r="F3776" s="39" t="s">
        <v>51</v>
      </c>
      <c r="G3776" s="39" t="s">
        <v>275</v>
      </c>
      <c r="H3776" s="39" t="s">
        <v>3140</v>
      </c>
      <c r="I3776" s="39" t="s">
        <v>99</v>
      </c>
      <c r="J3776" s="44">
        <v>-28</v>
      </c>
      <c r="K3776" s="39" t="s">
        <v>100</v>
      </c>
      <c r="L3776" s="39" t="s">
        <v>60</v>
      </c>
      <c r="M3776" s="39" t="str">
        <f>+VLOOKUP(C3776/1,Map!A:B,2,FALSE)</f>
        <v>Other Revenue - Application/Initiation Fee</v>
      </c>
      <c r="N3776" s="39" t="str">
        <f>+VLOOKUP(L3776/1,Map!E:G,3,FALSE)</f>
        <v>KY-CENTRAL</v>
      </c>
    </row>
    <row r="3777" spans="1:14" hidden="1">
      <c r="A3777" s="39" t="s">
        <v>95</v>
      </c>
      <c r="B3777" s="39" t="s">
        <v>96</v>
      </c>
      <c r="C3777" s="39" t="s">
        <v>76</v>
      </c>
      <c r="D3777" s="43">
        <v>42987</v>
      </c>
      <c r="E3777" s="39" t="s">
        <v>34</v>
      </c>
      <c r="F3777" s="39" t="s">
        <v>51</v>
      </c>
      <c r="G3777" s="39" t="s">
        <v>275</v>
      </c>
      <c r="H3777" s="39" t="s">
        <v>3141</v>
      </c>
      <c r="I3777" s="39" t="s">
        <v>99</v>
      </c>
      <c r="J3777" s="44">
        <v>-168</v>
      </c>
      <c r="K3777" s="39" t="s">
        <v>100</v>
      </c>
      <c r="L3777" s="39" t="s">
        <v>60</v>
      </c>
      <c r="M3777" s="39" t="str">
        <f>+VLOOKUP(C3777/1,Map!A:B,2,FALSE)</f>
        <v>Other Revenue - Application/Initiation Fee</v>
      </c>
      <c r="N3777" s="39" t="str">
        <f>+VLOOKUP(L3777/1,Map!E:G,3,FALSE)</f>
        <v>KY-CENTRAL</v>
      </c>
    </row>
    <row r="3778" spans="1:14" hidden="1">
      <c r="A3778" s="39" t="s">
        <v>95</v>
      </c>
      <c r="B3778" s="39" t="s">
        <v>96</v>
      </c>
      <c r="C3778" s="39" t="s">
        <v>76</v>
      </c>
      <c r="D3778" s="43">
        <v>42988</v>
      </c>
      <c r="E3778" s="39" t="s">
        <v>34</v>
      </c>
      <c r="F3778" s="39" t="s">
        <v>51</v>
      </c>
      <c r="G3778" s="39" t="s">
        <v>275</v>
      </c>
      <c r="H3778" s="39" t="s">
        <v>3142</v>
      </c>
      <c r="I3778" s="39" t="s">
        <v>99</v>
      </c>
      <c r="J3778" s="44">
        <v>-364</v>
      </c>
      <c r="K3778" s="39" t="s">
        <v>100</v>
      </c>
      <c r="L3778" s="39" t="s">
        <v>60</v>
      </c>
      <c r="M3778" s="39" t="str">
        <f>+VLOOKUP(C3778/1,Map!A:B,2,FALSE)</f>
        <v>Other Revenue - Application/Initiation Fee</v>
      </c>
      <c r="N3778" s="39" t="str">
        <f>+VLOOKUP(L3778/1,Map!E:G,3,FALSE)</f>
        <v>KY-CENTRAL</v>
      </c>
    </row>
    <row r="3779" spans="1:14" hidden="1">
      <c r="A3779" s="39" t="s">
        <v>95</v>
      </c>
      <c r="B3779" s="39" t="s">
        <v>96</v>
      </c>
      <c r="C3779" s="39" t="s">
        <v>76</v>
      </c>
      <c r="D3779" s="43">
        <v>42988</v>
      </c>
      <c r="E3779" s="39" t="s">
        <v>34</v>
      </c>
      <c r="F3779" s="39" t="s">
        <v>51</v>
      </c>
      <c r="G3779" s="39" t="s">
        <v>275</v>
      </c>
      <c r="H3779" s="39" t="s">
        <v>3143</v>
      </c>
      <c r="I3779" s="39" t="s">
        <v>99</v>
      </c>
      <c r="J3779" s="44">
        <v>-28</v>
      </c>
      <c r="K3779" s="39" t="s">
        <v>100</v>
      </c>
      <c r="L3779" s="39" t="s">
        <v>60</v>
      </c>
      <c r="M3779" s="39" t="str">
        <f>+VLOOKUP(C3779/1,Map!A:B,2,FALSE)</f>
        <v>Other Revenue - Application/Initiation Fee</v>
      </c>
      <c r="N3779" s="39" t="str">
        <f>+VLOOKUP(L3779/1,Map!E:G,3,FALSE)</f>
        <v>KY-CENTRAL</v>
      </c>
    </row>
    <row r="3780" spans="1:14" hidden="1">
      <c r="A3780" s="39" t="s">
        <v>95</v>
      </c>
      <c r="B3780" s="39" t="s">
        <v>96</v>
      </c>
      <c r="C3780" s="39" t="s">
        <v>76</v>
      </c>
      <c r="D3780" s="43">
        <v>42990</v>
      </c>
      <c r="E3780" s="39" t="s">
        <v>34</v>
      </c>
      <c r="F3780" s="39" t="s">
        <v>51</v>
      </c>
      <c r="G3780" s="39" t="s">
        <v>275</v>
      </c>
      <c r="H3780" s="39" t="s">
        <v>3144</v>
      </c>
      <c r="I3780" s="39" t="s">
        <v>99</v>
      </c>
      <c r="J3780" s="44">
        <v>-56</v>
      </c>
      <c r="K3780" s="39" t="s">
        <v>100</v>
      </c>
      <c r="L3780" s="39" t="s">
        <v>58</v>
      </c>
      <c r="M3780" s="39" t="str">
        <f>+VLOOKUP(C3780/1,Map!A:B,2,FALSE)</f>
        <v>Other Revenue - Application/Initiation Fee</v>
      </c>
      <c r="N3780" s="39" t="str">
        <f>+VLOOKUP(L3780/1,Map!E:G,3,FALSE)</f>
        <v>KY-CORPORATE</v>
      </c>
    </row>
    <row r="3781" spans="1:14" hidden="1">
      <c r="A3781" s="39" t="s">
        <v>95</v>
      </c>
      <c r="B3781" s="39" t="s">
        <v>96</v>
      </c>
      <c r="C3781" s="39" t="s">
        <v>76</v>
      </c>
      <c r="D3781" s="43">
        <v>42990</v>
      </c>
      <c r="E3781" s="39" t="s">
        <v>34</v>
      </c>
      <c r="F3781" s="39" t="s">
        <v>51</v>
      </c>
      <c r="G3781" s="39" t="s">
        <v>275</v>
      </c>
      <c r="H3781" s="39" t="s">
        <v>3144</v>
      </c>
      <c r="I3781" s="39" t="s">
        <v>99</v>
      </c>
      <c r="J3781" s="44">
        <v>-56</v>
      </c>
      <c r="K3781" s="39" t="s">
        <v>100</v>
      </c>
      <c r="L3781" s="39" t="s">
        <v>60</v>
      </c>
      <c r="M3781" s="39" t="str">
        <f>+VLOOKUP(C3781/1,Map!A:B,2,FALSE)</f>
        <v>Other Revenue - Application/Initiation Fee</v>
      </c>
      <c r="N3781" s="39" t="str">
        <f>+VLOOKUP(L3781/1,Map!E:G,3,FALSE)</f>
        <v>KY-CENTRAL</v>
      </c>
    </row>
    <row r="3782" spans="1:14" hidden="1">
      <c r="A3782" s="39" t="s">
        <v>95</v>
      </c>
      <c r="B3782" s="39" t="s">
        <v>96</v>
      </c>
      <c r="C3782" s="39" t="s">
        <v>76</v>
      </c>
      <c r="D3782" s="43">
        <v>42990</v>
      </c>
      <c r="E3782" s="39" t="s">
        <v>34</v>
      </c>
      <c r="F3782" s="39" t="s">
        <v>51</v>
      </c>
      <c r="G3782" s="39" t="s">
        <v>275</v>
      </c>
      <c r="H3782" s="39" t="s">
        <v>3144</v>
      </c>
      <c r="I3782" s="39" t="s">
        <v>99</v>
      </c>
      <c r="J3782" s="44">
        <v>-3500</v>
      </c>
      <c r="K3782" s="39" t="s">
        <v>100</v>
      </c>
      <c r="L3782" s="39" t="s">
        <v>60</v>
      </c>
      <c r="M3782" s="39" t="str">
        <f>+VLOOKUP(C3782/1,Map!A:B,2,FALSE)</f>
        <v>Other Revenue - Application/Initiation Fee</v>
      </c>
      <c r="N3782" s="39" t="str">
        <f>+VLOOKUP(L3782/1,Map!E:G,3,FALSE)</f>
        <v>KY-CENTRAL</v>
      </c>
    </row>
    <row r="3783" spans="1:14" hidden="1">
      <c r="A3783" s="39" t="s">
        <v>95</v>
      </c>
      <c r="B3783" s="39" t="s">
        <v>96</v>
      </c>
      <c r="C3783" s="39" t="s">
        <v>76</v>
      </c>
      <c r="D3783" s="43">
        <v>42990</v>
      </c>
      <c r="E3783" s="39" t="s">
        <v>34</v>
      </c>
      <c r="F3783" s="39" t="s">
        <v>51</v>
      </c>
      <c r="G3783" s="39" t="s">
        <v>275</v>
      </c>
      <c r="H3783" s="39" t="s">
        <v>3144</v>
      </c>
      <c r="I3783" s="39" t="s">
        <v>99</v>
      </c>
      <c r="J3783" s="44">
        <v>-56</v>
      </c>
      <c r="K3783" s="39" t="s">
        <v>100</v>
      </c>
      <c r="L3783" s="39" t="s">
        <v>60</v>
      </c>
      <c r="M3783" s="39" t="str">
        <f>+VLOOKUP(C3783/1,Map!A:B,2,FALSE)</f>
        <v>Other Revenue - Application/Initiation Fee</v>
      </c>
      <c r="N3783" s="39" t="str">
        <f>+VLOOKUP(L3783/1,Map!E:G,3,FALSE)</f>
        <v>KY-CENTRAL</v>
      </c>
    </row>
    <row r="3784" spans="1:14" hidden="1">
      <c r="A3784" s="39" t="s">
        <v>95</v>
      </c>
      <c r="B3784" s="39" t="s">
        <v>96</v>
      </c>
      <c r="C3784" s="39" t="s">
        <v>76</v>
      </c>
      <c r="D3784" s="43">
        <v>42990</v>
      </c>
      <c r="E3784" s="39" t="s">
        <v>34</v>
      </c>
      <c r="F3784" s="39" t="s">
        <v>51</v>
      </c>
      <c r="G3784" s="39" t="s">
        <v>275</v>
      </c>
      <c r="H3784" s="39" t="s">
        <v>312</v>
      </c>
      <c r="I3784" s="39" t="s">
        <v>244</v>
      </c>
      <c r="J3784" s="44">
        <v>28</v>
      </c>
      <c r="K3784" s="39" t="s">
        <v>100</v>
      </c>
      <c r="L3784" s="39" t="s">
        <v>60</v>
      </c>
      <c r="M3784" s="39" t="str">
        <f>+VLOOKUP(C3784/1,Map!A:B,2,FALSE)</f>
        <v>Other Revenue - Application/Initiation Fee</v>
      </c>
      <c r="N3784" s="39" t="str">
        <f>+VLOOKUP(L3784/1,Map!E:G,3,FALSE)</f>
        <v>KY-CENTRAL</v>
      </c>
    </row>
    <row r="3785" spans="1:14" hidden="1">
      <c r="A3785" s="39" t="s">
        <v>95</v>
      </c>
      <c r="B3785" s="39" t="s">
        <v>96</v>
      </c>
      <c r="C3785" s="39" t="s">
        <v>76</v>
      </c>
      <c r="D3785" s="43">
        <v>42990</v>
      </c>
      <c r="E3785" s="39" t="s">
        <v>34</v>
      </c>
      <c r="F3785" s="39" t="s">
        <v>51</v>
      </c>
      <c r="G3785" s="39" t="s">
        <v>275</v>
      </c>
      <c r="H3785" s="39" t="s">
        <v>312</v>
      </c>
      <c r="I3785" s="39" t="s">
        <v>244</v>
      </c>
      <c r="J3785" s="44">
        <v>28</v>
      </c>
      <c r="K3785" s="39" t="s">
        <v>100</v>
      </c>
      <c r="L3785" s="39" t="s">
        <v>60</v>
      </c>
      <c r="M3785" s="39" t="str">
        <f>+VLOOKUP(C3785/1,Map!A:B,2,FALSE)</f>
        <v>Other Revenue - Application/Initiation Fee</v>
      </c>
      <c r="N3785" s="39" t="str">
        <f>+VLOOKUP(L3785/1,Map!E:G,3,FALSE)</f>
        <v>KY-CENTRAL</v>
      </c>
    </row>
    <row r="3786" spans="1:14" hidden="1">
      <c r="A3786" s="39" t="s">
        <v>95</v>
      </c>
      <c r="B3786" s="39" t="s">
        <v>96</v>
      </c>
      <c r="C3786" s="39" t="s">
        <v>76</v>
      </c>
      <c r="D3786" s="43">
        <v>42989</v>
      </c>
      <c r="E3786" s="39" t="s">
        <v>34</v>
      </c>
      <c r="F3786" s="39" t="s">
        <v>51</v>
      </c>
      <c r="G3786" s="39" t="s">
        <v>275</v>
      </c>
      <c r="H3786" s="39" t="s">
        <v>317</v>
      </c>
      <c r="I3786" s="39" t="s">
        <v>244</v>
      </c>
      <c r="J3786" s="44">
        <v>28</v>
      </c>
      <c r="K3786" s="39" t="s">
        <v>100</v>
      </c>
      <c r="L3786" s="39" t="s">
        <v>60</v>
      </c>
      <c r="M3786" s="39" t="str">
        <f>+VLOOKUP(C3786/1,Map!A:B,2,FALSE)</f>
        <v>Other Revenue - Application/Initiation Fee</v>
      </c>
      <c r="N3786" s="39" t="str">
        <f>+VLOOKUP(L3786/1,Map!E:G,3,FALSE)</f>
        <v>KY-CENTRAL</v>
      </c>
    </row>
    <row r="3787" spans="1:14" hidden="1">
      <c r="A3787" s="39" t="s">
        <v>95</v>
      </c>
      <c r="B3787" s="39" t="s">
        <v>96</v>
      </c>
      <c r="C3787" s="39" t="s">
        <v>76</v>
      </c>
      <c r="D3787" s="43">
        <v>42989</v>
      </c>
      <c r="E3787" s="39" t="s">
        <v>34</v>
      </c>
      <c r="F3787" s="39" t="s">
        <v>51</v>
      </c>
      <c r="G3787" s="39" t="s">
        <v>275</v>
      </c>
      <c r="H3787" s="39" t="s">
        <v>317</v>
      </c>
      <c r="I3787" s="39" t="s">
        <v>244</v>
      </c>
      <c r="J3787" s="44">
        <v>28</v>
      </c>
      <c r="K3787" s="39" t="s">
        <v>100</v>
      </c>
      <c r="L3787" s="39" t="s">
        <v>60</v>
      </c>
      <c r="M3787" s="39" t="str">
        <f>+VLOOKUP(C3787/1,Map!A:B,2,FALSE)</f>
        <v>Other Revenue - Application/Initiation Fee</v>
      </c>
      <c r="N3787" s="39" t="str">
        <f>+VLOOKUP(L3787/1,Map!E:G,3,FALSE)</f>
        <v>KY-CENTRAL</v>
      </c>
    </row>
    <row r="3788" spans="1:14" hidden="1">
      <c r="A3788" s="39" t="s">
        <v>95</v>
      </c>
      <c r="B3788" s="39" t="s">
        <v>96</v>
      </c>
      <c r="C3788" s="39" t="s">
        <v>76</v>
      </c>
      <c r="D3788" s="43">
        <v>42989</v>
      </c>
      <c r="E3788" s="39" t="s">
        <v>34</v>
      </c>
      <c r="F3788" s="39" t="s">
        <v>51</v>
      </c>
      <c r="G3788" s="39" t="s">
        <v>275</v>
      </c>
      <c r="H3788" s="39" t="s">
        <v>3145</v>
      </c>
      <c r="I3788" s="39" t="s">
        <v>99</v>
      </c>
      <c r="J3788" s="44">
        <v>-28</v>
      </c>
      <c r="K3788" s="39" t="s">
        <v>100</v>
      </c>
      <c r="L3788" s="39" t="s">
        <v>60</v>
      </c>
      <c r="M3788" s="39" t="str">
        <f>+VLOOKUP(C3788/1,Map!A:B,2,FALSE)</f>
        <v>Other Revenue - Application/Initiation Fee</v>
      </c>
      <c r="N3788" s="39" t="str">
        <f>+VLOOKUP(L3788/1,Map!E:G,3,FALSE)</f>
        <v>KY-CENTRAL</v>
      </c>
    </row>
    <row r="3789" spans="1:14" hidden="1">
      <c r="A3789" s="39" t="s">
        <v>95</v>
      </c>
      <c r="B3789" s="39" t="s">
        <v>96</v>
      </c>
      <c r="C3789" s="39" t="s">
        <v>76</v>
      </c>
      <c r="D3789" s="43">
        <v>42989</v>
      </c>
      <c r="E3789" s="39" t="s">
        <v>34</v>
      </c>
      <c r="F3789" s="39" t="s">
        <v>51</v>
      </c>
      <c r="G3789" s="39" t="s">
        <v>275</v>
      </c>
      <c r="H3789" s="39" t="s">
        <v>3145</v>
      </c>
      <c r="I3789" s="39" t="s">
        <v>99</v>
      </c>
      <c r="J3789" s="44">
        <v>-28</v>
      </c>
      <c r="K3789" s="39" t="s">
        <v>100</v>
      </c>
      <c r="L3789" s="39" t="s">
        <v>60</v>
      </c>
      <c r="M3789" s="39" t="str">
        <f>+VLOOKUP(C3789/1,Map!A:B,2,FALSE)</f>
        <v>Other Revenue - Application/Initiation Fee</v>
      </c>
      <c r="N3789" s="39" t="str">
        <f>+VLOOKUP(L3789/1,Map!E:G,3,FALSE)</f>
        <v>KY-CENTRAL</v>
      </c>
    </row>
    <row r="3790" spans="1:14" hidden="1">
      <c r="A3790" s="39" t="s">
        <v>95</v>
      </c>
      <c r="B3790" s="39" t="s">
        <v>96</v>
      </c>
      <c r="C3790" s="39" t="s">
        <v>76</v>
      </c>
      <c r="D3790" s="43">
        <v>42989</v>
      </c>
      <c r="E3790" s="39" t="s">
        <v>34</v>
      </c>
      <c r="F3790" s="39" t="s">
        <v>51</v>
      </c>
      <c r="G3790" s="39" t="s">
        <v>275</v>
      </c>
      <c r="H3790" s="39" t="s">
        <v>3145</v>
      </c>
      <c r="I3790" s="39" t="s">
        <v>99</v>
      </c>
      <c r="J3790" s="44">
        <v>-2744</v>
      </c>
      <c r="K3790" s="39" t="s">
        <v>100</v>
      </c>
      <c r="L3790" s="39" t="s">
        <v>60</v>
      </c>
      <c r="M3790" s="39" t="str">
        <f>+VLOOKUP(C3790/1,Map!A:B,2,FALSE)</f>
        <v>Other Revenue - Application/Initiation Fee</v>
      </c>
      <c r="N3790" s="39" t="str">
        <f>+VLOOKUP(L3790/1,Map!E:G,3,FALSE)</f>
        <v>KY-CENTRAL</v>
      </c>
    </row>
    <row r="3791" spans="1:14" hidden="1">
      <c r="A3791" s="39" t="s">
        <v>95</v>
      </c>
      <c r="B3791" s="39" t="s">
        <v>96</v>
      </c>
      <c r="C3791" s="39" t="s">
        <v>76</v>
      </c>
      <c r="D3791" s="43">
        <v>42991</v>
      </c>
      <c r="E3791" s="39" t="s">
        <v>34</v>
      </c>
      <c r="F3791" s="39" t="s">
        <v>51</v>
      </c>
      <c r="G3791" s="39" t="s">
        <v>275</v>
      </c>
      <c r="H3791" s="39" t="s">
        <v>3146</v>
      </c>
      <c r="I3791" s="39" t="s">
        <v>99</v>
      </c>
      <c r="J3791" s="44">
        <v>-168</v>
      </c>
      <c r="K3791" s="39" t="s">
        <v>100</v>
      </c>
      <c r="L3791" s="39" t="s">
        <v>60</v>
      </c>
      <c r="M3791" s="39" t="str">
        <f>+VLOOKUP(C3791/1,Map!A:B,2,FALSE)</f>
        <v>Other Revenue - Application/Initiation Fee</v>
      </c>
      <c r="N3791" s="39" t="str">
        <f>+VLOOKUP(L3791/1,Map!E:G,3,FALSE)</f>
        <v>KY-CENTRAL</v>
      </c>
    </row>
    <row r="3792" spans="1:14" hidden="1">
      <c r="A3792" s="39" t="s">
        <v>95</v>
      </c>
      <c r="B3792" s="39" t="s">
        <v>96</v>
      </c>
      <c r="C3792" s="39" t="s">
        <v>76</v>
      </c>
      <c r="D3792" s="43">
        <v>42991</v>
      </c>
      <c r="E3792" s="39" t="s">
        <v>34</v>
      </c>
      <c r="F3792" s="39" t="s">
        <v>51</v>
      </c>
      <c r="G3792" s="39" t="s">
        <v>275</v>
      </c>
      <c r="H3792" s="39" t="s">
        <v>325</v>
      </c>
      <c r="I3792" s="39" t="s">
        <v>244</v>
      </c>
      <c r="J3792" s="44">
        <v>28</v>
      </c>
      <c r="K3792" s="39" t="s">
        <v>100</v>
      </c>
      <c r="L3792" s="39" t="s">
        <v>60</v>
      </c>
      <c r="M3792" s="39" t="str">
        <f>+VLOOKUP(C3792/1,Map!A:B,2,FALSE)</f>
        <v>Other Revenue - Application/Initiation Fee</v>
      </c>
      <c r="N3792" s="39" t="str">
        <f>+VLOOKUP(L3792/1,Map!E:G,3,FALSE)</f>
        <v>KY-CENTRAL</v>
      </c>
    </row>
    <row r="3793" spans="1:14" hidden="1">
      <c r="A3793" s="39" t="s">
        <v>95</v>
      </c>
      <c r="B3793" s="39" t="s">
        <v>96</v>
      </c>
      <c r="C3793" s="39" t="s">
        <v>76</v>
      </c>
      <c r="D3793" s="43">
        <v>42991</v>
      </c>
      <c r="E3793" s="39" t="s">
        <v>34</v>
      </c>
      <c r="F3793" s="39" t="s">
        <v>51</v>
      </c>
      <c r="G3793" s="39" t="s">
        <v>275</v>
      </c>
      <c r="H3793" s="39" t="s">
        <v>325</v>
      </c>
      <c r="I3793" s="39" t="s">
        <v>244</v>
      </c>
      <c r="J3793" s="44">
        <v>28</v>
      </c>
      <c r="K3793" s="39" t="s">
        <v>100</v>
      </c>
      <c r="L3793" s="39" t="s">
        <v>60</v>
      </c>
      <c r="M3793" s="39" t="str">
        <f>+VLOOKUP(C3793/1,Map!A:B,2,FALSE)</f>
        <v>Other Revenue - Application/Initiation Fee</v>
      </c>
      <c r="N3793" s="39" t="str">
        <f>+VLOOKUP(L3793/1,Map!E:G,3,FALSE)</f>
        <v>KY-CENTRAL</v>
      </c>
    </row>
    <row r="3794" spans="1:14" hidden="1">
      <c r="A3794" s="39" t="s">
        <v>95</v>
      </c>
      <c r="B3794" s="39" t="s">
        <v>96</v>
      </c>
      <c r="C3794" s="39" t="s">
        <v>76</v>
      </c>
      <c r="D3794" s="43">
        <v>42991</v>
      </c>
      <c r="E3794" s="39" t="s">
        <v>34</v>
      </c>
      <c r="F3794" s="39" t="s">
        <v>51</v>
      </c>
      <c r="G3794" s="39" t="s">
        <v>275</v>
      </c>
      <c r="H3794" s="39" t="s">
        <v>3147</v>
      </c>
      <c r="I3794" s="39" t="s">
        <v>99</v>
      </c>
      <c r="J3794" s="44">
        <v>-28</v>
      </c>
      <c r="K3794" s="39" t="s">
        <v>100</v>
      </c>
      <c r="L3794" s="39" t="s">
        <v>64</v>
      </c>
      <c r="M3794" s="39" t="str">
        <f>+VLOOKUP(C3794/1,Map!A:B,2,FALSE)</f>
        <v>Other Revenue - Application/Initiation Fee</v>
      </c>
      <c r="N3794" s="39" t="str">
        <f>+VLOOKUP(L3794/1,Map!E:G,3,FALSE)</f>
        <v>KY-NORTH</v>
      </c>
    </row>
    <row r="3795" spans="1:14" hidden="1">
      <c r="A3795" s="39" t="s">
        <v>95</v>
      </c>
      <c r="B3795" s="39" t="s">
        <v>96</v>
      </c>
      <c r="C3795" s="39" t="s">
        <v>76</v>
      </c>
      <c r="D3795" s="43">
        <v>42991</v>
      </c>
      <c r="E3795" s="39" t="s">
        <v>34</v>
      </c>
      <c r="F3795" s="39" t="s">
        <v>51</v>
      </c>
      <c r="G3795" s="39" t="s">
        <v>275</v>
      </c>
      <c r="H3795" s="39" t="s">
        <v>3147</v>
      </c>
      <c r="I3795" s="39" t="s">
        <v>99</v>
      </c>
      <c r="J3795" s="44">
        <v>-28</v>
      </c>
      <c r="K3795" s="39" t="s">
        <v>100</v>
      </c>
      <c r="L3795" s="39" t="s">
        <v>58</v>
      </c>
      <c r="M3795" s="39" t="str">
        <f>+VLOOKUP(C3795/1,Map!A:B,2,FALSE)</f>
        <v>Other Revenue - Application/Initiation Fee</v>
      </c>
      <c r="N3795" s="39" t="str">
        <f>+VLOOKUP(L3795/1,Map!E:G,3,FALSE)</f>
        <v>KY-CORPORATE</v>
      </c>
    </row>
    <row r="3796" spans="1:14" hidden="1">
      <c r="A3796" s="39" t="s">
        <v>95</v>
      </c>
      <c r="B3796" s="39" t="s">
        <v>96</v>
      </c>
      <c r="C3796" s="39" t="s">
        <v>76</v>
      </c>
      <c r="D3796" s="43">
        <v>42991</v>
      </c>
      <c r="E3796" s="39" t="s">
        <v>34</v>
      </c>
      <c r="F3796" s="39" t="s">
        <v>51</v>
      </c>
      <c r="G3796" s="39" t="s">
        <v>275</v>
      </c>
      <c r="H3796" s="39" t="s">
        <v>3147</v>
      </c>
      <c r="I3796" s="39" t="s">
        <v>99</v>
      </c>
      <c r="J3796" s="44">
        <v>-2268</v>
      </c>
      <c r="K3796" s="39" t="s">
        <v>100</v>
      </c>
      <c r="L3796" s="39" t="s">
        <v>60</v>
      </c>
      <c r="M3796" s="39" t="str">
        <f>+VLOOKUP(C3796/1,Map!A:B,2,FALSE)</f>
        <v>Other Revenue - Application/Initiation Fee</v>
      </c>
      <c r="N3796" s="39" t="str">
        <f>+VLOOKUP(L3796/1,Map!E:G,3,FALSE)</f>
        <v>KY-CENTRAL</v>
      </c>
    </row>
    <row r="3797" spans="1:14" hidden="1">
      <c r="A3797" s="39" t="s">
        <v>95</v>
      </c>
      <c r="B3797" s="39" t="s">
        <v>96</v>
      </c>
      <c r="C3797" s="39" t="s">
        <v>76</v>
      </c>
      <c r="D3797" s="43">
        <v>42992</v>
      </c>
      <c r="E3797" s="39" t="s">
        <v>34</v>
      </c>
      <c r="F3797" s="39" t="s">
        <v>51</v>
      </c>
      <c r="G3797" s="39" t="s">
        <v>275</v>
      </c>
      <c r="H3797" s="39" t="s">
        <v>3148</v>
      </c>
      <c r="I3797" s="39" t="s">
        <v>99</v>
      </c>
      <c r="J3797" s="44">
        <v>-1792</v>
      </c>
      <c r="K3797" s="39" t="s">
        <v>100</v>
      </c>
      <c r="L3797" s="39" t="s">
        <v>60</v>
      </c>
      <c r="M3797" s="39" t="str">
        <f>+VLOOKUP(C3797/1,Map!A:B,2,FALSE)</f>
        <v>Other Revenue - Application/Initiation Fee</v>
      </c>
      <c r="N3797" s="39" t="str">
        <f>+VLOOKUP(L3797/1,Map!E:G,3,FALSE)</f>
        <v>KY-CENTRAL</v>
      </c>
    </row>
    <row r="3798" spans="1:14" hidden="1">
      <c r="A3798" s="39" t="s">
        <v>95</v>
      </c>
      <c r="B3798" s="39" t="s">
        <v>96</v>
      </c>
      <c r="C3798" s="39" t="s">
        <v>76</v>
      </c>
      <c r="D3798" s="43">
        <v>42992</v>
      </c>
      <c r="E3798" s="39" t="s">
        <v>34</v>
      </c>
      <c r="F3798" s="39" t="s">
        <v>51</v>
      </c>
      <c r="G3798" s="39" t="s">
        <v>275</v>
      </c>
      <c r="H3798" s="39" t="s">
        <v>3148</v>
      </c>
      <c r="I3798" s="39" t="s">
        <v>99</v>
      </c>
      <c r="J3798" s="44">
        <v>-56</v>
      </c>
      <c r="K3798" s="39" t="s">
        <v>100</v>
      </c>
      <c r="L3798" s="39" t="s">
        <v>60</v>
      </c>
      <c r="M3798" s="39" t="str">
        <f>+VLOOKUP(C3798/1,Map!A:B,2,FALSE)</f>
        <v>Other Revenue - Application/Initiation Fee</v>
      </c>
      <c r="N3798" s="39" t="str">
        <f>+VLOOKUP(L3798/1,Map!E:G,3,FALSE)</f>
        <v>KY-CENTRAL</v>
      </c>
    </row>
    <row r="3799" spans="1:14" hidden="1">
      <c r="A3799" s="39" t="s">
        <v>95</v>
      </c>
      <c r="B3799" s="39" t="s">
        <v>96</v>
      </c>
      <c r="C3799" s="39" t="s">
        <v>76</v>
      </c>
      <c r="D3799" s="43">
        <v>42993</v>
      </c>
      <c r="E3799" s="39" t="s">
        <v>34</v>
      </c>
      <c r="F3799" s="39" t="s">
        <v>51</v>
      </c>
      <c r="G3799" s="39" t="s">
        <v>275</v>
      </c>
      <c r="H3799" s="39" t="s">
        <v>3149</v>
      </c>
      <c r="I3799" s="39" t="s">
        <v>99</v>
      </c>
      <c r="J3799" s="44">
        <v>-56</v>
      </c>
      <c r="K3799" s="39" t="s">
        <v>100</v>
      </c>
      <c r="L3799" s="39" t="s">
        <v>60</v>
      </c>
      <c r="M3799" s="39" t="str">
        <f>+VLOOKUP(C3799/1,Map!A:B,2,FALSE)</f>
        <v>Other Revenue - Application/Initiation Fee</v>
      </c>
      <c r="N3799" s="39" t="str">
        <f>+VLOOKUP(L3799/1,Map!E:G,3,FALSE)</f>
        <v>KY-CENTRAL</v>
      </c>
    </row>
    <row r="3800" spans="1:14" hidden="1">
      <c r="A3800" s="39" t="s">
        <v>95</v>
      </c>
      <c r="B3800" s="39" t="s">
        <v>96</v>
      </c>
      <c r="C3800" s="39" t="s">
        <v>76</v>
      </c>
      <c r="D3800" s="43">
        <v>42993</v>
      </c>
      <c r="E3800" s="39" t="s">
        <v>34</v>
      </c>
      <c r="F3800" s="39" t="s">
        <v>51</v>
      </c>
      <c r="G3800" s="39" t="s">
        <v>275</v>
      </c>
      <c r="H3800" s="39" t="s">
        <v>3149</v>
      </c>
      <c r="I3800" s="39" t="s">
        <v>99</v>
      </c>
      <c r="J3800" s="44">
        <v>-28</v>
      </c>
      <c r="K3800" s="39" t="s">
        <v>100</v>
      </c>
      <c r="L3800" s="39" t="s">
        <v>64</v>
      </c>
      <c r="M3800" s="39" t="str">
        <f>+VLOOKUP(C3800/1,Map!A:B,2,FALSE)</f>
        <v>Other Revenue - Application/Initiation Fee</v>
      </c>
      <c r="N3800" s="39" t="str">
        <f>+VLOOKUP(L3800/1,Map!E:G,3,FALSE)</f>
        <v>KY-NORTH</v>
      </c>
    </row>
    <row r="3801" spans="1:14" hidden="1">
      <c r="A3801" s="39" t="s">
        <v>95</v>
      </c>
      <c r="B3801" s="39" t="s">
        <v>96</v>
      </c>
      <c r="C3801" s="39" t="s">
        <v>76</v>
      </c>
      <c r="D3801" s="43">
        <v>42993</v>
      </c>
      <c r="E3801" s="39" t="s">
        <v>34</v>
      </c>
      <c r="F3801" s="39" t="s">
        <v>51</v>
      </c>
      <c r="G3801" s="39" t="s">
        <v>275</v>
      </c>
      <c r="H3801" s="39" t="s">
        <v>3149</v>
      </c>
      <c r="I3801" s="39" t="s">
        <v>99</v>
      </c>
      <c r="J3801" s="44">
        <v>-28</v>
      </c>
      <c r="K3801" s="39" t="s">
        <v>100</v>
      </c>
      <c r="L3801" s="39" t="s">
        <v>60</v>
      </c>
      <c r="M3801" s="39" t="str">
        <f>+VLOOKUP(C3801/1,Map!A:B,2,FALSE)</f>
        <v>Other Revenue - Application/Initiation Fee</v>
      </c>
      <c r="N3801" s="39" t="str">
        <f>+VLOOKUP(L3801/1,Map!E:G,3,FALSE)</f>
        <v>KY-CENTRAL</v>
      </c>
    </row>
    <row r="3802" spans="1:14" hidden="1">
      <c r="A3802" s="39" t="s">
        <v>95</v>
      </c>
      <c r="B3802" s="39" t="s">
        <v>96</v>
      </c>
      <c r="C3802" s="39" t="s">
        <v>76</v>
      </c>
      <c r="D3802" s="43">
        <v>42993</v>
      </c>
      <c r="E3802" s="39" t="s">
        <v>34</v>
      </c>
      <c r="F3802" s="39" t="s">
        <v>51</v>
      </c>
      <c r="G3802" s="39" t="s">
        <v>275</v>
      </c>
      <c r="H3802" s="39" t="s">
        <v>3149</v>
      </c>
      <c r="I3802" s="39" t="s">
        <v>99</v>
      </c>
      <c r="J3802" s="44">
        <v>-4172</v>
      </c>
      <c r="K3802" s="39" t="s">
        <v>100</v>
      </c>
      <c r="L3802" s="39" t="s">
        <v>60</v>
      </c>
      <c r="M3802" s="39" t="str">
        <f>+VLOOKUP(C3802/1,Map!A:B,2,FALSE)</f>
        <v>Other Revenue - Application/Initiation Fee</v>
      </c>
      <c r="N3802" s="39" t="str">
        <f>+VLOOKUP(L3802/1,Map!E:G,3,FALSE)</f>
        <v>KY-CENTRAL</v>
      </c>
    </row>
    <row r="3803" spans="1:14" hidden="1">
      <c r="A3803" s="39" t="s">
        <v>95</v>
      </c>
      <c r="B3803" s="39" t="s">
        <v>96</v>
      </c>
      <c r="C3803" s="39" t="s">
        <v>76</v>
      </c>
      <c r="D3803" s="43">
        <v>42993</v>
      </c>
      <c r="E3803" s="39" t="s">
        <v>34</v>
      </c>
      <c r="F3803" s="39" t="s">
        <v>51</v>
      </c>
      <c r="G3803" s="39" t="s">
        <v>275</v>
      </c>
      <c r="H3803" s="39" t="s">
        <v>3149</v>
      </c>
      <c r="I3803" s="39" t="s">
        <v>99</v>
      </c>
      <c r="J3803" s="44">
        <v>-112</v>
      </c>
      <c r="K3803" s="39" t="s">
        <v>100</v>
      </c>
      <c r="L3803" s="39" t="s">
        <v>58</v>
      </c>
      <c r="M3803" s="39" t="str">
        <f>+VLOOKUP(C3803/1,Map!A:B,2,FALSE)</f>
        <v>Other Revenue - Application/Initiation Fee</v>
      </c>
      <c r="N3803" s="39" t="str">
        <f>+VLOOKUP(L3803/1,Map!E:G,3,FALSE)</f>
        <v>KY-CORPORATE</v>
      </c>
    </row>
    <row r="3804" spans="1:14" hidden="1">
      <c r="A3804" s="39" t="s">
        <v>95</v>
      </c>
      <c r="B3804" s="39" t="s">
        <v>96</v>
      </c>
      <c r="C3804" s="39" t="s">
        <v>76</v>
      </c>
      <c r="D3804" s="43">
        <v>42994</v>
      </c>
      <c r="E3804" s="39" t="s">
        <v>34</v>
      </c>
      <c r="F3804" s="39" t="s">
        <v>51</v>
      </c>
      <c r="G3804" s="39" t="s">
        <v>275</v>
      </c>
      <c r="H3804" s="39" t="s">
        <v>3150</v>
      </c>
      <c r="I3804" s="39" t="s">
        <v>99</v>
      </c>
      <c r="J3804" s="44">
        <v>-364</v>
      </c>
      <c r="K3804" s="39" t="s">
        <v>100</v>
      </c>
      <c r="L3804" s="39" t="s">
        <v>60</v>
      </c>
      <c r="M3804" s="39" t="str">
        <f>+VLOOKUP(C3804/1,Map!A:B,2,FALSE)</f>
        <v>Other Revenue - Application/Initiation Fee</v>
      </c>
      <c r="N3804" s="39" t="str">
        <f>+VLOOKUP(L3804/1,Map!E:G,3,FALSE)</f>
        <v>KY-CENTRAL</v>
      </c>
    </row>
    <row r="3805" spans="1:14" hidden="1">
      <c r="A3805" s="39" t="s">
        <v>95</v>
      </c>
      <c r="B3805" s="39" t="s">
        <v>96</v>
      </c>
      <c r="C3805" s="39" t="s">
        <v>76</v>
      </c>
      <c r="D3805" s="43">
        <v>42993</v>
      </c>
      <c r="E3805" s="39" t="s">
        <v>34</v>
      </c>
      <c r="F3805" s="39" t="s">
        <v>51</v>
      </c>
      <c r="G3805" s="39" t="s">
        <v>275</v>
      </c>
      <c r="H3805" s="39" t="s">
        <v>338</v>
      </c>
      <c r="I3805" s="39" t="s">
        <v>244</v>
      </c>
      <c r="J3805" s="44">
        <v>28</v>
      </c>
      <c r="K3805" s="39" t="s">
        <v>100</v>
      </c>
      <c r="L3805" s="39" t="s">
        <v>60</v>
      </c>
      <c r="M3805" s="39" t="str">
        <f>+VLOOKUP(C3805/1,Map!A:B,2,FALSE)</f>
        <v>Other Revenue - Application/Initiation Fee</v>
      </c>
      <c r="N3805" s="39" t="str">
        <f>+VLOOKUP(L3805/1,Map!E:G,3,FALSE)</f>
        <v>KY-CENTRAL</v>
      </c>
    </row>
    <row r="3806" spans="1:14" hidden="1">
      <c r="A3806" s="39" t="s">
        <v>95</v>
      </c>
      <c r="B3806" s="39" t="s">
        <v>96</v>
      </c>
      <c r="C3806" s="39" t="s">
        <v>76</v>
      </c>
      <c r="D3806" s="43">
        <v>42996</v>
      </c>
      <c r="E3806" s="39" t="s">
        <v>34</v>
      </c>
      <c r="F3806" s="39" t="s">
        <v>51</v>
      </c>
      <c r="G3806" s="39" t="s">
        <v>275</v>
      </c>
      <c r="H3806" s="39" t="s">
        <v>3151</v>
      </c>
      <c r="I3806" s="39" t="s">
        <v>99</v>
      </c>
      <c r="J3806" s="44">
        <v>-2044</v>
      </c>
      <c r="K3806" s="39" t="s">
        <v>100</v>
      </c>
      <c r="L3806" s="39" t="s">
        <v>60</v>
      </c>
      <c r="M3806" s="39" t="str">
        <f>+VLOOKUP(C3806/1,Map!A:B,2,FALSE)</f>
        <v>Other Revenue - Application/Initiation Fee</v>
      </c>
      <c r="N3806" s="39" t="str">
        <f>+VLOOKUP(L3806/1,Map!E:G,3,FALSE)</f>
        <v>KY-CENTRAL</v>
      </c>
    </row>
    <row r="3807" spans="1:14" hidden="1">
      <c r="A3807" s="39" t="s">
        <v>95</v>
      </c>
      <c r="B3807" s="39" t="s">
        <v>96</v>
      </c>
      <c r="C3807" s="39" t="s">
        <v>76</v>
      </c>
      <c r="D3807" s="43">
        <v>42996</v>
      </c>
      <c r="E3807" s="39" t="s">
        <v>34</v>
      </c>
      <c r="F3807" s="39" t="s">
        <v>51</v>
      </c>
      <c r="G3807" s="39" t="s">
        <v>275</v>
      </c>
      <c r="H3807" s="39" t="s">
        <v>3151</v>
      </c>
      <c r="I3807" s="39" t="s">
        <v>99</v>
      </c>
      <c r="J3807" s="44">
        <v>-28</v>
      </c>
      <c r="K3807" s="39" t="s">
        <v>100</v>
      </c>
      <c r="L3807" s="39" t="s">
        <v>60</v>
      </c>
      <c r="M3807" s="39" t="str">
        <f>+VLOOKUP(C3807/1,Map!A:B,2,FALSE)</f>
        <v>Other Revenue - Application/Initiation Fee</v>
      </c>
      <c r="N3807" s="39" t="str">
        <f>+VLOOKUP(L3807/1,Map!E:G,3,FALSE)</f>
        <v>KY-CENTRAL</v>
      </c>
    </row>
    <row r="3808" spans="1:14" hidden="1">
      <c r="A3808" s="39" t="s">
        <v>95</v>
      </c>
      <c r="B3808" s="39" t="s">
        <v>96</v>
      </c>
      <c r="C3808" s="39" t="s">
        <v>76</v>
      </c>
      <c r="D3808" s="43">
        <v>42996</v>
      </c>
      <c r="E3808" s="39" t="s">
        <v>34</v>
      </c>
      <c r="F3808" s="39" t="s">
        <v>51</v>
      </c>
      <c r="G3808" s="39" t="s">
        <v>275</v>
      </c>
      <c r="H3808" s="39" t="s">
        <v>3151</v>
      </c>
      <c r="I3808" s="39" t="s">
        <v>99</v>
      </c>
      <c r="J3808" s="44">
        <v>-28</v>
      </c>
      <c r="K3808" s="39" t="s">
        <v>100</v>
      </c>
      <c r="L3808" s="39" t="s">
        <v>64</v>
      </c>
      <c r="M3808" s="39" t="str">
        <f>+VLOOKUP(C3808/1,Map!A:B,2,FALSE)</f>
        <v>Other Revenue - Application/Initiation Fee</v>
      </c>
      <c r="N3808" s="39" t="str">
        <f>+VLOOKUP(L3808/1,Map!E:G,3,FALSE)</f>
        <v>KY-NORTH</v>
      </c>
    </row>
    <row r="3809" spans="1:14" hidden="1">
      <c r="A3809" s="39" t="s">
        <v>95</v>
      </c>
      <c r="B3809" s="39" t="s">
        <v>96</v>
      </c>
      <c r="C3809" s="39" t="s">
        <v>76</v>
      </c>
      <c r="D3809" s="43">
        <v>42996</v>
      </c>
      <c r="E3809" s="39" t="s">
        <v>34</v>
      </c>
      <c r="F3809" s="39" t="s">
        <v>51</v>
      </c>
      <c r="G3809" s="39" t="s">
        <v>275</v>
      </c>
      <c r="H3809" s="39" t="s">
        <v>3151</v>
      </c>
      <c r="I3809" s="39" t="s">
        <v>99</v>
      </c>
      <c r="J3809" s="44">
        <v>-28</v>
      </c>
      <c r="K3809" s="39" t="s">
        <v>100</v>
      </c>
      <c r="L3809" s="39" t="s">
        <v>58</v>
      </c>
      <c r="M3809" s="39" t="str">
        <f>+VLOOKUP(C3809/1,Map!A:B,2,FALSE)</f>
        <v>Other Revenue - Application/Initiation Fee</v>
      </c>
      <c r="N3809" s="39" t="str">
        <f>+VLOOKUP(L3809/1,Map!E:G,3,FALSE)</f>
        <v>KY-CORPORATE</v>
      </c>
    </row>
    <row r="3810" spans="1:14" hidden="1">
      <c r="A3810" s="39" t="s">
        <v>95</v>
      </c>
      <c r="B3810" s="39" t="s">
        <v>96</v>
      </c>
      <c r="C3810" s="39" t="s">
        <v>76</v>
      </c>
      <c r="D3810" s="43">
        <v>42996</v>
      </c>
      <c r="E3810" s="39" t="s">
        <v>34</v>
      </c>
      <c r="F3810" s="39" t="s">
        <v>51</v>
      </c>
      <c r="G3810" s="39" t="s">
        <v>275</v>
      </c>
      <c r="H3810" s="39" t="s">
        <v>3152</v>
      </c>
      <c r="I3810" s="39" t="s">
        <v>244</v>
      </c>
      <c r="J3810" s="44">
        <v>28</v>
      </c>
      <c r="K3810" s="39" t="s">
        <v>100</v>
      </c>
      <c r="L3810" s="39" t="s">
        <v>60</v>
      </c>
      <c r="M3810" s="39" t="str">
        <f>+VLOOKUP(C3810/1,Map!A:B,2,FALSE)</f>
        <v>Other Revenue - Application/Initiation Fee</v>
      </c>
      <c r="N3810" s="39" t="str">
        <f>+VLOOKUP(L3810/1,Map!E:G,3,FALSE)</f>
        <v>KY-CENTRAL</v>
      </c>
    </row>
    <row r="3811" spans="1:14" hidden="1">
      <c r="A3811" s="39" t="s">
        <v>95</v>
      </c>
      <c r="B3811" s="39" t="s">
        <v>96</v>
      </c>
      <c r="C3811" s="39" t="s">
        <v>76</v>
      </c>
      <c r="D3811" s="43">
        <v>42997</v>
      </c>
      <c r="E3811" s="39" t="s">
        <v>34</v>
      </c>
      <c r="F3811" s="39" t="s">
        <v>51</v>
      </c>
      <c r="G3811" s="39" t="s">
        <v>275</v>
      </c>
      <c r="H3811" s="39" t="s">
        <v>3153</v>
      </c>
      <c r="I3811" s="39" t="s">
        <v>99</v>
      </c>
      <c r="J3811" s="44">
        <v>-28</v>
      </c>
      <c r="K3811" s="39" t="s">
        <v>100</v>
      </c>
      <c r="L3811" s="39" t="s">
        <v>60</v>
      </c>
      <c r="M3811" s="39" t="str">
        <f>+VLOOKUP(C3811/1,Map!A:B,2,FALSE)</f>
        <v>Other Revenue - Application/Initiation Fee</v>
      </c>
      <c r="N3811" s="39" t="str">
        <f>+VLOOKUP(L3811/1,Map!E:G,3,FALSE)</f>
        <v>KY-CENTRAL</v>
      </c>
    </row>
    <row r="3812" spans="1:14" hidden="1">
      <c r="A3812" s="39" t="s">
        <v>95</v>
      </c>
      <c r="B3812" s="39" t="s">
        <v>96</v>
      </c>
      <c r="C3812" s="39" t="s">
        <v>76</v>
      </c>
      <c r="D3812" s="43">
        <v>42997</v>
      </c>
      <c r="E3812" s="39" t="s">
        <v>34</v>
      </c>
      <c r="F3812" s="39" t="s">
        <v>51</v>
      </c>
      <c r="G3812" s="39" t="s">
        <v>275</v>
      </c>
      <c r="H3812" s="39" t="s">
        <v>3154</v>
      </c>
      <c r="I3812" s="39" t="s">
        <v>99</v>
      </c>
      <c r="J3812" s="44">
        <v>-28</v>
      </c>
      <c r="K3812" s="39" t="s">
        <v>100</v>
      </c>
      <c r="L3812" s="39" t="s">
        <v>68</v>
      </c>
      <c r="M3812" s="39" t="str">
        <f>+VLOOKUP(C3812/1,Map!A:B,2,FALSE)</f>
        <v>Other Revenue - Application/Initiation Fee</v>
      </c>
      <c r="N3812" s="39" t="str">
        <f>+VLOOKUP(L3812/1,Map!E:G,3,FALSE)</f>
        <v>KY - RIDGEWOOD WW</v>
      </c>
    </row>
    <row r="3813" spans="1:14" hidden="1">
      <c r="A3813" s="39" t="s">
        <v>95</v>
      </c>
      <c r="B3813" s="39" t="s">
        <v>96</v>
      </c>
      <c r="C3813" s="39" t="s">
        <v>76</v>
      </c>
      <c r="D3813" s="43">
        <v>42997</v>
      </c>
      <c r="E3813" s="39" t="s">
        <v>34</v>
      </c>
      <c r="F3813" s="39" t="s">
        <v>51</v>
      </c>
      <c r="G3813" s="39" t="s">
        <v>275</v>
      </c>
      <c r="H3813" s="39" t="s">
        <v>3154</v>
      </c>
      <c r="I3813" s="39" t="s">
        <v>99</v>
      </c>
      <c r="J3813" s="44">
        <v>-28</v>
      </c>
      <c r="K3813" s="39" t="s">
        <v>100</v>
      </c>
      <c r="L3813" s="39" t="s">
        <v>58</v>
      </c>
      <c r="M3813" s="39" t="str">
        <f>+VLOOKUP(C3813/1,Map!A:B,2,FALSE)</f>
        <v>Other Revenue - Application/Initiation Fee</v>
      </c>
      <c r="N3813" s="39" t="str">
        <f>+VLOOKUP(L3813/1,Map!E:G,3,FALSE)</f>
        <v>KY-CORPORATE</v>
      </c>
    </row>
    <row r="3814" spans="1:14" hidden="1">
      <c r="A3814" s="39" t="s">
        <v>95</v>
      </c>
      <c r="B3814" s="39" t="s">
        <v>96</v>
      </c>
      <c r="C3814" s="39" t="s">
        <v>76</v>
      </c>
      <c r="D3814" s="43">
        <v>42997</v>
      </c>
      <c r="E3814" s="39" t="s">
        <v>34</v>
      </c>
      <c r="F3814" s="39" t="s">
        <v>51</v>
      </c>
      <c r="G3814" s="39" t="s">
        <v>275</v>
      </c>
      <c r="H3814" s="39" t="s">
        <v>3154</v>
      </c>
      <c r="I3814" s="39" t="s">
        <v>99</v>
      </c>
      <c r="J3814" s="44">
        <v>-84</v>
      </c>
      <c r="K3814" s="39" t="s">
        <v>100</v>
      </c>
      <c r="L3814" s="39" t="s">
        <v>64</v>
      </c>
      <c r="M3814" s="39" t="str">
        <f>+VLOOKUP(C3814/1,Map!A:B,2,FALSE)</f>
        <v>Other Revenue - Application/Initiation Fee</v>
      </c>
      <c r="N3814" s="39" t="str">
        <f>+VLOOKUP(L3814/1,Map!E:G,3,FALSE)</f>
        <v>KY-NORTH</v>
      </c>
    </row>
    <row r="3815" spans="1:14" hidden="1">
      <c r="A3815" s="39" t="s">
        <v>95</v>
      </c>
      <c r="B3815" s="39" t="s">
        <v>96</v>
      </c>
      <c r="C3815" s="39" t="s">
        <v>76</v>
      </c>
      <c r="D3815" s="43">
        <v>42997</v>
      </c>
      <c r="E3815" s="39" t="s">
        <v>34</v>
      </c>
      <c r="F3815" s="39" t="s">
        <v>51</v>
      </c>
      <c r="G3815" s="39" t="s">
        <v>275</v>
      </c>
      <c r="H3815" s="39" t="s">
        <v>3154</v>
      </c>
      <c r="I3815" s="39" t="s">
        <v>99</v>
      </c>
      <c r="J3815" s="44">
        <v>-2604</v>
      </c>
      <c r="K3815" s="39" t="s">
        <v>100</v>
      </c>
      <c r="L3815" s="39" t="s">
        <v>60</v>
      </c>
      <c r="M3815" s="39" t="str">
        <f>+VLOOKUP(C3815/1,Map!A:B,2,FALSE)</f>
        <v>Other Revenue - Application/Initiation Fee</v>
      </c>
      <c r="N3815" s="39" t="str">
        <f>+VLOOKUP(L3815/1,Map!E:G,3,FALSE)</f>
        <v>KY-CENTRAL</v>
      </c>
    </row>
    <row r="3816" spans="1:14" hidden="1">
      <c r="A3816" s="39" t="s">
        <v>95</v>
      </c>
      <c r="B3816" s="39" t="s">
        <v>96</v>
      </c>
      <c r="C3816" s="39" t="s">
        <v>76</v>
      </c>
      <c r="D3816" s="43">
        <v>42997</v>
      </c>
      <c r="E3816" s="39" t="s">
        <v>34</v>
      </c>
      <c r="F3816" s="39" t="s">
        <v>51</v>
      </c>
      <c r="G3816" s="39" t="s">
        <v>275</v>
      </c>
      <c r="H3816" s="39" t="s">
        <v>3154</v>
      </c>
      <c r="I3816" s="39" t="s">
        <v>99</v>
      </c>
      <c r="J3816" s="44">
        <v>-28</v>
      </c>
      <c r="K3816" s="39" t="s">
        <v>100</v>
      </c>
      <c r="L3816" s="39" t="s">
        <v>60</v>
      </c>
      <c r="M3816" s="39" t="str">
        <f>+VLOOKUP(C3816/1,Map!A:B,2,FALSE)</f>
        <v>Other Revenue - Application/Initiation Fee</v>
      </c>
      <c r="N3816" s="39" t="str">
        <f>+VLOOKUP(L3816/1,Map!E:G,3,FALSE)</f>
        <v>KY-CENTRAL</v>
      </c>
    </row>
    <row r="3817" spans="1:14" hidden="1">
      <c r="A3817" s="39" t="s">
        <v>95</v>
      </c>
      <c r="B3817" s="39" t="s">
        <v>96</v>
      </c>
      <c r="C3817" s="39" t="s">
        <v>76</v>
      </c>
      <c r="D3817" s="43">
        <v>42998</v>
      </c>
      <c r="E3817" s="39" t="s">
        <v>34</v>
      </c>
      <c r="F3817" s="39" t="s">
        <v>51</v>
      </c>
      <c r="G3817" s="39" t="s">
        <v>275</v>
      </c>
      <c r="H3817" s="39" t="s">
        <v>3155</v>
      </c>
      <c r="I3817" s="39" t="s">
        <v>99</v>
      </c>
      <c r="J3817" s="44">
        <v>-364</v>
      </c>
      <c r="K3817" s="39" t="s">
        <v>100</v>
      </c>
      <c r="L3817" s="39" t="s">
        <v>60</v>
      </c>
      <c r="M3817" s="39" t="str">
        <f>+VLOOKUP(C3817/1,Map!A:B,2,FALSE)</f>
        <v>Other Revenue - Application/Initiation Fee</v>
      </c>
      <c r="N3817" s="39" t="str">
        <f>+VLOOKUP(L3817/1,Map!E:G,3,FALSE)</f>
        <v>KY-CENTRAL</v>
      </c>
    </row>
    <row r="3818" spans="1:14" hidden="1">
      <c r="A3818" s="39" t="s">
        <v>95</v>
      </c>
      <c r="B3818" s="39" t="s">
        <v>96</v>
      </c>
      <c r="C3818" s="39" t="s">
        <v>76</v>
      </c>
      <c r="D3818" s="43">
        <v>42997</v>
      </c>
      <c r="E3818" s="39" t="s">
        <v>34</v>
      </c>
      <c r="F3818" s="39" t="s">
        <v>51</v>
      </c>
      <c r="G3818" s="39" t="s">
        <v>275</v>
      </c>
      <c r="H3818" s="39" t="s">
        <v>3156</v>
      </c>
      <c r="I3818" s="39" t="s">
        <v>244</v>
      </c>
      <c r="J3818" s="44">
        <v>56</v>
      </c>
      <c r="K3818" s="39" t="s">
        <v>100</v>
      </c>
      <c r="L3818" s="39" t="s">
        <v>60</v>
      </c>
      <c r="M3818" s="39" t="str">
        <f>+VLOOKUP(C3818/1,Map!A:B,2,FALSE)</f>
        <v>Other Revenue - Application/Initiation Fee</v>
      </c>
      <c r="N3818" s="39" t="str">
        <f>+VLOOKUP(L3818/1,Map!E:G,3,FALSE)</f>
        <v>KY-CENTRAL</v>
      </c>
    </row>
    <row r="3819" spans="1:14" hidden="1">
      <c r="A3819" s="39" t="s">
        <v>95</v>
      </c>
      <c r="B3819" s="39" t="s">
        <v>96</v>
      </c>
      <c r="C3819" s="39" t="s">
        <v>76</v>
      </c>
      <c r="D3819" s="43">
        <v>42998</v>
      </c>
      <c r="E3819" s="39" t="s">
        <v>34</v>
      </c>
      <c r="F3819" s="39" t="s">
        <v>51</v>
      </c>
      <c r="G3819" s="39" t="s">
        <v>275</v>
      </c>
      <c r="H3819" s="39" t="s">
        <v>358</v>
      </c>
      <c r="I3819" s="39" t="s">
        <v>244</v>
      </c>
      <c r="J3819" s="44">
        <v>28</v>
      </c>
      <c r="K3819" s="39" t="s">
        <v>100</v>
      </c>
      <c r="L3819" s="39" t="s">
        <v>60</v>
      </c>
      <c r="M3819" s="39" t="str">
        <f>+VLOOKUP(C3819/1,Map!A:B,2,FALSE)</f>
        <v>Other Revenue - Application/Initiation Fee</v>
      </c>
      <c r="N3819" s="39" t="str">
        <f>+VLOOKUP(L3819/1,Map!E:G,3,FALSE)</f>
        <v>KY-CENTRAL</v>
      </c>
    </row>
    <row r="3820" spans="1:14" hidden="1">
      <c r="A3820" s="39" t="s">
        <v>95</v>
      </c>
      <c r="B3820" s="39" t="s">
        <v>96</v>
      </c>
      <c r="C3820" s="39" t="s">
        <v>76</v>
      </c>
      <c r="D3820" s="43">
        <v>42998</v>
      </c>
      <c r="E3820" s="39" t="s">
        <v>34</v>
      </c>
      <c r="F3820" s="39" t="s">
        <v>51</v>
      </c>
      <c r="G3820" s="39" t="s">
        <v>275</v>
      </c>
      <c r="H3820" s="39" t="s">
        <v>358</v>
      </c>
      <c r="I3820" s="39" t="s">
        <v>244</v>
      </c>
      <c r="J3820" s="44">
        <v>28</v>
      </c>
      <c r="K3820" s="39" t="s">
        <v>100</v>
      </c>
      <c r="L3820" s="39" t="s">
        <v>60</v>
      </c>
      <c r="M3820" s="39" t="str">
        <f>+VLOOKUP(C3820/1,Map!A:B,2,FALSE)</f>
        <v>Other Revenue - Application/Initiation Fee</v>
      </c>
      <c r="N3820" s="39" t="str">
        <f>+VLOOKUP(L3820/1,Map!E:G,3,FALSE)</f>
        <v>KY-CENTRAL</v>
      </c>
    </row>
    <row r="3821" spans="1:14" hidden="1">
      <c r="A3821" s="39" t="s">
        <v>95</v>
      </c>
      <c r="B3821" s="39" t="s">
        <v>96</v>
      </c>
      <c r="C3821" s="39" t="s">
        <v>76</v>
      </c>
      <c r="D3821" s="43">
        <v>42998</v>
      </c>
      <c r="E3821" s="39" t="s">
        <v>34</v>
      </c>
      <c r="F3821" s="39" t="s">
        <v>51</v>
      </c>
      <c r="G3821" s="39" t="s">
        <v>275</v>
      </c>
      <c r="H3821" s="39" t="s">
        <v>3157</v>
      </c>
      <c r="I3821" s="39" t="s">
        <v>99</v>
      </c>
      <c r="J3821" s="44">
        <v>-28</v>
      </c>
      <c r="K3821" s="39" t="s">
        <v>100</v>
      </c>
      <c r="L3821" s="39" t="s">
        <v>64</v>
      </c>
      <c r="M3821" s="39" t="str">
        <f>+VLOOKUP(C3821/1,Map!A:B,2,FALSE)</f>
        <v>Other Revenue - Application/Initiation Fee</v>
      </c>
      <c r="N3821" s="39" t="str">
        <f>+VLOOKUP(L3821/1,Map!E:G,3,FALSE)</f>
        <v>KY-NORTH</v>
      </c>
    </row>
    <row r="3822" spans="1:14" hidden="1">
      <c r="A3822" s="39" t="s">
        <v>95</v>
      </c>
      <c r="B3822" s="39" t="s">
        <v>96</v>
      </c>
      <c r="C3822" s="39" t="s">
        <v>76</v>
      </c>
      <c r="D3822" s="43">
        <v>42998</v>
      </c>
      <c r="E3822" s="39" t="s">
        <v>34</v>
      </c>
      <c r="F3822" s="39" t="s">
        <v>51</v>
      </c>
      <c r="G3822" s="39" t="s">
        <v>275</v>
      </c>
      <c r="H3822" s="39" t="s">
        <v>3157</v>
      </c>
      <c r="I3822" s="39" t="s">
        <v>99</v>
      </c>
      <c r="J3822" s="44">
        <v>-28</v>
      </c>
      <c r="K3822" s="39" t="s">
        <v>100</v>
      </c>
      <c r="L3822" s="39" t="s">
        <v>58</v>
      </c>
      <c r="M3822" s="39" t="str">
        <f>+VLOOKUP(C3822/1,Map!A:B,2,FALSE)</f>
        <v>Other Revenue - Application/Initiation Fee</v>
      </c>
      <c r="N3822" s="39" t="str">
        <f>+VLOOKUP(L3822/1,Map!E:G,3,FALSE)</f>
        <v>KY-CORPORATE</v>
      </c>
    </row>
    <row r="3823" spans="1:14" hidden="1">
      <c r="A3823" s="39" t="s">
        <v>95</v>
      </c>
      <c r="B3823" s="39" t="s">
        <v>96</v>
      </c>
      <c r="C3823" s="39" t="s">
        <v>76</v>
      </c>
      <c r="D3823" s="43">
        <v>42998</v>
      </c>
      <c r="E3823" s="39" t="s">
        <v>34</v>
      </c>
      <c r="F3823" s="39" t="s">
        <v>51</v>
      </c>
      <c r="G3823" s="39" t="s">
        <v>275</v>
      </c>
      <c r="H3823" s="39" t="s">
        <v>3157</v>
      </c>
      <c r="I3823" s="39" t="s">
        <v>99</v>
      </c>
      <c r="J3823" s="44">
        <v>-2576</v>
      </c>
      <c r="K3823" s="39" t="s">
        <v>100</v>
      </c>
      <c r="L3823" s="39" t="s">
        <v>60</v>
      </c>
      <c r="M3823" s="39" t="str">
        <f>+VLOOKUP(C3823/1,Map!A:B,2,FALSE)</f>
        <v>Other Revenue - Application/Initiation Fee</v>
      </c>
      <c r="N3823" s="39" t="str">
        <f>+VLOOKUP(L3823/1,Map!E:G,3,FALSE)</f>
        <v>KY-CENTRAL</v>
      </c>
    </row>
    <row r="3824" spans="1:14" hidden="1">
      <c r="A3824" s="39" t="s">
        <v>95</v>
      </c>
      <c r="B3824" s="39" t="s">
        <v>96</v>
      </c>
      <c r="C3824" s="39" t="s">
        <v>76</v>
      </c>
      <c r="D3824" s="43">
        <v>42999</v>
      </c>
      <c r="E3824" s="39" t="s">
        <v>34</v>
      </c>
      <c r="F3824" s="39" t="s">
        <v>51</v>
      </c>
      <c r="G3824" s="39" t="s">
        <v>275</v>
      </c>
      <c r="H3824" s="39" t="s">
        <v>3158</v>
      </c>
      <c r="I3824" s="39" t="s">
        <v>99</v>
      </c>
      <c r="J3824" s="44">
        <v>-56</v>
      </c>
      <c r="K3824" s="39" t="s">
        <v>100</v>
      </c>
      <c r="L3824" s="39" t="s">
        <v>64</v>
      </c>
      <c r="M3824" s="39" t="str">
        <f>+VLOOKUP(C3824/1,Map!A:B,2,FALSE)</f>
        <v>Other Revenue - Application/Initiation Fee</v>
      </c>
      <c r="N3824" s="39" t="str">
        <f>+VLOOKUP(L3824/1,Map!E:G,3,FALSE)</f>
        <v>KY-NORTH</v>
      </c>
    </row>
    <row r="3825" spans="1:14" hidden="1">
      <c r="A3825" s="39" t="s">
        <v>95</v>
      </c>
      <c r="B3825" s="39" t="s">
        <v>96</v>
      </c>
      <c r="C3825" s="39" t="s">
        <v>76</v>
      </c>
      <c r="D3825" s="43">
        <v>42999</v>
      </c>
      <c r="E3825" s="39" t="s">
        <v>34</v>
      </c>
      <c r="F3825" s="39" t="s">
        <v>51</v>
      </c>
      <c r="G3825" s="39" t="s">
        <v>275</v>
      </c>
      <c r="H3825" s="39" t="s">
        <v>3158</v>
      </c>
      <c r="I3825" s="39" t="s">
        <v>99</v>
      </c>
      <c r="J3825" s="44">
        <v>-56</v>
      </c>
      <c r="K3825" s="39" t="s">
        <v>100</v>
      </c>
      <c r="L3825" s="39" t="s">
        <v>60</v>
      </c>
      <c r="M3825" s="39" t="str">
        <f>+VLOOKUP(C3825/1,Map!A:B,2,FALSE)</f>
        <v>Other Revenue - Application/Initiation Fee</v>
      </c>
      <c r="N3825" s="39" t="str">
        <f>+VLOOKUP(L3825/1,Map!E:G,3,FALSE)</f>
        <v>KY-CENTRAL</v>
      </c>
    </row>
    <row r="3826" spans="1:14" hidden="1">
      <c r="A3826" s="39" t="s">
        <v>95</v>
      </c>
      <c r="B3826" s="39" t="s">
        <v>96</v>
      </c>
      <c r="C3826" s="39" t="s">
        <v>76</v>
      </c>
      <c r="D3826" s="43">
        <v>42999</v>
      </c>
      <c r="E3826" s="39" t="s">
        <v>34</v>
      </c>
      <c r="F3826" s="39" t="s">
        <v>51</v>
      </c>
      <c r="G3826" s="39" t="s">
        <v>275</v>
      </c>
      <c r="H3826" s="39" t="s">
        <v>3158</v>
      </c>
      <c r="I3826" s="39" t="s">
        <v>99</v>
      </c>
      <c r="J3826" s="44">
        <v>-28</v>
      </c>
      <c r="K3826" s="39" t="s">
        <v>100</v>
      </c>
      <c r="L3826" s="39" t="s">
        <v>64</v>
      </c>
      <c r="M3826" s="39" t="str">
        <f>+VLOOKUP(C3826/1,Map!A:B,2,FALSE)</f>
        <v>Other Revenue - Application/Initiation Fee</v>
      </c>
      <c r="N3826" s="39" t="str">
        <f>+VLOOKUP(L3826/1,Map!E:G,3,FALSE)</f>
        <v>KY-NORTH</v>
      </c>
    </row>
    <row r="3827" spans="1:14" hidden="1">
      <c r="A3827" s="39" t="s">
        <v>95</v>
      </c>
      <c r="B3827" s="39" t="s">
        <v>96</v>
      </c>
      <c r="C3827" s="39" t="s">
        <v>76</v>
      </c>
      <c r="D3827" s="43">
        <v>42999</v>
      </c>
      <c r="E3827" s="39" t="s">
        <v>34</v>
      </c>
      <c r="F3827" s="39" t="s">
        <v>51</v>
      </c>
      <c r="G3827" s="39" t="s">
        <v>275</v>
      </c>
      <c r="H3827" s="39" t="s">
        <v>3158</v>
      </c>
      <c r="I3827" s="39" t="s">
        <v>99</v>
      </c>
      <c r="J3827" s="44">
        <v>-1148</v>
      </c>
      <c r="K3827" s="39" t="s">
        <v>100</v>
      </c>
      <c r="L3827" s="39" t="s">
        <v>60</v>
      </c>
      <c r="M3827" s="39" t="str">
        <f>+VLOOKUP(C3827/1,Map!A:B,2,FALSE)</f>
        <v>Other Revenue - Application/Initiation Fee</v>
      </c>
      <c r="N3827" s="39" t="str">
        <f>+VLOOKUP(L3827/1,Map!E:G,3,FALSE)</f>
        <v>KY-CENTRAL</v>
      </c>
    </row>
    <row r="3828" spans="1:14" hidden="1">
      <c r="A3828" s="39" t="s">
        <v>95</v>
      </c>
      <c r="B3828" s="39" t="s">
        <v>96</v>
      </c>
      <c r="C3828" s="39" t="s">
        <v>76</v>
      </c>
      <c r="D3828" s="43">
        <v>42999</v>
      </c>
      <c r="E3828" s="39" t="s">
        <v>34</v>
      </c>
      <c r="F3828" s="39" t="s">
        <v>51</v>
      </c>
      <c r="G3828" s="39" t="s">
        <v>275</v>
      </c>
      <c r="H3828" s="39" t="s">
        <v>3158</v>
      </c>
      <c r="I3828" s="39" t="s">
        <v>99</v>
      </c>
      <c r="J3828" s="44">
        <v>-28</v>
      </c>
      <c r="K3828" s="39" t="s">
        <v>100</v>
      </c>
      <c r="L3828" s="39" t="s">
        <v>60</v>
      </c>
      <c r="M3828" s="39" t="str">
        <f>+VLOOKUP(C3828/1,Map!A:B,2,FALSE)</f>
        <v>Other Revenue - Application/Initiation Fee</v>
      </c>
      <c r="N3828" s="39" t="str">
        <f>+VLOOKUP(L3828/1,Map!E:G,3,FALSE)</f>
        <v>KY-CENTRAL</v>
      </c>
    </row>
    <row r="3829" spans="1:14" hidden="1">
      <c r="A3829" s="39" t="s">
        <v>95</v>
      </c>
      <c r="B3829" s="39" t="s">
        <v>96</v>
      </c>
      <c r="C3829" s="39" t="s">
        <v>76</v>
      </c>
      <c r="D3829" s="43">
        <v>42999</v>
      </c>
      <c r="E3829" s="39" t="s">
        <v>34</v>
      </c>
      <c r="F3829" s="39" t="s">
        <v>51</v>
      </c>
      <c r="G3829" s="39" t="s">
        <v>275</v>
      </c>
      <c r="H3829" s="39" t="s">
        <v>3158</v>
      </c>
      <c r="I3829" s="39" t="s">
        <v>99</v>
      </c>
      <c r="J3829" s="44">
        <v>-28</v>
      </c>
      <c r="K3829" s="39" t="s">
        <v>100</v>
      </c>
      <c r="L3829" s="39" t="s">
        <v>58</v>
      </c>
      <c r="M3829" s="39" t="str">
        <f>+VLOOKUP(C3829/1,Map!A:B,2,FALSE)</f>
        <v>Other Revenue - Application/Initiation Fee</v>
      </c>
      <c r="N3829" s="39" t="str">
        <f>+VLOOKUP(L3829/1,Map!E:G,3,FALSE)</f>
        <v>KY-CORPORATE</v>
      </c>
    </row>
    <row r="3830" spans="1:14" hidden="1">
      <c r="A3830" s="39" t="s">
        <v>95</v>
      </c>
      <c r="B3830" s="39" t="s">
        <v>96</v>
      </c>
      <c r="C3830" s="39" t="s">
        <v>76</v>
      </c>
      <c r="D3830" s="43">
        <v>42999</v>
      </c>
      <c r="E3830" s="39" t="s">
        <v>34</v>
      </c>
      <c r="F3830" s="39" t="s">
        <v>51</v>
      </c>
      <c r="G3830" s="39" t="s">
        <v>275</v>
      </c>
      <c r="H3830" s="39" t="s">
        <v>368</v>
      </c>
      <c r="I3830" s="39" t="s">
        <v>244</v>
      </c>
      <c r="J3830" s="44">
        <v>28</v>
      </c>
      <c r="K3830" s="39" t="s">
        <v>100</v>
      </c>
      <c r="L3830" s="39" t="s">
        <v>58</v>
      </c>
      <c r="M3830" s="39" t="str">
        <f>+VLOOKUP(C3830/1,Map!A:B,2,FALSE)</f>
        <v>Other Revenue - Application/Initiation Fee</v>
      </c>
      <c r="N3830" s="39" t="str">
        <f>+VLOOKUP(L3830/1,Map!E:G,3,FALSE)</f>
        <v>KY-CORPORATE</v>
      </c>
    </row>
    <row r="3831" spans="1:14" hidden="1">
      <c r="A3831" s="39" t="s">
        <v>95</v>
      </c>
      <c r="B3831" s="39" t="s">
        <v>96</v>
      </c>
      <c r="C3831" s="39" t="s">
        <v>76</v>
      </c>
      <c r="D3831" s="43">
        <v>42999</v>
      </c>
      <c r="E3831" s="39" t="s">
        <v>34</v>
      </c>
      <c r="F3831" s="39" t="s">
        <v>51</v>
      </c>
      <c r="G3831" s="39" t="s">
        <v>275</v>
      </c>
      <c r="H3831" s="39" t="s">
        <v>368</v>
      </c>
      <c r="I3831" s="39" t="s">
        <v>244</v>
      </c>
      <c r="J3831" s="44">
        <v>28</v>
      </c>
      <c r="K3831" s="39" t="s">
        <v>100</v>
      </c>
      <c r="L3831" s="39" t="s">
        <v>60</v>
      </c>
      <c r="M3831" s="39" t="str">
        <f>+VLOOKUP(C3831/1,Map!A:B,2,FALSE)</f>
        <v>Other Revenue - Application/Initiation Fee</v>
      </c>
      <c r="N3831" s="39" t="str">
        <f>+VLOOKUP(L3831/1,Map!E:G,3,FALSE)</f>
        <v>KY-CENTRAL</v>
      </c>
    </row>
    <row r="3832" spans="1:14" hidden="1">
      <c r="A3832" s="39" t="s">
        <v>95</v>
      </c>
      <c r="B3832" s="39" t="s">
        <v>96</v>
      </c>
      <c r="C3832" s="39" t="s">
        <v>76</v>
      </c>
      <c r="D3832" s="43">
        <v>42999</v>
      </c>
      <c r="E3832" s="39" t="s">
        <v>34</v>
      </c>
      <c r="F3832" s="39" t="s">
        <v>51</v>
      </c>
      <c r="G3832" s="39" t="s">
        <v>275</v>
      </c>
      <c r="H3832" s="39" t="s">
        <v>368</v>
      </c>
      <c r="I3832" s="39" t="s">
        <v>244</v>
      </c>
      <c r="J3832" s="44">
        <v>28</v>
      </c>
      <c r="K3832" s="39" t="s">
        <v>100</v>
      </c>
      <c r="L3832" s="39" t="s">
        <v>60</v>
      </c>
      <c r="M3832" s="39" t="str">
        <f>+VLOOKUP(C3832/1,Map!A:B,2,FALSE)</f>
        <v>Other Revenue - Application/Initiation Fee</v>
      </c>
      <c r="N3832" s="39" t="str">
        <f>+VLOOKUP(L3832/1,Map!E:G,3,FALSE)</f>
        <v>KY-CENTRAL</v>
      </c>
    </row>
    <row r="3833" spans="1:14" hidden="1">
      <c r="A3833" s="39" t="s">
        <v>95</v>
      </c>
      <c r="B3833" s="39" t="s">
        <v>96</v>
      </c>
      <c r="C3833" s="39" t="s">
        <v>76</v>
      </c>
      <c r="D3833" s="43">
        <v>43000</v>
      </c>
      <c r="E3833" s="39" t="s">
        <v>34</v>
      </c>
      <c r="F3833" s="39" t="s">
        <v>51</v>
      </c>
      <c r="G3833" s="39" t="s">
        <v>275</v>
      </c>
      <c r="H3833" s="39" t="s">
        <v>376</v>
      </c>
      <c r="I3833" s="39" t="s">
        <v>244</v>
      </c>
      <c r="J3833" s="44">
        <v>28</v>
      </c>
      <c r="K3833" s="39" t="s">
        <v>100</v>
      </c>
      <c r="L3833" s="39" t="s">
        <v>60</v>
      </c>
      <c r="M3833" s="39" t="str">
        <f>+VLOOKUP(C3833/1,Map!A:B,2,FALSE)</f>
        <v>Other Revenue - Application/Initiation Fee</v>
      </c>
      <c r="N3833" s="39" t="str">
        <f>+VLOOKUP(L3833/1,Map!E:G,3,FALSE)</f>
        <v>KY-CENTRAL</v>
      </c>
    </row>
    <row r="3834" spans="1:14" hidden="1">
      <c r="A3834" s="39" t="s">
        <v>95</v>
      </c>
      <c r="B3834" s="39" t="s">
        <v>96</v>
      </c>
      <c r="C3834" s="39" t="s">
        <v>76</v>
      </c>
      <c r="D3834" s="43">
        <v>43000</v>
      </c>
      <c r="E3834" s="39" t="s">
        <v>34</v>
      </c>
      <c r="F3834" s="39" t="s">
        <v>51</v>
      </c>
      <c r="G3834" s="39" t="s">
        <v>275</v>
      </c>
      <c r="H3834" s="39" t="s">
        <v>376</v>
      </c>
      <c r="I3834" s="39" t="s">
        <v>244</v>
      </c>
      <c r="J3834" s="44">
        <v>28</v>
      </c>
      <c r="K3834" s="39" t="s">
        <v>100</v>
      </c>
      <c r="L3834" s="39" t="s">
        <v>60</v>
      </c>
      <c r="M3834" s="39" t="str">
        <f>+VLOOKUP(C3834/1,Map!A:B,2,FALSE)</f>
        <v>Other Revenue - Application/Initiation Fee</v>
      </c>
      <c r="N3834" s="39" t="str">
        <f>+VLOOKUP(L3834/1,Map!E:G,3,FALSE)</f>
        <v>KY-CENTRAL</v>
      </c>
    </row>
    <row r="3835" spans="1:14" hidden="1">
      <c r="A3835" s="39" t="s">
        <v>95</v>
      </c>
      <c r="B3835" s="39" t="s">
        <v>96</v>
      </c>
      <c r="C3835" s="39" t="s">
        <v>76</v>
      </c>
      <c r="D3835" s="43">
        <v>43000</v>
      </c>
      <c r="E3835" s="39" t="s">
        <v>34</v>
      </c>
      <c r="F3835" s="39" t="s">
        <v>51</v>
      </c>
      <c r="G3835" s="39" t="s">
        <v>275</v>
      </c>
      <c r="H3835" s="39" t="s">
        <v>3159</v>
      </c>
      <c r="I3835" s="39" t="s">
        <v>99</v>
      </c>
      <c r="J3835" s="44">
        <v>-4256</v>
      </c>
      <c r="K3835" s="39" t="s">
        <v>100</v>
      </c>
      <c r="L3835" s="39" t="s">
        <v>60</v>
      </c>
      <c r="M3835" s="39" t="str">
        <f>+VLOOKUP(C3835/1,Map!A:B,2,FALSE)</f>
        <v>Other Revenue - Application/Initiation Fee</v>
      </c>
      <c r="N3835" s="39" t="str">
        <f>+VLOOKUP(L3835/1,Map!E:G,3,FALSE)</f>
        <v>KY-CENTRAL</v>
      </c>
    </row>
    <row r="3836" spans="1:14" hidden="1">
      <c r="A3836" s="39" t="s">
        <v>95</v>
      </c>
      <c r="B3836" s="39" t="s">
        <v>96</v>
      </c>
      <c r="C3836" s="39" t="s">
        <v>76</v>
      </c>
      <c r="D3836" s="43">
        <v>43000</v>
      </c>
      <c r="E3836" s="39" t="s">
        <v>34</v>
      </c>
      <c r="F3836" s="39" t="s">
        <v>51</v>
      </c>
      <c r="G3836" s="39" t="s">
        <v>275</v>
      </c>
      <c r="H3836" s="39" t="s">
        <v>3159</v>
      </c>
      <c r="I3836" s="39" t="s">
        <v>99</v>
      </c>
      <c r="J3836" s="44">
        <v>-56</v>
      </c>
      <c r="K3836" s="39" t="s">
        <v>100</v>
      </c>
      <c r="L3836" s="39" t="s">
        <v>64</v>
      </c>
      <c r="M3836" s="39" t="str">
        <f>+VLOOKUP(C3836/1,Map!A:B,2,FALSE)</f>
        <v>Other Revenue - Application/Initiation Fee</v>
      </c>
      <c r="N3836" s="39" t="str">
        <f>+VLOOKUP(L3836/1,Map!E:G,3,FALSE)</f>
        <v>KY-NORTH</v>
      </c>
    </row>
    <row r="3837" spans="1:14" hidden="1">
      <c r="A3837" s="39" t="s">
        <v>95</v>
      </c>
      <c r="B3837" s="39" t="s">
        <v>96</v>
      </c>
      <c r="C3837" s="39" t="s">
        <v>76</v>
      </c>
      <c r="D3837" s="43">
        <v>43000</v>
      </c>
      <c r="E3837" s="39" t="s">
        <v>34</v>
      </c>
      <c r="F3837" s="39" t="s">
        <v>51</v>
      </c>
      <c r="G3837" s="39" t="s">
        <v>275</v>
      </c>
      <c r="H3837" s="39" t="s">
        <v>3159</v>
      </c>
      <c r="I3837" s="39" t="s">
        <v>99</v>
      </c>
      <c r="J3837" s="44">
        <v>-28</v>
      </c>
      <c r="K3837" s="39" t="s">
        <v>100</v>
      </c>
      <c r="L3837" s="39" t="s">
        <v>60</v>
      </c>
      <c r="M3837" s="39" t="str">
        <f>+VLOOKUP(C3837/1,Map!A:B,2,FALSE)</f>
        <v>Other Revenue - Application/Initiation Fee</v>
      </c>
      <c r="N3837" s="39" t="str">
        <f>+VLOOKUP(L3837/1,Map!E:G,3,FALSE)</f>
        <v>KY-CENTRAL</v>
      </c>
    </row>
    <row r="3838" spans="1:14" hidden="1">
      <c r="A3838" s="39" t="s">
        <v>95</v>
      </c>
      <c r="B3838" s="39" t="s">
        <v>96</v>
      </c>
      <c r="C3838" s="39" t="s">
        <v>76</v>
      </c>
      <c r="D3838" s="43">
        <v>42994</v>
      </c>
      <c r="E3838" s="39" t="s">
        <v>34</v>
      </c>
      <c r="F3838" s="39" t="s">
        <v>51</v>
      </c>
      <c r="G3838" s="39" t="s">
        <v>275</v>
      </c>
      <c r="H3838" s="39" t="s">
        <v>3160</v>
      </c>
      <c r="I3838" s="39" t="s">
        <v>99</v>
      </c>
      <c r="J3838" s="44">
        <v>-28</v>
      </c>
      <c r="K3838" s="39" t="s">
        <v>100</v>
      </c>
      <c r="L3838" s="39" t="s">
        <v>58</v>
      </c>
      <c r="M3838" s="39" t="str">
        <f>+VLOOKUP(C3838/1,Map!A:B,2,FALSE)</f>
        <v>Other Revenue - Application/Initiation Fee</v>
      </c>
      <c r="N3838" s="39" t="str">
        <f>+VLOOKUP(L3838/1,Map!E:G,3,FALSE)</f>
        <v>KY-CORPORATE</v>
      </c>
    </row>
    <row r="3839" spans="1:14" hidden="1">
      <c r="A3839" s="39" t="s">
        <v>95</v>
      </c>
      <c r="B3839" s="39" t="s">
        <v>96</v>
      </c>
      <c r="C3839" s="39" t="s">
        <v>76</v>
      </c>
      <c r="D3839" s="43">
        <v>42994</v>
      </c>
      <c r="E3839" s="39" t="s">
        <v>34</v>
      </c>
      <c r="F3839" s="39" t="s">
        <v>51</v>
      </c>
      <c r="G3839" s="39" t="s">
        <v>275</v>
      </c>
      <c r="H3839" s="39" t="s">
        <v>3160</v>
      </c>
      <c r="I3839" s="39" t="s">
        <v>99</v>
      </c>
      <c r="J3839" s="44">
        <v>-28</v>
      </c>
      <c r="K3839" s="39" t="s">
        <v>100</v>
      </c>
      <c r="L3839" s="39" t="s">
        <v>60</v>
      </c>
      <c r="M3839" s="39" t="str">
        <f>+VLOOKUP(C3839/1,Map!A:B,2,FALSE)</f>
        <v>Other Revenue - Application/Initiation Fee</v>
      </c>
      <c r="N3839" s="39" t="str">
        <f>+VLOOKUP(L3839/1,Map!E:G,3,FALSE)</f>
        <v>KY-CENTRAL</v>
      </c>
    </row>
    <row r="3840" spans="1:14" hidden="1">
      <c r="A3840" s="39" t="s">
        <v>95</v>
      </c>
      <c r="B3840" s="39" t="s">
        <v>96</v>
      </c>
      <c r="C3840" s="39" t="s">
        <v>76</v>
      </c>
      <c r="D3840" s="43">
        <v>43001</v>
      </c>
      <c r="E3840" s="39" t="s">
        <v>34</v>
      </c>
      <c r="F3840" s="39" t="s">
        <v>51</v>
      </c>
      <c r="G3840" s="39" t="s">
        <v>275</v>
      </c>
      <c r="H3840" s="39" t="s">
        <v>3161</v>
      </c>
      <c r="I3840" s="39" t="s">
        <v>99</v>
      </c>
      <c r="J3840" s="44">
        <v>-420</v>
      </c>
      <c r="K3840" s="39" t="s">
        <v>100</v>
      </c>
      <c r="L3840" s="39" t="s">
        <v>60</v>
      </c>
      <c r="M3840" s="39" t="str">
        <f>+VLOOKUP(C3840/1,Map!A:B,2,FALSE)</f>
        <v>Other Revenue - Application/Initiation Fee</v>
      </c>
      <c r="N3840" s="39" t="str">
        <f>+VLOOKUP(L3840/1,Map!E:G,3,FALSE)</f>
        <v>KY-CENTRAL</v>
      </c>
    </row>
    <row r="3841" spans="1:14" hidden="1">
      <c r="A3841" s="39" t="s">
        <v>95</v>
      </c>
      <c r="B3841" s="39" t="s">
        <v>96</v>
      </c>
      <c r="C3841" s="39" t="s">
        <v>76</v>
      </c>
      <c r="D3841" s="43">
        <v>43001</v>
      </c>
      <c r="E3841" s="39" t="s">
        <v>34</v>
      </c>
      <c r="F3841" s="39" t="s">
        <v>51</v>
      </c>
      <c r="G3841" s="39" t="s">
        <v>275</v>
      </c>
      <c r="H3841" s="39" t="s">
        <v>3162</v>
      </c>
      <c r="I3841" s="39" t="s">
        <v>99</v>
      </c>
      <c r="J3841" s="44">
        <v>-336</v>
      </c>
      <c r="K3841" s="39" t="s">
        <v>100</v>
      </c>
      <c r="L3841" s="39" t="s">
        <v>60</v>
      </c>
      <c r="M3841" s="39" t="str">
        <f>+VLOOKUP(C3841/1,Map!A:B,2,FALSE)</f>
        <v>Other Revenue - Application/Initiation Fee</v>
      </c>
      <c r="N3841" s="39" t="str">
        <f>+VLOOKUP(L3841/1,Map!E:G,3,FALSE)</f>
        <v>KY-CENTRAL</v>
      </c>
    </row>
    <row r="3842" spans="1:14" hidden="1">
      <c r="A3842" s="39" t="s">
        <v>95</v>
      </c>
      <c r="B3842" s="39" t="s">
        <v>96</v>
      </c>
      <c r="C3842" s="39" t="s">
        <v>76</v>
      </c>
      <c r="D3842" s="43">
        <v>43002</v>
      </c>
      <c r="E3842" s="39" t="s">
        <v>34</v>
      </c>
      <c r="F3842" s="39" t="s">
        <v>51</v>
      </c>
      <c r="G3842" s="39" t="s">
        <v>275</v>
      </c>
      <c r="H3842" s="39" t="s">
        <v>3163</v>
      </c>
      <c r="I3842" s="39" t="s">
        <v>99</v>
      </c>
      <c r="J3842" s="44">
        <v>-196</v>
      </c>
      <c r="K3842" s="39" t="s">
        <v>100</v>
      </c>
      <c r="L3842" s="39" t="s">
        <v>60</v>
      </c>
      <c r="M3842" s="39" t="str">
        <f>+VLOOKUP(C3842/1,Map!A:B,2,FALSE)</f>
        <v>Other Revenue - Application/Initiation Fee</v>
      </c>
      <c r="N3842" s="39" t="str">
        <f>+VLOOKUP(L3842/1,Map!E:G,3,FALSE)</f>
        <v>KY-CENTRAL</v>
      </c>
    </row>
    <row r="3843" spans="1:14" hidden="1">
      <c r="A3843" s="39" t="s">
        <v>95</v>
      </c>
      <c r="B3843" s="39" t="s">
        <v>96</v>
      </c>
      <c r="C3843" s="39" t="s">
        <v>76</v>
      </c>
      <c r="D3843" s="43">
        <v>43002</v>
      </c>
      <c r="E3843" s="39" t="s">
        <v>34</v>
      </c>
      <c r="F3843" s="39" t="s">
        <v>51</v>
      </c>
      <c r="G3843" s="39" t="s">
        <v>275</v>
      </c>
      <c r="H3843" s="39" t="s">
        <v>3164</v>
      </c>
      <c r="I3843" s="39" t="s">
        <v>99</v>
      </c>
      <c r="J3843" s="44">
        <v>-28</v>
      </c>
      <c r="K3843" s="39" t="s">
        <v>100</v>
      </c>
      <c r="L3843" s="39" t="s">
        <v>60</v>
      </c>
      <c r="M3843" s="39" t="str">
        <f>+VLOOKUP(C3843/1,Map!A:B,2,FALSE)</f>
        <v>Other Revenue - Application/Initiation Fee</v>
      </c>
      <c r="N3843" s="39" t="str">
        <f>+VLOOKUP(L3843/1,Map!E:G,3,FALSE)</f>
        <v>KY-CENTRAL</v>
      </c>
    </row>
    <row r="3844" spans="1:14" hidden="1">
      <c r="A3844" s="39" t="s">
        <v>95</v>
      </c>
      <c r="B3844" s="39" t="s">
        <v>96</v>
      </c>
      <c r="C3844" s="39" t="s">
        <v>76</v>
      </c>
      <c r="D3844" s="43">
        <v>43002</v>
      </c>
      <c r="E3844" s="39" t="s">
        <v>34</v>
      </c>
      <c r="F3844" s="39" t="s">
        <v>51</v>
      </c>
      <c r="G3844" s="39" t="s">
        <v>275</v>
      </c>
      <c r="H3844" s="39" t="s">
        <v>3164</v>
      </c>
      <c r="I3844" s="39" t="s">
        <v>99</v>
      </c>
      <c r="J3844" s="44">
        <v>-1736</v>
      </c>
      <c r="K3844" s="39" t="s">
        <v>100</v>
      </c>
      <c r="L3844" s="39" t="s">
        <v>60</v>
      </c>
      <c r="M3844" s="39" t="str">
        <f>+VLOOKUP(C3844/1,Map!A:B,2,FALSE)</f>
        <v>Other Revenue - Application/Initiation Fee</v>
      </c>
      <c r="N3844" s="39" t="str">
        <f>+VLOOKUP(L3844/1,Map!E:G,3,FALSE)</f>
        <v>KY-CENTRAL</v>
      </c>
    </row>
    <row r="3845" spans="1:14" hidden="1">
      <c r="A3845" s="39" t="s">
        <v>95</v>
      </c>
      <c r="B3845" s="39" t="s">
        <v>96</v>
      </c>
      <c r="C3845" s="39" t="s">
        <v>76</v>
      </c>
      <c r="D3845" s="43">
        <v>43004</v>
      </c>
      <c r="E3845" s="39" t="s">
        <v>34</v>
      </c>
      <c r="F3845" s="39" t="s">
        <v>51</v>
      </c>
      <c r="G3845" s="39" t="s">
        <v>275</v>
      </c>
      <c r="H3845" s="39" t="s">
        <v>3165</v>
      </c>
      <c r="I3845" s="39" t="s">
        <v>99</v>
      </c>
      <c r="J3845" s="44">
        <v>-1792</v>
      </c>
      <c r="K3845" s="39" t="s">
        <v>100</v>
      </c>
      <c r="L3845" s="39" t="s">
        <v>60</v>
      </c>
      <c r="M3845" s="39" t="str">
        <f>+VLOOKUP(C3845/1,Map!A:B,2,FALSE)</f>
        <v>Other Revenue - Application/Initiation Fee</v>
      </c>
      <c r="N3845" s="39" t="str">
        <f>+VLOOKUP(L3845/1,Map!E:G,3,FALSE)</f>
        <v>KY-CENTRAL</v>
      </c>
    </row>
    <row r="3846" spans="1:14" hidden="1">
      <c r="A3846" s="39" t="s">
        <v>95</v>
      </c>
      <c r="B3846" s="39" t="s">
        <v>96</v>
      </c>
      <c r="C3846" s="39" t="s">
        <v>76</v>
      </c>
      <c r="D3846" s="43">
        <v>43004</v>
      </c>
      <c r="E3846" s="39" t="s">
        <v>34</v>
      </c>
      <c r="F3846" s="39" t="s">
        <v>51</v>
      </c>
      <c r="G3846" s="39" t="s">
        <v>275</v>
      </c>
      <c r="H3846" s="39" t="s">
        <v>3165</v>
      </c>
      <c r="I3846" s="39" t="s">
        <v>99</v>
      </c>
      <c r="J3846" s="44">
        <v>-28</v>
      </c>
      <c r="K3846" s="39" t="s">
        <v>100</v>
      </c>
      <c r="L3846" s="39" t="s">
        <v>58</v>
      </c>
      <c r="M3846" s="39" t="str">
        <f>+VLOOKUP(C3846/1,Map!A:B,2,FALSE)</f>
        <v>Other Revenue - Application/Initiation Fee</v>
      </c>
      <c r="N3846" s="39" t="str">
        <f>+VLOOKUP(L3846/1,Map!E:G,3,FALSE)</f>
        <v>KY-CORPORATE</v>
      </c>
    </row>
    <row r="3847" spans="1:14" hidden="1">
      <c r="A3847" s="39" t="s">
        <v>95</v>
      </c>
      <c r="B3847" s="39" t="s">
        <v>96</v>
      </c>
      <c r="C3847" s="39" t="s">
        <v>76</v>
      </c>
      <c r="D3847" s="43">
        <v>43004</v>
      </c>
      <c r="E3847" s="39" t="s">
        <v>34</v>
      </c>
      <c r="F3847" s="39" t="s">
        <v>51</v>
      </c>
      <c r="G3847" s="39" t="s">
        <v>275</v>
      </c>
      <c r="H3847" s="39" t="s">
        <v>3165</v>
      </c>
      <c r="I3847" s="39" t="s">
        <v>99</v>
      </c>
      <c r="J3847" s="44">
        <v>-84</v>
      </c>
      <c r="K3847" s="39" t="s">
        <v>100</v>
      </c>
      <c r="L3847" s="39" t="s">
        <v>60</v>
      </c>
      <c r="M3847" s="39" t="str">
        <f>+VLOOKUP(C3847/1,Map!A:B,2,FALSE)</f>
        <v>Other Revenue - Application/Initiation Fee</v>
      </c>
      <c r="N3847" s="39" t="str">
        <f>+VLOOKUP(L3847/1,Map!E:G,3,FALSE)</f>
        <v>KY-CENTRAL</v>
      </c>
    </row>
    <row r="3848" spans="1:14" hidden="1">
      <c r="A3848" s="39" t="s">
        <v>95</v>
      </c>
      <c r="B3848" s="39" t="s">
        <v>96</v>
      </c>
      <c r="C3848" s="39" t="s">
        <v>76</v>
      </c>
      <c r="D3848" s="43">
        <v>43004</v>
      </c>
      <c r="E3848" s="39" t="s">
        <v>34</v>
      </c>
      <c r="F3848" s="39" t="s">
        <v>51</v>
      </c>
      <c r="G3848" s="39" t="s">
        <v>275</v>
      </c>
      <c r="H3848" s="39" t="s">
        <v>3165</v>
      </c>
      <c r="I3848" s="39" t="s">
        <v>99</v>
      </c>
      <c r="J3848" s="44">
        <v>-28</v>
      </c>
      <c r="K3848" s="39" t="s">
        <v>100</v>
      </c>
      <c r="L3848" s="39" t="s">
        <v>64</v>
      </c>
      <c r="M3848" s="39" t="str">
        <f>+VLOOKUP(C3848/1,Map!A:B,2,FALSE)</f>
        <v>Other Revenue - Application/Initiation Fee</v>
      </c>
      <c r="N3848" s="39" t="str">
        <f>+VLOOKUP(L3848/1,Map!E:G,3,FALSE)</f>
        <v>KY-NORTH</v>
      </c>
    </row>
    <row r="3849" spans="1:14" hidden="1">
      <c r="A3849" s="39" t="s">
        <v>95</v>
      </c>
      <c r="B3849" s="39" t="s">
        <v>96</v>
      </c>
      <c r="C3849" s="39" t="s">
        <v>76</v>
      </c>
      <c r="D3849" s="43">
        <v>43004</v>
      </c>
      <c r="E3849" s="39" t="s">
        <v>34</v>
      </c>
      <c r="F3849" s="39" t="s">
        <v>51</v>
      </c>
      <c r="G3849" s="39" t="s">
        <v>275</v>
      </c>
      <c r="H3849" s="39" t="s">
        <v>391</v>
      </c>
      <c r="I3849" s="39" t="s">
        <v>244</v>
      </c>
      <c r="J3849" s="44">
        <v>28</v>
      </c>
      <c r="K3849" s="39" t="s">
        <v>100</v>
      </c>
      <c r="L3849" s="39" t="s">
        <v>60</v>
      </c>
      <c r="M3849" s="39" t="str">
        <f>+VLOOKUP(C3849/1,Map!A:B,2,FALSE)</f>
        <v>Other Revenue - Application/Initiation Fee</v>
      </c>
      <c r="N3849" s="39" t="str">
        <f>+VLOOKUP(L3849/1,Map!E:G,3,FALSE)</f>
        <v>KY-CENTRAL</v>
      </c>
    </row>
    <row r="3850" spans="1:14" hidden="1">
      <c r="A3850" s="39" t="s">
        <v>95</v>
      </c>
      <c r="B3850" s="39" t="s">
        <v>96</v>
      </c>
      <c r="C3850" s="39" t="s">
        <v>76</v>
      </c>
      <c r="D3850" s="43">
        <v>43003</v>
      </c>
      <c r="E3850" s="39" t="s">
        <v>34</v>
      </c>
      <c r="F3850" s="39" t="s">
        <v>51</v>
      </c>
      <c r="G3850" s="39" t="s">
        <v>275</v>
      </c>
      <c r="H3850" s="39" t="s">
        <v>3166</v>
      </c>
      <c r="I3850" s="39" t="s">
        <v>99</v>
      </c>
      <c r="J3850" s="44">
        <v>-2772</v>
      </c>
      <c r="K3850" s="39" t="s">
        <v>100</v>
      </c>
      <c r="L3850" s="39" t="s">
        <v>60</v>
      </c>
      <c r="M3850" s="39" t="str">
        <f>+VLOOKUP(C3850/1,Map!A:B,2,FALSE)</f>
        <v>Other Revenue - Application/Initiation Fee</v>
      </c>
      <c r="N3850" s="39" t="str">
        <f>+VLOOKUP(L3850/1,Map!E:G,3,FALSE)</f>
        <v>KY-CENTRAL</v>
      </c>
    </row>
    <row r="3851" spans="1:14" hidden="1">
      <c r="A3851" s="39" t="s">
        <v>95</v>
      </c>
      <c r="B3851" s="39" t="s">
        <v>96</v>
      </c>
      <c r="C3851" s="39" t="s">
        <v>76</v>
      </c>
      <c r="D3851" s="43">
        <v>43003</v>
      </c>
      <c r="E3851" s="39" t="s">
        <v>34</v>
      </c>
      <c r="F3851" s="39" t="s">
        <v>51</v>
      </c>
      <c r="G3851" s="39" t="s">
        <v>275</v>
      </c>
      <c r="H3851" s="39" t="s">
        <v>3166</v>
      </c>
      <c r="I3851" s="39" t="s">
        <v>99</v>
      </c>
      <c r="J3851" s="44">
        <v>-28</v>
      </c>
      <c r="K3851" s="39" t="s">
        <v>100</v>
      </c>
      <c r="L3851" s="39" t="s">
        <v>58</v>
      </c>
      <c r="M3851" s="39" t="str">
        <f>+VLOOKUP(C3851/1,Map!A:B,2,FALSE)</f>
        <v>Other Revenue - Application/Initiation Fee</v>
      </c>
      <c r="N3851" s="39" t="str">
        <f>+VLOOKUP(L3851/1,Map!E:G,3,FALSE)</f>
        <v>KY-CORPORATE</v>
      </c>
    </row>
    <row r="3852" spans="1:14" hidden="1">
      <c r="A3852" s="39" t="s">
        <v>95</v>
      </c>
      <c r="B3852" s="39" t="s">
        <v>96</v>
      </c>
      <c r="C3852" s="39" t="s">
        <v>76</v>
      </c>
      <c r="D3852" s="43">
        <v>43003</v>
      </c>
      <c r="E3852" s="39" t="s">
        <v>34</v>
      </c>
      <c r="F3852" s="39" t="s">
        <v>51</v>
      </c>
      <c r="G3852" s="39" t="s">
        <v>275</v>
      </c>
      <c r="H3852" s="39" t="s">
        <v>3166</v>
      </c>
      <c r="I3852" s="39" t="s">
        <v>99</v>
      </c>
      <c r="J3852" s="44">
        <v>-56</v>
      </c>
      <c r="K3852" s="39" t="s">
        <v>100</v>
      </c>
      <c r="L3852" s="39" t="s">
        <v>64</v>
      </c>
      <c r="M3852" s="39" t="str">
        <f>+VLOOKUP(C3852/1,Map!A:B,2,FALSE)</f>
        <v>Other Revenue - Application/Initiation Fee</v>
      </c>
      <c r="N3852" s="39" t="str">
        <f>+VLOOKUP(L3852/1,Map!E:G,3,FALSE)</f>
        <v>KY-NORTH</v>
      </c>
    </row>
    <row r="3853" spans="1:14" hidden="1">
      <c r="A3853" s="39" t="s">
        <v>95</v>
      </c>
      <c r="B3853" s="39" t="s">
        <v>96</v>
      </c>
      <c r="C3853" s="39" t="s">
        <v>76</v>
      </c>
      <c r="D3853" s="43">
        <v>43003</v>
      </c>
      <c r="E3853" s="39" t="s">
        <v>34</v>
      </c>
      <c r="F3853" s="39" t="s">
        <v>51</v>
      </c>
      <c r="G3853" s="39" t="s">
        <v>275</v>
      </c>
      <c r="H3853" s="39" t="s">
        <v>3166</v>
      </c>
      <c r="I3853" s="39" t="s">
        <v>99</v>
      </c>
      <c r="J3853" s="44">
        <v>-28</v>
      </c>
      <c r="K3853" s="39" t="s">
        <v>100</v>
      </c>
      <c r="L3853" s="39" t="s">
        <v>60</v>
      </c>
      <c r="M3853" s="39" t="str">
        <f>+VLOOKUP(C3853/1,Map!A:B,2,FALSE)</f>
        <v>Other Revenue - Application/Initiation Fee</v>
      </c>
      <c r="N3853" s="39" t="str">
        <f>+VLOOKUP(L3853/1,Map!E:G,3,FALSE)</f>
        <v>KY-CENTRAL</v>
      </c>
    </row>
    <row r="3854" spans="1:14" hidden="1">
      <c r="A3854" s="39" t="s">
        <v>95</v>
      </c>
      <c r="B3854" s="39" t="s">
        <v>96</v>
      </c>
      <c r="C3854" s="39" t="s">
        <v>76</v>
      </c>
      <c r="D3854" s="43">
        <v>43005</v>
      </c>
      <c r="E3854" s="39" t="s">
        <v>34</v>
      </c>
      <c r="F3854" s="39" t="s">
        <v>51</v>
      </c>
      <c r="G3854" s="39" t="s">
        <v>275</v>
      </c>
      <c r="H3854" s="39" t="s">
        <v>3167</v>
      </c>
      <c r="I3854" s="39" t="s">
        <v>99</v>
      </c>
      <c r="J3854" s="44">
        <v>-56</v>
      </c>
      <c r="K3854" s="39" t="s">
        <v>100</v>
      </c>
      <c r="L3854" s="39" t="s">
        <v>60</v>
      </c>
      <c r="M3854" s="39" t="str">
        <f>+VLOOKUP(C3854/1,Map!A:B,2,FALSE)</f>
        <v>Other Revenue - Application/Initiation Fee</v>
      </c>
      <c r="N3854" s="39" t="str">
        <f>+VLOOKUP(L3854/1,Map!E:G,3,FALSE)</f>
        <v>KY-CENTRAL</v>
      </c>
    </row>
    <row r="3855" spans="1:14" hidden="1">
      <c r="A3855" s="39" t="s">
        <v>95</v>
      </c>
      <c r="B3855" s="39" t="s">
        <v>96</v>
      </c>
      <c r="C3855" s="39" t="s">
        <v>76</v>
      </c>
      <c r="D3855" s="43">
        <v>43005</v>
      </c>
      <c r="E3855" s="39" t="s">
        <v>34</v>
      </c>
      <c r="F3855" s="39" t="s">
        <v>51</v>
      </c>
      <c r="G3855" s="39" t="s">
        <v>275</v>
      </c>
      <c r="H3855" s="39" t="s">
        <v>402</v>
      </c>
      <c r="I3855" s="39" t="s">
        <v>244</v>
      </c>
      <c r="J3855" s="44">
        <v>28</v>
      </c>
      <c r="K3855" s="39" t="s">
        <v>100</v>
      </c>
      <c r="L3855" s="39" t="s">
        <v>60</v>
      </c>
      <c r="M3855" s="39" t="str">
        <f>+VLOOKUP(C3855/1,Map!A:B,2,FALSE)</f>
        <v>Other Revenue - Application/Initiation Fee</v>
      </c>
      <c r="N3855" s="39" t="str">
        <f>+VLOOKUP(L3855/1,Map!E:G,3,FALSE)</f>
        <v>KY-CENTRAL</v>
      </c>
    </row>
    <row r="3856" spans="1:14" hidden="1">
      <c r="A3856" s="39" t="s">
        <v>95</v>
      </c>
      <c r="B3856" s="39" t="s">
        <v>96</v>
      </c>
      <c r="C3856" s="39" t="s">
        <v>76</v>
      </c>
      <c r="D3856" s="43">
        <v>43005</v>
      </c>
      <c r="E3856" s="39" t="s">
        <v>34</v>
      </c>
      <c r="F3856" s="39" t="s">
        <v>51</v>
      </c>
      <c r="G3856" s="39" t="s">
        <v>275</v>
      </c>
      <c r="H3856" s="39" t="s">
        <v>3168</v>
      </c>
      <c r="I3856" s="39" t="s">
        <v>99</v>
      </c>
      <c r="J3856" s="44">
        <v>-1960</v>
      </c>
      <c r="K3856" s="39" t="s">
        <v>100</v>
      </c>
      <c r="L3856" s="39" t="s">
        <v>60</v>
      </c>
      <c r="M3856" s="39" t="str">
        <f>+VLOOKUP(C3856/1,Map!A:B,2,FALSE)</f>
        <v>Other Revenue - Application/Initiation Fee</v>
      </c>
      <c r="N3856" s="39" t="str">
        <f>+VLOOKUP(L3856/1,Map!E:G,3,FALSE)</f>
        <v>KY-CENTRAL</v>
      </c>
    </row>
    <row r="3857" spans="1:14" hidden="1">
      <c r="A3857" s="39" t="s">
        <v>95</v>
      </c>
      <c r="B3857" s="39" t="s">
        <v>96</v>
      </c>
      <c r="C3857" s="39" t="s">
        <v>76</v>
      </c>
      <c r="D3857" s="43">
        <v>43005</v>
      </c>
      <c r="E3857" s="39" t="s">
        <v>34</v>
      </c>
      <c r="F3857" s="39" t="s">
        <v>51</v>
      </c>
      <c r="G3857" s="39" t="s">
        <v>275</v>
      </c>
      <c r="H3857" s="39" t="s">
        <v>3168</v>
      </c>
      <c r="I3857" s="39" t="s">
        <v>99</v>
      </c>
      <c r="J3857" s="44">
        <v>-28</v>
      </c>
      <c r="K3857" s="39" t="s">
        <v>100</v>
      </c>
      <c r="L3857" s="39" t="s">
        <v>58</v>
      </c>
      <c r="M3857" s="39" t="str">
        <f>+VLOOKUP(C3857/1,Map!A:B,2,FALSE)</f>
        <v>Other Revenue - Application/Initiation Fee</v>
      </c>
      <c r="N3857" s="39" t="str">
        <f>+VLOOKUP(L3857/1,Map!E:G,3,FALSE)</f>
        <v>KY-CORPORATE</v>
      </c>
    </row>
    <row r="3858" spans="1:14" hidden="1">
      <c r="A3858" s="39" t="s">
        <v>95</v>
      </c>
      <c r="B3858" s="39" t="s">
        <v>96</v>
      </c>
      <c r="C3858" s="39" t="s">
        <v>76</v>
      </c>
      <c r="D3858" s="43">
        <v>43005</v>
      </c>
      <c r="E3858" s="39" t="s">
        <v>34</v>
      </c>
      <c r="F3858" s="39" t="s">
        <v>51</v>
      </c>
      <c r="G3858" s="39" t="s">
        <v>275</v>
      </c>
      <c r="H3858" s="39" t="s">
        <v>3168</v>
      </c>
      <c r="I3858" s="39" t="s">
        <v>99</v>
      </c>
      <c r="J3858" s="44">
        <v>-28</v>
      </c>
      <c r="K3858" s="39" t="s">
        <v>100</v>
      </c>
      <c r="L3858" s="39" t="s">
        <v>60</v>
      </c>
      <c r="M3858" s="39" t="str">
        <f>+VLOOKUP(C3858/1,Map!A:B,2,FALSE)</f>
        <v>Other Revenue - Application/Initiation Fee</v>
      </c>
      <c r="N3858" s="39" t="str">
        <f>+VLOOKUP(L3858/1,Map!E:G,3,FALSE)</f>
        <v>KY-CENTRAL</v>
      </c>
    </row>
    <row r="3859" spans="1:14" hidden="1">
      <c r="A3859" s="39" t="s">
        <v>95</v>
      </c>
      <c r="B3859" s="39" t="s">
        <v>96</v>
      </c>
      <c r="C3859" s="39" t="s">
        <v>76</v>
      </c>
      <c r="D3859" s="43">
        <v>43005</v>
      </c>
      <c r="E3859" s="39" t="s">
        <v>34</v>
      </c>
      <c r="F3859" s="39" t="s">
        <v>51</v>
      </c>
      <c r="G3859" s="39" t="s">
        <v>275</v>
      </c>
      <c r="H3859" s="39" t="s">
        <v>3168</v>
      </c>
      <c r="I3859" s="39" t="s">
        <v>99</v>
      </c>
      <c r="J3859" s="44">
        <v>-28</v>
      </c>
      <c r="K3859" s="39" t="s">
        <v>100</v>
      </c>
      <c r="L3859" s="39" t="s">
        <v>60</v>
      </c>
      <c r="M3859" s="39" t="str">
        <f>+VLOOKUP(C3859/1,Map!A:B,2,FALSE)</f>
        <v>Other Revenue - Application/Initiation Fee</v>
      </c>
      <c r="N3859" s="39" t="str">
        <f>+VLOOKUP(L3859/1,Map!E:G,3,FALSE)</f>
        <v>KY-CENTRAL</v>
      </c>
    </row>
    <row r="3860" spans="1:14" hidden="1">
      <c r="A3860" s="39" t="s">
        <v>95</v>
      </c>
      <c r="B3860" s="39" t="s">
        <v>96</v>
      </c>
      <c r="C3860" s="39" t="s">
        <v>76</v>
      </c>
      <c r="D3860" s="43">
        <v>43005</v>
      </c>
      <c r="E3860" s="39" t="s">
        <v>34</v>
      </c>
      <c r="F3860" s="39" t="s">
        <v>51</v>
      </c>
      <c r="G3860" s="39" t="s">
        <v>275</v>
      </c>
      <c r="H3860" s="39" t="s">
        <v>3168</v>
      </c>
      <c r="I3860" s="39" t="s">
        <v>99</v>
      </c>
      <c r="J3860" s="44">
        <v>-28</v>
      </c>
      <c r="K3860" s="39" t="s">
        <v>100</v>
      </c>
      <c r="L3860" s="39" t="s">
        <v>64</v>
      </c>
      <c r="M3860" s="39" t="str">
        <f>+VLOOKUP(C3860/1,Map!A:B,2,FALSE)</f>
        <v>Other Revenue - Application/Initiation Fee</v>
      </c>
      <c r="N3860" s="39" t="str">
        <f>+VLOOKUP(L3860/1,Map!E:G,3,FALSE)</f>
        <v>KY-NORTH</v>
      </c>
    </row>
    <row r="3861" spans="1:14" hidden="1">
      <c r="A3861" s="39" t="s">
        <v>95</v>
      </c>
      <c r="B3861" s="39" t="s">
        <v>96</v>
      </c>
      <c r="C3861" s="39" t="s">
        <v>76</v>
      </c>
      <c r="D3861" s="43">
        <v>43005</v>
      </c>
      <c r="E3861" s="39" t="s">
        <v>34</v>
      </c>
      <c r="F3861" s="39" t="s">
        <v>51</v>
      </c>
      <c r="G3861" s="39" t="s">
        <v>275</v>
      </c>
      <c r="H3861" s="39" t="s">
        <v>3168</v>
      </c>
      <c r="I3861" s="39" t="s">
        <v>99</v>
      </c>
      <c r="J3861" s="44">
        <v>-56</v>
      </c>
      <c r="K3861" s="39" t="s">
        <v>100</v>
      </c>
      <c r="L3861" s="39" t="s">
        <v>60</v>
      </c>
      <c r="M3861" s="39" t="str">
        <f>+VLOOKUP(C3861/1,Map!A:B,2,FALSE)</f>
        <v>Other Revenue - Application/Initiation Fee</v>
      </c>
      <c r="N3861" s="39" t="str">
        <f>+VLOOKUP(L3861/1,Map!E:G,3,FALSE)</f>
        <v>KY-CENTRAL</v>
      </c>
    </row>
    <row r="3862" spans="1:14" hidden="1">
      <c r="A3862" s="39" t="s">
        <v>95</v>
      </c>
      <c r="B3862" s="39" t="s">
        <v>96</v>
      </c>
      <c r="C3862" s="39" t="s">
        <v>76</v>
      </c>
      <c r="D3862" s="43">
        <v>43006</v>
      </c>
      <c r="E3862" s="39" t="s">
        <v>34</v>
      </c>
      <c r="F3862" s="39" t="s">
        <v>51</v>
      </c>
      <c r="G3862" s="39" t="s">
        <v>275</v>
      </c>
      <c r="H3862" s="39" t="s">
        <v>3169</v>
      </c>
      <c r="I3862" s="39" t="s">
        <v>244</v>
      </c>
      <c r="J3862" s="44">
        <v>28</v>
      </c>
      <c r="K3862" s="39" t="s">
        <v>100</v>
      </c>
      <c r="L3862" s="39" t="s">
        <v>60</v>
      </c>
      <c r="M3862" s="39" t="str">
        <f>+VLOOKUP(C3862/1,Map!A:B,2,FALSE)</f>
        <v>Other Revenue - Application/Initiation Fee</v>
      </c>
      <c r="N3862" s="39" t="str">
        <f>+VLOOKUP(L3862/1,Map!E:G,3,FALSE)</f>
        <v>KY-CENTRAL</v>
      </c>
    </row>
    <row r="3863" spans="1:14" hidden="1">
      <c r="A3863" s="39" t="s">
        <v>95</v>
      </c>
      <c r="B3863" s="39" t="s">
        <v>96</v>
      </c>
      <c r="C3863" s="39" t="s">
        <v>76</v>
      </c>
      <c r="D3863" s="43">
        <v>43006</v>
      </c>
      <c r="E3863" s="39" t="s">
        <v>34</v>
      </c>
      <c r="F3863" s="39" t="s">
        <v>51</v>
      </c>
      <c r="G3863" s="39" t="s">
        <v>275</v>
      </c>
      <c r="H3863" s="39" t="s">
        <v>3170</v>
      </c>
      <c r="I3863" s="39" t="s">
        <v>99</v>
      </c>
      <c r="J3863" s="44">
        <v>-1316</v>
      </c>
      <c r="K3863" s="39" t="s">
        <v>100</v>
      </c>
      <c r="L3863" s="39" t="s">
        <v>60</v>
      </c>
      <c r="M3863" s="39" t="str">
        <f>+VLOOKUP(C3863/1,Map!A:B,2,FALSE)</f>
        <v>Other Revenue - Application/Initiation Fee</v>
      </c>
      <c r="N3863" s="39" t="str">
        <f>+VLOOKUP(L3863/1,Map!E:G,3,FALSE)</f>
        <v>KY-CENTRAL</v>
      </c>
    </row>
    <row r="3864" spans="1:14" hidden="1">
      <c r="A3864" s="39" t="s">
        <v>95</v>
      </c>
      <c r="B3864" s="39" t="s">
        <v>96</v>
      </c>
      <c r="C3864" s="39" t="s">
        <v>76</v>
      </c>
      <c r="D3864" s="43">
        <v>43007</v>
      </c>
      <c r="E3864" s="39" t="s">
        <v>34</v>
      </c>
      <c r="F3864" s="39" t="s">
        <v>51</v>
      </c>
      <c r="G3864" s="39" t="s">
        <v>275</v>
      </c>
      <c r="H3864" s="39" t="s">
        <v>3171</v>
      </c>
      <c r="I3864" s="39" t="s">
        <v>99</v>
      </c>
      <c r="J3864" s="44">
        <v>-56</v>
      </c>
      <c r="K3864" s="39" t="s">
        <v>100</v>
      </c>
      <c r="L3864" s="39" t="s">
        <v>64</v>
      </c>
      <c r="M3864" s="39" t="str">
        <f>+VLOOKUP(C3864/1,Map!A:B,2,FALSE)</f>
        <v>Other Revenue - Application/Initiation Fee</v>
      </c>
      <c r="N3864" s="39" t="str">
        <f>+VLOOKUP(L3864/1,Map!E:G,3,FALSE)</f>
        <v>KY-NORTH</v>
      </c>
    </row>
    <row r="3865" spans="1:14" hidden="1">
      <c r="A3865" s="39" t="s">
        <v>95</v>
      </c>
      <c r="B3865" s="39" t="s">
        <v>96</v>
      </c>
      <c r="C3865" s="39" t="s">
        <v>76</v>
      </c>
      <c r="D3865" s="43">
        <v>43007</v>
      </c>
      <c r="E3865" s="39" t="s">
        <v>34</v>
      </c>
      <c r="F3865" s="39" t="s">
        <v>51</v>
      </c>
      <c r="G3865" s="39" t="s">
        <v>275</v>
      </c>
      <c r="H3865" s="39" t="s">
        <v>3171</v>
      </c>
      <c r="I3865" s="39" t="s">
        <v>99</v>
      </c>
      <c r="J3865" s="44">
        <v>-28</v>
      </c>
      <c r="K3865" s="39" t="s">
        <v>100</v>
      </c>
      <c r="L3865" s="39" t="s">
        <v>60</v>
      </c>
      <c r="M3865" s="39" t="str">
        <f>+VLOOKUP(C3865/1,Map!A:B,2,FALSE)</f>
        <v>Other Revenue - Application/Initiation Fee</v>
      </c>
      <c r="N3865" s="39" t="str">
        <f>+VLOOKUP(L3865/1,Map!E:G,3,FALSE)</f>
        <v>KY-CENTRAL</v>
      </c>
    </row>
    <row r="3866" spans="1:14" hidden="1">
      <c r="A3866" s="39" t="s">
        <v>95</v>
      </c>
      <c r="B3866" s="39" t="s">
        <v>96</v>
      </c>
      <c r="C3866" s="39" t="s">
        <v>76</v>
      </c>
      <c r="D3866" s="43">
        <v>43007</v>
      </c>
      <c r="E3866" s="39" t="s">
        <v>34</v>
      </c>
      <c r="F3866" s="39" t="s">
        <v>51</v>
      </c>
      <c r="G3866" s="39" t="s">
        <v>275</v>
      </c>
      <c r="H3866" s="39" t="s">
        <v>3171</v>
      </c>
      <c r="I3866" s="39" t="s">
        <v>99</v>
      </c>
      <c r="J3866" s="44">
        <v>-28</v>
      </c>
      <c r="K3866" s="39" t="s">
        <v>100</v>
      </c>
      <c r="L3866" s="39" t="s">
        <v>60</v>
      </c>
      <c r="M3866" s="39" t="str">
        <f>+VLOOKUP(C3866/1,Map!A:B,2,FALSE)</f>
        <v>Other Revenue - Application/Initiation Fee</v>
      </c>
      <c r="N3866" s="39" t="str">
        <f>+VLOOKUP(L3866/1,Map!E:G,3,FALSE)</f>
        <v>KY-CENTRAL</v>
      </c>
    </row>
    <row r="3867" spans="1:14" hidden="1">
      <c r="A3867" s="39" t="s">
        <v>95</v>
      </c>
      <c r="B3867" s="39" t="s">
        <v>96</v>
      </c>
      <c r="C3867" s="39" t="s">
        <v>76</v>
      </c>
      <c r="D3867" s="43">
        <v>43007</v>
      </c>
      <c r="E3867" s="39" t="s">
        <v>34</v>
      </c>
      <c r="F3867" s="39" t="s">
        <v>51</v>
      </c>
      <c r="G3867" s="39" t="s">
        <v>275</v>
      </c>
      <c r="H3867" s="39" t="s">
        <v>3171</v>
      </c>
      <c r="I3867" s="39" t="s">
        <v>99</v>
      </c>
      <c r="J3867" s="44">
        <v>-28</v>
      </c>
      <c r="K3867" s="39" t="s">
        <v>100</v>
      </c>
      <c r="L3867" s="39" t="s">
        <v>60</v>
      </c>
      <c r="M3867" s="39" t="str">
        <f>+VLOOKUP(C3867/1,Map!A:B,2,FALSE)</f>
        <v>Other Revenue - Application/Initiation Fee</v>
      </c>
      <c r="N3867" s="39" t="str">
        <f>+VLOOKUP(L3867/1,Map!E:G,3,FALSE)</f>
        <v>KY-CENTRAL</v>
      </c>
    </row>
    <row r="3868" spans="1:14" hidden="1">
      <c r="A3868" s="39" t="s">
        <v>95</v>
      </c>
      <c r="B3868" s="39" t="s">
        <v>96</v>
      </c>
      <c r="C3868" s="39" t="s">
        <v>76</v>
      </c>
      <c r="D3868" s="43">
        <v>43007</v>
      </c>
      <c r="E3868" s="39" t="s">
        <v>34</v>
      </c>
      <c r="F3868" s="39" t="s">
        <v>51</v>
      </c>
      <c r="G3868" s="39" t="s">
        <v>275</v>
      </c>
      <c r="H3868" s="39" t="s">
        <v>3171</v>
      </c>
      <c r="I3868" s="39" t="s">
        <v>99</v>
      </c>
      <c r="J3868" s="44">
        <v>-84</v>
      </c>
      <c r="K3868" s="39" t="s">
        <v>100</v>
      </c>
      <c r="L3868" s="39" t="s">
        <v>58</v>
      </c>
      <c r="M3868" s="39" t="str">
        <f>+VLOOKUP(C3868/1,Map!A:B,2,FALSE)</f>
        <v>Other Revenue - Application/Initiation Fee</v>
      </c>
      <c r="N3868" s="39" t="str">
        <f>+VLOOKUP(L3868/1,Map!E:G,3,FALSE)</f>
        <v>KY-CORPORATE</v>
      </c>
    </row>
    <row r="3869" spans="1:14" hidden="1">
      <c r="A3869" s="39" t="s">
        <v>95</v>
      </c>
      <c r="B3869" s="39" t="s">
        <v>96</v>
      </c>
      <c r="C3869" s="39" t="s">
        <v>76</v>
      </c>
      <c r="D3869" s="43">
        <v>43007</v>
      </c>
      <c r="E3869" s="39" t="s">
        <v>34</v>
      </c>
      <c r="F3869" s="39" t="s">
        <v>51</v>
      </c>
      <c r="G3869" s="39" t="s">
        <v>275</v>
      </c>
      <c r="H3869" s="39" t="s">
        <v>3171</v>
      </c>
      <c r="I3869" s="39" t="s">
        <v>99</v>
      </c>
      <c r="J3869" s="44">
        <v>-4844</v>
      </c>
      <c r="K3869" s="39" t="s">
        <v>100</v>
      </c>
      <c r="L3869" s="39" t="s">
        <v>60</v>
      </c>
      <c r="M3869" s="39" t="str">
        <f>+VLOOKUP(C3869/1,Map!A:B,2,FALSE)</f>
        <v>Other Revenue - Application/Initiation Fee</v>
      </c>
      <c r="N3869" s="39" t="str">
        <f>+VLOOKUP(L3869/1,Map!E:G,3,FALSE)</f>
        <v>KY-CENTRAL</v>
      </c>
    </row>
    <row r="3870" spans="1:14" hidden="1">
      <c r="A3870" s="39" t="s">
        <v>95</v>
      </c>
      <c r="B3870" s="39" t="s">
        <v>96</v>
      </c>
      <c r="C3870" s="39" t="s">
        <v>76</v>
      </c>
      <c r="D3870" s="43">
        <v>43008</v>
      </c>
      <c r="E3870" s="39" t="s">
        <v>34</v>
      </c>
      <c r="F3870" s="39" t="s">
        <v>51</v>
      </c>
      <c r="G3870" s="39" t="s">
        <v>275</v>
      </c>
      <c r="H3870" s="39" t="s">
        <v>3172</v>
      </c>
      <c r="I3870" s="39" t="s">
        <v>99</v>
      </c>
      <c r="J3870" s="44">
        <v>-252</v>
      </c>
      <c r="K3870" s="39" t="s">
        <v>100</v>
      </c>
      <c r="L3870" s="39" t="s">
        <v>60</v>
      </c>
      <c r="M3870" s="39" t="str">
        <f>+VLOOKUP(C3870/1,Map!A:B,2,FALSE)</f>
        <v>Other Revenue - Application/Initiation Fee</v>
      </c>
      <c r="N3870" s="39" t="str">
        <f>+VLOOKUP(L3870/1,Map!E:G,3,FALSE)</f>
        <v>KY-CENTRAL</v>
      </c>
    </row>
    <row r="3871" spans="1:14" hidden="1">
      <c r="A3871" s="39" t="s">
        <v>95</v>
      </c>
      <c r="B3871" s="39" t="s">
        <v>96</v>
      </c>
      <c r="C3871" s="39" t="s">
        <v>76</v>
      </c>
      <c r="D3871" s="43">
        <v>43008</v>
      </c>
      <c r="E3871" s="39" t="s">
        <v>34</v>
      </c>
      <c r="F3871" s="39" t="s">
        <v>51</v>
      </c>
      <c r="G3871" s="39" t="s">
        <v>275</v>
      </c>
      <c r="H3871" s="39" t="s">
        <v>3173</v>
      </c>
      <c r="I3871" s="39" t="s">
        <v>99</v>
      </c>
      <c r="J3871" s="44">
        <v>-56</v>
      </c>
      <c r="K3871" s="39" t="s">
        <v>100</v>
      </c>
      <c r="L3871" s="39" t="s">
        <v>60</v>
      </c>
      <c r="M3871" s="39" t="str">
        <f>+VLOOKUP(C3871/1,Map!A:B,2,FALSE)</f>
        <v>Other Revenue - Application/Initiation Fee</v>
      </c>
      <c r="N3871" s="39" t="str">
        <f>+VLOOKUP(L3871/1,Map!E:G,3,FALSE)</f>
        <v>KY-CENTRAL</v>
      </c>
    </row>
    <row r="3872" spans="1:14" hidden="1">
      <c r="A3872" s="39" t="s">
        <v>95</v>
      </c>
      <c r="B3872" s="39" t="s">
        <v>96</v>
      </c>
      <c r="C3872" s="39" t="s">
        <v>76</v>
      </c>
      <c r="D3872" s="43">
        <v>43008</v>
      </c>
      <c r="E3872" s="39" t="s">
        <v>34</v>
      </c>
      <c r="F3872" s="39" t="s">
        <v>51</v>
      </c>
      <c r="G3872" s="39" t="s">
        <v>275</v>
      </c>
      <c r="H3872" s="39" t="s">
        <v>3173</v>
      </c>
      <c r="I3872" s="39" t="s">
        <v>99</v>
      </c>
      <c r="J3872" s="44">
        <v>-84</v>
      </c>
      <c r="K3872" s="39" t="s">
        <v>100</v>
      </c>
      <c r="L3872" s="39" t="s">
        <v>60</v>
      </c>
      <c r="M3872" s="39" t="str">
        <f>+VLOOKUP(C3872/1,Map!A:B,2,FALSE)</f>
        <v>Other Revenue - Application/Initiation Fee</v>
      </c>
      <c r="N3872" s="39" t="str">
        <f>+VLOOKUP(L3872/1,Map!E:G,3,FALSE)</f>
        <v>KY-CENTRAL</v>
      </c>
    </row>
    <row r="3873" spans="1:14" hidden="1">
      <c r="A3873" s="39" t="s">
        <v>95</v>
      </c>
      <c r="B3873" s="39" t="s">
        <v>96</v>
      </c>
      <c r="C3873" s="39" t="s">
        <v>76</v>
      </c>
      <c r="D3873" s="43">
        <v>43009</v>
      </c>
      <c r="E3873" s="39" t="s">
        <v>34</v>
      </c>
      <c r="F3873" s="39" t="s">
        <v>52</v>
      </c>
      <c r="G3873" s="39" t="s">
        <v>275</v>
      </c>
      <c r="H3873" s="39" t="s">
        <v>3174</v>
      </c>
      <c r="I3873" s="39" t="s">
        <v>99</v>
      </c>
      <c r="J3873" s="44">
        <v>-140</v>
      </c>
      <c r="K3873" s="39" t="s">
        <v>100</v>
      </c>
      <c r="L3873" s="39" t="s">
        <v>60</v>
      </c>
      <c r="M3873" s="39" t="str">
        <f>+VLOOKUP(C3873/1,Map!A:B,2,FALSE)</f>
        <v>Other Revenue - Application/Initiation Fee</v>
      </c>
      <c r="N3873" s="39" t="str">
        <f>+VLOOKUP(L3873/1,Map!E:G,3,FALSE)</f>
        <v>KY-CENTRAL</v>
      </c>
    </row>
    <row r="3874" spans="1:14" hidden="1">
      <c r="A3874" s="39" t="s">
        <v>95</v>
      </c>
      <c r="B3874" s="39" t="s">
        <v>96</v>
      </c>
      <c r="C3874" s="39" t="s">
        <v>76</v>
      </c>
      <c r="D3874" s="43">
        <v>43011</v>
      </c>
      <c r="E3874" s="39" t="s">
        <v>34</v>
      </c>
      <c r="F3874" s="39" t="s">
        <v>52</v>
      </c>
      <c r="G3874" s="39" t="s">
        <v>275</v>
      </c>
      <c r="H3874" s="39" t="s">
        <v>3175</v>
      </c>
      <c r="I3874" s="39" t="s">
        <v>99</v>
      </c>
      <c r="J3874" s="44">
        <v>-28</v>
      </c>
      <c r="K3874" s="39" t="s">
        <v>100</v>
      </c>
      <c r="L3874" s="39" t="s">
        <v>64</v>
      </c>
      <c r="M3874" s="39" t="str">
        <f>+VLOOKUP(C3874/1,Map!A:B,2,FALSE)</f>
        <v>Other Revenue - Application/Initiation Fee</v>
      </c>
      <c r="N3874" s="39" t="str">
        <f>+VLOOKUP(L3874/1,Map!E:G,3,FALSE)</f>
        <v>KY-NORTH</v>
      </c>
    </row>
    <row r="3875" spans="1:14" hidden="1">
      <c r="A3875" s="39" t="s">
        <v>95</v>
      </c>
      <c r="B3875" s="39" t="s">
        <v>96</v>
      </c>
      <c r="C3875" s="39" t="s">
        <v>76</v>
      </c>
      <c r="D3875" s="43">
        <v>43011</v>
      </c>
      <c r="E3875" s="39" t="s">
        <v>34</v>
      </c>
      <c r="F3875" s="39" t="s">
        <v>52</v>
      </c>
      <c r="G3875" s="39" t="s">
        <v>275</v>
      </c>
      <c r="H3875" s="39" t="s">
        <v>3175</v>
      </c>
      <c r="I3875" s="39" t="s">
        <v>99</v>
      </c>
      <c r="J3875" s="44">
        <v>-3444</v>
      </c>
      <c r="K3875" s="39" t="s">
        <v>100</v>
      </c>
      <c r="L3875" s="39" t="s">
        <v>60</v>
      </c>
      <c r="M3875" s="39" t="str">
        <f>+VLOOKUP(C3875/1,Map!A:B,2,FALSE)</f>
        <v>Other Revenue - Application/Initiation Fee</v>
      </c>
      <c r="N3875" s="39" t="str">
        <f>+VLOOKUP(L3875/1,Map!E:G,3,FALSE)</f>
        <v>KY-CENTRAL</v>
      </c>
    </row>
    <row r="3876" spans="1:14" hidden="1">
      <c r="A3876" s="39" t="s">
        <v>95</v>
      </c>
      <c r="B3876" s="39" t="s">
        <v>96</v>
      </c>
      <c r="C3876" s="39" t="s">
        <v>76</v>
      </c>
      <c r="D3876" s="43">
        <v>43011</v>
      </c>
      <c r="E3876" s="39" t="s">
        <v>34</v>
      </c>
      <c r="F3876" s="39" t="s">
        <v>52</v>
      </c>
      <c r="G3876" s="39" t="s">
        <v>275</v>
      </c>
      <c r="H3876" s="39" t="s">
        <v>3175</v>
      </c>
      <c r="I3876" s="39" t="s">
        <v>99</v>
      </c>
      <c r="J3876" s="44">
        <v>-84</v>
      </c>
      <c r="K3876" s="39" t="s">
        <v>100</v>
      </c>
      <c r="L3876" s="39" t="s">
        <v>58</v>
      </c>
      <c r="M3876" s="39" t="str">
        <f>+VLOOKUP(C3876/1,Map!A:B,2,FALSE)</f>
        <v>Other Revenue - Application/Initiation Fee</v>
      </c>
      <c r="N3876" s="39" t="str">
        <f>+VLOOKUP(L3876/1,Map!E:G,3,FALSE)</f>
        <v>KY-CORPORATE</v>
      </c>
    </row>
    <row r="3877" spans="1:14" hidden="1">
      <c r="A3877" s="39" t="s">
        <v>95</v>
      </c>
      <c r="B3877" s="39" t="s">
        <v>96</v>
      </c>
      <c r="C3877" s="39" t="s">
        <v>76</v>
      </c>
      <c r="D3877" s="43">
        <v>43011</v>
      </c>
      <c r="E3877" s="39" t="s">
        <v>34</v>
      </c>
      <c r="F3877" s="39" t="s">
        <v>52</v>
      </c>
      <c r="G3877" s="39" t="s">
        <v>275</v>
      </c>
      <c r="H3877" s="39" t="s">
        <v>3175</v>
      </c>
      <c r="I3877" s="39" t="s">
        <v>99</v>
      </c>
      <c r="J3877" s="44">
        <v>-28</v>
      </c>
      <c r="K3877" s="39" t="s">
        <v>100</v>
      </c>
      <c r="L3877" s="39" t="s">
        <v>60</v>
      </c>
      <c r="M3877" s="39" t="str">
        <f>+VLOOKUP(C3877/1,Map!A:B,2,FALSE)</f>
        <v>Other Revenue - Application/Initiation Fee</v>
      </c>
      <c r="N3877" s="39" t="str">
        <f>+VLOOKUP(L3877/1,Map!E:G,3,FALSE)</f>
        <v>KY-CENTRAL</v>
      </c>
    </row>
    <row r="3878" spans="1:14" hidden="1">
      <c r="A3878" s="39" t="s">
        <v>95</v>
      </c>
      <c r="B3878" s="39" t="s">
        <v>96</v>
      </c>
      <c r="C3878" s="39" t="s">
        <v>76</v>
      </c>
      <c r="D3878" s="43">
        <v>43011</v>
      </c>
      <c r="E3878" s="39" t="s">
        <v>34</v>
      </c>
      <c r="F3878" s="39" t="s">
        <v>52</v>
      </c>
      <c r="G3878" s="39" t="s">
        <v>275</v>
      </c>
      <c r="H3878" s="39" t="s">
        <v>3175</v>
      </c>
      <c r="I3878" s="39" t="s">
        <v>99</v>
      </c>
      <c r="J3878" s="44">
        <v>-84</v>
      </c>
      <c r="K3878" s="39" t="s">
        <v>100</v>
      </c>
      <c r="L3878" s="39" t="s">
        <v>60</v>
      </c>
      <c r="M3878" s="39" t="str">
        <f>+VLOOKUP(C3878/1,Map!A:B,2,FALSE)</f>
        <v>Other Revenue - Application/Initiation Fee</v>
      </c>
      <c r="N3878" s="39" t="str">
        <f>+VLOOKUP(L3878/1,Map!E:G,3,FALSE)</f>
        <v>KY-CENTRAL</v>
      </c>
    </row>
    <row r="3879" spans="1:14" hidden="1">
      <c r="A3879" s="39" t="s">
        <v>95</v>
      </c>
      <c r="B3879" s="39" t="s">
        <v>96</v>
      </c>
      <c r="C3879" s="39" t="s">
        <v>76</v>
      </c>
      <c r="D3879" s="43">
        <v>43011</v>
      </c>
      <c r="E3879" s="39" t="s">
        <v>34</v>
      </c>
      <c r="F3879" s="39" t="s">
        <v>52</v>
      </c>
      <c r="G3879" s="39" t="s">
        <v>275</v>
      </c>
      <c r="H3879" s="39" t="s">
        <v>3175</v>
      </c>
      <c r="I3879" s="39" t="s">
        <v>99</v>
      </c>
      <c r="J3879" s="44">
        <v>-28</v>
      </c>
      <c r="K3879" s="39" t="s">
        <v>100</v>
      </c>
      <c r="L3879" s="39" t="s">
        <v>60</v>
      </c>
      <c r="M3879" s="39" t="str">
        <f>+VLOOKUP(C3879/1,Map!A:B,2,FALSE)</f>
        <v>Other Revenue - Application/Initiation Fee</v>
      </c>
      <c r="N3879" s="39" t="str">
        <f>+VLOOKUP(L3879/1,Map!E:G,3,FALSE)</f>
        <v>KY-CENTRAL</v>
      </c>
    </row>
    <row r="3880" spans="1:14" hidden="1">
      <c r="A3880" s="39" t="s">
        <v>95</v>
      </c>
      <c r="B3880" s="39" t="s">
        <v>96</v>
      </c>
      <c r="C3880" s="39" t="s">
        <v>76</v>
      </c>
      <c r="D3880" s="43">
        <v>43010</v>
      </c>
      <c r="E3880" s="39" t="s">
        <v>34</v>
      </c>
      <c r="F3880" s="39" t="s">
        <v>52</v>
      </c>
      <c r="G3880" s="39" t="s">
        <v>275</v>
      </c>
      <c r="H3880" s="39" t="s">
        <v>421</v>
      </c>
      <c r="I3880" s="39" t="s">
        <v>244</v>
      </c>
      <c r="J3880" s="44">
        <v>28</v>
      </c>
      <c r="K3880" s="39" t="s">
        <v>100</v>
      </c>
      <c r="L3880" s="39" t="s">
        <v>60</v>
      </c>
      <c r="M3880" s="39" t="str">
        <f>+VLOOKUP(C3880/1,Map!A:B,2,FALSE)</f>
        <v>Other Revenue - Application/Initiation Fee</v>
      </c>
      <c r="N3880" s="39" t="str">
        <f>+VLOOKUP(L3880/1,Map!E:G,3,FALSE)</f>
        <v>KY-CENTRAL</v>
      </c>
    </row>
    <row r="3881" spans="1:14" hidden="1">
      <c r="A3881" s="39" t="s">
        <v>95</v>
      </c>
      <c r="B3881" s="39" t="s">
        <v>96</v>
      </c>
      <c r="C3881" s="39" t="s">
        <v>76</v>
      </c>
      <c r="D3881" s="43">
        <v>43010</v>
      </c>
      <c r="E3881" s="39" t="s">
        <v>34</v>
      </c>
      <c r="F3881" s="39" t="s">
        <v>52</v>
      </c>
      <c r="G3881" s="39" t="s">
        <v>275</v>
      </c>
      <c r="H3881" s="39" t="s">
        <v>421</v>
      </c>
      <c r="I3881" s="39" t="s">
        <v>244</v>
      </c>
      <c r="J3881" s="44">
        <v>28</v>
      </c>
      <c r="K3881" s="39" t="s">
        <v>100</v>
      </c>
      <c r="L3881" s="39" t="s">
        <v>64</v>
      </c>
      <c r="M3881" s="39" t="str">
        <f>+VLOOKUP(C3881/1,Map!A:B,2,FALSE)</f>
        <v>Other Revenue - Application/Initiation Fee</v>
      </c>
      <c r="N3881" s="39" t="str">
        <f>+VLOOKUP(L3881/1,Map!E:G,3,FALSE)</f>
        <v>KY-NORTH</v>
      </c>
    </row>
    <row r="3882" spans="1:14" hidden="1">
      <c r="A3882" s="39" t="s">
        <v>95</v>
      </c>
      <c r="B3882" s="39" t="s">
        <v>96</v>
      </c>
      <c r="C3882" s="39" t="s">
        <v>76</v>
      </c>
      <c r="D3882" s="43">
        <v>43010</v>
      </c>
      <c r="E3882" s="39" t="s">
        <v>34</v>
      </c>
      <c r="F3882" s="39" t="s">
        <v>52</v>
      </c>
      <c r="G3882" s="39" t="s">
        <v>275</v>
      </c>
      <c r="H3882" s="39" t="s">
        <v>421</v>
      </c>
      <c r="I3882" s="39" t="s">
        <v>244</v>
      </c>
      <c r="J3882" s="44">
        <v>28</v>
      </c>
      <c r="K3882" s="39" t="s">
        <v>100</v>
      </c>
      <c r="L3882" s="39" t="s">
        <v>58</v>
      </c>
      <c r="M3882" s="39" t="str">
        <f>+VLOOKUP(C3882/1,Map!A:B,2,FALSE)</f>
        <v>Other Revenue - Application/Initiation Fee</v>
      </c>
      <c r="N3882" s="39" t="str">
        <f>+VLOOKUP(L3882/1,Map!E:G,3,FALSE)</f>
        <v>KY-CORPORATE</v>
      </c>
    </row>
    <row r="3883" spans="1:14" hidden="1">
      <c r="A3883" s="39" t="s">
        <v>95</v>
      </c>
      <c r="B3883" s="39" t="s">
        <v>96</v>
      </c>
      <c r="C3883" s="39" t="s">
        <v>76</v>
      </c>
      <c r="D3883" s="43">
        <v>43010</v>
      </c>
      <c r="E3883" s="39" t="s">
        <v>34</v>
      </c>
      <c r="F3883" s="39" t="s">
        <v>52</v>
      </c>
      <c r="G3883" s="39" t="s">
        <v>275</v>
      </c>
      <c r="H3883" s="39" t="s">
        <v>421</v>
      </c>
      <c r="I3883" s="39" t="s">
        <v>244</v>
      </c>
      <c r="J3883" s="44">
        <v>28</v>
      </c>
      <c r="K3883" s="39" t="s">
        <v>100</v>
      </c>
      <c r="L3883" s="39" t="s">
        <v>60</v>
      </c>
      <c r="M3883" s="39" t="str">
        <f>+VLOOKUP(C3883/1,Map!A:B,2,FALSE)</f>
        <v>Other Revenue - Application/Initiation Fee</v>
      </c>
      <c r="N3883" s="39" t="str">
        <f>+VLOOKUP(L3883/1,Map!E:G,3,FALSE)</f>
        <v>KY-CENTRAL</v>
      </c>
    </row>
    <row r="3884" spans="1:14" hidden="1">
      <c r="A3884" s="39" t="s">
        <v>95</v>
      </c>
      <c r="B3884" s="39" t="s">
        <v>96</v>
      </c>
      <c r="C3884" s="39" t="s">
        <v>76</v>
      </c>
      <c r="D3884" s="43">
        <v>43010</v>
      </c>
      <c r="E3884" s="39" t="s">
        <v>34</v>
      </c>
      <c r="F3884" s="39" t="s">
        <v>52</v>
      </c>
      <c r="G3884" s="39" t="s">
        <v>275</v>
      </c>
      <c r="H3884" s="39" t="s">
        <v>3176</v>
      </c>
      <c r="I3884" s="39" t="s">
        <v>99</v>
      </c>
      <c r="J3884" s="44">
        <v>-28</v>
      </c>
      <c r="K3884" s="39" t="s">
        <v>100</v>
      </c>
      <c r="L3884" s="39" t="s">
        <v>64</v>
      </c>
      <c r="M3884" s="39" t="str">
        <f>+VLOOKUP(C3884/1,Map!A:B,2,FALSE)</f>
        <v>Other Revenue - Application/Initiation Fee</v>
      </c>
      <c r="N3884" s="39" t="str">
        <f>+VLOOKUP(L3884/1,Map!E:G,3,FALSE)</f>
        <v>KY-NORTH</v>
      </c>
    </row>
    <row r="3885" spans="1:14" hidden="1">
      <c r="A3885" s="39" t="s">
        <v>95</v>
      </c>
      <c r="B3885" s="39" t="s">
        <v>96</v>
      </c>
      <c r="C3885" s="39" t="s">
        <v>76</v>
      </c>
      <c r="D3885" s="43">
        <v>43010</v>
      </c>
      <c r="E3885" s="39" t="s">
        <v>34</v>
      </c>
      <c r="F3885" s="39" t="s">
        <v>52</v>
      </c>
      <c r="G3885" s="39" t="s">
        <v>275</v>
      </c>
      <c r="H3885" s="39" t="s">
        <v>3176</v>
      </c>
      <c r="I3885" s="39" t="s">
        <v>99</v>
      </c>
      <c r="J3885" s="44">
        <v>-56</v>
      </c>
      <c r="K3885" s="39" t="s">
        <v>100</v>
      </c>
      <c r="L3885" s="39" t="s">
        <v>60</v>
      </c>
      <c r="M3885" s="39" t="str">
        <f>+VLOOKUP(C3885/1,Map!A:B,2,FALSE)</f>
        <v>Other Revenue - Application/Initiation Fee</v>
      </c>
      <c r="N3885" s="39" t="str">
        <f>+VLOOKUP(L3885/1,Map!E:G,3,FALSE)</f>
        <v>KY-CENTRAL</v>
      </c>
    </row>
    <row r="3886" spans="1:14" hidden="1">
      <c r="A3886" s="39" t="s">
        <v>95</v>
      </c>
      <c r="B3886" s="39" t="s">
        <v>96</v>
      </c>
      <c r="C3886" s="39" t="s">
        <v>76</v>
      </c>
      <c r="D3886" s="43">
        <v>43010</v>
      </c>
      <c r="E3886" s="39" t="s">
        <v>34</v>
      </c>
      <c r="F3886" s="39" t="s">
        <v>52</v>
      </c>
      <c r="G3886" s="39" t="s">
        <v>275</v>
      </c>
      <c r="H3886" s="39" t="s">
        <v>3176</v>
      </c>
      <c r="I3886" s="39" t="s">
        <v>99</v>
      </c>
      <c r="J3886" s="44">
        <v>-28</v>
      </c>
      <c r="K3886" s="39" t="s">
        <v>100</v>
      </c>
      <c r="L3886" s="39" t="s">
        <v>64</v>
      </c>
      <c r="M3886" s="39" t="str">
        <f>+VLOOKUP(C3886/1,Map!A:B,2,FALSE)</f>
        <v>Other Revenue - Application/Initiation Fee</v>
      </c>
      <c r="N3886" s="39" t="str">
        <f>+VLOOKUP(L3886/1,Map!E:G,3,FALSE)</f>
        <v>KY-NORTH</v>
      </c>
    </row>
    <row r="3887" spans="1:14" hidden="1">
      <c r="A3887" s="39" t="s">
        <v>95</v>
      </c>
      <c r="B3887" s="39" t="s">
        <v>96</v>
      </c>
      <c r="C3887" s="39" t="s">
        <v>76</v>
      </c>
      <c r="D3887" s="43">
        <v>43010</v>
      </c>
      <c r="E3887" s="39" t="s">
        <v>34</v>
      </c>
      <c r="F3887" s="39" t="s">
        <v>52</v>
      </c>
      <c r="G3887" s="39" t="s">
        <v>275</v>
      </c>
      <c r="H3887" s="39" t="s">
        <v>3176</v>
      </c>
      <c r="I3887" s="39" t="s">
        <v>99</v>
      </c>
      <c r="J3887" s="44">
        <v>-28</v>
      </c>
      <c r="K3887" s="39" t="s">
        <v>100</v>
      </c>
      <c r="L3887" s="39" t="s">
        <v>60</v>
      </c>
      <c r="M3887" s="39" t="str">
        <f>+VLOOKUP(C3887/1,Map!A:B,2,FALSE)</f>
        <v>Other Revenue - Application/Initiation Fee</v>
      </c>
      <c r="N3887" s="39" t="str">
        <f>+VLOOKUP(L3887/1,Map!E:G,3,FALSE)</f>
        <v>KY-CENTRAL</v>
      </c>
    </row>
    <row r="3888" spans="1:14" hidden="1">
      <c r="A3888" s="39" t="s">
        <v>95</v>
      </c>
      <c r="B3888" s="39" t="s">
        <v>96</v>
      </c>
      <c r="C3888" s="39" t="s">
        <v>76</v>
      </c>
      <c r="D3888" s="43">
        <v>43010</v>
      </c>
      <c r="E3888" s="39" t="s">
        <v>34</v>
      </c>
      <c r="F3888" s="39" t="s">
        <v>52</v>
      </c>
      <c r="G3888" s="39" t="s">
        <v>275</v>
      </c>
      <c r="H3888" s="39" t="s">
        <v>3176</v>
      </c>
      <c r="I3888" s="39" t="s">
        <v>99</v>
      </c>
      <c r="J3888" s="44">
        <v>-56</v>
      </c>
      <c r="K3888" s="39" t="s">
        <v>100</v>
      </c>
      <c r="L3888" s="39" t="s">
        <v>60</v>
      </c>
      <c r="M3888" s="39" t="str">
        <f>+VLOOKUP(C3888/1,Map!A:B,2,FALSE)</f>
        <v>Other Revenue - Application/Initiation Fee</v>
      </c>
      <c r="N3888" s="39" t="str">
        <f>+VLOOKUP(L3888/1,Map!E:G,3,FALSE)</f>
        <v>KY-CENTRAL</v>
      </c>
    </row>
    <row r="3889" spans="1:14" hidden="1">
      <c r="A3889" s="39" t="s">
        <v>95</v>
      </c>
      <c r="B3889" s="39" t="s">
        <v>96</v>
      </c>
      <c r="C3889" s="39" t="s">
        <v>76</v>
      </c>
      <c r="D3889" s="43">
        <v>43010</v>
      </c>
      <c r="E3889" s="39" t="s">
        <v>34</v>
      </c>
      <c r="F3889" s="39" t="s">
        <v>52</v>
      </c>
      <c r="G3889" s="39" t="s">
        <v>275</v>
      </c>
      <c r="H3889" s="39" t="s">
        <v>3176</v>
      </c>
      <c r="I3889" s="39" t="s">
        <v>99</v>
      </c>
      <c r="J3889" s="44">
        <v>-4237.8100000000004</v>
      </c>
      <c r="K3889" s="39" t="s">
        <v>100</v>
      </c>
      <c r="L3889" s="39" t="s">
        <v>60</v>
      </c>
      <c r="M3889" s="39" t="str">
        <f>+VLOOKUP(C3889/1,Map!A:B,2,FALSE)</f>
        <v>Other Revenue - Application/Initiation Fee</v>
      </c>
      <c r="N3889" s="39" t="str">
        <f>+VLOOKUP(L3889/1,Map!E:G,3,FALSE)</f>
        <v>KY-CENTRAL</v>
      </c>
    </row>
    <row r="3890" spans="1:14" hidden="1">
      <c r="A3890" s="39" t="s">
        <v>95</v>
      </c>
      <c r="B3890" s="39" t="s">
        <v>96</v>
      </c>
      <c r="C3890" s="39" t="s">
        <v>76</v>
      </c>
      <c r="D3890" s="43">
        <v>43010</v>
      </c>
      <c r="E3890" s="39" t="s">
        <v>34</v>
      </c>
      <c r="F3890" s="39" t="s">
        <v>52</v>
      </c>
      <c r="G3890" s="39" t="s">
        <v>275</v>
      </c>
      <c r="H3890" s="39" t="s">
        <v>3176</v>
      </c>
      <c r="I3890" s="39" t="s">
        <v>99</v>
      </c>
      <c r="J3890" s="44">
        <v>-140</v>
      </c>
      <c r="K3890" s="39" t="s">
        <v>100</v>
      </c>
      <c r="L3890" s="39" t="s">
        <v>64</v>
      </c>
      <c r="M3890" s="39" t="str">
        <f>+VLOOKUP(C3890/1,Map!A:B,2,FALSE)</f>
        <v>Other Revenue - Application/Initiation Fee</v>
      </c>
      <c r="N3890" s="39" t="str">
        <f>+VLOOKUP(L3890/1,Map!E:G,3,FALSE)</f>
        <v>KY-NORTH</v>
      </c>
    </row>
    <row r="3891" spans="1:14" hidden="1">
      <c r="A3891" s="39" t="s">
        <v>95</v>
      </c>
      <c r="B3891" s="39" t="s">
        <v>96</v>
      </c>
      <c r="C3891" s="39" t="s">
        <v>76</v>
      </c>
      <c r="D3891" s="43">
        <v>43011</v>
      </c>
      <c r="E3891" s="39" t="s">
        <v>34</v>
      </c>
      <c r="F3891" s="39" t="s">
        <v>52</v>
      </c>
      <c r="G3891" s="39" t="s">
        <v>275</v>
      </c>
      <c r="H3891" s="39" t="s">
        <v>422</v>
      </c>
      <c r="I3891" s="39" t="s">
        <v>244</v>
      </c>
      <c r="J3891" s="44">
        <v>28</v>
      </c>
      <c r="K3891" s="39" t="s">
        <v>100</v>
      </c>
      <c r="L3891" s="39" t="s">
        <v>60</v>
      </c>
      <c r="M3891" s="39" t="str">
        <f>+VLOOKUP(C3891/1,Map!A:B,2,FALSE)</f>
        <v>Other Revenue - Application/Initiation Fee</v>
      </c>
      <c r="N3891" s="39" t="str">
        <f>+VLOOKUP(L3891/1,Map!E:G,3,FALSE)</f>
        <v>KY-CENTRAL</v>
      </c>
    </row>
    <row r="3892" spans="1:14" hidden="1">
      <c r="A3892" s="39" t="s">
        <v>95</v>
      </c>
      <c r="B3892" s="39" t="s">
        <v>96</v>
      </c>
      <c r="C3892" s="39" t="s">
        <v>76</v>
      </c>
      <c r="D3892" s="43">
        <v>43012</v>
      </c>
      <c r="E3892" s="39" t="s">
        <v>34</v>
      </c>
      <c r="F3892" s="39" t="s">
        <v>52</v>
      </c>
      <c r="G3892" s="39" t="s">
        <v>275</v>
      </c>
      <c r="H3892" s="39" t="s">
        <v>3177</v>
      </c>
      <c r="I3892" s="39" t="s">
        <v>99</v>
      </c>
      <c r="J3892" s="44">
        <v>-560</v>
      </c>
      <c r="K3892" s="39" t="s">
        <v>100</v>
      </c>
      <c r="L3892" s="39" t="s">
        <v>60</v>
      </c>
      <c r="M3892" s="39" t="str">
        <f>+VLOOKUP(C3892/1,Map!A:B,2,FALSE)</f>
        <v>Other Revenue - Application/Initiation Fee</v>
      </c>
      <c r="N3892" s="39" t="str">
        <f>+VLOOKUP(L3892/1,Map!E:G,3,FALSE)</f>
        <v>KY-CENTRAL</v>
      </c>
    </row>
    <row r="3893" spans="1:14" hidden="1">
      <c r="A3893" s="39" t="s">
        <v>95</v>
      </c>
      <c r="B3893" s="39" t="s">
        <v>96</v>
      </c>
      <c r="C3893" s="39" t="s">
        <v>76</v>
      </c>
      <c r="D3893" s="43">
        <v>43012</v>
      </c>
      <c r="E3893" s="39" t="s">
        <v>34</v>
      </c>
      <c r="F3893" s="39" t="s">
        <v>52</v>
      </c>
      <c r="G3893" s="39" t="s">
        <v>275</v>
      </c>
      <c r="H3893" s="39" t="s">
        <v>3178</v>
      </c>
      <c r="I3893" s="39" t="s">
        <v>99</v>
      </c>
      <c r="J3893" s="44">
        <v>-28</v>
      </c>
      <c r="K3893" s="39" t="s">
        <v>100</v>
      </c>
      <c r="L3893" s="39" t="s">
        <v>60</v>
      </c>
      <c r="M3893" s="39" t="str">
        <f>+VLOOKUP(C3893/1,Map!A:B,2,FALSE)</f>
        <v>Other Revenue - Application/Initiation Fee</v>
      </c>
      <c r="N3893" s="39" t="str">
        <f>+VLOOKUP(L3893/1,Map!E:G,3,FALSE)</f>
        <v>KY-CENTRAL</v>
      </c>
    </row>
    <row r="3894" spans="1:14" hidden="1">
      <c r="A3894" s="39" t="s">
        <v>95</v>
      </c>
      <c r="B3894" s="39" t="s">
        <v>96</v>
      </c>
      <c r="C3894" s="39" t="s">
        <v>76</v>
      </c>
      <c r="D3894" s="43">
        <v>43012</v>
      </c>
      <c r="E3894" s="39" t="s">
        <v>34</v>
      </c>
      <c r="F3894" s="39" t="s">
        <v>52</v>
      </c>
      <c r="G3894" s="39" t="s">
        <v>275</v>
      </c>
      <c r="H3894" s="39" t="s">
        <v>3178</v>
      </c>
      <c r="I3894" s="39" t="s">
        <v>99</v>
      </c>
      <c r="J3894" s="44">
        <v>-28</v>
      </c>
      <c r="K3894" s="39" t="s">
        <v>100</v>
      </c>
      <c r="L3894" s="39" t="s">
        <v>60</v>
      </c>
      <c r="M3894" s="39" t="str">
        <f>+VLOOKUP(C3894/1,Map!A:B,2,FALSE)</f>
        <v>Other Revenue - Application/Initiation Fee</v>
      </c>
      <c r="N3894" s="39" t="str">
        <f>+VLOOKUP(L3894/1,Map!E:G,3,FALSE)</f>
        <v>KY-CENTRAL</v>
      </c>
    </row>
    <row r="3895" spans="1:14" hidden="1">
      <c r="A3895" s="39" t="s">
        <v>95</v>
      </c>
      <c r="B3895" s="39" t="s">
        <v>96</v>
      </c>
      <c r="C3895" s="39" t="s">
        <v>76</v>
      </c>
      <c r="D3895" s="43">
        <v>43012</v>
      </c>
      <c r="E3895" s="39" t="s">
        <v>34</v>
      </c>
      <c r="F3895" s="39" t="s">
        <v>52</v>
      </c>
      <c r="G3895" s="39" t="s">
        <v>275</v>
      </c>
      <c r="H3895" s="39" t="s">
        <v>3178</v>
      </c>
      <c r="I3895" s="39" t="s">
        <v>99</v>
      </c>
      <c r="J3895" s="44">
        <v>-112</v>
      </c>
      <c r="K3895" s="39" t="s">
        <v>100</v>
      </c>
      <c r="L3895" s="39" t="s">
        <v>60</v>
      </c>
      <c r="M3895" s="39" t="str">
        <f>+VLOOKUP(C3895/1,Map!A:B,2,FALSE)</f>
        <v>Other Revenue - Application/Initiation Fee</v>
      </c>
      <c r="N3895" s="39" t="str">
        <f>+VLOOKUP(L3895/1,Map!E:G,3,FALSE)</f>
        <v>KY-CENTRAL</v>
      </c>
    </row>
    <row r="3896" spans="1:14" hidden="1">
      <c r="A3896" s="39" t="s">
        <v>95</v>
      </c>
      <c r="B3896" s="39" t="s">
        <v>96</v>
      </c>
      <c r="C3896" s="39" t="s">
        <v>76</v>
      </c>
      <c r="D3896" s="43">
        <v>43012</v>
      </c>
      <c r="E3896" s="39" t="s">
        <v>34</v>
      </c>
      <c r="F3896" s="39" t="s">
        <v>52</v>
      </c>
      <c r="G3896" s="39" t="s">
        <v>275</v>
      </c>
      <c r="H3896" s="39" t="s">
        <v>3178</v>
      </c>
      <c r="I3896" s="39" t="s">
        <v>99</v>
      </c>
      <c r="J3896" s="44">
        <v>-28</v>
      </c>
      <c r="K3896" s="39" t="s">
        <v>100</v>
      </c>
      <c r="L3896" s="39" t="s">
        <v>60</v>
      </c>
      <c r="M3896" s="39" t="str">
        <f>+VLOOKUP(C3896/1,Map!A:B,2,FALSE)</f>
        <v>Other Revenue - Application/Initiation Fee</v>
      </c>
      <c r="N3896" s="39" t="str">
        <f>+VLOOKUP(L3896/1,Map!E:G,3,FALSE)</f>
        <v>KY-CENTRAL</v>
      </c>
    </row>
    <row r="3897" spans="1:14" hidden="1">
      <c r="A3897" s="39" t="s">
        <v>95</v>
      </c>
      <c r="B3897" s="39" t="s">
        <v>96</v>
      </c>
      <c r="C3897" s="39" t="s">
        <v>76</v>
      </c>
      <c r="D3897" s="43">
        <v>43012</v>
      </c>
      <c r="E3897" s="39" t="s">
        <v>34</v>
      </c>
      <c r="F3897" s="39" t="s">
        <v>52</v>
      </c>
      <c r="G3897" s="39" t="s">
        <v>275</v>
      </c>
      <c r="H3897" s="39" t="s">
        <v>3178</v>
      </c>
      <c r="I3897" s="39" t="s">
        <v>99</v>
      </c>
      <c r="J3897" s="44">
        <v>-2240</v>
      </c>
      <c r="K3897" s="39" t="s">
        <v>100</v>
      </c>
      <c r="L3897" s="39" t="s">
        <v>60</v>
      </c>
      <c r="M3897" s="39" t="str">
        <f>+VLOOKUP(C3897/1,Map!A:B,2,FALSE)</f>
        <v>Other Revenue - Application/Initiation Fee</v>
      </c>
      <c r="N3897" s="39" t="str">
        <f>+VLOOKUP(L3897/1,Map!E:G,3,FALSE)</f>
        <v>KY-CENTRAL</v>
      </c>
    </row>
    <row r="3898" spans="1:14" hidden="1">
      <c r="A3898" s="39" t="s">
        <v>95</v>
      </c>
      <c r="B3898" s="39" t="s">
        <v>96</v>
      </c>
      <c r="C3898" s="39" t="s">
        <v>76</v>
      </c>
      <c r="D3898" s="43">
        <v>43012</v>
      </c>
      <c r="E3898" s="39" t="s">
        <v>34</v>
      </c>
      <c r="F3898" s="39" t="s">
        <v>52</v>
      </c>
      <c r="G3898" s="39" t="s">
        <v>275</v>
      </c>
      <c r="H3898" s="39" t="s">
        <v>3178</v>
      </c>
      <c r="I3898" s="39" t="s">
        <v>99</v>
      </c>
      <c r="J3898" s="44">
        <v>-140</v>
      </c>
      <c r="K3898" s="39" t="s">
        <v>100</v>
      </c>
      <c r="L3898" s="39" t="s">
        <v>60</v>
      </c>
      <c r="M3898" s="39" t="str">
        <f>+VLOOKUP(C3898/1,Map!A:B,2,FALSE)</f>
        <v>Other Revenue - Application/Initiation Fee</v>
      </c>
      <c r="N3898" s="39" t="str">
        <f>+VLOOKUP(L3898/1,Map!E:G,3,FALSE)</f>
        <v>KY-CENTRAL</v>
      </c>
    </row>
    <row r="3899" spans="1:14" hidden="1">
      <c r="A3899" s="39" t="s">
        <v>95</v>
      </c>
      <c r="B3899" s="39" t="s">
        <v>96</v>
      </c>
      <c r="C3899" s="39" t="s">
        <v>76</v>
      </c>
      <c r="D3899" s="43">
        <v>43013</v>
      </c>
      <c r="E3899" s="39" t="s">
        <v>34</v>
      </c>
      <c r="F3899" s="39" t="s">
        <v>52</v>
      </c>
      <c r="G3899" s="39" t="s">
        <v>275</v>
      </c>
      <c r="H3899" s="39" t="s">
        <v>3179</v>
      </c>
      <c r="I3899" s="39" t="s">
        <v>99</v>
      </c>
      <c r="J3899" s="44">
        <v>-28</v>
      </c>
      <c r="K3899" s="39" t="s">
        <v>100</v>
      </c>
      <c r="L3899" s="39" t="s">
        <v>60</v>
      </c>
      <c r="M3899" s="39" t="str">
        <f>+VLOOKUP(C3899/1,Map!A:B,2,FALSE)</f>
        <v>Other Revenue - Application/Initiation Fee</v>
      </c>
      <c r="N3899" s="39" t="str">
        <f>+VLOOKUP(L3899/1,Map!E:G,3,FALSE)</f>
        <v>KY-CENTRAL</v>
      </c>
    </row>
    <row r="3900" spans="1:14" hidden="1">
      <c r="A3900" s="39" t="s">
        <v>95</v>
      </c>
      <c r="B3900" s="39" t="s">
        <v>96</v>
      </c>
      <c r="C3900" s="39" t="s">
        <v>76</v>
      </c>
      <c r="D3900" s="43">
        <v>43013</v>
      </c>
      <c r="E3900" s="39" t="s">
        <v>34</v>
      </c>
      <c r="F3900" s="39" t="s">
        <v>52</v>
      </c>
      <c r="G3900" s="39" t="s">
        <v>275</v>
      </c>
      <c r="H3900" s="39" t="s">
        <v>436</v>
      </c>
      <c r="I3900" s="39" t="s">
        <v>244</v>
      </c>
      <c r="J3900" s="44">
        <v>28</v>
      </c>
      <c r="K3900" s="39" t="s">
        <v>100</v>
      </c>
      <c r="L3900" s="39" t="s">
        <v>60</v>
      </c>
      <c r="M3900" s="39" t="str">
        <f>+VLOOKUP(C3900/1,Map!A:B,2,FALSE)</f>
        <v>Other Revenue - Application/Initiation Fee</v>
      </c>
      <c r="N3900" s="39" t="str">
        <f>+VLOOKUP(L3900/1,Map!E:G,3,FALSE)</f>
        <v>KY-CENTRAL</v>
      </c>
    </row>
    <row r="3901" spans="1:14" hidden="1">
      <c r="A3901" s="39" t="s">
        <v>95</v>
      </c>
      <c r="B3901" s="39" t="s">
        <v>96</v>
      </c>
      <c r="C3901" s="39" t="s">
        <v>76</v>
      </c>
      <c r="D3901" s="43">
        <v>43013</v>
      </c>
      <c r="E3901" s="39" t="s">
        <v>34</v>
      </c>
      <c r="F3901" s="39" t="s">
        <v>52</v>
      </c>
      <c r="G3901" s="39" t="s">
        <v>275</v>
      </c>
      <c r="H3901" s="39" t="s">
        <v>436</v>
      </c>
      <c r="I3901" s="39" t="s">
        <v>244</v>
      </c>
      <c r="J3901" s="44">
        <v>28</v>
      </c>
      <c r="K3901" s="39" t="s">
        <v>100</v>
      </c>
      <c r="L3901" s="39" t="s">
        <v>60</v>
      </c>
      <c r="M3901" s="39" t="str">
        <f>+VLOOKUP(C3901/1,Map!A:B,2,FALSE)</f>
        <v>Other Revenue - Application/Initiation Fee</v>
      </c>
      <c r="N3901" s="39" t="str">
        <f>+VLOOKUP(L3901/1,Map!E:G,3,FALSE)</f>
        <v>KY-CENTRAL</v>
      </c>
    </row>
    <row r="3902" spans="1:14" hidden="1">
      <c r="A3902" s="39" t="s">
        <v>95</v>
      </c>
      <c r="B3902" s="39" t="s">
        <v>96</v>
      </c>
      <c r="C3902" s="39" t="s">
        <v>76</v>
      </c>
      <c r="D3902" s="43">
        <v>43013</v>
      </c>
      <c r="E3902" s="39" t="s">
        <v>34</v>
      </c>
      <c r="F3902" s="39" t="s">
        <v>52</v>
      </c>
      <c r="G3902" s="39" t="s">
        <v>275</v>
      </c>
      <c r="H3902" s="39" t="s">
        <v>436</v>
      </c>
      <c r="I3902" s="39" t="s">
        <v>244</v>
      </c>
      <c r="J3902" s="44">
        <v>28</v>
      </c>
      <c r="K3902" s="39" t="s">
        <v>100</v>
      </c>
      <c r="L3902" s="39" t="s">
        <v>64</v>
      </c>
      <c r="M3902" s="39" t="str">
        <f>+VLOOKUP(C3902/1,Map!A:B,2,FALSE)</f>
        <v>Other Revenue - Application/Initiation Fee</v>
      </c>
      <c r="N3902" s="39" t="str">
        <f>+VLOOKUP(L3902/1,Map!E:G,3,FALSE)</f>
        <v>KY-NORTH</v>
      </c>
    </row>
    <row r="3903" spans="1:14" hidden="1">
      <c r="A3903" s="39" t="s">
        <v>95</v>
      </c>
      <c r="B3903" s="39" t="s">
        <v>96</v>
      </c>
      <c r="C3903" s="39" t="s">
        <v>76</v>
      </c>
      <c r="D3903" s="43">
        <v>43013</v>
      </c>
      <c r="E3903" s="39" t="s">
        <v>34</v>
      </c>
      <c r="F3903" s="39" t="s">
        <v>52</v>
      </c>
      <c r="G3903" s="39" t="s">
        <v>275</v>
      </c>
      <c r="H3903" s="39" t="s">
        <v>436</v>
      </c>
      <c r="I3903" s="39" t="s">
        <v>244</v>
      </c>
      <c r="J3903" s="44">
        <v>28</v>
      </c>
      <c r="K3903" s="39" t="s">
        <v>100</v>
      </c>
      <c r="L3903" s="39" t="s">
        <v>60</v>
      </c>
      <c r="M3903" s="39" t="str">
        <f>+VLOOKUP(C3903/1,Map!A:B,2,FALSE)</f>
        <v>Other Revenue - Application/Initiation Fee</v>
      </c>
      <c r="N3903" s="39" t="str">
        <f>+VLOOKUP(L3903/1,Map!E:G,3,FALSE)</f>
        <v>KY-CENTRAL</v>
      </c>
    </row>
    <row r="3904" spans="1:14" hidden="1">
      <c r="A3904" s="39" t="s">
        <v>95</v>
      </c>
      <c r="B3904" s="39" t="s">
        <v>96</v>
      </c>
      <c r="C3904" s="39" t="s">
        <v>76</v>
      </c>
      <c r="D3904" s="43">
        <v>43013</v>
      </c>
      <c r="E3904" s="39" t="s">
        <v>34</v>
      </c>
      <c r="F3904" s="39" t="s">
        <v>52</v>
      </c>
      <c r="G3904" s="39" t="s">
        <v>275</v>
      </c>
      <c r="H3904" s="39" t="s">
        <v>436</v>
      </c>
      <c r="I3904" s="39" t="s">
        <v>244</v>
      </c>
      <c r="J3904" s="44">
        <v>28</v>
      </c>
      <c r="K3904" s="39" t="s">
        <v>100</v>
      </c>
      <c r="L3904" s="39" t="s">
        <v>60</v>
      </c>
      <c r="M3904" s="39" t="str">
        <f>+VLOOKUP(C3904/1,Map!A:B,2,FALSE)</f>
        <v>Other Revenue - Application/Initiation Fee</v>
      </c>
      <c r="N3904" s="39" t="str">
        <f>+VLOOKUP(L3904/1,Map!E:G,3,FALSE)</f>
        <v>KY-CENTRAL</v>
      </c>
    </row>
    <row r="3905" spans="1:14" hidden="1">
      <c r="A3905" s="39" t="s">
        <v>95</v>
      </c>
      <c r="B3905" s="39" t="s">
        <v>96</v>
      </c>
      <c r="C3905" s="39" t="s">
        <v>76</v>
      </c>
      <c r="D3905" s="43">
        <v>43013</v>
      </c>
      <c r="E3905" s="39" t="s">
        <v>34</v>
      </c>
      <c r="F3905" s="39" t="s">
        <v>52</v>
      </c>
      <c r="G3905" s="39" t="s">
        <v>275</v>
      </c>
      <c r="H3905" s="39" t="s">
        <v>3180</v>
      </c>
      <c r="I3905" s="39" t="s">
        <v>99</v>
      </c>
      <c r="J3905" s="44">
        <v>-2072</v>
      </c>
      <c r="K3905" s="39" t="s">
        <v>100</v>
      </c>
      <c r="L3905" s="39" t="s">
        <v>60</v>
      </c>
      <c r="M3905" s="39" t="str">
        <f>+VLOOKUP(C3905/1,Map!A:B,2,FALSE)</f>
        <v>Other Revenue - Application/Initiation Fee</v>
      </c>
      <c r="N3905" s="39" t="str">
        <f>+VLOOKUP(L3905/1,Map!E:G,3,FALSE)</f>
        <v>KY-CENTRAL</v>
      </c>
    </row>
    <row r="3906" spans="1:14" hidden="1">
      <c r="A3906" s="39" t="s">
        <v>95</v>
      </c>
      <c r="B3906" s="39" t="s">
        <v>96</v>
      </c>
      <c r="C3906" s="39" t="s">
        <v>76</v>
      </c>
      <c r="D3906" s="43">
        <v>43013</v>
      </c>
      <c r="E3906" s="39" t="s">
        <v>34</v>
      </c>
      <c r="F3906" s="39" t="s">
        <v>52</v>
      </c>
      <c r="G3906" s="39" t="s">
        <v>275</v>
      </c>
      <c r="H3906" s="39" t="s">
        <v>3180</v>
      </c>
      <c r="I3906" s="39" t="s">
        <v>99</v>
      </c>
      <c r="J3906" s="44">
        <v>-28</v>
      </c>
      <c r="K3906" s="39" t="s">
        <v>100</v>
      </c>
      <c r="L3906" s="39" t="s">
        <v>58</v>
      </c>
      <c r="M3906" s="39" t="str">
        <f>+VLOOKUP(C3906/1,Map!A:B,2,FALSE)</f>
        <v>Other Revenue - Application/Initiation Fee</v>
      </c>
      <c r="N3906" s="39" t="str">
        <f>+VLOOKUP(L3906/1,Map!E:G,3,FALSE)</f>
        <v>KY-CORPORATE</v>
      </c>
    </row>
    <row r="3907" spans="1:14" hidden="1">
      <c r="A3907" s="39" t="s">
        <v>95</v>
      </c>
      <c r="B3907" s="39" t="s">
        <v>96</v>
      </c>
      <c r="C3907" s="39" t="s">
        <v>76</v>
      </c>
      <c r="D3907" s="43">
        <v>43013</v>
      </c>
      <c r="E3907" s="39" t="s">
        <v>34</v>
      </c>
      <c r="F3907" s="39" t="s">
        <v>52</v>
      </c>
      <c r="G3907" s="39" t="s">
        <v>275</v>
      </c>
      <c r="H3907" s="39" t="s">
        <v>3180</v>
      </c>
      <c r="I3907" s="39" t="s">
        <v>99</v>
      </c>
      <c r="J3907" s="44">
        <v>-112</v>
      </c>
      <c r="K3907" s="39" t="s">
        <v>100</v>
      </c>
      <c r="L3907" s="39" t="s">
        <v>64</v>
      </c>
      <c r="M3907" s="39" t="str">
        <f>+VLOOKUP(C3907/1,Map!A:B,2,FALSE)</f>
        <v>Other Revenue - Application/Initiation Fee</v>
      </c>
      <c r="N3907" s="39" t="str">
        <f>+VLOOKUP(L3907/1,Map!E:G,3,FALSE)</f>
        <v>KY-NORTH</v>
      </c>
    </row>
    <row r="3908" spans="1:14" hidden="1">
      <c r="A3908" s="39" t="s">
        <v>95</v>
      </c>
      <c r="B3908" s="39" t="s">
        <v>96</v>
      </c>
      <c r="C3908" s="39" t="s">
        <v>76</v>
      </c>
      <c r="D3908" s="43">
        <v>43014</v>
      </c>
      <c r="E3908" s="39" t="s">
        <v>34</v>
      </c>
      <c r="F3908" s="39" t="s">
        <v>52</v>
      </c>
      <c r="G3908" s="39" t="s">
        <v>275</v>
      </c>
      <c r="H3908" s="39" t="s">
        <v>441</v>
      </c>
      <c r="I3908" s="39" t="s">
        <v>244</v>
      </c>
      <c r="J3908" s="44">
        <v>28</v>
      </c>
      <c r="K3908" s="39" t="s">
        <v>100</v>
      </c>
      <c r="L3908" s="39" t="s">
        <v>60</v>
      </c>
      <c r="M3908" s="39" t="str">
        <f>+VLOOKUP(C3908/1,Map!A:B,2,FALSE)</f>
        <v>Other Revenue - Application/Initiation Fee</v>
      </c>
      <c r="N3908" s="39" t="str">
        <f>+VLOOKUP(L3908/1,Map!E:G,3,FALSE)</f>
        <v>KY-CENTRAL</v>
      </c>
    </row>
    <row r="3909" spans="1:14" hidden="1">
      <c r="A3909" s="39" t="s">
        <v>95</v>
      </c>
      <c r="B3909" s="39" t="s">
        <v>96</v>
      </c>
      <c r="C3909" s="39" t="s">
        <v>76</v>
      </c>
      <c r="D3909" s="43">
        <v>43014</v>
      </c>
      <c r="E3909" s="39" t="s">
        <v>34</v>
      </c>
      <c r="F3909" s="39" t="s">
        <v>52</v>
      </c>
      <c r="G3909" s="39" t="s">
        <v>275</v>
      </c>
      <c r="H3909" s="39" t="s">
        <v>3181</v>
      </c>
      <c r="I3909" s="39" t="s">
        <v>99</v>
      </c>
      <c r="J3909" s="44">
        <v>-84</v>
      </c>
      <c r="K3909" s="39" t="s">
        <v>100</v>
      </c>
      <c r="L3909" s="39" t="s">
        <v>58</v>
      </c>
      <c r="M3909" s="39" t="str">
        <f>+VLOOKUP(C3909/1,Map!A:B,2,FALSE)</f>
        <v>Other Revenue - Application/Initiation Fee</v>
      </c>
      <c r="N3909" s="39" t="str">
        <f>+VLOOKUP(L3909/1,Map!E:G,3,FALSE)</f>
        <v>KY-CORPORATE</v>
      </c>
    </row>
    <row r="3910" spans="1:14" hidden="1">
      <c r="A3910" s="39" t="s">
        <v>95</v>
      </c>
      <c r="B3910" s="39" t="s">
        <v>96</v>
      </c>
      <c r="C3910" s="39" t="s">
        <v>76</v>
      </c>
      <c r="D3910" s="43">
        <v>43014</v>
      </c>
      <c r="E3910" s="39" t="s">
        <v>34</v>
      </c>
      <c r="F3910" s="39" t="s">
        <v>52</v>
      </c>
      <c r="G3910" s="39" t="s">
        <v>275</v>
      </c>
      <c r="H3910" s="39" t="s">
        <v>3181</v>
      </c>
      <c r="I3910" s="39" t="s">
        <v>99</v>
      </c>
      <c r="J3910" s="44">
        <v>-56</v>
      </c>
      <c r="K3910" s="39" t="s">
        <v>100</v>
      </c>
      <c r="L3910" s="39" t="s">
        <v>60</v>
      </c>
      <c r="M3910" s="39" t="str">
        <f>+VLOOKUP(C3910/1,Map!A:B,2,FALSE)</f>
        <v>Other Revenue - Application/Initiation Fee</v>
      </c>
      <c r="N3910" s="39" t="str">
        <f>+VLOOKUP(L3910/1,Map!E:G,3,FALSE)</f>
        <v>KY-CENTRAL</v>
      </c>
    </row>
    <row r="3911" spans="1:14" hidden="1">
      <c r="A3911" s="39" t="s">
        <v>95</v>
      </c>
      <c r="B3911" s="39" t="s">
        <v>96</v>
      </c>
      <c r="C3911" s="39" t="s">
        <v>76</v>
      </c>
      <c r="D3911" s="43">
        <v>43014</v>
      </c>
      <c r="E3911" s="39" t="s">
        <v>34</v>
      </c>
      <c r="F3911" s="39" t="s">
        <v>52</v>
      </c>
      <c r="G3911" s="39" t="s">
        <v>275</v>
      </c>
      <c r="H3911" s="39" t="s">
        <v>3181</v>
      </c>
      <c r="I3911" s="39" t="s">
        <v>99</v>
      </c>
      <c r="J3911" s="44">
        <v>-28</v>
      </c>
      <c r="K3911" s="39" t="s">
        <v>100</v>
      </c>
      <c r="L3911" s="39" t="s">
        <v>60</v>
      </c>
      <c r="M3911" s="39" t="str">
        <f>+VLOOKUP(C3911/1,Map!A:B,2,FALSE)</f>
        <v>Other Revenue - Application/Initiation Fee</v>
      </c>
      <c r="N3911" s="39" t="str">
        <f>+VLOOKUP(L3911/1,Map!E:G,3,FALSE)</f>
        <v>KY-CENTRAL</v>
      </c>
    </row>
    <row r="3912" spans="1:14" hidden="1">
      <c r="A3912" s="39" t="s">
        <v>95</v>
      </c>
      <c r="B3912" s="39" t="s">
        <v>96</v>
      </c>
      <c r="C3912" s="39" t="s">
        <v>76</v>
      </c>
      <c r="D3912" s="43">
        <v>43014</v>
      </c>
      <c r="E3912" s="39" t="s">
        <v>34</v>
      </c>
      <c r="F3912" s="39" t="s">
        <v>52</v>
      </c>
      <c r="G3912" s="39" t="s">
        <v>275</v>
      </c>
      <c r="H3912" s="39" t="s">
        <v>3181</v>
      </c>
      <c r="I3912" s="39" t="s">
        <v>99</v>
      </c>
      <c r="J3912" s="44">
        <v>-28</v>
      </c>
      <c r="K3912" s="39" t="s">
        <v>100</v>
      </c>
      <c r="L3912" s="39" t="s">
        <v>60</v>
      </c>
      <c r="M3912" s="39" t="str">
        <f>+VLOOKUP(C3912/1,Map!A:B,2,FALSE)</f>
        <v>Other Revenue - Application/Initiation Fee</v>
      </c>
      <c r="N3912" s="39" t="str">
        <f>+VLOOKUP(L3912/1,Map!E:G,3,FALSE)</f>
        <v>KY-CENTRAL</v>
      </c>
    </row>
    <row r="3913" spans="1:14" hidden="1">
      <c r="A3913" s="39" t="s">
        <v>95</v>
      </c>
      <c r="B3913" s="39" t="s">
        <v>96</v>
      </c>
      <c r="C3913" s="39" t="s">
        <v>76</v>
      </c>
      <c r="D3913" s="43">
        <v>43014</v>
      </c>
      <c r="E3913" s="39" t="s">
        <v>34</v>
      </c>
      <c r="F3913" s="39" t="s">
        <v>52</v>
      </c>
      <c r="G3913" s="39" t="s">
        <v>275</v>
      </c>
      <c r="H3913" s="39" t="s">
        <v>3181</v>
      </c>
      <c r="I3913" s="39" t="s">
        <v>99</v>
      </c>
      <c r="J3913" s="44">
        <v>-3752</v>
      </c>
      <c r="K3913" s="39" t="s">
        <v>100</v>
      </c>
      <c r="L3913" s="39" t="s">
        <v>60</v>
      </c>
      <c r="M3913" s="39" t="str">
        <f>+VLOOKUP(C3913/1,Map!A:B,2,FALSE)</f>
        <v>Other Revenue - Application/Initiation Fee</v>
      </c>
      <c r="N3913" s="39" t="str">
        <f>+VLOOKUP(L3913/1,Map!E:G,3,FALSE)</f>
        <v>KY-CENTRAL</v>
      </c>
    </row>
    <row r="3914" spans="1:14" hidden="1">
      <c r="A3914" s="39" t="s">
        <v>95</v>
      </c>
      <c r="B3914" s="39" t="s">
        <v>96</v>
      </c>
      <c r="C3914" s="39" t="s">
        <v>76</v>
      </c>
      <c r="D3914" s="43">
        <v>43014</v>
      </c>
      <c r="E3914" s="39" t="s">
        <v>34</v>
      </c>
      <c r="F3914" s="39" t="s">
        <v>52</v>
      </c>
      <c r="G3914" s="39" t="s">
        <v>275</v>
      </c>
      <c r="H3914" s="39" t="s">
        <v>3181</v>
      </c>
      <c r="I3914" s="39" t="s">
        <v>99</v>
      </c>
      <c r="J3914" s="44">
        <v>-84</v>
      </c>
      <c r="K3914" s="39" t="s">
        <v>100</v>
      </c>
      <c r="L3914" s="39" t="s">
        <v>64</v>
      </c>
      <c r="M3914" s="39" t="str">
        <f>+VLOOKUP(C3914/1,Map!A:B,2,FALSE)</f>
        <v>Other Revenue - Application/Initiation Fee</v>
      </c>
      <c r="N3914" s="39" t="str">
        <f>+VLOOKUP(L3914/1,Map!E:G,3,FALSE)</f>
        <v>KY-NORTH</v>
      </c>
    </row>
    <row r="3915" spans="1:14" hidden="1">
      <c r="A3915" s="39" t="s">
        <v>95</v>
      </c>
      <c r="B3915" s="39" t="s">
        <v>96</v>
      </c>
      <c r="C3915" s="39" t="s">
        <v>76</v>
      </c>
      <c r="D3915" s="43">
        <v>43014</v>
      </c>
      <c r="E3915" s="39" t="s">
        <v>34</v>
      </c>
      <c r="F3915" s="39" t="s">
        <v>52</v>
      </c>
      <c r="G3915" s="39" t="s">
        <v>275</v>
      </c>
      <c r="H3915" s="39" t="s">
        <v>3181</v>
      </c>
      <c r="I3915" s="39" t="s">
        <v>99</v>
      </c>
      <c r="J3915" s="44">
        <v>-56</v>
      </c>
      <c r="K3915" s="39" t="s">
        <v>100</v>
      </c>
      <c r="L3915" s="39" t="s">
        <v>60</v>
      </c>
      <c r="M3915" s="39" t="str">
        <f>+VLOOKUP(C3915/1,Map!A:B,2,FALSE)</f>
        <v>Other Revenue - Application/Initiation Fee</v>
      </c>
      <c r="N3915" s="39" t="str">
        <f>+VLOOKUP(L3915/1,Map!E:G,3,FALSE)</f>
        <v>KY-CENTRAL</v>
      </c>
    </row>
    <row r="3916" spans="1:14" hidden="1">
      <c r="A3916" s="39" t="s">
        <v>95</v>
      </c>
      <c r="B3916" s="39" t="s">
        <v>96</v>
      </c>
      <c r="C3916" s="39" t="s">
        <v>76</v>
      </c>
      <c r="D3916" s="43">
        <v>43015</v>
      </c>
      <c r="E3916" s="39" t="s">
        <v>34</v>
      </c>
      <c r="F3916" s="39" t="s">
        <v>52</v>
      </c>
      <c r="G3916" s="39" t="s">
        <v>275</v>
      </c>
      <c r="H3916" s="39" t="s">
        <v>3182</v>
      </c>
      <c r="I3916" s="39" t="s">
        <v>99</v>
      </c>
      <c r="J3916" s="44">
        <v>-364</v>
      </c>
      <c r="K3916" s="39" t="s">
        <v>100</v>
      </c>
      <c r="L3916" s="39" t="s">
        <v>60</v>
      </c>
      <c r="M3916" s="39" t="str">
        <f>+VLOOKUP(C3916/1,Map!A:B,2,FALSE)</f>
        <v>Other Revenue - Application/Initiation Fee</v>
      </c>
      <c r="N3916" s="39" t="str">
        <f>+VLOOKUP(L3916/1,Map!E:G,3,FALSE)</f>
        <v>KY-CENTRAL</v>
      </c>
    </row>
    <row r="3917" spans="1:14" hidden="1">
      <c r="A3917" s="39" t="s">
        <v>95</v>
      </c>
      <c r="B3917" s="39" t="s">
        <v>96</v>
      </c>
      <c r="C3917" s="39" t="s">
        <v>76</v>
      </c>
      <c r="D3917" s="43">
        <v>43015</v>
      </c>
      <c r="E3917" s="39" t="s">
        <v>34</v>
      </c>
      <c r="F3917" s="39" t="s">
        <v>52</v>
      </c>
      <c r="G3917" s="39" t="s">
        <v>275</v>
      </c>
      <c r="H3917" s="39" t="s">
        <v>3183</v>
      </c>
      <c r="I3917" s="39" t="s">
        <v>99</v>
      </c>
      <c r="J3917" s="44">
        <v>-28</v>
      </c>
      <c r="K3917" s="39" t="s">
        <v>100</v>
      </c>
      <c r="L3917" s="39" t="s">
        <v>58</v>
      </c>
      <c r="M3917" s="39" t="str">
        <f>+VLOOKUP(C3917/1,Map!A:B,2,FALSE)</f>
        <v>Other Revenue - Application/Initiation Fee</v>
      </c>
      <c r="N3917" s="39" t="str">
        <f>+VLOOKUP(L3917/1,Map!E:G,3,FALSE)</f>
        <v>KY-CORPORATE</v>
      </c>
    </row>
    <row r="3918" spans="1:14" hidden="1">
      <c r="A3918" s="39" t="s">
        <v>95</v>
      </c>
      <c r="B3918" s="39" t="s">
        <v>96</v>
      </c>
      <c r="C3918" s="39" t="s">
        <v>76</v>
      </c>
      <c r="D3918" s="43">
        <v>43015</v>
      </c>
      <c r="E3918" s="39" t="s">
        <v>34</v>
      </c>
      <c r="F3918" s="39" t="s">
        <v>52</v>
      </c>
      <c r="G3918" s="39" t="s">
        <v>275</v>
      </c>
      <c r="H3918" s="39" t="s">
        <v>3183</v>
      </c>
      <c r="I3918" s="39" t="s">
        <v>99</v>
      </c>
      <c r="J3918" s="44">
        <v>-112</v>
      </c>
      <c r="K3918" s="39" t="s">
        <v>100</v>
      </c>
      <c r="L3918" s="39" t="s">
        <v>60</v>
      </c>
      <c r="M3918" s="39" t="str">
        <f>+VLOOKUP(C3918/1,Map!A:B,2,FALSE)</f>
        <v>Other Revenue - Application/Initiation Fee</v>
      </c>
      <c r="N3918" s="39" t="str">
        <f>+VLOOKUP(L3918/1,Map!E:G,3,FALSE)</f>
        <v>KY-CENTRAL</v>
      </c>
    </row>
    <row r="3919" spans="1:14" hidden="1">
      <c r="A3919" s="39" t="s">
        <v>95</v>
      </c>
      <c r="B3919" s="39" t="s">
        <v>96</v>
      </c>
      <c r="C3919" s="39" t="s">
        <v>76</v>
      </c>
      <c r="D3919" s="43">
        <v>43016</v>
      </c>
      <c r="E3919" s="39" t="s">
        <v>34</v>
      </c>
      <c r="F3919" s="39" t="s">
        <v>52</v>
      </c>
      <c r="G3919" s="39" t="s">
        <v>275</v>
      </c>
      <c r="H3919" s="39" t="s">
        <v>3184</v>
      </c>
      <c r="I3919" s="39" t="s">
        <v>99</v>
      </c>
      <c r="J3919" s="44">
        <v>-448</v>
      </c>
      <c r="K3919" s="39" t="s">
        <v>100</v>
      </c>
      <c r="L3919" s="39" t="s">
        <v>60</v>
      </c>
      <c r="M3919" s="39" t="str">
        <f>+VLOOKUP(C3919/1,Map!A:B,2,FALSE)</f>
        <v>Other Revenue - Application/Initiation Fee</v>
      </c>
      <c r="N3919" s="39" t="str">
        <f>+VLOOKUP(L3919/1,Map!E:G,3,FALSE)</f>
        <v>KY-CENTRAL</v>
      </c>
    </row>
    <row r="3920" spans="1:14" hidden="1">
      <c r="A3920" s="39" t="s">
        <v>95</v>
      </c>
      <c r="B3920" s="39" t="s">
        <v>96</v>
      </c>
      <c r="C3920" s="39" t="s">
        <v>76</v>
      </c>
      <c r="D3920" s="43">
        <v>43017</v>
      </c>
      <c r="E3920" s="39" t="s">
        <v>34</v>
      </c>
      <c r="F3920" s="39" t="s">
        <v>52</v>
      </c>
      <c r="G3920" s="39" t="s">
        <v>275</v>
      </c>
      <c r="H3920" s="39" t="s">
        <v>3185</v>
      </c>
      <c r="I3920" s="39" t="s">
        <v>99</v>
      </c>
      <c r="J3920" s="44">
        <v>-56</v>
      </c>
      <c r="K3920" s="39" t="s">
        <v>100</v>
      </c>
      <c r="L3920" s="39" t="s">
        <v>60</v>
      </c>
      <c r="M3920" s="39" t="str">
        <f>+VLOOKUP(C3920/1,Map!A:B,2,FALSE)</f>
        <v>Other Revenue - Application/Initiation Fee</v>
      </c>
      <c r="N3920" s="39" t="str">
        <f>+VLOOKUP(L3920/1,Map!E:G,3,FALSE)</f>
        <v>KY-CENTRAL</v>
      </c>
    </row>
    <row r="3921" spans="1:14" hidden="1">
      <c r="A3921" s="39" t="s">
        <v>95</v>
      </c>
      <c r="B3921" s="39" t="s">
        <v>96</v>
      </c>
      <c r="C3921" s="39" t="s">
        <v>76</v>
      </c>
      <c r="D3921" s="43">
        <v>43017</v>
      </c>
      <c r="E3921" s="39" t="s">
        <v>34</v>
      </c>
      <c r="F3921" s="39" t="s">
        <v>52</v>
      </c>
      <c r="G3921" s="39" t="s">
        <v>275</v>
      </c>
      <c r="H3921" s="39" t="s">
        <v>3185</v>
      </c>
      <c r="I3921" s="39" t="s">
        <v>99</v>
      </c>
      <c r="J3921" s="44">
        <v>-2632</v>
      </c>
      <c r="K3921" s="39" t="s">
        <v>100</v>
      </c>
      <c r="L3921" s="39" t="s">
        <v>60</v>
      </c>
      <c r="M3921" s="39" t="str">
        <f>+VLOOKUP(C3921/1,Map!A:B,2,FALSE)</f>
        <v>Other Revenue - Application/Initiation Fee</v>
      </c>
      <c r="N3921" s="39" t="str">
        <f>+VLOOKUP(L3921/1,Map!E:G,3,FALSE)</f>
        <v>KY-CENTRAL</v>
      </c>
    </row>
    <row r="3922" spans="1:14" hidden="1">
      <c r="A3922" s="39" t="s">
        <v>95</v>
      </c>
      <c r="B3922" s="39" t="s">
        <v>96</v>
      </c>
      <c r="C3922" s="39" t="s">
        <v>76</v>
      </c>
      <c r="D3922" s="43">
        <v>43017</v>
      </c>
      <c r="E3922" s="39" t="s">
        <v>34</v>
      </c>
      <c r="F3922" s="39" t="s">
        <v>52</v>
      </c>
      <c r="G3922" s="39" t="s">
        <v>275</v>
      </c>
      <c r="H3922" s="39" t="s">
        <v>3185</v>
      </c>
      <c r="I3922" s="39" t="s">
        <v>99</v>
      </c>
      <c r="J3922" s="44">
        <v>-28</v>
      </c>
      <c r="K3922" s="39" t="s">
        <v>100</v>
      </c>
      <c r="L3922" s="39" t="s">
        <v>58</v>
      </c>
      <c r="M3922" s="39" t="str">
        <f>+VLOOKUP(C3922/1,Map!A:B,2,FALSE)</f>
        <v>Other Revenue - Application/Initiation Fee</v>
      </c>
      <c r="N3922" s="39" t="str">
        <f>+VLOOKUP(L3922/1,Map!E:G,3,FALSE)</f>
        <v>KY-CORPORATE</v>
      </c>
    </row>
    <row r="3923" spans="1:14" hidden="1">
      <c r="A3923" s="39" t="s">
        <v>95</v>
      </c>
      <c r="B3923" s="39" t="s">
        <v>96</v>
      </c>
      <c r="C3923" s="39" t="s">
        <v>76</v>
      </c>
      <c r="D3923" s="43">
        <v>43017</v>
      </c>
      <c r="E3923" s="39" t="s">
        <v>34</v>
      </c>
      <c r="F3923" s="39" t="s">
        <v>52</v>
      </c>
      <c r="G3923" s="39" t="s">
        <v>275</v>
      </c>
      <c r="H3923" s="39" t="s">
        <v>3185</v>
      </c>
      <c r="I3923" s="39" t="s">
        <v>99</v>
      </c>
      <c r="J3923" s="44">
        <v>-28</v>
      </c>
      <c r="K3923" s="39" t="s">
        <v>100</v>
      </c>
      <c r="L3923" s="39" t="s">
        <v>64</v>
      </c>
      <c r="M3923" s="39" t="str">
        <f>+VLOOKUP(C3923/1,Map!A:B,2,FALSE)</f>
        <v>Other Revenue - Application/Initiation Fee</v>
      </c>
      <c r="N3923" s="39" t="str">
        <f>+VLOOKUP(L3923/1,Map!E:G,3,FALSE)</f>
        <v>KY-NORTH</v>
      </c>
    </row>
    <row r="3924" spans="1:14" hidden="1">
      <c r="A3924" s="39" t="s">
        <v>95</v>
      </c>
      <c r="B3924" s="39" t="s">
        <v>96</v>
      </c>
      <c r="C3924" s="39" t="s">
        <v>76</v>
      </c>
      <c r="D3924" s="43">
        <v>43018</v>
      </c>
      <c r="E3924" s="39" t="s">
        <v>34</v>
      </c>
      <c r="F3924" s="39" t="s">
        <v>52</v>
      </c>
      <c r="G3924" s="39" t="s">
        <v>275</v>
      </c>
      <c r="H3924" s="39" t="s">
        <v>453</v>
      </c>
      <c r="I3924" s="39" t="s">
        <v>244</v>
      </c>
      <c r="J3924" s="44">
        <v>28</v>
      </c>
      <c r="K3924" s="39" t="s">
        <v>100</v>
      </c>
      <c r="L3924" s="39" t="s">
        <v>60</v>
      </c>
      <c r="M3924" s="39" t="str">
        <f>+VLOOKUP(C3924/1,Map!A:B,2,FALSE)</f>
        <v>Other Revenue - Application/Initiation Fee</v>
      </c>
      <c r="N3924" s="39" t="str">
        <f>+VLOOKUP(L3924/1,Map!E:G,3,FALSE)</f>
        <v>KY-CENTRAL</v>
      </c>
    </row>
    <row r="3925" spans="1:14" hidden="1">
      <c r="A3925" s="39" t="s">
        <v>95</v>
      </c>
      <c r="B3925" s="39" t="s">
        <v>96</v>
      </c>
      <c r="C3925" s="39" t="s">
        <v>76</v>
      </c>
      <c r="D3925" s="43">
        <v>43018</v>
      </c>
      <c r="E3925" s="39" t="s">
        <v>34</v>
      </c>
      <c r="F3925" s="39" t="s">
        <v>52</v>
      </c>
      <c r="G3925" s="39" t="s">
        <v>275</v>
      </c>
      <c r="H3925" s="39" t="s">
        <v>453</v>
      </c>
      <c r="I3925" s="39" t="s">
        <v>244</v>
      </c>
      <c r="J3925" s="44">
        <v>28</v>
      </c>
      <c r="K3925" s="39" t="s">
        <v>100</v>
      </c>
      <c r="L3925" s="39" t="s">
        <v>60</v>
      </c>
      <c r="M3925" s="39" t="str">
        <f>+VLOOKUP(C3925/1,Map!A:B,2,FALSE)</f>
        <v>Other Revenue - Application/Initiation Fee</v>
      </c>
      <c r="N3925" s="39" t="str">
        <f>+VLOOKUP(L3925/1,Map!E:G,3,FALSE)</f>
        <v>KY-CENTRAL</v>
      </c>
    </row>
    <row r="3926" spans="1:14" hidden="1">
      <c r="A3926" s="39" t="s">
        <v>95</v>
      </c>
      <c r="B3926" s="39" t="s">
        <v>96</v>
      </c>
      <c r="C3926" s="39" t="s">
        <v>76</v>
      </c>
      <c r="D3926" s="43">
        <v>43018</v>
      </c>
      <c r="E3926" s="39" t="s">
        <v>34</v>
      </c>
      <c r="F3926" s="39" t="s">
        <v>52</v>
      </c>
      <c r="G3926" s="39" t="s">
        <v>275</v>
      </c>
      <c r="H3926" s="39" t="s">
        <v>453</v>
      </c>
      <c r="I3926" s="39" t="s">
        <v>244</v>
      </c>
      <c r="J3926" s="44">
        <v>28</v>
      </c>
      <c r="K3926" s="39" t="s">
        <v>100</v>
      </c>
      <c r="L3926" s="39" t="s">
        <v>60</v>
      </c>
      <c r="M3926" s="39" t="str">
        <f>+VLOOKUP(C3926/1,Map!A:B,2,FALSE)</f>
        <v>Other Revenue - Application/Initiation Fee</v>
      </c>
      <c r="N3926" s="39" t="str">
        <f>+VLOOKUP(L3926/1,Map!E:G,3,FALSE)</f>
        <v>KY-CENTRAL</v>
      </c>
    </row>
    <row r="3927" spans="1:14" hidden="1">
      <c r="A3927" s="39" t="s">
        <v>95</v>
      </c>
      <c r="B3927" s="39" t="s">
        <v>96</v>
      </c>
      <c r="C3927" s="39" t="s">
        <v>76</v>
      </c>
      <c r="D3927" s="43">
        <v>43018</v>
      </c>
      <c r="E3927" s="39" t="s">
        <v>34</v>
      </c>
      <c r="F3927" s="39" t="s">
        <v>52</v>
      </c>
      <c r="G3927" s="39" t="s">
        <v>275</v>
      </c>
      <c r="H3927" s="39" t="s">
        <v>3186</v>
      </c>
      <c r="I3927" s="39" t="s">
        <v>99</v>
      </c>
      <c r="J3927" s="44">
        <v>-28</v>
      </c>
      <c r="K3927" s="39" t="s">
        <v>100</v>
      </c>
      <c r="L3927" s="39" t="s">
        <v>64</v>
      </c>
      <c r="M3927" s="39" t="str">
        <f>+VLOOKUP(C3927/1,Map!A:B,2,FALSE)</f>
        <v>Other Revenue - Application/Initiation Fee</v>
      </c>
      <c r="N3927" s="39" t="str">
        <f>+VLOOKUP(L3927/1,Map!E:G,3,FALSE)</f>
        <v>KY-NORTH</v>
      </c>
    </row>
    <row r="3928" spans="1:14" hidden="1">
      <c r="A3928" s="39" t="s">
        <v>95</v>
      </c>
      <c r="B3928" s="39" t="s">
        <v>96</v>
      </c>
      <c r="C3928" s="39" t="s">
        <v>76</v>
      </c>
      <c r="D3928" s="43">
        <v>43018</v>
      </c>
      <c r="E3928" s="39" t="s">
        <v>34</v>
      </c>
      <c r="F3928" s="39" t="s">
        <v>52</v>
      </c>
      <c r="G3928" s="39" t="s">
        <v>275</v>
      </c>
      <c r="H3928" s="39" t="s">
        <v>3186</v>
      </c>
      <c r="I3928" s="39" t="s">
        <v>99</v>
      </c>
      <c r="J3928" s="44">
        <v>-56</v>
      </c>
      <c r="K3928" s="39" t="s">
        <v>100</v>
      </c>
      <c r="L3928" s="39" t="s">
        <v>60</v>
      </c>
      <c r="M3928" s="39" t="str">
        <f>+VLOOKUP(C3928/1,Map!A:B,2,FALSE)</f>
        <v>Other Revenue - Application/Initiation Fee</v>
      </c>
      <c r="N3928" s="39" t="str">
        <f>+VLOOKUP(L3928/1,Map!E:G,3,FALSE)</f>
        <v>KY-CENTRAL</v>
      </c>
    </row>
    <row r="3929" spans="1:14" hidden="1">
      <c r="A3929" s="39" t="s">
        <v>95</v>
      </c>
      <c r="B3929" s="39" t="s">
        <v>96</v>
      </c>
      <c r="C3929" s="39" t="s">
        <v>76</v>
      </c>
      <c r="D3929" s="43">
        <v>43018</v>
      </c>
      <c r="E3929" s="39" t="s">
        <v>34</v>
      </c>
      <c r="F3929" s="39" t="s">
        <v>52</v>
      </c>
      <c r="G3929" s="39" t="s">
        <v>275</v>
      </c>
      <c r="H3929" s="39" t="s">
        <v>3186</v>
      </c>
      <c r="I3929" s="39" t="s">
        <v>99</v>
      </c>
      <c r="J3929" s="44">
        <v>-112</v>
      </c>
      <c r="K3929" s="39" t="s">
        <v>100</v>
      </c>
      <c r="L3929" s="39" t="s">
        <v>60</v>
      </c>
      <c r="M3929" s="39" t="str">
        <f>+VLOOKUP(C3929/1,Map!A:B,2,FALSE)</f>
        <v>Other Revenue - Application/Initiation Fee</v>
      </c>
      <c r="N3929" s="39" t="str">
        <f>+VLOOKUP(L3929/1,Map!E:G,3,FALSE)</f>
        <v>KY-CENTRAL</v>
      </c>
    </row>
    <row r="3930" spans="1:14" hidden="1">
      <c r="A3930" s="39" t="s">
        <v>95</v>
      </c>
      <c r="B3930" s="39" t="s">
        <v>96</v>
      </c>
      <c r="C3930" s="39" t="s">
        <v>76</v>
      </c>
      <c r="D3930" s="43">
        <v>43018</v>
      </c>
      <c r="E3930" s="39" t="s">
        <v>34</v>
      </c>
      <c r="F3930" s="39" t="s">
        <v>52</v>
      </c>
      <c r="G3930" s="39" t="s">
        <v>275</v>
      </c>
      <c r="H3930" s="39" t="s">
        <v>3186</v>
      </c>
      <c r="I3930" s="39" t="s">
        <v>99</v>
      </c>
      <c r="J3930" s="44">
        <v>-1960</v>
      </c>
      <c r="K3930" s="39" t="s">
        <v>100</v>
      </c>
      <c r="L3930" s="39" t="s">
        <v>60</v>
      </c>
      <c r="M3930" s="39" t="str">
        <f>+VLOOKUP(C3930/1,Map!A:B,2,FALSE)</f>
        <v>Other Revenue - Application/Initiation Fee</v>
      </c>
      <c r="N3930" s="39" t="str">
        <f>+VLOOKUP(L3930/1,Map!E:G,3,FALSE)</f>
        <v>KY-CENTRAL</v>
      </c>
    </row>
    <row r="3931" spans="1:14" hidden="1">
      <c r="A3931" s="39" t="s">
        <v>95</v>
      </c>
      <c r="B3931" s="39" t="s">
        <v>96</v>
      </c>
      <c r="C3931" s="39" t="s">
        <v>76</v>
      </c>
      <c r="D3931" s="43">
        <v>43019</v>
      </c>
      <c r="E3931" s="39" t="s">
        <v>34</v>
      </c>
      <c r="F3931" s="39" t="s">
        <v>52</v>
      </c>
      <c r="G3931" s="39" t="s">
        <v>275</v>
      </c>
      <c r="H3931" s="39" t="s">
        <v>3187</v>
      </c>
      <c r="I3931" s="39" t="s">
        <v>99</v>
      </c>
      <c r="J3931" s="44">
        <v>-532</v>
      </c>
      <c r="K3931" s="39" t="s">
        <v>100</v>
      </c>
      <c r="L3931" s="39" t="s">
        <v>60</v>
      </c>
      <c r="M3931" s="39" t="str">
        <f>+VLOOKUP(C3931/1,Map!A:B,2,FALSE)</f>
        <v>Other Revenue - Application/Initiation Fee</v>
      </c>
      <c r="N3931" s="39" t="str">
        <f>+VLOOKUP(L3931/1,Map!E:G,3,FALSE)</f>
        <v>KY-CENTRAL</v>
      </c>
    </row>
    <row r="3932" spans="1:14" hidden="1">
      <c r="A3932" s="39" t="s">
        <v>95</v>
      </c>
      <c r="B3932" s="39" t="s">
        <v>96</v>
      </c>
      <c r="C3932" s="39" t="s">
        <v>76</v>
      </c>
      <c r="D3932" s="43">
        <v>43019</v>
      </c>
      <c r="E3932" s="39" t="s">
        <v>34</v>
      </c>
      <c r="F3932" s="39" t="s">
        <v>52</v>
      </c>
      <c r="G3932" s="39" t="s">
        <v>275</v>
      </c>
      <c r="H3932" s="39" t="s">
        <v>3188</v>
      </c>
      <c r="I3932" s="39" t="s">
        <v>99</v>
      </c>
      <c r="J3932" s="44">
        <v>-28</v>
      </c>
      <c r="K3932" s="39" t="s">
        <v>100</v>
      </c>
      <c r="L3932" s="39" t="s">
        <v>60</v>
      </c>
      <c r="M3932" s="39" t="str">
        <f>+VLOOKUP(C3932/1,Map!A:B,2,FALSE)</f>
        <v>Other Revenue - Application/Initiation Fee</v>
      </c>
      <c r="N3932" s="39" t="str">
        <f>+VLOOKUP(L3932/1,Map!E:G,3,FALSE)</f>
        <v>KY-CENTRAL</v>
      </c>
    </row>
    <row r="3933" spans="1:14" hidden="1">
      <c r="A3933" s="39" t="s">
        <v>95</v>
      </c>
      <c r="B3933" s="39" t="s">
        <v>96</v>
      </c>
      <c r="C3933" s="39" t="s">
        <v>76</v>
      </c>
      <c r="D3933" s="43">
        <v>43019</v>
      </c>
      <c r="E3933" s="39" t="s">
        <v>34</v>
      </c>
      <c r="F3933" s="39" t="s">
        <v>52</v>
      </c>
      <c r="G3933" s="39" t="s">
        <v>275</v>
      </c>
      <c r="H3933" s="39" t="s">
        <v>3189</v>
      </c>
      <c r="I3933" s="39" t="s">
        <v>244</v>
      </c>
      <c r="J3933" s="44">
        <v>28</v>
      </c>
      <c r="K3933" s="39" t="s">
        <v>100</v>
      </c>
      <c r="L3933" s="39" t="s">
        <v>60</v>
      </c>
      <c r="M3933" s="39" t="str">
        <f>+VLOOKUP(C3933/1,Map!A:B,2,FALSE)</f>
        <v>Other Revenue - Application/Initiation Fee</v>
      </c>
      <c r="N3933" s="39" t="str">
        <f>+VLOOKUP(L3933/1,Map!E:G,3,FALSE)</f>
        <v>KY-CENTRAL</v>
      </c>
    </row>
    <row r="3934" spans="1:14" hidden="1">
      <c r="A3934" s="39" t="s">
        <v>95</v>
      </c>
      <c r="B3934" s="39" t="s">
        <v>96</v>
      </c>
      <c r="C3934" s="39" t="s">
        <v>76</v>
      </c>
      <c r="D3934" s="43">
        <v>43019</v>
      </c>
      <c r="E3934" s="39" t="s">
        <v>34</v>
      </c>
      <c r="F3934" s="39" t="s">
        <v>52</v>
      </c>
      <c r="G3934" s="39" t="s">
        <v>275</v>
      </c>
      <c r="H3934" s="39" t="s">
        <v>3190</v>
      </c>
      <c r="I3934" s="39" t="s">
        <v>99</v>
      </c>
      <c r="J3934" s="44">
        <v>-28</v>
      </c>
      <c r="K3934" s="39" t="s">
        <v>100</v>
      </c>
      <c r="L3934" s="39" t="s">
        <v>60</v>
      </c>
      <c r="M3934" s="39" t="str">
        <f>+VLOOKUP(C3934/1,Map!A:B,2,FALSE)</f>
        <v>Other Revenue - Application/Initiation Fee</v>
      </c>
      <c r="N3934" s="39" t="str">
        <f>+VLOOKUP(L3934/1,Map!E:G,3,FALSE)</f>
        <v>KY-CENTRAL</v>
      </c>
    </row>
    <row r="3935" spans="1:14" hidden="1">
      <c r="A3935" s="39" t="s">
        <v>95</v>
      </c>
      <c r="B3935" s="39" t="s">
        <v>96</v>
      </c>
      <c r="C3935" s="39" t="s">
        <v>76</v>
      </c>
      <c r="D3935" s="43">
        <v>43019</v>
      </c>
      <c r="E3935" s="39" t="s">
        <v>34</v>
      </c>
      <c r="F3935" s="39" t="s">
        <v>52</v>
      </c>
      <c r="G3935" s="39" t="s">
        <v>275</v>
      </c>
      <c r="H3935" s="39" t="s">
        <v>3190</v>
      </c>
      <c r="I3935" s="39" t="s">
        <v>99</v>
      </c>
      <c r="J3935" s="44">
        <v>-28</v>
      </c>
      <c r="K3935" s="39" t="s">
        <v>100</v>
      </c>
      <c r="L3935" s="39" t="s">
        <v>60</v>
      </c>
      <c r="M3935" s="39" t="str">
        <f>+VLOOKUP(C3935/1,Map!A:B,2,FALSE)</f>
        <v>Other Revenue - Application/Initiation Fee</v>
      </c>
      <c r="N3935" s="39" t="str">
        <f>+VLOOKUP(L3935/1,Map!E:G,3,FALSE)</f>
        <v>KY-CENTRAL</v>
      </c>
    </row>
    <row r="3936" spans="1:14" hidden="1">
      <c r="A3936" s="39" t="s">
        <v>95</v>
      </c>
      <c r="B3936" s="39" t="s">
        <v>96</v>
      </c>
      <c r="C3936" s="39" t="s">
        <v>76</v>
      </c>
      <c r="D3936" s="43">
        <v>43019</v>
      </c>
      <c r="E3936" s="39" t="s">
        <v>34</v>
      </c>
      <c r="F3936" s="39" t="s">
        <v>52</v>
      </c>
      <c r="G3936" s="39" t="s">
        <v>275</v>
      </c>
      <c r="H3936" s="39" t="s">
        <v>3190</v>
      </c>
      <c r="I3936" s="39" t="s">
        <v>99</v>
      </c>
      <c r="J3936" s="44">
        <v>-28</v>
      </c>
      <c r="K3936" s="39" t="s">
        <v>100</v>
      </c>
      <c r="L3936" s="39" t="s">
        <v>60</v>
      </c>
      <c r="M3936" s="39" t="str">
        <f>+VLOOKUP(C3936/1,Map!A:B,2,FALSE)</f>
        <v>Other Revenue - Application/Initiation Fee</v>
      </c>
      <c r="N3936" s="39" t="str">
        <f>+VLOOKUP(L3936/1,Map!E:G,3,FALSE)</f>
        <v>KY-CENTRAL</v>
      </c>
    </row>
    <row r="3937" spans="1:14" hidden="1">
      <c r="A3937" s="39" t="s">
        <v>95</v>
      </c>
      <c r="B3937" s="39" t="s">
        <v>96</v>
      </c>
      <c r="C3937" s="39" t="s">
        <v>76</v>
      </c>
      <c r="D3937" s="43">
        <v>43019</v>
      </c>
      <c r="E3937" s="39" t="s">
        <v>34</v>
      </c>
      <c r="F3937" s="39" t="s">
        <v>52</v>
      </c>
      <c r="G3937" s="39" t="s">
        <v>275</v>
      </c>
      <c r="H3937" s="39" t="s">
        <v>3190</v>
      </c>
      <c r="I3937" s="39" t="s">
        <v>99</v>
      </c>
      <c r="J3937" s="44">
        <v>-56</v>
      </c>
      <c r="K3937" s="39" t="s">
        <v>100</v>
      </c>
      <c r="L3937" s="39" t="s">
        <v>64</v>
      </c>
      <c r="M3937" s="39" t="str">
        <f>+VLOOKUP(C3937/1,Map!A:B,2,FALSE)</f>
        <v>Other Revenue - Application/Initiation Fee</v>
      </c>
      <c r="N3937" s="39" t="str">
        <f>+VLOOKUP(L3937/1,Map!E:G,3,FALSE)</f>
        <v>KY-NORTH</v>
      </c>
    </row>
    <row r="3938" spans="1:14" hidden="1">
      <c r="A3938" s="39" t="s">
        <v>95</v>
      </c>
      <c r="B3938" s="39" t="s">
        <v>96</v>
      </c>
      <c r="C3938" s="39" t="s">
        <v>76</v>
      </c>
      <c r="D3938" s="43">
        <v>43019</v>
      </c>
      <c r="E3938" s="39" t="s">
        <v>34</v>
      </c>
      <c r="F3938" s="39" t="s">
        <v>52</v>
      </c>
      <c r="G3938" s="39" t="s">
        <v>275</v>
      </c>
      <c r="H3938" s="39" t="s">
        <v>3190</v>
      </c>
      <c r="I3938" s="39" t="s">
        <v>99</v>
      </c>
      <c r="J3938" s="44">
        <v>-2352</v>
      </c>
      <c r="K3938" s="39" t="s">
        <v>100</v>
      </c>
      <c r="L3938" s="39" t="s">
        <v>60</v>
      </c>
      <c r="M3938" s="39" t="str">
        <f>+VLOOKUP(C3938/1,Map!A:B,2,FALSE)</f>
        <v>Other Revenue - Application/Initiation Fee</v>
      </c>
      <c r="N3938" s="39" t="str">
        <f>+VLOOKUP(L3938/1,Map!E:G,3,FALSE)</f>
        <v>KY-CENTRAL</v>
      </c>
    </row>
    <row r="3939" spans="1:14" hidden="1">
      <c r="A3939" s="39" t="s">
        <v>95</v>
      </c>
      <c r="B3939" s="39" t="s">
        <v>96</v>
      </c>
      <c r="C3939" s="39" t="s">
        <v>76</v>
      </c>
      <c r="D3939" s="43">
        <v>43020</v>
      </c>
      <c r="E3939" s="39" t="s">
        <v>34</v>
      </c>
      <c r="F3939" s="39" t="s">
        <v>52</v>
      </c>
      <c r="G3939" s="39" t="s">
        <v>275</v>
      </c>
      <c r="H3939" s="39" t="s">
        <v>3191</v>
      </c>
      <c r="I3939" s="39" t="s">
        <v>99</v>
      </c>
      <c r="J3939" s="44">
        <v>-28</v>
      </c>
      <c r="K3939" s="39" t="s">
        <v>100</v>
      </c>
      <c r="L3939" s="39" t="s">
        <v>60</v>
      </c>
      <c r="M3939" s="39" t="str">
        <f>+VLOOKUP(C3939/1,Map!A:B,2,FALSE)</f>
        <v>Other Revenue - Application/Initiation Fee</v>
      </c>
      <c r="N3939" s="39" t="str">
        <f>+VLOOKUP(L3939/1,Map!E:G,3,FALSE)</f>
        <v>KY-CENTRAL</v>
      </c>
    </row>
    <row r="3940" spans="1:14" hidden="1">
      <c r="A3940" s="39" t="s">
        <v>95</v>
      </c>
      <c r="B3940" s="39" t="s">
        <v>96</v>
      </c>
      <c r="C3940" s="39" t="s">
        <v>76</v>
      </c>
      <c r="D3940" s="43">
        <v>43020</v>
      </c>
      <c r="E3940" s="39" t="s">
        <v>34</v>
      </c>
      <c r="F3940" s="39" t="s">
        <v>52</v>
      </c>
      <c r="G3940" s="39" t="s">
        <v>275</v>
      </c>
      <c r="H3940" s="39" t="s">
        <v>3192</v>
      </c>
      <c r="I3940" s="39" t="s">
        <v>99</v>
      </c>
      <c r="J3940" s="44">
        <v>-28</v>
      </c>
      <c r="K3940" s="39" t="s">
        <v>100</v>
      </c>
      <c r="L3940" s="39" t="s">
        <v>60</v>
      </c>
      <c r="M3940" s="39" t="str">
        <f>+VLOOKUP(C3940/1,Map!A:B,2,FALSE)</f>
        <v>Other Revenue - Application/Initiation Fee</v>
      </c>
      <c r="N3940" s="39" t="str">
        <f>+VLOOKUP(L3940/1,Map!E:G,3,FALSE)</f>
        <v>KY-CENTRAL</v>
      </c>
    </row>
    <row r="3941" spans="1:14" hidden="1">
      <c r="A3941" s="39" t="s">
        <v>95</v>
      </c>
      <c r="B3941" s="39" t="s">
        <v>96</v>
      </c>
      <c r="C3941" s="39" t="s">
        <v>76</v>
      </c>
      <c r="D3941" s="43">
        <v>43020</v>
      </c>
      <c r="E3941" s="39" t="s">
        <v>34</v>
      </c>
      <c r="F3941" s="39" t="s">
        <v>52</v>
      </c>
      <c r="G3941" s="39" t="s">
        <v>275</v>
      </c>
      <c r="H3941" s="39" t="s">
        <v>3192</v>
      </c>
      <c r="I3941" s="39" t="s">
        <v>99</v>
      </c>
      <c r="J3941" s="44">
        <v>-1120</v>
      </c>
      <c r="K3941" s="39" t="s">
        <v>100</v>
      </c>
      <c r="L3941" s="39" t="s">
        <v>60</v>
      </c>
      <c r="M3941" s="39" t="str">
        <f>+VLOOKUP(C3941/1,Map!A:B,2,FALSE)</f>
        <v>Other Revenue - Application/Initiation Fee</v>
      </c>
      <c r="N3941" s="39" t="str">
        <f>+VLOOKUP(L3941/1,Map!E:G,3,FALSE)</f>
        <v>KY-CENTRAL</v>
      </c>
    </row>
    <row r="3942" spans="1:14" hidden="1">
      <c r="A3942" s="39" t="s">
        <v>95</v>
      </c>
      <c r="B3942" s="39" t="s">
        <v>96</v>
      </c>
      <c r="C3942" s="39" t="s">
        <v>76</v>
      </c>
      <c r="D3942" s="43">
        <v>43020</v>
      </c>
      <c r="E3942" s="39" t="s">
        <v>34</v>
      </c>
      <c r="F3942" s="39" t="s">
        <v>52</v>
      </c>
      <c r="G3942" s="39" t="s">
        <v>275</v>
      </c>
      <c r="H3942" s="39" t="s">
        <v>3192</v>
      </c>
      <c r="I3942" s="39" t="s">
        <v>99</v>
      </c>
      <c r="J3942" s="44">
        <v>-28</v>
      </c>
      <c r="K3942" s="39" t="s">
        <v>100</v>
      </c>
      <c r="L3942" s="39" t="s">
        <v>64</v>
      </c>
      <c r="M3942" s="39" t="str">
        <f>+VLOOKUP(C3942/1,Map!A:B,2,FALSE)</f>
        <v>Other Revenue - Application/Initiation Fee</v>
      </c>
      <c r="N3942" s="39" t="str">
        <f>+VLOOKUP(L3942/1,Map!E:G,3,FALSE)</f>
        <v>KY-NORTH</v>
      </c>
    </row>
    <row r="3943" spans="1:14" hidden="1">
      <c r="A3943" s="39" t="s">
        <v>95</v>
      </c>
      <c r="B3943" s="39" t="s">
        <v>96</v>
      </c>
      <c r="C3943" s="39" t="s">
        <v>76</v>
      </c>
      <c r="D3943" s="43">
        <v>43021</v>
      </c>
      <c r="E3943" s="39" t="s">
        <v>34</v>
      </c>
      <c r="F3943" s="39" t="s">
        <v>52</v>
      </c>
      <c r="G3943" s="39" t="s">
        <v>275</v>
      </c>
      <c r="H3943" s="39" t="s">
        <v>479</v>
      </c>
      <c r="I3943" s="39" t="s">
        <v>244</v>
      </c>
      <c r="J3943" s="44">
        <v>28</v>
      </c>
      <c r="K3943" s="39" t="s">
        <v>100</v>
      </c>
      <c r="L3943" s="39" t="s">
        <v>60</v>
      </c>
      <c r="M3943" s="39" t="str">
        <f>+VLOOKUP(C3943/1,Map!A:B,2,FALSE)</f>
        <v>Other Revenue - Application/Initiation Fee</v>
      </c>
      <c r="N3943" s="39" t="str">
        <f>+VLOOKUP(L3943/1,Map!E:G,3,FALSE)</f>
        <v>KY-CENTRAL</v>
      </c>
    </row>
    <row r="3944" spans="1:14" hidden="1">
      <c r="A3944" s="39" t="s">
        <v>95</v>
      </c>
      <c r="B3944" s="39" t="s">
        <v>96</v>
      </c>
      <c r="C3944" s="39" t="s">
        <v>76</v>
      </c>
      <c r="D3944" s="43">
        <v>43021</v>
      </c>
      <c r="E3944" s="39" t="s">
        <v>34</v>
      </c>
      <c r="F3944" s="39" t="s">
        <v>52</v>
      </c>
      <c r="G3944" s="39" t="s">
        <v>275</v>
      </c>
      <c r="H3944" s="39" t="s">
        <v>3193</v>
      </c>
      <c r="I3944" s="39" t="s">
        <v>99</v>
      </c>
      <c r="J3944" s="44">
        <v>-56</v>
      </c>
      <c r="K3944" s="39" t="s">
        <v>100</v>
      </c>
      <c r="L3944" s="39" t="s">
        <v>58</v>
      </c>
      <c r="M3944" s="39" t="str">
        <f>+VLOOKUP(C3944/1,Map!A:B,2,FALSE)</f>
        <v>Other Revenue - Application/Initiation Fee</v>
      </c>
      <c r="N3944" s="39" t="str">
        <f>+VLOOKUP(L3944/1,Map!E:G,3,FALSE)</f>
        <v>KY-CORPORATE</v>
      </c>
    </row>
    <row r="3945" spans="1:14" hidden="1">
      <c r="A3945" s="39" t="s">
        <v>95</v>
      </c>
      <c r="B3945" s="39" t="s">
        <v>96</v>
      </c>
      <c r="C3945" s="39" t="s">
        <v>76</v>
      </c>
      <c r="D3945" s="43">
        <v>43021</v>
      </c>
      <c r="E3945" s="39" t="s">
        <v>34</v>
      </c>
      <c r="F3945" s="39" t="s">
        <v>52</v>
      </c>
      <c r="G3945" s="39" t="s">
        <v>275</v>
      </c>
      <c r="H3945" s="39" t="s">
        <v>3193</v>
      </c>
      <c r="I3945" s="39" t="s">
        <v>99</v>
      </c>
      <c r="J3945" s="44">
        <v>-28</v>
      </c>
      <c r="K3945" s="39" t="s">
        <v>100</v>
      </c>
      <c r="L3945" s="39" t="s">
        <v>60</v>
      </c>
      <c r="M3945" s="39" t="str">
        <f>+VLOOKUP(C3945/1,Map!A:B,2,FALSE)</f>
        <v>Other Revenue - Application/Initiation Fee</v>
      </c>
      <c r="N3945" s="39" t="str">
        <f>+VLOOKUP(L3945/1,Map!E:G,3,FALSE)</f>
        <v>KY-CENTRAL</v>
      </c>
    </row>
    <row r="3946" spans="1:14" hidden="1">
      <c r="A3946" s="39" t="s">
        <v>95</v>
      </c>
      <c r="B3946" s="39" t="s">
        <v>96</v>
      </c>
      <c r="C3946" s="39" t="s">
        <v>76</v>
      </c>
      <c r="D3946" s="43">
        <v>43021</v>
      </c>
      <c r="E3946" s="39" t="s">
        <v>34</v>
      </c>
      <c r="F3946" s="39" t="s">
        <v>52</v>
      </c>
      <c r="G3946" s="39" t="s">
        <v>275</v>
      </c>
      <c r="H3946" s="39" t="s">
        <v>3193</v>
      </c>
      <c r="I3946" s="39" t="s">
        <v>99</v>
      </c>
      <c r="J3946" s="44">
        <v>-28</v>
      </c>
      <c r="K3946" s="39" t="s">
        <v>100</v>
      </c>
      <c r="L3946" s="39" t="s">
        <v>60</v>
      </c>
      <c r="M3946" s="39" t="str">
        <f>+VLOOKUP(C3946/1,Map!A:B,2,FALSE)</f>
        <v>Other Revenue - Application/Initiation Fee</v>
      </c>
      <c r="N3946" s="39" t="str">
        <f>+VLOOKUP(L3946/1,Map!E:G,3,FALSE)</f>
        <v>KY-CENTRAL</v>
      </c>
    </row>
    <row r="3947" spans="1:14" hidden="1">
      <c r="A3947" s="39" t="s">
        <v>95</v>
      </c>
      <c r="B3947" s="39" t="s">
        <v>96</v>
      </c>
      <c r="C3947" s="39" t="s">
        <v>76</v>
      </c>
      <c r="D3947" s="43">
        <v>43021</v>
      </c>
      <c r="E3947" s="39" t="s">
        <v>34</v>
      </c>
      <c r="F3947" s="39" t="s">
        <v>52</v>
      </c>
      <c r="G3947" s="39" t="s">
        <v>275</v>
      </c>
      <c r="H3947" s="39" t="s">
        <v>3193</v>
      </c>
      <c r="I3947" s="39" t="s">
        <v>99</v>
      </c>
      <c r="J3947" s="44">
        <v>-3108</v>
      </c>
      <c r="K3947" s="39" t="s">
        <v>100</v>
      </c>
      <c r="L3947" s="39" t="s">
        <v>60</v>
      </c>
      <c r="M3947" s="39" t="str">
        <f>+VLOOKUP(C3947/1,Map!A:B,2,FALSE)</f>
        <v>Other Revenue - Application/Initiation Fee</v>
      </c>
      <c r="N3947" s="39" t="str">
        <f>+VLOOKUP(L3947/1,Map!E:G,3,FALSE)</f>
        <v>KY-CENTRAL</v>
      </c>
    </row>
    <row r="3948" spans="1:14" hidden="1">
      <c r="A3948" s="39" t="s">
        <v>95</v>
      </c>
      <c r="B3948" s="39" t="s">
        <v>96</v>
      </c>
      <c r="C3948" s="39" t="s">
        <v>76</v>
      </c>
      <c r="D3948" s="43">
        <v>43021</v>
      </c>
      <c r="E3948" s="39" t="s">
        <v>34</v>
      </c>
      <c r="F3948" s="39" t="s">
        <v>52</v>
      </c>
      <c r="G3948" s="39" t="s">
        <v>275</v>
      </c>
      <c r="H3948" s="39" t="s">
        <v>3193</v>
      </c>
      <c r="I3948" s="39" t="s">
        <v>99</v>
      </c>
      <c r="J3948" s="44">
        <v>-84</v>
      </c>
      <c r="K3948" s="39" t="s">
        <v>100</v>
      </c>
      <c r="L3948" s="39" t="s">
        <v>64</v>
      </c>
      <c r="M3948" s="39" t="str">
        <f>+VLOOKUP(C3948/1,Map!A:B,2,FALSE)</f>
        <v>Other Revenue - Application/Initiation Fee</v>
      </c>
      <c r="N3948" s="39" t="str">
        <f>+VLOOKUP(L3948/1,Map!E:G,3,FALSE)</f>
        <v>KY-NORTH</v>
      </c>
    </row>
    <row r="3949" spans="1:14" hidden="1">
      <c r="A3949" s="39" t="s">
        <v>95</v>
      </c>
      <c r="B3949" s="39" t="s">
        <v>96</v>
      </c>
      <c r="C3949" s="39" t="s">
        <v>76</v>
      </c>
      <c r="D3949" s="43">
        <v>43022</v>
      </c>
      <c r="E3949" s="39" t="s">
        <v>34</v>
      </c>
      <c r="F3949" s="39" t="s">
        <v>52</v>
      </c>
      <c r="G3949" s="39" t="s">
        <v>275</v>
      </c>
      <c r="H3949" s="39" t="s">
        <v>3194</v>
      </c>
      <c r="I3949" s="39" t="s">
        <v>99</v>
      </c>
      <c r="J3949" s="44">
        <v>-364</v>
      </c>
      <c r="K3949" s="39" t="s">
        <v>100</v>
      </c>
      <c r="L3949" s="39" t="s">
        <v>60</v>
      </c>
      <c r="M3949" s="39" t="str">
        <f>+VLOOKUP(C3949/1,Map!A:B,2,FALSE)</f>
        <v>Other Revenue - Application/Initiation Fee</v>
      </c>
      <c r="N3949" s="39" t="str">
        <f>+VLOOKUP(L3949/1,Map!E:G,3,FALSE)</f>
        <v>KY-CENTRAL</v>
      </c>
    </row>
    <row r="3950" spans="1:14" hidden="1">
      <c r="A3950" s="39" t="s">
        <v>95</v>
      </c>
      <c r="B3950" s="39" t="s">
        <v>96</v>
      </c>
      <c r="C3950" s="39" t="s">
        <v>76</v>
      </c>
      <c r="D3950" s="43">
        <v>43023</v>
      </c>
      <c r="E3950" s="39" t="s">
        <v>34</v>
      </c>
      <c r="F3950" s="39" t="s">
        <v>52</v>
      </c>
      <c r="G3950" s="39" t="s">
        <v>275</v>
      </c>
      <c r="H3950" s="39" t="s">
        <v>3195</v>
      </c>
      <c r="I3950" s="39" t="s">
        <v>99</v>
      </c>
      <c r="J3950" s="44">
        <v>-252</v>
      </c>
      <c r="K3950" s="39" t="s">
        <v>100</v>
      </c>
      <c r="L3950" s="39" t="s">
        <v>60</v>
      </c>
      <c r="M3950" s="39" t="str">
        <f>+VLOOKUP(C3950/1,Map!A:B,2,FALSE)</f>
        <v>Other Revenue - Application/Initiation Fee</v>
      </c>
      <c r="N3950" s="39" t="str">
        <f>+VLOOKUP(L3950/1,Map!E:G,3,FALSE)</f>
        <v>KY-CENTRAL</v>
      </c>
    </row>
    <row r="3951" spans="1:14" hidden="1">
      <c r="A3951" s="39" t="s">
        <v>95</v>
      </c>
      <c r="B3951" s="39" t="s">
        <v>96</v>
      </c>
      <c r="C3951" s="39" t="s">
        <v>76</v>
      </c>
      <c r="D3951" s="43">
        <v>43010</v>
      </c>
      <c r="E3951" s="39" t="s">
        <v>34</v>
      </c>
      <c r="F3951" s="39" t="s">
        <v>52</v>
      </c>
      <c r="G3951" s="39" t="s">
        <v>275</v>
      </c>
      <c r="H3951" s="39" t="s">
        <v>487</v>
      </c>
      <c r="I3951" s="39" t="s">
        <v>244</v>
      </c>
      <c r="J3951" s="44">
        <v>56</v>
      </c>
      <c r="K3951" s="39" t="s">
        <v>100</v>
      </c>
      <c r="L3951" s="39" t="s">
        <v>60</v>
      </c>
      <c r="M3951" s="39" t="str">
        <f>+VLOOKUP(C3951/1,Map!A:B,2,FALSE)</f>
        <v>Other Revenue - Application/Initiation Fee</v>
      </c>
      <c r="N3951" s="39" t="str">
        <f>+VLOOKUP(L3951/1,Map!E:G,3,FALSE)</f>
        <v>KY-CENTRAL</v>
      </c>
    </row>
    <row r="3952" spans="1:14" hidden="1">
      <c r="A3952" s="39" t="s">
        <v>95</v>
      </c>
      <c r="B3952" s="39" t="s">
        <v>96</v>
      </c>
      <c r="C3952" s="39" t="s">
        <v>76</v>
      </c>
      <c r="D3952" s="43">
        <v>43019</v>
      </c>
      <c r="E3952" s="39" t="s">
        <v>34</v>
      </c>
      <c r="F3952" s="39" t="s">
        <v>52</v>
      </c>
      <c r="G3952" s="39" t="s">
        <v>275</v>
      </c>
      <c r="H3952" s="39" t="s">
        <v>488</v>
      </c>
      <c r="I3952" s="39" t="s">
        <v>244</v>
      </c>
      <c r="J3952" s="44">
        <v>28</v>
      </c>
      <c r="K3952" s="39" t="s">
        <v>100</v>
      </c>
      <c r="L3952" s="39" t="s">
        <v>60</v>
      </c>
      <c r="M3952" s="39" t="str">
        <f>+VLOOKUP(C3952/1,Map!A:B,2,FALSE)</f>
        <v>Other Revenue - Application/Initiation Fee</v>
      </c>
      <c r="N3952" s="39" t="str">
        <f>+VLOOKUP(L3952/1,Map!E:G,3,FALSE)</f>
        <v>KY-CENTRAL</v>
      </c>
    </row>
    <row r="3953" spans="1:14" hidden="1">
      <c r="A3953" s="39" t="s">
        <v>95</v>
      </c>
      <c r="B3953" s="39" t="s">
        <v>96</v>
      </c>
      <c r="C3953" s="39" t="s">
        <v>76</v>
      </c>
      <c r="D3953" s="43">
        <v>43025</v>
      </c>
      <c r="E3953" s="39" t="s">
        <v>34</v>
      </c>
      <c r="F3953" s="39" t="s">
        <v>52</v>
      </c>
      <c r="G3953" s="39" t="s">
        <v>275</v>
      </c>
      <c r="H3953" s="39" t="s">
        <v>489</v>
      </c>
      <c r="I3953" s="39" t="s">
        <v>244</v>
      </c>
      <c r="J3953" s="44">
        <v>56</v>
      </c>
      <c r="K3953" s="39" t="s">
        <v>100</v>
      </c>
      <c r="L3953" s="39" t="s">
        <v>60</v>
      </c>
      <c r="M3953" s="39" t="str">
        <f>+VLOOKUP(C3953/1,Map!A:B,2,FALSE)</f>
        <v>Other Revenue - Application/Initiation Fee</v>
      </c>
      <c r="N3953" s="39" t="str">
        <f>+VLOOKUP(L3953/1,Map!E:G,3,FALSE)</f>
        <v>KY-CENTRAL</v>
      </c>
    </row>
    <row r="3954" spans="1:14" hidden="1">
      <c r="A3954" s="39" t="s">
        <v>95</v>
      </c>
      <c r="B3954" s="39" t="s">
        <v>96</v>
      </c>
      <c r="C3954" s="39" t="s">
        <v>76</v>
      </c>
      <c r="D3954" s="43">
        <v>43025</v>
      </c>
      <c r="E3954" s="39" t="s">
        <v>34</v>
      </c>
      <c r="F3954" s="39" t="s">
        <v>52</v>
      </c>
      <c r="G3954" s="39" t="s">
        <v>275</v>
      </c>
      <c r="H3954" s="39" t="s">
        <v>489</v>
      </c>
      <c r="I3954" s="39" t="s">
        <v>244</v>
      </c>
      <c r="J3954" s="44">
        <v>56</v>
      </c>
      <c r="K3954" s="39" t="s">
        <v>100</v>
      </c>
      <c r="L3954" s="39" t="s">
        <v>60</v>
      </c>
      <c r="M3954" s="39" t="str">
        <f>+VLOOKUP(C3954/1,Map!A:B,2,FALSE)</f>
        <v>Other Revenue - Application/Initiation Fee</v>
      </c>
      <c r="N3954" s="39" t="str">
        <f>+VLOOKUP(L3954/1,Map!E:G,3,FALSE)</f>
        <v>KY-CENTRAL</v>
      </c>
    </row>
    <row r="3955" spans="1:14" hidden="1">
      <c r="A3955" s="39" t="s">
        <v>95</v>
      </c>
      <c r="B3955" s="39" t="s">
        <v>96</v>
      </c>
      <c r="C3955" s="39" t="s">
        <v>76</v>
      </c>
      <c r="D3955" s="43">
        <v>43025</v>
      </c>
      <c r="E3955" s="39" t="s">
        <v>34</v>
      </c>
      <c r="F3955" s="39" t="s">
        <v>52</v>
      </c>
      <c r="G3955" s="39" t="s">
        <v>275</v>
      </c>
      <c r="H3955" s="39" t="s">
        <v>3196</v>
      </c>
      <c r="I3955" s="39" t="s">
        <v>99</v>
      </c>
      <c r="J3955" s="44">
        <v>-28</v>
      </c>
      <c r="K3955" s="39" t="s">
        <v>100</v>
      </c>
      <c r="L3955" s="39" t="s">
        <v>60</v>
      </c>
      <c r="M3955" s="39" t="str">
        <f>+VLOOKUP(C3955/1,Map!A:B,2,FALSE)</f>
        <v>Other Revenue - Application/Initiation Fee</v>
      </c>
      <c r="N3955" s="39" t="str">
        <f>+VLOOKUP(L3955/1,Map!E:G,3,FALSE)</f>
        <v>KY-CENTRAL</v>
      </c>
    </row>
    <row r="3956" spans="1:14" hidden="1">
      <c r="A3956" s="39" t="s">
        <v>95</v>
      </c>
      <c r="B3956" s="39" t="s">
        <v>96</v>
      </c>
      <c r="C3956" s="39" t="s">
        <v>76</v>
      </c>
      <c r="D3956" s="43">
        <v>43025</v>
      </c>
      <c r="E3956" s="39" t="s">
        <v>34</v>
      </c>
      <c r="F3956" s="39" t="s">
        <v>52</v>
      </c>
      <c r="G3956" s="39" t="s">
        <v>275</v>
      </c>
      <c r="H3956" s="39" t="s">
        <v>3196</v>
      </c>
      <c r="I3956" s="39" t="s">
        <v>99</v>
      </c>
      <c r="J3956" s="44">
        <v>-56</v>
      </c>
      <c r="K3956" s="39" t="s">
        <v>100</v>
      </c>
      <c r="L3956" s="39" t="s">
        <v>60</v>
      </c>
      <c r="M3956" s="39" t="str">
        <f>+VLOOKUP(C3956/1,Map!A:B,2,FALSE)</f>
        <v>Other Revenue - Application/Initiation Fee</v>
      </c>
      <c r="N3956" s="39" t="str">
        <f>+VLOOKUP(L3956/1,Map!E:G,3,FALSE)</f>
        <v>KY-CENTRAL</v>
      </c>
    </row>
    <row r="3957" spans="1:14" hidden="1">
      <c r="A3957" s="39" t="s">
        <v>95</v>
      </c>
      <c r="B3957" s="39" t="s">
        <v>96</v>
      </c>
      <c r="C3957" s="39" t="s">
        <v>76</v>
      </c>
      <c r="D3957" s="43">
        <v>43025</v>
      </c>
      <c r="E3957" s="39" t="s">
        <v>34</v>
      </c>
      <c r="F3957" s="39" t="s">
        <v>52</v>
      </c>
      <c r="G3957" s="39" t="s">
        <v>275</v>
      </c>
      <c r="H3957" s="39" t="s">
        <v>3196</v>
      </c>
      <c r="I3957" s="39" t="s">
        <v>99</v>
      </c>
      <c r="J3957" s="44">
        <v>-2884</v>
      </c>
      <c r="K3957" s="39" t="s">
        <v>100</v>
      </c>
      <c r="L3957" s="39" t="s">
        <v>60</v>
      </c>
      <c r="M3957" s="39" t="str">
        <f>+VLOOKUP(C3957/1,Map!A:B,2,FALSE)</f>
        <v>Other Revenue - Application/Initiation Fee</v>
      </c>
      <c r="N3957" s="39" t="str">
        <f>+VLOOKUP(L3957/1,Map!E:G,3,FALSE)</f>
        <v>KY-CENTRAL</v>
      </c>
    </row>
    <row r="3958" spans="1:14" hidden="1">
      <c r="A3958" s="39" t="s">
        <v>95</v>
      </c>
      <c r="B3958" s="39" t="s">
        <v>96</v>
      </c>
      <c r="C3958" s="39" t="s">
        <v>76</v>
      </c>
      <c r="D3958" s="43">
        <v>43025</v>
      </c>
      <c r="E3958" s="39" t="s">
        <v>34</v>
      </c>
      <c r="F3958" s="39" t="s">
        <v>52</v>
      </c>
      <c r="G3958" s="39" t="s">
        <v>275</v>
      </c>
      <c r="H3958" s="39" t="s">
        <v>3196</v>
      </c>
      <c r="I3958" s="39" t="s">
        <v>99</v>
      </c>
      <c r="J3958" s="44">
        <v>-28</v>
      </c>
      <c r="K3958" s="39" t="s">
        <v>100</v>
      </c>
      <c r="L3958" s="39" t="s">
        <v>64</v>
      </c>
      <c r="M3958" s="39" t="str">
        <f>+VLOOKUP(C3958/1,Map!A:B,2,FALSE)</f>
        <v>Other Revenue - Application/Initiation Fee</v>
      </c>
      <c r="N3958" s="39" t="str">
        <f>+VLOOKUP(L3958/1,Map!E:G,3,FALSE)</f>
        <v>KY-NORTH</v>
      </c>
    </row>
    <row r="3959" spans="1:14" hidden="1">
      <c r="A3959" s="39" t="s">
        <v>95</v>
      </c>
      <c r="B3959" s="39" t="s">
        <v>96</v>
      </c>
      <c r="C3959" s="39" t="s">
        <v>76</v>
      </c>
      <c r="D3959" s="43">
        <v>43024</v>
      </c>
      <c r="E3959" s="39" t="s">
        <v>34</v>
      </c>
      <c r="F3959" s="39" t="s">
        <v>52</v>
      </c>
      <c r="G3959" s="39" t="s">
        <v>275</v>
      </c>
      <c r="H3959" s="39" t="s">
        <v>492</v>
      </c>
      <c r="I3959" s="39" t="s">
        <v>244</v>
      </c>
      <c r="J3959" s="44">
        <v>56</v>
      </c>
      <c r="K3959" s="39" t="s">
        <v>100</v>
      </c>
      <c r="L3959" s="39" t="s">
        <v>60</v>
      </c>
      <c r="M3959" s="39" t="str">
        <f>+VLOOKUP(C3959/1,Map!A:B,2,FALSE)</f>
        <v>Other Revenue - Application/Initiation Fee</v>
      </c>
      <c r="N3959" s="39" t="str">
        <f>+VLOOKUP(L3959/1,Map!E:G,3,FALSE)</f>
        <v>KY-CENTRAL</v>
      </c>
    </row>
    <row r="3960" spans="1:14" hidden="1">
      <c r="A3960" s="39" t="s">
        <v>95</v>
      </c>
      <c r="B3960" s="39" t="s">
        <v>96</v>
      </c>
      <c r="C3960" s="39" t="s">
        <v>76</v>
      </c>
      <c r="D3960" s="43">
        <v>43024</v>
      </c>
      <c r="E3960" s="39" t="s">
        <v>34</v>
      </c>
      <c r="F3960" s="39" t="s">
        <v>52</v>
      </c>
      <c r="G3960" s="39" t="s">
        <v>275</v>
      </c>
      <c r="H3960" s="39" t="s">
        <v>492</v>
      </c>
      <c r="I3960" s="39" t="s">
        <v>244</v>
      </c>
      <c r="J3960" s="44">
        <v>28</v>
      </c>
      <c r="K3960" s="39" t="s">
        <v>100</v>
      </c>
      <c r="L3960" s="39" t="s">
        <v>60</v>
      </c>
      <c r="M3960" s="39" t="str">
        <f>+VLOOKUP(C3960/1,Map!A:B,2,FALSE)</f>
        <v>Other Revenue - Application/Initiation Fee</v>
      </c>
      <c r="N3960" s="39" t="str">
        <f>+VLOOKUP(L3960/1,Map!E:G,3,FALSE)</f>
        <v>KY-CENTRAL</v>
      </c>
    </row>
    <row r="3961" spans="1:14" hidden="1">
      <c r="A3961" s="39" t="s">
        <v>95</v>
      </c>
      <c r="B3961" s="39" t="s">
        <v>96</v>
      </c>
      <c r="C3961" s="39" t="s">
        <v>76</v>
      </c>
      <c r="D3961" s="43">
        <v>43024</v>
      </c>
      <c r="E3961" s="39" t="s">
        <v>34</v>
      </c>
      <c r="F3961" s="39" t="s">
        <v>52</v>
      </c>
      <c r="G3961" s="39" t="s">
        <v>275</v>
      </c>
      <c r="H3961" s="39" t="s">
        <v>3197</v>
      </c>
      <c r="I3961" s="39" t="s">
        <v>99</v>
      </c>
      <c r="J3961" s="44">
        <v>-28</v>
      </c>
      <c r="K3961" s="39" t="s">
        <v>100</v>
      </c>
      <c r="L3961" s="39" t="s">
        <v>58</v>
      </c>
      <c r="M3961" s="39" t="str">
        <f>+VLOOKUP(C3961/1,Map!A:B,2,FALSE)</f>
        <v>Other Revenue - Application/Initiation Fee</v>
      </c>
      <c r="N3961" s="39" t="str">
        <f>+VLOOKUP(L3961/1,Map!E:G,3,FALSE)</f>
        <v>KY-CORPORATE</v>
      </c>
    </row>
    <row r="3962" spans="1:14" hidden="1">
      <c r="A3962" s="39" t="s">
        <v>95</v>
      </c>
      <c r="B3962" s="39" t="s">
        <v>96</v>
      </c>
      <c r="C3962" s="39" t="s">
        <v>76</v>
      </c>
      <c r="D3962" s="43">
        <v>43024</v>
      </c>
      <c r="E3962" s="39" t="s">
        <v>34</v>
      </c>
      <c r="F3962" s="39" t="s">
        <v>52</v>
      </c>
      <c r="G3962" s="39" t="s">
        <v>275</v>
      </c>
      <c r="H3962" s="39" t="s">
        <v>3197</v>
      </c>
      <c r="I3962" s="39" t="s">
        <v>99</v>
      </c>
      <c r="J3962" s="44">
        <v>-28</v>
      </c>
      <c r="K3962" s="39" t="s">
        <v>100</v>
      </c>
      <c r="L3962" s="39" t="s">
        <v>64</v>
      </c>
      <c r="M3962" s="39" t="str">
        <f>+VLOOKUP(C3962/1,Map!A:B,2,FALSE)</f>
        <v>Other Revenue - Application/Initiation Fee</v>
      </c>
      <c r="N3962" s="39" t="str">
        <f>+VLOOKUP(L3962/1,Map!E:G,3,FALSE)</f>
        <v>KY-NORTH</v>
      </c>
    </row>
    <row r="3963" spans="1:14" hidden="1">
      <c r="A3963" s="39" t="s">
        <v>95</v>
      </c>
      <c r="B3963" s="39" t="s">
        <v>96</v>
      </c>
      <c r="C3963" s="39" t="s">
        <v>76</v>
      </c>
      <c r="D3963" s="43">
        <v>43024</v>
      </c>
      <c r="E3963" s="39" t="s">
        <v>34</v>
      </c>
      <c r="F3963" s="39" t="s">
        <v>52</v>
      </c>
      <c r="G3963" s="39" t="s">
        <v>275</v>
      </c>
      <c r="H3963" s="39" t="s">
        <v>3197</v>
      </c>
      <c r="I3963" s="39" t="s">
        <v>99</v>
      </c>
      <c r="J3963" s="44">
        <v>-2772</v>
      </c>
      <c r="K3963" s="39" t="s">
        <v>100</v>
      </c>
      <c r="L3963" s="39" t="s">
        <v>60</v>
      </c>
      <c r="M3963" s="39" t="str">
        <f>+VLOOKUP(C3963/1,Map!A:B,2,FALSE)</f>
        <v>Other Revenue - Application/Initiation Fee</v>
      </c>
      <c r="N3963" s="39" t="str">
        <f>+VLOOKUP(L3963/1,Map!E:G,3,FALSE)</f>
        <v>KY-CENTRAL</v>
      </c>
    </row>
    <row r="3964" spans="1:14" hidden="1">
      <c r="A3964" s="39" t="s">
        <v>95</v>
      </c>
      <c r="B3964" s="39" t="s">
        <v>96</v>
      </c>
      <c r="C3964" s="39" t="s">
        <v>76</v>
      </c>
      <c r="D3964" s="43">
        <v>43024</v>
      </c>
      <c r="E3964" s="39" t="s">
        <v>34</v>
      </c>
      <c r="F3964" s="39" t="s">
        <v>52</v>
      </c>
      <c r="G3964" s="39" t="s">
        <v>275</v>
      </c>
      <c r="H3964" s="39" t="s">
        <v>3197</v>
      </c>
      <c r="I3964" s="39" t="s">
        <v>99</v>
      </c>
      <c r="J3964" s="44">
        <v>-28</v>
      </c>
      <c r="K3964" s="39" t="s">
        <v>100</v>
      </c>
      <c r="L3964" s="39" t="s">
        <v>60</v>
      </c>
      <c r="M3964" s="39" t="str">
        <f>+VLOOKUP(C3964/1,Map!A:B,2,FALSE)</f>
        <v>Other Revenue - Application/Initiation Fee</v>
      </c>
      <c r="N3964" s="39" t="str">
        <f>+VLOOKUP(L3964/1,Map!E:G,3,FALSE)</f>
        <v>KY-CENTRAL</v>
      </c>
    </row>
    <row r="3965" spans="1:14" hidden="1">
      <c r="A3965" s="39" t="s">
        <v>95</v>
      </c>
      <c r="B3965" s="39" t="s">
        <v>96</v>
      </c>
      <c r="C3965" s="39" t="s">
        <v>76</v>
      </c>
      <c r="D3965" s="43">
        <v>43024</v>
      </c>
      <c r="E3965" s="39" t="s">
        <v>34</v>
      </c>
      <c r="F3965" s="39" t="s">
        <v>52</v>
      </c>
      <c r="G3965" s="39" t="s">
        <v>275</v>
      </c>
      <c r="H3965" s="39" t="s">
        <v>3197</v>
      </c>
      <c r="I3965" s="39" t="s">
        <v>99</v>
      </c>
      <c r="J3965" s="44">
        <v>-28</v>
      </c>
      <c r="K3965" s="39" t="s">
        <v>100</v>
      </c>
      <c r="L3965" s="39" t="s">
        <v>60</v>
      </c>
      <c r="M3965" s="39" t="str">
        <f>+VLOOKUP(C3965/1,Map!A:B,2,FALSE)</f>
        <v>Other Revenue - Application/Initiation Fee</v>
      </c>
      <c r="N3965" s="39" t="str">
        <f>+VLOOKUP(L3965/1,Map!E:G,3,FALSE)</f>
        <v>KY-CENTRAL</v>
      </c>
    </row>
    <row r="3966" spans="1:14" hidden="1">
      <c r="A3966" s="39" t="s">
        <v>95</v>
      </c>
      <c r="B3966" s="39" t="s">
        <v>96</v>
      </c>
      <c r="C3966" s="39" t="s">
        <v>76</v>
      </c>
      <c r="D3966" s="43">
        <v>43024</v>
      </c>
      <c r="E3966" s="39" t="s">
        <v>34</v>
      </c>
      <c r="F3966" s="39" t="s">
        <v>52</v>
      </c>
      <c r="G3966" s="39" t="s">
        <v>275</v>
      </c>
      <c r="H3966" s="39" t="s">
        <v>3197</v>
      </c>
      <c r="I3966" s="39" t="s">
        <v>99</v>
      </c>
      <c r="J3966" s="44">
        <v>-112</v>
      </c>
      <c r="K3966" s="39" t="s">
        <v>100</v>
      </c>
      <c r="L3966" s="39" t="s">
        <v>60</v>
      </c>
      <c r="M3966" s="39" t="str">
        <f>+VLOOKUP(C3966/1,Map!A:B,2,FALSE)</f>
        <v>Other Revenue - Application/Initiation Fee</v>
      </c>
      <c r="N3966" s="39" t="str">
        <f>+VLOOKUP(L3966/1,Map!E:G,3,FALSE)</f>
        <v>KY-CENTRAL</v>
      </c>
    </row>
    <row r="3967" spans="1:14" hidden="1">
      <c r="A3967" s="39" t="s">
        <v>95</v>
      </c>
      <c r="B3967" s="39" t="s">
        <v>96</v>
      </c>
      <c r="C3967" s="39" t="s">
        <v>76</v>
      </c>
      <c r="D3967" s="43">
        <v>43026</v>
      </c>
      <c r="E3967" s="39" t="s">
        <v>34</v>
      </c>
      <c r="F3967" s="39" t="s">
        <v>52</v>
      </c>
      <c r="G3967" s="39" t="s">
        <v>275</v>
      </c>
      <c r="H3967" s="39" t="s">
        <v>3198</v>
      </c>
      <c r="I3967" s="39" t="s">
        <v>99</v>
      </c>
      <c r="J3967" s="44">
        <v>-252</v>
      </c>
      <c r="K3967" s="39" t="s">
        <v>100</v>
      </c>
      <c r="L3967" s="39" t="s">
        <v>60</v>
      </c>
      <c r="M3967" s="39" t="str">
        <f>+VLOOKUP(C3967/1,Map!A:B,2,FALSE)</f>
        <v>Other Revenue - Application/Initiation Fee</v>
      </c>
      <c r="N3967" s="39" t="str">
        <f>+VLOOKUP(L3967/1,Map!E:G,3,FALSE)</f>
        <v>KY-CENTRAL</v>
      </c>
    </row>
    <row r="3968" spans="1:14" hidden="1">
      <c r="A3968" s="39" t="s">
        <v>95</v>
      </c>
      <c r="B3968" s="39" t="s">
        <v>96</v>
      </c>
      <c r="C3968" s="39" t="s">
        <v>76</v>
      </c>
      <c r="D3968" s="43">
        <v>43026</v>
      </c>
      <c r="E3968" s="39" t="s">
        <v>34</v>
      </c>
      <c r="F3968" s="39" t="s">
        <v>52</v>
      </c>
      <c r="G3968" s="39" t="s">
        <v>275</v>
      </c>
      <c r="H3968" s="39" t="s">
        <v>502</v>
      </c>
      <c r="I3968" s="39" t="s">
        <v>244</v>
      </c>
      <c r="J3968" s="44">
        <v>28</v>
      </c>
      <c r="K3968" s="39" t="s">
        <v>100</v>
      </c>
      <c r="L3968" s="39" t="s">
        <v>60</v>
      </c>
      <c r="M3968" s="39" t="str">
        <f>+VLOOKUP(C3968/1,Map!A:B,2,FALSE)</f>
        <v>Other Revenue - Application/Initiation Fee</v>
      </c>
      <c r="N3968" s="39" t="str">
        <f>+VLOOKUP(L3968/1,Map!E:G,3,FALSE)</f>
        <v>KY-CENTRAL</v>
      </c>
    </row>
    <row r="3969" spans="1:14" hidden="1">
      <c r="A3969" s="39" t="s">
        <v>95</v>
      </c>
      <c r="B3969" s="39" t="s">
        <v>96</v>
      </c>
      <c r="C3969" s="39" t="s">
        <v>76</v>
      </c>
      <c r="D3969" s="43">
        <v>43026</v>
      </c>
      <c r="E3969" s="39" t="s">
        <v>34</v>
      </c>
      <c r="F3969" s="39" t="s">
        <v>52</v>
      </c>
      <c r="G3969" s="39" t="s">
        <v>275</v>
      </c>
      <c r="H3969" s="39" t="s">
        <v>502</v>
      </c>
      <c r="I3969" s="39" t="s">
        <v>244</v>
      </c>
      <c r="J3969" s="44">
        <v>28</v>
      </c>
      <c r="K3969" s="39" t="s">
        <v>100</v>
      </c>
      <c r="L3969" s="39" t="s">
        <v>60</v>
      </c>
      <c r="M3969" s="39" t="str">
        <f>+VLOOKUP(C3969/1,Map!A:B,2,FALSE)</f>
        <v>Other Revenue - Application/Initiation Fee</v>
      </c>
      <c r="N3969" s="39" t="str">
        <f>+VLOOKUP(L3969/1,Map!E:G,3,FALSE)</f>
        <v>KY-CENTRAL</v>
      </c>
    </row>
    <row r="3970" spans="1:14" hidden="1">
      <c r="A3970" s="39" t="s">
        <v>95</v>
      </c>
      <c r="B3970" s="39" t="s">
        <v>96</v>
      </c>
      <c r="C3970" s="39" t="s">
        <v>76</v>
      </c>
      <c r="D3970" s="43">
        <v>43026</v>
      </c>
      <c r="E3970" s="39" t="s">
        <v>34</v>
      </c>
      <c r="F3970" s="39" t="s">
        <v>52</v>
      </c>
      <c r="G3970" s="39" t="s">
        <v>275</v>
      </c>
      <c r="H3970" s="39" t="s">
        <v>3199</v>
      </c>
      <c r="I3970" s="39" t="s">
        <v>99</v>
      </c>
      <c r="J3970" s="44">
        <v>-28</v>
      </c>
      <c r="K3970" s="39" t="s">
        <v>100</v>
      </c>
      <c r="L3970" s="39" t="s">
        <v>60</v>
      </c>
      <c r="M3970" s="39" t="str">
        <f>+VLOOKUP(C3970/1,Map!A:B,2,FALSE)</f>
        <v>Other Revenue - Application/Initiation Fee</v>
      </c>
      <c r="N3970" s="39" t="str">
        <f>+VLOOKUP(L3970/1,Map!E:G,3,FALSE)</f>
        <v>KY-CENTRAL</v>
      </c>
    </row>
    <row r="3971" spans="1:14" hidden="1">
      <c r="A3971" s="39" t="s">
        <v>95</v>
      </c>
      <c r="B3971" s="39" t="s">
        <v>96</v>
      </c>
      <c r="C3971" s="39" t="s">
        <v>76</v>
      </c>
      <c r="D3971" s="43">
        <v>43026</v>
      </c>
      <c r="E3971" s="39" t="s">
        <v>34</v>
      </c>
      <c r="F3971" s="39" t="s">
        <v>52</v>
      </c>
      <c r="G3971" s="39" t="s">
        <v>275</v>
      </c>
      <c r="H3971" s="39" t="s">
        <v>3199</v>
      </c>
      <c r="I3971" s="39" t="s">
        <v>99</v>
      </c>
      <c r="J3971" s="44">
        <v>-28</v>
      </c>
      <c r="K3971" s="39" t="s">
        <v>100</v>
      </c>
      <c r="L3971" s="39" t="s">
        <v>60</v>
      </c>
      <c r="M3971" s="39" t="str">
        <f>+VLOOKUP(C3971/1,Map!A:B,2,FALSE)</f>
        <v>Other Revenue - Application/Initiation Fee</v>
      </c>
      <c r="N3971" s="39" t="str">
        <f>+VLOOKUP(L3971/1,Map!E:G,3,FALSE)</f>
        <v>KY-CENTRAL</v>
      </c>
    </row>
    <row r="3972" spans="1:14" hidden="1">
      <c r="A3972" s="39" t="s">
        <v>95</v>
      </c>
      <c r="B3972" s="39" t="s">
        <v>96</v>
      </c>
      <c r="C3972" s="39" t="s">
        <v>76</v>
      </c>
      <c r="D3972" s="43">
        <v>43026</v>
      </c>
      <c r="E3972" s="39" t="s">
        <v>34</v>
      </c>
      <c r="F3972" s="39" t="s">
        <v>52</v>
      </c>
      <c r="G3972" s="39" t="s">
        <v>275</v>
      </c>
      <c r="H3972" s="39" t="s">
        <v>3199</v>
      </c>
      <c r="I3972" s="39" t="s">
        <v>99</v>
      </c>
      <c r="J3972" s="44">
        <v>-28</v>
      </c>
      <c r="K3972" s="39" t="s">
        <v>100</v>
      </c>
      <c r="L3972" s="39" t="s">
        <v>60</v>
      </c>
      <c r="M3972" s="39" t="str">
        <f>+VLOOKUP(C3972/1,Map!A:B,2,FALSE)</f>
        <v>Other Revenue - Application/Initiation Fee</v>
      </c>
      <c r="N3972" s="39" t="str">
        <f>+VLOOKUP(L3972/1,Map!E:G,3,FALSE)</f>
        <v>KY-CENTRAL</v>
      </c>
    </row>
    <row r="3973" spans="1:14" hidden="1">
      <c r="A3973" s="39" t="s">
        <v>95</v>
      </c>
      <c r="B3973" s="39" t="s">
        <v>96</v>
      </c>
      <c r="C3973" s="39" t="s">
        <v>76</v>
      </c>
      <c r="D3973" s="43">
        <v>43026</v>
      </c>
      <c r="E3973" s="39" t="s">
        <v>34</v>
      </c>
      <c r="F3973" s="39" t="s">
        <v>52</v>
      </c>
      <c r="G3973" s="39" t="s">
        <v>275</v>
      </c>
      <c r="H3973" s="39" t="s">
        <v>3199</v>
      </c>
      <c r="I3973" s="39" t="s">
        <v>99</v>
      </c>
      <c r="J3973" s="44">
        <v>-56</v>
      </c>
      <c r="K3973" s="39" t="s">
        <v>100</v>
      </c>
      <c r="L3973" s="39" t="s">
        <v>60</v>
      </c>
      <c r="M3973" s="39" t="str">
        <f>+VLOOKUP(C3973/1,Map!A:B,2,FALSE)</f>
        <v>Other Revenue - Application/Initiation Fee</v>
      </c>
      <c r="N3973" s="39" t="str">
        <f>+VLOOKUP(L3973/1,Map!E:G,3,FALSE)</f>
        <v>KY-CENTRAL</v>
      </c>
    </row>
    <row r="3974" spans="1:14" hidden="1">
      <c r="A3974" s="39" t="s">
        <v>95</v>
      </c>
      <c r="B3974" s="39" t="s">
        <v>96</v>
      </c>
      <c r="C3974" s="39" t="s">
        <v>76</v>
      </c>
      <c r="D3974" s="43">
        <v>43026</v>
      </c>
      <c r="E3974" s="39" t="s">
        <v>34</v>
      </c>
      <c r="F3974" s="39" t="s">
        <v>52</v>
      </c>
      <c r="G3974" s="39" t="s">
        <v>275</v>
      </c>
      <c r="H3974" s="39" t="s">
        <v>3199</v>
      </c>
      <c r="I3974" s="39" t="s">
        <v>99</v>
      </c>
      <c r="J3974" s="44">
        <v>-2688</v>
      </c>
      <c r="K3974" s="39" t="s">
        <v>100</v>
      </c>
      <c r="L3974" s="39" t="s">
        <v>60</v>
      </c>
      <c r="M3974" s="39" t="str">
        <f>+VLOOKUP(C3974/1,Map!A:B,2,FALSE)</f>
        <v>Other Revenue - Application/Initiation Fee</v>
      </c>
      <c r="N3974" s="39" t="str">
        <f>+VLOOKUP(L3974/1,Map!E:G,3,FALSE)</f>
        <v>KY-CENTRAL</v>
      </c>
    </row>
    <row r="3975" spans="1:14" hidden="1">
      <c r="A3975" s="39" t="s">
        <v>95</v>
      </c>
      <c r="B3975" s="39" t="s">
        <v>96</v>
      </c>
      <c r="C3975" s="39" t="s">
        <v>76</v>
      </c>
      <c r="D3975" s="43">
        <v>43026</v>
      </c>
      <c r="E3975" s="39" t="s">
        <v>34</v>
      </c>
      <c r="F3975" s="39" t="s">
        <v>52</v>
      </c>
      <c r="G3975" s="39" t="s">
        <v>275</v>
      </c>
      <c r="H3975" s="39" t="s">
        <v>3199</v>
      </c>
      <c r="I3975" s="39" t="s">
        <v>99</v>
      </c>
      <c r="J3975" s="44">
        <v>-56</v>
      </c>
      <c r="K3975" s="39" t="s">
        <v>100</v>
      </c>
      <c r="L3975" s="39" t="s">
        <v>58</v>
      </c>
      <c r="M3975" s="39" t="str">
        <f>+VLOOKUP(C3975/1,Map!A:B,2,FALSE)</f>
        <v>Other Revenue - Application/Initiation Fee</v>
      </c>
      <c r="N3975" s="39" t="str">
        <f>+VLOOKUP(L3975/1,Map!E:G,3,FALSE)</f>
        <v>KY-CORPORATE</v>
      </c>
    </row>
    <row r="3976" spans="1:14" hidden="1">
      <c r="A3976" s="39" t="s">
        <v>95</v>
      </c>
      <c r="B3976" s="39" t="s">
        <v>96</v>
      </c>
      <c r="C3976" s="39" t="s">
        <v>76</v>
      </c>
      <c r="D3976" s="43">
        <v>43027</v>
      </c>
      <c r="E3976" s="39" t="s">
        <v>34</v>
      </c>
      <c r="F3976" s="39" t="s">
        <v>52</v>
      </c>
      <c r="G3976" s="39" t="s">
        <v>275</v>
      </c>
      <c r="H3976" s="39" t="s">
        <v>3200</v>
      </c>
      <c r="I3976" s="39" t="s">
        <v>99</v>
      </c>
      <c r="J3976" s="44">
        <v>-28</v>
      </c>
      <c r="K3976" s="39" t="s">
        <v>100</v>
      </c>
      <c r="L3976" s="39" t="s">
        <v>60</v>
      </c>
      <c r="M3976" s="39" t="str">
        <f>+VLOOKUP(C3976/1,Map!A:B,2,FALSE)</f>
        <v>Other Revenue - Application/Initiation Fee</v>
      </c>
      <c r="N3976" s="39" t="str">
        <f>+VLOOKUP(L3976/1,Map!E:G,3,FALSE)</f>
        <v>KY-CENTRAL</v>
      </c>
    </row>
    <row r="3977" spans="1:14" hidden="1">
      <c r="A3977" s="39" t="s">
        <v>95</v>
      </c>
      <c r="B3977" s="39" t="s">
        <v>96</v>
      </c>
      <c r="C3977" s="39" t="s">
        <v>76</v>
      </c>
      <c r="D3977" s="43">
        <v>43027</v>
      </c>
      <c r="E3977" s="39" t="s">
        <v>34</v>
      </c>
      <c r="F3977" s="39" t="s">
        <v>52</v>
      </c>
      <c r="G3977" s="39" t="s">
        <v>275</v>
      </c>
      <c r="H3977" s="39" t="s">
        <v>3201</v>
      </c>
      <c r="I3977" s="39" t="s">
        <v>99</v>
      </c>
      <c r="J3977" s="44">
        <v>-1456</v>
      </c>
      <c r="K3977" s="39" t="s">
        <v>100</v>
      </c>
      <c r="L3977" s="39" t="s">
        <v>60</v>
      </c>
      <c r="M3977" s="39" t="str">
        <f>+VLOOKUP(C3977/1,Map!A:B,2,FALSE)</f>
        <v>Other Revenue - Application/Initiation Fee</v>
      </c>
      <c r="N3977" s="39" t="str">
        <f>+VLOOKUP(L3977/1,Map!E:G,3,FALSE)</f>
        <v>KY-CENTRAL</v>
      </c>
    </row>
    <row r="3978" spans="1:14" hidden="1">
      <c r="A3978" s="39" t="s">
        <v>95</v>
      </c>
      <c r="B3978" s="39" t="s">
        <v>96</v>
      </c>
      <c r="C3978" s="39" t="s">
        <v>76</v>
      </c>
      <c r="D3978" s="43">
        <v>43027</v>
      </c>
      <c r="E3978" s="39" t="s">
        <v>34</v>
      </c>
      <c r="F3978" s="39" t="s">
        <v>52</v>
      </c>
      <c r="G3978" s="39" t="s">
        <v>275</v>
      </c>
      <c r="H3978" s="39" t="s">
        <v>3201</v>
      </c>
      <c r="I3978" s="39" t="s">
        <v>99</v>
      </c>
      <c r="J3978" s="44">
        <v>-28</v>
      </c>
      <c r="K3978" s="39" t="s">
        <v>100</v>
      </c>
      <c r="L3978" s="39" t="s">
        <v>60</v>
      </c>
      <c r="M3978" s="39" t="str">
        <f>+VLOOKUP(C3978/1,Map!A:B,2,FALSE)</f>
        <v>Other Revenue - Application/Initiation Fee</v>
      </c>
      <c r="N3978" s="39" t="str">
        <f>+VLOOKUP(L3978/1,Map!E:G,3,FALSE)</f>
        <v>KY-CENTRAL</v>
      </c>
    </row>
    <row r="3979" spans="1:14" hidden="1">
      <c r="A3979" s="39" t="s">
        <v>95</v>
      </c>
      <c r="B3979" s="39" t="s">
        <v>96</v>
      </c>
      <c r="C3979" s="39" t="s">
        <v>76</v>
      </c>
      <c r="D3979" s="43">
        <v>43027</v>
      </c>
      <c r="E3979" s="39" t="s">
        <v>34</v>
      </c>
      <c r="F3979" s="39" t="s">
        <v>52</v>
      </c>
      <c r="G3979" s="39" t="s">
        <v>275</v>
      </c>
      <c r="H3979" s="39" t="s">
        <v>3201</v>
      </c>
      <c r="I3979" s="39" t="s">
        <v>99</v>
      </c>
      <c r="J3979" s="44">
        <v>-28</v>
      </c>
      <c r="K3979" s="39" t="s">
        <v>100</v>
      </c>
      <c r="L3979" s="39" t="s">
        <v>64</v>
      </c>
      <c r="M3979" s="39" t="str">
        <f>+VLOOKUP(C3979/1,Map!A:B,2,FALSE)</f>
        <v>Other Revenue - Application/Initiation Fee</v>
      </c>
      <c r="N3979" s="39" t="str">
        <f>+VLOOKUP(L3979/1,Map!E:G,3,FALSE)</f>
        <v>KY-NORTH</v>
      </c>
    </row>
    <row r="3980" spans="1:14" hidden="1">
      <c r="A3980" s="39" t="s">
        <v>95</v>
      </c>
      <c r="B3980" s="39" t="s">
        <v>96</v>
      </c>
      <c r="C3980" s="39" t="s">
        <v>76</v>
      </c>
      <c r="D3980" s="43">
        <v>43027</v>
      </c>
      <c r="E3980" s="39" t="s">
        <v>34</v>
      </c>
      <c r="F3980" s="39" t="s">
        <v>52</v>
      </c>
      <c r="G3980" s="39" t="s">
        <v>275</v>
      </c>
      <c r="H3980" s="39" t="s">
        <v>3201</v>
      </c>
      <c r="I3980" s="39" t="s">
        <v>99</v>
      </c>
      <c r="J3980" s="44">
        <v>-56</v>
      </c>
      <c r="K3980" s="39" t="s">
        <v>100</v>
      </c>
      <c r="L3980" s="39" t="s">
        <v>58</v>
      </c>
      <c r="M3980" s="39" t="str">
        <f>+VLOOKUP(C3980/1,Map!A:B,2,FALSE)</f>
        <v>Other Revenue - Application/Initiation Fee</v>
      </c>
      <c r="N3980" s="39" t="str">
        <f>+VLOOKUP(L3980/1,Map!E:G,3,FALSE)</f>
        <v>KY-CORPORATE</v>
      </c>
    </row>
    <row r="3981" spans="1:14" hidden="1">
      <c r="A3981" s="39" t="s">
        <v>95</v>
      </c>
      <c r="B3981" s="39" t="s">
        <v>96</v>
      </c>
      <c r="C3981" s="39" t="s">
        <v>76</v>
      </c>
      <c r="D3981" s="43">
        <v>43027</v>
      </c>
      <c r="E3981" s="39" t="s">
        <v>34</v>
      </c>
      <c r="F3981" s="39" t="s">
        <v>52</v>
      </c>
      <c r="G3981" s="39" t="s">
        <v>275</v>
      </c>
      <c r="H3981" s="39" t="s">
        <v>512</v>
      </c>
      <c r="I3981" s="39" t="s">
        <v>244</v>
      </c>
      <c r="J3981" s="44">
        <v>28</v>
      </c>
      <c r="K3981" s="39" t="s">
        <v>100</v>
      </c>
      <c r="L3981" s="39" t="s">
        <v>60</v>
      </c>
      <c r="M3981" s="39" t="str">
        <f>+VLOOKUP(C3981/1,Map!A:B,2,FALSE)</f>
        <v>Other Revenue - Application/Initiation Fee</v>
      </c>
      <c r="N3981" s="39" t="str">
        <f>+VLOOKUP(L3981/1,Map!E:G,3,FALSE)</f>
        <v>KY-CENTRAL</v>
      </c>
    </row>
    <row r="3982" spans="1:14" hidden="1">
      <c r="A3982" s="39" t="s">
        <v>95</v>
      </c>
      <c r="B3982" s="39" t="s">
        <v>96</v>
      </c>
      <c r="C3982" s="39" t="s">
        <v>76</v>
      </c>
      <c r="D3982" s="43">
        <v>43028</v>
      </c>
      <c r="E3982" s="39" t="s">
        <v>34</v>
      </c>
      <c r="F3982" s="39" t="s">
        <v>52</v>
      </c>
      <c r="G3982" s="39" t="s">
        <v>275</v>
      </c>
      <c r="H3982" s="39" t="s">
        <v>516</v>
      </c>
      <c r="I3982" s="39" t="s">
        <v>244</v>
      </c>
      <c r="J3982" s="44">
        <v>28</v>
      </c>
      <c r="K3982" s="39" t="s">
        <v>100</v>
      </c>
      <c r="L3982" s="39" t="s">
        <v>60</v>
      </c>
      <c r="M3982" s="39" t="str">
        <f>+VLOOKUP(C3982/1,Map!A:B,2,FALSE)</f>
        <v>Other Revenue - Application/Initiation Fee</v>
      </c>
      <c r="N3982" s="39" t="str">
        <f>+VLOOKUP(L3982/1,Map!E:G,3,FALSE)</f>
        <v>KY-CENTRAL</v>
      </c>
    </row>
    <row r="3983" spans="1:14" hidden="1">
      <c r="A3983" s="39" t="s">
        <v>95</v>
      </c>
      <c r="B3983" s="39" t="s">
        <v>96</v>
      </c>
      <c r="C3983" s="39" t="s">
        <v>76</v>
      </c>
      <c r="D3983" s="43">
        <v>43028</v>
      </c>
      <c r="E3983" s="39" t="s">
        <v>34</v>
      </c>
      <c r="F3983" s="39" t="s">
        <v>52</v>
      </c>
      <c r="G3983" s="39" t="s">
        <v>275</v>
      </c>
      <c r="H3983" s="39" t="s">
        <v>3202</v>
      </c>
      <c r="I3983" s="39" t="s">
        <v>99</v>
      </c>
      <c r="J3983" s="44">
        <v>-28</v>
      </c>
      <c r="K3983" s="39" t="s">
        <v>100</v>
      </c>
      <c r="L3983" s="39" t="s">
        <v>64</v>
      </c>
      <c r="M3983" s="39" t="str">
        <f>+VLOOKUP(C3983/1,Map!A:B,2,FALSE)</f>
        <v>Other Revenue - Application/Initiation Fee</v>
      </c>
      <c r="N3983" s="39" t="str">
        <f>+VLOOKUP(L3983/1,Map!E:G,3,FALSE)</f>
        <v>KY-NORTH</v>
      </c>
    </row>
    <row r="3984" spans="1:14" hidden="1">
      <c r="A3984" s="39" t="s">
        <v>95</v>
      </c>
      <c r="B3984" s="39" t="s">
        <v>96</v>
      </c>
      <c r="C3984" s="39" t="s">
        <v>76</v>
      </c>
      <c r="D3984" s="43">
        <v>43028</v>
      </c>
      <c r="E3984" s="39" t="s">
        <v>34</v>
      </c>
      <c r="F3984" s="39" t="s">
        <v>52</v>
      </c>
      <c r="G3984" s="39" t="s">
        <v>275</v>
      </c>
      <c r="H3984" s="39" t="s">
        <v>3202</v>
      </c>
      <c r="I3984" s="39" t="s">
        <v>99</v>
      </c>
      <c r="J3984" s="44">
        <v>-28</v>
      </c>
      <c r="K3984" s="39" t="s">
        <v>100</v>
      </c>
      <c r="L3984" s="39" t="s">
        <v>58</v>
      </c>
      <c r="M3984" s="39" t="str">
        <f>+VLOOKUP(C3984/1,Map!A:B,2,FALSE)</f>
        <v>Other Revenue - Application/Initiation Fee</v>
      </c>
      <c r="N3984" s="39" t="str">
        <f>+VLOOKUP(L3984/1,Map!E:G,3,FALSE)</f>
        <v>KY-CORPORATE</v>
      </c>
    </row>
    <row r="3985" spans="1:14" hidden="1">
      <c r="A3985" s="39" t="s">
        <v>95</v>
      </c>
      <c r="B3985" s="39" t="s">
        <v>96</v>
      </c>
      <c r="C3985" s="39" t="s">
        <v>76</v>
      </c>
      <c r="D3985" s="43">
        <v>43028</v>
      </c>
      <c r="E3985" s="39" t="s">
        <v>34</v>
      </c>
      <c r="F3985" s="39" t="s">
        <v>52</v>
      </c>
      <c r="G3985" s="39" t="s">
        <v>275</v>
      </c>
      <c r="H3985" s="39" t="s">
        <v>3202</v>
      </c>
      <c r="I3985" s="39" t="s">
        <v>99</v>
      </c>
      <c r="J3985" s="44">
        <v>-2744</v>
      </c>
      <c r="K3985" s="39" t="s">
        <v>100</v>
      </c>
      <c r="L3985" s="39" t="s">
        <v>60</v>
      </c>
      <c r="M3985" s="39" t="str">
        <f>+VLOOKUP(C3985/1,Map!A:B,2,FALSE)</f>
        <v>Other Revenue - Application/Initiation Fee</v>
      </c>
      <c r="N3985" s="39" t="str">
        <f>+VLOOKUP(L3985/1,Map!E:G,3,FALSE)</f>
        <v>KY-CENTRAL</v>
      </c>
    </row>
    <row r="3986" spans="1:14" hidden="1">
      <c r="A3986" s="39" t="s">
        <v>95</v>
      </c>
      <c r="B3986" s="39" t="s">
        <v>96</v>
      </c>
      <c r="C3986" s="39" t="s">
        <v>76</v>
      </c>
      <c r="D3986" s="43">
        <v>43028</v>
      </c>
      <c r="E3986" s="39" t="s">
        <v>34</v>
      </c>
      <c r="F3986" s="39" t="s">
        <v>52</v>
      </c>
      <c r="G3986" s="39" t="s">
        <v>275</v>
      </c>
      <c r="H3986" s="39" t="s">
        <v>3202</v>
      </c>
      <c r="I3986" s="39" t="s">
        <v>99</v>
      </c>
      <c r="J3986" s="44">
        <v>-28</v>
      </c>
      <c r="K3986" s="39" t="s">
        <v>100</v>
      </c>
      <c r="L3986" s="39" t="s">
        <v>60</v>
      </c>
      <c r="M3986" s="39" t="str">
        <f>+VLOOKUP(C3986/1,Map!A:B,2,FALSE)</f>
        <v>Other Revenue - Application/Initiation Fee</v>
      </c>
      <c r="N3986" s="39" t="str">
        <f>+VLOOKUP(L3986/1,Map!E:G,3,FALSE)</f>
        <v>KY-CENTRAL</v>
      </c>
    </row>
    <row r="3987" spans="1:14" hidden="1">
      <c r="A3987" s="39" t="s">
        <v>95</v>
      </c>
      <c r="B3987" s="39" t="s">
        <v>96</v>
      </c>
      <c r="C3987" s="39" t="s">
        <v>76</v>
      </c>
      <c r="D3987" s="43">
        <v>43029</v>
      </c>
      <c r="E3987" s="39" t="s">
        <v>34</v>
      </c>
      <c r="F3987" s="39" t="s">
        <v>52</v>
      </c>
      <c r="G3987" s="39" t="s">
        <v>275</v>
      </c>
      <c r="H3987" s="39" t="s">
        <v>3203</v>
      </c>
      <c r="I3987" s="39" t="s">
        <v>99</v>
      </c>
      <c r="J3987" s="44">
        <v>-308</v>
      </c>
      <c r="K3987" s="39" t="s">
        <v>100</v>
      </c>
      <c r="L3987" s="39" t="s">
        <v>60</v>
      </c>
      <c r="M3987" s="39" t="str">
        <f>+VLOOKUP(C3987/1,Map!A:B,2,FALSE)</f>
        <v>Other Revenue - Application/Initiation Fee</v>
      </c>
      <c r="N3987" s="39" t="str">
        <f>+VLOOKUP(L3987/1,Map!E:G,3,FALSE)</f>
        <v>KY-CENTRAL</v>
      </c>
    </row>
    <row r="3988" spans="1:14" hidden="1">
      <c r="A3988" s="39" t="s">
        <v>95</v>
      </c>
      <c r="B3988" s="39" t="s">
        <v>96</v>
      </c>
      <c r="C3988" s="39" t="s">
        <v>76</v>
      </c>
      <c r="D3988" s="43">
        <v>43029</v>
      </c>
      <c r="E3988" s="39" t="s">
        <v>34</v>
      </c>
      <c r="F3988" s="39" t="s">
        <v>52</v>
      </c>
      <c r="G3988" s="39" t="s">
        <v>275</v>
      </c>
      <c r="H3988" s="39" t="s">
        <v>3204</v>
      </c>
      <c r="I3988" s="39" t="s">
        <v>99</v>
      </c>
      <c r="J3988" s="44">
        <v>-28</v>
      </c>
      <c r="K3988" s="39" t="s">
        <v>100</v>
      </c>
      <c r="L3988" s="39" t="s">
        <v>60</v>
      </c>
      <c r="M3988" s="39" t="str">
        <f>+VLOOKUP(C3988/1,Map!A:B,2,FALSE)</f>
        <v>Other Revenue - Application/Initiation Fee</v>
      </c>
      <c r="N3988" s="39" t="str">
        <f>+VLOOKUP(L3988/1,Map!E:G,3,FALSE)</f>
        <v>KY-CENTRAL</v>
      </c>
    </row>
    <row r="3989" spans="1:14" hidden="1">
      <c r="A3989" s="39" t="s">
        <v>95</v>
      </c>
      <c r="B3989" s="39" t="s">
        <v>96</v>
      </c>
      <c r="C3989" s="39" t="s">
        <v>76</v>
      </c>
      <c r="D3989" s="43">
        <v>43026</v>
      </c>
      <c r="E3989" s="39" t="s">
        <v>34</v>
      </c>
      <c r="F3989" s="39" t="s">
        <v>52</v>
      </c>
      <c r="G3989" s="39" t="s">
        <v>275</v>
      </c>
      <c r="H3989" s="39" t="s">
        <v>526</v>
      </c>
      <c r="I3989" s="39" t="s">
        <v>244</v>
      </c>
      <c r="J3989" s="44">
        <v>28</v>
      </c>
      <c r="K3989" s="39" t="s">
        <v>100</v>
      </c>
      <c r="L3989" s="39" t="s">
        <v>60</v>
      </c>
      <c r="M3989" s="39" t="str">
        <f>+VLOOKUP(C3989/1,Map!A:B,2,FALSE)</f>
        <v>Other Revenue - Application/Initiation Fee</v>
      </c>
      <c r="N3989" s="39" t="str">
        <f>+VLOOKUP(L3989/1,Map!E:G,3,FALSE)</f>
        <v>KY-CENTRAL</v>
      </c>
    </row>
    <row r="3990" spans="1:14" hidden="1">
      <c r="A3990" s="39" t="s">
        <v>95</v>
      </c>
      <c r="B3990" s="39" t="s">
        <v>96</v>
      </c>
      <c r="C3990" s="39" t="s">
        <v>76</v>
      </c>
      <c r="D3990" s="43">
        <v>43032</v>
      </c>
      <c r="E3990" s="39" t="s">
        <v>34</v>
      </c>
      <c r="F3990" s="39" t="s">
        <v>52</v>
      </c>
      <c r="G3990" s="39" t="s">
        <v>275</v>
      </c>
      <c r="H3990" s="39" t="s">
        <v>527</v>
      </c>
      <c r="I3990" s="39" t="s">
        <v>244</v>
      </c>
      <c r="J3990" s="44">
        <v>56</v>
      </c>
      <c r="K3990" s="39" t="s">
        <v>100</v>
      </c>
      <c r="L3990" s="39" t="s">
        <v>60</v>
      </c>
      <c r="M3990" s="39" t="str">
        <f>+VLOOKUP(C3990/1,Map!A:B,2,FALSE)</f>
        <v>Other Revenue - Application/Initiation Fee</v>
      </c>
      <c r="N3990" s="39" t="str">
        <f>+VLOOKUP(L3990/1,Map!E:G,3,FALSE)</f>
        <v>KY-CENTRAL</v>
      </c>
    </row>
    <row r="3991" spans="1:14" hidden="1">
      <c r="A3991" s="39" t="s">
        <v>95</v>
      </c>
      <c r="B3991" s="39" t="s">
        <v>96</v>
      </c>
      <c r="C3991" s="39" t="s">
        <v>76</v>
      </c>
      <c r="D3991" s="43">
        <v>43032</v>
      </c>
      <c r="E3991" s="39" t="s">
        <v>34</v>
      </c>
      <c r="F3991" s="39" t="s">
        <v>52</v>
      </c>
      <c r="G3991" s="39" t="s">
        <v>275</v>
      </c>
      <c r="H3991" s="39" t="s">
        <v>527</v>
      </c>
      <c r="I3991" s="39" t="s">
        <v>244</v>
      </c>
      <c r="J3991" s="44">
        <v>28</v>
      </c>
      <c r="K3991" s="39" t="s">
        <v>100</v>
      </c>
      <c r="L3991" s="39" t="s">
        <v>60</v>
      </c>
      <c r="M3991" s="39" t="str">
        <f>+VLOOKUP(C3991/1,Map!A:B,2,FALSE)</f>
        <v>Other Revenue - Application/Initiation Fee</v>
      </c>
      <c r="N3991" s="39" t="str">
        <f>+VLOOKUP(L3991/1,Map!E:G,3,FALSE)</f>
        <v>KY-CENTRAL</v>
      </c>
    </row>
    <row r="3992" spans="1:14" hidden="1">
      <c r="A3992" s="39" t="s">
        <v>95</v>
      </c>
      <c r="B3992" s="39" t="s">
        <v>96</v>
      </c>
      <c r="C3992" s="39" t="s">
        <v>76</v>
      </c>
      <c r="D3992" s="43">
        <v>43032</v>
      </c>
      <c r="E3992" s="39" t="s">
        <v>34</v>
      </c>
      <c r="F3992" s="39" t="s">
        <v>52</v>
      </c>
      <c r="G3992" s="39" t="s">
        <v>275</v>
      </c>
      <c r="H3992" s="39" t="s">
        <v>527</v>
      </c>
      <c r="I3992" s="39" t="s">
        <v>244</v>
      </c>
      <c r="J3992" s="44">
        <v>28</v>
      </c>
      <c r="K3992" s="39" t="s">
        <v>100</v>
      </c>
      <c r="L3992" s="39" t="s">
        <v>60</v>
      </c>
      <c r="M3992" s="39" t="str">
        <f>+VLOOKUP(C3992/1,Map!A:B,2,FALSE)</f>
        <v>Other Revenue - Application/Initiation Fee</v>
      </c>
      <c r="N3992" s="39" t="str">
        <f>+VLOOKUP(L3992/1,Map!E:G,3,FALSE)</f>
        <v>KY-CENTRAL</v>
      </c>
    </row>
    <row r="3993" spans="1:14" hidden="1">
      <c r="A3993" s="39" t="s">
        <v>95</v>
      </c>
      <c r="B3993" s="39" t="s">
        <v>96</v>
      </c>
      <c r="C3993" s="39" t="s">
        <v>76</v>
      </c>
      <c r="D3993" s="43">
        <v>43032</v>
      </c>
      <c r="E3993" s="39" t="s">
        <v>34</v>
      </c>
      <c r="F3993" s="39" t="s">
        <v>52</v>
      </c>
      <c r="G3993" s="39" t="s">
        <v>275</v>
      </c>
      <c r="H3993" s="39" t="s">
        <v>527</v>
      </c>
      <c r="I3993" s="39" t="s">
        <v>244</v>
      </c>
      <c r="J3993" s="44">
        <v>28</v>
      </c>
      <c r="K3993" s="39" t="s">
        <v>100</v>
      </c>
      <c r="L3993" s="39" t="s">
        <v>60</v>
      </c>
      <c r="M3993" s="39" t="str">
        <f>+VLOOKUP(C3993/1,Map!A:B,2,FALSE)</f>
        <v>Other Revenue - Application/Initiation Fee</v>
      </c>
      <c r="N3993" s="39" t="str">
        <f>+VLOOKUP(L3993/1,Map!E:G,3,FALSE)</f>
        <v>KY-CENTRAL</v>
      </c>
    </row>
    <row r="3994" spans="1:14" hidden="1">
      <c r="A3994" s="39" t="s">
        <v>95</v>
      </c>
      <c r="B3994" s="39" t="s">
        <v>96</v>
      </c>
      <c r="C3994" s="39" t="s">
        <v>76</v>
      </c>
      <c r="D3994" s="43">
        <v>43011</v>
      </c>
      <c r="E3994" s="39" t="s">
        <v>34</v>
      </c>
      <c r="F3994" s="39" t="s">
        <v>52</v>
      </c>
      <c r="G3994" s="39" t="s">
        <v>275</v>
      </c>
      <c r="H3994" s="39" t="s">
        <v>528</v>
      </c>
      <c r="I3994" s="39" t="s">
        <v>244</v>
      </c>
      <c r="J3994" s="44">
        <v>28</v>
      </c>
      <c r="K3994" s="39" t="s">
        <v>100</v>
      </c>
      <c r="L3994" s="39" t="s">
        <v>60</v>
      </c>
      <c r="M3994" s="39" t="str">
        <f>+VLOOKUP(C3994/1,Map!A:B,2,FALSE)</f>
        <v>Other Revenue - Application/Initiation Fee</v>
      </c>
      <c r="N3994" s="39" t="str">
        <f>+VLOOKUP(L3994/1,Map!E:G,3,FALSE)</f>
        <v>KY-CENTRAL</v>
      </c>
    </row>
    <row r="3995" spans="1:14" hidden="1">
      <c r="A3995" s="39" t="s">
        <v>95</v>
      </c>
      <c r="B3995" s="39" t="s">
        <v>96</v>
      </c>
      <c r="C3995" s="39" t="s">
        <v>76</v>
      </c>
      <c r="D3995" s="43">
        <v>43032</v>
      </c>
      <c r="E3995" s="39" t="s">
        <v>34</v>
      </c>
      <c r="F3995" s="39" t="s">
        <v>52</v>
      </c>
      <c r="G3995" s="39" t="s">
        <v>275</v>
      </c>
      <c r="H3995" s="39" t="s">
        <v>3205</v>
      </c>
      <c r="I3995" s="39" t="s">
        <v>99</v>
      </c>
      <c r="J3995" s="44">
        <v>-28</v>
      </c>
      <c r="K3995" s="39" t="s">
        <v>100</v>
      </c>
      <c r="L3995" s="39" t="s">
        <v>60</v>
      </c>
      <c r="M3995" s="39" t="str">
        <f>+VLOOKUP(C3995/1,Map!A:B,2,FALSE)</f>
        <v>Other Revenue - Application/Initiation Fee</v>
      </c>
      <c r="N3995" s="39" t="str">
        <f>+VLOOKUP(L3995/1,Map!E:G,3,FALSE)</f>
        <v>KY-CENTRAL</v>
      </c>
    </row>
    <row r="3996" spans="1:14" hidden="1">
      <c r="A3996" s="39" t="s">
        <v>95</v>
      </c>
      <c r="B3996" s="39" t="s">
        <v>96</v>
      </c>
      <c r="C3996" s="39" t="s">
        <v>76</v>
      </c>
      <c r="D3996" s="43">
        <v>43032</v>
      </c>
      <c r="E3996" s="39" t="s">
        <v>34</v>
      </c>
      <c r="F3996" s="39" t="s">
        <v>52</v>
      </c>
      <c r="G3996" s="39" t="s">
        <v>275</v>
      </c>
      <c r="H3996" s="39" t="s">
        <v>3205</v>
      </c>
      <c r="I3996" s="39" t="s">
        <v>99</v>
      </c>
      <c r="J3996" s="44">
        <v>-56</v>
      </c>
      <c r="K3996" s="39" t="s">
        <v>100</v>
      </c>
      <c r="L3996" s="39" t="s">
        <v>60</v>
      </c>
      <c r="M3996" s="39" t="str">
        <f>+VLOOKUP(C3996/1,Map!A:B,2,FALSE)</f>
        <v>Other Revenue - Application/Initiation Fee</v>
      </c>
      <c r="N3996" s="39" t="str">
        <f>+VLOOKUP(L3996/1,Map!E:G,3,FALSE)</f>
        <v>KY-CENTRAL</v>
      </c>
    </row>
    <row r="3997" spans="1:14" hidden="1">
      <c r="A3997" s="39" t="s">
        <v>95</v>
      </c>
      <c r="B3997" s="39" t="s">
        <v>96</v>
      </c>
      <c r="C3997" s="39" t="s">
        <v>76</v>
      </c>
      <c r="D3997" s="43">
        <v>43032</v>
      </c>
      <c r="E3997" s="39" t="s">
        <v>34</v>
      </c>
      <c r="F3997" s="39" t="s">
        <v>52</v>
      </c>
      <c r="G3997" s="39" t="s">
        <v>275</v>
      </c>
      <c r="H3997" s="39" t="s">
        <v>3205</v>
      </c>
      <c r="I3997" s="39" t="s">
        <v>99</v>
      </c>
      <c r="J3997" s="44">
        <v>-2744</v>
      </c>
      <c r="K3997" s="39" t="s">
        <v>100</v>
      </c>
      <c r="L3997" s="39" t="s">
        <v>60</v>
      </c>
      <c r="M3997" s="39" t="str">
        <f>+VLOOKUP(C3997/1,Map!A:B,2,FALSE)</f>
        <v>Other Revenue - Application/Initiation Fee</v>
      </c>
      <c r="N3997" s="39" t="str">
        <f>+VLOOKUP(L3997/1,Map!E:G,3,FALSE)</f>
        <v>KY-CENTRAL</v>
      </c>
    </row>
    <row r="3998" spans="1:14" hidden="1">
      <c r="A3998" s="39" t="s">
        <v>95</v>
      </c>
      <c r="B3998" s="39" t="s">
        <v>96</v>
      </c>
      <c r="C3998" s="39" t="s">
        <v>76</v>
      </c>
      <c r="D3998" s="43">
        <v>43032</v>
      </c>
      <c r="E3998" s="39" t="s">
        <v>34</v>
      </c>
      <c r="F3998" s="39" t="s">
        <v>52</v>
      </c>
      <c r="G3998" s="39" t="s">
        <v>275</v>
      </c>
      <c r="H3998" s="39" t="s">
        <v>3205</v>
      </c>
      <c r="I3998" s="39" t="s">
        <v>99</v>
      </c>
      <c r="J3998" s="44">
        <v>-28</v>
      </c>
      <c r="K3998" s="39" t="s">
        <v>100</v>
      </c>
      <c r="L3998" s="39" t="s">
        <v>60</v>
      </c>
      <c r="M3998" s="39" t="str">
        <f>+VLOOKUP(C3998/1,Map!A:B,2,FALSE)</f>
        <v>Other Revenue - Application/Initiation Fee</v>
      </c>
      <c r="N3998" s="39" t="str">
        <f>+VLOOKUP(L3998/1,Map!E:G,3,FALSE)</f>
        <v>KY-CENTRAL</v>
      </c>
    </row>
    <row r="3999" spans="1:14" hidden="1">
      <c r="A3999" s="39" t="s">
        <v>95</v>
      </c>
      <c r="B3999" s="39" t="s">
        <v>96</v>
      </c>
      <c r="C3999" s="39" t="s">
        <v>76</v>
      </c>
      <c r="D3999" s="43">
        <v>43031</v>
      </c>
      <c r="E3999" s="39" t="s">
        <v>34</v>
      </c>
      <c r="F3999" s="39" t="s">
        <v>52</v>
      </c>
      <c r="G3999" s="39" t="s">
        <v>275</v>
      </c>
      <c r="H3999" s="39" t="s">
        <v>530</v>
      </c>
      <c r="I3999" s="39" t="s">
        <v>244</v>
      </c>
      <c r="J3999" s="44">
        <v>28</v>
      </c>
      <c r="K3999" s="39" t="s">
        <v>100</v>
      </c>
      <c r="L3999" s="39" t="s">
        <v>60</v>
      </c>
      <c r="M3999" s="39" t="str">
        <f>+VLOOKUP(C3999/1,Map!A:B,2,FALSE)</f>
        <v>Other Revenue - Application/Initiation Fee</v>
      </c>
      <c r="N3999" s="39" t="str">
        <f>+VLOOKUP(L3999/1,Map!E:G,3,FALSE)</f>
        <v>KY-CENTRAL</v>
      </c>
    </row>
    <row r="4000" spans="1:14" hidden="1">
      <c r="A4000" s="39" t="s">
        <v>95</v>
      </c>
      <c r="B4000" s="39" t="s">
        <v>96</v>
      </c>
      <c r="C4000" s="39" t="s">
        <v>76</v>
      </c>
      <c r="D4000" s="43">
        <v>43031</v>
      </c>
      <c r="E4000" s="39" t="s">
        <v>34</v>
      </c>
      <c r="F4000" s="39" t="s">
        <v>52</v>
      </c>
      <c r="G4000" s="39" t="s">
        <v>275</v>
      </c>
      <c r="H4000" s="39" t="s">
        <v>3206</v>
      </c>
      <c r="I4000" s="39" t="s">
        <v>99</v>
      </c>
      <c r="J4000" s="44">
        <v>-2464</v>
      </c>
      <c r="K4000" s="39" t="s">
        <v>100</v>
      </c>
      <c r="L4000" s="39" t="s">
        <v>60</v>
      </c>
      <c r="M4000" s="39" t="str">
        <f>+VLOOKUP(C4000/1,Map!A:B,2,FALSE)</f>
        <v>Other Revenue - Application/Initiation Fee</v>
      </c>
      <c r="N4000" s="39" t="str">
        <f>+VLOOKUP(L4000/1,Map!E:G,3,FALSE)</f>
        <v>KY-CENTRAL</v>
      </c>
    </row>
    <row r="4001" spans="1:14" hidden="1">
      <c r="A4001" s="39" t="s">
        <v>95</v>
      </c>
      <c r="B4001" s="39" t="s">
        <v>96</v>
      </c>
      <c r="C4001" s="39" t="s">
        <v>76</v>
      </c>
      <c r="D4001" s="43">
        <v>43031</v>
      </c>
      <c r="E4001" s="39" t="s">
        <v>34</v>
      </c>
      <c r="F4001" s="39" t="s">
        <v>52</v>
      </c>
      <c r="G4001" s="39" t="s">
        <v>275</v>
      </c>
      <c r="H4001" s="39" t="s">
        <v>3206</v>
      </c>
      <c r="I4001" s="39" t="s">
        <v>99</v>
      </c>
      <c r="J4001" s="44">
        <v>-84</v>
      </c>
      <c r="K4001" s="39" t="s">
        <v>100</v>
      </c>
      <c r="L4001" s="39" t="s">
        <v>60</v>
      </c>
      <c r="M4001" s="39" t="str">
        <f>+VLOOKUP(C4001/1,Map!A:B,2,FALSE)</f>
        <v>Other Revenue - Application/Initiation Fee</v>
      </c>
      <c r="N4001" s="39" t="str">
        <f>+VLOOKUP(L4001/1,Map!E:G,3,FALSE)</f>
        <v>KY-CENTRAL</v>
      </c>
    </row>
    <row r="4002" spans="1:14" hidden="1">
      <c r="A4002" s="39" t="s">
        <v>95</v>
      </c>
      <c r="B4002" s="39" t="s">
        <v>96</v>
      </c>
      <c r="C4002" s="39" t="s">
        <v>76</v>
      </c>
      <c r="D4002" s="43">
        <v>43031</v>
      </c>
      <c r="E4002" s="39" t="s">
        <v>34</v>
      </c>
      <c r="F4002" s="39" t="s">
        <v>52</v>
      </c>
      <c r="G4002" s="39" t="s">
        <v>275</v>
      </c>
      <c r="H4002" s="39" t="s">
        <v>3206</v>
      </c>
      <c r="I4002" s="39" t="s">
        <v>99</v>
      </c>
      <c r="J4002" s="44">
        <v>-28</v>
      </c>
      <c r="K4002" s="39" t="s">
        <v>100</v>
      </c>
      <c r="L4002" s="39" t="s">
        <v>58</v>
      </c>
      <c r="M4002" s="39" t="str">
        <f>+VLOOKUP(C4002/1,Map!A:B,2,FALSE)</f>
        <v>Other Revenue - Application/Initiation Fee</v>
      </c>
      <c r="N4002" s="39" t="str">
        <f>+VLOOKUP(L4002/1,Map!E:G,3,FALSE)</f>
        <v>KY-CORPORATE</v>
      </c>
    </row>
    <row r="4003" spans="1:14" hidden="1">
      <c r="A4003" s="39" t="s">
        <v>95</v>
      </c>
      <c r="B4003" s="39" t="s">
        <v>96</v>
      </c>
      <c r="C4003" s="39" t="s">
        <v>76</v>
      </c>
      <c r="D4003" s="43">
        <v>43033</v>
      </c>
      <c r="E4003" s="39" t="s">
        <v>34</v>
      </c>
      <c r="F4003" s="39" t="s">
        <v>52</v>
      </c>
      <c r="G4003" s="39" t="s">
        <v>275</v>
      </c>
      <c r="H4003" s="39" t="s">
        <v>3207</v>
      </c>
      <c r="I4003" s="39" t="s">
        <v>99</v>
      </c>
      <c r="J4003" s="44">
        <v>-28</v>
      </c>
      <c r="K4003" s="39" t="s">
        <v>100</v>
      </c>
      <c r="L4003" s="39" t="s">
        <v>60</v>
      </c>
      <c r="M4003" s="39" t="str">
        <f>+VLOOKUP(C4003/1,Map!A:B,2,FALSE)</f>
        <v>Other Revenue - Application/Initiation Fee</v>
      </c>
      <c r="N4003" s="39" t="str">
        <f>+VLOOKUP(L4003/1,Map!E:G,3,FALSE)</f>
        <v>KY-CENTRAL</v>
      </c>
    </row>
    <row r="4004" spans="1:14" hidden="1">
      <c r="A4004" s="39" t="s">
        <v>95</v>
      </c>
      <c r="B4004" s="39" t="s">
        <v>96</v>
      </c>
      <c r="C4004" s="39" t="s">
        <v>76</v>
      </c>
      <c r="D4004" s="43">
        <v>43033</v>
      </c>
      <c r="E4004" s="39" t="s">
        <v>34</v>
      </c>
      <c r="F4004" s="39" t="s">
        <v>52</v>
      </c>
      <c r="G4004" s="39" t="s">
        <v>275</v>
      </c>
      <c r="H4004" s="39" t="s">
        <v>542</v>
      </c>
      <c r="I4004" s="39" t="s">
        <v>244</v>
      </c>
      <c r="J4004" s="44">
        <v>28</v>
      </c>
      <c r="K4004" s="39" t="s">
        <v>100</v>
      </c>
      <c r="L4004" s="39" t="s">
        <v>60</v>
      </c>
      <c r="M4004" s="39" t="str">
        <f>+VLOOKUP(C4004/1,Map!A:B,2,FALSE)</f>
        <v>Other Revenue - Application/Initiation Fee</v>
      </c>
      <c r="N4004" s="39" t="str">
        <f>+VLOOKUP(L4004/1,Map!E:G,3,FALSE)</f>
        <v>KY-CENTRAL</v>
      </c>
    </row>
    <row r="4005" spans="1:14" hidden="1">
      <c r="A4005" s="39" t="s">
        <v>95</v>
      </c>
      <c r="B4005" s="39" t="s">
        <v>96</v>
      </c>
      <c r="C4005" s="39" t="s">
        <v>76</v>
      </c>
      <c r="D4005" s="43">
        <v>43033</v>
      </c>
      <c r="E4005" s="39" t="s">
        <v>34</v>
      </c>
      <c r="F4005" s="39" t="s">
        <v>52</v>
      </c>
      <c r="G4005" s="39" t="s">
        <v>275</v>
      </c>
      <c r="H4005" s="39" t="s">
        <v>542</v>
      </c>
      <c r="I4005" s="39" t="s">
        <v>244</v>
      </c>
      <c r="J4005" s="44">
        <v>28</v>
      </c>
      <c r="K4005" s="39" t="s">
        <v>100</v>
      </c>
      <c r="L4005" s="39" t="s">
        <v>60</v>
      </c>
      <c r="M4005" s="39" t="str">
        <f>+VLOOKUP(C4005/1,Map!A:B,2,FALSE)</f>
        <v>Other Revenue - Application/Initiation Fee</v>
      </c>
      <c r="N4005" s="39" t="str">
        <f>+VLOOKUP(L4005/1,Map!E:G,3,FALSE)</f>
        <v>KY-CENTRAL</v>
      </c>
    </row>
    <row r="4006" spans="1:14" hidden="1">
      <c r="A4006" s="39" t="s">
        <v>95</v>
      </c>
      <c r="B4006" s="39" t="s">
        <v>96</v>
      </c>
      <c r="C4006" s="39" t="s">
        <v>76</v>
      </c>
      <c r="D4006" s="43">
        <v>43033</v>
      </c>
      <c r="E4006" s="39" t="s">
        <v>34</v>
      </c>
      <c r="F4006" s="39" t="s">
        <v>52</v>
      </c>
      <c r="G4006" s="39" t="s">
        <v>275</v>
      </c>
      <c r="H4006" s="39" t="s">
        <v>542</v>
      </c>
      <c r="I4006" s="39" t="s">
        <v>244</v>
      </c>
      <c r="J4006" s="44">
        <v>28</v>
      </c>
      <c r="K4006" s="39" t="s">
        <v>100</v>
      </c>
      <c r="L4006" s="39" t="s">
        <v>60</v>
      </c>
      <c r="M4006" s="39" t="str">
        <f>+VLOOKUP(C4006/1,Map!A:B,2,FALSE)</f>
        <v>Other Revenue - Application/Initiation Fee</v>
      </c>
      <c r="N4006" s="39" t="str">
        <f>+VLOOKUP(L4006/1,Map!E:G,3,FALSE)</f>
        <v>KY-CENTRAL</v>
      </c>
    </row>
    <row r="4007" spans="1:14" hidden="1">
      <c r="A4007" s="39" t="s">
        <v>95</v>
      </c>
      <c r="B4007" s="39" t="s">
        <v>96</v>
      </c>
      <c r="C4007" s="39" t="s">
        <v>76</v>
      </c>
      <c r="D4007" s="43">
        <v>43033</v>
      </c>
      <c r="E4007" s="39" t="s">
        <v>34</v>
      </c>
      <c r="F4007" s="39" t="s">
        <v>52</v>
      </c>
      <c r="G4007" s="39" t="s">
        <v>275</v>
      </c>
      <c r="H4007" s="39" t="s">
        <v>3208</v>
      </c>
      <c r="I4007" s="39" t="s">
        <v>99</v>
      </c>
      <c r="J4007" s="44">
        <v>-28</v>
      </c>
      <c r="K4007" s="39" t="s">
        <v>100</v>
      </c>
      <c r="L4007" s="39" t="s">
        <v>60</v>
      </c>
      <c r="M4007" s="39" t="str">
        <f>+VLOOKUP(C4007/1,Map!A:B,2,FALSE)</f>
        <v>Other Revenue - Application/Initiation Fee</v>
      </c>
      <c r="N4007" s="39" t="str">
        <f>+VLOOKUP(L4007/1,Map!E:G,3,FALSE)</f>
        <v>KY-CENTRAL</v>
      </c>
    </row>
    <row r="4008" spans="1:14" hidden="1">
      <c r="A4008" s="39" t="s">
        <v>95</v>
      </c>
      <c r="B4008" s="39" t="s">
        <v>96</v>
      </c>
      <c r="C4008" s="39" t="s">
        <v>76</v>
      </c>
      <c r="D4008" s="43">
        <v>43033</v>
      </c>
      <c r="E4008" s="39" t="s">
        <v>34</v>
      </c>
      <c r="F4008" s="39" t="s">
        <v>52</v>
      </c>
      <c r="G4008" s="39" t="s">
        <v>275</v>
      </c>
      <c r="H4008" s="39" t="s">
        <v>3208</v>
      </c>
      <c r="I4008" s="39" t="s">
        <v>99</v>
      </c>
      <c r="J4008" s="44">
        <v>-28</v>
      </c>
      <c r="K4008" s="39" t="s">
        <v>100</v>
      </c>
      <c r="L4008" s="39" t="s">
        <v>60</v>
      </c>
      <c r="M4008" s="39" t="str">
        <f>+VLOOKUP(C4008/1,Map!A:B,2,FALSE)</f>
        <v>Other Revenue - Application/Initiation Fee</v>
      </c>
      <c r="N4008" s="39" t="str">
        <f>+VLOOKUP(L4008/1,Map!E:G,3,FALSE)</f>
        <v>KY-CENTRAL</v>
      </c>
    </row>
    <row r="4009" spans="1:14" hidden="1">
      <c r="A4009" s="39" t="s">
        <v>95</v>
      </c>
      <c r="B4009" s="39" t="s">
        <v>96</v>
      </c>
      <c r="C4009" s="39" t="s">
        <v>76</v>
      </c>
      <c r="D4009" s="43">
        <v>43033</v>
      </c>
      <c r="E4009" s="39" t="s">
        <v>34</v>
      </c>
      <c r="F4009" s="39" t="s">
        <v>52</v>
      </c>
      <c r="G4009" s="39" t="s">
        <v>275</v>
      </c>
      <c r="H4009" s="39" t="s">
        <v>3208</v>
      </c>
      <c r="I4009" s="39" t="s">
        <v>99</v>
      </c>
      <c r="J4009" s="44">
        <v>-2352</v>
      </c>
      <c r="K4009" s="39" t="s">
        <v>100</v>
      </c>
      <c r="L4009" s="39" t="s">
        <v>60</v>
      </c>
      <c r="M4009" s="39" t="str">
        <f>+VLOOKUP(C4009/1,Map!A:B,2,FALSE)</f>
        <v>Other Revenue - Application/Initiation Fee</v>
      </c>
      <c r="N4009" s="39" t="str">
        <f>+VLOOKUP(L4009/1,Map!E:G,3,FALSE)</f>
        <v>KY-CENTRAL</v>
      </c>
    </row>
    <row r="4010" spans="1:14" hidden="1">
      <c r="A4010" s="39" t="s">
        <v>95</v>
      </c>
      <c r="B4010" s="39" t="s">
        <v>96</v>
      </c>
      <c r="C4010" s="39" t="s">
        <v>76</v>
      </c>
      <c r="D4010" s="43">
        <v>43034</v>
      </c>
      <c r="E4010" s="39" t="s">
        <v>34</v>
      </c>
      <c r="F4010" s="39" t="s">
        <v>52</v>
      </c>
      <c r="G4010" s="39" t="s">
        <v>275</v>
      </c>
      <c r="H4010" s="39" t="s">
        <v>3209</v>
      </c>
      <c r="I4010" s="39" t="s">
        <v>99</v>
      </c>
      <c r="J4010" s="44">
        <v>-28</v>
      </c>
      <c r="K4010" s="39" t="s">
        <v>100</v>
      </c>
      <c r="L4010" s="39" t="s">
        <v>60</v>
      </c>
      <c r="M4010" s="39" t="str">
        <f>+VLOOKUP(C4010/1,Map!A:B,2,FALSE)</f>
        <v>Other Revenue - Application/Initiation Fee</v>
      </c>
      <c r="N4010" s="39" t="str">
        <f>+VLOOKUP(L4010/1,Map!E:G,3,FALSE)</f>
        <v>KY-CENTRAL</v>
      </c>
    </row>
    <row r="4011" spans="1:14" hidden="1">
      <c r="A4011" s="39" t="s">
        <v>95</v>
      </c>
      <c r="B4011" s="39" t="s">
        <v>96</v>
      </c>
      <c r="C4011" s="39" t="s">
        <v>76</v>
      </c>
      <c r="D4011" s="43">
        <v>43034</v>
      </c>
      <c r="E4011" s="39" t="s">
        <v>34</v>
      </c>
      <c r="F4011" s="39" t="s">
        <v>52</v>
      </c>
      <c r="G4011" s="39" t="s">
        <v>275</v>
      </c>
      <c r="H4011" s="39" t="s">
        <v>3210</v>
      </c>
      <c r="I4011" s="39" t="s">
        <v>244</v>
      </c>
      <c r="J4011" s="44">
        <v>28</v>
      </c>
      <c r="K4011" s="39" t="s">
        <v>100</v>
      </c>
      <c r="L4011" s="39" t="s">
        <v>60</v>
      </c>
      <c r="M4011" s="39" t="str">
        <f>+VLOOKUP(C4011/1,Map!A:B,2,FALSE)</f>
        <v>Other Revenue - Application/Initiation Fee</v>
      </c>
      <c r="N4011" s="39" t="str">
        <f>+VLOOKUP(L4011/1,Map!E:G,3,FALSE)</f>
        <v>KY-CENTRAL</v>
      </c>
    </row>
    <row r="4012" spans="1:14" hidden="1">
      <c r="A4012" s="39" t="s">
        <v>95</v>
      </c>
      <c r="B4012" s="39" t="s">
        <v>96</v>
      </c>
      <c r="C4012" s="39" t="s">
        <v>76</v>
      </c>
      <c r="D4012" s="43">
        <v>43034</v>
      </c>
      <c r="E4012" s="39" t="s">
        <v>34</v>
      </c>
      <c r="F4012" s="39" t="s">
        <v>52</v>
      </c>
      <c r="G4012" s="39" t="s">
        <v>275</v>
      </c>
      <c r="H4012" s="39" t="s">
        <v>3210</v>
      </c>
      <c r="I4012" s="39" t="s">
        <v>244</v>
      </c>
      <c r="J4012" s="44">
        <v>28</v>
      </c>
      <c r="K4012" s="39" t="s">
        <v>100</v>
      </c>
      <c r="L4012" s="39" t="s">
        <v>60</v>
      </c>
      <c r="M4012" s="39" t="str">
        <f>+VLOOKUP(C4012/1,Map!A:B,2,FALSE)</f>
        <v>Other Revenue - Application/Initiation Fee</v>
      </c>
      <c r="N4012" s="39" t="str">
        <f>+VLOOKUP(L4012/1,Map!E:G,3,FALSE)</f>
        <v>KY-CENTRAL</v>
      </c>
    </row>
    <row r="4013" spans="1:14" hidden="1">
      <c r="A4013" s="39" t="s">
        <v>95</v>
      </c>
      <c r="B4013" s="39" t="s">
        <v>96</v>
      </c>
      <c r="C4013" s="39" t="s">
        <v>76</v>
      </c>
      <c r="D4013" s="43">
        <v>43034</v>
      </c>
      <c r="E4013" s="39" t="s">
        <v>34</v>
      </c>
      <c r="F4013" s="39" t="s">
        <v>52</v>
      </c>
      <c r="G4013" s="39" t="s">
        <v>275</v>
      </c>
      <c r="H4013" s="39" t="s">
        <v>3210</v>
      </c>
      <c r="I4013" s="39" t="s">
        <v>244</v>
      </c>
      <c r="J4013" s="44">
        <v>28</v>
      </c>
      <c r="K4013" s="39" t="s">
        <v>100</v>
      </c>
      <c r="L4013" s="39" t="s">
        <v>60</v>
      </c>
      <c r="M4013" s="39" t="str">
        <f>+VLOOKUP(C4013/1,Map!A:B,2,FALSE)</f>
        <v>Other Revenue - Application/Initiation Fee</v>
      </c>
      <c r="N4013" s="39" t="str">
        <f>+VLOOKUP(L4013/1,Map!E:G,3,FALSE)</f>
        <v>KY-CENTRAL</v>
      </c>
    </row>
    <row r="4014" spans="1:14" hidden="1">
      <c r="A4014" s="39" t="s">
        <v>95</v>
      </c>
      <c r="B4014" s="39" t="s">
        <v>96</v>
      </c>
      <c r="C4014" s="39" t="s">
        <v>76</v>
      </c>
      <c r="D4014" s="43">
        <v>43034</v>
      </c>
      <c r="E4014" s="39" t="s">
        <v>34</v>
      </c>
      <c r="F4014" s="39" t="s">
        <v>52</v>
      </c>
      <c r="G4014" s="39" t="s">
        <v>275</v>
      </c>
      <c r="H4014" s="39" t="s">
        <v>3210</v>
      </c>
      <c r="I4014" s="39" t="s">
        <v>244</v>
      </c>
      <c r="J4014" s="44">
        <v>28</v>
      </c>
      <c r="K4014" s="39" t="s">
        <v>100</v>
      </c>
      <c r="L4014" s="39" t="s">
        <v>60</v>
      </c>
      <c r="M4014" s="39" t="str">
        <f>+VLOOKUP(C4014/1,Map!A:B,2,FALSE)</f>
        <v>Other Revenue - Application/Initiation Fee</v>
      </c>
      <c r="N4014" s="39" t="str">
        <f>+VLOOKUP(L4014/1,Map!E:G,3,FALSE)</f>
        <v>KY-CENTRAL</v>
      </c>
    </row>
    <row r="4015" spans="1:14" hidden="1">
      <c r="A4015" s="39" t="s">
        <v>95</v>
      </c>
      <c r="B4015" s="39" t="s">
        <v>96</v>
      </c>
      <c r="C4015" s="39" t="s">
        <v>76</v>
      </c>
      <c r="D4015" s="43">
        <v>43034</v>
      </c>
      <c r="E4015" s="39" t="s">
        <v>34</v>
      </c>
      <c r="F4015" s="39" t="s">
        <v>52</v>
      </c>
      <c r="G4015" s="39" t="s">
        <v>275</v>
      </c>
      <c r="H4015" s="39" t="s">
        <v>3210</v>
      </c>
      <c r="I4015" s="39" t="s">
        <v>244</v>
      </c>
      <c r="J4015" s="44">
        <v>28</v>
      </c>
      <c r="K4015" s="39" t="s">
        <v>100</v>
      </c>
      <c r="L4015" s="39" t="s">
        <v>60</v>
      </c>
      <c r="M4015" s="39" t="str">
        <f>+VLOOKUP(C4015/1,Map!A:B,2,FALSE)</f>
        <v>Other Revenue - Application/Initiation Fee</v>
      </c>
      <c r="N4015" s="39" t="str">
        <f>+VLOOKUP(L4015/1,Map!E:G,3,FALSE)</f>
        <v>KY-CENTRAL</v>
      </c>
    </row>
    <row r="4016" spans="1:14" hidden="1">
      <c r="A4016" s="39" t="s">
        <v>95</v>
      </c>
      <c r="B4016" s="39" t="s">
        <v>96</v>
      </c>
      <c r="C4016" s="39" t="s">
        <v>76</v>
      </c>
      <c r="D4016" s="43">
        <v>43034</v>
      </c>
      <c r="E4016" s="39" t="s">
        <v>34</v>
      </c>
      <c r="F4016" s="39" t="s">
        <v>52</v>
      </c>
      <c r="G4016" s="39" t="s">
        <v>275</v>
      </c>
      <c r="H4016" s="39" t="s">
        <v>3210</v>
      </c>
      <c r="I4016" s="39" t="s">
        <v>244</v>
      </c>
      <c r="J4016" s="44">
        <v>28</v>
      </c>
      <c r="K4016" s="39" t="s">
        <v>100</v>
      </c>
      <c r="L4016" s="39" t="s">
        <v>60</v>
      </c>
      <c r="M4016" s="39" t="str">
        <f>+VLOOKUP(C4016/1,Map!A:B,2,FALSE)</f>
        <v>Other Revenue - Application/Initiation Fee</v>
      </c>
      <c r="N4016" s="39" t="str">
        <f>+VLOOKUP(L4016/1,Map!E:G,3,FALSE)</f>
        <v>KY-CENTRAL</v>
      </c>
    </row>
    <row r="4017" spans="1:14" hidden="1">
      <c r="A4017" s="39" t="s">
        <v>95</v>
      </c>
      <c r="B4017" s="39" t="s">
        <v>96</v>
      </c>
      <c r="C4017" s="39" t="s">
        <v>76</v>
      </c>
      <c r="D4017" s="43">
        <v>43034</v>
      </c>
      <c r="E4017" s="39" t="s">
        <v>34</v>
      </c>
      <c r="F4017" s="39" t="s">
        <v>52</v>
      </c>
      <c r="G4017" s="39" t="s">
        <v>275</v>
      </c>
      <c r="H4017" s="39" t="s">
        <v>3210</v>
      </c>
      <c r="I4017" s="39" t="s">
        <v>244</v>
      </c>
      <c r="J4017" s="44">
        <v>28</v>
      </c>
      <c r="K4017" s="39" t="s">
        <v>100</v>
      </c>
      <c r="L4017" s="39" t="s">
        <v>60</v>
      </c>
      <c r="M4017" s="39" t="str">
        <f>+VLOOKUP(C4017/1,Map!A:B,2,FALSE)</f>
        <v>Other Revenue - Application/Initiation Fee</v>
      </c>
      <c r="N4017" s="39" t="str">
        <f>+VLOOKUP(L4017/1,Map!E:G,3,FALSE)</f>
        <v>KY-CENTRAL</v>
      </c>
    </row>
    <row r="4018" spans="1:14" hidden="1">
      <c r="A4018" s="39" t="s">
        <v>95</v>
      </c>
      <c r="B4018" s="39" t="s">
        <v>96</v>
      </c>
      <c r="C4018" s="39" t="s">
        <v>76</v>
      </c>
      <c r="D4018" s="43">
        <v>43034</v>
      </c>
      <c r="E4018" s="39" t="s">
        <v>34</v>
      </c>
      <c r="F4018" s="39" t="s">
        <v>52</v>
      </c>
      <c r="G4018" s="39" t="s">
        <v>275</v>
      </c>
      <c r="H4018" s="39" t="s">
        <v>3210</v>
      </c>
      <c r="I4018" s="39" t="s">
        <v>244</v>
      </c>
      <c r="J4018" s="44">
        <v>28</v>
      </c>
      <c r="K4018" s="39" t="s">
        <v>100</v>
      </c>
      <c r="L4018" s="39" t="s">
        <v>60</v>
      </c>
      <c r="M4018" s="39" t="str">
        <f>+VLOOKUP(C4018/1,Map!A:B,2,FALSE)</f>
        <v>Other Revenue - Application/Initiation Fee</v>
      </c>
      <c r="N4018" s="39" t="str">
        <f>+VLOOKUP(L4018/1,Map!E:G,3,FALSE)</f>
        <v>KY-CENTRAL</v>
      </c>
    </row>
    <row r="4019" spans="1:14" hidden="1">
      <c r="A4019" s="39" t="s">
        <v>95</v>
      </c>
      <c r="B4019" s="39" t="s">
        <v>96</v>
      </c>
      <c r="C4019" s="39" t="s">
        <v>76</v>
      </c>
      <c r="D4019" s="43">
        <v>43034</v>
      </c>
      <c r="E4019" s="39" t="s">
        <v>34</v>
      </c>
      <c r="F4019" s="39" t="s">
        <v>52</v>
      </c>
      <c r="G4019" s="39" t="s">
        <v>275</v>
      </c>
      <c r="H4019" s="39" t="s">
        <v>3210</v>
      </c>
      <c r="I4019" s="39" t="s">
        <v>244</v>
      </c>
      <c r="J4019" s="44">
        <v>28</v>
      </c>
      <c r="K4019" s="39" t="s">
        <v>100</v>
      </c>
      <c r="L4019" s="39" t="s">
        <v>60</v>
      </c>
      <c r="M4019" s="39" t="str">
        <f>+VLOOKUP(C4019/1,Map!A:B,2,FALSE)</f>
        <v>Other Revenue - Application/Initiation Fee</v>
      </c>
      <c r="N4019" s="39" t="str">
        <f>+VLOOKUP(L4019/1,Map!E:G,3,FALSE)</f>
        <v>KY-CENTRAL</v>
      </c>
    </row>
    <row r="4020" spans="1:14" hidden="1">
      <c r="A4020" s="39" t="s">
        <v>95</v>
      </c>
      <c r="B4020" s="39" t="s">
        <v>96</v>
      </c>
      <c r="C4020" s="39" t="s">
        <v>76</v>
      </c>
      <c r="D4020" s="43">
        <v>43034</v>
      </c>
      <c r="E4020" s="39" t="s">
        <v>34</v>
      </c>
      <c r="F4020" s="39" t="s">
        <v>52</v>
      </c>
      <c r="G4020" s="39" t="s">
        <v>275</v>
      </c>
      <c r="H4020" s="39" t="s">
        <v>3210</v>
      </c>
      <c r="I4020" s="39" t="s">
        <v>244</v>
      </c>
      <c r="J4020" s="44">
        <v>56</v>
      </c>
      <c r="K4020" s="39" t="s">
        <v>100</v>
      </c>
      <c r="L4020" s="39" t="s">
        <v>60</v>
      </c>
      <c r="M4020" s="39" t="str">
        <f>+VLOOKUP(C4020/1,Map!A:B,2,FALSE)</f>
        <v>Other Revenue - Application/Initiation Fee</v>
      </c>
      <c r="N4020" s="39" t="str">
        <f>+VLOOKUP(L4020/1,Map!E:G,3,FALSE)</f>
        <v>KY-CENTRAL</v>
      </c>
    </row>
    <row r="4021" spans="1:14" hidden="1">
      <c r="A4021" s="39" t="s">
        <v>95</v>
      </c>
      <c r="B4021" s="39" t="s">
        <v>96</v>
      </c>
      <c r="C4021" s="39" t="s">
        <v>76</v>
      </c>
      <c r="D4021" s="43">
        <v>43034</v>
      </c>
      <c r="E4021" s="39" t="s">
        <v>34</v>
      </c>
      <c r="F4021" s="39" t="s">
        <v>52</v>
      </c>
      <c r="G4021" s="39" t="s">
        <v>275</v>
      </c>
      <c r="H4021" s="39" t="s">
        <v>3210</v>
      </c>
      <c r="I4021" s="39" t="s">
        <v>244</v>
      </c>
      <c r="J4021" s="44">
        <v>84</v>
      </c>
      <c r="K4021" s="39" t="s">
        <v>100</v>
      </c>
      <c r="L4021" s="39" t="s">
        <v>60</v>
      </c>
      <c r="M4021" s="39" t="str">
        <f>+VLOOKUP(C4021/1,Map!A:B,2,FALSE)</f>
        <v>Other Revenue - Application/Initiation Fee</v>
      </c>
      <c r="N4021" s="39" t="str">
        <f>+VLOOKUP(L4021/1,Map!E:G,3,FALSE)</f>
        <v>KY-CENTRAL</v>
      </c>
    </row>
    <row r="4022" spans="1:14" hidden="1">
      <c r="A4022" s="39" t="s">
        <v>95</v>
      </c>
      <c r="B4022" s="39" t="s">
        <v>96</v>
      </c>
      <c r="C4022" s="39" t="s">
        <v>76</v>
      </c>
      <c r="D4022" s="43">
        <v>43034</v>
      </c>
      <c r="E4022" s="39" t="s">
        <v>34</v>
      </c>
      <c r="F4022" s="39" t="s">
        <v>52</v>
      </c>
      <c r="G4022" s="39" t="s">
        <v>275</v>
      </c>
      <c r="H4022" s="39" t="s">
        <v>3210</v>
      </c>
      <c r="I4022" s="39" t="s">
        <v>244</v>
      </c>
      <c r="J4022" s="44">
        <v>28</v>
      </c>
      <c r="K4022" s="39" t="s">
        <v>100</v>
      </c>
      <c r="L4022" s="39" t="s">
        <v>60</v>
      </c>
      <c r="M4022" s="39" t="str">
        <f>+VLOOKUP(C4022/1,Map!A:B,2,FALSE)</f>
        <v>Other Revenue - Application/Initiation Fee</v>
      </c>
      <c r="N4022" s="39" t="str">
        <f>+VLOOKUP(L4022/1,Map!E:G,3,FALSE)</f>
        <v>KY-CENTRAL</v>
      </c>
    </row>
    <row r="4023" spans="1:14" hidden="1">
      <c r="A4023" s="39" t="s">
        <v>95</v>
      </c>
      <c r="B4023" s="39" t="s">
        <v>96</v>
      </c>
      <c r="C4023" s="39" t="s">
        <v>76</v>
      </c>
      <c r="D4023" s="43">
        <v>43034</v>
      </c>
      <c r="E4023" s="39" t="s">
        <v>34</v>
      </c>
      <c r="F4023" s="39" t="s">
        <v>52</v>
      </c>
      <c r="G4023" s="39" t="s">
        <v>275</v>
      </c>
      <c r="H4023" s="39" t="s">
        <v>3210</v>
      </c>
      <c r="I4023" s="39" t="s">
        <v>244</v>
      </c>
      <c r="J4023" s="44">
        <v>28</v>
      </c>
      <c r="K4023" s="39" t="s">
        <v>100</v>
      </c>
      <c r="L4023" s="39" t="s">
        <v>60</v>
      </c>
      <c r="M4023" s="39" t="str">
        <f>+VLOOKUP(C4023/1,Map!A:B,2,FALSE)</f>
        <v>Other Revenue - Application/Initiation Fee</v>
      </c>
      <c r="N4023" s="39" t="str">
        <f>+VLOOKUP(L4023/1,Map!E:G,3,FALSE)</f>
        <v>KY-CENTRAL</v>
      </c>
    </row>
    <row r="4024" spans="1:14" hidden="1">
      <c r="A4024" s="39" t="s">
        <v>95</v>
      </c>
      <c r="B4024" s="39" t="s">
        <v>96</v>
      </c>
      <c r="C4024" s="39" t="s">
        <v>76</v>
      </c>
      <c r="D4024" s="43">
        <v>43034</v>
      </c>
      <c r="E4024" s="39" t="s">
        <v>34</v>
      </c>
      <c r="F4024" s="39" t="s">
        <v>52</v>
      </c>
      <c r="G4024" s="39" t="s">
        <v>275</v>
      </c>
      <c r="H4024" s="39" t="s">
        <v>3210</v>
      </c>
      <c r="I4024" s="39" t="s">
        <v>244</v>
      </c>
      <c r="J4024" s="44">
        <v>84</v>
      </c>
      <c r="K4024" s="39" t="s">
        <v>100</v>
      </c>
      <c r="L4024" s="39" t="s">
        <v>60</v>
      </c>
      <c r="M4024" s="39" t="str">
        <f>+VLOOKUP(C4024/1,Map!A:B,2,FALSE)</f>
        <v>Other Revenue - Application/Initiation Fee</v>
      </c>
      <c r="N4024" s="39" t="str">
        <f>+VLOOKUP(L4024/1,Map!E:G,3,FALSE)</f>
        <v>KY-CENTRAL</v>
      </c>
    </row>
    <row r="4025" spans="1:14" hidden="1">
      <c r="A4025" s="39" t="s">
        <v>95</v>
      </c>
      <c r="B4025" s="39" t="s">
        <v>96</v>
      </c>
      <c r="C4025" s="39" t="s">
        <v>76</v>
      </c>
      <c r="D4025" s="43">
        <v>43034</v>
      </c>
      <c r="E4025" s="39" t="s">
        <v>34</v>
      </c>
      <c r="F4025" s="39" t="s">
        <v>52</v>
      </c>
      <c r="G4025" s="39" t="s">
        <v>275</v>
      </c>
      <c r="H4025" s="39" t="s">
        <v>3210</v>
      </c>
      <c r="I4025" s="39" t="s">
        <v>244</v>
      </c>
      <c r="J4025" s="44">
        <v>28</v>
      </c>
      <c r="K4025" s="39" t="s">
        <v>100</v>
      </c>
      <c r="L4025" s="39" t="s">
        <v>60</v>
      </c>
      <c r="M4025" s="39" t="str">
        <f>+VLOOKUP(C4025/1,Map!A:B,2,FALSE)</f>
        <v>Other Revenue - Application/Initiation Fee</v>
      </c>
      <c r="N4025" s="39" t="str">
        <f>+VLOOKUP(L4025/1,Map!E:G,3,FALSE)</f>
        <v>KY-CENTRAL</v>
      </c>
    </row>
    <row r="4026" spans="1:14" hidden="1">
      <c r="A4026" s="39" t="s">
        <v>95</v>
      </c>
      <c r="B4026" s="39" t="s">
        <v>96</v>
      </c>
      <c r="C4026" s="39" t="s">
        <v>76</v>
      </c>
      <c r="D4026" s="43">
        <v>43034</v>
      </c>
      <c r="E4026" s="39" t="s">
        <v>34</v>
      </c>
      <c r="F4026" s="39" t="s">
        <v>52</v>
      </c>
      <c r="G4026" s="39" t="s">
        <v>275</v>
      </c>
      <c r="H4026" s="39" t="s">
        <v>3210</v>
      </c>
      <c r="I4026" s="39" t="s">
        <v>244</v>
      </c>
      <c r="J4026" s="44">
        <v>56</v>
      </c>
      <c r="K4026" s="39" t="s">
        <v>100</v>
      </c>
      <c r="L4026" s="39" t="s">
        <v>60</v>
      </c>
      <c r="M4026" s="39" t="str">
        <f>+VLOOKUP(C4026/1,Map!A:B,2,FALSE)</f>
        <v>Other Revenue - Application/Initiation Fee</v>
      </c>
      <c r="N4026" s="39" t="str">
        <f>+VLOOKUP(L4026/1,Map!E:G,3,FALSE)</f>
        <v>KY-CENTRAL</v>
      </c>
    </row>
    <row r="4027" spans="1:14" hidden="1">
      <c r="A4027" s="39" t="s">
        <v>95</v>
      </c>
      <c r="B4027" s="39" t="s">
        <v>96</v>
      </c>
      <c r="C4027" s="39" t="s">
        <v>76</v>
      </c>
      <c r="D4027" s="43">
        <v>43034</v>
      </c>
      <c r="E4027" s="39" t="s">
        <v>34</v>
      </c>
      <c r="F4027" s="39" t="s">
        <v>52</v>
      </c>
      <c r="G4027" s="39" t="s">
        <v>275</v>
      </c>
      <c r="H4027" s="39" t="s">
        <v>3210</v>
      </c>
      <c r="I4027" s="39" t="s">
        <v>244</v>
      </c>
      <c r="J4027" s="44">
        <v>28</v>
      </c>
      <c r="K4027" s="39" t="s">
        <v>100</v>
      </c>
      <c r="L4027" s="39" t="s">
        <v>60</v>
      </c>
      <c r="M4027" s="39" t="str">
        <f>+VLOOKUP(C4027/1,Map!A:B,2,FALSE)</f>
        <v>Other Revenue - Application/Initiation Fee</v>
      </c>
      <c r="N4027" s="39" t="str">
        <f>+VLOOKUP(L4027/1,Map!E:G,3,FALSE)</f>
        <v>KY-CENTRAL</v>
      </c>
    </row>
    <row r="4028" spans="1:14" hidden="1">
      <c r="A4028" s="39" t="s">
        <v>95</v>
      </c>
      <c r="B4028" s="39" t="s">
        <v>96</v>
      </c>
      <c r="C4028" s="39" t="s">
        <v>76</v>
      </c>
      <c r="D4028" s="43">
        <v>43034</v>
      </c>
      <c r="E4028" s="39" t="s">
        <v>34</v>
      </c>
      <c r="F4028" s="39" t="s">
        <v>52</v>
      </c>
      <c r="G4028" s="39" t="s">
        <v>275</v>
      </c>
      <c r="H4028" s="39" t="s">
        <v>3210</v>
      </c>
      <c r="I4028" s="39" t="s">
        <v>244</v>
      </c>
      <c r="J4028" s="44">
        <v>28</v>
      </c>
      <c r="K4028" s="39" t="s">
        <v>100</v>
      </c>
      <c r="L4028" s="39" t="s">
        <v>60</v>
      </c>
      <c r="M4028" s="39" t="str">
        <f>+VLOOKUP(C4028/1,Map!A:B,2,FALSE)</f>
        <v>Other Revenue - Application/Initiation Fee</v>
      </c>
      <c r="N4028" s="39" t="str">
        <f>+VLOOKUP(L4028/1,Map!E:G,3,FALSE)</f>
        <v>KY-CENTRAL</v>
      </c>
    </row>
    <row r="4029" spans="1:14" hidden="1">
      <c r="A4029" s="39" t="s">
        <v>95</v>
      </c>
      <c r="B4029" s="39" t="s">
        <v>96</v>
      </c>
      <c r="C4029" s="39" t="s">
        <v>76</v>
      </c>
      <c r="D4029" s="43">
        <v>43034</v>
      </c>
      <c r="E4029" s="39" t="s">
        <v>34</v>
      </c>
      <c r="F4029" s="39" t="s">
        <v>52</v>
      </c>
      <c r="G4029" s="39" t="s">
        <v>275</v>
      </c>
      <c r="H4029" s="39" t="s">
        <v>3210</v>
      </c>
      <c r="I4029" s="39" t="s">
        <v>244</v>
      </c>
      <c r="J4029" s="44">
        <v>28</v>
      </c>
      <c r="K4029" s="39" t="s">
        <v>100</v>
      </c>
      <c r="L4029" s="39" t="s">
        <v>60</v>
      </c>
      <c r="M4029" s="39" t="str">
        <f>+VLOOKUP(C4029/1,Map!A:B,2,FALSE)</f>
        <v>Other Revenue - Application/Initiation Fee</v>
      </c>
      <c r="N4029" s="39" t="str">
        <f>+VLOOKUP(L4029/1,Map!E:G,3,FALSE)</f>
        <v>KY-CENTRAL</v>
      </c>
    </row>
    <row r="4030" spans="1:14" hidden="1">
      <c r="A4030" s="39" t="s">
        <v>95</v>
      </c>
      <c r="B4030" s="39" t="s">
        <v>96</v>
      </c>
      <c r="C4030" s="39" t="s">
        <v>76</v>
      </c>
      <c r="D4030" s="43">
        <v>43034</v>
      </c>
      <c r="E4030" s="39" t="s">
        <v>34</v>
      </c>
      <c r="F4030" s="39" t="s">
        <v>52</v>
      </c>
      <c r="G4030" s="39" t="s">
        <v>275</v>
      </c>
      <c r="H4030" s="39" t="s">
        <v>3210</v>
      </c>
      <c r="I4030" s="39" t="s">
        <v>244</v>
      </c>
      <c r="J4030" s="44">
        <v>28</v>
      </c>
      <c r="K4030" s="39" t="s">
        <v>100</v>
      </c>
      <c r="L4030" s="39" t="s">
        <v>64</v>
      </c>
      <c r="M4030" s="39" t="str">
        <f>+VLOOKUP(C4030/1,Map!A:B,2,FALSE)</f>
        <v>Other Revenue - Application/Initiation Fee</v>
      </c>
      <c r="N4030" s="39" t="str">
        <f>+VLOOKUP(L4030/1,Map!E:G,3,FALSE)</f>
        <v>KY-NORTH</v>
      </c>
    </row>
    <row r="4031" spans="1:14" hidden="1">
      <c r="A4031" s="39" t="s">
        <v>95</v>
      </c>
      <c r="B4031" s="39" t="s">
        <v>96</v>
      </c>
      <c r="C4031" s="39" t="s">
        <v>76</v>
      </c>
      <c r="D4031" s="43">
        <v>43034</v>
      </c>
      <c r="E4031" s="39" t="s">
        <v>34</v>
      </c>
      <c r="F4031" s="39" t="s">
        <v>52</v>
      </c>
      <c r="G4031" s="39" t="s">
        <v>275</v>
      </c>
      <c r="H4031" s="39" t="s">
        <v>3210</v>
      </c>
      <c r="I4031" s="39" t="s">
        <v>244</v>
      </c>
      <c r="J4031" s="44">
        <v>28</v>
      </c>
      <c r="K4031" s="39" t="s">
        <v>100</v>
      </c>
      <c r="L4031" s="39" t="s">
        <v>64</v>
      </c>
      <c r="M4031" s="39" t="str">
        <f>+VLOOKUP(C4031/1,Map!A:B,2,FALSE)</f>
        <v>Other Revenue - Application/Initiation Fee</v>
      </c>
      <c r="N4031" s="39" t="str">
        <f>+VLOOKUP(L4031/1,Map!E:G,3,FALSE)</f>
        <v>KY-NORTH</v>
      </c>
    </row>
    <row r="4032" spans="1:14" hidden="1">
      <c r="A4032" s="39" t="s">
        <v>95</v>
      </c>
      <c r="B4032" s="39" t="s">
        <v>96</v>
      </c>
      <c r="C4032" s="39" t="s">
        <v>76</v>
      </c>
      <c r="D4032" s="43">
        <v>43034</v>
      </c>
      <c r="E4032" s="39" t="s">
        <v>34</v>
      </c>
      <c r="F4032" s="39" t="s">
        <v>52</v>
      </c>
      <c r="G4032" s="39" t="s">
        <v>275</v>
      </c>
      <c r="H4032" s="39" t="s">
        <v>3210</v>
      </c>
      <c r="I4032" s="39" t="s">
        <v>244</v>
      </c>
      <c r="J4032" s="44">
        <v>28</v>
      </c>
      <c r="K4032" s="39" t="s">
        <v>100</v>
      </c>
      <c r="L4032" s="39" t="s">
        <v>64</v>
      </c>
      <c r="M4032" s="39" t="str">
        <f>+VLOOKUP(C4032/1,Map!A:B,2,FALSE)</f>
        <v>Other Revenue - Application/Initiation Fee</v>
      </c>
      <c r="N4032" s="39" t="str">
        <f>+VLOOKUP(L4032/1,Map!E:G,3,FALSE)</f>
        <v>KY-NORTH</v>
      </c>
    </row>
    <row r="4033" spans="1:14" hidden="1">
      <c r="A4033" s="39" t="s">
        <v>95</v>
      </c>
      <c r="B4033" s="39" t="s">
        <v>96</v>
      </c>
      <c r="C4033" s="39" t="s">
        <v>76</v>
      </c>
      <c r="D4033" s="43">
        <v>43034</v>
      </c>
      <c r="E4033" s="39" t="s">
        <v>34</v>
      </c>
      <c r="F4033" s="39" t="s">
        <v>52</v>
      </c>
      <c r="G4033" s="39" t="s">
        <v>275</v>
      </c>
      <c r="H4033" s="39" t="s">
        <v>3210</v>
      </c>
      <c r="I4033" s="39" t="s">
        <v>244</v>
      </c>
      <c r="J4033" s="44">
        <v>28</v>
      </c>
      <c r="K4033" s="39" t="s">
        <v>100</v>
      </c>
      <c r="L4033" s="39" t="s">
        <v>58</v>
      </c>
      <c r="M4033" s="39" t="str">
        <f>+VLOOKUP(C4033/1,Map!A:B,2,FALSE)</f>
        <v>Other Revenue - Application/Initiation Fee</v>
      </c>
      <c r="N4033" s="39" t="str">
        <f>+VLOOKUP(L4033/1,Map!E:G,3,FALSE)</f>
        <v>KY-CORPORATE</v>
      </c>
    </row>
    <row r="4034" spans="1:14" hidden="1">
      <c r="A4034" s="39" t="s">
        <v>95</v>
      </c>
      <c r="B4034" s="39" t="s">
        <v>96</v>
      </c>
      <c r="C4034" s="39" t="s">
        <v>76</v>
      </c>
      <c r="D4034" s="43">
        <v>43034</v>
      </c>
      <c r="E4034" s="39" t="s">
        <v>34</v>
      </c>
      <c r="F4034" s="39" t="s">
        <v>52</v>
      </c>
      <c r="G4034" s="39" t="s">
        <v>275</v>
      </c>
      <c r="H4034" s="39" t="s">
        <v>3210</v>
      </c>
      <c r="I4034" s="39" t="s">
        <v>244</v>
      </c>
      <c r="J4034" s="44">
        <v>28</v>
      </c>
      <c r="K4034" s="39" t="s">
        <v>100</v>
      </c>
      <c r="L4034" s="39" t="s">
        <v>60</v>
      </c>
      <c r="M4034" s="39" t="str">
        <f>+VLOOKUP(C4034/1,Map!A:B,2,FALSE)</f>
        <v>Other Revenue - Application/Initiation Fee</v>
      </c>
      <c r="N4034" s="39" t="str">
        <f>+VLOOKUP(L4034/1,Map!E:G,3,FALSE)</f>
        <v>KY-CENTRAL</v>
      </c>
    </row>
    <row r="4035" spans="1:14" hidden="1">
      <c r="A4035" s="39" t="s">
        <v>95</v>
      </c>
      <c r="B4035" s="39" t="s">
        <v>96</v>
      </c>
      <c r="C4035" s="39" t="s">
        <v>76</v>
      </c>
      <c r="D4035" s="43">
        <v>43034</v>
      </c>
      <c r="E4035" s="39" t="s">
        <v>34</v>
      </c>
      <c r="F4035" s="39" t="s">
        <v>52</v>
      </c>
      <c r="G4035" s="39" t="s">
        <v>275</v>
      </c>
      <c r="H4035" s="39" t="s">
        <v>3210</v>
      </c>
      <c r="I4035" s="39" t="s">
        <v>244</v>
      </c>
      <c r="J4035" s="44">
        <v>28</v>
      </c>
      <c r="K4035" s="39" t="s">
        <v>100</v>
      </c>
      <c r="L4035" s="39" t="s">
        <v>60</v>
      </c>
      <c r="M4035" s="39" t="str">
        <f>+VLOOKUP(C4035/1,Map!A:B,2,FALSE)</f>
        <v>Other Revenue - Application/Initiation Fee</v>
      </c>
      <c r="N4035" s="39" t="str">
        <f>+VLOOKUP(L4035/1,Map!E:G,3,FALSE)</f>
        <v>KY-CENTRAL</v>
      </c>
    </row>
    <row r="4036" spans="1:14" hidden="1">
      <c r="A4036" s="39" t="s">
        <v>95</v>
      </c>
      <c r="B4036" s="39" t="s">
        <v>96</v>
      </c>
      <c r="C4036" s="39" t="s">
        <v>76</v>
      </c>
      <c r="D4036" s="43">
        <v>43034</v>
      </c>
      <c r="E4036" s="39" t="s">
        <v>34</v>
      </c>
      <c r="F4036" s="39" t="s">
        <v>52</v>
      </c>
      <c r="G4036" s="39" t="s">
        <v>275</v>
      </c>
      <c r="H4036" s="39" t="s">
        <v>3210</v>
      </c>
      <c r="I4036" s="39" t="s">
        <v>244</v>
      </c>
      <c r="J4036" s="44">
        <v>28</v>
      </c>
      <c r="K4036" s="39" t="s">
        <v>100</v>
      </c>
      <c r="L4036" s="39" t="s">
        <v>60</v>
      </c>
      <c r="M4036" s="39" t="str">
        <f>+VLOOKUP(C4036/1,Map!A:B,2,FALSE)</f>
        <v>Other Revenue - Application/Initiation Fee</v>
      </c>
      <c r="N4036" s="39" t="str">
        <f>+VLOOKUP(L4036/1,Map!E:G,3,FALSE)</f>
        <v>KY-CENTRAL</v>
      </c>
    </row>
    <row r="4037" spans="1:14" hidden="1">
      <c r="A4037" s="39" t="s">
        <v>95</v>
      </c>
      <c r="B4037" s="39" t="s">
        <v>96</v>
      </c>
      <c r="C4037" s="39" t="s">
        <v>76</v>
      </c>
      <c r="D4037" s="43">
        <v>43034</v>
      </c>
      <c r="E4037" s="39" t="s">
        <v>34</v>
      </c>
      <c r="F4037" s="39" t="s">
        <v>52</v>
      </c>
      <c r="G4037" s="39" t="s">
        <v>275</v>
      </c>
      <c r="H4037" s="39" t="s">
        <v>3210</v>
      </c>
      <c r="I4037" s="39" t="s">
        <v>244</v>
      </c>
      <c r="J4037" s="44">
        <v>28</v>
      </c>
      <c r="K4037" s="39" t="s">
        <v>100</v>
      </c>
      <c r="L4037" s="39" t="s">
        <v>60</v>
      </c>
      <c r="M4037" s="39" t="str">
        <f>+VLOOKUP(C4037/1,Map!A:B,2,FALSE)</f>
        <v>Other Revenue - Application/Initiation Fee</v>
      </c>
      <c r="N4037" s="39" t="str">
        <f>+VLOOKUP(L4037/1,Map!E:G,3,FALSE)</f>
        <v>KY-CENTRAL</v>
      </c>
    </row>
    <row r="4038" spans="1:14" hidden="1">
      <c r="A4038" s="39" t="s">
        <v>95</v>
      </c>
      <c r="B4038" s="39" t="s">
        <v>96</v>
      </c>
      <c r="C4038" s="39" t="s">
        <v>76</v>
      </c>
      <c r="D4038" s="43">
        <v>43034</v>
      </c>
      <c r="E4038" s="39" t="s">
        <v>34</v>
      </c>
      <c r="F4038" s="39" t="s">
        <v>52</v>
      </c>
      <c r="G4038" s="39" t="s">
        <v>275</v>
      </c>
      <c r="H4038" s="39" t="s">
        <v>3210</v>
      </c>
      <c r="I4038" s="39" t="s">
        <v>244</v>
      </c>
      <c r="J4038" s="44">
        <v>28</v>
      </c>
      <c r="K4038" s="39" t="s">
        <v>100</v>
      </c>
      <c r="L4038" s="39" t="s">
        <v>60</v>
      </c>
      <c r="M4038" s="39" t="str">
        <f>+VLOOKUP(C4038/1,Map!A:B,2,FALSE)</f>
        <v>Other Revenue - Application/Initiation Fee</v>
      </c>
      <c r="N4038" s="39" t="str">
        <f>+VLOOKUP(L4038/1,Map!E:G,3,FALSE)</f>
        <v>KY-CENTRAL</v>
      </c>
    </row>
    <row r="4039" spans="1:14" hidden="1">
      <c r="A4039" s="39" t="s">
        <v>95</v>
      </c>
      <c r="B4039" s="39" t="s">
        <v>96</v>
      </c>
      <c r="C4039" s="39" t="s">
        <v>76</v>
      </c>
      <c r="D4039" s="43">
        <v>43034</v>
      </c>
      <c r="E4039" s="39" t="s">
        <v>34</v>
      </c>
      <c r="F4039" s="39" t="s">
        <v>52</v>
      </c>
      <c r="G4039" s="39" t="s">
        <v>275</v>
      </c>
      <c r="H4039" s="39" t="s">
        <v>3210</v>
      </c>
      <c r="I4039" s="39" t="s">
        <v>244</v>
      </c>
      <c r="J4039" s="44">
        <v>28</v>
      </c>
      <c r="K4039" s="39" t="s">
        <v>100</v>
      </c>
      <c r="L4039" s="39" t="s">
        <v>60</v>
      </c>
      <c r="M4039" s="39" t="str">
        <f>+VLOOKUP(C4039/1,Map!A:B,2,FALSE)</f>
        <v>Other Revenue - Application/Initiation Fee</v>
      </c>
      <c r="N4039" s="39" t="str">
        <f>+VLOOKUP(L4039/1,Map!E:G,3,FALSE)</f>
        <v>KY-CENTRAL</v>
      </c>
    </row>
    <row r="4040" spans="1:14" hidden="1">
      <c r="A4040" s="39" t="s">
        <v>95</v>
      </c>
      <c r="B4040" s="39" t="s">
        <v>96</v>
      </c>
      <c r="C4040" s="39" t="s">
        <v>76</v>
      </c>
      <c r="D4040" s="43">
        <v>43034</v>
      </c>
      <c r="E4040" s="39" t="s">
        <v>34</v>
      </c>
      <c r="F4040" s="39" t="s">
        <v>52</v>
      </c>
      <c r="G4040" s="39" t="s">
        <v>275</v>
      </c>
      <c r="H4040" s="39" t="s">
        <v>3210</v>
      </c>
      <c r="I4040" s="39" t="s">
        <v>244</v>
      </c>
      <c r="J4040" s="44">
        <v>56</v>
      </c>
      <c r="K4040" s="39" t="s">
        <v>100</v>
      </c>
      <c r="L4040" s="39" t="s">
        <v>60</v>
      </c>
      <c r="M4040" s="39" t="str">
        <f>+VLOOKUP(C4040/1,Map!A:B,2,FALSE)</f>
        <v>Other Revenue - Application/Initiation Fee</v>
      </c>
      <c r="N4040" s="39" t="str">
        <f>+VLOOKUP(L4040/1,Map!E:G,3,FALSE)</f>
        <v>KY-CENTRAL</v>
      </c>
    </row>
    <row r="4041" spans="1:14" hidden="1">
      <c r="A4041" s="39" t="s">
        <v>95</v>
      </c>
      <c r="B4041" s="39" t="s">
        <v>96</v>
      </c>
      <c r="C4041" s="39" t="s">
        <v>76</v>
      </c>
      <c r="D4041" s="43">
        <v>43034</v>
      </c>
      <c r="E4041" s="39" t="s">
        <v>34</v>
      </c>
      <c r="F4041" s="39" t="s">
        <v>52</v>
      </c>
      <c r="G4041" s="39" t="s">
        <v>275</v>
      </c>
      <c r="H4041" s="39" t="s">
        <v>3210</v>
      </c>
      <c r="I4041" s="39" t="s">
        <v>244</v>
      </c>
      <c r="J4041" s="44">
        <v>28</v>
      </c>
      <c r="K4041" s="39" t="s">
        <v>100</v>
      </c>
      <c r="L4041" s="39" t="s">
        <v>60</v>
      </c>
      <c r="M4041" s="39" t="str">
        <f>+VLOOKUP(C4041/1,Map!A:B,2,FALSE)</f>
        <v>Other Revenue - Application/Initiation Fee</v>
      </c>
      <c r="N4041" s="39" t="str">
        <f>+VLOOKUP(L4041/1,Map!E:G,3,FALSE)</f>
        <v>KY-CENTRAL</v>
      </c>
    </row>
    <row r="4042" spans="1:14" hidden="1">
      <c r="A4042" s="39" t="s">
        <v>95</v>
      </c>
      <c r="B4042" s="39" t="s">
        <v>96</v>
      </c>
      <c r="C4042" s="39" t="s">
        <v>76</v>
      </c>
      <c r="D4042" s="43">
        <v>43034</v>
      </c>
      <c r="E4042" s="39" t="s">
        <v>34</v>
      </c>
      <c r="F4042" s="39" t="s">
        <v>52</v>
      </c>
      <c r="G4042" s="39" t="s">
        <v>275</v>
      </c>
      <c r="H4042" s="39" t="s">
        <v>3210</v>
      </c>
      <c r="I4042" s="39" t="s">
        <v>244</v>
      </c>
      <c r="J4042" s="44">
        <v>28</v>
      </c>
      <c r="K4042" s="39" t="s">
        <v>100</v>
      </c>
      <c r="L4042" s="39" t="s">
        <v>60</v>
      </c>
      <c r="M4042" s="39" t="str">
        <f>+VLOOKUP(C4042/1,Map!A:B,2,FALSE)</f>
        <v>Other Revenue - Application/Initiation Fee</v>
      </c>
      <c r="N4042" s="39" t="str">
        <f>+VLOOKUP(L4042/1,Map!E:G,3,FALSE)</f>
        <v>KY-CENTRAL</v>
      </c>
    </row>
    <row r="4043" spans="1:14" hidden="1">
      <c r="A4043" s="39" t="s">
        <v>95</v>
      </c>
      <c r="B4043" s="39" t="s">
        <v>96</v>
      </c>
      <c r="C4043" s="39" t="s">
        <v>76</v>
      </c>
      <c r="D4043" s="43">
        <v>43034</v>
      </c>
      <c r="E4043" s="39" t="s">
        <v>34</v>
      </c>
      <c r="F4043" s="39" t="s">
        <v>52</v>
      </c>
      <c r="G4043" s="39" t="s">
        <v>275</v>
      </c>
      <c r="H4043" s="39" t="s">
        <v>3210</v>
      </c>
      <c r="I4043" s="39" t="s">
        <v>244</v>
      </c>
      <c r="J4043" s="44">
        <v>28</v>
      </c>
      <c r="K4043" s="39" t="s">
        <v>100</v>
      </c>
      <c r="L4043" s="39" t="s">
        <v>60</v>
      </c>
      <c r="M4043" s="39" t="str">
        <f>+VLOOKUP(C4043/1,Map!A:B,2,FALSE)</f>
        <v>Other Revenue - Application/Initiation Fee</v>
      </c>
      <c r="N4043" s="39" t="str">
        <f>+VLOOKUP(L4043/1,Map!E:G,3,FALSE)</f>
        <v>KY-CENTRAL</v>
      </c>
    </row>
    <row r="4044" spans="1:14" hidden="1">
      <c r="A4044" s="39" t="s">
        <v>95</v>
      </c>
      <c r="B4044" s="39" t="s">
        <v>96</v>
      </c>
      <c r="C4044" s="39" t="s">
        <v>76</v>
      </c>
      <c r="D4044" s="43">
        <v>43034</v>
      </c>
      <c r="E4044" s="39" t="s">
        <v>34</v>
      </c>
      <c r="F4044" s="39" t="s">
        <v>52</v>
      </c>
      <c r="G4044" s="39" t="s">
        <v>275</v>
      </c>
      <c r="H4044" s="39" t="s">
        <v>3210</v>
      </c>
      <c r="I4044" s="39" t="s">
        <v>244</v>
      </c>
      <c r="J4044" s="44">
        <v>28</v>
      </c>
      <c r="K4044" s="39" t="s">
        <v>100</v>
      </c>
      <c r="L4044" s="39" t="s">
        <v>60</v>
      </c>
      <c r="M4044" s="39" t="str">
        <f>+VLOOKUP(C4044/1,Map!A:B,2,FALSE)</f>
        <v>Other Revenue - Application/Initiation Fee</v>
      </c>
      <c r="N4044" s="39" t="str">
        <f>+VLOOKUP(L4044/1,Map!E:G,3,FALSE)</f>
        <v>KY-CENTRAL</v>
      </c>
    </row>
    <row r="4045" spans="1:14" hidden="1">
      <c r="A4045" s="39" t="s">
        <v>95</v>
      </c>
      <c r="B4045" s="39" t="s">
        <v>96</v>
      </c>
      <c r="C4045" s="39" t="s">
        <v>76</v>
      </c>
      <c r="D4045" s="43">
        <v>43034</v>
      </c>
      <c r="E4045" s="39" t="s">
        <v>34</v>
      </c>
      <c r="F4045" s="39" t="s">
        <v>52</v>
      </c>
      <c r="G4045" s="39" t="s">
        <v>275</v>
      </c>
      <c r="H4045" s="39" t="s">
        <v>3210</v>
      </c>
      <c r="I4045" s="39" t="s">
        <v>244</v>
      </c>
      <c r="J4045" s="44">
        <v>28</v>
      </c>
      <c r="K4045" s="39" t="s">
        <v>100</v>
      </c>
      <c r="L4045" s="39" t="s">
        <v>60</v>
      </c>
      <c r="M4045" s="39" t="str">
        <f>+VLOOKUP(C4045/1,Map!A:B,2,FALSE)</f>
        <v>Other Revenue - Application/Initiation Fee</v>
      </c>
      <c r="N4045" s="39" t="str">
        <f>+VLOOKUP(L4045/1,Map!E:G,3,FALSE)</f>
        <v>KY-CENTRAL</v>
      </c>
    </row>
    <row r="4046" spans="1:14" hidden="1">
      <c r="A4046" s="39" t="s">
        <v>95</v>
      </c>
      <c r="B4046" s="39" t="s">
        <v>96</v>
      </c>
      <c r="C4046" s="39" t="s">
        <v>76</v>
      </c>
      <c r="D4046" s="43">
        <v>43034</v>
      </c>
      <c r="E4046" s="39" t="s">
        <v>34</v>
      </c>
      <c r="F4046" s="39" t="s">
        <v>52</v>
      </c>
      <c r="G4046" s="39" t="s">
        <v>275</v>
      </c>
      <c r="H4046" s="39" t="s">
        <v>3210</v>
      </c>
      <c r="I4046" s="39" t="s">
        <v>244</v>
      </c>
      <c r="J4046" s="44">
        <v>28</v>
      </c>
      <c r="K4046" s="39" t="s">
        <v>100</v>
      </c>
      <c r="L4046" s="39" t="s">
        <v>60</v>
      </c>
      <c r="M4046" s="39" t="str">
        <f>+VLOOKUP(C4046/1,Map!A:B,2,FALSE)</f>
        <v>Other Revenue - Application/Initiation Fee</v>
      </c>
      <c r="N4046" s="39" t="str">
        <f>+VLOOKUP(L4046/1,Map!E:G,3,FALSE)</f>
        <v>KY-CENTRAL</v>
      </c>
    </row>
    <row r="4047" spans="1:14" hidden="1">
      <c r="A4047" s="39" t="s">
        <v>95</v>
      </c>
      <c r="B4047" s="39" t="s">
        <v>96</v>
      </c>
      <c r="C4047" s="39" t="s">
        <v>76</v>
      </c>
      <c r="D4047" s="43">
        <v>43034</v>
      </c>
      <c r="E4047" s="39" t="s">
        <v>34</v>
      </c>
      <c r="F4047" s="39" t="s">
        <v>52</v>
      </c>
      <c r="G4047" s="39" t="s">
        <v>275</v>
      </c>
      <c r="H4047" s="39" t="s">
        <v>3210</v>
      </c>
      <c r="I4047" s="39" t="s">
        <v>244</v>
      </c>
      <c r="J4047" s="44">
        <v>28</v>
      </c>
      <c r="K4047" s="39" t="s">
        <v>100</v>
      </c>
      <c r="L4047" s="39" t="s">
        <v>60</v>
      </c>
      <c r="M4047" s="39" t="str">
        <f>+VLOOKUP(C4047/1,Map!A:B,2,FALSE)</f>
        <v>Other Revenue - Application/Initiation Fee</v>
      </c>
      <c r="N4047" s="39" t="str">
        <f>+VLOOKUP(L4047/1,Map!E:G,3,FALSE)</f>
        <v>KY-CENTRAL</v>
      </c>
    </row>
    <row r="4048" spans="1:14" hidden="1">
      <c r="A4048" s="39" t="s">
        <v>95</v>
      </c>
      <c r="B4048" s="39" t="s">
        <v>96</v>
      </c>
      <c r="C4048" s="39" t="s">
        <v>76</v>
      </c>
      <c r="D4048" s="43">
        <v>43034</v>
      </c>
      <c r="E4048" s="39" t="s">
        <v>34</v>
      </c>
      <c r="F4048" s="39" t="s">
        <v>52</v>
      </c>
      <c r="G4048" s="39" t="s">
        <v>275</v>
      </c>
      <c r="H4048" s="39" t="s">
        <v>3210</v>
      </c>
      <c r="I4048" s="39" t="s">
        <v>244</v>
      </c>
      <c r="J4048" s="44">
        <v>28</v>
      </c>
      <c r="K4048" s="39" t="s">
        <v>100</v>
      </c>
      <c r="L4048" s="39" t="s">
        <v>60</v>
      </c>
      <c r="M4048" s="39" t="str">
        <f>+VLOOKUP(C4048/1,Map!A:B,2,FALSE)</f>
        <v>Other Revenue - Application/Initiation Fee</v>
      </c>
      <c r="N4048" s="39" t="str">
        <f>+VLOOKUP(L4048/1,Map!E:G,3,FALSE)</f>
        <v>KY-CENTRAL</v>
      </c>
    </row>
    <row r="4049" spans="1:14" hidden="1">
      <c r="A4049" s="39" t="s">
        <v>95</v>
      </c>
      <c r="B4049" s="39" t="s">
        <v>96</v>
      </c>
      <c r="C4049" s="39" t="s">
        <v>76</v>
      </c>
      <c r="D4049" s="43">
        <v>43034</v>
      </c>
      <c r="E4049" s="39" t="s">
        <v>34</v>
      </c>
      <c r="F4049" s="39" t="s">
        <v>52</v>
      </c>
      <c r="G4049" s="39" t="s">
        <v>275</v>
      </c>
      <c r="H4049" s="39" t="s">
        <v>3210</v>
      </c>
      <c r="I4049" s="39" t="s">
        <v>244</v>
      </c>
      <c r="J4049" s="44">
        <v>28</v>
      </c>
      <c r="K4049" s="39" t="s">
        <v>100</v>
      </c>
      <c r="L4049" s="39" t="s">
        <v>60</v>
      </c>
      <c r="M4049" s="39" t="str">
        <f>+VLOOKUP(C4049/1,Map!A:B,2,FALSE)</f>
        <v>Other Revenue - Application/Initiation Fee</v>
      </c>
      <c r="N4049" s="39" t="str">
        <f>+VLOOKUP(L4049/1,Map!E:G,3,FALSE)</f>
        <v>KY-CENTRAL</v>
      </c>
    </row>
    <row r="4050" spans="1:14" hidden="1">
      <c r="A4050" s="39" t="s">
        <v>95</v>
      </c>
      <c r="B4050" s="39" t="s">
        <v>96</v>
      </c>
      <c r="C4050" s="39" t="s">
        <v>76</v>
      </c>
      <c r="D4050" s="43">
        <v>43034</v>
      </c>
      <c r="E4050" s="39" t="s">
        <v>34</v>
      </c>
      <c r="F4050" s="39" t="s">
        <v>52</v>
      </c>
      <c r="G4050" s="39" t="s">
        <v>275</v>
      </c>
      <c r="H4050" s="39" t="s">
        <v>3210</v>
      </c>
      <c r="I4050" s="39" t="s">
        <v>244</v>
      </c>
      <c r="J4050" s="44">
        <v>56</v>
      </c>
      <c r="K4050" s="39" t="s">
        <v>100</v>
      </c>
      <c r="L4050" s="39" t="s">
        <v>60</v>
      </c>
      <c r="M4050" s="39" t="str">
        <f>+VLOOKUP(C4050/1,Map!A:B,2,FALSE)</f>
        <v>Other Revenue - Application/Initiation Fee</v>
      </c>
      <c r="N4050" s="39" t="str">
        <f>+VLOOKUP(L4050/1,Map!E:G,3,FALSE)</f>
        <v>KY-CENTRAL</v>
      </c>
    </row>
    <row r="4051" spans="1:14" hidden="1">
      <c r="A4051" s="39" t="s">
        <v>95</v>
      </c>
      <c r="B4051" s="39" t="s">
        <v>96</v>
      </c>
      <c r="C4051" s="39" t="s">
        <v>76</v>
      </c>
      <c r="D4051" s="43">
        <v>43034</v>
      </c>
      <c r="E4051" s="39" t="s">
        <v>34</v>
      </c>
      <c r="F4051" s="39" t="s">
        <v>52</v>
      </c>
      <c r="G4051" s="39" t="s">
        <v>275</v>
      </c>
      <c r="H4051" s="39" t="s">
        <v>3210</v>
      </c>
      <c r="I4051" s="39" t="s">
        <v>244</v>
      </c>
      <c r="J4051" s="44">
        <v>28</v>
      </c>
      <c r="K4051" s="39" t="s">
        <v>100</v>
      </c>
      <c r="L4051" s="39" t="s">
        <v>60</v>
      </c>
      <c r="M4051" s="39" t="str">
        <f>+VLOOKUP(C4051/1,Map!A:B,2,FALSE)</f>
        <v>Other Revenue - Application/Initiation Fee</v>
      </c>
      <c r="N4051" s="39" t="str">
        <f>+VLOOKUP(L4051/1,Map!E:G,3,FALSE)</f>
        <v>KY-CENTRAL</v>
      </c>
    </row>
    <row r="4052" spans="1:14" hidden="1">
      <c r="A4052" s="39" t="s">
        <v>95</v>
      </c>
      <c r="B4052" s="39" t="s">
        <v>96</v>
      </c>
      <c r="C4052" s="39" t="s">
        <v>76</v>
      </c>
      <c r="D4052" s="43">
        <v>43034</v>
      </c>
      <c r="E4052" s="39" t="s">
        <v>34</v>
      </c>
      <c r="F4052" s="39" t="s">
        <v>52</v>
      </c>
      <c r="G4052" s="39" t="s">
        <v>275</v>
      </c>
      <c r="H4052" s="39" t="s">
        <v>3210</v>
      </c>
      <c r="I4052" s="39" t="s">
        <v>244</v>
      </c>
      <c r="J4052" s="44">
        <v>56</v>
      </c>
      <c r="K4052" s="39" t="s">
        <v>100</v>
      </c>
      <c r="L4052" s="39" t="s">
        <v>60</v>
      </c>
      <c r="M4052" s="39" t="str">
        <f>+VLOOKUP(C4052/1,Map!A:B,2,FALSE)</f>
        <v>Other Revenue - Application/Initiation Fee</v>
      </c>
      <c r="N4052" s="39" t="str">
        <f>+VLOOKUP(L4052/1,Map!E:G,3,FALSE)</f>
        <v>KY-CENTRAL</v>
      </c>
    </row>
    <row r="4053" spans="1:14" hidden="1">
      <c r="A4053" s="39" t="s">
        <v>95</v>
      </c>
      <c r="B4053" s="39" t="s">
        <v>96</v>
      </c>
      <c r="C4053" s="39" t="s">
        <v>76</v>
      </c>
      <c r="D4053" s="43">
        <v>43034</v>
      </c>
      <c r="E4053" s="39" t="s">
        <v>34</v>
      </c>
      <c r="F4053" s="39" t="s">
        <v>52</v>
      </c>
      <c r="G4053" s="39" t="s">
        <v>275</v>
      </c>
      <c r="H4053" s="39" t="s">
        <v>3210</v>
      </c>
      <c r="I4053" s="39" t="s">
        <v>244</v>
      </c>
      <c r="J4053" s="44">
        <v>28</v>
      </c>
      <c r="K4053" s="39" t="s">
        <v>100</v>
      </c>
      <c r="L4053" s="39" t="s">
        <v>60</v>
      </c>
      <c r="M4053" s="39" t="str">
        <f>+VLOOKUP(C4053/1,Map!A:B,2,FALSE)</f>
        <v>Other Revenue - Application/Initiation Fee</v>
      </c>
      <c r="N4053" s="39" t="str">
        <f>+VLOOKUP(L4053/1,Map!E:G,3,FALSE)</f>
        <v>KY-CENTRAL</v>
      </c>
    </row>
    <row r="4054" spans="1:14" hidden="1">
      <c r="A4054" s="39" t="s">
        <v>95</v>
      </c>
      <c r="B4054" s="39" t="s">
        <v>96</v>
      </c>
      <c r="C4054" s="39" t="s">
        <v>76</v>
      </c>
      <c r="D4054" s="43">
        <v>43034</v>
      </c>
      <c r="E4054" s="39" t="s">
        <v>34</v>
      </c>
      <c r="F4054" s="39" t="s">
        <v>52</v>
      </c>
      <c r="G4054" s="39" t="s">
        <v>275</v>
      </c>
      <c r="H4054" s="39" t="s">
        <v>3210</v>
      </c>
      <c r="I4054" s="39" t="s">
        <v>244</v>
      </c>
      <c r="J4054" s="44">
        <v>84</v>
      </c>
      <c r="K4054" s="39" t="s">
        <v>100</v>
      </c>
      <c r="L4054" s="39" t="s">
        <v>60</v>
      </c>
      <c r="M4054" s="39" t="str">
        <f>+VLOOKUP(C4054/1,Map!A:B,2,FALSE)</f>
        <v>Other Revenue - Application/Initiation Fee</v>
      </c>
      <c r="N4054" s="39" t="str">
        <f>+VLOOKUP(L4054/1,Map!E:G,3,FALSE)</f>
        <v>KY-CENTRAL</v>
      </c>
    </row>
    <row r="4055" spans="1:14" hidden="1">
      <c r="A4055" s="39" t="s">
        <v>95</v>
      </c>
      <c r="B4055" s="39" t="s">
        <v>96</v>
      </c>
      <c r="C4055" s="39" t="s">
        <v>76</v>
      </c>
      <c r="D4055" s="43">
        <v>43034</v>
      </c>
      <c r="E4055" s="39" t="s">
        <v>34</v>
      </c>
      <c r="F4055" s="39" t="s">
        <v>52</v>
      </c>
      <c r="G4055" s="39" t="s">
        <v>275</v>
      </c>
      <c r="H4055" s="39" t="s">
        <v>3210</v>
      </c>
      <c r="I4055" s="39" t="s">
        <v>244</v>
      </c>
      <c r="J4055" s="44">
        <v>28</v>
      </c>
      <c r="K4055" s="39" t="s">
        <v>100</v>
      </c>
      <c r="L4055" s="39" t="s">
        <v>60</v>
      </c>
      <c r="M4055" s="39" t="str">
        <f>+VLOOKUP(C4055/1,Map!A:B,2,FALSE)</f>
        <v>Other Revenue - Application/Initiation Fee</v>
      </c>
      <c r="N4055" s="39" t="str">
        <f>+VLOOKUP(L4055/1,Map!E:G,3,FALSE)</f>
        <v>KY-CENTRAL</v>
      </c>
    </row>
    <row r="4056" spans="1:14" hidden="1">
      <c r="A4056" s="39" t="s">
        <v>95</v>
      </c>
      <c r="B4056" s="39" t="s">
        <v>96</v>
      </c>
      <c r="C4056" s="39" t="s">
        <v>76</v>
      </c>
      <c r="D4056" s="43">
        <v>43034</v>
      </c>
      <c r="E4056" s="39" t="s">
        <v>34</v>
      </c>
      <c r="F4056" s="39" t="s">
        <v>52</v>
      </c>
      <c r="G4056" s="39" t="s">
        <v>275</v>
      </c>
      <c r="H4056" s="39" t="s">
        <v>3210</v>
      </c>
      <c r="I4056" s="39" t="s">
        <v>244</v>
      </c>
      <c r="J4056" s="44">
        <v>28</v>
      </c>
      <c r="K4056" s="39" t="s">
        <v>100</v>
      </c>
      <c r="L4056" s="39" t="s">
        <v>60</v>
      </c>
      <c r="M4056" s="39" t="str">
        <f>+VLOOKUP(C4056/1,Map!A:B,2,FALSE)</f>
        <v>Other Revenue - Application/Initiation Fee</v>
      </c>
      <c r="N4056" s="39" t="str">
        <f>+VLOOKUP(L4056/1,Map!E:G,3,FALSE)</f>
        <v>KY-CENTRAL</v>
      </c>
    </row>
    <row r="4057" spans="1:14" hidden="1">
      <c r="A4057" s="39" t="s">
        <v>95</v>
      </c>
      <c r="B4057" s="39" t="s">
        <v>96</v>
      </c>
      <c r="C4057" s="39" t="s">
        <v>76</v>
      </c>
      <c r="D4057" s="43">
        <v>43034</v>
      </c>
      <c r="E4057" s="39" t="s">
        <v>34</v>
      </c>
      <c r="F4057" s="39" t="s">
        <v>52</v>
      </c>
      <c r="G4057" s="39" t="s">
        <v>275</v>
      </c>
      <c r="H4057" s="39" t="s">
        <v>551</v>
      </c>
      <c r="I4057" s="39" t="s">
        <v>244</v>
      </c>
      <c r="J4057" s="44">
        <v>28</v>
      </c>
      <c r="K4057" s="39" t="s">
        <v>100</v>
      </c>
      <c r="L4057" s="39" t="s">
        <v>58</v>
      </c>
      <c r="M4057" s="39" t="str">
        <f>+VLOOKUP(C4057/1,Map!A:B,2,FALSE)</f>
        <v>Other Revenue - Application/Initiation Fee</v>
      </c>
      <c r="N4057" s="39" t="str">
        <f>+VLOOKUP(L4057/1,Map!E:G,3,FALSE)</f>
        <v>KY-CORPORATE</v>
      </c>
    </row>
    <row r="4058" spans="1:14" hidden="1">
      <c r="A4058" s="39" t="s">
        <v>95</v>
      </c>
      <c r="B4058" s="39" t="s">
        <v>96</v>
      </c>
      <c r="C4058" s="39" t="s">
        <v>76</v>
      </c>
      <c r="D4058" s="43">
        <v>43034</v>
      </c>
      <c r="E4058" s="39" t="s">
        <v>34</v>
      </c>
      <c r="F4058" s="39" t="s">
        <v>52</v>
      </c>
      <c r="G4058" s="39" t="s">
        <v>275</v>
      </c>
      <c r="H4058" s="39" t="s">
        <v>3211</v>
      </c>
      <c r="I4058" s="39" t="s">
        <v>99</v>
      </c>
      <c r="J4058" s="44">
        <v>-1372</v>
      </c>
      <c r="K4058" s="39" t="s">
        <v>100</v>
      </c>
      <c r="L4058" s="39" t="s">
        <v>60</v>
      </c>
      <c r="M4058" s="39" t="str">
        <f>+VLOOKUP(C4058/1,Map!A:B,2,FALSE)</f>
        <v>Other Revenue - Application/Initiation Fee</v>
      </c>
      <c r="N4058" s="39" t="str">
        <f>+VLOOKUP(L4058/1,Map!E:G,3,FALSE)</f>
        <v>KY-CENTRAL</v>
      </c>
    </row>
    <row r="4059" spans="1:14" hidden="1">
      <c r="A4059" s="39" t="s">
        <v>95</v>
      </c>
      <c r="B4059" s="39" t="s">
        <v>96</v>
      </c>
      <c r="C4059" s="39" t="s">
        <v>76</v>
      </c>
      <c r="D4059" s="43">
        <v>43034</v>
      </c>
      <c r="E4059" s="39" t="s">
        <v>34</v>
      </c>
      <c r="F4059" s="39" t="s">
        <v>52</v>
      </c>
      <c r="G4059" s="39" t="s">
        <v>275</v>
      </c>
      <c r="H4059" s="39" t="s">
        <v>3211</v>
      </c>
      <c r="I4059" s="39" t="s">
        <v>99</v>
      </c>
      <c r="J4059" s="44">
        <v>-28</v>
      </c>
      <c r="K4059" s="39" t="s">
        <v>100</v>
      </c>
      <c r="L4059" s="39" t="s">
        <v>60</v>
      </c>
      <c r="M4059" s="39" t="str">
        <f>+VLOOKUP(C4059/1,Map!A:B,2,FALSE)</f>
        <v>Other Revenue - Application/Initiation Fee</v>
      </c>
      <c r="N4059" s="39" t="str">
        <f>+VLOOKUP(L4059/1,Map!E:G,3,FALSE)</f>
        <v>KY-CENTRAL</v>
      </c>
    </row>
    <row r="4060" spans="1:14" hidden="1">
      <c r="A4060" s="39" t="s">
        <v>95</v>
      </c>
      <c r="B4060" s="39" t="s">
        <v>96</v>
      </c>
      <c r="C4060" s="39" t="s">
        <v>76</v>
      </c>
      <c r="D4060" s="43">
        <v>43035</v>
      </c>
      <c r="E4060" s="39" t="s">
        <v>34</v>
      </c>
      <c r="F4060" s="39" t="s">
        <v>52</v>
      </c>
      <c r="G4060" s="39" t="s">
        <v>275</v>
      </c>
      <c r="H4060" s="39" t="s">
        <v>3212</v>
      </c>
      <c r="I4060" s="39" t="s">
        <v>99</v>
      </c>
      <c r="J4060" s="44">
        <v>-28</v>
      </c>
      <c r="K4060" s="39" t="s">
        <v>100</v>
      </c>
      <c r="L4060" s="39" t="s">
        <v>60</v>
      </c>
      <c r="M4060" s="39" t="str">
        <f>+VLOOKUP(C4060/1,Map!A:B,2,FALSE)</f>
        <v>Other Revenue - Application/Initiation Fee</v>
      </c>
      <c r="N4060" s="39" t="str">
        <f>+VLOOKUP(L4060/1,Map!E:G,3,FALSE)</f>
        <v>KY-CENTRAL</v>
      </c>
    </row>
    <row r="4061" spans="1:14" hidden="1">
      <c r="A4061" s="39" t="s">
        <v>95</v>
      </c>
      <c r="B4061" s="39" t="s">
        <v>96</v>
      </c>
      <c r="C4061" s="39" t="s">
        <v>76</v>
      </c>
      <c r="D4061" s="43">
        <v>43035</v>
      </c>
      <c r="E4061" s="39" t="s">
        <v>34</v>
      </c>
      <c r="F4061" s="39" t="s">
        <v>52</v>
      </c>
      <c r="G4061" s="39" t="s">
        <v>275</v>
      </c>
      <c r="H4061" s="39" t="s">
        <v>3213</v>
      </c>
      <c r="I4061" s="39" t="s">
        <v>99</v>
      </c>
      <c r="J4061" s="44">
        <v>-28</v>
      </c>
      <c r="K4061" s="39" t="s">
        <v>100</v>
      </c>
      <c r="L4061" s="39" t="s">
        <v>64</v>
      </c>
      <c r="M4061" s="39" t="str">
        <f>+VLOOKUP(C4061/1,Map!A:B,2,FALSE)</f>
        <v>Other Revenue - Application/Initiation Fee</v>
      </c>
      <c r="N4061" s="39" t="str">
        <f>+VLOOKUP(L4061/1,Map!E:G,3,FALSE)</f>
        <v>KY-NORTH</v>
      </c>
    </row>
    <row r="4062" spans="1:14" hidden="1">
      <c r="A4062" s="39" t="s">
        <v>95</v>
      </c>
      <c r="B4062" s="39" t="s">
        <v>96</v>
      </c>
      <c r="C4062" s="39" t="s">
        <v>76</v>
      </c>
      <c r="D4062" s="43">
        <v>43035</v>
      </c>
      <c r="E4062" s="39" t="s">
        <v>34</v>
      </c>
      <c r="F4062" s="39" t="s">
        <v>52</v>
      </c>
      <c r="G4062" s="39" t="s">
        <v>275</v>
      </c>
      <c r="H4062" s="39" t="s">
        <v>3213</v>
      </c>
      <c r="I4062" s="39" t="s">
        <v>99</v>
      </c>
      <c r="J4062" s="44">
        <v>-28</v>
      </c>
      <c r="K4062" s="39" t="s">
        <v>100</v>
      </c>
      <c r="L4062" s="39" t="s">
        <v>60</v>
      </c>
      <c r="M4062" s="39" t="str">
        <f>+VLOOKUP(C4062/1,Map!A:B,2,FALSE)</f>
        <v>Other Revenue - Application/Initiation Fee</v>
      </c>
      <c r="N4062" s="39" t="str">
        <f>+VLOOKUP(L4062/1,Map!E:G,3,FALSE)</f>
        <v>KY-CENTRAL</v>
      </c>
    </row>
    <row r="4063" spans="1:14" hidden="1">
      <c r="A4063" s="39" t="s">
        <v>95</v>
      </c>
      <c r="B4063" s="39" t="s">
        <v>96</v>
      </c>
      <c r="C4063" s="39" t="s">
        <v>76</v>
      </c>
      <c r="D4063" s="43">
        <v>43035</v>
      </c>
      <c r="E4063" s="39" t="s">
        <v>34</v>
      </c>
      <c r="F4063" s="39" t="s">
        <v>52</v>
      </c>
      <c r="G4063" s="39" t="s">
        <v>275</v>
      </c>
      <c r="H4063" s="39" t="s">
        <v>3213</v>
      </c>
      <c r="I4063" s="39" t="s">
        <v>99</v>
      </c>
      <c r="J4063" s="44">
        <v>-28</v>
      </c>
      <c r="K4063" s="39" t="s">
        <v>100</v>
      </c>
      <c r="L4063" s="39" t="s">
        <v>58</v>
      </c>
      <c r="M4063" s="39" t="str">
        <f>+VLOOKUP(C4063/1,Map!A:B,2,FALSE)</f>
        <v>Other Revenue - Application/Initiation Fee</v>
      </c>
      <c r="N4063" s="39" t="str">
        <f>+VLOOKUP(L4063/1,Map!E:G,3,FALSE)</f>
        <v>KY-CORPORATE</v>
      </c>
    </row>
    <row r="4064" spans="1:14" hidden="1">
      <c r="A4064" s="39" t="s">
        <v>95</v>
      </c>
      <c r="B4064" s="39" t="s">
        <v>96</v>
      </c>
      <c r="C4064" s="39" t="s">
        <v>76</v>
      </c>
      <c r="D4064" s="43">
        <v>43035</v>
      </c>
      <c r="E4064" s="39" t="s">
        <v>34</v>
      </c>
      <c r="F4064" s="39" t="s">
        <v>52</v>
      </c>
      <c r="G4064" s="39" t="s">
        <v>275</v>
      </c>
      <c r="H4064" s="39" t="s">
        <v>3213</v>
      </c>
      <c r="I4064" s="39" t="s">
        <v>99</v>
      </c>
      <c r="J4064" s="44">
        <v>-3080</v>
      </c>
      <c r="K4064" s="39" t="s">
        <v>100</v>
      </c>
      <c r="L4064" s="39" t="s">
        <v>60</v>
      </c>
      <c r="M4064" s="39" t="str">
        <f>+VLOOKUP(C4064/1,Map!A:B,2,FALSE)</f>
        <v>Other Revenue - Application/Initiation Fee</v>
      </c>
      <c r="N4064" s="39" t="str">
        <f>+VLOOKUP(L4064/1,Map!E:G,3,FALSE)</f>
        <v>KY-CENTRAL</v>
      </c>
    </row>
    <row r="4065" spans="1:14" hidden="1">
      <c r="A4065" s="39" t="s">
        <v>95</v>
      </c>
      <c r="B4065" s="39" t="s">
        <v>96</v>
      </c>
      <c r="C4065" s="39" t="s">
        <v>76</v>
      </c>
      <c r="D4065" s="43">
        <v>43036</v>
      </c>
      <c r="E4065" s="39" t="s">
        <v>34</v>
      </c>
      <c r="F4065" s="39" t="s">
        <v>52</v>
      </c>
      <c r="G4065" s="39" t="s">
        <v>275</v>
      </c>
      <c r="H4065" s="39" t="s">
        <v>3214</v>
      </c>
      <c r="I4065" s="39" t="s">
        <v>99</v>
      </c>
      <c r="J4065" s="44">
        <v>-196</v>
      </c>
      <c r="K4065" s="39" t="s">
        <v>100</v>
      </c>
      <c r="L4065" s="39" t="s">
        <v>60</v>
      </c>
      <c r="M4065" s="39" t="str">
        <f>+VLOOKUP(C4065/1,Map!A:B,2,FALSE)</f>
        <v>Other Revenue - Application/Initiation Fee</v>
      </c>
      <c r="N4065" s="39" t="str">
        <f>+VLOOKUP(L4065/1,Map!E:G,3,FALSE)</f>
        <v>KY-CENTRAL</v>
      </c>
    </row>
    <row r="4066" spans="1:14" hidden="1">
      <c r="A4066" s="39" t="s">
        <v>95</v>
      </c>
      <c r="B4066" s="39" t="s">
        <v>96</v>
      </c>
      <c r="C4066" s="39" t="s">
        <v>76</v>
      </c>
      <c r="D4066" s="43">
        <v>43036</v>
      </c>
      <c r="E4066" s="39" t="s">
        <v>34</v>
      </c>
      <c r="F4066" s="39" t="s">
        <v>52</v>
      </c>
      <c r="G4066" s="39" t="s">
        <v>275</v>
      </c>
      <c r="H4066" s="39" t="s">
        <v>3215</v>
      </c>
      <c r="I4066" s="39" t="s">
        <v>99</v>
      </c>
      <c r="J4066" s="44">
        <v>-28</v>
      </c>
      <c r="K4066" s="39" t="s">
        <v>100</v>
      </c>
      <c r="L4066" s="39" t="s">
        <v>60</v>
      </c>
      <c r="M4066" s="39" t="str">
        <f>+VLOOKUP(C4066/1,Map!A:B,2,FALSE)</f>
        <v>Other Revenue - Application/Initiation Fee</v>
      </c>
      <c r="N4066" s="39" t="str">
        <f>+VLOOKUP(L4066/1,Map!E:G,3,FALSE)</f>
        <v>KY-CENTRAL</v>
      </c>
    </row>
    <row r="4067" spans="1:14" hidden="1">
      <c r="A4067" s="39" t="s">
        <v>95</v>
      </c>
      <c r="B4067" s="39" t="s">
        <v>96</v>
      </c>
      <c r="C4067" s="39" t="s">
        <v>76</v>
      </c>
      <c r="D4067" s="43">
        <v>43037</v>
      </c>
      <c r="E4067" s="39" t="s">
        <v>34</v>
      </c>
      <c r="F4067" s="39" t="s">
        <v>52</v>
      </c>
      <c r="G4067" s="39" t="s">
        <v>275</v>
      </c>
      <c r="H4067" s="39" t="s">
        <v>3216</v>
      </c>
      <c r="I4067" s="39" t="s">
        <v>99</v>
      </c>
      <c r="J4067" s="44">
        <v>-28</v>
      </c>
      <c r="K4067" s="39" t="s">
        <v>100</v>
      </c>
      <c r="L4067" s="39" t="s">
        <v>60</v>
      </c>
      <c r="M4067" s="39" t="str">
        <f>+VLOOKUP(C4067/1,Map!A:B,2,FALSE)</f>
        <v>Other Revenue - Application/Initiation Fee</v>
      </c>
      <c r="N4067" s="39" t="str">
        <f>+VLOOKUP(L4067/1,Map!E:G,3,FALSE)</f>
        <v>KY-CENTRAL</v>
      </c>
    </row>
    <row r="4068" spans="1:14" hidden="1">
      <c r="A4068" s="39" t="s">
        <v>95</v>
      </c>
      <c r="B4068" s="39" t="s">
        <v>96</v>
      </c>
      <c r="C4068" s="39" t="s">
        <v>76</v>
      </c>
      <c r="D4068" s="43">
        <v>43038</v>
      </c>
      <c r="E4068" s="39" t="s">
        <v>34</v>
      </c>
      <c r="F4068" s="39" t="s">
        <v>52</v>
      </c>
      <c r="G4068" s="39" t="s">
        <v>275</v>
      </c>
      <c r="H4068" s="39" t="s">
        <v>3217</v>
      </c>
      <c r="I4068" s="39" t="s">
        <v>99</v>
      </c>
      <c r="J4068" s="44">
        <v>-2850</v>
      </c>
      <c r="K4068" s="39" t="s">
        <v>100</v>
      </c>
      <c r="L4068" s="39" t="s">
        <v>60</v>
      </c>
      <c r="M4068" s="39" t="str">
        <f>+VLOOKUP(C4068/1,Map!A:B,2,FALSE)</f>
        <v>Other Revenue - Application/Initiation Fee</v>
      </c>
      <c r="N4068" s="39" t="str">
        <f>+VLOOKUP(L4068/1,Map!E:G,3,FALSE)</f>
        <v>KY-CENTRAL</v>
      </c>
    </row>
    <row r="4069" spans="1:14" hidden="1">
      <c r="A4069" s="39" t="s">
        <v>95</v>
      </c>
      <c r="B4069" s="39" t="s">
        <v>96</v>
      </c>
      <c r="C4069" s="39" t="s">
        <v>76</v>
      </c>
      <c r="D4069" s="43">
        <v>43038</v>
      </c>
      <c r="E4069" s="39" t="s">
        <v>34</v>
      </c>
      <c r="F4069" s="39" t="s">
        <v>52</v>
      </c>
      <c r="G4069" s="39" t="s">
        <v>275</v>
      </c>
      <c r="H4069" s="39" t="s">
        <v>3217</v>
      </c>
      <c r="I4069" s="39" t="s">
        <v>99</v>
      </c>
      <c r="J4069" s="44">
        <v>-56</v>
      </c>
      <c r="K4069" s="39" t="s">
        <v>100</v>
      </c>
      <c r="L4069" s="39" t="s">
        <v>60</v>
      </c>
      <c r="M4069" s="39" t="str">
        <f>+VLOOKUP(C4069/1,Map!A:B,2,FALSE)</f>
        <v>Other Revenue - Application/Initiation Fee</v>
      </c>
      <c r="N4069" s="39" t="str">
        <f>+VLOOKUP(L4069/1,Map!E:G,3,FALSE)</f>
        <v>KY-CENTRAL</v>
      </c>
    </row>
    <row r="4070" spans="1:14" hidden="1">
      <c r="A4070" s="39" t="s">
        <v>95</v>
      </c>
      <c r="B4070" s="39" t="s">
        <v>96</v>
      </c>
      <c r="C4070" s="39" t="s">
        <v>76</v>
      </c>
      <c r="D4070" s="43">
        <v>43038</v>
      </c>
      <c r="E4070" s="39" t="s">
        <v>34</v>
      </c>
      <c r="F4070" s="39" t="s">
        <v>52</v>
      </c>
      <c r="G4070" s="39" t="s">
        <v>275</v>
      </c>
      <c r="H4070" s="39" t="s">
        <v>3217</v>
      </c>
      <c r="I4070" s="39" t="s">
        <v>99</v>
      </c>
      <c r="J4070" s="44">
        <v>-56</v>
      </c>
      <c r="K4070" s="39" t="s">
        <v>100</v>
      </c>
      <c r="L4070" s="39" t="s">
        <v>64</v>
      </c>
      <c r="M4070" s="39" t="str">
        <f>+VLOOKUP(C4070/1,Map!A:B,2,FALSE)</f>
        <v>Other Revenue - Application/Initiation Fee</v>
      </c>
      <c r="N4070" s="39" t="str">
        <f>+VLOOKUP(L4070/1,Map!E:G,3,FALSE)</f>
        <v>KY-NORTH</v>
      </c>
    </row>
    <row r="4071" spans="1:14" hidden="1">
      <c r="A4071" s="39" t="s">
        <v>95</v>
      </c>
      <c r="B4071" s="39" t="s">
        <v>96</v>
      </c>
      <c r="C4071" s="39" t="s">
        <v>76</v>
      </c>
      <c r="D4071" s="43">
        <v>43038</v>
      </c>
      <c r="E4071" s="39" t="s">
        <v>34</v>
      </c>
      <c r="F4071" s="39" t="s">
        <v>52</v>
      </c>
      <c r="G4071" s="39" t="s">
        <v>275</v>
      </c>
      <c r="H4071" s="39" t="s">
        <v>3217</v>
      </c>
      <c r="I4071" s="39" t="s">
        <v>99</v>
      </c>
      <c r="J4071" s="44">
        <v>-28</v>
      </c>
      <c r="K4071" s="39" t="s">
        <v>100</v>
      </c>
      <c r="L4071" s="39" t="s">
        <v>58</v>
      </c>
      <c r="M4071" s="39" t="str">
        <f>+VLOOKUP(C4071/1,Map!A:B,2,FALSE)</f>
        <v>Other Revenue - Application/Initiation Fee</v>
      </c>
      <c r="N4071" s="39" t="str">
        <f>+VLOOKUP(L4071/1,Map!E:G,3,FALSE)</f>
        <v>KY-CORPORATE</v>
      </c>
    </row>
    <row r="4072" spans="1:14" hidden="1">
      <c r="A4072" s="39" t="s">
        <v>95</v>
      </c>
      <c r="B4072" s="39" t="s">
        <v>96</v>
      </c>
      <c r="C4072" s="39" t="s">
        <v>76</v>
      </c>
      <c r="D4072" s="43">
        <v>43038</v>
      </c>
      <c r="E4072" s="39" t="s">
        <v>34</v>
      </c>
      <c r="F4072" s="39" t="s">
        <v>52</v>
      </c>
      <c r="G4072" s="39" t="s">
        <v>275</v>
      </c>
      <c r="H4072" s="39" t="s">
        <v>573</v>
      </c>
      <c r="I4072" s="39" t="s">
        <v>244</v>
      </c>
      <c r="J4072" s="44">
        <v>28</v>
      </c>
      <c r="K4072" s="39" t="s">
        <v>100</v>
      </c>
      <c r="L4072" s="39" t="s">
        <v>60</v>
      </c>
      <c r="M4072" s="39" t="str">
        <f>+VLOOKUP(C4072/1,Map!A:B,2,FALSE)</f>
        <v>Other Revenue - Application/Initiation Fee</v>
      </c>
      <c r="N4072" s="39" t="str">
        <f>+VLOOKUP(L4072/1,Map!E:G,3,FALSE)</f>
        <v>KY-CENTRAL</v>
      </c>
    </row>
    <row r="4073" spans="1:14" hidden="1">
      <c r="A4073" s="39" t="s">
        <v>95</v>
      </c>
      <c r="B4073" s="39" t="s">
        <v>96</v>
      </c>
      <c r="C4073" s="39" t="s">
        <v>76</v>
      </c>
      <c r="D4073" s="43">
        <v>43039</v>
      </c>
      <c r="E4073" s="39" t="s">
        <v>34</v>
      </c>
      <c r="F4073" s="39" t="s">
        <v>52</v>
      </c>
      <c r="G4073" s="39" t="s">
        <v>275</v>
      </c>
      <c r="H4073" s="39" t="s">
        <v>3218</v>
      </c>
      <c r="I4073" s="39" t="s">
        <v>244</v>
      </c>
      <c r="J4073" s="44">
        <v>56</v>
      </c>
      <c r="K4073" s="39" t="s">
        <v>100</v>
      </c>
      <c r="L4073" s="39" t="s">
        <v>60</v>
      </c>
      <c r="M4073" s="39" t="str">
        <f>+VLOOKUP(C4073/1,Map!A:B,2,FALSE)</f>
        <v>Other Revenue - Application/Initiation Fee</v>
      </c>
      <c r="N4073" s="39" t="str">
        <f>+VLOOKUP(L4073/1,Map!E:G,3,FALSE)</f>
        <v>KY-CENTRAL</v>
      </c>
    </row>
    <row r="4074" spans="1:14" hidden="1">
      <c r="A4074" s="39" t="s">
        <v>95</v>
      </c>
      <c r="B4074" s="39" t="s">
        <v>96</v>
      </c>
      <c r="C4074" s="39" t="s">
        <v>76</v>
      </c>
      <c r="D4074" s="43">
        <v>43039</v>
      </c>
      <c r="E4074" s="39" t="s">
        <v>34</v>
      </c>
      <c r="F4074" s="39" t="s">
        <v>52</v>
      </c>
      <c r="G4074" s="39" t="s">
        <v>275</v>
      </c>
      <c r="H4074" s="39" t="s">
        <v>3218</v>
      </c>
      <c r="I4074" s="39" t="s">
        <v>244</v>
      </c>
      <c r="J4074" s="44">
        <v>28</v>
      </c>
      <c r="K4074" s="39" t="s">
        <v>100</v>
      </c>
      <c r="L4074" s="39" t="s">
        <v>60</v>
      </c>
      <c r="M4074" s="39" t="str">
        <f>+VLOOKUP(C4074/1,Map!A:B,2,FALSE)</f>
        <v>Other Revenue - Application/Initiation Fee</v>
      </c>
      <c r="N4074" s="39" t="str">
        <f>+VLOOKUP(L4074/1,Map!E:G,3,FALSE)</f>
        <v>KY-CENTRAL</v>
      </c>
    </row>
    <row r="4075" spans="1:14" hidden="1">
      <c r="A4075" s="39" t="s">
        <v>95</v>
      </c>
      <c r="B4075" s="39" t="s">
        <v>96</v>
      </c>
      <c r="C4075" s="39" t="s">
        <v>76</v>
      </c>
      <c r="D4075" s="43">
        <v>43039</v>
      </c>
      <c r="E4075" s="39" t="s">
        <v>34</v>
      </c>
      <c r="F4075" s="39" t="s">
        <v>52</v>
      </c>
      <c r="G4075" s="39" t="s">
        <v>275</v>
      </c>
      <c r="H4075" s="39" t="s">
        <v>3218</v>
      </c>
      <c r="I4075" s="39" t="s">
        <v>244</v>
      </c>
      <c r="J4075" s="44">
        <v>28</v>
      </c>
      <c r="K4075" s="39" t="s">
        <v>100</v>
      </c>
      <c r="L4075" s="39" t="s">
        <v>60</v>
      </c>
      <c r="M4075" s="39" t="str">
        <f>+VLOOKUP(C4075/1,Map!A:B,2,FALSE)</f>
        <v>Other Revenue - Application/Initiation Fee</v>
      </c>
      <c r="N4075" s="39" t="str">
        <f>+VLOOKUP(L4075/1,Map!E:G,3,FALSE)</f>
        <v>KY-CENTRAL</v>
      </c>
    </row>
    <row r="4076" spans="1:14" hidden="1">
      <c r="A4076" s="39" t="s">
        <v>95</v>
      </c>
      <c r="B4076" s="39" t="s">
        <v>96</v>
      </c>
      <c r="C4076" s="39" t="s">
        <v>76</v>
      </c>
      <c r="D4076" s="43">
        <v>43039</v>
      </c>
      <c r="E4076" s="39" t="s">
        <v>34</v>
      </c>
      <c r="F4076" s="39" t="s">
        <v>52</v>
      </c>
      <c r="G4076" s="39" t="s">
        <v>275</v>
      </c>
      <c r="H4076" s="39" t="s">
        <v>3218</v>
      </c>
      <c r="I4076" s="39" t="s">
        <v>244</v>
      </c>
      <c r="J4076" s="44">
        <v>28</v>
      </c>
      <c r="K4076" s="39" t="s">
        <v>100</v>
      </c>
      <c r="L4076" s="39" t="s">
        <v>60</v>
      </c>
      <c r="M4076" s="39" t="str">
        <f>+VLOOKUP(C4076/1,Map!A:B,2,FALSE)</f>
        <v>Other Revenue - Application/Initiation Fee</v>
      </c>
      <c r="N4076" s="39" t="str">
        <f>+VLOOKUP(L4076/1,Map!E:G,3,FALSE)</f>
        <v>KY-CENTRAL</v>
      </c>
    </row>
    <row r="4077" spans="1:14" hidden="1">
      <c r="A4077" s="39" t="s">
        <v>95</v>
      </c>
      <c r="B4077" s="39" t="s">
        <v>96</v>
      </c>
      <c r="C4077" s="39" t="s">
        <v>76</v>
      </c>
      <c r="D4077" s="43">
        <v>43039</v>
      </c>
      <c r="E4077" s="39" t="s">
        <v>34</v>
      </c>
      <c r="F4077" s="39" t="s">
        <v>52</v>
      </c>
      <c r="G4077" s="39" t="s">
        <v>275</v>
      </c>
      <c r="H4077" s="39" t="s">
        <v>3218</v>
      </c>
      <c r="I4077" s="39" t="s">
        <v>244</v>
      </c>
      <c r="J4077" s="44">
        <v>28</v>
      </c>
      <c r="K4077" s="39" t="s">
        <v>100</v>
      </c>
      <c r="L4077" s="39" t="s">
        <v>60</v>
      </c>
      <c r="M4077" s="39" t="str">
        <f>+VLOOKUP(C4077/1,Map!A:B,2,FALSE)</f>
        <v>Other Revenue - Application/Initiation Fee</v>
      </c>
      <c r="N4077" s="39" t="str">
        <f>+VLOOKUP(L4077/1,Map!E:G,3,FALSE)</f>
        <v>KY-CENTRAL</v>
      </c>
    </row>
    <row r="4078" spans="1:14" hidden="1">
      <c r="A4078" s="39" t="s">
        <v>95</v>
      </c>
      <c r="B4078" s="39" t="s">
        <v>96</v>
      </c>
      <c r="C4078" s="39" t="s">
        <v>76</v>
      </c>
      <c r="D4078" s="43">
        <v>43039</v>
      </c>
      <c r="E4078" s="39" t="s">
        <v>34</v>
      </c>
      <c r="F4078" s="39" t="s">
        <v>52</v>
      </c>
      <c r="G4078" s="39" t="s">
        <v>275</v>
      </c>
      <c r="H4078" s="39" t="s">
        <v>3219</v>
      </c>
      <c r="I4078" s="39" t="s">
        <v>99</v>
      </c>
      <c r="J4078" s="44">
        <v>-2912</v>
      </c>
      <c r="K4078" s="39" t="s">
        <v>100</v>
      </c>
      <c r="L4078" s="39" t="s">
        <v>60</v>
      </c>
      <c r="M4078" s="39" t="str">
        <f>+VLOOKUP(C4078/1,Map!A:B,2,FALSE)</f>
        <v>Other Revenue - Application/Initiation Fee</v>
      </c>
      <c r="N4078" s="39" t="str">
        <f>+VLOOKUP(L4078/1,Map!E:G,3,FALSE)</f>
        <v>KY-CENTRAL</v>
      </c>
    </row>
    <row r="4079" spans="1:14" hidden="1">
      <c r="A4079" s="39" t="s">
        <v>95</v>
      </c>
      <c r="B4079" s="39" t="s">
        <v>96</v>
      </c>
      <c r="C4079" s="39" t="s">
        <v>76</v>
      </c>
      <c r="D4079" s="43">
        <v>43039</v>
      </c>
      <c r="E4079" s="39" t="s">
        <v>34</v>
      </c>
      <c r="F4079" s="39" t="s">
        <v>52</v>
      </c>
      <c r="G4079" s="39" t="s">
        <v>275</v>
      </c>
      <c r="H4079" s="39" t="s">
        <v>3219</v>
      </c>
      <c r="I4079" s="39" t="s">
        <v>99</v>
      </c>
      <c r="J4079" s="44">
        <v>-84</v>
      </c>
      <c r="K4079" s="39" t="s">
        <v>100</v>
      </c>
      <c r="L4079" s="39" t="s">
        <v>60</v>
      </c>
      <c r="M4079" s="39" t="str">
        <f>+VLOOKUP(C4079/1,Map!A:B,2,FALSE)</f>
        <v>Other Revenue - Application/Initiation Fee</v>
      </c>
      <c r="N4079" s="39" t="str">
        <f>+VLOOKUP(L4079/1,Map!E:G,3,FALSE)</f>
        <v>KY-CENTRAL</v>
      </c>
    </row>
    <row r="4080" spans="1:14" hidden="1">
      <c r="A4080" s="39" t="s">
        <v>95</v>
      </c>
      <c r="B4080" s="39" t="s">
        <v>96</v>
      </c>
      <c r="C4080" s="39" t="s">
        <v>76</v>
      </c>
      <c r="D4080" s="43">
        <v>43039</v>
      </c>
      <c r="E4080" s="39" t="s">
        <v>34</v>
      </c>
      <c r="F4080" s="39" t="s">
        <v>52</v>
      </c>
      <c r="G4080" s="39" t="s">
        <v>275</v>
      </c>
      <c r="H4080" s="39" t="s">
        <v>3219</v>
      </c>
      <c r="I4080" s="39" t="s">
        <v>99</v>
      </c>
      <c r="J4080" s="44">
        <v>-194.41</v>
      </c>
      <c r="K4080" s="39" t="s">
        <v>100</v>
      </c>
      <c r="L4080" s="39" t="s">
        <v>58</v>
      </c>
      <c r="M4080" s="39" t="str">
        <f>+VLOOKUP(C4080/1,Map!A:B,2,FALSE)</f>
        <v>Other Revenue - Application/Initiation Fee</v>
      </c>
      <c r="N4080" s="39" t="str">
        <f>+VLOOKUP(L4080/1,Map!E:G,3,FALSE)</f>
        <v>KY-CORPORATE</v>
      </c>
    </row>
    <row r="4081" spans="1:14" hidden="1">
      <c r="A4081" s="39" t="s">
        <v>95</v>
      </c>
      <c r="B4081" s="39" t="s">
        <v>96</v>
      </c>
      <c r="C4081" s="39" t="s">
        <v>76</v>
      </c>
      <c r="D4081" s="43">
        <v>43040</v>
      </c>
      <c r="E4081" s="39" t="s">
        <v>34</v>
      </c>
      <c r="F4081" s="39" t="s">
        <v>53</v>
      </c>
      <c r="G4081" s="39" t="s">
        <v>275</v>
      </c>
      <c r="H4081" s="39" t="s">
        <v>3220</v>
      </c>
      <c r="I4081" s="39" t="s">
        <v>99</v>
      </c>
      <c r="J4081" s="44">
        <v>-196</v>
      </c>
      <c r="K4081" s="39" t="s">
        <v>100</v>
      </c>
      <c r="L4081" s="39" t="s">
        <v>60</v>
      </c>
      <c r="M4081" s="39" t="str">
        <f>+VLOOKUP(C4081/1,Map!A:B,2,FALSE)</f>
        <v>Other Revenue - Application/Initiation Fee</v>
      </c>
      <c r="N4081" s="39" t="str">
        <f>+VLOOKUP(L4081/1,Map!E:G,3,FALSE)</f>
        <v>KY-CENTRAL</v>
      </c>
    </row>
    <row r="4082" spans="1:14" hidden="1">
      <c r="A4082" s="39" t="s">
        <v>95</v>
      </c>
      <c r="B4082" s="39" t="s">
        <v>96</v>
      </c>
      <c r="C4082" s="39" t="s">
        <v>76</v>
      </c>
      <c r="D4082" s="43">
        <v>43057</v>
      </c>
      <c r="E4082" s="39" t="s">
        <v>34</v>
      </c>
      <c r="F4082" s="39" t="s">
        <v>53</v>
      </c>
      <c r="G4082" s="39" t="s">
        <v>275</v>
      </c>
      <c r="H4082" s="39" t="s">
        <v>3221</v>
      </c>
      <c r="I4082" s="39" t="s">
        <v>99</v>
      </c>
      <c r="J4082" s="44">
        <v>-84</v>
      </c>
      <c r="K4082" s="39" t="s">
        <v>100</v>
      </c>
      <c r="L4082" s="39" t="s">
        <v>60</v>
      </c>
      <c r="M4082" s="39" t="str">
        <f>+VLOOKUP(C4082/1,Map!A:B,2,FALSE)</f>
        <v>Other Revenue - Application/Initiation Fee</v>
      </c>
      <c r="N4082" s="39" t="str">
        <f>+VLOOKUP(L4082/1,Map!E:G,3,FALSE)</f>
        <v>KY-CENTRAL</v>
      </c>
    </row>
    <row r="4083" spans="1:14" hidden="1">
      <c r="A4083" s="39" t="s">
        <v>95</v>
      </c>
      <c r="B4083" s="39" t="s">
        <v>96</v>
      </c>
      <c r="C4083" s="39" t="s">
        <v>76</v>
      </c>
      <c r="D4083" s="43">
        <v>43040</v>
      </c>
      <c r="E4083" s="39" t="s">
        <v>34</v>
      </c>
      <c r="F4083" s="39" t="s">
        <v>53</v>
      </c>
      <c r="G4083" s="39" t="s">
        <v>275</v>
      </c>
      <c r="H4083" s="39" t="s">
        <v>3222</v>
      </c>
      <c r="I4083" s="39" t="s">
        <v>99</v>
      </c>
      <c r="J4083" s="44">
        <v>-28</v>
      </c>
      <c r="K4083" s="39" t="s">
        <v>100</v>
      </c>
      <c r="L4083" s="39" t="s">
        <v>64</v>
      </c>
      <c r="M4083" s="39" t="str">
        <f>+VLOOKUP(C4083/1,Map!A:B,2,FALSE)</f>
        <v>Other Revenue - Application/Initiation Fee</v>
      </c>
      <c r="N4083" s="39" t="str">
        <f>+VLOOKUP(L4083/1,Map!E:G,3,FALSE)</f>
        <v>KY-NORTH</v>
      </c>
    </row>
    <row r="4084" spans="1:14" hidden="1">
      <c r="A4084" s="39" t="s">
        <v>95</v>
      </c>
      <c r="B4084" s="39" t="s">
        <v>96</v>
      </c>
      <c r="C4084" s="39" t="s">
        <v>76</v>
      </c>
      <c r="D4084" s="43">
        <v>43040</v>
      </c>
      <c r="E4084" s="39" t="s">
        <v>34</v>
      </c>
      <c r="F4084" s="39" t="s">
        <v>53</v>
      </c>
      <c r="G4084" s="39" t="s">
        <v>275</v>
      </c>
      <c r="H4084" s="39" t="s">
        <v>3222</v>
      </c>
      <c r="I4084" s="39" t="s">
        <v>99</v>
      </c>
      <c r="J4084" s="44">
        <v>-2828</v>
      </c>
      <c r="K4084" s="39" t="s">
        <v>100</v>
      </c>
      <c r="L4084" s="39" t="s">
        <v>60</v>
      </c>
      <c r="M4084" s="39" t="str">
        <f>+VLOOKUP(C4084/1,Map!A:B,2,FALSE)</f>
        <v>Other Revenue - Application/Initiation Fee</v>
      </c>
      <c r="N4084" s="39" t="str">
        <f>+VLOOKUP(L4084/1,Map!E:G,3,FALSE)</f>
        <v>KY-CENTRAL</v>
      </c>
    </row>
    <row r="4085" spans="1:14" hidden="1">
      <c r="A4085" s="39" t="s">
        <v>95</v>
      </c>
      <c r="B4085" s="39" t="s">
        <v>96</v>
      </c>
      <c r="C4085" s="39" t="s">
        <v>76</v>
      </c>
      <c r="D4085" s="43">
        <v>43040</v>
      </c>
      <c r="E4085" s="39" t="s">
        <v>34</v>
      </c>
      <c r="F4085" s="39" t="s">
        <v>53</v>
      </c>
      <c r="G4085" s="39" t="s">
        <v>275</v>
      </c>
      <c r="H4085" s="39" t="s">
        <v>3222</v>
      </c>
      <c r="I4085" s="39" t="s">
        <v>99</v>
      </c>
      <c r="J4085" s="44">
        <v>-28</v>
      </c>
      <c r="K4085" s="39" t="s">
        <v>100</v>
      </c>
      <c r="L4085" s="39" t="s">
        <v>60</v>
      </c>
      <c r="M4085" s="39" t="str">
        <f>+VLOOKUP(C4085/1,Map!A:B,2,FALSE)</f>
        <v>Other Revenue - Application/Initiation Fee</v>
      </c>
      <c r="N4085" s="39" t="str">
        <f>+VLOOKUP(L4085/1,Map!E:G,3,FALSE)</f>
        <v>KY-CENTRAL</v>
      </c>
    </row>
    <row r="4086" spans="1:14" hidden="1">
      <c r="A4086" s="39" t="s">
        <v>95</v>
      </c>
      <c r="B4086" s="39" t="s">
        <v>96</v>
      </c>
      <c r="C4086" s="39" t="s">
        <v>76</v>
      </c>
      <c r="D4086" s="43">
        <v>43040</v>
      </c>
      <c r="E4086" s="39" t="s">
        <v>34</v>
      </c>
      <c r="F4086" s="39" t="s">
        <v>53</v>
      </c>
      <c r="G4086" s="39" t="s">
        <v>275</v>
      </c>
      <c r="H4086" s="39" t="s">
        <v>3222</v>
      </c>
      <c r="I4086" s="39" t="s">
        <v>99</v>
      </c>
      <c r="J4086" s="44">
        <v>-56</v>
      </c>
      <c r="K4086" s="39" t="s">
        <v>100</v>
      </c>
      <c r="L4086" s="39" t="s">
        <v>60</v>
      </c>
      <c r="M4086" s="39" t="str">
        <f>+VLOOKUP(C4086/1,Map!A:B,2,FALSE)</f>
        <v>Other Revenue - Application/Initiation Fee</v>
      </c>
      <c r="N4086" s="39" t="str">
        <f>+VLOOKUP(L4086/1,Map!E:G,3,FALSE)</f>
        <v>KY-CENTRAL</v>
      </c>
    </row>
    <row r="4087" spans="1:14" hidden="1">
      <c r="A4087" s="39" t="s">
        <v>95</v>
      </c>
      <c r="B4087" s="39" t="s">
        <v>96</v>
      </c>
      <c r="C4087" s="39" t="s">
        <v>76</v>
      </c>
      <c r="D4087" s="43">
        <v>43040</v>
      </c>
      <c r="E4087" s="39" t="s">
        <v>34</v>
      </c>
      <c r="F4087" s="39" t="s">
        <v>53</v>
      </c>
      <c r="G4087" s="39" t="s">
        <v>275</v>
      </c>
      <c r="H4087" s="39" t="s">
        <v>3222</v>
      </c>
      <c r="I4087" s="39" t="s">
        <v>99</v>
      </c>
      <c r="J4087" s="44">
        <v>-28</v>
      </c>
      <c r="K4087" s="39" t="s">
        <v>100</v>
      </c>
      <c r="L4087" s="39" t="s">
        <v>64</v>
      </c>
      <c r="M4087" s="39" t="str">
        <f>+VLOOKUP(C4087/1,Map!A:B,2,FALSE)</f>
        <v>Other Revenue - Application/Initiation Fee</v>
      </c>
      <c r="N4087" s="39" t="str">
        <f>+VLOOKUP(L4087/1,Map!E:G,3,FALSE)</f>
        <v>KY-NORTH</v>
      </c>
    </row>
    <row r="4088" spans="1:14" hidden="1">
      <c r="A4088" s="39" t="s">
        <v>95</v>
      </c>
      <c r="B4088" s="39" t="s">
        <v>96</v>
      </c>
      <c r="C4088" s="39" t="s">
        <v>76</v>
      </c>
      <c r="D4088" s="43">
        <v>43040</v>
      </c>
      <c r="E4088" s="39" t="s">
        <v>34</v>
      </c>
      <c r="F4088" s="39" t="s">
        <v>53</v>
      </c>
      <c r="G4088" s="39" t="s">
        <v>275</v>
      </c>
      <c r="H4088" s="39" t="s">
        <v>587</v>
      </c>
      <c r="I4088" s="39" t="s">
        <v>244</v>
      </c>
      <c r="J4088" s="44">
        <v>28</v>
      </c>
      <c r="K4088" s="39" t="s">
        <v>100</v>
      </c>
      <c r="L4088" s="39" t="s">
        <v>60</v>
      </c>
      <c r="M4088" s="39" t="str">
        <f>+VLOOKUP(C4088/1,Map!A:B,2,FALSE)</f>
        <v>Other Revenue - Application/Initiation Fee</v>
      </c>
      <c r="N4088" s="39" t="str">
        <f>+VLOOKUP(L4088/1,Map!E:G,3,FALSE)</f>
        <v>KY-CENTRAL</v>
      </c>
    </row>
    <row r="4089" spans="1:14" hidden="1">
      <c r="A4089" s="39" t="s">
        <v>95</v>
      </c>
      <c r="B4089" s="39" t="s">
        <v>96</v>
      </c>
      <c r="C4089" s="39" t="s">
        <v>76</v>
      </c>
      <c r="D4089" s="43">
        <v>43040</v>
      </c>
      <c r="E4089" s="39" t="s">
        <v>34</v>
      </c>
      <c r="F4089" s="39" t="s">
        <v>53</v>
      </c>
      <c r="G4089" s="39" t="s">
        <v>275</v>
      </c>
      <c r="H4089" s="39" t="s">
        <v>587</v>
      </c>
      <c r="I4089" s="39" t="s">
        <v>244</v>
      </c>
      <c r="J4089" s="44">
        <v>28</v>
      </c>
      <c r="K4089" s="39" t="s">
        <v>100</v>
      </c>
      <c r="L4089" s="39" t="s">
        <v>60</v>
      </c>
      <c r="M4089" s="39" t="str">
        <f>+VLOOKUP(C4089/1,Map!A:B,2,FALSE)</f>
        <v>Other Revenue - Application/Initiation Fee</v>
      </c>
      <c r="N4089" s="39" t="str">
        <f>+VLOOKUP(L4089/1,Map!E:G,3,FALSE)</f>
        <v>KY-CENTRAL</v>
      </c>
    </row>
    <row r="4090" spans="1:14" hidden="1">
      <c r="A4090" s="39" t="s">
        <v>95</v>
      </c>
      <c r="B4090" s="39" t="s">
        <v>96</v>
      </c>
      <c r="C4090" s="39" t="s">
        <v>76</v>
      </c>
      <c r="D4090" s="43">
        <v>43040</v>
      </c>
      <c r="E4090" s="39" t="s">
        <v>34</v>
      </c>
      <c r="F4090" s="39" t="s">
        <v>53</v>
      </c>
      <c r="G4090" s="39" t="s">
        <v>275</v>
      </c>
      <c r="H4090" s="39" t="s">
        <v>587</v>
      </c>
      <c r="I4090" s="39" t="s">
        <v>244</v>
      </c>
      <c r="J4090" s="44">
        <v>28</v>
      </c>
      <c r="K4090" s="39" t="s">
        <v>100</v>
      </c>
      <c r="L4090" s="39" t="s">
        <v>60</v>
      </c>
      <c r="M4090" s="39" t="str">
        <f>+VLOOKUP(C4090/1,Map!A:B,2,FALSE)</f>
        <v>Other Revenue - Application/Initiation Fee</v>
      </c>
      <c r="N4090" s="39" t="str">
        <f>+VLOOKUP(L4090/1,Map!E:G,3,FALSE)</f>
        <v>KY-CENTRAL</v>
      </c>
    </row>
    <row r="4091" spans="1:14" hidden="1">
      <c r="A4091" s="39" t="s">
        <v>95</v>
      </c>
      <c r="B4091" s="39" t="s">
        <v>96</v>
      </c>
      <c r="C4091" s="39" t="s">
        <v>76</v>
      </c>
      <c r="D4091" s="43">
        <v>43041</v>
      </c>
      <c r="E4091" s="39" t="s">
        <v>34</v>
      </c>
      <c r="F4091" s="39" t="s">
        <v>53</v>
      </c>
      <c r="G4091" s="39" t="s">
        <v>275</v>
      </c>
      <c r="H4091" s="39" t="s">
        <v>592</v>
      </c>
      <c r="I4091" s="39" t="s">
        <v>244</v>
      </c>
      <c r="J4091" s="44">
        <v>28</v>
      </c>
      <c r="K4091" s="39" t="s">
        <v>100</v>
      </c>
      <c r="L4091" s="39" t="s">
        <v>60</v>
      </c>
      <c r="M4091" s="39" t="str">
        <f>+VLOOKUP(C4091/1,Map!A:B,2,FALSE)</f>
        <v>Other Revenue - Application/Initiation Fee</v>
      </c>
      <c r="N4091" s="39" t="str">
        <f>+VLOOKUP(L4091/1,Map!E:G,3,FALSE)</f>
        <v>KY-CENTRAL</v>
      </c>
    </row>
    <row r="4092" spans="1:14" hidden="1">
      <c r="A4092" s="39" t="s">
        <v>95</v>
      </c>
      <c r="B4092" s="39" t="s">
        <v>96</v>
      </c>
      <c r="C4092" s="39" t="s">
        <v>76</v>
      </c>
      <c r="D4092" s="43">
        <v>43041</v>
      </c>
      <c r="E4092" s="39" t="s">
        <v>34</v>
      </c>
      <c r="F4092" s="39" t="s">
        <v>53</v>
      </c>
      <c r="G4092" s="39" t="s">
        <v>275</v>
      </c>
      <c r="H4092" s="39" t="s">
        <v>592</v>
      </c>
      <c r="I4092" s="39" t="s">
        <v>244</v>
      </c>
      <c r="J4092" s="44">
        <v>56</v>
      </c>
      <c r="K4092" s="39" t="s">
        <v>100</v>
      </c>
      <c r="L4092" s="39" t="s">
        <v>60</v>
      </c>
      <c r="M4092" s="39" t="str">
        <f>+VLOOKUP(C4092/1,Map!A:B,2,FALSE)</f>
        <v>Other Revenue - Application/Initiation Fee</v>
      </c>
      <c r="N4092" s="39" t="str">
        <f>+VLOOKUP(L4092/1,Map!E:G,3,FALSE)</f>
        <v>KY-CENTRAL</v>
      </c>
    </row>
    <row r="4093" spans="1:14" hidden="1">
      <c r="A4093" s="39" t="s">
        <v>95</v>
      </c>
      <c r="B4093" s="39" t="s">
        <v>96</v>
      </c>
      <c r="C4093" s="39" t="s">
        <v>76</v>
      </c>
      <c r="D4093" s="43">
        <v>43041</v>
      </c>
      <c r="E4093" s="39" t="s">
        <v>34</v>
      </c>
      <c r="F4093" s="39" t="s">
        <v>53</v>
      </c>
      <c r="G4093" s="39" t="s">
        <v>275</v>
      </c>
      <c r="H4093" s="39" t="s">
        <v>592</v>
      </c>
      <c r="I4093" s="39" t="s">
        <v>244</v>
      </c>
      <c r="J4093" s="44">
        <v>56</v>
      </c>
      <c r="K4093" s="39" t="s">
        <v>100</v>
      </c>
      <c r="L4093" s="39" t="s">
        <v>60</v>
      </c>
      <c r="M4093" s="39" t="str">
        <f>+VLOOKUP(C4093/1,Map!A:B,2,FALSE)</f>
        <v>Other Revenue - Application/Initiation Fee</v>
      </c>
      <c r="N4093" s="39" t="str">
        <f>+VLOOKUP(L4093/1,Map!E:G,3,FALSE)</f>
        <v>KY-CENTRAL</v>
      </c>
    </row>
    <row r="4094" spans="1:14" hidden="1">
      <c r="A4094" s="39" t="s">
        <v>95</v>
      </c>
      <c r="B4094" s="39" t="s">
        <v>96</v>
      </c>
      <c r="C4094" s="39" t="s">
        <v>76</v>
      </c>
      <c r="D4094" s="43">
        <v>43041</v>
      </c>
      <c r="E4094" s="39" t="s">
        <v>34</v>
      </c>
      <c r="F4094" s="39" t="s">
        <v>53</v>
      </c>
      <c r="G4094" s="39" t="s">
        <v>275</v>
      </c>
      <c r="H4094" s="39" t="s">
        <v>3223</v>
      </c>
      <c r="I4094" s="39" t="s">
        <v>99</v>
      </c>
      <c r="J4094" s="44">
        <v>-28</v>
      </c>
      <c r="K4094" s="39" t="s">
        <v>100</v>
      </c>
      <c r="L4094" s="39" t="s">
        <v>60</v>
      </c>
      <c r="M4094" s="39" t="str">
        <f>+VLOOKUP(C4094/1,Map!A:B,2,FALSE)</f>
        <v>Other Revenue - Application/Initiation Fee</v>
      </c>
      <c r="N4094" s="39" t="str">
        <f>+VLOOKUP(L4094/1,Map!E:G,3,FALSE)</f>
        <v>KY-CENTRAL</v>
      </c>
    </row>
    <row r="4095" spans="1:14" hidden="1">
      <c r="A4095" s="39" t="s">
        <v>95</v>
      </c>
      <c r="B4095" s="39" t="s">
        <v>96</v>
      </c>
      <c r="C4095" s="39" t="s">
        <v>76</v>
      </c>
      <c r="D4095" s="43">
        <v>43041</v>
      </c>
      <c r="E4095" s="39" t="s">
        <v>34</v>
      </c>
      <c r="F4095" s="39" t="s">
        <v>53</v>
      </c>
      <c r="G4095" s="39" t="s">
        <v>275</v>
      </c>
      <c r="H4095" s="39" t="s">
        <v>3223</v>
      </c>
      <c r="I4095" s="39" t="s">
        <v>99</v>
      </c>
      <c r="J4095" s="44">
        <v>-140</v>
      </c>
      <c r="K4095" s="39" t="s">
        <v>100</v>
      </c>
      <c r="L4095" s="39" t="s">
        <v>60</v>
      </c>
      <c r="M4095" s="39" t="str">
        <f>+VLOOKUP(C4095/1,Map!A:B,2,FALSE)</f>
        <v>Other Revenue - Application/Initiation Fee</v>
      </c>
      <c r="N4095" s="39" t="str">
        <f>+VLOOKUP(L4095/1,Map!E:G,3,FALSE)</f>
        <v>KY-CENTRAL</v>
      </c>
    </row>
    <row r="4096" spans="1:14" hidden="1">
      <c r="A4096" s="39" t="s">
        <v>95</v>
      </c>
      <c r="B4096" s="39" t="s">
        <v>96</v>
      </c>
      <c r="C4096" s="39" t="s">
        <v>76</v>
      </c>
      <c r="D4096" s="43">
        <v>43041</v>
      </c>
      <c r="E4096" s="39" t="s">
        <v>34</v>
      </c>
      <c r="F4096" s="39" t="s">
        <v>53</v>
      </c>
      <c r="G4096" s="39" t="s">
        <v>275</v>
      </c>
      <c r="H4096" s="39" t="s">
        <v>3223</v>
      </c>
      <c r="I4096" s="39" t="s">
        <v>99</v>
      </c>
      <c r="J4096" s="44">
        <v>-28</v>
      </c>
      <c r="K4096" s="39" t="s">
        <v>100</v>
      </c>
      <c r="L4096" s="39" t="s">
        <v>64</v>
      </c>
      <c r="M4096" s="39" t="str">
        <f>+VLOOKUP(C4096/1,Map!A:B,2,FALSE)</f>
        <v>Other Revenue - Application/Initiation Fee</v>
      </c>
      <c r="N4096" s="39" t="str">
        <f>+VLOOKUP(L4096/1,Map!E:G,3,FALSE)</f>
        <v>KY-NORTH</v>
      </c>
    </row>
    <row r="4097" spans="1:14" hidden="1">
      <c r="A4097" s="39" t="s">
        <v>95</v>
      </c>
      <c r="B4097" s="39" t="s">
        <v>96</v>
      </c>
      <c r="C4097" s="39" t="s">
        <v>76</v>
      </c>
      <c r="D4097" s="43">
        <v>43041</v>
      </c>
      <c r="E4097" s="39" t="s">
        <v>34</v>
      </c>
      <c r="F4097" s="39" t="s">
        <v>53</v>
      </c>
      <c r="G4097" s="39" t="s">
        <v>275</v>
      </c>
      <c r="H4097" s="39" t="s">
        <v>3223</v>
      </c>
      <c r="I4097" s="39" t="s">
        <v>99</v>
      </c>
      <c r="J4097" s="44">
        <v>-2492</v>
      </c>
      <c r="K4097" s="39" t="s">
        <v>100</v>
      </c>
      <c r="L4097" s="39" t="s">
        <v>60</v>
      </c>
      <c r="M4097" s="39" t="str">
        <f>+VLOOKUP(C4097/1,Map!A:B,2,FALSE)</f>
        <v>Other Revenue - Application/Initiation Fee</v>
      </c>
      <c r="N4097" s="39" t="str">
        <f>+VLOOKUP(L4097/1,Map!E:G,3,FALSE)</f>
        <v>KY-CENTRAL</v>
      </c>
    </row>
    <row r="4098" spans="1:14" hidden="1">
      <c r="A4098" s="39" t="s">
        <v>95</v>
      </c>
      <c r="B4098" s="39" t="s">
        <v>96</v>
      </c>
      <c r="C4098" s="39" t="s">
        <v>76</v>
      </c>
      <c r="D4098" s="43">
        <v>43042</v>
      </c>
      <c r="E4098" s="39" t="s">
        <v>34</v>
      </c>
      <c r="F4098" s="39" t="s">
        <v>53</v>
      </c>
      <c r="G4098" s="39" t="s">
        <v>275</v>
      </c>
      <c r="H4098" s="39" t="s">
        <v>599</v>
      </c>
      <c r="I4098" s="39" t="s">
        <v>244</v>
      </c>
      <c r="J4098" s="44">
        <v>28</v>
      </c>
      <c r="K4098" s="39" t="s">
        <v>100</v>
      </c>
      <c r="L4098" s="39" t="s">
        <v>60</v>
      </c>
      <c r="M4098" s="39" t="str">
        <f>+VLOOKUP(C4098/1,Map!A:B,2,FALSE)</f>
        <v>Other Revenue - Application/Initiation Fee</v>
      </c>
      <c r="N4098" s="39" t="str">
        <f>+VLOOKUP(L4098/1,Map!E:G,3,FALSE)</f>
        <v>KY-CENTRAL</v>
      </c>
    </row>
    <row r="4099" spans="1:14" hidden="1">
      <c r="A4099" s="39" t="s">
        <v>95</v>
      </c>
      <c r="B4099" s="39" t="s">
        <v>96</v>
      </c>
      <c r="C4099" s="39" t="s">
        <v>76</v>
      </c>
      <c r="D4099" s="43">
        <v>43042</v>
      </c>
      <c r="E4099" s="39" t="s">
        <v>34</v>
      </c>
      <c r="F4099" s="39" t="s">
        <v>53</v>
      </c>
      <c r="G4099" s="39" t="s">
        <v>275</v>
      </c>
      <c r="H4099" s="39" t="s">
        <v>3224</v>
      </c>
      <c r="I4099" s="39" t="s">
        <v>99</v>
      </c>
      <c r="J4099" s="44">
        <v>-84</v>
      </c>
      <c r="K4099" s="39" t="s">
        <v>100</v>
      </c>
      <c r="L4099" s="39" t="s">
        <v>58</v>
      </c>
      <c r="M4099" s="39" t="str">
        <f>+VLOOKUP(C4099/1,Map!A:B,2,FALSE)</f>
        <v>Other Revenue - Application/Initiation Fee</v>
      </c>
      <c r="N4099" s="39" t="str">
        <f>+VLOOKUP(L4099/1,Map!E:G,3,FALSE)</f>
        <v>KY-CORPORATE</v>
      </c>
    </row>
    <row r="4100" spans="1:14" hidden="1">
      <c r="A4100" s="39" t="s">
        <v>95</v>
      </c>
      <c r="B4100" s="39" t="s">
        <v>96</v>
      </c>
      <c r="C4100" s="39" t="s">
        <v>76</v>
      </c>
      <c r="D4100" s="43">
        <v>43042</v>
      </c>
      <c r="E4100" s="39" t="s">
        <v>34</v>
      </c>
      <c r="F4100" s="39" t="s">
        <v>53</v>
      </c>
      <c r="G4100" s="39" t="s">
        <v>275</v>
      </c>
      <c r="H4100" s="39" t="s">
        <v>3224</v>
      </c>
      <c r="I4100" s="39" t="s">
        <v>99</v>
      </c>
      <c r="J4100" s="44">
        <v>-84</v>
      </c>
      <c r="K4100" s="39" t="s">
        <v>100</v>
      </c>
      <c r="L4100" s="39" t="s">
        <v>60</v>
      </c>
      <c r="M4100" s="39" t="str">
        <f>+VLOOKUP(C4100/1,Map!A:B,2,FALSE)</f>
        <v>Other Revenue - Application/Initiation Fee</v>
      </c>
      <c r="N4100" s="39" t="str">
        <f>+VLOOKUP(L4100/1,Map!E:G,3,FALSE)</f>
        <v>KY-CENTRAL</v>
      </c>
    </row>
    <row r="4101" spans="1:14" hidden="1">
      <c r="A4101" s="39" t="s">
        <v>95</v>
      </c>
      <c r="B4101" s="39" t="s">
        <v>96</v>
      </c>
      <c r="C4101" s="39" t="s">
        <v>76</v>
      </c>
      <c r="D4101" s="43">
        <v>43042</v>
      </c>
      <c r="E4101" s="39" t="s">
        <v>34</v>
      </c>
      <c r="F4101" s="39" t="s">
        <v>53</v>
      </c>
      <c r="G4101" s="39" t="s">
        <v>275</v>
      </c>
      <c r="H4101" s="39" t="s">
        <v>3224</v>
      </c>
      <c r="I4101" s="39" t="s">
        <v>99</v>
      </c>
      <c r="J4101" s="44">
        <v>-28</v>
      </c>
      <c r="K4101" s="39" t="s">
        <v>100</v>
      </c>
      <c r="L4101" s="39" t="s">
        <v>60</v>
      </c>
      <c r="M4101" s="39" t="str">
        <f>+VLOOKUP(C4101/1,Map!A:B,2,FALSE)</f>
        <v>Other Revenue - Application/Initiation Fee</v>
      </c>
      <c r="N4101" s="39" t="str">
        <f>+VLOOKUP(L4101/1,Map!E:G,3,FALSE)</f>
        <v>KY-CENTRAL</v>
      </c>
    </row>
    <row r="4102" spans="1:14" hidden="1">
      <c r="A4102" s="39" t="s">
        <v>95</v>
      </c>
      <c r="B4102" s="39" t="s">
        <v>96</v>
      </c>
      <c r="C4102" s="39" t="s">
        <v>76</v>
      </c>
      <c r="D4102" s="43">
        <v>43042</v>
      </c>
      <c r="E4102" s="39" t="s">
        <v>34</v>
      </c>
      <c r="F4102" s="39" t="s">
        <v>53</v>
      </c>
      <c r="G4102" s="39" t="s">
        <v>275</v>
      </c>
      <c r="H4102" s="39" t="s">
        <v>3224</v>
      </c>
      <c r="I4102" s="39" t="s">
        <v>99</v>
      </c>
      <c r="J4102" s="44">
        <v>-3164</v>
      </c>
      <c r="K4102" s="39" t="s">
        <v>100</v>
      </c>
      <c r="L4102" s="39" t="s">
        <v>60</v>
      </c>
      <c r="M4102" s="39" t="str">
        <f>+VLOOKUP(C4102/1,Map!A:B,2,FALSE)</f>
        <v>Other Revenue - Application/Initiation Fee</v>
      </c>
      <c r="N4102" s="39" t="str">
        <f>+VLOOKUP(L4102/1,Map!E:G,3,FALSE)</f>
        <v>KY-CENTRAL</v>
      </c>
    </row>
    <row r="4103" spans="1:14" hidden="1">
      <c r="A4103" s="39" t="s">
        <v>95</v>
      </c>
      <c r="B4103" s="39" t="s">
        <v>96</v>
      </c>
      <c r="C4103" s="39" t="s">
        <v>76</v>
      </c>
      <c r="D4103" s="43">
        <v>43042</v>
      </c>
      <c r="E4103" s="39" t="s">
        <v>34</v>
      </c>
      <c r="F4103" s="39" t="s">
        <v>53</v>
      </c>
      <c r="G4103" s="39" t="s">
        <v>275</v>
      </c>
      <c r="H4103" s="39" t="s">
        <v>3224</v>
      </c>
      <c r="I4103" s="39" t="s">
        <v>99</v>
      </c>
      <c r="J4103" s="44">
        <v>-84</v>
      </c>
      <c r="K4103" s="39" t="s">
        <v>100</v>
      </c>
      <c r="L4103" s="39" t="s">
        <v>64</v>
      </c>
      <c r="M4103" s="39" t="str">
        <f>+VLOOKUP(C4103/1,Map!A:B,2,FALSE)</f>
        <v>Other Revenue - Application/Initiation Fee</v>
      </c>
      <c r="N4103" s="39" t="str">
        <f>+VLOOKUP(L4103/1,Map!E:G,3,FALSE)</f>
        <v>KY-NORTH</v>
      </c>
    </row>
    <row r="4104" spans="1:14" hidden="1">
      <c r="A4104" s="39" t="s">
        <v>95</v>
      </c>
      <c r="B4104" s="39" t="s">
        <v>96</v>
      </c>
      <c r="C4104" s="39" t="s">
        <v>76</v>
      </c>
      <c r="D4104" s="43">
        <v>43043</v>
      </c>
      <c r="E4104" s="39" t="s">
        <v>34</v>
      </c>
      <c r="F4104" s="39" t="s">
        <v>53</v>
      </c>
      <c r="G4104" s="39" t="s">
        <v>275</v>
      </c>
      <c r="H4104" s="39" t="s">
        <v>3225</v>
      </c>
      <c r="I4104" s="39" t="s">
        <v>99</v>
      </c>
      <c r="J4104" s="44">
        <v>-112</v>
      </c>
      <c r="K4104" s="39" t="s">
        <v>100</v>
      </c>
      <c r="L4104" s="39" t="s">
        <v>60</v>
      </c>
      <c r="M4104" s="39" t="str">
        <f>+VLOOKUP(C4104/1,Map!A:B,2,FALSE)</f>
        <v>Other Revenue - Application/Initiation Fee</v>
      </c>
      <c r="N4104" s="39" t="str">
        <f>+VLOOKUP(L4104/1,Map!E:G,3,FALSE)</f>
        <v>KY-CENTRAL</v>
      </c>
    </row>
    <row r="4105" spans="1:14" hidden="1">
      <c r="A4105" s="39" t="s">
        <v>95</v>
      </c>
      <c r="B4105" s="39" t="s">
        <v>96</v>
      </c>
      <c r="C4105" s="39" t="s">
        <v>76</v>
      </c>
      <c r="D4105" s="43">
        <v>43043</v>
      </c>
      <c r="E4105" s="39" t="s">
        <v>34</v>
      </c>
      <c r="F4105" s="39" t="s">
        <v>53</v>
      </c>
      <c r="G4105" s="39" t="s">
        <v>275</v>
      </c>
      <c r="H4105" s="39" t="s">
        <v>3226</v>
      </c>
      <c r="I4105" s="39" t="s">
        <v>244</v>
      </c>
      <c r="J4105" s="44">
        <v>28</v>
      </c>
      <c r="K4105" s="39" t="s">
        <v>100</v>
      </c>
      <c r="L4105" s="39" t="s">
        <v>60</v>
      </c>
      <c r="M4105" s="39" t="str">
        <f>+VLOOKUP(C4105/1,Map!A:B,2,FALSE)</f>
        <v>Other Revenue - Application/Initiation Fee</v>
      </c>
      <c r="N4105" s="39" t="str">
        <f>+VLOOKUP(L4105/1,Map!E:G,3,FALSE)</f>
        <v>KY-CENTRAL</v>
      </c>
    </row>
    <row r="4106" spans="1:14" hidden="1">
      <c r="A4106" s="39" t="s">
        <v>95</v>
      </c>
      <c r="B4106" s="39" t="s">
        <v>96</v>
      </c>
      <c r="C4106" s="39" t="s">
        <v>76</v>
      </c>
      <c r="D4106" s="43">
        <v>43046</v>
      </c>
      <c r="E4106" s="39" t="s">
        <v>34</v>
      </c>
      <c r="F4106" s="39" t="s">
        <v>53</v>
      </c>
      <c r="G4106" s="39" t="s">
        <v>275</v>
      </c>
      <c r="H4106" s="39" t="s">
        <v>3227</v>
      </c>
      <c r="I4106" s="39" t="s">
        <v>99</v>
      </c>
      <c r="J4106" s="44">
        <v>-116.75</v>
      </c>
      <c r="K4106" s="39" t="s">
        <v>100</v>
      </c>
      <c r="L4106" s="39" t="s">
        <v>64</v>
      </c>
      <c r="M4106" s="39" t="str">
        <f>+VLOOKUP(C4106/1,Map!A:B,2,FALSE)</f>
        <v>Other Revenue - Application/Initiation Fee</v>
      </c>
      <c r="N4106" s="39" t="str">
        <f>+VLOOKUP(L4106/1,Map!E:G,3,FALSE)</f>
        <v>KY-NORTH</v>
      </c>
    </row>
    <row r="4107" spans="1:14" hidden="1">
      <c r="A4107" s="39" t="s">
        <v>95</v>
      </c>
      <c r="B4107" s="39" t="s">
        <v>96</v>
      </c>
      <c r="C4107" s="39" t="s">
        <v>76</v>
      </c>
      <c r="D4107" s="43">
        <v>43046</v>
      </c>
      <c r="E4107" s="39" t="s">
        <v>34</v>
      </c>
      <c r="F4107" s="39" t="s">
        <v>53</v>
      </c>
      <c r="G4107" s="39" t="s">
        <v>275</v>
      </c>
      <c r="H4107" s="39" t="s">
        <v>3227</v>
      </c>
      <c r="I4107" s="39" t="s">
        <v>99</v>
      </c>
      <c r="J4107" s="44">
        <v>-2352</v>
      </c>
      <c r="K4107" s="39" t="s">
        <v>100</v>
      </c>
      <c r="L4107" s="39" t="s">
        <v>60</v>
      </c>
      <c r="M4107" s="39" t="str">
        <f>+VLOOKUP(C4107/1,Map!A:B,2,FALSE)</f>
        <v>Other Revenue - Application/Initiation Fee</v>
      </c>
      <c r="N4107" s="39" t="str">
        <f>+VLOOKUP(L4107/1,Map!E:G,3,FALSE)</f>
        <v>KY-CENTRAL</v>
      </c>
    </row>
    <row r="4108" spans="1:14" hidden="1">
      <c r="A4108" s="39" t="s">
        <v>95</v>
      </c>
      <c r="B4108" s="39" t="s">
        <v>96</v>
      </c>
      <c r="C4108" s="39" t="s">
        <v>76</v>
      </c>
      <c r="D4108" s="43">
        <v>43046</v>
      </c>
      <c r="E4108" s="39" t="s">
        <v>34</v>
      </c>
      <c r="F4108" s="39" t="s">
        <v>53</v>
      </c>
      <c r="G4108" s="39" t="s">
        <v>275</v>
      </c>
      <c r="H4108" s="39" t="s">
        <v>3227</v>
      </c>
      <c r="I4108" s="39" t="s">
        <v>99</v>
      </c>
      <c r="J4108" s="44">
        <v>-84</v>
      </c>
      <c r="K4108" s="39" t="s">
        <v>100</v>
      </c>
      <c r="L4108" s="39" t="s">
        <v>60</v>
      </c>
      <c r="M4108" s="39" t="str">
        <f>+VLOOKUP(C4108/1,Map!A:B,2,FALSE)</f>
        <v>Other Revenue - Application/Initiation Fee</v>
      </c>
      <c r="N4108" s="39" t="str">
        <f>+VLOOKUP(L4108/1,Map!E:G,3,FALSE)</f>
        <v>KY-CENTRAL</v>
      </c>
    </row>
    <row r="4109" spans="1:14" hidden="1">
      <c r="A4109" s="39" t="s">
        <v>95</v>
      </c>
      <c r="B4109" s="39" t="s">
        <v>96</v>
      </c>
      <c r="C4109" s="39" t="s">
        <v>76</v>
      </c>
      <c r="D4109" s="43">
        <v>43046</v>
      </c>
      <c r="E4109" s="39" t="s">
        <v>34</v>
      </c>
      <c r="F4109" s="39" t="s">
        <v>53</v>
      </c>
      <c r="G4109" s="39" t="s">
        <v>275</v>
      </c>
      <c r="H4109" s="39" t="s">
        <v>3227</v>
      </c>
      <c r="I4109" s="39" t="s">
        <v>99</v>
      </c>
      <c r="J4109" s="44">
        <v>-84</v>
      </c>
      <c r="K4109" s="39" t="s">
        <v>100</v>
      </c>
      <c r="L4109" s="39" t="s">
        <v>60</v>
      </c>
      <c r="M4109" s="39" t="str">
        <f>+VLOOKUP(C4109/1,Map!A:B,2,FALSE)</f>
        <v>Other Revenue - Application/Initiation Fee</v>
      </c>
      <c r="N4109" s="39" t="str">
        <f>+VLOOKUP(L4109/1,Map!E:G,3,FALSE)</f>
        <v>KY-CENTRAL</v>
      </c>
    </row>
    <row r="4110" spans="1:14" hidden="1">
      <c r="A4110" s="39" t="s">
        <v>95</v>
      </c>
      <c r="B4110" s="39" t="s">
        <v>96</v>
      </c>
      <c r="C4110" s="39" t="s">
        <v>76</v>
      </c>
      <c r="D4110" s="43">
        <v>43046</v>
      </c>
      <c r="E4110" s="39" t="s">
        <v>34</v>
      </c>
      <c r="F4110" s="39" t="s">
        <v>53</v>
      </c>
      <c r="G4110" s="39" t="s">
        <v>275</v>
      </c>
      <c r="H4110" s="39" t="s">
        <v>605</v>
      </c>
      <c r="I4110" s="39" t="s">
        <v>244</v>
      </c>
      <c r="J4110" s="44">
        <v>28</v>
      </c>
      <c r="K4110" s="39" t="s">
        <v>100</v>
      </c>
      <c r="L4110" s="39" t="s">
        <v>60</v>
      </c>
      <c r="M4110" s="39" t="str">
        <f>+VLOOKUP(C4110/1,Map!A:B,2,FALSE)</f>
        <v>Other Revenue - Application/Initiation Fee</v>
      </c>
      <c r="N4110" s="39" t="str">
        <f>+VLOOKUP(L4110/1,Map!E:G,3,FALSE)</f>
        <v>KY-CENTRAL</v>
      </c>
    </row>
    <row r="4111" spans="1:14" hidden="1">
      <c r="A4111" s="39" t="s">
        <v>95</v>
      </c>
      <c r="B4111" s="39" t="s">
        <v>96</v>
      </c>
      <c r="C4111" s="39" t="s">
        <v>76</v>
      </c>
      <c r="D4111" s="43">
        <v>43046</v>
      </c>
      <c r="E4111" s="39" t="s">
        <v>34</v>
      </c>
      <c r="F4111" s="39" t="s">
        <v>53</v>
      </c>
      <c r="G4111" s="39" t="s">
        <v>275</v>
      </c>
      <c r="H4111" s="39" t="s">
        <v>605</v>
      </c>
      <c r="I4111" s="39" t="s">
        <v>244</v>
      </c>
      <c r="J4111" s="44">
        <v>28</v>
      </c>
      <c r="K4111" s="39" t="s">
        <v>100</v>
      </c>
      <c r="L4111" s="39" t="s">
        <v>60</v>
      </c>
      <c r="M4111" s="39" t="str">
        <f>+VLOOKUP(C4111/1,Map!A:B,2,FALSE)</f>
        <v>Other Revenue - Application/Initiation Fee</v>
      </c>
      <c r="N4111" s="39" t="str">
        <f>+VLOOKUP(L4111/1,Map!E:G,3,FALSE)</f>
        <v>KY-CENTRAL</v>
      </c>
    </row>
    <row r="4112" spans="1:14" hidden="1">
      <c r="A4112" s="39" t="s">
        <v>95</v>
      </c>
      <c r="B4112" s="39" t="s">
        <v>96</v>
      </c>
      <c r="C4112" s="39" t="s">
        <v>76</v>
      </c>
      <c r="D4112" s="43">
        <v>43046</v>
      </c>
      <c r="E4112" s="39" t="s">
        <v>34</v>
      </c>
      <c r="F4112" s="39" t="s">
        <v>53</v>
      </c>
      <c r="G4112" s="39" t="s">
        <v>275</v>
      </c>
      <c r="H4112" s="39" t="s">
        <v>605</v>
      </c>
      <c r="I4112" s="39" t="s">
        <v>244</v>
      </c>
      <c r="J4112" s="44">
        <v>84</v>
      </c>
      <c r="K4112" s="39" t="s">
        <v>100</v>
      </c>
      <c r="L4112" s="39" t="s">
        <v>58</v>
      </c>
      <c r="M4112" s="39" t="str">
        <f>+VLOOKUP(C4112/1,Map!A:B,2,FALSE)</f>
        <v>Other Revenue - Application/Initiation Fee</v>
      </c>
      <c r="N4112" s="39" t="str">
        <f>+VLOOKUP(L4112/1,Map!E:G,3,FALSE)</f>
        <v>KY-CORPORATE</v>
      </c>
    </row>
    <row r="4113" spans="1:14" hidden="1">
      <c r="A4113" s="39" t="s">
        <v>95</v>
      </c>
      <c r="B4113" s="39" t="s">
        <v>96</v>
      </c>
      <c r="C4113" s="39" t="s">
        <v>76</v>
      </c>
      <c r="D4113" s="43">
        <v>43046</v>
      </c>
      <c r="E4113" s="39" t="s">
        <v>34</v>
      </c>
      <c r="F4113" s="39" t="s">
        <v>53</v>
      </c>
      <c r="G4113" s="39" t="s">
        <v>275</v>
      </c>
      <c r="H4113" s="39" t="s">
        <v>605</v>
      </c>
      <c r="I4113" s="39" t="s">
        <v>244</v>
      </c>
      <c r="J4113" s="44">
        <v>28</v>
      </c>
      <c r="K4113" s="39" t="s">
        <v>100</v>
      </c>
      <c r="L4113" s="39" t="s">
        <v>60</v>
      </c>
      <c r="M4113" s="39" t="str">
        <f>+VLOOKUP(C4113/1,Map!A:B,2,FALSE)</f>
        <v>Other Revenue - Application/Initiation Fee</v>
      </c>
      <c r="N4113" s="39" t="str">
        <f>+VLOOKUP(L4113/1,Map!E:G,3,FALSE)</f>
        <v>KY-CENTRAL</v>
      </c>
    </row>
    <row r="4114" spans="1:14" hidden="1">
      <c r="A4114" s="39" t="s">
        <v>95</v>
      </c>
      <c r="B4114" s="39" t="s">
        <v>96</v>
      </c>
      <c r="C4114" s="39" t="s">
        <v>76</v>
      </c>
      <c r="D4114" s="43">
        <v>43046</v>
      </c>
      <c r="E4114" s="39" t="s">
        <v>34</v>
      </c>
      <c r="F4114" s="39" t="s">
        <v>53</v>
      </c>
      <c r="G4114" s="39" t="s">
        <v>275</v>
      </c>
      <c r="H4114" s="39" t="s">
        <v>605</v>
      </c>
      <c r="I4114" s="39" t="s">
        <v>244</v>
      </c>
      <c r="J4114" s="44">
        <v>28</v>
      </c>
      <c r="K4114" s="39" t="s">
        <v>100</v>
      </c>
      <c r="L4114" s="39" t="s">
        <v>60</v>
      </c>
      <c r="M4114" s="39" t="str">
        <f>+VLOOKUP(C4114/1,Map!A:B,2,FALSE)</f>
        <v>Other Revenue - Application/Initiation Fee</v>
      </c>
      <c r="N4114" s="39" t="str">
        <f>+VLOOKUP(L4114/1,Map!E:G,3,FALSE)</f>
        <v>KY-CENTRAL</v>
      </c>
    </row>
    <row r="4115" spans="1:14" hidden="1">
      <c r="A4115" s="39" t="s">
        <v>95</v>
      </c>
      <c r="B4115" s="39" t="s">
        <v>96</v>
      </c>
      <c r="C4115" s="39" t="s">
        <v>76</v>
      </c>
      <c r="D4115" s="43">
        <v>43045</v>
      </c>
      <c r="E4115" s="39" t="s">
        <v>34</v>
      </c>
      <c r="F4115" s="39" t="s">
        <v>53</v>
      </c>
      <c r="G4115" s="39" t="s">
        <v>275</v>
      </c>
      <c r="H4115" s="39" t="s">
        <v>3228</v>
      </c>
      <c r="I4115" s="39" t="s">
        <v>99</v>
      </c>
      <c r="J4115" s="44">
        <v>-28</v>
      </c>
      <c r="K4115" s="39" t="s">
        <v>100</v>
      </c>
      <c r="L4115" s="39" t="s">
        <v>64</v>
      </c>
      <c r="M4115" s="39" t="str">
        <f>+VLOOKUP(C4115/1,Map!A:B,2,FALSE)</f>
        <v>Other Revenue - Application/Initiation Fee</v>
      </c>
      <c r="N4115" s="39" t="str">
        <f>+VLOOKUP(L4115/1,Map!E:G,3,FALSE)</f>
        <v>KY-NORTH</v>
      </c>
    </row>
    <row r="4116" spans="1:14" hidden="1">
      <c r="A4116" s="39" t="s">
        <v>95</v>
      </c>
      <c r="B4116" s="39" t="s">
        <v>96</v>
      </c>
      <c r="C4116" s="39" t="s">
        <v>76</v>
      </c>
      <c r="D4116" s="43">
        <v>43045</v>
      </c>
      <c r="E4116" s="39" t="s">
        <v>34</v>
      </c>
      <c r="F4116" s="39" t="s">
        <v>53</v>
      </c>
      <c r="G4116" s="39" t="s">
        <v>275</v>
      </c>
      <c r="H4116" s="39" t="s">
        <v>3228</v>
      </c>
      <c r="I4116" s="39" t="s">
        <v>99</v>
      </c>
      <c r="J4116" s="44">
        <v>-56</v>
      </c>
      <c r="K4116" s="39" t="s">
        <v>100</v>
      </c>
      <c r="L4116" s="39" t="s">
        <v>58</v>
      </c>
      <c r="M4116" s="39" t="str">
        <f>+VLOOKUP(C4116/1,Map!A:B,2,FALSE)</f>
        <v>Other Revenue - Application/Initiation Fee</v>
      </c>
      <c r="N4116" s="39" t="str">
        <f>+VLOOKUP(L4116/1,Map!E:G,3,FALSE)</f>
        <v>KY-CORPORATE</v>
      </c>
    </row>
    <row r="4117" spans="1:14" hidden="1">
      <c r="A4117" s="39" t="s">
        <v>95</v>
      </c>
      <c r="B4117" s="39" t="s">
        <v>96</v>
      </c>
      <c r="C4117" s="39" t="s">
        <v>76</v>
      </c>
      <c r="D4117" s="43">
        <v>43045</v>
      </c>
      <c r="E4117" s="39" t="s">
        <v>34</v>
      </c>
      <c r="F4117" s="39" t="s">
        <v>53</v>
      </c>
      <c r="G4117" s="39" t="s">
        <v>275</v>
      </c>
      <c r="H4117" s="39" t="s">
        <v>3228</v>
      </c>
      <c r="I4117" s="39" t="s">
        <v>99</v>
      </c>
      <c r="J4117" s="44">
        <v>-112</v>
      </c>
      <c r="K4117" s="39" t="s">
        <v>100</v>
      </c>
      <c r="L4117" s="39" t="s">
        <v>60</v>
      </c>
      <c r="M4117" s="39" t="str">
        <f>+VLOOKUP(C4117/1,Map!A:B,2,FALSE)</f>
        <v>Other Revenue - Application/Initiation Fee</v>
      </c>
      <c r="N4117" s="39" t="str">
        <f>+VLOOKUP(L4117/1,Map!E:G,3,FALSE)</f>
        <v>KY-CENTRAL</v>
      </c>
    </row>
    <row r="4118" spans="1:14" hidden="1">
      <c r="A4118" s="39" t="s">
        <v>95</v>
      </c>
      <c r="B4118" s="39" t="s">
        <v>96</v>
      </c>
      <c r="C4118" s="39" t="s">
        <v>76</v>
      </c>
      <c r="D4118" s="43">
        <v>43045</v>
      </c>
      <c r="E4118" s="39" t="s">
        <v>34</v>
      </c>
      <c r="F4118" s="39" t="s">
        <v>53</v>
      </c>
      <c r="G4118" s="39" t="s">
        <v>275</v>
      </c>
      <c r="H4118" s="39" t="s">
        <v>3228</v>
      </c>
      <c r="I4118" s="39" t="s">
        <v>99</v>
      </c>
      <c r="J4118" s="44">
        <v>-2520</v>
      </c>
      <c r="K4118" s="39" t="s">
        <v>100</v>
      </c>
      <c r="L4118" s="39" t="s">
        <v>60</v>
      </c>
      <c r="M4118" s="39" t="str">
        <f>+VLOOKUP(C4118/1,Map!A:B,2,FALSE)</f>
        <v>Other Revenue - Application/Initiation Fee</v>
      </c>
      <c r="N4118" s="39" t="str">
        <f>+VLOOKUP(L4118/1,Map!E:G,3,FALSE)</f>
        <v>KY-CENTRAL</v>
      </c>
    </row>
    <row r="4119" spans="1:14" hidden="1">
      <c r="A4119" s="39" t="s">
        <v>95</v>
      </c>
      <c r="B4119" s="39" t="s">
        <v>96</v>
      </c>
      <c r="C4119" s="39" t="s">
        <v>76</v>
      </c>
      <c r="D4119" s="43">
        <v>43045</v>
      </c>
      <c r="E4119" s="39" t="s">
        <v>34</v>
      </c>
      <c r="F4119" s="39" t="s">
        <v>53</v>
      </c>
      <c r="G4119" s="39" t="s">
        <v>275</v>
      </c>
      <c r="H4119" s="39" t="s">
        <v>3228</v>
      </c>
      <c r="I4119" s="39" t="s">
        <v>99</v>
      </c>
      <c r="J4119" s="44">
        <v>-28</v>
      </c>
      <c r="K4119" s="39" t="s">
        <v>100</v>
      </c>
      <c r="L4119" s="39" t="s">
        <v>60</v>
      </c>
      <c r="M4119" s="39" t="str">
        <f>+VLOOKUP(C4119/1,Map!A:B,2,FALSE)</f>
        <v>Other Revenue - Application/Initiation Fee</v>
      </c>
      <c r="N4119" s="39" t="str">
        <f>+VLOOKUP(L4119/1,Map!E:G,3,FALSE)</f>
        <v>KY-CENTRAL</v>
      </c>
    </row>
    <row r="4120" spans="1:14" hidden="1">
      <c r="A4120" s="39" t="s">
        <v>95</v>
      </c>
      <c r="B4120" s="39" t="s">
        <v>96</v>
      </c>
      <c r="C4120" s="39" t="s">
        <v>76</v>
      </c>
      <c r="D4120" s="43">
        <v>43045</v>
      </c>
      <c r="E4120" s="39" t="s">
        <v>34</v>
      </c>
      <c r="F4120" s="39" t="s">
        <v>53</v>
      </c>
      <c r="G4120" s="39" t="s">
        <v>275</v>
      </c>
      <c r="H4120" s="39" t="s">
        <v>3228</v>
      </c>
      <c r="I4120" s="39" t="s">
        <v>99</v>
      </c>
      <c r="J4120" s="44">
        <v>-56</v>
      </c>
      <c r="K4120" s="39" t="s">
        <v>100</v>
      </c>
      <c r="L4120" s="39" t="s">
        <v>60</v>
      </c>
      <c r="M4120" s="39" t="str">
        <f>+VLOOKUP(C4120/1,Map!A:B,2,FALSE)</f>
        <v>Other Revenue - Application/Initiation Fee</v>
      </c>
      <c r="N4120" s="39" t="str">
        <f>+VLOOKUP(L4120/1,Map!E:G,3,FALSE)</f>
        <v>KY-CENTRAL</v>
      </c>
    </row>
    <row r="4121" spans="1:14" hidden="1">
      <c r="A4121" s="39" t="s">
        <v>95</v>
      </c>
      <c r="B4121" s="39" t="s">
        <v>96</v>
      </c>
      <c r="C4121" s="39" t="s">
        <v>76</v>
      </c>
      <c r="D4121" s="43">
        <v>43047</v>
      </c>
      <c r="E4121" s="39" t="s">
        <v>34</v>
      </c>
      <c r="F4121" s="39" t="s">
        <v>53</v>
      </c>
      <c r="G4121" s="39" t="s">
        <v>275</v>
      </c>
      <c r="H4121" s="39" t="s">
        <v>3229</v>
      </c>
      <c r="I4121" s="39" t="s">
        <v>99</v>
      </c>
      <c r="J4121" s="44">
        <v>-336</v>
      </c>
      <c r="K4121" s="39" t="s">
        <v>100</v>
      </c>
      <c r="L4121" s="39" t="s">
        <v>60</v>
      </c>
      <c r="M4121" s="39" t="str">
        <f>+VLOOKUP(C4121/1,Map!A:B,2,FALSE)</f>
        <v>Other Revenue - Application/Initiation Fee</v>
      </c>
      <c r="N4121" s="39" t="str">
        <f>+VLOOKUP(L4121/1,Map!E:G,3,FALSE)</f>
        <v>KY-CENTRAL</v>
      </c>
    </row>
    <row r="4122" spans="1:14" hidden="1">
      <c r="A4122" s="39" t="s">
        <v>95</v>
      </c>
      <c r="B4122" s="39" t="s">
        <v>96</v>
      </c>
      <c r="C4122" s="39" t="s">
        <v>76</v>
      </c>
      <c r="D4122" s="43">
        <v>43047</v>
      </c>
      <c r="E4122" s="39" t="s">
        <v>34</v>
      </c>
      <c r="F4122" s="39" t="s">
        <v>53</v>
      </c>
      <c r="G4122" s="39" t="s">
        <v>275</v>
      </c>
      <c r="H4122" s="39" t="s">
        <v>3230</v>
      </c>
      <c r="I4122" s="39" t="s">
        <v>99</v>
      </c>
      <c r="J4122" s="44">
        <v>-56</v>
      </c>
      <c r="K4122" s="39" t="s">
        <v>100</v>
      </c>
      <c r="L4122" s="39" t="s">
        <v>60</v>
      </c>
      <c r="M4122" s="39" t="str">
        <f>+VLOOKUP(C4122/1,Map!A:B,2,FALSE)</f>
        <v>Other Revenue - Application/Initiation Fee</v>
      </c>
      <c r="N4122" s="39" t="str">
        <f>+VLOOKUP(L4122/1,Map!E:G,3,FALSE)</f>
        <v>KY-CENTRAL</v>
      </c>
    </row>
    <row r="4123" spans="1:14" hidden="1">
      <c r="A4123" s="39" t="s">
        <v>95</v>
      </c>
      <c r="B4123" s="39" t="s">
        <v>96</v>
      </c>
      <c r="C4123" s="39" t="s">
        <v>76</v>
      </c>
      <c r="D4123" s="43">
        <v>43047</v>
      </c>
      <c r="E4123" s="39" t="s">
        <v>34</v>
      </c>
      <c r="F4123" s="39" t="s">
        <v>53</v>
      </c>
      <c r="G4123" s="39" t="s">
        <v>275</v>
      </c>
      <c r="H4123" s="39" t="s">
        <v>3230</v>
      </c>
      <c r="I4123" s="39" t="s">
        <v>99</v>
      </c>
      <c r="J4123" s="44">
        <v>-28</v>
      </c>
      <c r="K4123" s="39" t="s">
        <v>100</v>
      </c>
      <c r="L4123" s="39" t="s">
        <v>58</v>
      </c>
      <c r="M4123" s="39" t="str">
        <f>+VLOOKUP(C4123/1,Map!A:B,2,FALSE)</f>
        <v>Other Revenue - Application/Initiation Fee</v>
      </c>
      <c r="N4123" s="39" t="str">
        <f>+VLOOKUP(L4123/1,Map!E:G,3,FALSE)</f>
        <v>KY-CORPORATE</v>
      </c>
    </row>
    <row r="4124" spans="1:14" hidden="1">
      <c r="A4124" s="39" t="s">
        <v>95</v>
      </c>
      <c r="B4124" s="39" t="s">
        <v>96</v>
      </c>
      <c r="C4124" s="39" t="s">
        <v>76</v>
      </c>
      <c r="D4124" s="43">
        <v>43047</v>
      </c>
      <c r="E4124" s="39" t="s">
        <v>34</v>
      </c>
      <c r="F4124" s="39" t="s">
        <v>53</v>
      </c>
      <c r="G4124" s="39" t="s">
        <v>275</v>
      </c>
      <c r="H4124" s="39" t="s">
        <v>3230</v>
      </c>
      <c r="I4124" s="39" t="s">
        <v>99</v>
      </c>
      <c r="J4124" s="44">
        <v>-1736</v>
      </c>
      <c r="K4124" s="39" t="s">
        <v>100</v>
      </c>
      <c r="L4124" s="39" t="s">
        <v>60</v>
      </c>
      <c r="M4124" s="39" t="str">
        <f>+VLOOKUP(C4124/1,Map!A:B,2,FALSE)</f>
        <v>Other Revenue - Application/Initiation Fee</v>
      </c>
      <c r="N4124" s="39" t="str">
        <f>+VLOOKUP(L4124/1,Map!E:G,3,FALSE)</f>
        <v>KY-CENTRAL</v>
      </c>
    </row>
    <row r="4125" spans="1:14" hidden="1">
      <c r="A4125" s="39" t="s">
        <v>95</v>
      </c>
      <c r="B4125" s="39" t="s">
        <v>96</v>
      </c>
      <c r="C4125" s="39" t="s">
        <v>76</v>
      </c>
      <c r="D4125" s="43">
        <v>43047</v>
      </c>
      <c r="E4125" s="39" t="s">
        <v>34</v>
      </c>
      <c r="F4125" s="39" t="s">
        <v>53</v>
      </c>
      <c r="G4125" s="39" t="s">
        <v>275</v>
      </c>
      <c r="H4125" s="39" t="s">
        <v>3230</v>
      </c>
      <c r="I4125" s="39" t="s">
        <v>99</v>
      </c>
      <c r="J4125" s="44">
        <v>-28</v>
      </c>
      <c r="K4125" s="39" t="s">
        <v>100</v>
      </c>
      <c r="L4125" s="39" t="s">
        <v>64</v>
      </c>
      <c r="M4125" s="39" t="str">
        <f>+VLOOKUP(C4125/1,Map!A:B,2,FALSE)</f>
        <v>Other Revenue - Application/Initiation Fee</v>
      </c>
      <c r="N4125" s="39" t="str">
        <f>+VLOOKUP(L4125/1,Map!E:G,3,FALSE)</f>
        <v>KY-NORTH</v>
      </c>
    </row>
    <row r="4126" spans="1:14" hidden="1">
      <c r="A4126" s="39" t="s">
        <v>95</v>
      </c>
      <c r="B4126" s="39" t="s">
        <v>96</v>
      </c>
      <c r="C4126" s="39" t="s">
        <v>76</v>
      </c>
      <c r="D4126" s="43">
        <v>43048</v>
      </c>
      <c r="E4126" s="39" t="s">
        <v>34</v>
      </c>
      <c r="F4126" s="39" t="s">
        <v>53</v>
      </c>
      <c r="G4126" s="39" t="s">
        <v>275</v>
      </c>
      <c r="H4126" s="39" t="s">
        <v>3231</v>
      </c>
      <c r="I4126" s="39" t="s">
        <v>99</v>
      </c>
      <c r="J4126" s="44">
        <v>-28</v>
      </c>
      <c r="K4126" s="39" t="s">
        <v>100</v>
      </c>
      <c r="L4126" s="39" t="s">
        <v>60</v>
      </c>
      <c r="M4126" s="39" t="str">
        <f>+VLOOKUP(C4126/1,Map!A:B,2,FALSE)</f>
        <v>Other Revenue - Application/Initiation Fee</v>
      </c>
      <c r="N4126" s="39" t="str">
        <f>+VLOOKUP(L4126/1,Map!E:G,3,FALSE)</f>
        <v>KY-CENTRAL</v>
      </c>
    </row>
    <row r="4127" spans="1:14" hidden="1">
      <c r="A4127" s="39" t="s">
        <v>95</v>
      </c>
      <c r="B4127" s="39" t="s">
        <v>96</v>
      </c>
      <c r="C4127" s="39" t="s">
        <v>76</v>
      </c>
      <c r="D4127" s="43">
        <v>43048</v>
      </c>
      <c r="E4127" s="39" t="s">
        <v>34</v>
      </c>
      <c r="F4127" s="39" t="s">
        <v>53</v>
      </c>
      <c r="G4127" s="39" t="s">
        <v>275</v>
      </c>
      <c r="H4127" s="39" t="s">
        <v>3231</v>
      </c>
      <c r="I4127" s="39" t="s">
        <v>99</v>
      </c>
      <c r="J4127" s="44">
        <v>-28</v>
      </c>
      <c r="K4127" s="39" t="s">
        <v>100</v>
      </c>
      <c r="L4127" s="39" t="s">
        <v>60</v>
      </c>
      <c r="M4127" s="39" t="str">
        <f>+VLOOKUP(C4127/1,Map!A:B,2,FALSE)</f>
        <v>Other Revenue - Application/Initiation Fee</v>
      </c>
      <c r="N4127" s="39" t="str">
        <f>+VLOOKUP(L4127/1,Map!E:G,3,FALSE)</f>
        <v>KY-CENTRAL</v>
      </c>
    </row>
    <row r="4128" spans="1:14" hidden="1">
      <c r="A4128" s="39" t="s">
        <v>95</v>
      </c>
      <c r="B4128" s="39" t="s">
        <v>96</v>
      </c>
      <c r="C4128" s="39" t="s">
        <v>76</v>
      </c>
      <c r="D4128" s="43">
        <v>43048</v>
      </c>
      <c r="E4128" s="39" t="s">
        <v>34</v>
      </c>
      <c r="F4128" s="39" t="s">
        <v>53</v>
      </c>
      <c r="G4128" s="39" t="s">
        <v>275</v>
      </c>
      <c r="H4128" s="39" t="s">
        <v>3231</v>
      </c>
      <c r="I4128" s="39" t="s">
        <v>99</v>
      </c>
      <c r="J4128" s="44">
        <v>-1680</v>
      </c>
      <c r="K4128" s="39" t="s">
        <v>100</v>
      </c>
      <c r="L4128" s="39" t="s">
        <v>60</v>
      </c>
      <c r="M4128" s="39" t="str">
        <f>+VLOOKUP(C4128/1,Map!A:B,2,FALSE)</f>
        <v>Other Revenue - Application/Initiation Fee</v>
      </c>
      <c r="N4128" s="39" t="str">
        <f>+VLOOKUP(L4128/1,Map!E:G,3,FALSE)</f>
        <v>KY-CENTRAL</v>
      </c>
    </row>
    <row r="4129" spans="1:14" hidden="1">
      <c r="A4129" s="39" t="s">
        <v>95</v>
      </c>
      <c r="B4129" s="39" t="s">
        <v>96</v>
      </c>
      <c r="C4129" s="39" t="s">
        <v>76</v>
      </c>
      <c r="D4129" s="43">
        <v>43049</v>
      </c>
      <c r="E4129" s="39" t="s">
        <v>34</v>
      </c>
      <c r="F4129" s="39" t="s">
        <v>53</v>
      </c>
      <c r="G4129" s="39" t="s">
        <v>275</v>
      </c>
      <c r="H4129" s="39" t="s">
        <v>3232</v>
      </c>
      <c r="I4129" s="39" t="s">
        <v>99</v>
      </c>
      <c r="J4129" s="44">
        <v>-2520</v>
      </c>
      <c r="K4129" s="39" t="s">
        <v>100</v>
      </c>
      <c r="L4129" s="39" t="s">
        <v>60</v>
      </c>
      <c r="M4129" s="39" t="str">
        <f>+VLOOKUP(C4129/1,Map!A:B,2,FALSE)</f>
        <v>Other Revenue - Application/Initiation Fee</v>
      </c>
      <c r="N4129" s="39" t="str">
        <f>+VLOOKUP(L4129/1,Map!E:G,3,FALSE)</f>
        <v>KY-CENTRAL</v>
      </c>
    </row>
    <row r="4130" spans="1:14" hidden="1">
      <c r="A4130" s="39" t="s">
        <v>95</v>
      </c>
      <c r="B4130" s="39" t="s">
        <v>96</v>
      </c>
      <c r="C4130" s="39" t="s">
        <v>76</v>
      </c>
      <c r="D4130" s="43">
        <v>43049</v>
      </c>
      <c r="E4130" s="39" t="s">
        <v>34</v>
      </c>
      <c r="F4130" s="39" t="s">
        <v>53</v>
      </c>
      <c r="G4130" s="39" t="s">
        <v>275</v>
      </c>
      <c r="H4130" s="39" t="s">
        <v>3232</v>
      </c>
      <c r="I4130" s="39" t="s">
        <v>99</v>
      </c>
      <c r="J4130" s="44">
        <v>-28</v>
      </c>
      <c r="K4130" s="39" t="s">
        <v>100</v>
      </c>
      <c r="L4130" s="39" t="s">
        <v>58</v>
      </c>
      <c r="M4130" s="39" t="str">
        <f>+VLOOKUP(C4130/1,Map!A:B,2,FALSE)</f>
        <v>Other Revenue - Application/Initiation Fee</v>
      </c>
      <c r="N4130" s="39" t="str">
        <f>+VLOOKUP(L4130/1,Map!E:G,3,FALSE)</f>
        <v>KY-CORPORATE</v>
      </c>
    </row>
    <row r="4131" spans="1:14" hidden="1">
      <c r="A4131" s="39" t="s">
        <v>95</v>
      </c>
      <c r="B4131" s="39" t="s">
        <v>96</v>
      </c>
      <c r="C4131" s="39" t="s">
        <v>76</v>
      </c>
      <c r="D4131" s="43">
        <v>43049</v>
      </c>
      <c r="E4131" s="39" t="s">
        <v>34</v>
      </c>
      <c r="F4131" s="39" t="s">
        <v>53</v>
      </c>
      <c r="G4131" s="39" t="s">
        <v>275</v>
      </c>
      <c r="H4131" s="39" t="s">
        <v>3232</v>
      </c>
      <c r="I4131" s="39" t="s">
        <v>99</v>
      </c>
      <c r="J4131" s="44">
        <v>-56</v>
      </c>
      <c r="K4131" s="39" t="s">
        <v>100</v>
      </c>
      <c r="L4131" s="39" t="s">
        <v>60</v>
      </c>
      <c r="M4131" s="39" t="str">
        <f>+VLOOKUP(C4131/1,Map!A:B,2,FALSE)</f>
        <v>Other Revenue - Application/Initiation Fee</v>
      </c>
      <c r="N4131" s="39" t="str">
        <f>+VLOOKUP(L4131/1,Map!E:G,3,FALSE)</f>
        <v>KY-CENTRAL</v>
      </c>
    </row>
    <row r="4132" spans="1:14" hidden="1">
      <c r="A4132" s="39" t="s">
        <v>95</v>
      </c>
      <c r="B4132" s="39" t="s">
        <v>96</v>
      </c>
      <c r="C4132" s="39" t="s">
        <v>76</v>
      </c>
      <c r="D4132" s="43">
        <v>43049</v>
      </c>
      <c r="E4132" s="39" t="s">
        <v>34</v>
      </c>
      <c r="F4132" s="39" t="s">
        <v>53</v>
      </c>
      <c r="G4132" s="39" t="s">
        <v>275</v>
      </c>
      <c r="H4132" s="39" t="s">
        <v>3232</v>
      </c>
      <c r="I4132" s="39" t="s">
        <v>99</v>
      </c>
      <c r="J4132" s="44">
        <v>-28</v>
      </c>
      <c r="K4132" s="39" t="s">
        <v>100</v>
      </c>
      <c r="L4132" s="39" t="s">
        <v>64</v>
      </c>
      <c r="M4132" s="39" t="str">
        <f>+VLOOKUP(C4132/1,Map!A:B,2,FALSE)</f>
        <v>Other Revenue - Application/Initiation Fee</v>
      </c>
      <c r="N4132" s="39" t="str">
        <f>+VLOOKUP(L4132/1,Map!E:G,3,FALSE)</f>
        <v>KY-NORTH</v>
      </c>
    </row>
    <row r="4133" spans="1:14" hidden="1">
      <c r="A4133" s="39" t="s">
        <v>95</v>
      </c>
      <c r="B4133" s="39" t="s">
        <v>96</v>
      </c>
      <c r="C4133" s="39" t="s">
        <v>76</v>
      </c>
      <c r="D4133" s="43">
        <v>43050</v>
      </c>
      <c r="E4133" s="39" t="s">
        <v>34</v>
      </c>
      <c r="F4133" s="39" t="s">
        <v>53</v>
      </c>
      <c r="G4133" s="39" t="s">
        <v>275</v>
      </c>
      <c r="H4133" s="39" t="s">
        <v>3233</v>
      </c>
      <c r="I4133" s="39" t="s">
        <v>99</v>
      </c>
      <c r="J4133" s="44">
        <v>-336</v>
      </c>
      <c r="K4133" s="39" t="s">
        <v>100</v>
      </c>
      <c r="L4133" s="39" t="s">
        <v>60</v>
      </c>
      <c r="M4133" s="39" t="str">
        <f>+VLOOKUP(C4133/1,Map!A:B,2,FALSE)</f>
        <v>Other Revenue - Application/Initiation Fee</v>
      </c>
      <c r="N4133" s="39" t="str">
        <f>+VLOOKUP(L4133/1,Map!E:G,3,FALSE)</f>
        <v>KY-CENTRAL</v>
      </c>
    </row>
    <row r="4134" spans="1:14" hidden="1">
      <c r="A4134" s="39" t="s">
        <v>95</v>
      </c>
      <c r="B4134" s="39" t="s">
        <v>96</v>
      </c>
      <c r="C4134" s="39" t="s">
        <v>76</v>
      </c>
      <c r="D4134" s="43">
        <v>43050</v>
      </c>
      <c r="E4134" s="39" t="s">
        <v>34</v>
      </c>
      <c r="F4134" s="39" t="s">
        <v>53</v>
      </c>
      <c r="G4134" s="39" t="s">
        <v>275</v>
      </c>
      <c r="H4134" s="39" t="s">
        <v>3234</v>
      </c>
      <c r="I4134" s="39" t="s">
        <v>99</v>
      </c>
      <c r="J4134" s="44">
        <v>-56</v>
      </c>
      <c r="K4134" s="39" t="s">
        <v>100</v>
      </c>
      <c r="L4134" s="39" t="s">
        <v>60</v>
      </c>
      <c r="M4134" s="39" t="str">
        <f>+VLOOKUP(C4134/1,Map!A:B,2,FALSE)</f>
        <v>Other Revenue - Application/Initiation Fee</v>
      </c>
      <c r="N4134" s="39" t="str">
        <f>+VLOOKUP(L4134/1,Map!E:G,3,FALSE)</f>
        <v>KY-CENTRAL</v>
      </c>
    </row>
    <row r="4135" spans="1:14" hidden="1">
      <c r="A4135" s="39" t="s">
        <v>95</v>
      </c>
      <c r="B4135" s="39" t="s">
        <v>96</v>
      </c>
      <c r="C4135" s="39" t="s">
        <v>76</v>
      </c>
      <c r="D4135" s="43">
        <v>43050</v>
      </c>
      <c r="E4135" s="39" t="s">
        <v>34</v>
      </c>
      <c r="F4135" s="39" t="s">
        <v>53</v>
      </c>
      <c r="G4135" s="39" t="s">
        <v>275</v>
      </c>
      <c r="H4135" s="39" t="s">
        <v>3234</v>
      </c>
      <c r="I4135" s="39" t="s">
        <v>99</v>
      </c>
      <c r="J4135" s="44">
        <v>-28</v>
      </c>
      <c r="K4135" s="39" t="s">
        <v>100</v>
      </c>
      <c r="L4135" s="39" t="s">
        <v>58</v>
      </c>
      <c r="M4135" s="39" t="str">
        <f>+VLOOKUP(C4135/1,Map!A:B,2,FALSE)</f>
        <v>Other Revenue - Application/Initiation Fee</v>
      </c>
      <c r="N4135" s="39" t="str">
        <f>+VLOOKUP(L4135/1,Map!E:G,3,FALSE)</f>
        <v>KY-CORPORATE</v>
      </c>
    </row>
    <row r="4136" spans="1:14" hidden="1">
      <c r="A4136" s="39" t="s">
        <v>95</v>
      </c>
      <c r="B4136" s="39" t="s">
        <v>96</v>
      </c>
      <c r="C4136" s="39" t="s">
        <v>76</v>
      </c>
      <c r="D4136" s="43">
        <v>43051</v>
      </c>
      <c r="E4136" s="39" t="s">
        <v>34</v>
      </c>
      <c r="F4136" s="39" t="s">
        <v>53</v>
      </c>
      <c r="G4136" s="39" t="s">
        <v>275</v>
      </c>
      <c r="H4136" s="39" t="s">
        <v>3235</v>
      </c>
      <c r="I4136" s="39" t="s">
        <v>99</v>
      </c>
      <c r="J4136" s="44">
        <v>-168</v>
      </c>
      <c r="K4136" s="39" t="s">
        <v>100</v>
      </c>
      <c r="L4136" s="39" t="s">
        <v>60</v>
      </c>
      <c r="M4136" s="39" t="str">
        <f>+VLOOKUP(C4136/1,Map!A:B,2,FALSE)</f>
        <v>Other Revenue - Application/Initiation Fee</v>
      </c>
      <c r="N4136" s="39" t="str">
        <f>+VLOOKUP(L4136/1,Map!E:G,3,FALSE)</f>
        <v>KY-CENTRAL</v>
      </c>
    </row>
    <row r="4137" spans="1:14" hidden="1">
      <c r="A4137" s="39" t="s">
        <v>95</v>
      </c>
      <c r="B4137" s="39" t="s">
        <v>96</v>
      </c>
      <c r="C4137" s="39" t="s">
        <v>76</v>
      </c>
      <c r="D4137" s="43">
        <v>43053</v>
      </c>
      <c r="E4137" s="39" t="s">
        <v>34</v>
      </c>
      <c r="F4137" s="39" t="s">
        <v>53</v>
      </c>
      <c r="G4137" s="39" t="s">
        <v>275</v>
      </c>
      <c r="H4137" s="39" t="s">
        <v>3236</v>
      </c>
      <c r="I4137" s="39" t="s">
        <v>99</v>
      </c>
      <c r="J4137" s="44">
        <v>-28</v>
      </c>
      <c r="K4137" s="39" t="s">
        <v>100</v>
      </c>
      <c r="L4137" s="39" t="s">
        <v>58</v>
      </c>
      <c r="M4137" s="39" t="str">
        <f>+VLOOKUP(C4137/1,Map!A:B,2,FALSE)</f>
        <v>Other Revenue - Application/Initiation Fee</v>
      </c>
      <c r="N4137" s="39" t="str">
        <f>+VLOOKUP(L4137/1,Map!E:G,3,FALSE)</f>
        <v>KY-CORPORATE</v>
      </c>
    </row>
    <row r="4138" spans="1:14" hidden="1">
      <c r="A4138" s="39" t="s">
        <v>95</v>
      </c>
      <c r="B4138" s="39" t="s">
        <v>96</v>
      </c>
      <c r="C4138" s="39" t="s">
        <v>76</v>
      </c>
      <c r="D4138" s="43">
        <v>43053</v>
      </c>
      <c r="E4138" s="39" t="s">
        <v>34</v>
      </c>
      <c r="F4138" s="39" t="s">
        <v>53</v>
      </c>
      <c r="G4138" s="39" t="s">
        <v>275</v>
      </c>
      <c r="H4138" s="39" t="s">
        <v>3236</v>
      </c>
      <c r="I4138" s="39" t="s">
        <v>99</v>
      </c>
      <c r="J4138" s="44">
        <v>-28</v>
      </c>
      <c r="K4138" s="39" t="s">
        <v>100</v>
      </c>
      <c r="L4138" s="39" t="s">
        <v>60</v>
      </c>
      <c r="M4138" s="39" t="str">
        <f>+VLOOKUP(C4138/1,Map!A:B,2,FALSE)</f>
        <v>Other Revenue - Application/Initiation Fee</v>
      </c>
      <c r="N4138" s="39" t="str">
        <f>+VLOOKUP(L4138/1,Map!E:G,3,FALSE)</f>
        <v>KY-CENTRAL</v>
      </c>
    </row>
    <row r="4139" spans="1:14" hidden="1">
      <c r="A4139" s="39" t="s">
        <v>95</v>
      </c>
      <c r="B4139" s="39" t="s">
        <v>96</v>
      </c>
      <c r="C4139" s="39" t="s">
        <v>76</v>
      </c>
      <c r="D4139" s="43">
        <v>43053</v>
      </c>
      <c r="E4139" s="39" t="s">
        <v>34</v>
      </c>
      <c r="F4139" s="39" t="s">
        <v>53</v>
      </c>
      <c r="G4139" s="39" t="s">
        <v>275</v>
      </c>
      <c r="H4139" s="39" t="s">
        <v>3236</v>
      </c>
      <c r="I4139" s="39" t="s">
        <v>99</v>
      </c>
      <c r="J4139" s="44">
        <v>-28</v>
      </c>
      <c r="K4139" s="39" t="s">
        <v>100</v>
      </c>
      <c r="L4139" s="39" t="s">
        <v>60</v>
      </c>
      <c r="M4139" s="39" t="str">
        <f>+VLOOKUP(C4139/1,Map!A:B,2,FALSE)</f>
        <v>Other Revenue - Application/Initiation Fee</v>
      </c>
      <c r="N4139" s="39" t="str">
        <f>+VLOOKUP(L4139/1,Map!E:G,3,FALSE)</f>
        <v>KY-CENTRAL</v>
      </c>
    </row>
    <row r="4140" spans="1:14" hidden="1">
      <c r="A4140" s="39" t="s">
        <v>95</v>
      </c>
      <c r="B4140" s="39" t="s">
        <v>96</v>
      </c>
      <c r="C4140" s="39" t="s">
        <v>76</v>
      </c>
      <c r="D4140" s="43">
        <v>43053</v>
      </c>
      <c r="E4140" s="39" t="s">
        <v>34</v>
      </c>
      <c r="F4140" s="39" t="s">
        <v>53</v>
      </c>
      <c r="G4140" s="39" t="s">
        <v>275</v>
      </c>
      <c r="H4140" s="39" t="s">
        <v>3236</v>
      </c>
      <c r="I4140" s="39" t="s">
        <v>99</v>
      </c>
      <c r="J4140" s="44">
        <v>-1596</v>
      </c>
      <c r="K4140" s="39" t="s">
        <v>100</v>
      </c>
      <c r="L4140" s="39" t="s">
        <v>60</v>
      </c>
      <c r="M4140" s="39" t="str">
        <f>+VLOOKUP(C4140/1,Map!A:B,2,FALSE)</f>
        <v>Other Revenue - Application/Initiation Fee</v>
      </c>
      <c r="N4140" s="39" t="str">
        <f>+VLOOKUP(L4140/1,Map!E:G,3,FALSE)</f>
        <v>KY-CENTRAL</v>
      </c>
    </row>
    <row r="4141" spans="1:14" hidden="1">
      <c r="A4141" s="39" t="s">
        <v>95</v>
      </c>
      <c r="B4141" s="39" t="s">
        <v>96</v>
      </c>
      <c r="C4141" s="39" t="s">
        <v>76</v>
      </c>
      <c r="D4141" s="43">
        <v>43053</v>
      </c>
      <c r="E4141" s="39" t="s">
        <v>34</v>
      </c>
      <c r="F4141" s="39" t="s">
        <v>53</v>
      </c>
      <c r="G4141" s="39" t="s">
        <v>275</v>
      </c>
      <c r="H4141" s="39" t="s">
        <v>3236</v>
      </c>
      <c r="I4141" s="39" t="s">
        <v>99</v>
      </c>
      <c r="J4141" s="44">
        <v>-56</v>
      </c>
      <c r="K4141" s="39" t="s">
        <v>100</v>
      </c>
      <c r="L4141" s="39" t="s">
        <v>64</v>
      </c>
      <c r="M4141" s="39" t="str">
        <f>+VLOOKUP(C4141/1,Map!A:B,2,FALSE)</f>
        <v>Other Revenue - Application/Initiation Fee</v>
      </c>
      <c r="N4141" s="39" t="str">
        <f>+VLOOKUP(L4141/1,Map!E:G,3,FALSE)</f>
        <v>KY-NORTH</v>
      </c>
    </row>
    <row r="4142" spans="1:14" hidden="1">
      <c r="A4142" s="39" t="s">
        <v>95</v>
      </c>
      <c r="B4142" s="39" t="s">
        <v>96</v>
      </c>
      <c r="C4142" s="39" t="s">
        <v>76</v>
      </c>
      <c r="D4142" s="43">
        <v>43053</v>
      </c>
      <c r="E4142" s="39" t="s">
        <v>34</v>
      </c>
      <c r="F4142" s="39" t="s">
        <v>53</v>
      </c>
      <c r="G4142" s="39" t="s">
        <v>275</v>
      </c>
      <c r="H4142" s="39" t="s">
        <v>3237</v>
      </c>
      <c r="I4142" s="39" t="s">
        <v>244</v>
      </c>
      <c r="J4142" s="44">
        <v>28</v>
      </c>
      <c r="K4142" s="39" t="s">
        <v>100</v>
      </c>
      <c r="L4142" s="39" t="s">
        <v>60</v>
      </c>
      <c r="M4142" s="39" t="str">
        <f>+VLOOKUP(C4142/1,Map!A:B,2,FALSE)</f>
        <v>Other Revenue - Application/Initiation Fee</v>
      </c>
      <c r="N4142" s="39" t="str">
        <f>+VLOOKUP(L4142/1,Map!E:G,3,FALSE)</f>
        <v>KY-CENTRAL</v>
      </c>
    </row>
    <row r="4143" spans="1:14" hidden="1">
      <c r="A4143" s="39" t="s">
        <v>95</v>
      </c>
      <c r="B4143" s="39" t="s">
        <v>96</v>
      </c>
      <c r="C4143" s="39" t="s">
        <v>76</v>
      </c>
      <c r="D4143" s="43">
        <v>43052</v>
      </c>
      <c r="E4143" s="39" t="s">
        <v>34</v>
      </c>
      <c r="F4143" s="39" t="s">
        <v>53</v>
      </c>
      <c r="G4143" s="39" t="s">
        <v>275</v>
      </c>
      <c r="H4143" s="39" t="s">
        <v>3238</v>
      </c>
      <c r="I4143" s="39" t="s">
        <v>99</v>
      </c>
      <c r="J4143" s="44">
        <v>-56</v>
      </c>
      <c r="K4143" s="39" t="s">
        <v>100</v>
      </c>
      <c r="L4143" s="39" t="s">
        <v>64</v>
      </c>
      <c r="M4143" s="39" t="str">
        <f>+VLOOKUP(C4143/1,Map!A:B,2,FALSE)</f>
        <v>Other Revenue - Application/Initiation Fee</v>
      </c>
      <c r="N4143" s="39" t="str">
        <f>+VLOOKUP(L4143/1,Map!E:G,3,FALSE)</f>
        <v>KY-NORTH</v>
      </c>
    </row>
    <row r="4144" spans="1:14" hidden="1">
      <c r="A4144" s="39" t="s">
        <v>95</v>
      </c>
      <c r="B4144" s="39" t="s">
        <v>96</v>
      </c>
      <c r="C4144" s="39" t="s">
        <v>76</v>
      </c>
      <c r="D4144" s="43">
        <v>43052</v>
      </c>
      <c r="E4144" s="39" t="s">
        <v>34</v>
      </c>
      <c r="F4144" s="39" t="s">
        <v>53</v>
      </c>
      <c r="G4144" s="39" t="s">
        <v>275</v>
      </c>
      <c r="H4144" s="39" t="s">
        <v>3238</v>
      </c>
      <c r="I4144" s="39" t="s">
        <v>99</v>
      </c>
      <c r="J4144" s="44">
        <v>-56</v>
      </c>
      <c r="K4144" s="39" t="s">
        <v>100</v>
      </c>
      <c r="L4144" s="39" t="s">
        <v>60</v>
      </c>
      <c r="M4144" s="39" t="str">
        <f>+VLOOKUP(C4144/1,Map!A:B,2,FALSE)</f>
        <v>Other Revenue - Application/Initiation Fee</v>
      </c>
      <c r="N4144" s="39" t="str">
        <f>+VLOOKUP(L4144/1,Map!E:G,3,FALSE)</f>
        <v>KY-CENTRAL</v>
      </c>
    </row>
    <row r="4145" spans="1:14" hidden="1">
      <c r="A4145" s="39" t="s">
        <v>95</v>
      </c>
      <c r="B4145" s="39" t="s">
        <v>96</v>
      </c>
      <c r="C4145" s="39" t="s">
        <v>76</v>
      </c>
      <c r="D4145" s="43">
        <v>43052</v>
      </c>
      <c r="E4145" s="39" t="s">
        <v>34</v>
      </c>
      <c r="F4145" s="39" t="s">
        <v>53</v>
      </c>
      <c r="G4145" s="39" t="s">
        <v>275</v>
      </c>
      <c r="H4145" s="39" t="s">
        <v>3238</v>
      </c>
      <c r="I4145" s="39" t="s">
        <v>99</v>
      </c>
      <c r="J4145" s="44">
        <v>-2352</v>
      </c>
      <c r="K4145" s="39" t="s">
        <v>100</v>
      </c>
      <c r="L4145" s="39" t="s">
        <v>60</v>
      </c>
      <c r="M4145" s="39" t="str">
        <f>+VLOOKUP(C4145/1,Map!A:B,2,FALSE)</f>
        <v>Other Revenue - Application/Initiation Fee</v>
      </c>
      <c r="N4145" s="39" t="str">
        <f>+VLOOKUP(L4145/1,Map!E:G,3,FALSE)</f>
        <v>KY-CENTRAL</v>
      </c>
    </row>
    <row r="4146" spans="1:14" hidden="1">
      <c r="A4146" s="39" t="s">
        <v>95</v>
      </c>
      <c r="B4146" s="39" t="s">
        <v>96</v>
      </c>
      <c r="C4146" s="39" t="s">
        <v>76</v>
      </c>
      <c r="D4146" s="43">
        <v>43054</v>
      </c>
      <c r="E4146" s="39" t="s">
        <v>34</v>
      </c>
      <c r="F4146" s="39" t="s">
        <v>53</v>
      </c>
      <c r="G4146" s="39" t="s">
        <v>275</v>
      </c>
      <c r="H4146" s="39" t="s">
        <v>3239</v>
      </c>
      <c r="I4146" s="39" t="s">
        <v>99</v>
      </c>
      <c r="J4146" s="44">
        <v>-196</v>
      </c>
      <c r="K4146" s="39" t="s">
        <v>100</v>
      </c>
      <c r="L4146" s="39" t="s">
        <v>60</v>
      </c>
      <c r="M4146" s="39" t="str">
        <f>+VLOOKUP(C4146/1,Map!A:B,2,FALSE)</f>
        <v>Other Revenue - Application/Initiation Fee</v>
      </c>
      <c r="N4146" s="39" t="str">
        <f>+VLOOKUP(L4146/1,Map!E:G,3,FALSE)</f>
        <v>KY-CENTRAL</v>
      </c>
    </row>
    <row r="4147" spans="1:14" hidden="1">
      <c r="A4147" s="39" t="s">
        <v>95</v>
      </c>
      <c r="B4147" s="39" t="s">
        <v>96</v>
      </c>
      <c r="C4147" s="39" t="s">
        <v>76</v>
      </c>
      <c r="D4147" s="43">
        <v>43054</v>
      </c>
      <c r="E4147" s="39" t="s">
        <v>34</v>
      </c>
      <c r="F4147" s="39" t="s">
        <v>53</v>
      </c>
      <c r="G4147" s="39" t="s">
        <v>275</v>
      </c>
      <c r="H4147" s="39" t="s">
        <v>3240</v>
      </c>
      <c r="I4147" s="39" t="s">
        <v>99</v>
      </c>
      <c r="J4147" s="44">
        <v>-56</v>
      </c>
      <c r="K4147" s="39" t="s">
        <v>100</v>
      </c>
      <c r="L4147" s="39" t="s">
        <v>64</v>
      </c>
      <c r="M4147" s="39" t="str">
        <f>+VLOOKUP(C4147/1,Map!A:B,2,FALSE)</f>
        <v>Other Revenue - Application/Initiation Fee</v>
      </c>
      <c r="N4147" s="39" t="str">
        <f>+VLOOKUP(L4147/1,Map!E:G,3,FALSE)</f>
        <v>KY-NORTH</v>
      </c>
    </row>
    <row r="4148" spans="1:14" hidden="1">
      <c r="A4148" s="39" t="s">
        <v>95</v>
      </c>
      <c r="B4148" s="39" t="s">
        <v>96</v>
      </c>
      <c r="C4148" s="39" t="s">
        <v>76</v>
      </c>
      <c r="D4148" s="43">
        <v>43054</v>
      </c>
      <c r="E4148" s="39" t="s">
        <v>34</v>
      </c>
      <c r="F4148" s="39" t="s">
        <v>53</v>
      </c>
      <c r="G4148" s="39" t="s">
        <v>275</v>
      </c>
      <c r="H4148" s="39" t="s">
        <v>3240</v>
      </c>
      <c r="I4148" s="39" t="s">
        <v>99</v>
      </c>
      <c r="J4148" s="44">
        <v>-84</v>
      </c>
      <c r="K4148" s="39" t="s">
        <v>100</v>
      </c>
      <c r="L4148" s="39" t="s">
        <v>60</v>
      </c>
      <c r="M4148" s="39" t="str">
        <f>+VLOOKUP(C4148/1,Map!A:B,2,FALSE)</f>
        <v>Other Revenue - Application/Initiation Fee</v>
      </c>
      <c r="N4148" s="39" t="str">
        <f>+VLOOKUP(L4148/1,Map!E:G,3,FALSE)</f>
        <v>KY-CENTRAL</v>
      </c>
    </row>
    <row r="4149" spans="1:14" hidden="1">
      <c r="A4149" s="39" t="s">
        <v>95</v>
      </c>
      <c r="B4149" s="39" t="s">
        <v>96</v>
      </c>
      <c r="C4149" s="39" t="s">
        <v>76</v>
      </c>
      <c r="D4149" s="43">
        <v>43054</v>
      </c>
      <c r="E4149" s="39" t="s">
        <v>34</v>
      </c>
      <c r="F4149" s="39" t="s">
        <v>53</v>
      </c>
      <c r="G4149" s="39" t="s">
        <v>275</v>
      </c>
      <c r="H4149" s="39" t="s">
        <v>3240</v>
      </c>
      <c r="I4149" s="39" t="s">
        <v>99</v>
      </c>
      <c r="J4149" s="44">
        <v>-28</v>
      </c>
      <c r="K4149" s="39" t="s">
        <v>100</v>
      </c>
      <c r="L4149" s="39" t="s">
        <v>60</v>
      </c>
      <c r="M4149" s="39" t="str">
        <f>+VLOOKUP(C4149/1,Map!A:B,2,FALSE)</f>
        <v>Other Revenue - Application/Initiation Fee</v>
      </c>
      <c r="N4149" s="39" t="str">
        <f>+VLOOKUP(L4149/1,Map!E:G,3,FALSE)</f>
        <v>KY-CENTRAL</v>
      </c>
    </row>
    <row r="4150" spans="1:14" hidden="1">
      <c r="A4150" s="39" t="s">
        <v>95</v>
      </c>
      <c r="B4150" s="39" t="s">
        <v>96</v>
      </c>
      <c r="C4150" s="39" t="s">
        <v>76</v>
      </c>
      <c r="D4150" s="43">
        <v>43054</v>
      </c>
      <c r="E4150" s="39" t="s">
        <v>34</v>
      </c>
      <c r="F4150" s="39" t="s">
        <v>53</v>
      </c>
      <c r="G4150" s="39" t="s">
        <v>275</v>
      </c>
      <c r="H4150" s="39" t="s">
        <v>3240</v>
      </c>
      <c r="I4150" s="39" t="s">
        <v>99</v>
      </c>
      <c r="J4150" s="44">
        <v>-1988</v>
      </c>
      <c r="K4150" s="39" t="s">
        <v>100</v>
      </c>
      <c r="L4150" s="39" t="s">
        <v>60</v>
      </c>
      <c r="M4150" s="39" t="str">
        <f>+VLOOKUP(C4150/1,Map!A:B,2,FALSE)</f>
        <v>Other Revenue - Application/Initiation Fee</v>
      </c>
      <c r="N4150" s="39" t="str">
        <f>+VLOOKUP(L4150/1,Map!E:G,3,FALSE)</f>
        <v>KY-CENTRAL</v>
      </c>
    </row>
    <row r="4151" spans="1:14" hidden="1">
      <c r="A4151" s="39" t="s">
        <v>95</v>
      </c>
      <c r="B4151" s="39" t="s">
        <v>96</v>
      </c>
      <c r="C4151" s="39" t="s">
        <v>76</v>
      </c>
      <c r="D4151" s="43">
        <v>43055</v>
      </c>
      <c r="E4151" s="39" t="s">
        <v>34</v>
      </c>
      <c r="F4151" s="39" t="s">
        <v>53</v>
      </c>
      <c r="G4151" s="39" t="s">
        <v>275</v>
      </c>
      <c r="H4151" s="39" t="s">
        <v>3241</v>
      </c>
      <c r="I4151" s="39" t="s">
        <v>99</v>
      </c>
      <c r="J4151" s="44">
        <v>-56</v>
      </c>
      <c r="K4151" s="39" t="s">
        <v>100</v>
      </c>
      <c r="L4151" s="39" t="s">
        <v>60</v>
      </c>
      <c r="M4151" s="39" t="str">
        <f>+VLOOKUP(C4151/1,Map!A:B,2,FALSE)</f>
        <v>Other Revenue - Application/Initiation Fee</v>
      </c>
      <c r="N4151" s="39" t="str">
        <f>+VLOOKUP(L4151/1,Map!E:G,3,FALSE)</f>
        <v>KY-CENTRAL</v>
      </c>
    </row>
    <row r="4152" spans="1:14" hidden="1">
      <c r="A4152" s="39" t="s">
        <v>95</v>
      </c>
      <c r="B4152" s="39" t="s">
        <v>96</v>
      </c>
      <c r="C4152" s="39" t="s">
        <v>76</v>
      </c>
      <c r="D4152" s="43">
        <v>43055</v>
      </c>
      <c r="E4152" s="39" t="s">
        <v>34</v>
      </c>
      <c r="F4152" s="39" t="s">
        <v>53</v>
      </c>
      <c r="G4152" s="39" t="s">
        <v>275</v>
      </c>
      <c r="H4152" s="39" t="s">
        <v>654</v>
      </c>
      <c r="I4152" s="39" t="s">
        <v>244</v>
      </c>
      <c r="J4152" s="44">
        <v>28</v>
      </c>
      <c r="K4152" s="39" t="s">
        <v>100</v>
      </c>
      <c r="L4152" s="39" t="s">
        <v>60</v>
      </c>
      <c r="M4152" s="39" t="str">
        <f>+VLOOKUP(C4152/1,Map!A:B,2,FALSE)</f>
        <v>Other Revenue - Application/Initiation Fee</v>
      </c>
      <c r="N4152" s="39" t="str">
        <f>+VLOOKUP(L4152/1,Map!E:G,3,FALSE)</f>
        <v>KY-CENTRAL</v>
      </c>
    </row>
    <row r="4153" spans="1:14" hidden="1">
      <c r="A4153" s="39" t="s">
        <v>95</v>
      </c>
      <c r="B4153" s="39" t="s">
        <v>96</v>
      </c>
      <c r="C4153" s="39" t="s">
        <v>76</v>
      </c>
      <c r="D4153" s="43">
        <v>43055</v>
      </c>
      <c r="E4153" s="39" t="s">
        <v>34</v>
      </c>
      <c r="F4153" s="39" t="s">
        <v>53</v>
      </c>
      <c r="G4153" s="39" t="s">
        <v>275</v>
      </c>
      <c r="H4153" s="39" t="s">
        <v>3242</v>
      </c>
      <c r="I4153" s="39" t="s">
        <v>99</v>
      </c>
      <c r="J4153" s="44">
        <v>-56</v>
      </c>
      <c r="K4153" s="39" t="s">
        <v>100</v>
      </c>
      <c r="L4153" s="39" t="s">
        <v>60</v>
      </c>
      <c r="M4153" s="39" t="str">
        <f>+VLOOKUP(C4153/1,Map!A:B,2,FALSE)</f>
        <v>Other Revenue - Application/Initiation Fee</v>
      </c>
      <c r="N4153" s="39" t="str">
        <f>+VLOOKUP(L4153/1,Map!E:G,3,FALSE)</f>
        <v>KY-CENTRAL</v>
      </c>
    </row>
    <row r="4154" spans="1:14" hidden="1">
      <c r="A4154" s="39" t="s">
        <v>95</v>
      </c>
      <c r="B4154" s="39" t="s">
        <v>96</v>
      </c>
      <c r="C4154" s="39" t="s">
        <v>76</v>
      </c>
      <c r="D4154" s="43">
        <v>43055</v>
      </c>
      <c r="E4154" s="39" t="s">
        <v>34</v>
      </c>
      <c r="F4154" s="39" t="s">
        <v>53</v>
      </c>
      <c r="G4154" s="39" t="s">
        <v>275</v>
      </c>
      <c r="H4154" s="39" t="s">
        <v>3242</v>
      </c>
      <c r="I4154" s="39" t="s">
        <v>99</v>
      </c>
      <c r="J4154" s="44">
        <v>-924</v>
      </c>
      <c r="K4154" s="39" t="s">
        <v>100</v>
      </c>
      <c r="L4154" s="39" t="s">
        <v>60</v>
      </c>
      <c r="M4154" s="39" t="str">
        <f>+VLOOKUP(C4154/1,Map!A:B,2,FALSE)</f>
        <v>Other Revenue - Application/Initiation Fee</v>
      </c>
      <c r="N4154" s="39" t="str">
        <f>+VLOOKUP(L4154/1,Map!E:G,3,FALSE)</f>
        <v>KY-CENTRAL</v>
      </c>
    </row>
    <row r="4155" spans="1:14" hidden="1">
      <c r="A4155" s="39" t="s">
        <v>95</v>
      </c>
      <c r="B4155" s="39" t="s">
        <v>96</v>
      </c>
      <c r="C4155" s="39" t="s">
        <v>76</v>
      </c>
      <c r="D4155" s="43">
        <v>43055</v>
      </c>
      <c r="E4155" s="39" t="s">
        <v>34</v>
      </c>
      <c r="F4155" s="39" t="s">
        <v>53</v>
      </c>
      <c r="G4155" s="39" t="s">
        <v>275</v>
      </c>
      <c r="H4155" s="39" t="s">
        <v>3242</v>
      </c>
      <c r="I4155" s="39" t="s">
        <v>99</v>
      </c>
      <c r="J4155" s="44">
        <v>-28</v>
      </c>
      <c r="K4155" s="39" t="s">
        <v>100</v>
      </c>
      <c r="L4155" s="39" t="s">
        <v>60</v>
      </c>
      <c r="M4155" s="39" t="str">
        <f>+VLOOKUP(C4155/1,Map!A:B,2,FALSE)</f>
        <v>Other Revenue - Application/Initiation Fee</v>
      </c>
      <c r="N4155" s="39" t="str">
        <f>+VLOOKUP(L4155/1,Map!E:G,3,FALSE)</f>
        <v>KY-CENTRAL</v>
      </c>
    </row>
    <row r="4156" spans="1:14" hidden="1">
      <c r="A4156" s="39" t="s">
        <v>95</v>
      </c>
      <c r="B4156" s="39" t="s">
        <v>96</v>
      </c>
      <c r="C4156" s="39" t="s">
        <v>76</v>
      </c>
      <c r="D4156" s="43">
        <v>43055</v>
      </c>
      <c r="E4156" s="39" t="s">
        <v>34</v>
      </c>
      <c r="F4156" s="39" t="s">
        <v>53</v>
      </c>
      <c r="G4156" s="39" t="s">
        <v>275</v>
      </c>
      <c r="H4156" s="39" t="s">
        <v>3242</v>
      </c>
      <c r="I4156" s="39" t="s">
        <v>99</v>
      </c>
      <c r="J4156" s="44">
        <v>-28</v>
      </c>
      <c r="K4156" s="39" t="s">
        <v>100</v>
      </c>
      <c r="L4156" s="39" t="s">
        <v>60</v>
      </c>
      <c r="M4156" s="39" t="str">
        <f>+VLOOKUP(C4156/1,Map!A:B,2,FALSE)</f>
        <v>Other Revenue - Application/Initiation Fee</v>
      </c>
      <c r="N4156" s="39" t="str">
        <f>+VLOOKUP(L4156/1,Map!E:G,3,FALSE)</f>
        <v>KY-CENTRAL</v>
      </c>
    </row>
    <row r="4157" spans="1:14" hidden="1">
      <c r="A4157" s="39" t="s">
        <v>95</v>
      </c>
      <c r="B4157" s="39" t="s">
        <v>96</v>
      </c>
      <c r="C4157" s="39" t="s">
        <v>76</v>
      </c>
      <c r="D4157" s="43">
        <v>43055</v>
      </c>
      <c r="E4157" s="39" t="s">
        <v>34</v>
      </c>
      <c r="F4157" s="39" t="s">
        <v>53</v>
      </c>
      <c r="G4157" s="39" t="s">
        <v>275</v>
      </c>
      <c r="H4157" s="39" t="s">
        <v>3242</v>
      </c>
      <c r="I4157" s="39" t="s">
        <v>99</v>
      </c>
      <c r="J4157" s="44">
        <v>-28</v>
      </c>
      <c r="K4157" s="39" t="s">
        <v>100</v>
      </c>
      <c r="L4157" s="39" t="s">
        <v>60</v>
      </c>
      <c r="M4157" s="39" t="str">
        <f>+VLOOKUP(C4157/1,Map!A:B,2,FALSE)</f>
        <v>Other Revenue - Application/Initiation Fee</v>
      </c>
      <c r="N4157" s="39" t="str">
        <f>+VLOOKUP(L4157/1,Map!E:G,3,FALSE)</f>
        <v>KY-CENTRAL</v>
      </c>
    </row>
    <row r="4158" spans="1:14" hidden="1">
      <c r="A4158" s="39" t="s">
        <v>95</v>
      </c>
      <c r="B4158" s="39" t="s">
        <v>96</v>
      </c>
      <c r="C4158" s="39" t="s">
        <v>76</v>
      </c>
      <c r="D4158" s="43">
        <v>43055</v>
      </c>
      <c r="E4158" s="39" t="s">
        <v>34</v>
      </c>
      <c r="F4158" s="39" t="s">
        <v>53</v>
      </c>
      <c r="G4158" s="39" t="s">
        <v>275</v>
      </c>
      <c r="H4158" s="39" t="s">
        <v>3242</v>
      </c>
      <c r="I4158" s="39" t="s">
        <v>99</v>
      </c>
      <c r="J4158" s="44">
        <v>-28</v>
      </c>
      <c r="K4158" s="39" t="s">
        <v>100</v>
      </c>
      <c r="L4158" s="39" t="s">
        <v>60</v>
      </c>
      <c r="M4158" s="39" t="str">
        <f>+VLOOKUP(C4158/1,Map!A:B,2,FALSE)</f>
        <v>Other Revenue - Application/Initiation Fee</v>
      </c>
      <c r="N4158" s="39" t="str">
        <f>+VLOOKUP(L4158/1,Map!E:G,3,FALSE)</f>
        <v>KY-CENTRAL</v>
      </c>
    </row>
    <row r="4159" spans="1:14" hidden="1">
      <c r="A4159" s="39" t="s">
        <v>95</v>
      </c>
      <c r="B4159" s="39" t="s">
        <v>96</v>
      </c>
      <c r="C4159" s="39" t="s">
        <v>76</v>
      </c>
      <c r="D4159" s="43">
        <v>43041</v>
      </c>
      <c r="E4159" s="39" t="s">
        <v>34</v>
      </c>
      <c r="F4159" s="39" t="s">
        <v>53</v>
      </c>
      <c r="G4159" s="39" t="s">
        <v>275</v>
      </c>
      <c r="H4159" s="39" t="s">
        <v>3243</v>
      </c>
      <c r="I4159" s="39" t="s">
        <v>244</v>
      </c>
      <c r="J4159" s="44">
        <v>28</v>
      </c>
      <c r="K4159" s="39" t="s">
        <v>100</v>
      </c>
      <c r="L4159" s="39" t="s">
        <v>60</v>
      </c>
      <c r="M4159" s="39" t="str">
        <f>+VLOOKUP(C4159/1,Map!A:B,2,FALSE)</f>
        <v>Other Revenue - Application/Initiation Fee</v>
      </c>
      <c r="N4159" s="39" t="str">
        <f>+VLOOKUP(L4159/1,Map!E:G,3,FALSE)</f>
        <v>KY-CENTRAL</v>
      </c>
    </row>
    <row r="4160" spans="1:14" hidden="1">
      <c r="A4160" s="39" t="s">
        <v>95</v>
      </c>
      <c r="B4160" s="39" t="s">
        <v>96</v>
      </c>
      <c r="C4160" s="39" t="s">
        <v>76</v>
      </c>
      <c r="D4160" s="43">
        <v>43056</v>
      </c>
      <c r="E4160" s="39" t="s">
        <v>34</v>
      </c>
      <c r="F4160" s="39" t="s">
        <v>53</v>
      </c>
      <c r="G4160" s="39" t="s">
        <v>275</v>
      </c>
      <c r="H4160" s="39" t="s">
        <v>667</v>
      </c>
      <c r="I4160" s="39" t="s">
        <v>244</v>
      </c>
      <c r="J4160" s="44">
        <v>28</v>
      </c>
      <c r="K4160" s="39" t="s">
        <v>100</v>
      </c>
      <c r="L4160" s="39" t="s">
        <v>60</v>
      </c>
      <c r="M4160" s="39" t="str">
        <f>+VLOOKUP(C4160/1,Map!A:B,2,FALSE)</f>
        <v>Other Revenue - Application/Initiation Fee</v>
      </c>
      <c r="N4160" s="39" t="str">
        <f>+VLOOKUP(L4160/1,Map!E:G,3,FALSE)</f>
        <v>KY-CENTRAL</v>
      </c>
    </row>
    <row r="4161" spans="1:14" hidden="1">
      <c r="A4161" s="39" t="s">
        <v>95</v>
      </c>
      <c r="B4161" s="39" t="s">
        <v>96</v>
      </c>
      <c r="C4161" s="39" t="s">
        <v>76</v>
      </c>
      <c r="D4161" s="43">
        <v>43056</v>
      </c>
      <c r="E4161" s="39" t="s">
        <v>34</v>
      </c>
      <c r="F4161" s="39" t="s">
        <v>53</v>
      </c>
      <c r="G4161" s="39" t="s">
        <v>275</v>
      </c>
      <c r="H4161" s="39" t="s">
        <v>667</v>
      </c>
      <c r="I4161" s="39" t="s">
        <v>244</v>
      </c>
      <c r="J4161" s="44">
        <v>28</v>
      </c>
      <c r="K4161" s="39" t="s">
        <v>100</v>
      </c>
      <c r="L4161" s="39" t="s">
        <v>60</v>
      </c>
      <c r="M4161" s="39" t="str">
        <f>+VLOOKUP(C4161/1,Map!A:B,2,FALSE)</f>
        <v>Other Revenue - Application/Initiation Fee</v>
      </c>
      <c r="N4161" s="39" t="str">
        <f>+VLOOKUP(L4161/1,Map!E:G,3,FALSE)</f>
        <v>KY-CENTRAL</v>
      </c>
    </row>
    <row r="4162" spans="1:14" hidden="1">
      <c r="A4162" s="39" t="s">
        <v>95</v>
      </c>
      <c r="B4162" s="39" t="s">
        <v>96</v>
      </c>
      <c r="C4162" s="39" t="s">
        <v>76</v>
      </c>
      <c r="D4162" s="43">
        <v>43056</v>
      </c>
      <c r="E4162" s="39" t="s">
        <v>34</v>
      </c>
      <c r="F4162" s="39" t="s">
        <v>53</v>
      </c>
      <c r="G4162" s="39" t="s">
        <v>275</v>
      </c>
      <c r="H4162" s="39" t="s">
        <v>667</v>
      </c>
      <c r="I4162" s="39" t="s">
        <v>244</v>
      </c>
      <c r="J4162" s="44">
        <v>28</v>
      </c>
      <c r="K4162" s="39" t="s">
        <v>100</v>
      </c>
      <c r="L4162" s="39" t="s">
        <v>60</v>
      </c>
      <c r="M4162" s="39" t="str">
        <f>+VLOOKUP(C4162/1,Map!A:B,2,FALSE)</f>
        <v>Other Revenue - Application/Initiation Fee</v>
      </c>
      <c r="N4162" s="39" t="str">
        <f>+VLOOKUP(L4162/1,Map!E:G,3,FALSE)</f>
        <v>KY-CENTRAL</v>
      </c>
    </row>
    <row r="4163" spans="1:14" hidden="1">
      <c r="A4163" s="39" t="s">
        <v>95</v>
      </c>
      <c r="B4163" s="39" t="s">
        <v>96</v>
      </c>
      <c r="C4163" s="39" t="s">
        <v>76</v>
      </c>
      <c r="D4163" s="43">
        <v>43056</v>
      </c>
      <c r="E4163" s="39" t="s">
        <v>34</v>
      </c>
      <c r="F4163" s="39" t="s">
        <v>53</v>
      </c>
      <c r="G4163" s="39" t="s">
        <v>275</v>
      </c>
      <c r="H4163" s="39" t="s">
        <v>667</v>
      </c>
      <c r="I4163" s="39" t="s">
        <v>244</v>
      </c>
      <c r="J4163" s="44">
        <v>28</v>
      </c>
      <c r="K4163" s="39" t="s">
        <v>100</v>
      </c>
      <c r="L4163" s="39" t="s">
        <v>60</v>
      </c>
      <c r="M4163" s="39" t="str">
        <f>+VLOOKUP(C4163/1,Map!A:B,2,FALSE)</f>
        <v>Other Revenue - Application/Initiation Fee</v>
      </c>
      <c r="N4163" s="39" t="str">
        <f>+VLOOKUP(L4163/1,Map!E:G,3,FALSE)</f>
        <v>KY-CENTRAL</v>
      </c>
    </row>
    <row r="4164" spans="1:14" hidden="1">
      <c r="A4164" s="39" t="s">
        <v>95</v>
      </c>
      <c r="B4164" s="39" t="s">
        <v>96</v>
      </c>
      <c r="C4164" s="39" t="s">
        <v>76</v>
      </c>
      <c r="D4164" s="43">
        <v>43056</v>
      </c>
      <c r="E4164" s="39" t="s">
        <v>34</v>
      </c>
      <c r="F4164" s="39" t="s">
        <v>53</v>
      </c>
      <c r="G4164" s="39" t="s">
        <v>275</v>
      </c>
      <c r="H4164" s="39" t="s">
        <v>3244</v>
      </c>
      <c r="I4164" s="39" t="s">
        <v>99</v>
      </c>
      <c r="J4164" s="44">
        <v>-28</v>
      </c>
      <c r="K4164" s="39" t="s">
        <v>100</v>
      </c>
      <c r="L4164" s="39" t="s">
        <v>58</v>
      </c>
      <c r="M4164" s="39" t="str">
        <f>+VLOOKUP(C4164/1,Map!A:B,2,FALSE)</f>
        <v>Other Revenue - Application/Initiation Fee</v>
      </c>
      <c r="N4164" s="39" t="str">
        <f>+VLOOKUP(L4164/1,Map!E:G,3,FALSE)</f>
        <v>KY-CORPORATE</v>
      </c>
    </row>
    <row r="4165" spans="1:14" hidden="1">
      <c r="A4165" s="39" t="s">
        <v>95</v>
      </c>
      <c r="B4165" s="39" t="s">
        <v>96</v>
      </c>
      <c r="C4165" s="39" t="s">
        <v>76</v>
      </c>
      <c r="D4165" s="43">
        <v>43056</v>
      </c>
      <c r="E4165" s="39" t="s">
        <v>34</v>
      </c>
      <c r="F4165" s="39" t="s">
        <v>53</v>
      </c>
      <c r="G4165" s="39" t="s">
        <v>275</v>
      </c>
      <c r="H4165" s="39" t="s">
        <v>3244</v>
      </c>
      <c r="I4165" s="39" t="s">
        <v>99</v>
      </c>
      <c r="J4165" s="44">
        <v>-28</v>
      </c>
      <c r="K4165" s="39" t="s">
        <v>100</v>
      </c>
      <c r="L4165" s="39" t="s">
        <v>64</v>
      </c>
      <c r="M4165" s="39" t="str">
        <f>+VLOOKUP(C4165/1,Map!A:B,2,FALSE)</f>
        <v>Other Revenue - Application/Initiation Fee</v>
      </c>
      <c r="N4165" s="39" t="str">
        <f>+VLOOKUP(L4165/1,Map!E:G,3,FALSE)</f>
        <v>KY-NORTH</v>
      </c>
    </row>
    <row r="4166" spans="1:14" hidden="1">
      <c r="A4166" s="39" t="s">
        <v>95</v>
      </c>
      <c r="B4166" s="39" t="s">
        <v>96</v>
      </c>
      <c r="C4166" s="39" t="s">
        <v>76</v>
      </c>
      <c r="D4166" s="43">
        <v>43056</v>
      </c>
      <c r="E4166" s="39" t="s">
        <v>34</v>
      </c>
      <c r="F4166" s="39" t="s">
        <v>53</v>
      </c>
      <c r="G4166" s="39" t="s">
        <v>275</v>
      </c>
      <c r="H4166" s="39" t="s">
        <v>3244</v>
      </c>
      <c r="I4166" s="39" t="s">
        <v>99</v>
      </c>
      <c r="J4166" s="44">
        <v>-2912</v>
      </c>
      <c r="K4166" s="39" t="s">
        <v>100</v>
      </c>
      <c r="L4166" s="39" t="s">
        <v>60</v>
      </c>
      <c r="M4166" s="39" t="str">
        <f>+VLOOKUP(C4166/1,Map!A:B,2,FALSE)</f>
        <v>Other Revenue - Application/Initiation Fee</v>
      </c>
      <c r="N4166" s="39" t="str">
        <f>+VLOOKUP(L4166/1,Map!E:G,3,FALSE)</f>
        <v>KY-CENTRAL</v>
      </c>
    </row>
    <row r="4167" spans="1:14" hidden="1">
      <c r="A4167" s="39" t="s">
        <v>95</v>
      </c>
      <c r="B4167" s="39" t="s">
        <v>96</v>
      </c>
      <c r="C4167" s="39" t="s">
        <v>76</v>
      </c>
      <c r="D4167" s="43">
        <v>43056</v>
      </c>
      <c r="E4167" s="39" t="s">
        <v>34</v>
      </c>
      <c r="F4167" s="39" t="s">
        <v>53</v>
      </c>
      <c r="G4167" s="39" t="s">
        <v>275</v>
      </c>
      <c r="H4167" s="39" t="s">
        <v>3244</v>
      </c>
      <c r="I4167" s="39" t="s">
        <v>99</v>
      </c>
      <c r="J4167" s="44">
        <v>-28</v>
      </c>
      <c r="K4167" s="39" t="s">
        <v>100</v>
      </c>
      <c r="L4167" s="39" t="s">
        <v>60</v>
      </c>
      <c r="M4167" s="39" t="str">
        <f>+VLOOKUP(C4167/1,Map!A:B,2,FALSE)</f>
        <v>Other Revenue - Application/Initiation Fee</v>
      </c>
      <c r="N4167" s="39" t="str">
        <f>+VLOOKUP(L4167/1,Map!E:G,3,FALSE)</f>
        <v>KY-CENTRAL</v>
      </c>
    </row>
    <row r="4168" spans="1:14" hidden="1">
      <c r="A4168" s="39" t="s">
        <v>95</v>
      </c>
      <c r="B4168" s="39" t="s">
        <v>96</v>
      </c>
      <c r="C4168" s="39" t="s">
        <v>76</v>
      </c>
      <c r="D4168" s="43">
        <v>43056</v>
      </c>
      <c r="E4168" s="39" t="s">
        <v>34</v>
      </c>
      <c r="F4168" s="39" t="s">
        <v>53</v>
      </c>
      <c r="G4168" s="39" t="s">
        <v>275</v>
      </c>
      <c r="H4168" s="39" t="s">
        <v>3244</v>
      </c>
      <c r="I4168" s="39" t="s">
        <v>99</v>
      </c>
      <c r="J4168" s="44">
        <v>-28</v>
      </c>
      <c r="K4168" s="39" t="s">
        <v>100</v>
      </c>
      <c r="L4168" s="39" t="s">
        <v>60</v>
      </c>
      <c r="M4168" s="39" t="str">
        <f>+VLOOKUP(C4168/1,Map!A:B,2,FALSE)</f>
        <v>Other Revenue - Application/Initiation Fee</v>
      </c>
      <c r="N4168" s="39" t="str">
        <f>+VLOOKUP(L4168/1,Map!E:G,3,FALSE)</f>
        <v>KY-CENTRAL</v>
      </c>
    </row>
    <row r="4169" spans="1:14" hidden="1">
      <c r="A4169" s="39" t="s">
        <v>95</v>
      </c>
      <c r="B4169" s="39" t="s">
        <v>96</v>
      </c>
      <c r="C4169" s="39" t="s">
        <v>76</v>
      </c>
      <c r="D4169" s="43">
        <v>43056</v>
      </c>
      <c r="E4169" s="39" t="s">
        <v>34</v>
      </c>
      <c r="F4169" s="39" t="s">
        <v>53</v>
      </c>
      <c r="G4169" s="39" t="s">
        <v>275</v>
      </c>
      <c r="H4169" s="39" t="s">
        <v>3244</v>
      </c>
      <c r="I4169" s="39" t="s">
        <v>99</v>
      </c>
      <c r="J4169" s="44">
        <v>-56</v>
      </c>
      <c r="K4169" s="39" t="s">
        <v>100</v>
      </c>
      <c r="L4169" s="39" t="s">
        <v>60</v>
      </c>
      <c r="M4169" s="39" t="str">
        <f>+VLOOKUP(C4169/1,Map!A:B,2,FALSE)</f>
        <v>Other Revenue - Application/Initiation Fee</v>
      </c>
      <c r="N4169" s="39" t="str">
        <f>+VLOOKUP(L4169/1,Map!E:G,3,FALSE)</f>
        <v>KY-CENTRAL</v>
      </c>
    </row>
    <row r="4170" spans="1:14" hidden="1">
      <c r="A4170" s="39" t="s">
        <v>95</v>
      </c>
      <c r="B4170" s="39" t="s">
        <v>96</v>
      </c>
      <c r="C4170" s="39" t="s">
        <v>76</v>
      </c>
      <c r="D4170" s="43">
        <v>43057</v>
      </c>
      <c r="E4170" s="39" t="s">
        <v>34</v>
      </c>
      <c r="F4170" s="39" t="s">
        <v>53</v>
      </c>
      <c r="G4170" s="39" t="s">
        <v>275</v>
      </c>
      <c r="H4170" s="39" t="s">
        <v>3245</v>
      </c>
      <c r="I4170" s="39" t="s">
        <v>99</v>
      </c>
      <c r="J4170" s="44">
        <v>-196</v>
      </c>
      <c r="K4170" s="39" t="s">
        <v>100</v>
      </c>
      <c r="L4170" s="39" t="s">
        <v>60</v>
      </c>
      <c r="M4170" s="39" t="str">
        <f>+VLOOKUP(C4170/1,Map!A:B,2,FALSE)</f>
        <v>Other Revenue - Application/Initiation Fee</v>
      </c>
      <c r="N4170" s="39" t="str">
        <f>+VLOOKUP(L4170/1,Map!E:G,3,FALSE)</f>
        <v>KY-CENTRAL</v>
      </c>
    </row>
    <row r="4171" spans="1:14" hidden="1">
      <c r="A4171" s="39" t="s">
        <v>95</v>
      </c>
      <c r="B4171" s="39" t="s">
        <v>96</v>
      </c>
      <c r="C4171" s="39" t="s">
        <v>76</v>
      </c>
      <c r="D4171" s="43">
        <v>43057</v>
      </c>
      <c r="E4171" s="39" t="s">
        <v>34</v>
      </c>
      <c r="F4171" s="39" t="s">
        <v>53</v>
      </c>
      <c r="G4171" s="39" t="s">
        <v>275</v>
      </c>
      <c r="H4171" s="39" t="s">
        <v>3246</v>
      </c>
      <c r="I4171" s="39" t="s">
        <v>99</v>
      </c>
      <c r="J4171" s="44">
        <v>-28</v>
      </c>
      <c r="K4171" s="39" t="s">
        <v>100</v>
      </c>
      <c r="L4171" s="39" t="s">
        <v>60</v>
      </c>
      <c r="M4171" s="39" t="str">
        <f>+VLOOKUP(C4171/1,Map!A:B,2,FALSE)</f>
        <v>Other Revenue - Application/Initiation Fee</v>
      </c>
      <c r="N4171" s="39" t="str">
        <f>+VLOOKUP(L4171/1,Map!E:G,3,FALSE)</f>
        <v>KY-CENTRAL</v>
      </c>
    </row>
    <row r="4172" spans="1:14" hidden="1">
      <c r="A4172" s="39" t="s">
        <v>95</v>
      </c>
      <c r="B4172" s="39" t="s">
        <v>96</v>
      </c>
      <c r="C4172" s="39" t="s">
        <v>76</v>
      </c>
      <c r="D4172" s="43">
        <v>43059</v>
      </c>
      <c r="E4172" s="39" t="s">
        <v>34</v>
      </c>
      <c r="F4172" s="39" t="s">
        <v>53</v>
      </c>
      <c r="G4172" s="39" t="s">
        <v>275</v>
      </c>
      <c r="H4172" s="39" t="s">
        <v>674</v>
      </c>
      <c r="I4172" s="39" t="s">
        <v>244</v>
      </c>
      <c r="J4172" s="44">
        <v>28</v>
      </c>
      <c r="K4172" s="39" t="s">
        <v>100</v>
      </c>
      <c r="L4172" s="39" t="s">
        <v>60</v>
      </c>
      <c r="M4172" s="39" t="str">
        <f>+VLOOKUP(C4172/1,Map!A:B,2,FALSE)</f>
        <v>Other Revenue - Application/Initiation Fee</v>
      </c>
      <c r="N4172" s="39" t="str">
        <f>+VLOOKUP(L4172/1,Map!E:G,3,FALSE)</f>
        <v>KY-CENTRAL</v>
      </c>
    </row>
    <row r="4173" spans="1:14" hidden="1">
      <c r="A4173" s="39" t="s">
        <v>95</v>
      </c>
      <c r="B4173" s="39" t="s">
        <v>96</v>
      </c>
      <c r="C4173" s="39" t="s">
        <v>76</v>
      </c>
      <c r="D4173" s="43">
        <v>43060</v>
      </c>
      <c r="E4173" s="39" t="s">
        <v>34</v>
      </c>
      <c r="F4173" s="39" t="s">
        <v>53</v>
      </c>
      <c r="G4173" s="39" t="s">
        <v>275</v>
      </c>
      <c r="H4173" s="39" t="s">
        <v>3247</v>
      </c>
      <c r="I4173" s="39" t="s">
        <v>99</v>
      </c>
      <c r="J4173" s="44">
        <v>-56</v>
      </c>
      <c r="K4173" s="39" t="s">
        <v>100</v>
      </c>
      <c r="L4173" s="39" t="s">
        <v>64</v>
      </c>
      <c r="M4173" s="39" t="str">
        <f>+VLOOKUP(C4173/1,Map!A:B,2,FALSE)</f>
        <v>Other Revenue - Application/Initiation Fee</v>
      </c>
      <c r="N4173" s="39" t="str">
        <f>+VLOOKUP(L4173/1,Map!E:G,3,FALSE)</f>
        <v>KY-NORTH</v>
      </c>
    </row>
    <row r="4174" spans="1:14" hidden="1">
      <c r="A4174" s="39" t="s">
        <v>95</v>
      </c>
      <c r="B4174" s="39" t="s">
        <v>96</v>
      </c>
      <c r="C4174" s="39" t="s">
        <v>76</v>
      </c>
      <c r="D4174" s="43">
        <v>43060</v>
      </c>
      <c r="E4174" s="39" t="s">
        <v>34</v>
      </c>
      <c r="F4174" s="39" t="s">
        <v>53</v>
      </c>
      <c r="G4174" s="39" t="s">
        <v>275</v>
      </c>
      <c r="H4174" s="39" t="s">
        <v>3247</v>
      </c>
      <c r="I4174" s="39" t="s">
        <v>99</v>
      </c>
      <c r="J4174" s="44">
        <v>-1736</v>
      </c>
      <c r="K4174" s="39" t="s">
        <v>100</v>
      </c>
      <c r="L4174" s="39" t="s">
        <v>60</v>
      </c>
      <c r="M4174" s="39" t="str">
        <f>+VLOOKUP(C4174/1,Map!A:B,2,FALSE)</f>
        <v>Other Revenue - Application/Initiation Fee</v>
      </c>
      <c r="N4174" s="39" t="str">
        <f>+VLOOKUP(L4174/1,Map!E:G,3,FALSE)</f>
        <v>KY-CENTRAL</v>
      </c>
    </row>
    <row r="4175" spans="1:14" hidden="1">
      <c r="A4175" s="39" t="s">
        <v>95</v>
      </c>
      <c r="B4175" s="39" t="s">
        <v>96</v>
      </c>
      <c r="C4175" s="39" t="s">
        <v>76</v>
      </c>
      <c r="D4175" s="43">
        <v>43060</v>
      </c>
      <c r="E4175" s="39" t="s">
        <v>34</v>
      </c>
      <c r="F4175" s="39" t="s">
        <v>53</v>
      </c>
      <c r="G4175" s="39" t="s">
        <v>275</v>
      </c>
      <c r="H4175" s="39" t="s">
        <v>3247</v>
      </c>
      <c r="I4175" s="39" t="s">
        <v>99</v>
      </c>
      <c r="J4175" s="44">
        <v>-28</v>
      </c>
      <c r="K4175" s="39" t="s">
        <v>100</v>
      </c>
      <c r="L4175" s="39" t="s">
        <v>60</v>
      </c>
      <c r="M4175" s="39" t="str">
        <f>+VLOOKUP(C4175/1,Map!A:B,2,FALSE)</f>
        <v>Other Revenue - Application/Initiation Fee</v>
      </c>
      <c r="N4175" s="39" t="str">
        <f>+VLOOKUP(L4175/1,Map!E:G,3,FALSE)</f>
        <v>KY-CENTRAL</v>
      </c>
    </row>
    <row r="4176" spans="1:14" hidden="1">
      <c r="A4176" s="39" t="s">
        <v>95</v>
      </c>
      <c r="B4176" s="39" t="s">
        <v>96</v>
      </c>
      <c r="C4176" s="39" t="s">
        <v>76</v>
      </c>
      <c r="D4176" s="43">
        <v>43060</v>
      </c>
      <c r="E4176" s="39" t="s">
        <v>34</v>
      </c>
      <c r="F4176" s="39" t="s">
        <v>53</v>
      </c>
      <c r="G4176" s="39" t="s">
        <v>275</v>
      </c>
      <c r="H4176" s="39" t="s">
        <v>678</v>
      </c>
      <c r="I4176" s="39" t="s">
        <v>244</v>
      </c>
      <c r="J4176" s="44">
        <v>28</v>
      </c>
      <c r="K4176" s="39" t="s">
        <v>100</v>
      </c>
      <c r="L4176" s="39" t="s">
        <v>58</v>
      </c>
      <c r="M4176" s="39" t="str">
        <f>+VLOOKUP(C4176/1,Map!A:B,2,FALSE)</f>
        <v>Other Revenue - Application/Initiation Fee</v>
      </c>
      <c r="N4176" s="39" t="str">
        <f>+VLOOKUP(L4176/1,Map!E:G,3,FALSE)</f>
        <v>KY-CORPORATE</v>
      </c>
    </row>
    <row r="4177" spans="1:14" hidden="1">
      <c r="A4177" s="39" t="s">
        <v>95</v>
      </c>
      <c r="B4177" s="39" t="s">
        <v>96</v>
      </c>
      <c r="C4177" s="39" t="s">
        <v>76</v>
      </c>
      <c r="D4177" s="43">
        <v>43060</v>
      </c>
      <c r="E4177" s="39" t="s">
        <v>34</v>
      </c>
      <c r="F4177" s="39" t="s">
        <v>53</v>
      </c>
      <c r="G4177" s="39" t="s">
        <v>275</v>
      </c>
      <c r="H4177" s="39" t="s">
        <v>678</v>
      </c>
      <c r="I4177" s="39" t="s">
        <v>244</v>
      </c>
      <c r="J4177" s="44">
        <v>28</v>
      </c>
      <c r="K4177" s="39" t="s">
        <v>100</v>
      </c>
      <c r="L4177" s="39" t="s">
        <v>60</v>
      </c>
      <c r="M4177" s="39" t="str">
        <f>+VLOOKUP(C4177/1,Map!A:B,2,FALSE)</f>
        <v>Other Revenue - Application/Initiation Fee</v>
      </c>
      <c r="N4177" s="39" t="str">
        <f>+VLOOKUP(L4177/1,Map!E:G,3,FALSE)</f>
        <v>KY-CENTRAL</v>
      </c>
    </row>
    <row r="4178" spans="1:14" hidden="1">
      <c r="A4178" s="39" t="s">
        <v>95</v>
      </c>
      <c r="B4178" s="39" t="s">
        <v>96</v>
      </c>
      <c r="C4178" s="39" t="s">
        <v>76</v>
      </c>
      <c r="D4178" s="43">
        <v>43059</v>
      </c>
      <c r="E4178" s="39" t="s">
        <v>34</v>
      </c>
      <c r="F4178" s="39" t="s">
        <v>53</v>
      </c>
      <c r="G4178" s="39" t="s">
        <v>275</v>
      </c>
      <c r="H4178" s="39" t="s">
        <v>3248</v>
      </c>
      <c r="I4178" s="39" t="s">
        <v>99</v>
      </c>
      <c r="J4178" s="44">
        <v>-28</v>
      </c>
      <c r="K4178" s="39" t="s">
        <v>100</v>
      </c>
      <c r="L4178" s="39" t="s">
        <v>64</v>
      </c>
      <c r="M4178" s="39" t="str">
        <f>+VLOOKUP(C4178/1,Map!A:B,2,FALSE)</f>
        <v>Other Revenue - Application/Initiation Fee</v>
      </c>
      <c r="N4178" s="39" t="str">
        <f>+VLOOKUP(L4178/1,Map!E:G,3,FALSE)</f>
        <v>KY-NORTH</v>
      </c>
    </row>
    <row r="4179" spans="1:14" hidden="1">
      <c r="A4179" s="39" t="s">
        <v>95</v>
      </c>
      <c r="B4179" s="39" t="s">
        <v>96</v>
      </c>
      <c r="C4179" s="39" t="s">
        <v>76</v>
      </c>
      <c r="D4179" s="43">
        <v>43059</v>
      </c>
      <c r="E4179" s="39" t="s">
        <v>34</v>
      </c>
      <c r="F4179" s="39" t="s">
        <v>53</v>
      </c>
      <c r="G4179" s="39" t="s">
        <v>275</v>
      </c>
      <c r="H4179" s="39" t="s">
        <v>3248</v>
      </c>
      <c r="I4179" s="39" t="s">
        <v>99</v>
      </c>
      <c r="J4179" s="44">
        <v>-3164</v>
      </c>
      <c r="K4179" s="39" t="s">
        <v>100</v>
      </c>
      <c r="L4179" s="39" t="s">
        <v>60</v>
      </c>
      <c r="M4179" s="39" t="str">
        <f>+VLOOKUP(C4179/1,Map!A:B,2,FALSE)</f>
        <v>Other Revenue - Application/Initiation Fee</v>
      </c>
      <c r="N4179" s="39" t="str">
        <f>+VLOOKUP(L4179/1,Map!E:G,3,FALSE)</f>
        <v>KY-CENTRAL</v>
      </c>
    </row>
    <row r="4180" spans="1:14" hidden="1">
      <c r="A4180" s="39" t="s">
        <v>95</v>
      </c>
      <c r="B4180" s="39" t="s">
        <v>96</v>
      </c>
      <c r="C4180" s="39" t="s">
        <v>76</v>
      </c>
      <c r="D4180" s="43">
        <v>43059</v>
      </c>
      <c r="E4180" s="39" t="s">
        <v>34</v>
      </c>
      <c r="F4180" s="39" t="s">
        <v>53</v>
      </c>
      <c r="G4180" s="39" t="s">
        <v>275</v>
      </c>
      <c r="H4180" s="39" t="s">
        <v>3248</v>
      </c>
      <c r="I4180" s="39" t="s">
        <v>99</v>
      </c>
      <c r="J4180" s="44">
        <v>-56</v>
      </c>
      <c r="K4180" s="39" t="s">
        <v>100</v>
      </c>
      <c r="L4180" s="39" t="s">
        <v>60</v>
      </c>
      <c r="M4180" s="39" t="str">
        <f>+VLOOKUP(C4180/1,Map!A:B,2,FALSE)</f>
        <v>Other Revenue - Application/Initiation Fee</v>
      </c>
      <c r="N4180" s="39" t="str">
        <f>+VLOOKUP(L4180/1,Map!E:G,3,FALSE)</f>
        <v>KY-CENTRAL</v>
      </c>
    </row>
    <row r="4181" spans="1:14" hidden="1">
      <c r="A4181" s="39" t="s">
        <v>95</v>
      </c>
      <c r="B4181" s="39" t="s">
        <v>96</v>
      </c>
      <c r="C4181" s="39" t="s">
        <v>76</v>
      </c>
      <c r="D4181" s="43">
        <v>43059</v>
      </c>
      <c r="E4181" s="39" t="s">
        <v>34</v>
      </c>
      <c r="F4181" s="39" t="s">
        <v>53</v>
      </c>
      <c r="G4181" s="39" t="s">
        <v>275</v>
      </c>
      <c r="H4181" s="39" t="s">
        <v>3248</v>
      </c>
      <c r="I4181" s="39" t="s">
        <v>99</v>
      </c>
      <c r="J4181" s="44">
        <v>-28</v>
      </c>
      <c r="K4181" s="39" t="s">
        <v>100</v>
      </c>
      <c r="L4181" s="39" t="s">
        <v>58</v>
      </c>
      <c r="M4181" s="39" t="str">
        <f>+VLOOKUP(C4181/1,Map!A:B,2,FALSE)</f>
        <v>Other Revenue - Application/Initiation Fee</v>
      </c>
      <c r="N4181" s="39" t="str">
        <f>+VLOOKUP(L4181/1,Map!E:G,3,FALSE)</f>
        <v>KY-CORPORATE</v>
      </c>
    </row>
    <row r="4182" spans="1:14" hidden="1">
      <c r="A4182" s="39" t="s">
        <v>95</v>
      </c>
      <c r="B4182" s="39" t="s">
        <v>96</v>
      </c>
      <c r="C4182" s="39" t="s">
        <v>76</v>
      </c>
      <c r="D4182" s="43">
        <v>43059</v>
      </c>
      <c r="E4182" s="39" t="s">
        <v>34</v>
      </c>
      <c r="F4182" s="39" t="s">
        <v>53</v>
      </c>
      <c r="G4182" s="39" t="s">
        <v>275</v>
      </c>
      <c r="H4182" s="39" t="s">
        <v>3248</v>
      </c>
      <c r="I4182" s="39" t="s">
        <v>99</v>
      </c>
      <c r="J4182" s="44">
        <v>-56</v>
      </c>
      <c r="K4182" s="39" t="s">
        <v>100</v>
      </c>
      <c r="L4182" s="39" t="s">
        <v>64</v>
      </c>
      <c r="M4182" s="39" t="str">
        <f>+VLOOKUP(C4182/1,Map!A:B,2,FALSE)</f>
        <v>Other Revenue - Application/Initiation Fee</v>
      </c>
      <c r="N4182" s="39" t="str">
        <f>+VLOOKUP(L4182/1,Map!E:G,3,FALSE)</f>
        <v>KY-NORTH</v>
      </c>
    </row>
    <row r="4183" spans="1:14" hidden="1">
      <c r="A4183" s="39" t="s">
        <v>95</v>
      </c>
      <c r="B4183" s="39" t="s">
        <v>96</v>
      </c>
      <c r="C4183" s="39" t="s">
        <v>76</v>
      </c>
      <c r="D4183" s="43">
        <v>43061</v>
      </c>
      <c r="E4183" s="39" t="s">
        <v>34</v>
      </c>
      <c r="F4183" s="39" t="s">
        <v>53</v>
      </c>
      <c r="G4183" s="39" t="s">
        <v>275</v>
      </c>
      <c r="H4183" s="39" t="s">
        <v>3249</v>
      </c>
      <c r="I4183" s="39" t="s">
        <v>99</v>
      </c>
      <c r="J4183" s="44">
        <v>-196</v>
      </c>
      <c r="K4183" s="39" t="s">
        <v>100</v>
      </c>
      <c r="L4183" s="39" t="s">
        <v>60</v>
      </c>
      <c r="M4183" s="39" t="str">
        <f>+VLOOKUP(C4183/1,Map!A:B,2,FALSE)</f>
        <v>Other Revenue - Application/Initiation Fee</v>
      </c>
      <c r="N4183" s="39" t="str">
        <f>+VLOOKUP(L4183/1,Map!E:G,3,FALSE)</f>
        <v>KY-CENTRAL</v>
      </c>
    </row>
    <row r="4184" spans="1:14" hidden="1">
      <c r="A4184" s="39" t="s">
        <v>95</v>
      </c>
      <c r="B4184" s="39" t="s">
        <v>96</v>
      </c>
      <c r="C4184" s="39" t="s">
        <v>76</v>
      </c>
      <c r="D4184" s="43">
        <v>43061</v>
      </c>
      <c r="E4184" s="39" t="s">
        <v>34</v>
      </c>
      <c r="F4184" s="39" t="s">
        <v>53</v>
      </c>
      <c r="G4184" s="39" t="s">
        <v>275</v>
      </c>
      <c r="H4184" s="39" t="s">
        <v>686</v>
      </c>
      <c r="I4184" s="39" t="s">
        <v>244</v>
      </c>
      <c r="J4184" s="44">
        <v>28</v>
      </c>
      <c r="K4184" s="39" t="s">
        <v>100</v>
      </c>
      <c r="L4184" s="39" t="s">
        <v>58</v>
      </c>
      <c r="M4184" s="39" t="str">
        <f>+VLOOKUP(C4184/1,Map!A:B,2,FALSE)</f>
        <v>Other Revenue - Application/Initiation Fee</v>
      </c>
      <c r="N4184" s="39" t="str">
        <f>+VLOOKUP(L4184/1,Map!E:G,3,FALSE)</f>
        <v>KY-CORPORATE</v>
      </c>
    </row>
    <row r="4185" spans="1:14" hidden="1">
      <c r="A4185" s="39" t="s">
        <v>95</v>
      </c>
      <c r="B4185" s="39" t="s">
        <v>96</v>
      </c>
      <c r="C4185" s="39" t="s">
        <v>76</v>
      </c>
      <c r="D4185" s="43">
        <v>43061</v>
      </c>
      <c r="E4185" s="39" t="s">
        <v>34</v>
      </c>
      <c r="F4185" s="39" t="s">
        <v>53</v>
      </c>
      <c r="G4185" s="39" t="s">
        <v>275</v>
      </c>
      <c r="H4185" s="39" t="s">
        <v>3250</v>
      </c>
      <c r="I4185" s="39" t="s">
        <v>99</v>
      </c>
      <c r="J4185" s="44">
        <v>-56</v>
      </c>
      <c r="K4185" s="39" t="s">
        <v>100</v>
      </c>
      <c r="L4185" s="39" t="s">
        <v>64</v>
      </c>
      <c r="M4185" s="39" t="str">
        <f>+VLOOKUP(C4185/1,Map!A:B,2,FALSE)</f>
        <v>Other Revenue - Application/Initiation Fee</v>
      </c>
      <c r="N4185" s="39" t="str">
        <f>+VLOOKUP(L4185/1,Map!E:G,3,FALSE)</f>
        <v>KY-NORTH</v>
      </c>
    </row>
    <row r="4186" spans="1:14" hidden="1">
      <c r="A4186" s="39" t="s">
        <v>95</v>
      </c>
      <c r="B4186" s="39" t="s">
        <v>96</v>
      </c>
      <c r="C4186" s="39" t="s">
        <v>76</v>
      </c>
      <c r="D4186" s="43">
        <v>43061</v>
      </c>
      <c r="E4186" s="39" t="s">
        <v>34</v>
      </c>
      <c r="F4186" s="39" t="s">
        <v>53</v>
      </c>
      <c r="G4186" s="39" t="s">
        <v>275</v>
      </c>
      <c r="H4186" s="39" t="s">
        <v>3250</v>
      </c>
      <c r="I4186" s="39" t="s">
        <v>99</v>
      </c>
      <c r="J4186" s="44">
        <v>-1820</v>
      </c>
      <c r="K4186" s="39" t="s">
        <v>100</v>
      </c>
      <c r="L4186" s="39" t="s">
        <v>60</v>
      </c>
      <c r="M4186" s="39" t="str">
        <f>+VLOOKUP(C4186/1,Map!A:B,2,FALSE)</f>
        <v>Other Revenue - Application/Initiation Fee</v>
      </c>
      <c r="N4186" s="39" t="str">
        <f>+VLOOKUP(L4186/1,Map!E:G,3,FALSE)</f>
        <v>KY-CENTRAL</v>
      </c>
    </row>
    <row r="4187" spans="1:14" hidden="1">
      <c r="A4187" s="39" t="s">
        <v>95</v>
      </c>
      <c r="B4187" s="39" t="s">
        <v>96</v>
      </c>
      <c r="C4187" s="39" t="s">
        <v>76</v>
      </c>
      <c r="D4187" s="43">
        <v>43061</v>
      </c>
      <c r="E4187" s="39" t="s">
        <v>34</v>
      </c>
      <c r="F4187" s="39" t="s">
        <v>53</v>
      </c>
      <c r="G4187" s="39" t="s">
        <v>275</v>
      </c>
      <c r="H4187" s="39" t="s">
        <v>3250</v>
      </c>
      <c r="I4187" s="39" t="s">
        <v>99</v>
      </c>
      <c r="J4187" s="44">
        <v>-28</v>
      </c>
      <c r="K4187" s="39" t="s">
        <v>100</v>
      </c>
      <c r="L4187" s="39" t="s">
        <v>60</v>
      </c>
      <c r="M4187" s="39" t="str">
        <f>+VLOOKUP(C4187/1,Map!A:B,2,FALSE)</f>
        <v>Other Revenue - Application/Initiation Fee</v>
      </c>
      <c r="N4187" s="39" t="str">
        <f>+VLOOKUP(L4187/1,Map!E:G,3,FALSE)</f>
        <v>KY-CENTRAL</v>
      </c>
    </row>
    <row r="4188" spans="1:14" hidden="1">
      <c r="A4188" s="39" t="s">
        <v>95</v>
      </c>
      <c r="B4188" s="39" t="s">
        <v>96</v>
      </c>
      <c r="C4188" s="39" t="s">
        <v>76</v>
      </c>
      <c r="D4188" s="43">
        <v>43061</v>
      </c>
      <c r="E4188" s="39" t="s">
        <v>34</v>
      </c>
      <c r="F4188" s="39" t="s">
        <v>53</v>
      </c>
      <c r="G4188" s="39" t="s">
        <v>275</v>
      </c>
      <c r="H4188" s="39" t="s">
        <v>3250</v>
      </c>
      <c r="I4188" s="39" t="s">
        <v>99</v>
      </c>
      <c r="J4188" s="44">
        <v>-28</v>
      </c>
      <c r="K4188" s="39" t="s">
        <v>100</v>
      </c>
      <c r="L4188" s="39" t="s">
        <v>60</v>
      </c>
      <c r="M4188" s="39" t="str">
        <f>+VLOOKUP(C4188/1,Map!A:B,2,FALSE)</f>
        <v>Other Revenue - Application/Initiation Fee</v>
      </c>
      <c r="N4188" s="39" t="str">
        <f>+VLOOKUP(L4188/1,Map!E:G,3,FALSE)</f>
        <v>KY-CENTRAL</v>
      </c>
    </row>
    <row r="4189" spans="1:14" hidden="1">
      <c r="A4189" s="39" t="s">
        <v>95</v>
      </c>
      <c r="B4189" s="39" t="s">
        <v>96</v>
      </c>
      <c r="C4189" s="39" t="s">
        <v>76</v>
      </c>
      <c r="D4189" s="43">
        <v>43061</v>
      </c>
      <c r="E4189" s="39" t="s">
        <v>34</v>
      </c>
      <c r="F4189" s="39" t="s">
        <v>53</v>
      </c>
      <c r="G4189" s="39" t="s">
        <v>275</v>
      </c>
      <c r="H4189" s="39" t="s">
        <v>3250</v>
      </c>
      <c r="I4189" s="39" t="s">
        <v>99</v>
      </c>
      <c r="J4189" s="44">
        <v>-28</v>
      </c>
      <c r="K4189" s="39" t="s">
        <v>100</v>
      </c>
      <c r="L4189" s="39" t="s">
        <v>58</v>
      </c>
      <c r="M4189" s="39" t="str">
        <f>+VLOOKUP(C4189/1,Map!A:B,2,FALSE)</f>
        <v>Other Revenue - Application/Initiation Fee</v>
      </c>
      <c r="N4189" s="39" t="str">
        <f>+VLOOKUP(L4189/1,Map!E:G,3,FALSE)</f>
        <v>KY-CORPORATE</v>
      </c>
    </row>
    <row r="4190" spans="1:14" hidden="1">
      <c r="A4190" s="39" t="s">
        <v>95</v>
      </c>
      <c r="B4190" s="39" t="s">
        <v>96</v>
      </c>
      <c r="C4190" s="39" t="s">
        <v>76</v>
      </c>
      <c r="D4190" s="43">
        <v>43064</v>
      </c>
      <c r="E4190" s="39" t="s">
        <v>34</v>
      </c>
      <c r="F4190" s="39" t="s">
        <v>53</v>
      </c>
      <c r="G4190" s="39" t="s">
        <v>275</v>
      </c>
      <c r="H4190" s="39" t="s">
        <v>3251</v>
      </c>
      <c r="I4190" s="39" t="s">
        <v>99</v>
      </c>
      <c r="J4190" s="44">
        <v>-308</v>
      </c>
      <c r="K4190" s="39" t="s">
        <v>100</v>
      </c>
      <c r="L4190" s="39" t="s">
        <v>60</v>
      </c>
      <c r="M4190" s="39" t="str">
        <f>+VLOOKUP(C4190/1,Map!A:B,2,FALSE)</f>
        <v>Other Revenue - Application/Initiation Fee</v>
      </c>
      <c r="N4190" s="39" t="str">
        <f>+VLOOKUP(L4190/1,Map!E:G,3,FALSE)</f>
        <v>KY-CENTRAL</v>
      </c>
    </row>
    <row r="4191" spans="1:14" hidden="1">
      <c r="A4191" s="39" t="s">
        <v>95</v>
      </c>
      <c r="B4191" s="39" t="s">
        <v>96</v>
      </c>
      <c r="C4191" s="39" t="s">
        <v>76</v>
      </c>
      <c r="D4191" s="43">
        <v>43065</v>
      </c>
      <c r="E4191" s="39" t="s">
        <v>34</v>
      </c>
      <c r="F4191" s="39" t="s">
        <v>53</v>
      </c>
      <c r="G4191" s="39" t="s">
        <v>275</v>
      </c>
      <c r="H4191" s="39" t="s">
        <v>3252</v>
      </c>
      <c r="I4191" s="39" t="s">
        <v>99</v>
      </c>
      <c r="J4191" s="44">
        <v>-112</v>
      </c>
      <c r="K4191" s="39" t="s">
        <v>100</v>
      </c>
      <c r="L4191" s="39" t="s">
        <v>60</v>
      </c>
      <c r="M4191" s="39" t="str">
        <f>+VLOOKUP(C4191/1,Map!A:B,2,FALSE)</f>
        <v>Other Revenue - Application/Initiation Fee</v>
      </c>
      <c r="N4191" s="39" t="str">
        <f>+VLOOKUP(L4191/1,Map!E:G,3,FALSE)</f>
        <v>KY-CENTRAL</v>
      </c>
    </row>
    <row r="4192" spans="1:14" hidden="1">
      <c r="A4192" s="39" t="s">
        <v>95</v>
      </c>
      <c r="B4192" s="39" t="s">
        <v>96</v>
      </c>
      <c r="C4192" s="39" t="s">
        <v>76</v>
      </c>
      <c r="D4192" s="43">
        <v>43066</v>
      </c>
      <c r="E4192" s="39" t="s">
        <v>34</v>
      </c>
      <c r="F4192" s="39" t="s">
        <v>53</v>
      </c>
      <c r="G4192" s="39" t="s">
        <v>275</v>
      </c>
      <c r="H4192" s="39" t="s">
        <v>3253</v>
      </c>
      <c r="I4192" s="39" t="s">
        <v>244</v>
      </c>
      <c r="J4192" s="44">
        <v>28</v>
      </c>
      <c r="K4192" s="39" t="s">
        <v>100</v>
      </c>
      <c r="L4192" s="39" t="s">
        <v>60</v>
      </c>
      <c r="M4192" s="39" t="str">
        <f>+VLOOKUP(C4192/1,Map!A:B,2,FALSE)</f>
        <v>Other Revenue - Application/Initiation Fee</v>
      </c>
      <c r="N4192" s="39" t="str">
        <f>+VLOOKUP(L4192/1,Map!E:G,3,FALSE)</f>
        <v>KY-CENTRAL</v>
      </c>
    </row>
    <row r="4193" spans="1:14" hidden="1">
      <c r="A4193" s="39" t="s">
        <v>95</v>
      </c>
      <c r="B4193" s="39" t="s">
        <v>96</v>
      </c>
      <c r="C4193" s="39" t="s">
        <v>76</v>
      </c>
      <c r="D4193" s="43">
        <v>43063</v>
      </c>
      <c r="E4193" s="39" t="s">
        <v>34</v>
      </c>
      <c r="F4193" s="39" t="s">
        <v>53</v>
      </c>
      <c r="G4193" s="39" t="s">
        <v>275</v>
      </c>
      <c r="H4193" s="39" t="s">
        <v>3254</v>
      </c>
      <c r="I4193" s="39" t="s">
        <v>99</v>
      </c>
      <c r="J4193" s="44">
        <v>-56</v>
      </c>
      <c r="K4193" s="39" t="s">
        <v>100</v>
      </c>
      <c r="L4193" s="39" t="s">
        <v>60</v>
      </c>
      <c r="M4193" s="39" t="str">
        <f>+VLOOKUP(C4193/1,Map!A:B,2,FALSE)</f>
        <v>Other Revenue - Application/Initiation Fee</v>
      </c>
      <c r="N4193" s="39" t="str">
        <f>+VLOOKUP(L4193/1,Map!E:G,3,FALSE)</f>
        <v>KY-CENTRAL</v>
      </c>
    </row>
    <row r="4194" spans="1:14" hidden="1">
      <c r="A4194" s="39" t="s">
        <v>95</v>
      </c>
      <c r="B4194" s="39" t="s">
        <v>96</v>
      </c>
      <c r="C4194" s="39" t="s">
        <v>76</v>
      </c>
      <c r="D4194" s="43">
        <v>43067</v>
      </c>
      <c r="E4194" s="39" t="s">
        <v>34</v>
      </c>
      <c r="F4194" s="39" t="s">
        <v>53</v>
      </c>
      <c r="G4194" s="39" t="s">
        <v>275</v>
      </c>
      <c r="H4194" s="39" t="s">
        <v>3255</v>
      </c>
      <c r="I4194" s="39" t="s">
        <v>99</v>
      </c>
      <c r="J4194" s="44">
        <v>-56</v>
      </c>
      <c r="K4194" s="39" t="s">
        <v>100</v>
      </c>
      <c r="L4194" s="39" t="s">
        <v>60</v>
      </c>
      <c r="M4194" s="39" t="str">
        <f>+VLOOKUP(C4194/1,Map!A:B,2,FALSE)</f>
        <v>Other Revenue - Application/Initiation Fee</v>
      </c>
      <c r="N4194" s="39" t="str">
        <f>+VLOOKUP(L4194/1,Map!E:G,3,FALSE)</f>
        <v>KY-CENTRAL</v>
      </c>
    </row>
    <row r="4195" spans="1:14" hidden="1">
      <c r="A4195" s="39" t="s">
        <v>95</v>
      </c>
      <c r="B4195" s="39" t="s">
        <v>96</v>
      </c>
      <c r="C4195" s="39" t="s">
        <v>76</v>
      </c>
      <c r="D4195" s="43">
        <v>43067</v>
      </c>
      <c r="E4195" s="39" t="s">
        <v>34</v>
      </c>
      <c r="F4195" s="39" t="s">
        <v>53</v>
      </c>
      <c r="G4195" s="39" t="s">
        <v>275</v>
      </c>
      <c r="H4195" s="39" t="s">
        <v>3255</v>
      </c>
      <c r="I4195" s="39" t="s">
        <v>99</v>
      </c>
      <c r="J4195" s="44">
        <v>-56</v>
      </c>
      <c r="K4195" s="39" t="s">
        <v>100</v>
      </c>
      <c r="L4195" s="39" t="s">
        <v>58</v>
      </c>
      <c r="M4195" s="39" t="str">
        <f>+VLOOKUP(C4195/1,Map!A:B,2,FALSE)</f>
        <v>Other Revenue - Application/Initiation Fee</v>
      </c>
      <c r="N4195" s="39" t="str">
        <f>+VLOOKUP(L4195/1,Map!E:G,3,FALSE)</f>
        <v>KY-CORPORATE</v>
      </c>
    </row>
    <row r="4196" spans="1:14" hidden="1">
      <c r="A4196" s="39" t="s">
        <v>95</v>
      </c>
      <c r="B4196" s="39" t="s">
        <v>96</v>
      </c>
      <c r="C4196" s="39" t="s">
        <v>76</v>
      </c>
      <c r="D4196" s="43">
        <v>43067</v>
      </c>
      <c r="E4196" s="39" t="s">
        <v>34</v>
      </c>
      <c r="F4196" s="39" t="s">
        <v>53</v>
      </c>
      <c r="G4196" s="39" t="s">
        <v>275</v>
      </c>
      <c r="H4196" s="39" t="s">
        <v>3255</v>
      </c>
      <c r="I4196" s="39" t="s">
        <v>99</v>
      </c>
      <c r="J4196" s="44">
        <v>-1860.36</v>
      </c>
      <c r="K4196" s="39" t="s">
        <v>100</v>
      </c>
      <c r="L4196" s="39" t="s">
        <v>60</v>
      </c>
      <c r="M4196" s="39" t="str">
        <f>+VLOOKUP(C4196/1,Map!A:B,2,FALSE)</f>
        <v>Other Revenue - Application/Initiation Fee</v>
      </c>
      <c r="N4196" s="39" t="str">
        <f>+VLOOKUP(L4196/1,Map!E:G,3,FALSE)</f>
        <v>KY-CENTRAL</v>
      </c>
    </row>
    <row r="4197" spans="1:14" hidden="1">
      <c r="A4197" s="39" t="s">
        <v>95</v>
      </c>
      <c r="B4197" s="39" t="s">
        <v>96</v>
      </c>
      <c r="C4197" s="39" t="s">
        <v>76</v>
      </c>
      <c r="D4197" s="43">
        <v>43067</v>
      </c>
      <c r="E4197" s="39" t="s">
        <v>34</v>
      </c>
      <c r="F4197" s="39" t="s">
        <v>53</v>
      </c>
      <c r="G4197" s="39" t="s">
        <v>275</v>
      </c>
      <c r="H4197" s="39" t="s">
        <v>3255</v>
      </c>
      <c r="I4197" s="39" t="s">
        <v>99</v>
      </c>
      <c r="J4197" s="44">
        <v>-112</v>
      </c>
      <c r="K4197" s="39" t="s">
        <v>100</v>
      </c>
      <c r="L4197" s="39" t="s">
        <v>60</v>
      </c>
      <c r="M4197" s="39" t="str">
        <f>+VLOOKUP(C4197/1,Map!A:B,2,FALSE)</f>
        <v>Other Revenue - Application/Initiation Fee</v>
      </c>
      <c r="N4197" s="39" t="str">
        <f>+VLOOKUP(L4197/1,Map!E:G,3,FALSE)</f>
        <v>KY-CENTRAL</v>
      </c>
    </row>
    <row r="4198" spans="1:14" hidden="1">
      <c r="A4198" s="39" t="s">
        <v>95</v>
      </c>
      <c r="B4198" s="39" t="s">
        <v>96</v>
      </c>
      <c r="C4198" s="39" t="s">
        <v>76</v>
      </c>
      <c r="D4198" s="43">
        <v>43067</v>
      </c>
      <c r="E4198" s="39" t="s">
        <v>34</v>
      </c>
      <c r="F4198" s="39" t="s">
        <v>53</v>
      </c>
      <c r="G4198" s="39" t="s">
        <v>275</v>
      </c>
      <c r="H4198" s="39" t="s">
        <v>3255</v>
      </c>
      <c r="I4198" s="39" t="s">
        <v>99</v>
      </c>
      <c r="J4198" s="44">
        <v>-28</v>
      </c>
      <c r="K4198" s="39" t="s">
        <v>100</v>
      </c>
      <c r="L4198" s="39" t="s">
        <v>68</v>
      </c>
      <c r="M4198" s="39" t="str">
        <f>+VLOOKUP(C4198/1,Map!A:B,2,FALSE)</f>
        <v>Other Revenue - Application/Initiation Fee</v>
      </c>
      <c r="N4198" s="39" t="str">
        <f>+VLOOKUP(L4198/1,Map!E:G,3,FALSE)</f>
        <v>KY - RIDGEWOOD WW</v>
      </c>
    </row>
    <row r="4199" spans="1:14" hidden="1">
      <c r="A4199" s="39" t="s">
        <v>95</v>
      </c>
      <c r="B4199" s="39" t="s">
        <v>96</v>
      </c>
      <c r="C4199" s="39" t="s">
        <v>76</v>
      </c>
      <c r="D4199" s="43">
        <v>43067</v>
      </c>
      <c r="E4199" s="39" t="s">
        <v>34</v>
      </c>
      <c r="F4199" s="39" t="s">
        <v>53</v>
      </c>
      <c r="G4199" s="39" t="s">
        <v>275</v>
      </c>
      <c r="H4199" s="39" t="s">
        <v>3255</v>
      </c>
      <c r="I4199" s="39" t="s">
        <v>99</v>
      </c>
      <c r="J4199" s="44">
        <v>-56</v>
      </c>
      <c r="K4199" s="39" t="s">
        <v>100</v>
      </c>
      <c r="L4199" s="39" t="s">
        <v>64</v>
      </c>
      <c r="M4199" s="39" t="str">
        <f>+VLOOKUP(C4199/1,Map!A:B,2,FALSE)</f>
        <v>Other Revenue - Application/Initiation Fee</v>
      </c>
      <c r="N4199" s="39" t="str">
        <f>+VLOOKUP(L4199/1,Map!E:G,3,FALSE)</f>
        <v>KY-NORTH</v>
      </c>
    </row>
    <row r="4200" spans="1:14" hidden="1">
      <c r="A4200" s="39" t="s">
        <v>95</v>
      </c>
      <c r="B4200" s="39" t="s">
        <v>96</v>
      </c>
      <c r="C4200" s="39" t="s">
        <v>76</v>
      </c>
      <c r="D4200" s="43">
        <v>43066</v>
      </c>
      <c r="E4200" s="39" t="s">
        <v>34</v>
      </c>
      <c r="F4200" s="39" t="s">
        <v>53</v>
      </c>
      <c r="G4200" s="39" t="s">
        <v>275</v>
      </c>
      <c r="H4200" s="39" t="s">
        <v>700</v>
      </c>
      <c r="I4200" s="39" t="s">
        <v>244</v>
      </c>
      <c r="J4200" s="44">
        <v>28</v>
      </c>
      <c r="K4200" s="39" t="s">
        <v>100</v>
      </c>
      <c r="L4200" s="39" t="s">
        <v>60</v>
      </c>
      <c r="M4200" s="39" t="str">
        <f>+VLOOKUP(C4200/1,Map!A:B,2,FALSE)</f>
        <v>Other Revenue - Application/Initiation Fee</v>
      </c>
      <c r="N4200" s="39" t="str">
        <f>+VLOOKUP(L4200/1,Map!E:G,3,FALSE)</f>
        <v>KY-CENTRAL</v>
      </c>
    </row>
    <row r="4201" spans="1:14" hidden="1">
      <c r="A4201" s="39" t="s">
        <v>95</v>
      </c>
      <c r="B4201" s="39" t="s">
        <v>96</v>
      </c>
      <c r="C4201" s="39" t="s">
        <v>76</v>
      </c>
      <c r="D4201" s="43">
        <v>43066</v>
      </c>
      <c r="E4201" s="39" t="s">
        <v>34</v>
      </c>
      <c r="F4201" s="39" t="s">
        <v>53</v>
      </c>
      <c r="G4201" s="39" t="s">
        <v>275</v>
      </c>
      <c r="H4201" s="39" t="s">
        <v>700</v>
      </c>
      <c r="I4201" s="39" t="s">
        <v>244</v>
      </c>
      <c r="J4201" s="44">
        <v>28</v>
      </c>
      <c r="K4201" s="39" t="s">
        <v>100</v>
      </c>
      <c r="L4201" s="39" t="s">
        <v>60</v>
      </c>
      <c r="M4201" s="39" t="str">
        <f>+VLOOKUP(C4201/1,Map!A:B,2,FALSE)</f>
        <v>Other Revenue - Application/Initiation Fee</v>
      </c>
      <c r="N4201" s="39" t="str">
        <f>+VLOOKUP(L4201/1,Map!E:G,3,FALSE)</f>
        <v>KY-CENTRAL</v>
      </c>
    </row>
    <row r="4202" spans="1:14" hidden="1">
      <c r="A4202" s="39" t="s">
        <v>95</v>
      </c>
      <c r="B4202" s="39" t="s">
        <v>96</v>
      </c>
      <c r="C4202" s="39" t="s">
        <v>76</v>
      </c>
      <c r="D4202" s="43">
        <v>43067</v>
      </c>
      <c r="E4202" s="39" t="s">
        <v>34</v>
      </c>
      <c r="F4202" s="39" t="s">
        <v>53</v>
      </c>
      <c r="G4202" s="39" t="s">
        <v>275</v>
      </c>
      <c r="H4202" s="39" t="s">
        <v>706</v>
      </c>
      <c r="I4202" s="39" t="s">
        <v>244</v>
      </c>
      <c r="J4202" s="44">
        <v>28</v>
      </c>
      <c r="K4202" s="39" t="s">
        <v>100</v>
      </c>
      <c r="L4202" s="39" t="s">
        <v>60</v>
      </c>
      <c r="M4202" s="39" t="str">
        <f>+VLOOKUP(C4202/1,Map!A:B,2,FALSE)</f>
        <v>Other Revenue - Application/Initiation Fee</v>
      </c>
      <c r="N4202" s="39" t="str">
        <f>+VLOOKUP(L4202/1,Map!E:G,3,FALSE)</f>
        <v>KY-CENTRAL</v>
      </c>
    </row>
    <row r="4203" spans="1:14" hidden="1">
      <c r="A4203" s="39" t="s">
        <v>95</v>
      </c>
      <c r="B4203" s="39" t="s">
        <v>96</v>
      </c>
      <c r="C4203" s="39" t="s">
        <v>76</v>
      </c>
      <c r="D4203" s="43">
        <v>43066</v>
      </c>
      <c r="E4203" s="39" t="s">
        <v>34</v>
      </c>
      <c r="F4203" s="39" t="s">
        <v>53</v>
      </c>
      <c r="G4203" s="39" t="s">
        <v>275</v>
      </c>
      <c r="H4203" s="39" t="s">
        <v>3256</v>
      </c>
      <c r="I4203" s="39" t="s">
        <v>99</v>
      </c>
      <c r="J4203" s="44">
        <v>-56</v>
      </c>
      <c r="K4203" s="39" t="s">
        <v>100</v>
      </c>
      <c r="L4203" s="39" t="s">
        <v>58</v>
      </c>
      <c r="M4203" s="39" t="str">
        <f>+VLOOKUP(C4203/1,Map!A:B,2,FALSE)</f>
        <v>Other Revenue - Application/Initiation Fee</v>
      </c>
      <c r="N4203" s="39" t="str">
        <f>+VLOOKUP(L4203/1,Map!E:G,3,FALSE)</f>
        <v>KY-CORPORATE</v>
      </c>
    </row>
    <row r="4204" spans="1:14" hidden="1">
      <c r="A4204" s="39" t="s">
        <v>95</v>
      </c>
      <c r="B4204" s="39" t="s">
        <v>96</v>
      </c>
      <c r="C4204" s="39" t="s">
        <v>76</v>
      </c>
      <c r="D4204" s="43">
        <v>43066</v>
      </c>
      <c r="E4204" s="39" t="s">
        <v>34</v>
      </c>
      <c r="F4204" s="39" t="s">
        <v>53</v>
      </c>
      <c r="G4204" s="39" t="s">
        <v>275</v>
      </c>
      <c r="H4204" s="39" t="s">
        <v>3256</v>
      </c>
      <c r="I4204" s="39" t="s">
        <v>99</v>
      </c>
      <c r="J4204" s="44">
        <v>-56</v>
      </c>
      <c r="K4204" s="39" t="s">
        <v>100</v>
      </c>
      <c r="L4204" s="39" t="s">
        <v>60</v>
      </c>
      <c r="M4204" s="39" t="str">
        <f>+VLOOKUP(C4204/1,Map!A:B,2,FALSE)</f>
        <v>Other Revenue - Application/Initiation Fee</v>
      </c>
      <c r="N4204" s="39" t="str">
        <f>+VLOOKUP(L4204/1,Map!E:G,3,FALSE)</f>
        <v>KY-CENTRAL</v>
      </c>
    </row>
    <row r="4205" spans="1:14" hidden="1">
      <c r="A4205" s="39" t="s">
        <v>95</v>
      </c>
      <c r="B4205" s="39" t="s">
        <v>96</v>
      </c>
      <c r="C4205" s="39" t="s">
        <v>76</v>
      </c>
      <c r="D4205" s="43">
        <v>43066</v>
      </c>
      <c r="E4205" s="39" t="s">
        <v>34</v>
      </c>
      <c r="F4205" s="39" t="s">
        <v>53</v>
      </c>
      <c r="G4205" s="39" t="s">
        <v>275</v>
      </c>
      <c r="H4205" s="39" t="s">
        <v>3256</v>
      </c>
      <c r="I4205" s="39" t="s">
        <v>99</v>
      </c>
      <c r="J4205" s="44">
        <v>-28</v>
      </c>
      <c r="K4205" s="39" t="s">
        <v>100</v>
      </c>
      <c r="L4205" s="39" t="s">
        <v>60</v>
      </c>
      <c r="M4205" s="39" t="str">
        <f>+VLOOKUP(C4205/1,Map!A:B,2,FALSE)</f>
        <v>Other Revenue - Application/Initiation Fee</v>
      </c>
      <c r="N4205" s="39" t="str">
        <f>+VLOOKUP(L4205/1,Map!E:G,3,FALSE)</f>
        <v>KY-CENTRAL</v>
      </c>
    </row>
    <row r="4206" spans="1:14" hidden="1">
      <c r="A4206" s="39" t="s">
        <v>95</v>
      </c>
      <c r="B4206" s="39" t="s">
        <v>96</v>
      </c>
      <c r="C4206" s="39" t="s">
        <v>76</v>
      </c>
      <c r="D4206" s="43">
        <v>43066</v>
      </c>
      <c r="E4206" s="39" t="s">
        <v>34</v>
      </c>
      <c r="F4206" s="39" t="s">
        <v>53</v>
      </c>
      <c r="G4206" s="39" t="s">
        <v>275</v>
      </c>
      <c r="H4206" s="39" t="s">
        <v>3256</v>
      </c>
      <c r="I4206" s="39" t="s">
        <v>99</v>
      </c>
      <c r="J4206" s="44">
        <v>-3108</v>
      </c>
      <c r="K4206" s="39" t="s">
        <v>100</v>
      </c>
      <c r="L4206" s="39" t="s">
        <v>60</v>
      </c>
      <c r="M4206" s="39" t="str">
        <f>+VLOOKUP(C4206/1,Map!A:B,2,FALSE)</f>
        <v>Other Revenue - Application/Initiation Fee</v>
      </c>
      <c r="N4206" s="39" t="str">
        <f>+VLOOKUP(L4206/1,Map!E:G,3,FALSE)</f>
        <v>KY-CENTRAL</v>
      </c>
    </row>
    <row r="4207" spans="1:14" hidden="1">
      <c r="A4207" s="39" t="s">
        <v>95</v>
      </c>
      <c r="B4207" s="39" t="s">
        <v>96</v>
      </c>
      <c r="C4207" s="39" t="s">
        <v>76</v>
      </c>
      <c r="D4207" s="43">
        <v>43068</v>
      </c>
      <c r="E4207" s="39" t="s">
        <v>34</v>
      </c>
      <c r="F4207" s="39" t="s">
        <v>53</v>
      </c>
      <c r="G4207" s="39" t="s">
        <v>275</v>
      </c>
      <c r="H4207" s="39" t="s">
        <v>716</v>
      </c>
      <c r="I4207" s="39" t="s">
        <v>244</v>
      </c>
      <c r="J4207" s="44">
        <v>28</v>
      </c>
      <c r="K4207" s="39" t="s">
        <v>100</v>
      </c>
      <c r="L4207" s="39" t="s">
        <v>60</v>
      </c>
      <c r="M4207" s="39" t="str">
        <f>+VLOOKUP(C4207/1,Map!A:B,2,FALSE)</f>
        <v>Other Revenue - Application/Initiation Fee</v>
      </c>
      <c r="N4207" s="39" t="str">
        <f>+VLOOKUP(L4207/1,Map!E:G,3,FALSE)</f>
        <v>KY-CENTRAL</v>
      </c>
    </row>
    <row r="4208" spans="1:14" hidden="1">
      <c r="A4208" s="39" t="s">
        <v>95</v>
      </c>
      <c r="B4208" s="39" t="s">
        <v>96</v>
      </c>
      <c r="C4208" s="39" t="s">
        <v>76</v>
      </c>
      <c r="D4208" s="43">
        <v>43068</v>
      </c>
      <c r="E4208" s="39" t="s">
        <v>34</v>
      </c>
      <c r="F4208" s="39" t="s">
        <v>53</v>
      </c>
      <c r="G4208" s="39" t="s">
        <v>275</v>
      </c>
      <c r="H4208" s="39" t="s">
        <v>716</v>
      </c>
      <c r="I4208" s="39" t="s">
        <v>244</v>
      </c>
      <c r="J4208" s="44">
        <v>52</v>
      </c>
      <c r="K4208" s="39" t="s">
        <v>100</v>
      </c>
      <c r="L4208" s="39" t="s">
        <v>58</v>
      </c>
      <c r="M4208" s="39" t="str">
        <f>+VLOOKUP(C4208/1,Map!A:B,2,FALSE)</f>
        <v>Other Revenue - Application/Initiation Fee</v>
      </c>
      <c r="N4208" s="39" t="str">
        <f>+VLOOKUP(L4208/1,Map!E:G,3,FALSE)</f>
        <v>KY-CORPORATE</v>
      </c>
    </row>
    <row r="4209" spans="1:14" hidden="1">
      <c r="A4209" s="39" t="s">
        <v>95</v>
      </c>
      <c r="B4209" s="39" t="s">
        <v>96</v>
      </c>
      <c r="C4209" s="39" t="s">
        <v>76</v>
      </c>
      <c r="D4209" s="43">
        <v>43068</v>
      </c>
      <c r="E4209" s="39" t="s">
        <v>34</v>
      </c>
      <c r="F4209" s="39" t="s">
        <v>53</v>
      </c>
      <c r="G4209" s="39" t="s">
        <v>275</v>
      </c>
      <c r="H4209" s="39" t="s">
        <v>3257</v>
      </c>
      <c r="I4209" s="39" t="s">
        <v>99</v>
      </c>
      <c r="J4209" s="44">
        <v>-2464</v>
      </c>
      <c r="K4209" s="39" t="s">
        <v>100</v>
      </c>
      <c r="L4209" s="39" t="s">
        <v>60</v>
      </c>
      <c r="M4209" s="39" t="str">
        <f>+VLOOKUP(C4209/1,Map!A:B,2,FALSE)</f>
        <v>Other Revenue - Application/Initiation Fee</v>
      </c>
      <c r="N4209" s="39" t="str">
        <f>+VLOOKUP(L4209/1,Map!E:G,3,FALSE)</f>
        <v>KY-CENTRAL</v>
      </c>
    </row>
    <row r="4210" spans="1:14" hidden="1">
      <c r="A4210" s="39" t="s">
        <v>95</v>
      </c>
      <c r="B4210" s="39" t="s">
        <v>96</v>
      </c>
      <c r="C4210" s="39" t="s">
        <v>76</v>
      </c>
      <c r="D4210" s="43">
        <v>43068</v>
      </c>
      <c r="E4210" s="39" t="s">
        <v>34</v>
      </c>
      <c r="F4210" s="39" t="s">
        <v>53</v>
      </c>
      <c r="G4210" s="39" t="s">
        <v>275</v>
      </c>
      <c r="H4210" s="39" t="s">
        <v>3257</v>
      </c>
      <c r="I4210" s="39" t="s">
        <v>99</v>
      </c>
      <c r="J4210" s="44">
        <v>-28</v>
      </c>
      <c r="K4210" s="39" t="s">
        <v>100</v>
      </c>
      <c r="L4210" s="39" t="s">
        <v>58</v>
      </c>
      <c r="M4210" s="39" t="str">
        <f>+VLOOKUP(C4210/1,Map!A:B,2,FALSE)</f>
        <v>Other Revenue - Application/Initiation Fee</v>
      </c>
      <c r="N4210" s="39" t="str">
        <f>+VLOOKUP(L4210/1,Map!E:G,3,FALSE)</f>
        <v>KY-CORPORATE</v>
      </c>
    </row>
    <row r="4211" spans="1:14" hidden="1">
      <c r="A4211" s="39" t="s">
        <v>95</v>
      </c>
      <c r="B4211" s="39" t="s">
        <v>96</v>
      </c>
      <c r="C4211" s="39" t="s">
        <v>76</v>
      </c>
      <c r="D4211" s="43">
        <v>43068</v>
      </c>
      <c r="E4211" s="39" t="s">
        <v>34</v>
      </c>
      <c r="F4211" s="39" t="s">
        <v>53</v>
      </c>
      <c r="G4211" s="39" t="s">
        <v>275</v>
      </c>
      <c r="H4211" s="39" t="s">
        <v>3257</v>
      </c>
      <c r="I4211" s="39" t="s">
        <v>99</v>
      </c>
      <c r="J4211" s="44">
        <v>-56</v>
      </c>
      <c r="K4211" s="39" t="s">
        <v>100</v>
      </c>
      <c r="L4211" s="39" t="s">
        <v>64</v>
      </c>
      <c r="M4211" s="39" t="str">
        <f>+VLOOKUP(C4211/1,Map!A:B,2,FALSE)</f>
        <v>Other Revenue - Application/Initiation Fee</v>
      </c>
      <c r="N4211" s="39" t="str">
        <f>+VLOOKUP(L4211/1,Map!E:G,3,FALSE)</f>
        <v>KY-NORTH</v>
      </c>
    </row>
    <row r="4212" spans="1:14" hidden="1">
      <c r="A4212" s="39" t="s">
        <v>95</v>
      </c>
      <c r="B4212" s="39" t="s">
        <v>96</v>
      </c>
      <c r="C4212" s="39" t="s">
        <v>76</v>
      </c>
      <c r="D4212" s="43">
        <v>43068</v>
      </c>
      <c r="E4212" s="39" t="s">
        <v>34</v>
      </c>
      <c r="F4212" s="39" t="s">
        <v>53</v>
      </c>
      <c r="G4212" s="39" t="s">
        <v>275</v>
      </c>
      <c r="H4212" s="39" t="s">
        <v>3258</v>
      </c>
      <c r="I4212" s="39" t="s">
        <v>244</v>
      </c>
      <c r="J4212" s="44">
        <v>28</v>
      </c>
      <c r="K4212" s="39" t="s">
        <v>100</v>
      </c>
      <c r="L4212" s="39" t="s">
        <v>60</v>
      </c>
      <c r="M4212" s="39" t="str">
        <f>+VLOOKUP(C4212/1,Map!A:B,2,FALSE)</f>
        <v>Other Revenue - Application/Initiation Fee</v>
      </c>
      <c r="N4212" s="39" t="str">
        <f>+VLOOKUP(L4212/1,Map!E:G,3,FALSE)</f>
        <v>KY-CENTRAL</v>
      </c>
    </row>
    <row r="4213" spans="1:14" hidden="1">
      <c r="A4213" s="39" t="s">
        <v>95</v>
      </c>
      <c r="B4213" s="39" t="s">
        <v>96</v>
      </c>
      <c r="C4213" s="39" t="s">
        <v>76</v>
      </c>
      <c r="D4213" s="43">
        <v>43069</v>
      </c>
      <c r="E4213" s="39" t="s">
        <v>34</v>
      </c>
      <c r="F4213" s="39" t="s">
        <v>53</v>
      </c>
      <c r="G4213" s="39" t="s">
        <v>275</v>
      </c>
      <c r="H4213" s="39" t="s">
        <v>726</v>
      </c>
      <c r="I4213" s="39" t="s">
        <v>244</v>
      </c>
      <c r="J4213" s="44">
        <v>28</v>
      </c>
      <c r="K4213" s="39" t="s">
        <v>100</v>
      </c>
      <c r="L4213" s="39" t="s">
        <v>60</v>
      </c>
      <c r="M4213" s="39" t="str">
        <f>+VLOOKUP(C4213/1,Map!A:B,2,FALSE)</f>
        <v>Other Revenue - Application/Initiation Fee</v>
      </c>
      <c r="N4213" s="39" t="str">
        <f>+VLOOKUP(L4213/1,Map!E:G,3,FALSE)</f>
        <v>KY-CENTRAL</v>
      </c>
    </row>
    <row r="4214" spans="1:14" hidden="1">
      <c r="A4214" s="39" t="s">
        <v>95</v>
      </c>
      <c r="B4214" s="39" t="s">
        <v>96</v>
      </c>
      <c r="C4214" s="39" t="s">
        <v>76</v>
      </c>
      <c r="D4214" s="43">
        <v>43069</v>
      </c>
      <c r="E4214" s="39" t="s">
        <v>34</v>
      </c>
      <c r="F4214" s="39" t="s">
        <v>53</v>
      </c>
      <c r="G4214" s="39" t="s">
        <v>275</v>
      </c>
      <c r="H4214" s="39" t="s">
        <v>3259</v>
      </c>
      <c r="I4214" s="39" t="s">
        <v>99</v>
      </c>
      <c r="J4214" s="44">
        <v>-1988</v>
      </c>
      <c r="K4214" s="39" t="s">
        <v>100</v>
      </c>
      <c r="L4214" s="39" t="s">
        <v>60</v>
      </c>
      <c r="M4214" s="39" t="str">
        <f>+VLOOKUP(C4214/1,Map!A:B,2,FALSE)</f>
        <v>Other Revenue - Application/Initiation Fee</v>
      </c>
      <c r="N4214" s="39" t="str">
        <f>+VLOOKUP(L4214/1,Map!E:G,3,FALSE)</f>
        <v>KY-CENTRAL</v>
      </c>
    </row>
    <row r="4215" spans="1:14" hidden="1">
      <c r="A4215" s="39" t="s">
        <v>95</v>
      </c>
      <c r="B4215" s="39" t="s">
        <v>96</v>
      </c>
      <c r="C4215" s="39" t="s">
        <v>76</v>
      </c>
      <c r="D4215" s="43">
        <v>43069</v>
      </c>
      <c r="E4215" s="39" t="s">
        <v>34</v>
      </c>
      <c r="F4215" s="39" t="s">
        <v>53</v>
      </c>
      <c r="G4215" s="39" t="s">
        <v>275</v>
      </c>
      <c r="H4215" s="39" t="s">
        <v>3259</v>
      </c>
      <c r="I4215" s="39" t="s">
        <v>99</v>
      </c>
      <c r="J4215" s="44">
        <v>-28</v>
      </c>
      <c r="K4215" s="39" t="s">
        <v>100</v>
      </c>
      <c r="L4215" s="39" t="s">
        <v>60</v>
      </c>
      <c r="M4215" s="39" t="str">
        <f>+VLOOKUP(C4215/1,Map!A:B,2,FALSE)</f>
        <v>Other Revenue - Application/Initiation Fee</v>
      </c>
      <c r="N4215" s="39" t="str">
        <f>+VLOOKUP(L4215/1,Map!E:G,3,FALSE)</f>
        <v>KY-CENTRAL</v>
      </c>
    </row>
    <row r="4216" spans="1:14" hidden="1">
      <c r="A4216" s="39" t="s">
        <v>95</v>
      </c>
      <c r="B4216" s="39" t="s">
        <v>96</v>
      </c>
      <c r="C4216" s="39" t="s">
        <v>76</v>
      </c>
      <c r="D4216" s="43">
        <v>43069</v>
      </c>
      <c r="E4216" s="39" t="s">
        <v>34</v>
      </c>
      <c r="F4216" s="39" t="s">
        <v>53</v>
      </c>
      <c r="G4216" s="39" t="s">
        <v>275</v>
      </c>
      <c r="H4216" s="39" t="s">
        <v>3259</v>
      </c>
      <c r="I4216" s="39" t="s">
        <v>99</v>
      </c>
      <c r="J4216" s="44">
        <v>-56</v>
      </c>
      <c r="K4216" s="39" t="s">
        <v>100</v>
      </c>
      <c r="L4216" s="39" t="s">
        <v>58</v>
      </c>
      <c r="M4216" s="39" t="str">
        <f>+VLOOKUP(C4216/1,Map!A:B,2,FALSE)</f>
        <v>Other Revenue - Application/Initiation Fee</v>
      </c>
      <c r="N4216" s="39" t="str">
        <f>+VLOOKUP(L4216/1,Map!E:G,3,FALSE)</f>
        <v>KY-CORPORATE</v>
      </c>
    </row>
    <row r="4217" spans="1:14" hidden="1">
      <c r="A4217" s="39" t="s">
        <v>95</v>
      </c>
      <c r="B4217" s="39" t="s">
        <v>96</v>
      </c>
      <c r="C4217" s="39" t="s">
        <v>76</v>
      </c>
      <c r="D4217" s="43">
        <v>43070</v>
      </c>
      <c r="E4217" s="39" t="s">
        <v>34</v>
      </c>
      <c r="F4217" s="39" t="s">
        <v>54</v>
      </c>
      <c r="G4217" s="39" t="s">
        <v>275</v>
      </c>
      <c r="H4217" s="39" t="s">
        <v>3260</v>
      </c>
      <c r="I4217" s="39" t="s">
        <v>99</v>
      </c>
      <c r="J4217" s="44">
        <v>-28</v>
      </c>
      <c r="K4217" s="39" t="s">
        <v>100</v>
      </c>
      <c r="L4217" s="39" t="s">
        <v>60</v>
      </c>
      <c r="M4217" s="39" t="str">
        <f>+VLOOKUP(C4217/1,Map!A:B,2,FALSE)</f>
        <v>Other Revenue - Application/Initiation Fee</v>
      </c>
      <c r="N4217" s="39" t="str">
        <f>+VLOOKUP(L4217/1,Map!E:G,3,FALSE)</f>
        <v>KY-CENTRAL</v>
      </c>
    </row>
    <row r="4218" spans="1:14" hidden="1">
      <c r="A4218" s="39" t="s">
        <v>95</v>
      </c>
      <c r="B4218" s="39" t="s">
        <v>96</v>
      </c>
      <c r="C4218" s="39" t="s">
        <v>76</v>
      </c>
      <c r="D4218" s="43">
        <v>43070</v>
      </c>
      <c r="E4218" s="39" t="s">
        <v>34</v>
      </c>
      <c r="F4218" s="39" t="s">
        <v>54</v>
      </c>
      <c r="G4218" s="39" t="s">
        <v>275</v>
      </c>
      <c r="H4218" s="39" t="s">
        <v>3260</v>
      </c>
      <c r="I4218" s="39" t="s">
        <v>99</v>
      </c>
      <c r="J4218" s="44">
        <v>-28</v>
      </c>
      <c r="K4218" s="39" t="s">
        <v>100</v>
      </c>
      <c r="L4218" s="39" t="s">
        <v>60</v>
      </c>
      <c r="M4218" s="39" t="str">
        <f>+VLOOKUP(C4218/1,Map!A:B,2,FALSE)</f>
        <v>Other Revenue - Application/Initiation Fee</v>
      </c>
      <c r="N4218" s="39" t="str">
        <f>+VLOOKUP(L4218/1,Map!E:G,3,FALSE)</f>
        <v>KY-CENTRAL</v>
      </c>
    </row>
    <row r="4219" spans="1:14" hidden="1">
      <c r="A4219" s="39" t="s">
        <v>95</v>
      </c>
      <c r="B4219" s="39" t="s">
        <v>96</v>
      </c>
      <c r="C4219" s="39" t="s">
        <v>76</v>
      </c>
      <c r="D4219" s="43">
        <v>43070</v>
      </c>
      <c r="E4219" s="39" t="s">
        <v>34</v>
      </c>
      <c r="F4219" s="39" t="s">
        <v>54</v>
      </c>
      <c r="G4219" s="39" t="s">
        <v>275</v>
      </c>
      <c r="H4219" s="39" t="s">
        <v>3260</v>
      </c>
      <c r="I4219" s="39" t="s">
        <v>99</v>
      </c>
      <c r="J4219" s="44">
        <v>-3892</v>
      </c>
      <c r="K4219" s="39" t="s">
        <v>100</v>
      </c>
      <c r="L4219" s="39" t="s">
        <v>60</v>
      </c>
      <c r="M4219" s="39" t="str">
        <f>+VLOOKUP(C4219/1,Map!A:B,2,FALSE)</f>
        <v>Other Revenue - Application/Initiation Fee</v>
      </c>
      <c r="N4219" s="39" t="str">
        <f>+VLOOKUP(L4219/1,Map!E:G,3,FALSE)</f>
        <v>KY-CENTRAL</v>
      </c>
    </row>
    <row r="4220" spans="1:14" hidden="1">
      <c r="A4220" s="39" t="s">
        <v>95</v>
      </c>
      <c r="B4220" s="39" t="s">
        <v>96</v>
      </c>
      <c r="C4220" s="39" t="s">
        <v>76</v>
      </c>
      <c r="D4220" s="43">
        <v>43070</v>
      </c>
      <c r="E4220" s="39" t="s">
        <v>34</v>
      </c>
      <c r="F4220" s="39" t="s">
        <v>54</v>
      </c>
      <c r="G4220" s="39" t="s">
        <v>275</v>
      </c>
      <c r="H4220" s="39" t="s">
        <v>3260</v>
      </c>
      <c r="I4220" s="39" t="s">
        <v>99</v>
      </c>
      <c r="J4220" s="44">
        <v>-56</v>
      </c>
      <c r="K4220" s="39" t="s">
        <v>100</v>
      </c>
      <c r="L4220" s="39" t="s">
        <v>58</v>
      </c>
      <c r="M4220" s="39" t="str">
        <f>+VLOOKUP(C4220/1,Map!A:B,2,FALSE)</f>
        <v>Other Revenue - Application/Initiation Fee</v>
      </c>
      <c r="N4220" s="39" t="str">
        <f>+VLOOKUP(L4220/1,Map!E:G,3,FALSE)</f>
        <v>KY-CORPORATE</v>
      </c>
    </row>
    <row r="4221" spans="1:14" hidden="1">
      <c r="A4221" s="39" t="s">
        <v>95</v>
      </c>
      <c r="B4221" s="39" t="s">
        <v>96</v>
      </c>
      <c r="C4221" s="39" t="s">
        <v>76</v>
      </c>
      <c r="D4221" s="43">
        <v>43070</v>
      </c>
      <c r="E4221" s="39" t="s">
        <v>34</v>
      </c>
      <c r="F4221" s="39" t="s">
        <v>54</v>
      </c>
      <c r="G4221" s="39" t="s">
        <v>275</v>
      </c>
      <c r="H4221" s="39" t="s">
        <v>734</v>
      </c>
      <c r="I4221" s="39" t="s">
        <v>244</v>
      </c>
      <c r="J4221" s="44">
        <v>28</v>
      </c>
      <c r="K4221" s="39" t="s">
        <v>100</v>
      </c>
      <c r="L4221" s="39" t="s">
        <v>60</v>
      </c>
      <c r="M4221" s="39" t="str">
        <f>+VLOOKUP(C4221/1,Map!A:B,2,FALSE)</f>
        <v>Other Revenue - Application/Initiation Fee</v>
      </c>
      <c r="N4221" s="39" t="str">
        <f>+VLOOKUP(L4221/1,Map!E:G,3,FALSE)</f>
        <v>KY-CENTRAL</v>
      </c>
    </row>
    <row r="4222" spans="1:14" hidden="1">
      <c r="A4222" s="39" t="s">
        <v>95</v>
      </c>
      <c r="B4222" s="39" t="s">
        <v>96</v>
      </c>
      <c r="C4222" s="39" t="s">
        <v>76</v>
      </c>
      <c r="D4222" s="43">
        <v>43071</v>
      </c>
      <c r="E4222" s="39" t="s">
        <v>34</v>
      </c>
      <c r="F4222" s="39" t="s">
        <v>54</v>
      </c>
      <c r="G4222" s="39" t="s">
        <v>275</v>
      </c>
      <c r="H4222" s="39" t="s">
        <v>3261</v>
      </c>
      <c r="I4222" s="39" t="s">
        <v>99</v>
      </c>
      <c r="J4222" s="44">
        <v>-28</v>
      </c>
      <c r="K4222" s="39" t="s">
        <v>100</v>
      </c>
      <c r="L4222" s="39" t="s">
        <v>60</v>
      </c>
      <c r="M4222" s="39" t="str">
        <f>+VLOOKUP(C4222/1,Map!A:B,2,FALSE)</f>
        <v>Other Revenue - Application/Initiation Fee</v>
      </c>
      <c r="N4222" s="39" t="str">
        <f>+VLOOKUP(L4222/1,Map!E:G,3,FALSE)</f>
        <v>KY-CENTRAL</v>
      </c>
    </row>
    <row r="4223" spans="1:14" hidden="1">
      <c r="A4223" s="39" t="s">
        <v>95</v>
      </c>
      <c r="B4223" s="39" t="s">
        <v>96</v>
      </c>
      <c r="C4223" s="39" t="s">
        <v>76</v>
      </c>
      <c r="D4223" s="43">
        <v>43071</v>
      </c>
      <c r="E4223" s="39" t="s">
        <v>34</v>
      </c>
      <c r="F4223" s="39" t="s">
        <v>54</v>
      </c>
      <c r="G4223" s="39" t="s">
        <v>275</v>
      </c>
      <c r="H4223" s="39" t="s">
        <v>3262</v>
      </c>
      <c r="I4223" s="39" t="s">
        <v>99</v>
      </c>
      <c r="J4223" s="44">
        <v>-112</v>
      </c>
      <c r="K4223" s="39" t="s">
        <v>100</v>
      </c>
      <c r="L4223" s="39" t="s">
        <v>60</v>
      </c>
      <c r="M4223" s="39" t="str">
        <f>+VLOOKUP(C4223/1,Map!A:B,2,FALSE)</f>
        <v>Other Revenue - Application/Initiation Fee</v>
      </c>
      <c r="N4223" s="39" t="str">
        <f>+VLOOKUP(L4223/1,Map!E:G,3,FALSE)</f>
        <v>KY-CENTRAL</v>
      </c>
    </row>
    <row r="4224" spans="1:14" hidden="1">
      <c r="A4224" s="39" t="s">
        <v>95</v>
      </c>
      <c r="B4224" s="39" t="s">
        <v>96</v>
      </c>
      <c r="C4224" s="39" t="s">
        <v>76</v>
      </c>
      <c r="D4224" s="43">
        <v>43072</v>
      </c>
      <c r="E4224" s="39" t="s">
        <v>34</v>
      </c>
      <c r="F4224" s="39" t="s">
        <v>54</v>
      </c>
      <c r="G4224" s="39" t="s">
        <v>275</v>
      </c>
      <c r="H4224" s="39" t="s">
        <v>3263</v>
      </c>
      <c r="I4224" s="39" t="s">
        <v>99</v>
      </c>
      <c r="J4224" s="44">
        <v>-84</v>
      </c>
      <c r="K4224" s="39" t="s">
        <v>100</v>
      </c>
      <c r="L4224" s="39" t="s">
        <v>60</v>
      </c>
      <c r="M4224" s="39" t="str">
        <f>+VLOOKUP(C4224/1,Map!A:B,2,FALSE)</f>
        <v>Other Revenue - Application/Initiation Fee</v>
      </c>
      <c r="N4224" s="39" t="str">
        <f>+VLOOKUP(L4224/1,Map!E:G,3,FALSE)</f>
        <v>KY-CENTRAL</v>
      </c>
    </row>
    <row r="4225" spans="1:14" hidden="1">
      <c r="A4225" s="39" t="s">
        <v>95</v>
      </c>
      <c r="B4225" s="39" t="s">
        <v>96</v>
      </c>
      <c r="C4225" s="39" t="s">
        <v>76</v>
      </c>
      <c r="D4225" s="43">
        <v>43072</v>
      </c>
      <c r="E4225" s="39" t="s">
        <v>34</v>
      </c>
      <c r="F4225" s="39" t="s">
        <v>54</v>
      </c>
      <c r="G4225" s="39" t="s">
        <v>275</v>
      </c>
      <c r="H4225" s="39" t="s">
        <v>3264</v>
      </c>
      <c r="I4225" s="39" t="s">
        <v>99</v>
      </c>
      <c r="J4225" s="44">
        <v>-28</v>
      </c>
      <c r="K4225" s="39" t="s">
        <v>100</v>
      </c>
      <c r="L4225" s="39" t="s">
        <v>60</v>
      </c>
      <c r="M4225" s="39" t="str">
        <f>+VLOOKUP(C4225/1,Map!A:B,2,FALSE)</f>
        <v>Other Revenue - Application/Initiation Fee</v>
      </c>
      <c r="N4225" s="39" t="str">
        <f>+VLOOKUP(L4225/1,Map!E:G,3,FALSE)</f>
        <v>KY-CENTRAL</v>
      </c>
    </row>
    <row r="4226" spans="1:14" hidden="1">
      <c r="A4226" s="39" t="s">
        <v>95</v>
      </c>
      <c r="B4226" s="39" t="s">
        <v>96</v>
      </c>
      <c r="C4226" s="39" t="s">
        <v>76</v>
      </c>
      <c r="D4226" s="43">
        <v>43074</v>
      </c>
      <c r="E4226" s="39" t="s">
        <v>34</v>
      </c>
      <c r="F4226" s="39" t="s">
        <v>54</v>
      </c>
      <c r="G4226" s="39" t="s">
        <v>275</v>
      </c>
      <c r="H4226" s="39" t="s">
        <v>3265</v>
      </c>
      <c r="I4226" s="39" t="s">
        <v>99</v>
      </c>
      <c r="J4226" s="44">
        <v>-28</v>
      </c>
      <c r="K4226" s="39" t="s">
        <v>100</v>
      </c>
      <c r="L4226" s="39" t="s">
        <v>58</v>
      </c>
      <c r="M4226" s="39" t="str">
        <f>+VLOOKUP(C4226/1,Map!A:B,2,FALSE)</f>
        <v>Other Revenue - Application/Initiation Fee</v>
      </c>
      <c r="N4226" s="39" t="str">
        <f>+VLOOKUP(L4226/1,Map!E:G,3,FALSE)</f>
        <v>KY-CORPORATE</v>
      </c>
    </row>
    <row r="4227" spans="1:14" hidden="1">
      <c r="A4227" s="39" t="s">
        <v>95</v>
      </c>
      <c r="B4227" s="39" t="s">
        <v>96</v>
      </c>
      <c r="C4227" s="39" t="s">
        <v>76</v>
      </c>
      <c r="D4227" s="43">
        <v>43074</v>
      </c>
      <c r="E4227" s="39" t="s">
        <v>34</v>
      </c>
      <c r="F4227" s="39" t="s">
        <v>54</v>
      </c>
      <c r="G4227" s="39" t="s">
        <v>275</v>
      </c>
      <c r="H4227" s="39" t="s">
        <v>3265</v>
      </c>
      <c r="I4227" s="39" t="s">
        <v>99</v>
      </c>
      <c r="J4227" s="44">
        <v>-64.12</v>
      </c>
      <c r="K4227" s="39" t="s">
        <v>100</v>
      </c>
      <c r="L4227" s="39" t="s">
        <v>64</v>
      </c>
      <c r="M4227" s="39" t="str">
        <f>+VLOOKUP(C4227/1,Map!A:B,2,FALSE)</f>
        <v>Other Revenue - Application/Initiation Fee</v>
      </c>
      <c r="N4227" s="39" t="str">
        <f>+VLOOKUP(L4227/1,Map!E:G,3,FALSE)</f>
        <v>KY-NORTH</v>
      </c>
    </row>
    <row r="4228" spans="1:14" hidden="1">
      <c r="A4228" s="39" t="s">
        <v>95</v>
      </c>
      <c r="B4228" s="39" t="s">
        <v>96</v>
      </c>
      <c r="C4228" s="39" t="s">
        <v>76</v>
      </c>
      <c r="D4228" s="43">
        <v>43074</v>
      </c>
      <c r="E4228" s="39" t="s">
        <v>34</v>
      </c>
      <c r="F4228" s="39" t="s">
        <v>54</v>
      </c>
      <c r="G4228" s="39" t="s">
        <v>275</v>
      </c>
      <c r="H4228" s="39" t="s">
        <v>3265</v>
      </c>
      <c r="I4228" s="39" t="s">
        <v>99</v>
      </c>
      <c r="J4228" s="44">
        <v>-2744</v>
      </c>
      <c r="K4228" s="39" t="s">
        <v>100</v>
      </c>
      <c r="L4228" s="39" t="s">
        <v>60</v>
      </c>
      <c r="M4228" s="39" t="str">
        <f>+VLOOKUP(C4228/1,Map!A:B,2,FALSE)</f>
        <v>Other Revenue - Application/Initiation Fee</v>
      </c>
      <c r="N4228" s="39" t="str">
        <f>+VLOOKUP(L4228/1,Map!E:G,3,FALSE)</f>
        <v>KY-CENTRAL</v>
      </c>
    </row>
    <row r="4229" spans="1:14" hidden="1">
      <c r="A4229" s="39" t="s">
        <v>95</v>
      </c>
      <c r="B4229" s="39" t="s">
        <v>96</v>
      </c>
      <c r="C4229" s="39" t="s">
        <v>76</v>
      </c>
      <c r="D4229" s="43">
        <v>43073</v>
      </c>
      <c r="E4229" s="39" t="s">
        <v>34</v>
      </c>
      <c r="F4229" s="39" t="s">
        <v>54</v>
      </c>
      <c r="G4229" s="39" t="s">
        <v>275</v>
      </c>
      <c r="H4229" s="39" t="s">
        <v>741</v>
      </c>
      <c r="I4229" s="39" t="s">
        <v>244</v>
      </c>
      <c r="J4229" s="44">
        <v>28</v>
      </c>
      <c r="K4229" s="39" t="s">
        <v>100</v>
      </c>
      <c r="L4229" s="39" t="s">
        <v>60</v>
      </c>
      <c r="M4229" s="39" t="str">
        <f>+VLOOKUP(C4229/1,Map!A:B,2,FALSE)</f>
        <v>Other Revenue - Application/Initiation Fee</v>
      </c>
      <c r="N4229" s="39" t="str">
        <f>+VLOOKUP(L4229/1,Map!E:G,3,FALSE)</f>
        <v>KY-CENTRAL</v>
      </c>
    </row>
    <row r="4230" spans="1:14" hidden="1">
      <c r="A4230" s="39" t="s">
        <v>95</v>
      </c>
      <c r="B4230" s="39" t="s">
        <v>96</v>
      </c>
      <c r="C4230" s="39" t="s">
        <v>76</v>
      </c>
      <c r="D4230" s="43">
        <v>43074</v>
      </c>
      <c r="E4230" s="39" t="s">
        <v>34</v>
      </c>
      <c r="F4230" s="39" t="s">
        <v>54</v>
      </c>
      <c r="G4230" s="39" t="s">
        <v>275</v>
      </c>
      <c r="H4230" s="39" t="s">
        <v>3266</v>
      </c>
      <c r="I4230" s="39" t="s">
        <v>244</v>
      </c>
      <c r="J4230" s="44">
        <v>28</v>
      </c>
      <c r="K4230" s="39" t="s">
        <v>100</v>
      </c>
      <c r="L4230" s="39" t="s">
        <v>58</v>
      </c>
      <c r="M4230" s="39" t="str">
        <f>+VLOOKUP(C4230/1,Map!A:B,2,FALSE)</f>
        <v>Other Revenue - Application/Initiation Fee</v>
      </c>
      <c r="N4230" s="39" t="str">
        <f>+VLOOKUP(L4230/1,Map!E:G,3,FALSE)</f>
        <v>KY-CORPORATE</v>
      </c>
    </row>
    <row r="4231" spans="1:14" hidden="1">
      <c r="A4231" s="39" t="s">
        <v>95</v>
      </c>
      <c r="B4231" s="39" t="s">
        <v>96</v>
      </c>
      <c r="C4231" s="39" t="s">
        <v>76</v>
      </c>
      <c r="D4231" s="43">
        <v>43074</v>
      </c>
      <c r="E4231" s="39" t="s">
        <v>34</v>
      </c>
      <c r="F4231" s="39" t="s">
        <v>54</v>
      </c>
      <c r="G4231" s="39" t="s">
        <v>275</v>
      </c>
      <c r="H4231" s="39" t="s">
        <v>3266</v>
      </c>
      <c r="I4231" s="39" t="s">
        <v>244</v>
      </c>
      <c r="J4231" s="44">
        <v>28</v>
      </c>
      <c r="K4231" s="39" t="s">
        <v>100</v>
      </c>
      <c r="L4231" s="39" t="s">
        <v>58</v>
      </c>
      <c r="M4231" s="39" t="str">
        <f>+VLOOKUP(C4231/1,Map!A:B,2,FALSE)</f>
        <v>Other Revenue - Application/Initiation Fee</v>
      </c>
      <c r="N4231" s="39" t="str">
        <f>+VLOOKUP(L4231/1,Map!E:G,3,FALSE)</f>
        <v>KY-CORPORATE</v>
      </c>
    </row>
    <row r="4232" spans="1:14" hidden="1">
      <c r="A4232" s="39" t="s">
        <v>95</v>
      </c>
      <c r="B4232" s="39" t="s">
        <v>96</v>
      </c>
      <c r="C4232" s="39" t="s">
        <v>76</v>
      </c>
      <c r="D4232" s="43">
        <v>43073</v>
      </c>
      <c r="E4232" s="39" t="s">
        <v>34</v>
      </c>
      <c r="F4232" s="39" t="s">
        <v>54</v>
      </c>
      <c r="G4232" s="39" t="s">
        <v>275</v>
      </c>
      <c r="H4232" s="39" t="s">
        <v>3267</v>
      </c>
      <c r="I4232" s="39" t="s">
        <v>99</v>
      </c>
      <c r="J4232" s="44">
        <v>-28</v>
      </c>
      <c r="K4232" s="39" t="s">
        <v>100</v>
      </c>
      <c r="L4232" s="39" t="s">
        <v>60</v>
      </c>
      <c r="M4232" s="39" t="str">
        <f>+VLOOKUP(C4232/1,Map!A:B,2,FALSE)</f>
        <v>Other Revenue - Application/Initiation Fee</v>
      </c>
      <c r="N4232" s="39" t="str">
        <f>+VLOOKUP(L4232/1,Map!E:G,3,FALSE)</f>
        <v>KY-CENTRAL</v>
      </c>
    </row>
    <row r="4233" spans="1:14" hidden="1">
      <c r="A4233" s="39" t="s">
        <v>95</v>
      </c>
      <c r="B4233" s="39" t="s">
        <v>96</v>
      </c>
      <c r="C4233" s="39" t="s">
        <v>76</v>
      </c>
      <c r="D4233" s="43">
        <v>43073</v>
      </c>
      <c r="E4233" s="39" t="s">
        <v>34</v>
      </c>
      <c r="F4233" s="39" t="s">
        <v>54</v>
      </c>
      <c r="G4233" s="39" t="s">
        <v>275</v>
      </c>
      <c r="H4233" s="39" t="s">
        <v>3267</v>
      </c>
      <c r="I4233" s="39" t="s">
        <v>99</v>
      </c>
      <c r="J4233" s="44">
        <v>-28</v>
      </c>
      <c r="K4233" s="39" t="s">
        <v>100</v>
      </c>
      <c r="L4233" s="39" t="s">
        <v>60</v>
      </c>
      <c r="M4233" s="39" t="str">
        <f>+VLOOKUP(C4233/1,Map!A:B,2,FALSE)</f>
        <v>Other Revenue - Application/Initiation Fee</v>
      </c>
      <c r="N4233" s="39" t="str">
        <f>+VLOOKUP(L4233/1,Map!E:G,3,FALSE)</f>
        <v>KY-CENTRAL</v>
      </c>
    </row>
    <row r="4234" spans="1:14" hidden="1">
      <c r="A4234" s="39" t="s">
        <v>95</v>
      </c>
      <c r="B4234" s="39" t="s">
        <v>96</v>
      </c>
      <c r="C4234" s="39" t="s">
        <v>76</v>
      </c>
      <c r="D4234" s="43">
        <v>43073</v>
      </c>
      <c r="E4234" s="39" t="s">
        <v>34</v>
      </c>
      <c r="F4234" s="39" t="s">
        <v>54</v>
      </c>
      <c r="G4234" s="39" t="s">
        <v>275</v>
      </c>
      <c r="H4234" s="39" t="s">
        <v>3267</v>
      </c>
      <c r="I4234" s="39" t="s">
        <v>99</v>
      </c>
      <c r="J4234" s="44">
        <v>-28</v>
      </c>
      <c r="K4234" s="39" t="s">
        <v>100</v>
      </c>
      <c r="L4234" s="39" t="s">
        <v>60</v>
      </c>
      <c r="M4234" s="39" t="str">
        <f>+VLOOKUP(C4234/1,Map!A:B,2,FALSE)</f>
        <v>Other Revenue - Application/Initiation Fee</v>
      </c>
      <c r="N4234" s="39" t="str">
        <f>+VLOOKUP(L4234/1,Map!E:G,3,FALSE)</f>
        <v>KY-CENTRAL</v>
      </c>
    </row>
    <row r="4235" spans="1:14" hidden="1">
      <c r="A4235" s="39" t="s">
        <v>95</v>
      </c>
      <c r="B4235" s="39" t="s">
        <v>96</v>
      </c>
      <c r="C4235" s="39" t="s">
        <v>76</v>
      </c>
      <c r="D4235" s="43">
        <v>43073</v>
      </c>
      <c r="E4235" s="39" t="s">
        <v>34</v>
      </c>
      <c r="F4235" s="39" t="s">
        <v>54</v>
      </c>
      <c r="G4235" s="39" t="s">
        <v>275</v>
      </c>
      <c r="H4235" s="39" t="s">
        <v>3267</v>
      </c>
      <c r="I4235" s="39" t="s">
        <v>99</v>
      </c>
      <c r="J4235" s="44">
        <v>-2604</v>
      </c>
      <c r="K4235" s="39" t="s">
        <v>100</v>
      </c>
      <c r="L4235" s="39" t="s">
        <v>60</v>
      </c>
      <c r="M4235" s="39" t="str">
        <f>+VLOOKUP(C4235/1,Map!A:B,2,FALSE)</f>
        <v>Other Revenue - Application/Initiation Fee</v>
      </c>
      <c r="N4235" s="39" t="str">
        <f>+VLOOKUP(L4235/1,Map!E:G,3,FALSE)</f>
        <v>KY-CENTRAL</v>
      </c>
    </row>
    <row r="4236" spans="1:14" hidden="1">
      <c r="A4236" s="39" t="s">
        <v>95</v>
      </c>
      <c r="B4236" s="39" t="s">
        <v>96</v>
      </c>
      <c r="C4236" s="39" t="s">
        <v>76</v>
      </c>
      <c r="D4236" s="43">
        <v>43073</v>
      </c>
      <c r="E4236" s="39" t="s">
        <v>34</v>
      </c>
      <c r="F4236" s="39" t="s">
        <v>54</v>
      </c>
      <c r="G4236" s="39" t="s">
        <v>275</v>
      </c>
      <c r="H4236" s="39" t="s">
        <v>3267</v>
      </c>
      <c r="I4236" s="39" t="s">
        <v>99</v>
      </c>
      <c r="J4236" s="44">
        <v>-84</v>
      </c>
      <c r="K4236" s="39" t="s">
        <v>100</v>
      </c>
      <c r="L4236" s="39" t="s">
        <v>58</v>
      </c>
      <c r="M4236" s="39" t="str">
        <f>+VLOOKUP(C4236/1,Map!A:B,2,FALSE)</f>
        <v>Other Revenue - Application/Initiation Fee</v>
      </c>
      <c r="N4236" s="39" t="str">
        <f>+VLOOKUP(L4236/1,Map!E:G,3,FALSE)</f>
        <v>KY-CORPORATE</v>
      </c>
    </row>
    <row r="4237" spans="1:14" hidden="1">
      <c r="A4237" s="39" t="s">
        <v>95</v>
      </c>
      <c r="B4237" s="39" t="s">
        <v>96</v>
      </c>
      <c r="C4237" s="39" t="s">
        <v>76</v>
      </c>
      <c r="D4237" s="43">
        <v>43073</v>
      </c>
      <c r="E4237" s="39" t="s">
        <v>34</v>
      </c>
      <c r="F4237" s="39" t="s">
        <v>54</v>
      </c>
      <c r="G4237" s="39" t="s">
        <v>275</v>
      </c>
      <c r="H4237" s="39" t="s">
        <v>3267</v>
      </c>
      <c r="I4237" s="39" t="s">
        <v>99</v>
      </c>
      <c r="J4237" s="44">
        <v>-56</v>
      </c>
      <c r="K4237" s="39" t="s">
        <v>100</v>
      </c>
      <c r="L4237" s="39" t="s">
        <v>64</v>
      </c>
      <c r="M4237" s="39" t="str">
        <f>+VLOOKUP(C4237/1,Map!A:B,2,FALSE)</f>
        <v>Other Revenue - Application/Initiation Fee</v>
      </c>
      <c r="N4237" s="39" t="str">
        <f>+VLOOKUP(L4237/1,Map!E:G,3,FALSE)</f>
        <v>KY-NORTH</v>
      </c>
    </row>
    <row r="4238" spans="1:14" hidden="1">
      <c r="A4238" s="39" t="s">
        <v>95</v>
      </c>
      <c r="B4238" s="39" t="s">
        <v>96</v>
      </c>
      <c r="C4238" s="39" t="s">
        <v>76</v>
      </c>
      <c r="D4238" s="43">
        <v>43075</v>
      </c>
      <c r="E4238" s="39" t="s">
        <v>34</v>
      </c>
      <c r="F4238" s="39" t="s">
        <v>54</v>
      </c>
      <c r="G4238" s="39" t="s">
        <v>275</v>
      </c>
      <c r="H4238" s="39" t="s">
        <v>3268</v>
      </c>
      <c r="I4238" s="39" t="s">
        <v>99</v>
      </c>
      <c r="J4238" s="44">
        <v>-560</v>
      </c>
      <c r="K4238" s="39" t="s">
        <v>100</v>
      </c>
      <c r="L4238" s="39" t="s">
        <v>60</v>
      </c>
      <c r="M4238" s="39" t="str">
        <f>+VLOOKUP(C4238/1,Map!A:B,2,FALSE)</f>
        <v>Other Revenue - Application/Initiation Fee</v>
      </c>
      <c r="N4238" s="39" t="str">
        <f>+VLOOKUP(L4238/1,Map!E:G,3,FALSE)</f>
        <v>KY-CENTRAL</v>
      </c>
    </row>
    <row r="4239" spans="1:14" hidden="1">
      <c r="A4239" s="39" t="s">
        <v>95</v>
      </c>
      <c r="B4239" s="39" t="s">
        <v>96</v>
      </c>
      <c r="C4239" s="39" t="s">
        <v>76</v>
      </c>
      <c r="D4239" s="43">
        <v>43075</v>
      </c>
      <c r="E4239" s="39" t="s">
        <v>34</v>
      </c>
      <c r="F4239" s="39" t="s">
        <v>54</v>
      </c>
      <c r="G4239" s="39" t="s">
        <v>275</v>
      </c>
      <c r="H4239" s="39" t="s">
        <v>750</v>
      </c>
      <c r="I4239" s="39" t="s">
        <v>244</v>
      </c>
      <c r="J4239" s="44">
        <v>28</v>
      </c>
      <c r="K4239" s="39" t="s">
        <v>100</v>
      </c>
      <c r="L4239" s="39" t="s">
        <v>60</v>
      </c>
      <c r="M4239" s="39" t="str">
        <f>+VLOOKUP(C4239/1,Map!A:B,2,FALSE)</f>
        <v>Other Revenue - Application/Initiation Fee</v>
      </c>
      <c r="N4239" s="39" t="str">
        <f>+VLOOKUP(L4239/1,Map!E:G,3,FALSE)</f>
        <v>KY-CENTRAL</v>
      </c>
    </row>
    <row r="4240" spans="1:14" hidden="1">
      <c r="A4240" s="39" t="s">
        <v>95</v>
      </c>
      <c r="B4240" s="39" t="s">
        <v>96</v>
      </c>
      <c r="C4240" s="39" t="s">
        <v>76</v>
      </c>
      <c r="D4240" s="43">
        <v>43075</v>
      </c>
      <c r="E4240" s="39" t="s">
        <v>34</v>
      </c>
      <c r="F4240" s="39" t="s">
        <v>54</v>
      </c>
      <c r="G4240" s="39" t="s">
        <v>275</v>
      </c>
      <c r="H4240" s="39" t="s">
        <v>3269</v>
      </c>
      <c r="I4240" s="39" t="s">
        <v>99</v>
      </c>
      <c r="J4240" s="44">
        <v>-28</v>
      </c>
      <c r="K4240" s="39" t="s">
        <v>100</v>
      </c>
      <c r="L4240" s="39" t="s">
        <v>60</v>
      </c>
      <c r="M4240" s="39" t="str">
        <f>+VLOOKUP(C4240/1,Map!A:B,2,FALSE)</f>
        <v>Other Revenue - Application/Initiation Fee</v>
      </c>
      <c r="N4240" s="39" t="str">
        <f>+VLOOKUP(L4240/1,Map!E:G,3,FALSE)</f>
        <v>KY-CENTRAL</v>
      </c>
    </row>
    <row r="4241" spans="1:14" hidden="1">
      <c r="A4241" s="39" t="s">
        <v>95</v>
      </c>
      <c r="B4241" s="39" t="s">
        <v>96</v>
      </c>
      <c r="C4241" s="39" t="s">
        <v>76</v>
      </c>
      <c r="D4241" s="43">
        <v>43075</v>
      </c>
      <c r="E4241" s="39" t="s">
        <v>34</v>
      </c>
      <c r="F4241" s="39" t="s">
        <v>54</v>
      </c>
      <c r="G4241" s="39" t="s">
        <v>275</v>
      </c>
      <c r="H4241" s="39" t="s">
        <v>3269</v>
      </c>
      <c r="I4241" s="39" t="s">
        <v>99</v>
      </c>
      <c r="J4241" s="44">
        <v>-28</v>
      </c>
      <c r="K4241" s="39" t="s">
        <v>100</v>
      </c>
      <c r="L4241" s="39" t="s">
        <v>60</v>
      </c>
      <c r="M4241" s="39" t="str">
        <f>+VLOOKUP(C4241/1,Map!A:B,2,FALSE)</f>
        <v>Other Revenue - Application/Initiation Fee</v>
      </c>
      <c r="N4241" s="39" t="str">
        <f>+VLOOKUP(L4241/1,Map!E:G,3,FALSE)</f>
        <v>KY-CENTRAL</v>
      </c>
    </row>
    <row r="4242" spans="1:14" hidden="1">
      <c r="A4242" s="39" t="s">
        <v>95</v>
      </c>
      <c r="B4242" s="39" t="s">
        <v>96</v>
      </c>
      <c r="C4242" s="39" t="s">
        <v>76</v>
      </c>
      <c r="D4242" s="43">
        <v>43075</v>
      </c>
      <c r="E4242" s="39" t="s">
        <v>34</v>
      </c>
      <c r="F4242" s="39" t="s">
        <v>54</v>
      </c>
      <c r="G4242" s="39" t="s">
        <v>275</v>
      </c>
      <c r="H4242" s="39" t="s">
        <v>3269</v>
      </c>
      <c r="I4242" s="39" t="s">
        <v>99</v>
      </c>
      <c r="J4242" s="44">
        <v>-2744</v>
      </c>
      <c r="K4242" s="39" t="s">
        <v>100</v>
      </c>
      <c r="L4242" s="39" t="s">
        <v>60</v>
      </c>
      <c r="M4242" s="39" t="str">
        <f>+VLOOKUP(C4242/1,Map!A:B,2,FALSE)</f>
        <v>Other Revenue - Application/Initiation Fee</v>
      </c>
      <c r="N4242" s="39" t="str">
        <f>+VLOOKUP(L4242/1,Map!E:G,3,FALSE)</f>
        <v>KY-CENTRAL</v>
      </c>
    </row>
    <row r="4243" spans="1:14" hidden="1">
      <c r="A4243" s="39" t="s">
        <v>95</v>
      </c>
      <c r="B4243" s="39" t="s">
        <v>96</v>
      </c>
      <c r="C4243" s="39" t="s">
        <v>76</v>
      </c>
      <c r="D4243" s="43">
        <v>43075</v>
      </c>
      <c r="E4243" s="39" t="s">
        <v>34</v>
      </c>
      <c r="F4243" s="39" t="s">
        <v>54</v>
      </c>
      <c r="G4243" s="39" t="s">
        <v>275</v>
      </c>
      <c r="H4243" s="39" t="s">
        <v>3269</v>
      </c>
      <c r="I4243" s="39" t="s">
        <v>99</v>
      </c>
      <c r="J4243" s="44">
        <v>-28</v>
      </c>
      <c r="K4243" s="39" t="s">
        <v>100</v>
      </c>
      <c r="L4243" s="39" t="s">
        <v>58</v>
      </c>
      <c r="M4243" s="39" t="str">
        <f>+VLOOKUP(C4243/1,Map!A:B,2,FALSE)</f>
        <v>Other Revenue - Application/Initiation Fee</v>
      </c>
      <c r="N4243" s="39" t="str">
        <f>+VLOOKUP(L4243/1,Map!E:G,3,FALSE)</f>
        <v>KY-CORPORATE</v>
      </c>
    </row>
    <row r="4244" spans="1:14" hidden="1">
      <c r="A4244" s="39" t="s">
        <v>95</v>
      </c>
      <c r="B4244" s="39" t="s">
        <v>96</v>
      </c>
      <c r="C4244" s="39" t="s">
        <v>76</v>
      </c>
      <c r="D4244" s="43">
        <v>43076</v>
      </c>
      <c r="E4244" s="39" t="s">
        <v>34</v>
      </c>
      <c r="F4244" s="39" t="s">
        <v>54</v>
      </c>
      <c r="G4244" s="39" t="s">
        <v>275</v>
      </c>
      <c r="H4244" s="39" t="s">
        <v>756</v>
      </c>
      <c r="I4244" s="39" t="s">
        <v>244</v>
      </c>
      <c r="J4244" s="44">
        <v>28</v>
      </c>
      <c r="K4244" s="39" t="s">
        <v>100</v>
      </c>
      <c r="L4244" s="39" t="s">
        <v>60</v>
      </c>
      <c r="M4244" s="39" t="str">
        <f>+VLOOKUP(C4244/1,Map!A:B,2,FALSE)</f>
        <v>Other Revenue - Application/Initiation Fee</v>
      </c>
      <c r="N4244" s="39" t="str">
        <f>+VLOOKUP(L4244/1,Map!E:G,3,FALSE)</f>
        <v>KY-CENTRAL</v>
      </c>
    </row>
    <row r="4245" spans="1:14" hidden="1">
      <c r="A4245" s="39" t="s">
        <v>95</v>
      </c>
      <c r="B4245" s="39" t="s">
        <v>96</v>
      </c>
      <c r="C4245" s="39" t="s">
        <v>76</v>
      </c>
      <c r="D4245" s="43">
        <v>43076</v>
      </c>
      <c r="E4245" s="39" t="s">
        <v>34</v>
      </c>
      <c r="F4245" s="39" t="s">
        <v>54</v>
      </c>
      <c r="G4245" s="39" t="s">
        <v>275</v>
      </c>
      <c r="H4245" s="39" t="s">
        <v>756</v>
      </c>
      <c r="I4245" s="39" t="s">
        <v>244</v>
      </c>
      <c r="J4245" s="44">
        <v>28</v>
      </c>
      <c r="K4245" s="39" t="s">
        <v>100</v>
      </c>
      <c r="L4245" s="39" t="s">
        <v>60</v>
      </c>
      <c r="M4245" s="39" t="str">
        <f>+VLOOKUP(C4245/1,Map!A:B,2,FALSE)</f>
        <v>Other Revenue - Application/Initiation Fee</v>
      </c>
      <c r="N4245" s="39" t="str">
        <f>+VLOOKUP(L4245/1,Map!E:G,3,FALSE)</f>
        <v>KY-CENTRAL</v>
      </c>
    </row>
    <row r="4246" spans="1:14" hidden="1">
      <c r="A4246" s="39" t="s">
        <v>95</v>
      </c>
      <c r="B4246" s="39" t="s">
        <v>96</v>
      </c>
      <c r="C4246" s="39" t="s">
        <v>76</v>
      </c>
      <c r="D4246" s="43">
        <v>43076</v>
      </c>
      <c r="E4246" s="39" t="s">
        <v>34</v>
      </c>
      <c r="F4246" s="39" t="s">
        <v>54</v>
      </c>
      <c r="G4246" s="39" t="s">
        <v>275</v>
      </c>
      <c r="H4246" s="39" t="s">
        <v>3270</v>
      </c>
      <c r="I4246" s="39" t="s">
        <v>99</v>
      </c>
      <c r="J4246" s="44">
        <v>-28</v>
      </c>
      <c r="K4246" s="39" t="s">
        <v>100</v>
      </c>
      <c r="L4246" s="39" t="s">
        <v>60</v>
      </c>
      <c r="M4246" s="39" t="str">
        <f>+VLOOKUP(C4246/1,Map!A:B,2,FALSE)</f>
        <v>Other Revenue - Application/Initiation Fee</v>
      </c>
      <c r="N4246" s="39" t="str">
        <f>+VLOOKUP(L4246/1,Map!E:G,3,FALSE)</f>
        <v>KY-CENTRAL</v>
      </c>
    </row>
    <row r="4247" spans="1:14" hidden="1">
      <c r="A4247" s="39" t="s">
        <v>95</v>
      </c>
      <c r="B4247" s="39" t="s">
        <v>96</v>
      </c>
      <c r="C4247" s="39" t="s">
        <v>76</v>
      </c>
      <c r="D4247" s="43">
        <v>43076</v>
      </c>
      <c r="E4247" s="39" t="s">
        <v>34</v>
      </c>
      <c r="F4247" s="39" t="s">
        <v>54</v>
      </c>
      <c r="G4247" s="39" t="s">
        <v>275</v>
      </c>
      <c r="H4247" s="39" t="s">
        <v>3270</v>
      </c>
      <c r="I4247" s="39" t="s">
        <v>99</v>
      </c>
      <c r="J4247" s="44">
        <v>-1652</v>
      </c>
      <c r="K4247" s="39" t="s">
        <v>100</v>
      </c>
      <c r="L4247" s="39" t="s">
        <v>60</v>
      </c>
      <c r="M4247" s="39" t="str">
        <f>+VLOOKUP(C4247/1,Map!A:B,2,FALSE)</f>
        <v>Other Revenue - Application/Initiation Fee</v>
      </c>
      <c r="N4247" s="39" t="str">
        <f>+VLOOKUP(L4247/1,Map!E:G,3,FALSE)</f>
        <v>KY-CENTRAL</v>
      </c>
    </row>
    <row r="4248" spans="1:14" hidden="1">
      <c r="A4248" s="39" t="s">
        <v>95</v>
      </c>
      <c r="B4248" s="39" t="s">
        <v>96</v>
      </c>
      <c r="C4248" s="39" t="s">
        <v>76</v>
      </c>
      <c r="D4248" s="43">
        <v>43076</v>
      </c>
      <c r="E4248" s="39" t="s">
        <v>34</v>
      </c>
      <c r="F4248" s="39" t="s">
        <v>54</v>
      </c>
      <c r="G4248" s="39" t="s">
        <v>275</v>
      </c>
      <c r="H4248" s="39" t="s">
        <v>3270</v>
      </c>
      <c r="I4248" s="39" t="s">
        <v>99</v>
      </c>
      <c r="J4248" s="44">
        <v>-28</v>
      </c>
      <c r="K4248" s="39" t="s">
        <v>100</v>
      </c>
      <c r="L4248" s="39" t="s">
        <v>64</v>
      </c>
      <c r="M4248" s="39" t="str">
        <f>+VLOOKUP(C4248/1,Map!A:B,2,FALSE)</f>
        <v>Other Revenue - Application/Initiation Fee</v>
      </c>
      <c r="N4248" s="39" t="str">
        <f>+VLOOKUP(L4248/1,Map!E:G,3,FALSE)</f>
        <v>KY-NORTH</v>
      </c>
    </row>
    <row r="4249" spans="1:14" hidden="1">
      <c r="A4249" s="39" t="s">
        <v>95</v>
      </c>
      <c r="B4249" s="39" t="s">
        <v>96</v>
      </c>
      <c r="C4249" s="39" t="s">
        <v>76</v>
      </c>
      <c r="D4249" s="43">
        <v>43077</v>
      </c>
      <c r="E4249" s="39" t="s">
        <v>34</v>
      </c>
      <c r="F4249" s="39" t="s">
        <v>54</v>
      </c>
      <c r="G4249" s="39" t="s">
        <v>275</v>
      </c>
      <c r="H4249" s="39" t="s">
        <v>3271</v>
      </c>
      <c r="I4249" s="39" t="s">
        <v>99</v>
      </c>
      <c r="J4249" s="44">
        <v>-56</v>
      </c>
      <c r="K4249" s="39" t="s">
        <v>100</v>
      </c>
      <c r="L4249" s="39" t="s">
        <v>60</v>
      </c>
      <c r="M4249" s="39" t="str">
        <f>+VLOOKUP(C4249/1,Map!A:B,2,FALSE)</f>
        <v>Other Revenue - Application/Initiation Fee</v>
      </c>
      <c r="N4249" s="39" t="str">
        <f>+VLOOKUP(L4249/1,Map!E:G,3,FALSE)</f>
        <v>KY-CENTRAL</v>
      </c>
    </row>
    <row r="4250" spans="1:14" hidden="1">
      <c r="A4250" s="39" t="s">
        <v>95</v>
      </c>
      <c r="B4250" s="39" t="s">
        <v>96</v>
      </c>
      <c r="C4250" s="39" t="s">
        <v>76</v>
      </c>
      <c r="D4250" s="43">
        <v>43077</v>
      </c>
      <c r="E4250" s="39" t="s">
        <v>34</v>
      </c>
      <c r="F4250" s="39" t="s">
        <v>54</v>
      </c>
      <c r="G4250" s="39" t="s">
        <v>275</v>
      </c>
      <c r="H4250" s="39" t="s">
        <v>3271</v>
      </c>
      <c r="I4250" s="39" t="s">
        <v>99</v>
      </c>
      <c r="J4250" s="44">
        <v>-56</v>
      </c>
      <c r="K4250" s="39" t="s">
        <v>100</v>
      </c>
      <c r="L4250" s="39" t="s">
        <v>58</v>
      </c>
      <c r="M4250" s="39" t="str">
        <f>+VLOOKUP(C4250/1,Map!A:B,2,FALSE)</f>
        <v>Other Revenue - Application/Initiation Fee</v>
      </c>
      <c r="N4250" s="39" t="str">
        <f>+VLOOKUP(L4250/1,Map!E:G,3,FALSE)</f>
        <v>KY-CORPORATE</v>
      </c>
    </row>
    <row r="4251" spans="1:14" hidden="1">
      <c r="A4251" s="39" t="s">
        <v>95</v>
      </c>
      <c r="B4251" s="39" t="s">
        <v>96</v>
      </c>
      <c r="C4251" s="39" t="s">
        <v>76</v>
      </c>
      <c r="D4251" s="43">
        <v>43077</v>
      </c>
      <c r="E4251" s="39" t="s">
        <v>34</v>
      </c>
      <c r="F4251" s="39" t="s">
        <v>54</v>
      </c>
      <c r="G4251" s="39" t="s">
        <v>275</v>
      </c>
      <c r="H4251" s="39" t="s">
        <v>3271</v>
      </c>
      <c r="I4251" s="39" t="s">
        <v>99</v>
      </c>
      <c r="J4251" s="44">
        <v>-28</v>
      </c>
      <c r="K4251" s="39" t="s">
        <v>100</v>
      </c>
      <c r="L4251" s="39" t="s">
        <v>60</v>
      </c>
      <c r="M4251" s="39" t="str">
        <f>+VLOOKUP(C4251/1,Map!A:B,2,FALSE)</f>
        <v>Other Revenue - Application/Initiation Fee</v>
      </c>
      <c r="N4251" s="39" t="str">
        <f>+VLOOKUP(L4251/1,Map!E:G,3,FALSE)</f>
        <v>KY-CENTRAL</v>
      </c>
    </row>
    <row r="4252" spans="1:14" hidden="1">
      <c r="A4252" s="39" t="s">
        <v>95</v>
      </c>
      <c r="B4252" s="39" t="s">
        <v>96</v>
      </c>
      <c r="C4252" s="39" t="s">
        <v>76</v>
      </c>
      <c r="D4252" s="43">
        <v>43077</v>
      </c>
      <c r="E4252" s="39" t="s">
        <v>34</v>
      </c>
      <c r="F4252" s="39" t="s">
        <v>54</v>
      </c>
      <c r="G4252" s="39" t="s">
        <v>275</v>
      </c>
      <c r="H4252" s="39" t="s">
        <v>3271</v>
      </c>
      <c r="I4252" s="39" t="s">
        <v>99</v>
      </c>
      <c r="J4252" s="44">
        <v>-28</v>
      </c>
      <c r="K4252" s="39" t="s">
        <v>100</v>
      </c>
      <c r="L4252" s="39" t="s">
        <v>64</v>
      </c>
      <c r="M4252" s="39" t="str">
        <f>+VLOOKUP(C4252/1,Map!A:B,2,FALSE)</f>
        <v>Other Revenue - Application/Initiation Fee</v>
      </c>
      <c r="N4252" s="39" t="str">
        <f>+VLOOKUP(L4252/1,Map!E:G,3,FALSE)</f>
        <v>KY-NORTH</v>
      </c>
    </row>
    <row r="4253" spans="1:14" hidden="1">
      <c r="A4253" s="39" t="s">
        <v>95</v>
      </c>
      <c r="B4253" s="39" t="s">
        <v>96</v>
      </c>
      <c r="C4253" s="39" t="s">
        <v>76</v>
      </c>
      <c r="D4253" s="43">
        <v>43077</v>
      </c>
      <c r="E4253" s="39" t="s">
        <v>34</v>
      </c>
      <c r="F4253" s="39" t="s">
        <v>54</v>
      </c>
      <c r="G4253" s="39" t="s">
        <v>275</v>
      </c>
      <c r="H4253" s="39" t="s">
        <v>3271</v>
      </c>
      <c r="I4253" s="39" t="s">
        <v>99</v>
      </c>
      <c r="J4253" s="44">
        <v>-2548</v>
      </c>
      <c r="K4253" s="39" t="s">
        <v>100</v>
      </c>
      <c r="L4253" s="39" t="s">
        <v>60</v>
      </c>
      <c r="M4253" s="39" t="str">
        <f>+VLOOKUP(C4253/1,Map!A:B,2,FALSE)</f>
        <v>Other Revenue - Application/Initiation Fee</v>
      </c>
      <c r="N4253" s="39" t="str">
        <f>+VLOOKUP(L4253/1,Map!E:G,3,FALSE)</f>
        <v>KY-CENTRAL</v>
      </c>
    </row>
    <row r="4254" spans="1:14" hidden="1">
      <c r="A4254" s="39" t="s">
        <v>95</v>
      </c>
      <c r="B4254" s="39" t="s">
        <v>96</v>
      </c>
      <c r="C4254" s="39" t="s">
        <v>76</v>
      </c>
      <c r="D4254" s="43">
        <v>43078</v>
      </c>
      <c r="E4254" s="39" t="s">
        <v>34</v>
      </c>
      <c r="F4254" s="39" t="s">
        <v>54</v>
      </c>
      <c r="G4254" s="39" t="s">
        <v>275</v>
      </c>
      <c r="H4254" s="39" t="s">
        <v>3272</v>
      </c>
      <c r="I4254" s="39" t="s">
        <v>99</v>
      </c>
      <c r="J4254" s="44">
        <v>-224</v>
      </c>
      <c r="K4254" s="39" t="s">
        <v>100</v>
      </c>
      <c r="L4254" s="39" t="s">
        <v>60</v>
      </c>
      <c r="M4254" s="39" t="str">
        <f>+VLOOKUP(C4254/1,Map!A:B,2,FALSE)</f>
        <v>Other Revenue - Application/Initiation Fee</v>
      </c>
      <c r="N4254" s="39" t="str">
        <f>+VLOOKUP(L4254/1,Map!E:G,3,FALSE)</f>
        <v>KY-CENTRAL</v>
      </c>
    </row>
    <row r="4255" spans="1:14" hidden="1">
      <c r="A4255" s="39" t="s">
        <v>95</v>
      </c>
      <c r="B4255" s="39" t="s">
        <v>96</v>
      </c>
      <c r="C4255" s="39" t="s">
        <v>76</v>
      </c>
      <c r="D4255" s="43">
        <v>43078</v>
      </c>
      <c r="E4255" s="39" t="s">
        <v>34</v>
      </c>
      <c r="F4255" s="39" t="s">
        <v>54</v>
      </c>
      <c r="G4255" s="39" t="s">
        <v>275</v>
      </c>
      <c r="H4255" s="39" t="s">
        <v>3273</v>
      </c>
      <c r="I4255" s="39" t="s">
        <v>99</v>
      </c>
      <c r="J4255" s="44">
        <v>-56</v>
      </c>
      <c r="K4255" s="39" t="s">
        <v>100</v>
      </c>
      <c r="L4255" s="39" t="s">
        <v>60</v>
      </c>
      <c r="M4255" s="39" t="str">
        <f>+VLOOKUP(C4255/1,Map!A:B,2,FALSE)</f>
        <v>Other Revenue - Application/Initiation Fee</v>
      </c>
      <c r="N4255" s="39" t="str">
        <f>+VLOOKUP(L4255/1,Map!E:G,3,FALSE)</f>
        <v>KY-CENTRAL</v>
      </c>
    </row>
    <row r="4256" spans="1:14" hidden="1">
      <c r="A4256" s="39" t="s">
        <v>95</v>
      </c>
      <c r="B4256" s="39" t="s">
        <v>96</v>
      </c>
      <c r="C4256" s="39" t="s">
        <v>76</v>
      </c>
      <c r="D4256" s="43">
        <v>43079</v>
      </c>
      <c r="E4256" s="39" t="s">
        <v>34</v>
      </c>
      <c r="F4256" s="39" t="s">
        <v>54</v>
      </c>
      <c r="G4256" s="39" t="s">
        <v>275</v>
      </c>
      <c r="H4256" s="39" t="s">
        <v>3274</v>
      </c>
      <c r="I4256" s="39" t="s">
        <v>99</v>
      </c>
      <c r="J4256" s="44">
        <v>-140</v>
      </c>
      <c r="K4256" s="39" t="s">
        <v>100</v>
      </c>
      <c r="L4256" s="39" t="s">
        <v>60</v>
      </c>
      <c r="M4256" s="39" t="str">
        <f>+VLOOKUP(C4256/1,Map!A:B,2,FALSE)</f>
        <v>Other Revenue - Application/Initiation Fee</v>
      </c>
      <c r="N4256" s="39" t="str">
        <f>+VLOOKUP(L4256/1,Map!E:G,3,FALSE)</f>
        <v>KY-CENTRAL</v>
      </c>
    </row>
    <row r="4257" spans="1:14" hidden="1">
      <c r="A4257" s="39" t="s">
        <v>95</v>
      </c>
      <c r="B4257" s="39" t="s">
        <v>96</v>
      </c>
      <c r="C4257" s="39" t="s">
        <v>76</v>
      </c>
      <c r="D4257" s="43">
        <v>43081</v>
      </c>
      <c r="E4257" s="39" t="s">
        <v>34</v>
      </c>
      <c r="F4257" s="39" t="s">
        <v>54</v>
      </c>
      <c r="G4257" s="39" t="s">
        <v>275</v>
      </c>
      <c r="H4257" s="39" t="s">
        <v>3275</v>
      </c>
      <c r="I4257" s="39" t="s">
        <v>99</v>
      </c>
      <c r="J4257" s="44">
        <v>-112</v>
      </c>
      <c r="K4257" s="39" t="s">
        <v>100</v>
      </c>
      <c r="L4257" s="39" t="s">
        <v>58</v>
      </c>
      <c r="M4257" s="39" t="str">
        <f>+VLOOKUP(C4257/1,Map!A:B,2,FALSE)</f>
        <v>Other Revenue - Application/Initiation Fee</v>
      </c>
      <c r="N4257" s="39" t="str">
        <f>+VLOOKUP(L4257/1,Map!E:G,3,FALSE)</f>
        <v>KY-CORPORATE</v>
      </c>
    </row>
    <row r="4258" spans="1:14" hidden="1">
      <c r="A4258" s="39" t="s">
        <v>95</v>
      </c>
      <c r="B4258" s="39" t="s">
        <v>96</v>
      </c>
      <c r="C4258" s="39" t="s">
        <v>76</v>
      </c>
      <c r="D4258" s="43">
        <v>43081</v>
      </c>
      <c r="E4258" s="39" t="s">
        <v>34</v>
      </c>
      <c r="F4258" s="39" t="s">
        <v>54</v>
      </c>
      <c r="G4258" s="39" t="s">
        <v>275</v>
      </c>
      <c r="H4258" s="39" t="s">
        <v>3275</v>
      </c>
      <c r="I4258" s="39" t="s">
        <v>99</v>
      </c>
      <c r="J4258" s="44">
        <v>-28</v>
      </c>
      <c r="K4258" s="39" t="s">
        <v>100</v>
      </c>
      <c r="L4258" s="39" t="s">
        <v>60</v>
      </c>
      <c r="M4258" s="39" t="str">
        <f>+VLOOKUP(C4258/1,Map!A:B,2,FALSE)</f>
        <v>Other Revenue - Application/Initiation Fee</v>
      </c>
      <c r="N4258" s="39" t="str">
        <f>+VLOOKUP(L4258/1,Map!E:G,3,FALSE)</f>
        <v>KY-CENTRAL</v>
      </c>
    </row>
    <row r="4259" spans="1:14" hidden="1">
      <c r="A4259" s="39" t="s">
        <v>95</v>
      </c>
      <c r="B4259" s="39" t="s">
        <v>96</v>
      </c>
      <c r="C4259" s="39" t="s">
        <v>76</v>
      </c>
      <c r="D4259" s="43">
        <v>43081</v>
      </c>
      <c r="E4259" s="39" t="s">
        <v>34</v>
      </c>
      <c r="F4259" s="39" t="s">
        <v>54</v>
      </c>
      <c r="G4259" s="39" t="s">
        <v>275</v>
      </c>
      <c r="H4259" s="39" t="s">
        <v>3275</v>
      </c>
      <c r="I4259" s="39" t="s">
        <v>99</v>
      </c>
      <c r="J4259" s="44">
        <v>-2352</v>
      </c>
      <c r="K4259" s="39" t="s">
        <v>100</v>
      </c>
      <c r="L4259" s="39" t="s">
        <v>60</v>
      </c>
      <c r="M4259" s="39" t="str">
        <f>+VLOOKUP(C4259/1,Map!A:B,2,FALSE)</f>
        <v>Other Revenue - Application/Initiation Fee</v>
      </c>
      <c r="N4259" s="39" t="str">
        <f>+VLOOKUP(L4259/1,Map!E:G,3,FALSE)</f>
        <v>KY-CENTRAL</v>
      </c>
    </row>
    <row r="4260" spans="1:14" hidden="1">
      <c r="A4260" s="39" t="s">
        <v>95</v>
      </c>
      <c r="B4260" s="39" t="s">
        <v>96</v>
      </c>
      <c r="C4260" s="39" t="s">
        <v>76</v>
      </c>
      <c r="D4260" s="43">
        <v>43081</v>
      </c>
      <c r="E4260" s="39" t="s">
        <v>34</v>
      </c>
      <c r="F4260" s="39" t="s">
        <v>54</v>
      </c>
      <c r="G4260" s="39" t="s">
        <v>275</v>
      </c>
      <c r="H4260" s="39" t="s">
        <v>3275</v>
      </c>
      <c r="I4260" s="39" t="s">
        <v>99</v>
      </c>
      <c r="J4260" s="44">
        <v>-28</v>
      </c>
      <c r="K4260" s="39" t="s">
        <v>100</v>
      </c>
      <c r="L4260" s="39" t="s">
        <v>64</v>
      </c>
      <c r="M4260" s="39" t="str">
        <f>+VLOOKUP(C4260/1,Map!A:B,2,FALSE)</f>
        <v>Other Revenue - Application/Initiation Fee</v>
      </c>
      <c r="N4260" s="39" t="str">
        <f>+VLOOKUP(L4260/1,Map!E:G,3,FALSE)</f>
        <v>KY-NORTH</v>
      </c>
    </row>
    <row r="4261" spans="1:14" hidden="1">
      <c r="A4261" s="39" t="s">
        <v>95</v>
      </c>
      <c r="B4261" s="39" t="s">
        <v>96</v>
      </c>
      <c r="C4261" s="39" t="s">
        <v>76</v>
      </c>
      <c r="D4261" s="43">
        <v>43081</v>
      </c>
      <c r="E4261" s="39" t="s">
        <v>34</v>
      </c>
      <c r="F4261" s="39" t="s">
        <v>54</v>
      </c>
      <c r="G4261" s="39" t="s">
        <v>275</v>
      </c>
      <c r="H4261" s="39" t="s">
        <v>769</v>
      </c>
      <c r="I4261" s="39" t="s">
        <v>244</v>
      </c>
      <c r="J4261" s="44">
        <v>28</v>
      </c>
      <c r="K4261" s="39" t="s">
        <v>100</v>
      </c>
      <c r="L4261" s="39" t="s">
        <v>60</v>
      </c>
      <c r="M4261" s="39" t="str">
        <f>+VLOOKUP(C4261/1,Map!A:B,2,FALSE)</f>
        <v>Other Revenue - Application/Initiation Fee</v>
      </c>
      <c r="N4261" s="39" t="str">
        <f>+VLOOKUP(L4261/1,Map!E:G,3,FALSE)</f>
        <v>KY-CENTRAL</v>
      </c>
    </row>
    <row r="4262" spans="1:14" hidden="1">
      <c r="A4262" s="39" t="s">
        <v>95</v>
      </c>
      <c r="B4262" s="39" t="s">
        <v>96</v>
      </c>
      <c r="C4262" s="39" t="s">
        <v>76</v>
      </c>
      <c r="D4262" s="43">
        <v>43081</v>
      </c>
      <c r="E4262" s="39" t="s">
        <v>34</v>
      </c>
      <c r="F4262" s="39" t="s">
        <v>54</v>
      </c>
      <c r="G4262" s="39" t="s">
        <v>275</v>
      </c>
      <c r="H4262" s="39" t="s">
        <v>769</v>
      </c>
      <c r="I4262" s="39" t="s">
        <v>244</v>
      </c>
      <c r="J4262" s="44">
        <v>28</v>
      </c>
      <c r="K4262" s="39" t="s">
        <v>100</v>
      </c>
      <c r="L4262" s="39" t="s">
        <v>60</v>
      </c>
      <c r="M4262" s="39" t="str">
        <f>+VLOOKUP(C4262/1,Map!A:B,2,FALSE)</f>
        <v>Other Revenue - Application/Initiation Fee</v>
      </c>
      <c r="N4262" s="39" t="str">
        <f>+VLOOKUP(L4262/1,Map!E:G,3,FALSE)</f>
        <v>KY-CENTRAL</v>
      </c>
    </row>
    <row r="4263" spans="1:14" hidden="1">
      <c r="A4263" s="39" t="s">
        <v>95</v>
      </c>
      <c r="B4263" s="39" t="s">
        <v>96</v>
      </c>
      <c r="C4263" s="39" t="s">
        <v>76</v>
      </c>
      <c r="D4263" s="43">
        <v>43080</v>
      </c>
      <c r="E4263" s="39" t="s">
        <v>34</v>
      </c>
      <c r="F4263" s="39" t="s">
        <v>54</v>
      </c>
      <c r="G4263" s="39" t="s">
        <v>275</v>
      </c>
      <c r="H4263" s="39" t="s">
        <v>770</v>
      </c>
      <c r="I4263" s="39" t="s">
        <v>244</v>
      </c>
      <c r="J4263" s="44">
        <v>28</v>
      </c>
      <c r="K4263" s="39" t="s">
        <v>100</v>
      </c>
      <c r="L4263" s="39" t="s">
        <v>60</v>
      </c>
      <c r="M4263" s="39" t="str">
        <f>+VLOOKUP(C4263/1,Map!A:B,2,FALSE)</f>
        <v>Other Revenue - Application/Initiation Fee</v>
      </c>
      <c r="N4263" s="39" t="str">
        <f>+VLOOKUP(L4263/1,Map!E:G,3,FALSE)</f>
        <v>KY-CENTRAL</v>
      </c>
    </row>
    <row r="4264" spans="1:14" hidden="1">
      <c r="A4264" s="39" t="s">
        <v>95</v>
      </c>
      <c r="B4264" s="39" t="s">
        <v>96</v>
      </c>
      <c r="C4264" s="39" t="s">
        <v>76</v>
      </c>
      <c r="D4264" s="43">
        <v>43080</v>
      </c>
      <c r="E4264" s="39" t="s">
        <v>34</v>
      </c>
      <c r="F4264" s="39" t="s">
        <v>54</v>
      </c>
      <c r="G4264" s="39" t="s">
        <v>275</v>
      </c>
      <c r="H4264" s="39" t="s">
        <v>3276</v>
      </c>
      <c r="I4264" s="39" t="s">
        <v>99</v>
      </c>
      <c r="J4264" s="44">
        <v>-2745.47</v>
      </c>
      <c r="K4264" s="39" t="s">
        <v>100</v>
      </c>
      <c r="L4264" s="39" t="s">
        <v>60</v>
      </c>
      <c r="M4264" s="39" t="str">
        <f>+VLOOKUP(C4264/1,Map!A:B,2,FALSE)</f>
        <v>Other Revenue - Application/Initiation Fee</v>
      </c>
      <c r="N4264" s="39" t="str">
        <f>+VLOOKUP(L4264/1,Map!E:G,3,FALSE)</f>
        <v>KY-CENTRAL</v>
      </c>
    </row>
    <row r="4265" spans="1:14" hidden="1">
      <c r="A4265" s="39" t="s">
        <v>95</v>
      </c>
      <c r="B4265" s="39" t="s">
        <v>96</v>
      </c>
      <c r="C4265" s="39" t="s">
        <v>76</v>
      </c>
      <c r="D4265" s="43">
        <v>43080</v>
      </c>
      <c r="E4265" s="39" t="s">
        <v>34</v>
      </c>
      <c r="F4265" s="39" t="s">
        <v>54</v>
      </c>
      <c r="G4265" s="39" t="s">
        <v>275</v>
      </c>
      <c r="H4265" s="39" t="s">
        <v>3276</v>
      </c>
      <c r="I4265" s="39" t="s">
        <v>99</v>
      </c>
      <c r="J4265" s="44">
        <v>-56</v>
      </c>
      <c r="K4265" s="39" t="s">
        <v>100</v>
      </c>
      <c r="L4265" s="39" t="s">
        <v>64</v>
      </c>
      <c r="M4265" s="39" t="str">
        <f>+VLOOKUP(C4265/1,Map!A:B,2,FALSE)</f>
        <v>Other Revenue - Application/Initiation Fee</v>
      </c>
      <c r="N4265" s="39" t="str">
        <f>+VLOOKUP(L4265/1,Map!E:G,3,FALSE)</f>
        <v>KY-NORTH</v>
      </c>
    </row>
    <row r="4266" spans="1:14" hidden="1">
      <c r="A4266" s="39" t="s">
        <v>95</v>
      </c>
      <c r="B4266" s="39" t="s">
        <v>96</v>
      </c>
      <c r="C4266" s="39" t="s">
        <v>76</v>
      </c>
      <c r="D4266" s="43">
        <v>43082</v>
      </c>
      <c r="E4266" s="39" t="s">
        <v>34</v>
      </c>
      <c r="F4266" s="39" t="s">
        <v>54</v>
      </c>
      <c r="G4266" s="39" t="s">
        <v>275</v>
      </c>
      <c r="H4266" s="39" t="s">
        <v>3277</v>
      </c>
      <c r="I4266" s="39" t="s">
        <v>99</v>
      </c>
      <c r="J4266" s="44">
        <v>-112</v>
      </c>
      <c r="K4266" s="39" t="s">
        <v>100</v>
      </c>
      <c r="L4266" s="39" t="s">
        <v>60</v>
      </c>
      <c r="M4266" s="39" t="str">
        <f>+VLOOKUP(C4266/1,Map!A:B,2,FALSE)</f>
        <v>Other Revenue - Application/Initiation Fee</v>
      </c>
      <c r="N4266" s="39" t="str">
        <f>+VLOOKUP(L4266/1,Map!E:G,3,FALSE)</f>
        <v>KY-CENTRAL</v>
      </c>
    </row>
    <row r="4267" spans="1:14" hidden="1">
      <c r="A4267" s="39" t="s">
        <v>95</v>
      </c>
      <c r="B4267" s="39" t="s">
        <v>96</v>
      </c>
      <c r="C4267" s="39" t="s">
        <v>76</v>
      </c>
      <c r="D4267" s="43">
        <v>43082</v>
      </c>
      <c r="E4267" s="39" t="s">
        <v>34</v>
      </c>
      <c r="F4267" s="39" t="s">
        <v>54</v>
      </c>
      <c r="G4267" s="39" t="s">
        <v>275</v>
      </c>
      <c r="H4267" s="39" t="s">
        <v>3278</v>
      </c>
      <c r="I4267" s="39" t="s">
        <v>99</v>
      </c>
      <c r="J4267" s="44">
        <v>-28</v>
      </c>
      <c r="K4267" s="39" t="s">
        <v>100</v>
      </c>
      <c r="L4267" s="39" t="s">
        <v>60</v>
      </c>
      <c r="M4267" s="39" t="str">
        <f>+VLOOKUP(C4267/1,Map!A:B,2,FALSE)</f>
        <v>Other Revenue - Application/Initiation Fee</v>
      </c>
      <c r="N4267" s="39" t="str">
        <f>+VLOOKUP(L4267/1,Map!E:G,3,FALSE)</f>
        <v>KY-CENTRAL</v>
      </c>
    </row>
    <row r="4268" spans="1:14" hidden="1">
      <c r="A4268" s="39" t="s">
        <v>95</v>
      </c>
      <c r="B4268" s="39" t="s">
        <v>96</v>
      </c>
      <c r="C4268" s="39" t="s">
        <v>76</v>
      </c>
      <c r="D4268" s="43">
        <v>43082</v>
      </c>
      <c r="E4268" s="39" t="s">
        <v>34</v>
      </c>
      <c r="F4268" s="39" t="s">
        <v>54</v>
      </c>
      <c r="G4268" s="39" t="s">
        <v>275</v>
      </c>
      <c r="H4268" s="39" t="s">
        <v>3278</v>
      </c>
      <c r="I4268" s="39" t="s">
        <v>99</v>
      </c>
      <c r="J4268" s="44">
        <v>-28</v>
      </c>
      <c r="K4268" s="39" t="s">
        <v>100</v>
      </c>
      <c r="L4268" s="39" t="s">
        <v>60</v>
      </c>
      <c r="M4268" s="39" t="str">
        <f>+VLOOKUP(C4268/1,Map!A:B,2,FALSE)</f>
        <v>Other Revenue - Application/Initiation Fee</v>
      </c>
      <c r="N4268" s="39" t="str">
        <f>+VLOOKUP(L4268/1,Map!E:G,3,FALSE)</f>
        <v>KY-CENTRAL</v>
      </c>
    </row>
    <row r="4269" spans="1:14" hidden="1">
      <c r="A4269" s="39" t="s">
        <v>95</v>
      </c>
      <c r="B4269" s="39" t="s">
        <v>96</v>
      </c>
      <c r="C4269" s="39" t="s">
        <v>76</v>
      </c>
      <c r="D4269" s="43">
        <v>43082</v>
      </c>
      <c r="E4269" s="39" t="s">
        <v>34</v>
      </c>
      <c r="F4269" s="39" t="s">
        <v>54</v>
      </c>
      <c r="G4269" s="39" t="s">
        <v>275</v>
      </c>
      <c r="H4269" s="39" t="s">
        <v>3278</v>
      </c>
      <c r="I4269" s="39" t="s">
        <v>99</v>
      </c>
      <c r="J4269" s="44">
        <v>-2072</v>
      </c>
      <c r="K4269" s="39" t="s">
        <v>100</v>
      </c>
      <c r="L4269" s="39" t="s">
        <v>60</v>
      </c>
      <c r="M4269" s="39" t="str">
        <f>+VLOOKUP(C4269/1,Map!A:B,2,FALSE)</f>
        <v>Other Revenue - Application/Initiation Fee</v>
      </c>
      <c r="N4269" s="39" t="str">
        <f>+VLOOKUP(L4269/1,Map!E:G,3,FALSE)</f>
        <v>KY-CENTRAL</v>
      </c>
    </row>
    <row r="4270" spans="1:14" hidden="1">
      <c r="A4270" s="39" t="s">
        <v>95</v>
      </c>
      <c r="B4270" s="39" t="s">
        <v>96</v>
      </c>
      <c r="C4270" s="39" t="s">
        <v>76</v>
      </c>
      <c r="D4270" s="43">
        <v>43082</v>
      </c>
      <c r="E4270" s="39" t="s">
        <v>34</v>
      </c>
      <c r="F4270" s="39" t="s">
        <v>54</v>
      </c>
      <c r="G4270" s="39" t="s">
        <v>275</v>
      </c>
      <c r="H4270" s="39" t="s">
        <v>3278</v>
      </c>
      <c r="I4270" s="39" t="s">
        <v>99</v>
      </c>
      <c r="J4270" s="44">
        <v>-56</v>
      </c>
      <c r="K4270" s="39" t="s">
        <v>100</v>
      </c>
      <c r="L4270" s="39" t="s">
        <v>58</v>
      </c>
      <c r="M4270" s="39" t="str">
        <f>+VLOOKUP(C4270/1,Map!A:B,2,FALSE)</f>
        <v>Other Revenue - Application/Initiation Fee</v>
      </c>
      <c r="N4270" s="39" t="str">
        <f>+VLOOKUP(L4270/1,Map!E:G,3,FALSE)</f>
        <v>KY-CORPORATE</v>
      </c>
    </row>
    <row r="4271" spans="1:14" hidden="1">
      <c r="A4271" s="39" t="s">
        <v>95</v>
      </c>
      <c r="B4271" s="39" t="s">
        <v>96</v>
      </c>
      <c r="C4271" s="39" t="s">
        <v>76</v>
      </c>
      <c r="D4271" s="43">
        <v>43082</v>
      </c>
      <c r="E4271" s="39" t="s">
        <v>34</v>
      </c>
      <c r="F4271" s="39" t="s">
        <v>54</v>
      </c>
      <c r="G4271" s="39" t="s">
        <v>275</v>
      </c>
      <c r="H4271" s="39" t="s">
        <v>777</v>
      </c>
      <c r="I4271" s="39" t="s">
        <v>244</v>
      </c>
      <c r="J4271" s="44">
        <v>28</v>
      </c>
      <c r="K4271" s="39" t="s">
        <v>100</v>
      </c>
      <c r="L4271" s="39" t="s">
        <v>60</v>
      </c>
      <c r="M4271" s="39" t="str">
        <f>+VLOOKUP(C4271/1,Map!A:B,2,FALSE)</f>
        <v>Other Revenue - Application/Initiation Fee</v>
      </c>
      <c r="N4271" s="39" t="str">
        <f>+VLOOKUP(L4271/1,Map!E:G,3,FALSE)</f>
        <v>KY-CENTRAL</v>
      </c>
    </row>
    <row r="4272" spans="1:14" hidden="1">
      <c r="A4272" s="39" t="s">
        <v>95</v>
      </c>
      <c r="B4272" s="39" t="s">
        <v>96</v>
      </c>
      <c r="C4272" s="39" t="s">
        <v>76</v>
      </c>
      <c r="D4272" s="43">
        <v>43083</v>
      </c>
      <c r="E4272" s="39" t="s">
        <v>34</v>
      </c>
      <c r="F4272" s="39" t="s">
        <v>54</v>
      </c>
      <c r="G4272" s="39" t="s">
        <v>275</v>
      </c>
      <c r="H4272" s="39" t="s">
        <v>3279</v>
      </c>
      <c r="I4272" s="39" t="s">
        <v>244</v>
      </c>
      <c r="J4272" s="44">
        <v>28</v>
      </c>
      <c r="K4272" s="39" t="s">
        <v>100</v>
      </c>
      <c r="L4272" s="39" t="s">
        <v>60</v>
      </c>
      <c r="M4272" s="39" t="str">
        <f>+VLOOKUP(C4272/1,Map!A:B,2,FALSE)</f>
        <v>Other Revenue - Application/Initiation Fee</v>
      </c>
      <c r="N4272" s="39" t="str">
        <f>+VLOOKUP(L4272/1,Map!E:G,3,FALSE)</f>
        <v>KY-CENTRAL</v>
      </c>
    </row>
    <row r="4273" spans="1:14" hidden="1">
      <c r="A4273" s="39" t="s">
        <v>95</v>
      </c>
      <c r="B4273" s="39" t="s">
        <v>96</v>
      </c>
      <c r="C4273" s="39" t="s">
        <v>76</v>
      </c>
      <c r="D4273" s="43">
        <v>43083</v>
      </c>
      <c r="E4273" s="39" t="s">
        <v>34</v>
      </c>
      <c r="F4273" s="39" t="s">
        <v>54</v>
      </c>
      <c r="G4273" s="39" t="s">
        <v>275</v>
      </c>
      <c r="H4273" s="39" t="s">
        <v>3280</v>
      </c>
      <c r="I4273" s="39" t="s">
        <v>99</v>
      </c>
      <c r="J4273" s="44">
        <v>-1484</v>
      </c>
      <c r="K4273" s="39" t="s">
        <v>100</v>
      </c>
      <c r="L4273" s="39" t="s">
        <v>60</v>
      </c>
      <c r="M4273" s="39" t="str">
        <f>+VLOOKUP(C4273/1,Map!A:B,2,FALSE)</f>
        <v>Other Revenue - Application/Initiation Fee</v>
      </c>
      <c r="N4273" s="39" t="str">
        <f>+VLOOKUP(L4273/1,Map!E:G,3,FALSE)</f>
        <v>KY-CENTRAL</v>
      </c>
    </row>
    <row r="4274" spans="1:14" hidden="1">
      <c r="A4274" s="39" t="s">
        <v>95</v>
      </c>
      <c r="B4274" s="39" t="s">
        <v>96</v>
      </c>
      <c r="C4274" s="39" t="s">
        <v>76</v>
      </c>
      <c r="D4274" s="43">
        <v>43083</v>
      </c>
      <c r="E4274" s="39" t="s">
        <v>34</v>
      </c>
      <c r="F4274" s="39" t="s">
        <v>54</v>
      </c>
      <c r="G4274" s="39" t="s">
        <v>275</v>
      </c>
      <c r="H4274" s="39" t="s">
        <v>3280</v>
      </c>
      <c r="I4274" s="39" t="s">
        <v>99</v>
      </c>
      <c r="J4274" s="44">
        <v>-28</v>
      </c>
      <c r="K4274" s="39" t="s">
        <v>100</v>
      </c>
      <c r="L4274" s="39" t="s">
        <v>60</v>
      </c>
      <c r="M4274" s="39" t="str">
        <f>+VLOOKUP(C4274/1,Map!A:B,2,FALSE)</f>
        <v>Other Revenue - Application/Initiation Fee</v>
      </c>
      <c r="N4274" s="39" t="str">
        <f>+VLOOKUP(L4274/1,Map!E:G,3,FALSE)</f>
        <v>KY-CENTRAL</v>
      </c>
    </row>
    <row r="4275" spans="1:14" hidden="1">
      <c r="A4275" s="39" t="s">
        <v>95</v>
      </c>
      <c r="B4275" s="39" t="s">
        <v>96</v>
      </c>
      <c r="C4275" s="39" t="s">
        <v>76</v>
      </c>
      <c r="D4275" s="43">
        <v>43083</v>
      </c>
      <c r="E4275" s="39" t="s">
        <v>34</v>
      </c>
      <c r="F4275" s="39" t="s">
        <v>54</v>
      </c>
      <c r="G4275" s="39" t="s">
        <v>275</v>
      </c>
      <c r="H4275" s="39" t="s">
        <v>3280</v>
      </c>
      <c r="I4275" s="39" t="s">
        <v>99</v>
      </c>
      <c r="J4275" s="44">
        <v>-56</v>
      </c>
      <c r="K4275" s="39" t="s">
        <v>100</v>
      </c>
      <c r="L4275" s="39" t="s">
        <v>60</v>
      </c>
      <c r="M4275" s="39" t="str">
        <f>+VLOOKUP(C4275/1,Map!A:B,2,FALSE)</f>
        <v>Other Revenue - Application/Initiation Fee</v>
      </c>
      <c r="N4275" s="39" t="str">
        <f>+VLOOKUP(L4275/1,Map!E:G,3,FALSE)</f>
        <v>KY-CENTRAL</v>
      </c>
    </row>
    <row r="4276" spans="1:14" hidden="1">
      <c r="A4276" s="39" t="s">
        <v>95</v>
      </c>
      <c r="B4276" s="39" t="s">
        <v>96</v>
      </c>
      <c r="C4276" s="39" t="s">
        <v>76</v>
      </c>
      <c r="D4276" s="43">
        <v>43083</v>
      </c>
      <c r="E4276" s="39" t="s">
        <v>34</v>
      </c>
      <c r="F4276" s="39" t="s">
        <v>54</v>
      </c>
      <c r="G4276" s="39" t="s">
        <v>275</v>
      </c>
      <c r="H4276" s="39" t="s">
        <v>3280</v>
      </c>
      <c r="I4276" s="39" t="s">
        <v>99</v>
      </c>
      <c r="J4276" s="44">
        <v>-28</v>
      </c>
      <c r="K4276" s="39" t="s">
        <v>100</v>
      </c>
      <c r="L4276" s="39" t="s">
        <v>58</v>
      </c>
      <c r="M4276" s="39" t="str">
        <f>+VLOOKUP(C4276/1,Map!A:B,2,FALSE)</f>
        <v>Other Revenue - Application/Initiation Fee</v>
      </c>
      <c r="N4276" s="39" t="str">
        <f>+VLOOKUP(L4276/1,Map!E:G,3,FALSE)</f>
        <v>KY-CORPORATE</v>
      </c>
    </row>
    <row r="4277" spans="1:14" hidden="1">
      <c r="A4277" s="39" t="s">
        <v>95</v>
      </c>
      <c r="B4277" s="39" t="s">
        <v>96</v>
      </c>
      <c r="C4277" s="39" t="s">
        <v>76</v>
      </c>
      <c r="D4277" s="43">
        <v>43083</v>
      </c>
      <c r="E4277" s="39" t="s">
        <v>34</v>
      </c>
      <c r="F4277" s="39" t="s">
        <v>54</v>
      </c>
      <c r="G4277" s="39" t="s">
        <v>275</v>
      </c>
      <c r="H4277" s="39" t="s">
        <v>3280</v>
      </c>
      <c r="I4277" s="39" t="s">
        <v>99</v>
      </c>
      <c r="J4277" s="44">
        <v>-56</v>
      </c>
      <c r="K4277" s="39" t="s">
        <v>100</v>
      </c>
      <c r="L4277" s="39" t="s">
        <v>64</v>
      </c>
      <c r="M4277" s="39" t="str">
        <f>+VLOOKUP(C4277/1,Map!A:B,2,FALSE)</f>
        <v>Other Revenue - Application/Initiation Fee</v>
      </c>
      <c r="N4277" s="39" t="str">
        <f>+VLOOKUP(L4277/1,Map!E:G,3,FALSE)</f>
        <v>KY-NORTH</v>
      </c>
    </row>
    <row r="4278" spans="1:14" hidden="1">
      <c r="A4278" s="39" t="s">
        <v>95</v>
      </c>
      <c r="B4278" s="39" t="s">
        <v>96</v>
      </c>
      <c r="C4278" s="39" t="s">
        <v>76</v>
      </c>
      <c r="D4278" s="43">
        <v>43084</v>
      </c>
      <c r="E4278" s="39" t="s">
        <v>34</v>
      </c>
      <c r="F4278" s="39" t="s">
        <v>54</v>
      </c>
      <c r="G4278" s="39" t="s">
        <v>275</v>
      </c>
      <c r="H4278" s="39" t="s">
        <v>3281</v>
      </c>
      <c r="I4278" s="39" t="s">
        <v>99</v>
      </c>
      <c r="J4278" s="44">
        <v>-28</v>
      </c>
      <c r="K4278" s="39" t="s">
        <v>100</v>
      </c>
      <c r="L4278" s="39" t="s">
        <v>60</v>
      </c>
      <c r="M4278" s="39" t="str">
        <f>+VLOOKUP(C4278/1,Map!A:B,2,FALSE)</f>
        <v>Other Revenue - Application/Initiation Fee</v>
      </c>
      <c r="N4278" s="39" t="str">
        <f>+VLOOKUP(L4278/1,Map!E:G,3,FALSE)</f>
        <v>KY-CENTRAL</v>
      </c>
    </row>
    <row r="4279" spans="1:14" hidden="1">
      <c r="A4279" s="39" t="s">
        <v>95</v>
      </c>
      <c r="B4279" s="39" t="s">
        <v>96</v>
      </c>
      <c r="C4279" s="39" t="s">
        <v>76</v>
      </c>
      <c r="D4279" s="43">
        <v>43084</v>
      </c>
      <c r="E4279" s="39" t="s">
        <v>34</v>
      </c>
      <c r="F4279" s="39" t="s">
        <v>54</v>
      </c>
      <c r="G4279" s="39" t="s">
        <v>275</v>
      </c>
      <c r="H4279" s="39" t="s">
        <v>3282</v>
      </c>
      <c r="I4279" s="39" t="s">
        <v>99</v>
      </c>
      <c r="J4279" s="44">
        <v>-28</v>
      </c>
      <c r="K4279" s="39" t="s">
        <v>100</v>
      </c>
      <c r="L4279" s="39" t="s">
        <v>60</v>
      </c>
      <c r="M4279" s="39" t="str">
        <f>+VLOOKUP(C4279/1,Map!A:B,2,FALSE)</f>
        <v>Other Revenue - Application/Initiation Fee</v>
      </c>
      <c r="N4279" s="39" t="str">
        <f>+VLOOKUP(L4279/1,Map!E:G,3,FALSE)</f>
        <v>KY-CENTRAL</v>
      </c>
    </row>
    <row r="4280" spans="1:14" hidden="1">
      <c r="A4280" s="39" t="s">
        <v>95</v>
      </c>
      <c r="B4280" s="39" t="s">
        <v>96</v>
      </c>
      <c r="C4280" s="39" t="s">
        <v>76</v>
      </c>
      <c r="D4280" s="43">
        <v>43084</v>
      </c>
      <c r="E4280" s="39" t="s">
        <v>34</v>
      </c>
      <c r="F4280" s="39" t="s">
        <v>54</v>
      </c>
      <c r="G4280" s="39" t="s">
        <v>275</v>
      </c>
      <c r="H4280" s="39" t="s">
        <v>3282</v>
      </c>
      <c r="I4280" s="39" t="s">
        <v>99</v>
      </c>
      <c r="J4280" s="44">
        <v>-28</v>
      </c>
      <c r="K4280" s="39" t="s">
        <v>100</v>
      </c>
      <c r="L4280" s="39" t="s">
        <v>60</v>
      </c>
      <c r="M4280" s="39" t="str">
        <f>+VLOOKUP(C4280/1,Map!A:B,2,FALSE)</f>
        <v>Other Revenue - Application/Initiation Fee</v>
      </c>
      <c r="N4280" s="39" t="str">
        <f>+VLOOKUP(L4280/1,Map!E:G,3,FALSE)</f>
        <v>KY-CENTRAL</v>
      </c>
    </row>
    <row r="4281" spans="1:14" hidden="1">
      <c r="A4281" s="39" t="s">
        <v>95</v>
      </c>
      <c r="B4281" s="39" t="s">
        <v>96</v>
      </c>
      <c r="C4281" s="39" t="s">
        <v>76</v>
      </c>
      <c r="D4281" s="43">
        <v>43084</v>
      </c>
      <c r="E4281" s="39" t="s">
        <v>34</v>
      </c>
      <c r="F4281" s="39" t="s">
        <v>54</v>
      </c>
      <c r="G4281" s="39" t="s">
        <v>275</v>
      </c>
      <c r="H4281" s="39" t="s">
        <v>3282</v>
      </c>
      <c r="I4281" s="39" t="s">
        <v>99</v>
      </c>
      <c r="J4281" s="44">
        <v>-2912</v>
      </c>
      <c r="K4281" s="39" t="s">
        <v>100</v>
      </c>
      <c r="L4281" s="39" t="s">
        <v>60</v>
      </c>
      <c r="M4281" s="39" t="str">
        <f>+VLOOKUP(C4281/1,Map!A:B,2,FALSE)</f>
        <v>Other Revenue - Application/Initiation Fee</v>
      </c>
      <c r="N4281" s="39" t="str">
        <f>+VLOOKUP(L4281/1,Map!E:G,3,FALSE)</f>
        <v>KY-CENTRAL</v>
      </c>
    </row>
    <row r="4282" spans="1:14" hidden="1">
      <c r="A4282" s="39" t="s">
        <v>95</v>
      </c>
      <c r="B4282" s="39" t="s">
        <v>96</v>
      </c>
      <c r="C4282" s="39" t="s">
        <v>76</v>
      </c>
      <c r="D4282" s="43">
        <v>43084</v>
      </c>
      <c r="E4282" s="39" t="s">
        <v>34</v>
      </c>
      <c r="F4282" s="39" t="s">
        <v>54</v>
      </c>
      <c r="G4282" s="39" t="s">
        <v>275</v>
      </c>
      <c r="H4282" s="39" t="s">
        <v>3282</v>
      </c>
      <c r="I4282" s="39" t="s">
        <v>99</v>
      </c>
      <c r="J4282" s="44">
        <v>-56</v>
      </c>
      <c r="K4282" s="39" t="s">
        <v>100</v>
      </c>
      <c r="L4282" s="39" t="s">
        <v>58</v>
      </c>
      <c r="M4282" s="39" t="str">
        <f>+VLOOKUP(C4282/1,Map!A:B,2,FALSE)</f>
        <v>Other Revenue - Application/Initiation Fee</v>
      </c>
      <c r="N4282" s="39" t="str">
        <f>+VLOOKUP(L4282/1,Map!E:G,3,FALSE)</f>
        <v>KY-CORPORATE</v>
      </c>
    </row>
    <row r="4283" spans="1:14" hidden="1">
      <c r="A4283" s="39" t="s">
        <v>95</v>
      </c>
      <c r="B4283" s="39" t="s">
        <v>96</v>
      </c>
      <c r="C4283" s="39" t="s">
        <v>76</v>
      </c>
      <c r="D4283" s="43">
        <v>43085</v>
      </c>
      <c r="E4283" s="39" t="s">
        <v>34</v>
      </c>
      <c r="F4283" s="39" t="s">
        <v>54</v>
      </c>
      <c r="G4283" s="39" t="s">
        <v>275</v>
      </c>
      <c r="H4283" s="39" t="s">
        <v>3283</v>
      </c>
      <c r="I4283" s="39" t="s">
        <v>99</v>
      </c>
      <c r="J4283" s="44">
        <v>-308</v>
      </c>
      <c r="K4283" s="39" t="s">
        <v>100</v>
      </c>
      <c r="L4283" s="39" t="s">
        <v>60</v>
      </c>
      <c r="M4283" s="39" t="str">
        <f>+VLOOKUP(C4283/1,Map!A:B,2,FALSE)</f>
        <v>Other Revenue - Application/Initiation Fee</v>
      </c>
      <c r="N4283" s="39" t="str">
        <f>+VLOOKUP(L4283/1,Map!E:G,3,FALSE)</f>
        <v>KY-CENTRAL</v>
      </c>
    </row>
    <row r="4284" spans="1:14" hidden="1">
      <c r="A4284" s="39" t="s">
        <v>95</v>
      </c>
      <c r="B4284" s="39" t="s">
        <v>96</v>
      </c>
      <c r="C4284" s="39" t="s">
        <v>76</v>
      </c>
      <c r="D4284" s="43">
        <v>43088</v>
      </c>
      <c r="E4284" s="39" t="s">
        <v>34</v>
      </c>
      <c r="F4284" s="39" t="s">
        <v>54</v>
      </c>
      <c r="G4284" s="39" t="s">
        <v>275</v>
      </c>
      <c r="H4284" s="39" t="s">
        <v>3284</v>
      </c>
      <c r="I4284" s="39" t="s">
        <v>99</v>
      </c>
      <c r="J4284" s="44">
        <v>-56</v>
      </c>
      <c r="K4284" s="39" t="s">
        <v>100</v>
      </c>
      <c r="L4284" s="39" t="s">
        <v>60</v>
      </c>
      <c r="M4284" s="39" t="str">
        <f>+VLOOKUP(C4284/1,Map!A:B,2,FALSE)</f>
        <v>Other Revenue - Application/Initiation Fee</v>
      </c>
      <c r="N4284" s="39" t="str">
        <f>+VLOOKUP(L4284/1,Map!E:G,3,FALSE)</f>
        <v>KY-CENTRAL</v>
      </c>
    </row>
    <row r="4285" spans="1:14" hidden="1">
      <c r="A4285" s="39" t="s">
        <v>95</v>
      </c>
      <c r="B4285" s="39" t="s">
        <v>96</v>
      </c>
      <c r="C4285" s="39" t="s">
        <v>76</v>
      </c>
      <c r="D4285" s="43">
        <v>43088</v>
      </c>
      <c r="E4285" s="39" t="s">
        <v>34</v>
      </c>
      <c r="F4285" s="39" t="s">
        <v>54</v>
      </c>
      <c r="G4285" s="39" t="s">
        <v>275</v>
      </c>
      <c r="H4285" s="39" t="s">
        <v>3284</v>
      </c>
      <c r="I4285" s="39" t="s">
        <v>99</v>
      </c>
      <c r="J4285" s="44">
        <v>-28</v>
      </c>
      <c r="K4285" s="39" t="s">
        <v>100</v>
      </c>
      <c r="L4285" s="39" t="s">
        <v>60</v>
      </c>
      <c r="M4285" s="39" t="str">
        <f>+VLOOKUP(C4285/1,Map!A:B,2,FALSE)</f>
        <v>Other Revenue - Application/Initiation Fee</v>
      </c>
      <c r="N4285" s="39" t="str">
        <f>+VLOOKUP(L4285/1,Map!E:G,3,FALSE)</f>
        <v>KY-CENTRAL</v>
      </c>
    </row>
    <row r="4286" spans="1:14" hidden="1">
      <c r="A4286" s="39" t="s">
        <v>95</v>
      </c>
      <c r="B4286" s="39" t="s">
        <v>96</v>
      </c>
      <c r="C4286" s="39" t="s">
        <v>76</v>
      </c>
      <c r="D4286" s="43">
        <v>43088</v>
      </c>
      <c r="E4286" s="39" t="s">
        <v>34</v>
      </c>
      <c r="F4286" s="39" t="s">
        <v>54</v>
      </c>
      <c r="G4286" s="39" t="s">
        <v>275</v>
      </c>
      <c r="H4286" s="39" t="s">
        <v>3284</v>
      </c>
      <c r="I4286" s="39" t="s">
        <v>99</v>
      </c>
      <c r="J4286" s="44">
        <v>-2072</v>
      </c>
      <c r="K4286" s="39" t="s">
        <v>100</v>
      </c>
      <c r="L4286" s="39" t="s">
        <v>60</v>
      </c>
      <c r="M4286" s="39" t="str">
        <f>+VLOOKUP(C4286/1,Map!A:B,2,FALSE)</f>
        <v>Other Revenue - Application/Initiation Fee</v>
      </c>
      <c r="N4286" s="39" t="str">
        <f>+VLOOKUP(L4286/1,Map!E:G,3,FALSE)</f>
        <v>KY-CENTRAL</v>
      </c>
    </row>
    <row r="4287" spans="1:14" hidden="1">
      <c r="A4287" s="39" t="s">
        <v>95</v>
      </c>
      <c r="B4287" s="39" t="s">
        <v>96</v>
      </c>
      <c r="C4287" s="39" t="s">
        <v>76</v>
      </c>
      <c r="D4287" s="43">
        <v>43088</v>
      </c>
      <c r="E4287" s="39" t="s">
        <v>34</v>
      </c>
      <c r="F4287" s="39" t="s">
        <v>54</v>
      </c>
      <c r="G4287" s="39" t="s">
        <v>275</v>
      </c>
      <c r="H4287" s="39" t="s">
        <v>3284</v>
      </c>
      <c r="I4287" s="39" t="s">
        <v>99</v>
      </c>
      <c r="J4287" s="44">
        <v>-28</v>
      </c>
      <c r="K4287" s="39" t="s">
        <v>100</v>
      </c>
      <c r="L4287" s="39" t="s">
        <v>64</v>
      </c>
      <c r="M4287" s="39" t="str">
        <f>+VLOOKUP(C4287/1,Map!A:B,2,FALSE)</f>
        <v>Other Revenue - Application/Initiation Fee</v>
      </c>
      <c r="N4287" s="39" t="str">
        <f>+VLOOKUP(L4287/1,Map!E:G,3,FALSE)</f>
        <v>KY-NORTH</v>
      </c>
    </row>
    <row r="4288" spans="1:14" hidden="1">
      <c r="A4288" s="39" t="s">
        <v>95</v>
      </c>
      <c r="B4288" s="39" t="s">
        <v>96</v>
      </c>
      <c r="C4288" s="39" t="s">
        <v>76</v>
      </c>
      <c r="D4288" s="43">
        <v>43088</v>
      </c>
      <c r="E4288" s="39" t="s">
        <v>34</v>
      </c>
      <c r="F4288" s="39" t="s">
        <v>54</v>
      </c>
      <c r="G4288" s="39" t="s">
        <v>275</v>
      </c>
      <c r="H4288" s="39" t="s">
        <v>3284</v>
      </c>
      <c r="I4288" s="39" t="s">
        <v>99</v>
      </c>
      <c r="J4288" s="44">
        <v>-28</v>
      </c>
      <c r="K4288" s="39" t="s">
        <v>100</v>
      </c>
      <c r="L4288" s="39" t="s">
        <v>58</v>
      </c>
      <c r="M4288" s="39" t="str">
        <f>+VLOOKUP(C4288/1,Map!A:B,2,FALSE)</f>
        <v>Other Revenue - Application/Initiation Fee</v>
      </c>
      <c r="N4288" s="39" t="str">
        <f>+VLOOKUP(L4288/1,Map!E:G,3,FALSE)</f>
        <v>KY-CORPORATE</v>
      </c>
    </row>
    <row r="4289" spans="1:14" hidden="1">
      <c r="A4289" s="39" t="s">
        <v>95</v>
      </c>
      <c r="B4289" s="39" t="s">
        <v>96</v>
      </c>
      <c r="C4289" s="39" t="s">
        <v>76</v>
      </c>
      <c r="D4289" s="43">
        <v>43087</v>
      </c>
      <c r="E4289" s="39" t="s">
        <v>34</v>
      </c>
      <c r="F4289" s="39" t="s">
        <v>54</v>
      </c>
      <c r="G4289" s="39" t="s">
        <v>275</v>
      </c>
      <c r="H4289" s="39" t="s">
        <v>801</v>
      </c>
      <c r="I4289" s="39" t="s">
        <v>244</v>
      </c>
      <c r="J4289" s="44">
        <v>28</v>
      </c>
      <c r="K4289" s="39" t="s">
        <v>100</v>
      </c>
      <c r="L4289" s="39" t="s">
        <v>60</v>
      </c>
      <c r="M4289" s="39" t="str">
        <f>+VLOOKUP(C4289/1,Map!A:B,2,FALSE)</f>
        <v>Other Revenue - Application/Initiation Fee</v>
      </c>
      <c r="N4289" s="39" t="str">
        <f>+VLOOKUP(L4289/1,Map!E:G,3,FALSE)</f>
        <v>KY-CENTRAL</v>
      </c>
    </row>
    <row r="4290" spans="1:14" hidden="1">
      <c r="A4290" s="39" t="s">
        <v>95</v>
      </c>
      <c r="B4290" s="39" t="s">
        <v>96</v>
      </c>
      <c r="C4290" s="39" t="s">
        <v>76</v>
      </c>
      <c r="D4290" s="43">
        <v>43087</v>
      </c>
      <c r="E4290" s="39" t="s">
        <v>34</v>
      </c>
      <c r="F4290" s="39" t="s">
        <v>54</v>
      </c>
      <c r="G4290" s="39" t="s">
        <v>275</v>
      </c>
      <c r="H4290" s="39" t="s">
        <v>3285</v>
      </c>
      <c r="I4290" s="39" t="s">
        <v>99</v>
      </c>
      <c r="J4290" s="44">
        <v>-28</v>
      </c>
      <c r="K4290" s="39" t="s">
        <v>100</v>
      </c>
      <c r="L4290" s="39" t="s">
        <v>60</v>
      </c>
      <c r="M4290" s="39" t="str">
        <f>+VLOOKUP(C4290/1,Map!A:B,2,FALSE)</f>
        <v>Other Revenue - Application/Initiation Fee</v>
      </c>
      <c r="N4290" s="39" t="str">
        <f>+VLOOKUP(L4290/1,Map!E:G,3,FALSE)</f>
        <v>KY-CENTRAL</v>
      </c>
    </row>
    <row r="4291" spans="1:14" hidden="1">
      <c r="A4291" s="39" t="s">
        <v>95</v>
      </c>
      <c r="B4291" s="39" t="s">
        <v>96</v>
      </c>
      <c r="C4291" s="39" t="s">
        <v>76</v>
      </c>
      <c r="D4291" s="43">
        <v>43087</v>
      </c>
      <c r="E4291" s="39" t="s">
        <v>34</v>
      </c>
      <c r="F4291" s="39" t="s">
        <v>54</v>
      </c>
      <c r="G4291" s="39" t="s">
        <v>275</v>
      </c>
      <c r="H4291" s="39" t="s">
        <v>3285</v>
      </c>
      <c r="I4291" s="39" t="s">
        <v>99</v>
      </c>
      <c r="J4291" s="44">
        <v>-2520</v>
      </c>
      <c r="K4291" s="39" t="s">
        <v>100</v>
      </c>
      <c r="L4291" s="39" t="s">
        <v>60</v>
      </c>
      <c r="M4291" s="39" t="str">
        <f>+VLOOKUP(C4291/1,Map!A:B,2,FALSE)</f>
        <v>Other Revenue - Application/Initiation Fee</v>
      </c>
      <c r="N4291" s="39" t="str">
        <f>+VLOOKUP(L4291/1,Map!E:G,3,FALSE)</f>
        <v>KY-CENTRAL</v>
      </c>
    </row>
    <row r="4292" spans="1:14" hidden="1">
      <c r="A4292" s="39" t="s">
        <v>95</v>
      </c>
      <c r="B4292" s="39" t="s">
        <v>96</v>
      </c>
      <c r="C4292" s="39" t="s">
        <v>76</v>
      </c>
      <c r="D4292" s="43">
        <v>43087</v>
      </c>
      <c r="E4292" s="39" t="s">
        <v>34</v>
      </c>
      <c r="F4292" s="39" t="s">
        <v>54</v>
      </c>
      <c r="G4292" s="39" t="s">
        <v>275</v>
      </c>
      <c r="H4292" s="39" t="s">
        <v>3285</v>
      </c>
      <c r="I4292" s="39" t="s">
        <v>99</v>
      </c>
      <c r="J4292" s="44">
        <v>-28</v>
      </c>
      <c r="K4292" s="39" t="s">
        <v>100</v>
      </c>
      <c r="L4292" s="39" t="s">
        <v>58</v>
      </c>
      <c r="M4292" s="39" t="str">
        <f>+VLOOKUP(C4292/1,Map!A:B,2,FALSE)</f>
        <v>Other Revenue - Application/Initiation Fee</v>
      </c>
      <c r="N4292" s="39" t="str">
        <f>+VLOOKUP(L4292/1,Map!E:G,3,FALSE)</f>
        <v>KY-CORPORATE</v>
      </c>
    </row>
    <row r="4293" spans="1:14" hidden="1">
      <c r="A4293" s="39" t="s">
        <v>95</v>
      </c>
      <c r="B4293" s="39" t="s">
        <v>96</v>
      </c>
      <c r="C4293" s="39" t="s">
        <v>76</v>
      </c>
      <c r="D4293" s="43">
        <v>43087</v>
      </c>
      <c r="E4293" s="39" t="s">
        <v>34</v>
      </c>
      <c r="F4293" s="39" t="s">
        <v>54</v>
      </c>
      <c r="G4293" s="39" t="s">
        <v>275</v>
      </c>
      <c r="H4293" s="39" t="s">
        <v>3285</v>
      </c>
      <c r="I4293" s="39" t="s">
        <v>99</v>
      </c>
      <c r="J4293" s="44">
        <v>-56</v>
      </c>
      <c r="K4293" s="39" t="s">
        <v>100</v>
      </c>
      <c r="L4293" s="39" t="s">
        <v>64</v>
      </c>
      <c r="M4293" s="39" t="str">
        <f>+VLOOKUP(C4293/1,Map!A:B,2,FALSE)</f>
        <v>Other Revenue - Application/Initiation Fee</v>
      </c>
      <c r="N4293" s="39" t="str">
        <f>+VLOOKUP(L4293/1,Map!E:G,3,FALSE)</f>
        <v>KY-NORTH</v>
      </c>
    </row>
    <row r="4294" spans="1:14" hidden="1">
      <c r="A4294" s="39" t="s">
        <v>95</v>
      </c>
      <c r="B4294" s="39" t="s">
        <v>96</v>
      </c>
      <c r="C4294" s="39" t="s">
        <v>76</v>
      </c>
      <c r="D4294" s="43">
        <v>43088</v>
      </c>
      <c r="E4294" s="39" t="s">
        <v>34</v>
      </c>
      <c r="F4294" s="39" t="s">
        <v>54</v>
      </c>
      <c r="G4294" s="39" t="s">
        <v>275</v>
      </c>
      <c r="H4294" s="39" t="s">
        <v>804</v>
      </c>
      <c r="I4294" s="39" t="s">
        <v>244</v>
      </c>
      <c r="J4294" s="44">
        <v>28</v>
      </c>
      <c r="K4294" s="39" t="s">
        <v>100</v>
      </c>
      <c r="L4294" s="39" t="s">
        <v>60</v>
      </c>
      <c r="M4294" s="39" t="str">
        <f>+VLOOKUP(C4294/1,Map!A:B,2,FALSE)</f>
        <v>Other Revenue - Application/Initiation Fee</v>
      </c>
      <c r="N4294" s="39" t="str">
        <f>+VLOOKUP(L4294/1,Map!E:G,3,FALSE)</f>
        <v>KY-CENTRAL</v>
      </c>
    </row>
    <row r="4295" spans="1:14" hidden="1">
      <c r="A4295" s="39" t="s">
        <v>95</v>
      </c>
      <c r="B4295" s="39" t="s">
        <v>96</v>
      </c>
      <c r="C4295" s="39" t="s">
        <v>76</v>
      </c>
      <c r="D4295" s="43">
        <v>43089</v>
      </c>
      <c r="E4295" s="39" t="s">
        <v>34</v>
      </c>
      <c r="F4295" s="39" t="s">
        <v>54</v>
      </c>
      <c r="G4295" s="39" t="s">
        <v>275</v>
      </c>
      <c r="H4295" s="39" t="s">
        <v>3286</v>
      </c>
      <c r="I4295" s="39" t="s">
        <v>99</v>
      </c>
      <c r="J4295" s="44">
        <v>-168</v>
      </c>
      <c r="K4295" s="39" t="s">
        <v>100</v>
      </c>
      <c r="L4295" s="39" t="s">
        <v>60</v>
      </c>
      <c r="M4295" s="39" t="str">
        <f>+VLOOKUP(C4295/1,Map!A:B,2,FALSE)</f>
        <v>Other Revenue - Application/Initiation Fee</v>
      </c>
      <c r="N4295" s="39" t="str">
        <f>+VLOOKUP(L4295/1,Map!E:G,3,FALSE)</f>
        <v>KY-CENTRAL</v>
      </c>
    </row>
    <row r="4296" spans="1:14" hidden="1">
      <c r="A4296" s="39" t="s">
        <v>95</v>
      </c>
      <c r="B4296" s="39" t="s">
        <v>96</v>
      </c>
      <c r="C4296" s="39" t="s">
        <v>76</v>
      </c>
      <c r="D4296" s="43">
        <v>43089</v>
      </c>
      <c r="E4296" s="39" t="s">
        <v>34</v>
      </c>
      <c r="F4296" s="39" t="s">
        <v>54</v>
      </c>
      <c r="G4296" s="39" t="s">
        <v>275</v>
      </c>
      <c r="H4296" s="39" t="s">
        <v>3287</v>
      </c>
      <c r="I4296" s="39" t="s">
        <v>99</v>
      </c>
      <c r="J4296" s="44">
        <v>-56</v>
      </c>
      <c r="K4296" s="39" t="s">
        <v>100</v>
      </c>
      <c r="L4296" s="39" t="s">
        <v>58</v>
      </c>
      <c r="M4296" s="39" t="str">
        <f>+VLOOKUP(C4296/1,Map!A:B,2,FALSE)</f>
        <v>Other Revenue - Application/Initiation Fee</v>
      </c>
      <c r="N4296" s="39" t="str">
        <f>+VLOOKUP(L4296/1,Map!E:G,3,FALSE)</f>
        <v>KY-CORPORATE</v>
      </c>
    </row>
    <row r="4297" spans="1:14" hidden="1">
      <c r="A4297" s="39" t="s">
        <v>95</v>
      </c>
      <c r="B4297" s="39" t="s">
        <v>96</v>
      </c>
      <c r="C4297" s="39" t="s">
        <v>76</v>
      </c>
      <c r="D4297" s="43">
        <v>43089</v>
      </c>
      <c r="E4297" s="39" t="s">
        <v>34</v>
      </c>
      <c r="F4297" s="39" t="s">
        <v>54</v>
      </c>
      <c r="G4297" s="39" t="s">
        <v>275</v>
      </c>
      <c r="H4297" s="39" t="s">
        <v>3287</v>
      </c>
      <c r="I4297" s="39" t="s">
        <v>99</v>
      </c>
      <c r="J4297" s="44">
        <v>-2380</v>
      </c>
      <c r="K4297" s="39" t="s">
        <v>100</v>
      </c>
      <c r="L4297" s="39" t="s">
        <v>60</v>
      </c>
      <c r="M4297" s="39" t="str">
        <f>+VLOOKUP(C4297/1,Map!A:B,2,FALSE)</f>
        <v>Other Revenue - Application/Initiation Fee</v>
      </c>
      <c r="N4297" s="39" t="str">
        <f>+VLOOKUP(L4297/1,Map!E:G,3,FALSE)</f>
        <v>KY-CENTRAL</v>
      </c>
    </row>
    <row r="4298" spans="1:14" hidden="1">
      <c r="A4298" s="39" t="s">
        <v>95</v>
      </c>
      <c r="B4298" s="39" t="s">
        <v>96</v>
      </c>
      <c r="C4298" s="39" t="s">
        <v>76</v>
      </c>
      <c r="D4298" s="43">
        <v>43089</v>
      </c>
      <c r="E4298" s="39" t="s">
        <v>34</v>
      </c>
      <c r="F4298" s="39" t="s">
        <v>54</v>
      </c>
      <c r="G4298" s="39" t="s">
        <v>275</v>
      </c>
      <c r="H4298" s="39" t="s">
        <v>3287</v>
      </c>
      <c r="I4298" s="39" t="s">
        <v>99</v>
      </c>
      <c r="J4298" s="44">
        <v>-56</v>
      </c>
      <c r="K4298" s="39" t="s">
        <v>100</v>
      </c>
      <c r="L4298" s="39" t="s">
        <v>60</v>
      </c>
      <c r="M4298" s="39" t="str">
        <f>+VLOOKUP(C4298/1,Map!A:B,2,FALSE)</f>
        <v>Other Revenue - Application/Initiation Fee</v>
      </c>
      <c r="N4298" s="39" t="str">
        <f>+VLOOKUP(L4298/1,Map!E:G,3,FALSE)</f>
        <v>KY-CENTRAL</v>
      </c>
    </row>
    <row r="4299" spans="1:14" hidden="1">
      <c r="A4299" s="39" t="s">
        <v>95</v>
      </c>
      <c r="B4299" s="39" t="s">
        <v>96</v>
      </c>
      <c r="C4299" s="39" t="s">
        <v>76</v>
      </c>
      <c r="D4299" s="43">
        <v>43090</v>
      </c>
      <c r="E4299" s="39" t="s">
        <v>34</v>
      </c>
      <c r="F4299" s="39" t="s">
        <v>54</v>
      </c>
      <c r="G4299" s="39" t="s">
        <v>275</v>
      </c>
      <c r="H4299" s="39" t="s">
        <v>3288</v>
      </c>
      <c r="I4299" s="39" t="s">
        <v>99</v>
      </c>
      <c r="J4299" s="44">
        <v>-28</v>
      </c>
      <c r="K4299" s="39" t="s">
        <v>100</v>
      </c>
      <c r="L4299" s="39" t="s">
        <v>58</v>
      </c>
      <c r="M4299" s="39" t="str">
        <f>+VLOOKUP(C4299/1,Map!A:B,2,FALSE)</f>
        <v>Other Revenue - Application/Initiation Fee</v>
      </c>
      <c r="N4299" s="39" t="str">
        <f>+VLOOKUP(L4299/1,Map!E:G,3,FALSE)</f>
        <v>KY-CORPORATE</v>
      </c>
    </row>
    <row r="4300" spans="1:14" hidden="1">
      <c r="A4300" s="39" t="s">
        <v>95</v>
      </c>
      <c r="B4300" s="39" t="s">
        <v>96</v>
      </c>
      <c r="C4300" s="39" t="s">
        <v>76</v>
      </c>
      <c r="D4300" s="43">
        <v>43090</v>
      </c>
      <c r="E4300" s="39" t="s">
        <v>34</v>
      </c>
      <c r="F4300" s="39" t="s">
        <v>54</v>
      </c>
      <c r="G4300" s="39" t="s">
        <v>275</v>
      </c>
      <c r="H4300" s="39" t="s">
        <v>3288</v>
      </c>
      <c r="I4300" s="39" t="s">
        <v>99</v>
      </c>
      <c r="J4300" s="44">
        <v>-1960</v>
      </c>
      <c r="K4300" s="39" t="s">
        <v>100</v>
      </c>
      <c r="L4300" s="39" t="s">
        <v>60</v>
      </c>
      <c r="M4300" s="39" t="str">
        <f>+VLOOKUP(C4300/1,Map!A:B,2,FALSE)</f>
        <v>Other Revenue - Application/Initiation Fee</v>
      </c>
      <c r="N4300" s="39" t="str">
        <f>+VLOOKUP(L4300/1,Map!E:G,3,FALSE)</f>
        <v>KY-CENTRAL</v>
      </c>
    </row>
    <row r="4301" spans="1:14" hidden="1">
      <c r="A4301" s="39" t="s">
        <v>95</v>
      </c>
      <c r="B4301" s="39" t="s">
        <v>96</v>
      </c>
      <c r="C4301" s="39" t="s">
        <v>76</v>
      </c>
      <c r="D4301" s="43">
        <v>43091</v>
      </c>
      <c r="E4301" s="39" t="s">
        <v>34</v>
      </c>
      <c r="F4301" s="39" t="s">
        <v>54</v>
      </c>
      <c r="G4301" s="39" t="s">
        <v>275</v>
      </c>
      <c r="H4301" s="39" t="s">
        <v>3289</v>
      </c>
      <c r="I4301" s="39" t="s">
        <v>244</v>
      </c>
      <c r="J4301" s="44">
        <v>28</v>
      </c>
      <c r="K4301" s="39" t="s">
        <v>100</v>
      </c>
      <c r="L4301" s="39" t="s">
        <v>60</v>
      </c>
      <c r="M4301" s="39" t="str">
        <f>+VLOOKUP(C4301/1,Map!A:B,2,FALSE)</f>
        <v>Other Revenue - Application/Initiation Fee</v>
      </c>
      <c r="N4301" s="39" t="str">
        <f>+VLOOKUP(L4301/1,Map!E:G,3,FALSE)</f>
        <v>KY-CENTRAL</v>
      </c>
    </row>
    <row r="4302" spans="1:14" hidden="1">
      <c r="A4302" s="39" t="s">
        <v>95</v>
      </c>
      <c r="B4302" s="39" t="s">
        <v>96</v>
      </c>
      <c r="C4302" s="39" t="s">
        <v>76</v>
      </c>
      <c r="D4302" s="43">
        <v>43091</v>
      </c>
      <c r="E4302" s="39" t="s">
        <v>34</v>
      </c>
      <c r="F4302" s="39" t="s">
        <v>54</v>
      </c>
      <c r="G4302" s="39" t="s">
        <v>275</v>
      </c>
      <c r="H4302" s="39" t="s">
        <v>3290</v>
      </c>
      <c r="I4302" s="39" t="s">
        <v>99</v>
      </c>
      <c r="J4302" s="44">
        <v>-140</v>
      </c>
      <c r="K4302" s="39" t="s">
        <v>100</v>
      </c>
      <c r="L4302" s="39" t="s">
        <v>60</v>
      </c>
      <c r="M4302" s="39" t="str">
        <f>+VLOOKUP(C4302/1,Map!A:B,2,FALSE)</f>
        <v>Other Revenue - Application/Initiation Fee</v>
      </c>
      <c r="N4302" s="39" t="str">
        <f>+VLOOKUP(L4302/1,Map!E:G,3,FALSE)</f>
        <v>KY-CENTRAL</v>
      </c>
    </row>
    <row r="4303" spans="1:14" hidden="1">
      <c r="A4303" s="39" t="s">
        <v>95</v>
      </c>
      <c r="B4303" s="39" t="s">
        <v>96</v>
      </c>
      <c r="C4303" s="39" t="s">
        <v>76</v>
      </c>
      <c r="D4303" s="43">
        <v>43091</v>
      </c>
      <c r="E4303" s="39" t="s">
        <v>34</v>
      </c>
      <c r="F4303" s="39" t="s">
        <v>54</v>
      </c>
      <c r="G4303" s="39" t="s">
        <v>275</v>
      </c>
      <c r="H4303" s="39" t="s">
        <v>3290</v>
      </c>
      <c r="I4303" s="39" t="s">
        <v>99</v>
      </c>
      <c r="J4303" s="44">
        <v>-28</v>
      </c>
      <c r="K4303" s="39" t="s">
        <v>100</v>
      </c>
      <c r="L4303" s="39" t="s">
        <v>60</v>
      </c>
      <c r="M4303" s="39" t="str">
        <f>+VLOOKUP(C4303/1,Map!A:B,2,FALSE)</f>
        <v>Other Revenue - Application/Initiation Fee</v>
      </c>
      <c r="N4303" s="39" t="str">
        <f>+VLOOKUP(L4303/1,Map!E:G,3,FALSE)</f>
        <v>KY-CENTRAL</v>
      </c>
    </row>
    <row r="4304" spans="1:14" hidden="1">
      <c r="A4304" s="39" t="s">
        <v>95</v>
      </c>
      <c r="B4304" s="39" t="s">
        <v>96</v>
      </c>
      <c r="C4304" s="39" t="s">
        <v>76</v>
      </c>
      <c r="D4304" s="43">
        <v>43091</v>
      </c>
      <c r="E4304" s="39" t="s">
        <v>34</v>
      </c>
      <c r="F4304" s="39" t="s">
        <v>54</v>
      </c>
      <c r="G4304" s="39" t="s">
        <v>275</v>
      </c>
      <c r="H4304" s="39" t="s">
        <v>3290</v>
      </c>
      <c r="I4304" s="39" t="s">
        <v>99</v>
      </c>
      <c r="J4304" s="44">
        <v>-28</v>
      </c>
      <c r="K4304" s="39" t="s">
        <v>100</v>
      </c>
      <c r="L4304" s="39" t="s">
        <v>60</v>
      </c>
      <c r="M4304" s="39" t="str">
        <f>+VLOOKUP(C4304/1,Map!A:B,2,FALSE)</f>
        <v>Other Revenue - Application/Initiation Fee</v>
      </c>
      <c r="N4304" s="39" t="str">
        <f>+VLOOKUP(L4304/1,Map!E:G,3,FALSE)</f>
        <v>KY-CENTRAL</v>
      </c>
    </row>
    <row r="4305" spans="1:14" hidden="1">
      <c r="A4305" s="39" t="s">
        <v>95</v>
      </c>
      <c r="B4305" s="39" t="s">
        <v>96</v>
      </c>
      <c r="C4305" s="39" t="s">
        <v>76</v>
      </c>
      <c r="D4305" s="43">
        <v>43092</v>
      </c>
      <c r="E4305" s="39" t="s">
        <v>34</v>
      </c>
      <c r="F4305" s="39" t="s">
        <v>54</v>
      </c>
      <c r="G4305" s="39" t="s">
        <v>275</v>
      </c>
      <c r="H4305" s="39" t="s">
        <v>3291</v>
      </c>
      <c r="I4305" s="39" t="s">
        <v>99</v>
      </c>
      <c r="J4305" s="44">
        <v>-364</v>
      </c>
      <c r="K4305" s="39" t="s">
        <v>100</v>
      </c>
      <c r="L4305" s="39" t="s">
        <v>60</v>
      </c>
      <c r="M4305" s="39" t="str">
        <f>+VLOOKUP(C4305/1,Map!A:B,2,FALSE)</f>
        <v>Other Revenue - Application/Initiation Fee</v>
      </c>
      <c r="N4305" s="39" t="str">
        <f>+VLOOKUP(L4305/1,Map!E:G,3,FALSE)</f>
        <v>KY-CENTRAL</v>
      </c>
    </row>
    <row r="4306" spans="1:14" hidden="1">
      <c r="A4306" s="39" t="s">
        <v>95</v>
      </c>
      <c r="B4306" s="39" t="s">
        <v>96</v>
      </c>
      <c r="C4306" s="39" t="s">
        <v>76</v>
      </c>
      <c r="D4306" s="43">
        <v>43093</v>
      </c>
      <c r="E4306" s="39" t="s">
        <v>34</v>
      </c>
      <c r="F4306" s="39" t="s">
        <v>54</v>
      </c>
      <c r="G4306" s="39" t="s">
        <v>275</v>
      </c>
      <c r="H4306" s="39" t="s">
        <v>3292</v>
      </c>
      <c r="I4306" s="39" t="s">
        <v>99</v>
      </c>
      <c r="J4306" s="44">
        <v>-84</v>
      </c>
      <c r="K4306" s="39" t="s">
        <v>100</v>
      </c>
      <c r="L4306" s="39" t="s">
        <v>60</v>
      </c>
      <c r="M4306" s="39" t="str">
        <f>+VLOOKUP(C4306/1,Map!A:B,2,FALSE)</f>
        <v>Other Revenue - Application/Initiation Fee</v>
      </c>
      <c r="N4306" s="39" t="str">
        <f>+VLOOKUP(L4306/1,Map!E:G,3,FALSE)</f>
        <v>KY-CENTRAL</v>
      </c>
    </row>
    <row r="4307" spans="1:14" hidden="1">
      <c r="A4307" s="39" t="s">
        <v>95</v>
      </c>
      <c r="B4307" s="39" t="s">
        <v>96</v>
      </c>
      <c r="C4307" s="39" t="s">
        <v>76</v>
      </c>
      <c r="D4307" s="43">
        <v>43094</v>
      </c>
      <c r="E4307" s="39" t="s">
        <v>34</v>
      </c>
      <c r="F4307" s="39" t="s">
        <v>54</v>
      </c>
      <c r="G4307" s="39" t="s">
        <v>275</v>
      </c>
      <c r="H4307" s="39" t="s">
        <v>3293</v>
      </c>
      <c r="I4307" s="39" t="s">
        <v>99</v>
      </c>
      <c r="J4307" s="44">
        <v>-196</v>
      </c>
      <c r="K4307" s="39" t="s">
        <v>100</v>
      </c>
      <c r="L4307" s="39" t="s">
        <v>60</v>
      </c>
      <c r="M4307" s="39" t="str">
        <f>+VLOOKUP(C4307/1,Map!A:B,2,FALSE)</f>
        <v>Other Revenue - Application/Initiation Fee</v>
      </c>
      <c r="N4307" s="39" t="str">
        <f>+VLOOKUP(L4307/1,Map!E:G,3,FALSE)</f>
        <v>KY-CENTRAL</v>
      </c>
    </row>
    <row r="4308" spans="1:14" hidden="1">
      <c r="A4308" s="39" t="s">
        <v>95</v>
      </c>
      <c r="B4308" s="39" t="s">
        <v>96</v>
      </c>
      <c r="C4308" s="39" t="s">
        <v>76</v>
      </c>
      <c r="D4308" s="43">
        <v>43096</v>
      </c>
      <c r="E4308" s="39" t="s">
        <v>34</v>
      </c>
      <c r="F4308" s="39" t="s">
        <v>54</v>
      </c>
      <c r="G4308" s="39" t="s">
        <v>275</v>
      </c>
      <c r="H4308" s="39" t="s">
        <v>3294</v>
      </c>
      <c r="I4308" s="39" t="s">
        <v>99</v>
      </c>
      <c r="J4308" s="44">
        <v>-56</v>
      </c>
      <c r="K4308" s="39" t="s">
        <v>100</v>
      </c>
      <c r="L4308" s="39" t="s">
        <v>60</v>
      </c>
      <c r="M4308" s="39" t="str">
        <f>+VLOOKUP(C4308/1,Map!A:B,2,FALSE)</f>
        <v>Other Revenue - Application/Initiation Fee</v>
      </c>
      <c r="N4308" s="39" t="str">
        <f>+VLOOKUP(L4308/1,Map!E:G,3,FALSE)</f>
        <v>KY-CENTRAL</v>
      </c>
    </row>
    <row r="4309" spans="1:14" hidden="1">
      <c r="A4309" s="39" t="s">
        <v>95</v>
      </c>
      <c r="B4309" s="39" t="s">
        <v>96</v>
      </c>
      <c r="C4309" s="39" t="s">
        <v>76</v>
      </c>
      <c r="D4309" s="43">
        <v>43096</v>
      </c>
      <c r="E4309" s="39" t="s">
        <v>34</v>
      </c>
      <c r="F4309" s="39" t="s">
        <v>54</v>
      </c>
      <c r="G4309" s="39" t="s">
        <v>275</v>
      </c>
      <c r="H4309" s="39" t="s">
        <v>3294</v>
      </c>
      <c r="I4309" s="39" t="s">
        <v>99</v>
      </c>
      <c r="J4309" s="44">
        <v>-28</v>
      </c>
      <c r="K4309" s="39" t="s">
        <v>100</v>
      </c>
      <c r="L4309" s="39" t="s">
        <v>68</v>
      </c>
      <c r="M4309" s="39" t="str">
        <f>+VLOOKUP(C4309/1,Map!A:B,2,FALSE)</f>
        <v>Other Revenue - Application/Initiation Fee</v>
      </c>
      <c r="N4309" s="39" t="str">
        <f>+VLOOKUP(L4309/1,Map!E:G,3,FALSE)</f>
        <v>KY - RIDGEWOOD WW</v>
      </c>
    </row>
    <row r="4310" spans="1:14" hidden="1">
      <c r="A4310" s="39" t="s">
        <v>95</v>
      </c>
      <c r="B4310" s="39" t="s">
        <v>96</v>
      </c>
      <c r="C4310" s="39" t="s">
        <v>76</v>
      </c>
      <c r="D4310" s="43">
        <v>43096</v>
      </c>
      <c r="E4310" s="39" t="s">
        <v>34</v>
      </c>
      <c r="F4310" s="39" t="s">
        <v>54</v>
      </c>
      <c r="G4310" s="39" t="s">
        <v>275</v>
      </c>
      <c r="H4310" s="39" t="s">
        <v>3294</v>
      </c>
      <c r="I4310" s="39" t="s">
        <v>99</v>
      </c>
      <c r="J4310" s="44">
        <v>-28</v>
      </c>
      <c r="K4310" s="39" t="s">
        <v>100</v>
      </c>
      <c r="L4310" s="39" t="s">
        <v>58</v>
      </c>
      <c r="M4310" s="39" t="str">
        <f>+VLOOKUP(C4310/1,Map!A:B,2,FALSE)</f>
        <v>Other Revenue - Application/Initiation Fee</v>
      </c>
      <c r="N4310" s="39" t="str">
        <f>+VLOOKUP(L4310/1,Map!E:G,3,FALSE)</f>
        <v>KY-CORPORATE</v>
      </c>
    </row>
    <row r="4311" spans="1:14" hidden="1">
      <c r="A4311" s="39" t="s">
        <v>95</v>
      </c>
      <c r="B4311" s="39" t="s">
        <v>96</v>
      </c>
      <c r="C4311" s="39" t="s">
        <v>76</v>
      </c>
      <c r="D4311" s="43">
        <v>43096</v>
      </c>
      <c r="E4311" s="39" t="s">
        <v>34</v>
      </c>
      <c r="F4311" s="39" t="s">
        <v>54</v>
      </c>
      <c r="G4311" s="39" t="s">
        <v>275</v>
      </c>
      <c r="H4311" s="39" t="s">
        <v>3294</v>
      </c>
      <c r="I4311" s="39" t="s">
        <v>99</v>
      </c>
      <c r="J4311" s="44">
        <v>-28</v>
      </c>
      <c r="K4311" s="39" t="s">
        <v>100</v>
      </c>
      <c r="L4311" s="39" t="s">
        <v>64</v>
      </c>
      <c r="M4311" s="39" t="str">
        <f>+VLOOKUP(C4311/1,Map!A:B,2,FALSE)</f>
        <v>Other Revenue - Application/Initiation Fee</v>
      </c>
      <c r="N4311" s="39" t="str">
        <f>+VLOOKUP(L4311/1,Map!E:G,3,FALSE)</f>
        <v>KY-NORTH</v>
      </c>
    </row>
    <row r="4312" spans="1:14" hidden="1">
      <c r="A4312" s="39" t="s">
        <v>95</v>
      </c>
      <c r="B4312" s="39" t="s">
        <v>96</v>
      </c>
      <c r="C4312" s="39" t="s">
        <v>76</v>
      </c>
      <c r="D4312" s="43">
        <v>43096</v>
      </c>
      <c r="E4312" s="39" t="s">
        <v>34</v>
      </c>
      <c r="F4312" s="39" t="s">
        <v>54</v>
      </c>
      <c r="G4312" s="39" t="s">
        <v>275</v>
      </c>
      <c r="H4312" s="39" t="s">
        <v>3294</v>
      </c>
      <c r="I4312" s="39" t="s">
        <v>99</v>
      </c>
      <c r="J4312" s="44">
        <v>-2296</v>
      </c>
      <c r="K4312" s="39" t="s">
        <v>100</v>
      </c>
      <c r="L4312" s="39" t="s">
        <v>60</v>
      </c>
      <c r="M4312" s="39" t="str">
        <f>+VLOOKUP(C4312/1,Map!A:B,2,FALSE)</f>
        <v>Other Revenue - Application/Initiation Fee</v>
      </c>
      <c r="N4312" s="39" t="str">
        <f>+VLOOKUP(L4312/1,Map!E:G,3,FALSE)</f>
        <v>KY-CENTRAL</v>
      </c>
    </row>
    <row r="4313" spans="1:14" hidden="1">
      <c r="A4313" s="39" t="s">
        <v>95</v>
      </c>
      <c r="B4313" s="39" t="s">
        <v>96</v>
      </c>
      <c r="C4313" s="39" t="s">
        <v>76</v>
      </c>
      <c r="D4313" s="43">
        <v>43075</v>
      </c>
      <c r="E4313" s="39" t="s">
        <v>34</v>
      </c>
      <c r="F4313" s="39" t="s">
        <v>54</v>
      </c>
      <c r="G4313" s="39" t="s">
        <v>275</v>
      </c>
      <c r="H4313" s="39" t="s">
        <v>3295</v>
      </c>
      <c r="I4313" s="39" t="s">
        <v>244</v>
      </c>
      <c r="J4313" s="44">
        <v>28</v>
      </c>
      <c r="K4313" s="39" t="s">
        <v>100</v>
      </c>
      <c r="L4313" s="39" t="s">
        <v>60</v>
      </c>
      <c r="M4313" s="39" t="str">
        <f>+VLOOKUP(C4313/1,Map!A:B,2,FALSE)</f>
        <v>Other Revenue - Application/Initiation Fee</v>
      </c>
      <c r="N4313" s="39" t="str">
        <f>+VLOOKUP(L4313/1,Map!E:G,3,FALSE)</f>
        <v>KY-CENTRAL</v>
      </c>
    </row>
    <row r="4314" spans="1:14" hidden="1">
      <c r="A4314" s="39" t="s">
        <v>95</v>
      </c>
      <c r="B4314" s="39" t="s">
        <v>96</v>
      </c>
      <c r="C4314" s="39" t="s">
        <v>76</v>
      </c>
      <c r="D4314" s="43">
        <v>43095</v>
      </c>
      <c r="E4314" s="39" t="s">
        <v>34</v>
      </c>
      <c r="F4314" s="39" t="s">
        <v>54</v>
      </c>
      <c r="G4314" s="39" t="s">
        <v>275</v>
      </c>
      <c r="H4314" s="39" t="s">
        <v>3296</v>
      </c>
      <c r="I4314" s="39" t="s">
        <v>99</v>
      </c>
      <c r="J4314" s="44">
        <v>-28</v>
      </c>
      <c r="K4314" s="39" t="s">
        <v>100</v>
      </c>
      <c r="L4314" s="39" t="s">
        <v>64</v>
      </c>
      <c r="M4314" s="39" t="str">
        <f>+VLOOKUP(C4314/1,Map!A:B,2,FALSE)</f>
        <v>Other Revenue - Application/Initiation Fee</v>
      </c>
      <c r="N4314" s="39" t="str">
        <f>+VLOOKUP(L4314/1,Map!E:G,3,FALSE)</f>
        <v>KY-NORTH</v>
      </c>
    </row>
    <row r="4315" spans="1:14" hidden="1">
      <c r="A4315" s="39" t="s">
        <v>95</v>
      </c>
      <c r="B4315" s="39" t="s">
        <v>96</v>
      </c>
      <c r="C4315" s="39" t="s">
        <v>76</v>
      </c>
      <c r="D4315" s="43">
        <v>43095</v>
      </c>
      <c r="E4315" s="39" t="s">
        <v>34</v>
      </c>
      <c r="F4315" s="39" t="s">
        <v>54</v>
      </c>
      <c r="G4315" s="39" t="s">
        <v>275</v>
      </c>
      <c r="H4315" s="39" t="s">
        <v>3296</v>
      </c>
      <c r="I4315" s="39" t="s">
        <v>99</v>
      </c>
      <c r="J4315" s="44">
        <v>-28</v>
      </c>
      <c r="K4315" s="39" t="s">
        <v>100</v>
      </c>
      <c r="L4315" s="39" t="s">
        <v>60</v>
      </c>
      <c r="M4315" s="39" t="str">
        <f>+VLOOKUP(C4315/1,Map!A:B,2,FALSE)</f>
        <v>Other Revenue - Application/Initiation Fee</v>
      </c>
      <c r="N4315" s="39" t="str">
        <f>+VLOOKUP(L4315/1,Map!E:G,3,FALSE)</f>
        <v>KY-CENTRAL</v>
      </c>
    </row>
    <row r="4316" spans="1:14" hidden="1">
      <c r="A4316" s="39" t="s">
        <v>95</v>
      </c>
      <c r="B4316" s="39" t="s">
        <v>96</v>
      </c>
      <c r="C4316" s="39" t="s">
        <v>76</v>
      </c>
      <c r="D4316" s="43">
        <v>43095</v>
      </c>
      <c r="E4316" s="39" t="s">
        <v>34</v>
      </c>
      <c r="F4316" s="39" t="s">
        <v>54</v>
      </c>
      <c r="G4316" s="39" t="s">
        <v>275</v>
      </c>
      <c r="H4316" s="39" t="s">
        <v>3296</v>
      </c>
      <c r="I4316" s="39" t="s">
        <v>99</v>
      </c>
      <c r="J4316" s="44">
        <v>-28</v>
      </c>
      <c r="K4316" s="39" t="s">
        <v>100</v>
      </c>
      <c r="L4316" s="39" t="s">
        <v>60</v>
      </c>
      <c r="M4316" s="39" t="str">
        <f>+VLOOKUP(C4316/1,Map!A:B,2,FALSE)</f>
        <v>Other Revenue - Application/Initiation Fee</v>
      </c>
      <c r="N4316" s="39" t="str">
        <f>+VLOOKUP(L4316/1,Map!E:G,3,FALSE)</f>
        <v>KY-CENTRAL</v>
      </c>
    </row>
    <row r="4317" spans="1:14" hidden="1">
      <c r="A4317" s="39" t="s">
        <v>95</v>
      </c>
      <c r="B4317" s="39" t="s">
        <v>96</v>
      </c>
      <c r="C4317" s="39" t="s">
        <v>76</v>
      </c>
      <c r="D4317" s="43">
        <v>43095</v>
      </c>
      <c r="E4317" s="39" t="s">
        <v>34</v>
      </c>
      <c r="F4317" s="39" t="s">
        <v>54</v>
      </c>
      <c r="G4317" s="39" t="s">
        <v>275</v>
      </c>
      <c r="H4317" s="39" t="s">
        <v>3296</v>
      </c>
      <c r="I4317" s="39" t="s">
        <v>99</v>
      </c>
      <c r="J4317" s="44">
        <v>-1680</v>
      </c>
      <c r="K4317" s="39" t="s">
        <v>100</v>
      </c>
      <c r="L4317" s="39" t="s">
        <v>60</v>
      </c>
      <c r="M4317" s="39" t="str">
        <f>+VLOOKUP(C4317/1,Map!A:B,2,FALSE)</f>
        <v>Other Revenue - Application/Initiation Fee</v>
      </c>
      <c r="N4317" s="39" t="str">
        <f>+VLOOKUP(L4317/1,Map!E:G,3,FALSE)</f>
        <v>KY-CENTRAL</v>
      </c>
    </row>
    <row r="4318" spans="1:14" hidden="1">
      <c r="A4318" s="39" t="s">
        <v>95</v>
      </c>
      <c r="B4318" s="39" t="s">
        <v>96</v>
      </c>
      <c r="C4318" s="39" t="s">
        <v>76</v>
      </c>
      <c r="D4318" s="43">
        <v>43095</v>
      </c>
      <c r="E4318" s="39" t="s">
        <v>34</v>
      </c>
      <c r="F4318" s="39" t="s">
        <v>54</v>
      </c>
      <c r="G4318" s="39" t="s">
        <v>275</v>
      </c>
      <c r="H4318" s="39" t="s">
        <v>3296</v>
      </c>
      <c r="I4318" s="39" t="s">
        <v>99</v>
      </c>
      <c r="J4318" s="44">
        <v>-84</v>
      </c>
      <c r="K4318" s="39" t="s">
        <v>100</v>
      </c>
      <c r="L4318" s="39" t="s">
        <v>60</v>
      </c>
      <c r="M4318" s="39" t="str">
        <f>+VLOOKUP(C4318/1,Map!A:B,2,FALSE)</f>
        <v>Other Revenue - Application/Initiation Fee</v>
      </c>
      <c r="N4318" s="39" t="str">
        <f>+VLOOKUP(L4318/1,Map!E:G,3,FALSE)</f>
        <v>KY-CENTRAL</v>
      </c>
    </row>
    <row r="4319" spans="1:14" hidden="1">
      <c r="A4319" s="39" t="s">
        <v>95</v>
      </c>
      <c r="B4319" s="39" t="s">
        <v>96</v>
      </c>
      <c r="C4319" s="39" t="s">
        <v>76</v>
      </c>
      <c r="D4319" s="43">
        <v>43095</v>
      </c>
      <c r="E4319" s="39" t="s">
        <v>34</v>
      </c>
      <c r="F4319" s="39" t="s">
        <v>54</v>
      </c>
      <c r="G4319" s="39" t="s">
        <v>275</v>
      </c>
      <c r="H4319" s="39" t="s">
        <v>3296</v>
      </c>
      <c r="I4319" s="39" t="s">
        <v>99</v>
      </c>
      <c r="J4319" s="44">
        <v>-28</v>
      </c>
      <c r="K4319" s="39" t="s">
        <v>100</v>
      </c>
      <c r="L4319" s="39" t="s">
        <v>58</v>
      </c>
      <c r="M4319" s="39" t="str">
        <f>+VLOOKUP(C4319/1,Map!A:B,2,FALSE)</f>
        <v>Other Revenue - Application/Initiation Fee</v>
      </c>
      <c r="N4319" s="39" t="str">
        <f>+VLOOKUP(L4319/1,Map!E:G,3,FALSE)</f>
        <v>KY-CORPORATE</v>
      </c>
    </row>
    <row r="4320" spans="1:14" hidden="1">
      <c r="A4320" s="39" t="s">
        <v>95</v>
      </c>
      <c r="B4320" s="39" t="s">
        <v>96</v>
      </c>
      <c r="C4320" s="39" t="s">
        <v>76</v>
      </c>
      <c r="D4320" s="43">
        <v>43095</v>
      </c>
      <c r="E4320" s="39" t="s">
        <v>34</v>
      </c>
      <c r="F4320" s="39" t="s">
        <v>54</v>
      </c>
      <c r="G4320" s="39" t="s">
        <v>275</v>
      </c>
      <c r="H4320" s="39" t="s">
        <v>850</v>
      </c>
      <c r="I4320" s="39" t="s">
        <v>244</v>
      </c>
      <c r="J4320" s="44">
        <v>28</v>
      </c>
      <c r="K4320" s="39" t="s">
        <v>100</v>
      </c>
      <c r="L4320" s="39" t="s">
        <v>60</v>
      </c>
      <c r="M4320" s="39" t="str">
        <f>+VLOOKUP(C4320/1,Map!A:B,2,FALSE)</f>
        <v>Other Revenue - Application/Initiation Fee</v>
      </c>
      <c r="N4320" s="39" t="str">
        <f>+VLOOKUP(L4320/1,Map!E:G,3,FALSE)</f>
        <v>KY-CENTRAL</v>
      </c>
    </row>
    <row r="4321" spans="1:14" hidden="1">
      <c r="A4321" s="39" t="s">
        <v>95</v>
      </c>
      <c r="B4321" s="39" t="s">
        <v>96</v>
      </c>
      <c r="C4321" s="39" t="s">
        <v>76</v>
      </c>
      <c r="D4321" s="43">
        <v>43097</v>
      </c>
      <c r="E4321" s="39" t="s">
        <v>34</v>
      </c>
      <c r="F4321" s="39" t="s">
        <v>54</v>
      </c>
      <c r="G4321" s="39" t="s">
        <v>275</v>
      </c>
      <c r="H4321" s="39" t="s">
        <v>3297</v>
      </c>
      <c r="I4321" s="39" t="s">
        <v>244</v>
      </c>
      <c r="J4321" s="44">
        <v>28</v>
      </c>
      <c r="K4321" s="39" t="s">
        <v>100</v>
      </c>
      <c r="L4321" s="39" t="s">
        <v>60</v>
      </c>
      <c r="M4321" s="39" t="str">
        <f>+VLOOKUP(C4321/1,Map!A:B,2,FALSE)</f>
        <v>Other Revenue - Application/Initiation Fee</v>
      </c>
      <c r="N4321" s="39" t="str">
        <f>+VLOOKUP(L4321/1,Map!E:G,3,FALSE)</f>
        <v>KY-CENTRAL</v>
      </c>
    </row>
    <row r="4322" spans="1:14" hidden="1">
      <c r="A4322" s="39" t="s">
        <v>95</v>
      </c>
      <c r="B4322" s="39" t="s">
        <v>96</v>
      </c>
      <c r="C4322" s="39" t="s">
        <v>76</v>
      </c>
      <c r="D4322" s="43">
        <v>43097</v>
      </c>
      <c r="E4322" s="39" t="s">
        <v>34</v>
      </c>
      <c r="F4322" s="39" t="s">
        <v>54</v>
      </c>
      <c r="G4322" s="39" t="s">
        <v>275</v>
      </c>
      <c r="H4322" s="39" t="s">
        <v>3298</v>
      </c>
      <c r="I4322" s="39" t="s">
        <v>99</v>
      </c>
      <c r="J4322" s="44">
        <v>-700</v>
      </c>
      <c r="K4322" s="39" t="s">
        <v>100</v>
      </c>
      <c r="L4322" s="39" t="s">
        <v>60</v>
      </c>
      <c r="M4322" s="39" t="str">
        <f>+VLOOKUP(C4322/1,Map!A:B,2,FALSE)</f>
        <v>Other Revenue - Application/Initiation Fee</v>
      </c>
      <c r="N4322" s="39" t="str">
        <f>+VLOOKUP(L4322/1,Map!E:G,3,FALSE)</f>
        <v>KY-CENTRAL</v>
      </c>
    </row>
    <row r="4323" spans="1:14" hidden="1">
      <c r="A4323" s="39" t="s">
        <v>95</v>
      </c>
      <c r="B4323" s="39" t="s">
        <v>96</v>
      </c>
      <c r="C4323" s="39" t="s">
        <v>76</v>
      </c>
      <c r="D4323" s="43">
        <v>43097</v>
      </c>
      <c r="E4323" s="39" t="s">
        <v>34</v>
      </c>
      <c r="F4323" s="39" t="s">
        <v>54</v>
      </c>
      <c r="G4323" s="39" t="s">
        <v>275</v>
      </c>
      <c r="H4323" s="39" t="s">
        <v>3298</v>
      </c>
      <c r="I4323" s="39" t="s">
        <v>99</v>
      </c>
      <c r="J4323" s="44">
        <v>-56</v>
      </c>
      <c r="K4323" s="39" t="s">
        <v>100</v>
      </c>
      <c r="L4323" s="39" t="s">
        <v>58</v>
      </c>
      <c r="M4323" s="39" t="str">
        <f>+VLOOKUP(C4323/1,Map!A:B,2,FALSE)</f>
        <v>Other Revenue - Application/Initiation Fee</v>
      </c>
      <c r="N4323" s="39" t="str">
        <f>+VLOOKUP(L4323/1,Map!E:G,3,FALSE)</f>
        <v>KY-CORPORATE</v>
      </c>
    </row>
    <row r="4324" spans="1:14" hidden="1">
      <c r="A4324" s="39" t="s">
        <v>95</v>
      </c>
      <c r="B4324" s="39" t="s">
        <v>96</v>
      </c>
      <c r="C4324" s="39" t="s">
        <v>76</v>
      </c>
      <c r="D4324" s="43">
        <v>43097</v>
      </c>
      <c r="E4324" s="39" t="s">
        <v>34</v>
      </c>
      <c r="F4324" s="39" t="s">
        <v>54</v>
      </c>
      <c r="G4324" s="39" t="s">
        <v>275</v>
      </c>
      <c r="H4324" s="39" t="s">
        <v>858</v>
      </c>
      <c r="I4324" s="39" t="s">
        <v>244</v>
      </c>
      <c r="J4324" s="44">
        <v>28</v>
      </c>
      <c r="K4324" s="39" t="s">
        <v>100</v>
      </c>
      <c r="L4324" s="39" t="s">
        <v>60</v>
      </c>
      <c r="M4324" s="39" t="str">
        <f>+VLOOKUP(C4324/1,Map!A:B,2,FALSE)</f>
        <v>Other Revenue - Application/Initiation Fee</v>
      </c>
      <c r="N4324" s="39" t="str">
        <f>+VLOOKUP(L4324/1,Map!E:G,3,FALSE)</f>
        <v>KY-CENTRAL</v>
      </c>
    </row>
    <row r="4325" spans="1:14" hidden="1">
      <c r="A4325" s="39" t="s">
        <v>95</v>
      </c>
      <c r="B4325" s="39" t="s">
        <v>96</v>
      </c>
      <c r="C4325" s="39" t="s">
        <v>76</v>
      </c>
      <c r="D4325" s="43">
        <v>43098</v>
      </c>
      <c r="E4325" s="39" t="s">
        <v>34</v>
      </c>
      <c r="F4325" s="39" t="s">
        <v>54</v>
      </c>
      <c r="G4325" s="39" t="s">
        <v>275</v>
      </c>
      <c r="H4325" s="39" t="s">
        <v>864</v>
      </c>
      <c r="I4325" s="39" t="s">
        <v>244</v>
      </c>
      <c r="J4325" s="44">
        <v>28</v>
      </c>
      <c r="K4325" s="39" t="s">
        <v>100</v>
      </c>
      <c r="L4325" s="39" t="s">
        <v>60</v>
      </c>
      <c r="M4325" s="39" t="str">
        <f>+VLOOKUP(C4325/1,Map!A:B,2,FALSE)</f>
        <v>Other Revenue - Application/Initiation Fee</v>
      </c>
      <c r="N4325" s="39" t="str">
        <f>+VLOOKUP(L4325/1,Map!E:G,3,FALSE)</f>
        <v>KY-CENTRAL</v>
      </c>
    </row>
    <row r="4326" spans="1:14" hidden="1">
      <c r="A4326" s="39" t="s">
        <v>95</v>
      </c>
      <c r="B4326" s="39" t="s">
        <v>96</v>
      </c>
      <c r="C4326" s="39" t="s">
        <v>76</v>
      </c>
      <c r="D4326" s="43">
        <v>43098</v>
      </c>
      <c r="E4326" s="39" t="s">
        <v>34</v>
      </c>
      <c r="F4326" s="39" t="s">
        <v>54</v>
      </c>
      <c r="G4326" s="39" t="s">
        <v>275</v>
      </c>
      <c r="H4326" s="39" t="s">
        <v>864</v>
      </c>
      <c r="I4326" s="39" t="s">
        <v>244</v>
      </c>
      <c r="J4326" s="44">
        <v>28</v>
      </c>
      <c r="K4326" s="39" t="s">
        <v>100</v>
      </c>
      <c r="L4326" s="39" t="s">
        <v>60</v>
      </c>
      <c r="M4326" s="39" t="str">
        <f>+VLOOKUP(C4326/1,Map!A:B,2,FALSE)</f>
        <v>Other Revenue - Application/Initiation Fee</v>
      </c>
      <c r="N4326" s="39" t="str">
        <f>+VLOOKUP(L4326/1,Map!E:G,3,FALSE)</f>
        <v>KY-CENTRAL</v>
      </c>
    </row>
    <row r="4327" spans="1:14" hidden="1">
      <c r="A4327" s="39" t="s">
        <v>95</v>
      </c>
      <c r="B4327" s="39" t="s">
        <v>96</v>
      </c>
      <c r="C4327" s="39" t="s">
        <v>76</v>
      </c>
      <c r="D4327" s="43">
        <v>43098</v>
      </c>
      <c r="E4327" s="39" t="s">
        <v>34</v>
      </c>
      <c r="F4327" s="39" t="s">
        <v>54</v>
      </c>
      <c r="G4327" s="39" t="s">
        <v>275</v>
      </c>
      <c r="H4327" s="39" t="s">
        <v>864</v>
      </c>
      <c r="I4327" s="39" t="s">
        <v>244</v>
      </c>
      <c r="J4327" s="44">
        <v>28</v>
      </c>
      <c r="K4327" s="39" t="s">
        <v>100</v>
      </c>
      <c r="L4327" s="39" t="s">
        <v>60</v>
      </c>
      <c r="M4327" s="39" t="str">
        <f>+VLOOKUP(C4327/1,Map!A:B,2,FALSE)</f>
        <v>Other Revenue - Application/Initiation Fee</v>
      </c>
      <c r="N4327" s="39" t="str">
        <f>+VLOOKUP(L4327/1,Map!E:G,3,FALSE)</f>
        <v>KY-CENTRAL</v>
      </c>
    </row>
    <row r="4328" spans="1:14" hidden="1">
      <c r="A4328" s="39" t="s">
        <v>95</v>
      </c>
      <c r="B4328" s="39" t="s">
        <v>96</v>
      </c>
      <c r="C4328" s="39" t="s">
        <v>76</v>
      </c>
      <c r="D4328" s="43">
        <v>43098</v>
      </c>
      <c r="E4328" s="39" t="s">
        <v>34</v>
      </c>
      <c r="F4328" s="39" t="s">
        <v>54</v>
      </c>
      <c r="G4328" s="39" t="s">
        <v>275</v>
      </c>
      <c r="H4328" s="39" t="s">
        <v>3299</v>
      </c>
      <c r="I4328" s="39" t="s">
        <v>99</v>
      </c>
      <c r="J4328" s="44">
        <v>-56</v>
      </c>
      <c r="K4328" s="39" t="s">
        <v>100</v>
      </c>
      <c r="L4328" s="39" t="s">
        <v>64</v>
      </c>
      <c r="M4328" s="39" t="str">
        <f>+VLOOKUP(C4328/1,Map!A:B,2,FALSE)</f>
        <v>Other Revenue - Application/Initiation Fee</v>
      </c>
      <c r="N4328" s="39" t="str">
        <f>+VLOOKUP(L4328/1,Map!E:G,3,FALSE)</f>
        <v>KY-NORTH</v>
      </c>
    </row>
    <row r="4329" spans="1:14" hidden="1">
      <c r="A4329" s="39" t="s">
        <v>95</v>
      </c>
      <c r="B4329" s="39" t="s">
        <v>96</v>
      </c>
      <c r="C4329" s="39" t="s">
        <v>76</v>
      </c>
      <c r="D4329" s="43">
        <v>43098</v>
      </c>
      <c r="E4329" s="39" t="s">
        <v>34</v>
      </c>
      <c r="F4329" s="39" t="s">
        <v>54</v>
      </c>
      <c r="G4329" s="39" t="s">
        <v>275</v>
      </c>
      <c r="H4329" s="39" t="s">
        <v>3299</v>
      </c>
      <c r="I4329" s="39" t="s">
        <v>99</v>
      </c>
      <c r="J4329" s="44">
        <v>-112</v>
      </c>
      <c r="K4329" s="39" t="s">
        <v>100</v>
      </c>
      <c r="L4329" s="39" t="s">
        <v>58</v>
      </c>
      <c r="M4329" s="39" t="str">
        <f>+VLOOKUP(C4329/1,Map!A:B,2,FALSE)</f>
        <v>Other Revenue - Application/Initiation Fee</v>
      </c>
      <c r="N4329" s="39" t="str">
        <f>+VLOOKUP(L4329/1,Map!E:G,3,FALSE)</f>
        <v>KY-CORPORATE</v>
      </c>
    </row>
    <row r="4330" spans="1:14" hidden="1">
      <c r="A4330" s="39" t="s">
        <v>95</v>
      </c>
      <c r="B4330" s="39" t="s">
        <v>96</v>
      </c>
      <c r="C4330" s="39" t="s">
        <v>76</v>
      </c>
      <c r="D4330" s="43">
        <v>43098</v>
      </c>
      <c r="E4330" s="39" t="s">
        <v>34</v>
      </c>
      <c r="F4330" s="39" t="s">
        <v>54</v>
      </c>
      <c r="G4330" s="39" t="s">
        <v>275</v>
      </c>
      <c r="H4330" s="39" t="s">
        <v>3299</v>
      </c>
      <c r="I4330" s="39" t="s">
        <v>99</v>
      </c>
      <c r="J4330" s="44">
        <v>-28</v>
      </c>
      <c r="K4330" s="39" t="s">
        <v>100</v>
      </c>
      <c r="L4330" s="39" t="s">
        <v>60</v>
      </c>
      <c r="M4330" s="39" t="str">
        <f>+VLOOKUP(C4330/1,Map!A:B,2,FALSE)</f>
        <v>Other Revenue - Application/Initiation Fee</v>
      </c>
      <c r="N4330" s="39" t="str">
        <f>+VLOOKUP(L4330/1,Map!E:G,3,FALSE)</f>
        <v>KY-CENTRAL</v>
      </c>
    </row>
    <row r="4331" spans="1:14" hidden="1">
      <c r="A4331" s="39" t="s">
        <v>95</v>
      </c>
      <c r="B4331" s="39" t="s">
        <v>96</v>
      </c>
      <c r="C4331" s="39" t="s">
        <v>76</v>
      </c>
      <c r="D4331" s="43">
        <v>43098</v>
      </c>
      <c r="E4331" s="39" t="s">
        <v>34</v>
      </c>
      <c r="F4331" s="39" t="s">
        <v>54</v>
      </c>
      <c r="G4331" s="39" t="s">
        <v>275</v>
      </c>
      <c r="H4331" s="39" t="s">
        <v>3299</v>
      </c>
      <c r="I4331" s="39" t="s">
        <v>99</v>
      </c>
      <c r="J4331" s="44">
        <v>-3472</v>
      </c>
      <c r="K4331" s="39" t="s">
        <v>100</v>
      </c>
      <c r="L4331" s="39" t="s">
        <v>60</v>
      </c>
      <c r="M4331" s="39" t="str">
        <f>+VLOOKUP(C4331/1,Map!A:B,2,FALSE)</f>
        <v>Other Revenue - Application/Initiation Fee</v>
      </c>
      <c r="N4331" s="39" t="str">
        <f>+VLOOKUP(L4331/1,Map!E:G,3,FALSE)</f>
        <v>KY-CENTRAL</v>
      </c>
    </row>
    <row r="4332" spans="1:14" hidden="1">
      <c r="A4332" s="39" t="s">
        <v>95</v>
      </c>
      <c r="B4332" s="39" t="s">
        <v>96</v>
      </c>
      <c r="C4332" s="39" t="s">
        <v>76</v>
      </c>
      <c r="D4332" s="43">
        <v>43101</v>
      </c>
      <c r="E4332" s="39" t="s">
        <v>35</v>
      </c>
      <c r="F4332" s="39" t="s">
        <v>43</v>
      </c>
      <c r="G4332" s="39" t="s">
        <v>275</v>
      </c>
      <c r="H4332" s="39" t="s">
        <v>3300</v>
      </c>
      <c r="I4332" s="39" t="s">
        <v>99</v>
      </c>
      <c r="J4332" s="44">
        <v>-28</v>
      </c>
      <c r="K4332" s="39" t="s">
        <v>100</v>
      </c>
      <c r="L4332" s="39" t="s">
        <v>60</v>
      </c>
      <c r="M4332" s="39" t="str">
        <f>+VLOOKUP(C4332/1,Map!A:B,2,FALSE)</f>
        <v>Other Revenue - Application/Initiation Fee</v>
      </c>
      <c r="N4332" s="39" t="str">
        <f>+VLOOKUP(L4332/1,Map!E:G,3,FALSE)</f>
        <v>KY-CENTRAL</v>
      </c>
    </row>
    <row r="4333" spans="1:14" hidden="1">
      <c r="A4333" s="39" t="s">
        <v>95</v>
      </c>
      <c r="B4333" s="39" t="s">
        <v>96</v>
      </c>
      <c r="C4333" s="39" t="s">
        <v>76</v>
      </c>
      <c r="D4333" s="43">
        <v>43101</v>
      </c>
      <c r="E4333" s="39" t="s">
        <v>35</v>
      </c>
      <c r="F4333" s="39" t="s">
        <v>43</v>
      </c>
      <c r="G4333" s="39" t="s">
        <v>275</v>
      </c>
      <c r="H4333" s="39" t="s">
        <v>3301</v>
      </c>
      <c r="I4333" s="39" t="s">
        <v>99</v>
      </c>
      <c r="J4333" s="44">
        <v>-140</v>
      </c>
      <c r="K4333" s="39" t="s">
        <v>100</v>
      </c>
      <c r="L4333" s="39" t="s">
        <v>60</v>
      </c>
      <c r="M4333" s="39" t="str">
        <f>+VLOOKUP(C4333/1,Map!A:B,2,FALSE)</f>
        <v>Other Revenue - Application/Initiation Fee</v>
      </c>
      <c r="N4333" s="39" t="str">
        <f>+VLOOKUP(L4333/1,Map!E:G,3,FALSE)</f>
        <v>KY-CENTRAL</v>
      </c>
    </row>
    <row r="4334" spans="1:14" hidden="1">
      <c r="A4334" s="39" t="s">
        <v>95</v>
      </c>
      <c r="B4334" s="39" t="s">
        <v>96</v>
      </c>
      <c r="C4334" s="39" t="s">
        <v>76</v>
      </c>
      <c r="D4334" s="43">
        <v>43103</v>
      </c>
      <c r="E4334" s="39" t="s">
        <v>35</v>
      </c>
      <c r="F4334" s="39" t="s">
        <v>43</v>
      </c>
      <c r="G4334" s="39" t="s">
        <v>275</v>
      </c>
      <c r="H4334" s="39" t="s">
        <v>876</v>
      </c>
      <c r="I4334" s="39" t="s">
        <v>244</v>
      </c>
      <c r="J4334" s="44">
        <v>28</v>
      </c>
      <c r="K4334" s="39" t="s">
        <v>100</v>
      </c>
      <c r="L4334" s="39" t="s">
        <v>60</v>
      </c>
      <c r="M4334" s="39" t="str">
        <f>+VLOOKUP(C4334/1,Map!A:B,2,FALSE)</f>
        <v>Other Revenue - Application/Initiation Fee</v>
      </c>
      <c r="N4334" s="39" t="str">
        <f>+VLOOKUP(L4334/1,Map!E:G,3,FALSE)</f>
        <v>KY-CENTRAL</v>
      </c>
    </row>
    <row r="4335" spans="1:14" hidden="1">
      <c r="A4335" s="39" t="s">
        <v>95</v>
      </c>
      <c r="B4335" s="39" t="s">
        <v>96</v>
      </c>
      <c r="C4335" s="39" t="s">
        <v>76</v>
      </c>
      <c r="D4335" s="43">
        <v>43101</v>
      </c>
      <c r="E4335" s="39" t="s">
        <v>35</v>
      </c>
      <c r="F4335" s="39" t="s">
        <v>43</v>
      </c>
      <c r="G4335" s="39" t="s">
        <v>275</v>
      </c>
      <c r="H4335" s="39" t="s">
        <v>3302</v>
      </c>
      <c r="I4335" s="39" t="s">
        <v>99</v>
      </c>
      <c r="J4335" s="44">
        <v>-168</v>
      </c>
      <c r="K4335" s="39" t="s">
        <v>100</v>
      </c>
      <c r="L4335" s="39" t="s">
        <v>60</v>
      </c>
      <c r="M4335" s="39" t="str">
        <f>+VLOOKUP(C4335/1,Map!A:B,2,FALSE)</f>
        <v>Other Revenue - Application/Initiation Fee</v>
      </c>
      <c r="N4335" s="39" t="str">
        <f>+VLOOKUP(L4335/1,Map!E:G,3,FALSE)</f>
        <v>KY-CENTRAL</v>
      </c>
    </row>
    <row r="4336" spans="1:14" hidden="1">
      <c r="A4336" s="39" t="s">
        <v>95</v>
      </c>
      <c r="B4336" s="39" t="s">
        <v>96</v>
      </c>
      <c r="C4336" s="39" t="s">
        <v>76</v>
      </c>
      <c r="D4336" s="43">
        <v>43102</v>
      </c>
      <c r="E4336" s="39" t="s">
        <v>35</v>
      </c>
      <c r="F4336" s="39" t="s">
        <v>43</v>
      </c>
      <c r="G4336" s="39" t="s">
        <v>275</v>
      </c>
      <c r="H4336" s="39" t="s">
        <v>3303</v>
      </c>
      <c r="I4336" s="39" t="s">
        <v>99</v>
      </c>
      <c r="J4336" s="44">
        <v>-28</v>
      </c>
      <c r="K4336" s="39" t="s">
        <v>100</v>
      </c>
      <c r="L4336" s="39" t="s">
        <v>60</v>
      </c>
      <c r="M4336" s="39" t="str">
        <f>+VLOOKUP(C4336/1,Map!A:B,2,FALSE)</f>
        <v>Other Revenue - Application/Initiation Fee</v>
      </c>
      <c r="N4336" s="39" t="str">
        <f>+VLOOKUP(L4336/1,Map!E:G,3,FALSE)</f>
        <v>KY-CENTRAL</v>
      </c>
    </row>
    <row r="4337" spans="1:14" hidden="1">
      <c r="A4337" s="39" t="s">
        <v>95</v>
      </c>
      <c r="B4337" s="39" t="s">
        <v>96</v>
      </c>
      <c r="C4337" s="39" t="s">
        <v>76</v>
      </c>
      <c r="D4337" s="43">
        <v>43102</v>
      </c>
      <c r="E4337" s="39" t="s">
        <v>35</v>
      </c>
      <c r="F4337" s="39" t="s">
        <v>43</v>
      </c>
      <c r="G4337" s="39" t="s">
        <v>275</v>
      </c>
      <c r="H4337" s="39" t="s">
        <v>3303</v>
      </c>
      <c r="I4337" s="39" t="s">
        <v>99</v>
      </c>
      <c r="J4337" s="44">
        <v>-2660</v>
      </c>
      <c r="K4337" s="39" t="s">
        <v>100</v>
      </c>
      <c r="L4337" s="39" t="s">
        <v>60</v>
      </c>
      <c r="M4337" s="39" t="str">
        <f>+VLOOKUP(C4337/1,Map!A:B,2,FALSE)</f>
        <v>Other Revenue - Application/Initiation Fee</v>
      </c>
      <c r="N4337" s="39" t="str">
        <f>+VLOOKUP(L4337/1,Map!E:G,3,FALSE)</f>
        <v>KY-CENTRAL</v>
      </c>
    </row>
    <row r="4338" spans="1:14" hidden="1">
      <c r="A4338" s="39" t="s">
        <v>95</v>
      </c>
      <c r="B4338" s="39" t="s">
        <v>96</v>
      </c>
      <c r="C4338" s="39" t="s">
        <v>76</v>
      </c>
      <c r="D4338" s="43">
        <v>43103</v>
      </c>
      <c r="E4338" s="39" t="s">
        <v>35</v>
      </c>
      <c r="F4338" s="39" t="s">
        <v>43</v>
      </c>
      <c r="G4338" s="39" t="s">
        <v>275</v>
      </c>
      <c r="H4338" s="39" t="s">
        <v>3304</v>
      </c>
      <c r="I4338" s="39" t="s">
        <v>99</v>
      </c>
      <c r="J4338" s="44">
        <v>-28</v>
      </c>
      <c r="K4338" s="39" t="s">
        <v>100</v>
      </c>
      <c r="L4338" s="39" t="s">
        <v>60</v>
      </c>
      <c r="M4338" s="39" t="str">
        <f>+VLOOKUP(C4338/1,Map!A:B,2,FALSE)</f>
        <v>Other Revenue - Application/Initiation Fee</v>
      </c>
      <c r="N4338" s="39" t="str">
        <f>+VLOOKUP(L4338/1,Map!E:G,3,FALSE)</f>
        <v>KY-CENTRAL</v>
      </c>
    </row>
    <row r="4339" spans="1:14" hidden="1">
      <c r="A4339" s="39" t="s">
        <v>95</v>
      </c>
      <c r="B4339" s="39" t="s">
        <v>96</v>
      </c>
      <c r="C4339" s="39" t="s">
        <v>76</v>
      </c>
      <c r="D4339" s="43">
        <v>43103</v>
      </c>
      <c r="E4339" s="39" t="s">
        <v>35</v>
      </c>
      <c r="F4339" s="39" t="s">
        <v>43</v>
      </c>
      <c r="G4339" s="39" t="s">
        <v>275</v>
      </c>
      <c r="H4339" s="39" t="s">
        <v>3304</v>
      </c>
      <c r="I4339" s="39" t="s">
        <v>99</v>
      </c>
      <c r="J4339" s="44">
        <v>-2464</v>
      </c>
      <c r="K4339" s="39" t="s">
        <v>100</v>
      </c>
      <c r="L4339" s="39" t="s">
        <v>60</v>
      </c>
      <c r="M4339" s="39" t="str">
        <f>+VLOOKUP(C4339/1,Map!A:B,2,FALSE)</f>
        <v>Other Revenue - Application/Initiation Fee</v>
      </c>
      <c r="N4339" s="39" t="str">
        <f>+VLOOKUP(L4339/1,Map!E:G,3,FALSE)</f>
        <v>KY-CENTRAL</v>
      </c>
    </row>
    <row r="4340" spans="1:14" hidden="1">
      <c r="A4340" s="39" t="s">
        <v>95</v>
      </c>
      <c r="B4340" s="39" t="s">
        <v>96</v>
      </c>
      <c r="C4340" s="39" t="s">
        <v>76</v>
      </c>
      <c r="D4340" s="43">
        <v>43103</v>
      </c>
      <c r="E4340" s="39" t="s">
        <v>35</v>
      </c>
      <c r="F4340" s="39" t="s">
        <v>43</v>
      </c>
      <c r="G4340" s="39" t="s">
        <v>275</v>
      </c>
      <c r="H4340" s="39" t="s">
        <v>3304</v>
      </c>
      <c r="I4340" s="39" t="s">
        <v>99</v>
      </c>
      <c r="J4340" s="44">
        <v>-28</v>
      </c>
      <c r="K4340" s="39" t="s">
        <v>100</v>
      </c>
      <c r="L4340" s="39" t="s">
        <v>58</v>
      </c>
      <c r="M4340" s="39" t="str">
        <f>+VLOOKUP(C4340/1,Map!A:B,2,FALSE)</f>
        <v>Other Revenue - Application/Initiation Fee</v>
      </c>
      <c r="N4340" s="39" t="str">
        <f>+VLOOKUP(L4340/1,Map!E:G,3,FALSE)</f>
        <v>KY-CORPORATE</v>
      </c>
    </row>
    <row r="4341" spans="1:14" hidden="1">
      <c r="A4341" s="39" t="s">
        <v>95</v>
      </c>
      <c r="B4341" s="39" t="s">
        <v>96</v>
      </c>
      <c r="C4341" s="39" t="s">
        <v>76</v>
      </c>
      <c r="D4341" s="43">
        <v>43104</v>
      </c>
      <c r="E4341" s="39" t="s">
        <v>35</v>
      </c>
      <c r="F4341" s="39" t="s">
        <v>43</v>
      </c>
      <c r="G4341" s="39" t="s">
        <v>275</v>
      </c>
      <c r="H4341" s="39" t="s">
        <v>3305</v>
      </c>
      <c r="I4341" s="39" t="s">
        <v>99</v>
      </c>
      <c r="J4341" s="44">
        <v>-28</v>
      </c>
      <c r="K4341" s="39" t="s">
        <v>100</v>
      </c>
      <c r="L4341" s="39" t="s">
        <v>60</v>
      </c>
      <c r="M4341" s="39" t="str">
        <f>+VLOOKUP(C4341/1,Map!A:B,2,FALSE)</f>
        <v>Other Revenue - Application/Initiation Fee</v>
      </c>
      <c r="N4341" s="39" t="str">
        <f>+VLOOKUP(L4341/1,Map!E:G,3,FALSE)</f>
        <v>KY-CENTRAL</v>
      </c>
    </row>
    <row r="4342" spans="1:14" hidden="1">
      <c r="A4342" s="39" t="s">
        <v>95</v>
      </c>
      <c r="B4342" s="39" t="s">
        <v>96</v>
      </c>
      <c r="C4342" s="39" t="s">
        <v>76</v>
      </c>
      <c r="D4342" s="43">
        <v>43104</v>
      </c>
      <c r="E4342" s="39" t="s">
        <v>35</v>
      </c>
      <c r="F4342" s="39" t="s">
        <v>43</v>
      </c>
      <c r="G4342" s="39" t="s">
        <v>275</v>
      </c>
      <c r="H4342" s="39" t="s">
        <v>883</v>
      </c>
      <c r="I4342" s="39" t="s">
        <v>244</v>
      </c>
      <c r="J4342" s="44">
        <v>28</v>
      </c>
      <c r="K4342" s="39" t="s">
        <v>100</v>
      </c>
      <c r="L4342" s="39" t="s">
        <v>60</v>
      </c>
      <c r="M4342" s="39" t="str">
        <f>+VLOOKUP(C4342/1,Map!A:B,2,FALSE)</f>
        <v>Other Revenue - Application/Initiation Fee</v>
      </c>
      <c r="N4342" s="39" t="str">
        <f>+VLOOKUP(L4342/1,Map!E:G,3,FALSE)</f>
        <v>KY-CENTRAL</v>
      </c>
    </row>
    <row r="4343" spans="1:14" hidden="1">
      <c r="A4343" s="39" t="s">
        <v>95</v>
      </c>
      <c r="B4343" s="39" t="s">
        <v>96</v>
      </c>
      <c r="C4343" s="39" t="s">
        <v>76</v>
      </c>
      <c r="D4343" s="43">
        <v>43104</v>
      </c>
      <c r="E4343" s="39" t="s">
        <v>35</v>
      </c>
      <c r="F4343" s="39" t="s">
        <v>43</v>
      </c>
      <c r="G4343" s="39" t="s">
        <v>275</v>
      </c>
      <c r="H4343" s="39" t="s">
        <v>3306</v>
      </c>
      <c r="I4343" s="39" t="s">
        <v>99</v>
      </c>
      <c r="J4343" s="44">
        <v>-28</v>
      </c>
      <c r="K4343" s="39" t="s">
        <v>100</v>
      </c>
      <c r="L4343" s="39" t="s">
        <v>60</v>
      </c>
      <c r="M4343" s="39" t="str">
        <f>+VLOOKUP(C4343/1,Map!A:B,2,FALSE)</f>
        <v>Other Revenue - Application/Initiation Fee</v>
      </c>
      <c r="N4343" s="39" t="str">
        <f>+VLOOKUP(L4343/1,Map!E:G,3,FALSE)</f>
        <v>KY-CENTRAL</v>
      </c>
    </row>
    <row r="4344" spans="1:14" hidden="1">
      <c r="A4344" s="39" t="s">
        <v>95</v>
      </c>
      <c r="B4344" s="39" t="s">
        <v>96</v>
      </c>
      <c r="C4344" s="39" t="s">
        <v>76</v>
      </c>
      <c r="D4344" s="43">
        <v>43104</v>
      </c>
      <c r="E4344" s="39" t="s">
        <v>35</v>
      </c>
      <c r="F4344" s="39" t="s">
        <v>43</v>
      </c>
      <c r="G4344" s="39" t="s">
        <v>275</v>
      </c>
      <c r="H4344" s="39" t="s">
        <v>3306</v>
      </c>
      <c r="I4344" s="39" t="s">
        <v>99</v>
      </c>
      <c r="J4344" s="44">
        <v>-28</v>
      </c>
      <c r="K4344" s="39" t="s">
        <v>100</v>
      </c>
      <c r="L4344" s="39" t="s">
        <v>60</v>
      </c>
      <c r="M4344" s="39" t="str">
        <f>+VLOOKUP(C4344/1,Map!A:B,2,FALSE)</f>
        <v>Other Revenue - Application/Initiation Fee</v>
      </c>
      <c r="N4344" s="39" t="str">
        <f>+VLOOKUP(L4344/1,Map!E:G,3,FALSE)</f>
        <v>KY-CENTRAL</v>
      </c>
    </row>
    <row r="4345" spans="1:14" hidden="1">
      <c r="A4345" s="39" t="s">
        <v>95</v>
      </c>
      <c r="B4345" s="39" t="s">
        <v>96</v>
      </c>
      <c r="C4345" s="39" t="s">
        <v>76</v>
      </c>
      <c r="D4345" s="43">
        <v>43104</v>
      </c>
      <c r="E4345" s="39" t="s">
        <v>35</v>
      </c>
      <c r="F4345" s="39" t="s">
        <v>43</v>
      </c>
      <c r="G4345" s="39" t="s">
        <v>275</v>
      </c>
      <c r="H4345" s="39" t="s">
        <v>3306</v>
      </c>
      <c r="I4345" s="39" t="s">
        <v>99</v>
      </c>
      <c r="J4345" s="44">
        <v>-28</v>
      </c>
      <c r="K4345" s="39" t="s">
        <v>100</v>
      </c>
      <c r="L4345" s="39" t="s">
        <v>60</v>
      </c>
      <c r="M4345" s="39" t="str">
        <f>+VLOOKUP(C4345/1,Map!A:B,2,FALSE)</f>
        <v>Other Revenue - Application/Initiation Fee</v>
      </c>
      <c r="N4345" s="39" t="str">
        <f>+VLOOKUP(L4345/1,Map!E:G,3,FALSE)</f>
        <v>KY-CENTRAL</v>
      </c>
    </row>
    <row r="4346" spans="1:14" hidden="1">
      <c r="A4346" s="39" t="s">
        <v>95</v>
      </c>
      <c r="B4346" s="39" t="s">
        <v>96</v>
      </c>
      <c r="C4346" s="39" t="s">
        <v>76</v>
      </c>
      <c r="D4346" s="43">
        <v>43104</v>
      </c>
      <c r="E4346" s="39" t="s">
        <v>35</v>
      </c>
      <c r="F4346" s="39" t="s">
        <v>43</v>
      </c>
      <c r="G4346" s="39" t="s">
        <v>275</v>
      </c>
      <c r="H4346" s="39" t="s">
        <v>3306</v>
      </c>
      <c r="I4346" s="39" t="s">
        <v>99</v>
      </c>
      <c r="J4346" s="44">
        <v>-3136</v>
      </c>
      <c r="K4346" s="39" t="s">
        <v>100</v>
      </c>
      <c r="L4346" s="39" t="s">
        <v>60</v>
      </c>
      <c r="M4346" s="39" t="str">
        <f>+VLOOKUP(C4346/1,Map!A:B,2,FALSE)</f>
        <v>Other Revenue - Application/Initiation Fee</v>
      </c>
      <c r="N4346" s="39" t="str">
        <f>+VLOOKUP(L4346/1,Map!E:G,3,FALSE)</f>
        <v>KY-CENTRAL</v>
      </c>
    </row>
    <row r="4347" spans="1:14" hidden="1">
      <c r="A4347" s="39" t="s">
        <v>95</v>
      </c>
      <c r="B4347" s="39" t="s">
        <v>96</v>
      </c>
      <c r="C4347" s="39" t="s">
        <v>76</v>
      </c>
      <c r="D4347" s="43">
        <v>43104</v>
      </c>
      <c r="E4347" s="39" t="s">
        <v>35</v>
      </c>
      <c r="F4347" s="39" t="s">
        <v>43</v>
      </c>
      <c r="G4347" s="39" t="s">
        <v>275</v>
      </c>
      <c r="H4347" s="39" t="s">
        <v>3306</v>
      </c>
      <c r="I4347" s="39" t="s">
        <v>99</v>
      </c>
      <c r="J4347" s="44">
        <v>-56</v>
      </c>
      <c r="K4347" s="39" t="s">
        <v>100</v>
      </c>
      <c r="L4347" s="39" t="s">
        <v>60</v>
      </c>
      <c r="M4347" s="39" t="str">
        <f>+VLOOKUP(C4347/1,Map!A:B,2,FALSE)</f>
        <v>Other Revenue - Application/Initiation Fee</v>
      </c>
      <c r="N4347" s="39" t="str">
        <f>+VLOOKUP(L4347/1,Map!E:G,3,FALSE)</f>
        <v>KY-CENTRAL</v>
      </c>
    </row>
    <row r="4348" spans="1:14" hidden="1">
      <c r="A4348" s="39" t="s">
        <v>95</v>
      </c>
      <c r="B4348" s="39" t="s">
        <v>96</v>
      </c>
      <c r="C4348" s="39" t="s">
        <v>76</v>
      </c>
      <c r="D4348" s="43">
        <v>43104</v>
      </c>
      <c r="E4348" s="39" t="s">
        <v>35</v>
      </c>
      <c r="F4348" s="39" t="s">
        <v>43</v>
      </c>
      <c r="G4348" s="39" t="s">
        <v>275</v>
      </c>
      <c r="H4348" s="39" t="s">
        <v>3306</v>
      </c>
      <c r="I4348" s="39" t="s">
        <v>99</v>
      </c>
      <c r="J4348" s="44">
        <v>-56</v>
      </c>
      <c r="K4348" s="39" t="s">
        <v>100</v>
      </c>
      <c r="L4348" s="39" t="s">
        <v>64</v>
      </c>
      <c r="M4348" s="39" t="str">
        <f>+VLOOKUP(C4348/1,Map!A:B,2,FALSE)</f>
        <v>Other Revenue - Application/Initiation Fee</v>
      </c>
      <c r="N4348" s="39" t="str">
        <f>+VLOOKUP(L4348/1,Map!E:G,3,FALSE)</f>
        <v>KY-NORTH</v>
      </c>
    </row>
    <row r="4349" spans="1:14" hidden="1">
      <c r="A4349" s="39" t="s">
        <v>95</v>
      </c>
      <c r="B4349" s="39" t="s">
        <v>96</v>
      </c>
      <c r="C4349" s="39" t="s">
        <v>76</v>
      </c>
      <c r="D4349" s="43">
        <v>43105</v>
      </c>
      <c r="E4349" s="39" t="s">
        <v>35</v>
      </c>
      <c r="F4349" s="39" t="s">
        <v>43</v>
      </c>
      <c r="G4349" s="39" t="s">
        <v>275</v>
      </c>
      <c r="H4349" s="39" t="s">
        <v>3307</v>
      </c>
      <c r="I4349" s="39" t="s">
        <v>99</v>
      </c>
      <c r="J4349" s="44">
        <v>-28</v>
      </c>
      <c r="K4349" s="39" t="s">
        <v>100</v>
      </c>
      <c r="L4349" s="39" t="s">
        <v>58</v>
      </c>
      <c r="M4349" s="39" t="str">
        <f>+VLOOKUP(C4349/1,Map!A:B,2,FALSE)</f>
        <v>Other Revenue - Application/Initiation Fee</v>
      </c>
      <c r="N4349" s="39" t="str">
        <f>+VLOOKUP(L4349/1,Map!E:G,3,FALSE)</f>
        <v>KY-CORPORATE</v>
      </c>
    </row>
    <row r="4350" spans="1:14" hidden="1">
      <c r="A4350" s="39" t="s">
        <v>95</v>
      </c>
      <c r="B4350" s="39" t="s">
        <v>96</v>
      </c>
      <c r="C4350" s="39" t="s">
        <v>76</v>
      </c>
      <c r="D4350" s="43">
        <v>43105</v>
      </c>
      <c r="E4350" s="39" t="s">
        <v>35</v>
      </c>
      <c r="F4350" s="39" t="s">
        <v>43</v>
      </c>
      <c r="G4350" s="39" t="s">
        <v>275</v>
      </c>
      <c r="H4350" s="39" t="s">
        <v>3307</v>
      </c>
      <c r="I4350" s="39" t="s">
        <v>99</v>
      </c>
      <c r="J4350" s="44">
        <v>-56</v>
      </c>
      <c r="K4350" s="39" t="s">
        <v>100</v>
      </c>
      <c r="L4350" s="39" t="s">
        <v>64</v>
      </c>
      <c r="M4350" s="39" t="str">
        <f>+VLOOKUP(C4350/1,Map!A:B,2,FALSE)</f>
        <v>Other Revenue - Application/Initiation Fee</v>
      </c>
      <c r="N4350" s="39" t="str">
        <f>+VLOOKUP(L4350/1,Map!E:G,3,FALSE)</f>
        <v>KY-NORTH</v>
      </c>
    </row>
    <row r="4351" spans="1:14" hidden="1">
      <c r="A4351" s="39" t="s">
        <v>95</v>
      </c>
      <c r="B4351" s="39" t="s">
        <v>96</v>
      </c>
      <c r="C4351" s="39" t="s">
        <v>76</v>
      </c>
      <c r="D4351" s="43">
        <v>43105</v>
      </c>
      <c r="E4351" s="39" t="s">
        <v>35</v>
      </c>
      <c r="F4351" s="39" t="s">
        <v>43</v>
      </c>
      <c r="G4351" s="39" t="s">
        <v>275</v>
      </c>
      <c r="H4351" s="39" t="s">
        <v>3307</v>
      </c>
      <c r="I4351" s="39" t="s">
        <v>99</v>
      </c>
      <c r="J4351" s="44">
        <v>-2744</v>
      </c>
      <c r="K4351" s="39" t="s">
        <v>100</v>
      </c>
      <c r="L4351" s="39" t="s">
        <v>60</v>
      </c>
      <c r="M4351" s="39" t="str">
        <f>+VLOOKUP(C4351/1,Map!A:B,2,FALSE)</f>
        <v>Other Revenue - Application/Initiation Fee</v>
      </c>
      <c r="N4351" s="39" t="str">
        <f>+VLOOKUP(L4351/1,Map!E:G,3,FALSE)</f>
        <v>KY-CENTRAL</v>
      </c>
    </row>
    <row r="4352" spans="1:14" hidden="1">
      <c r="A4352" s="39" t="s">
        <v>95</v>
      </c>
      <c r="B4352" s="39" t="s">
        <v>96</v>
      </c>
      <c r="C4352" s="39" t="s">
        <v>76</v>
      </c>
      <c r="D4352" s="43">
        <v>43105</v>
      </c>
      <c r="E4352" s="39" t="s">
        <v>35</v>
      </c>
      <c r="F4352" s="39" t="s">
        <v>43</v>
      </c>
      <c r="G4352" s="39" t="s">
        <v>275</v>
      </c>
      <c r="H4352" s="39" t="s">
        <v>3307</v>
      </c>
      <c r="I4352" s="39" t="s">
        <v>99</v>
      </c>
      <c r="J4352" s="44">
        <v>-28</v>
      </c>
      <c r="K4352" s="39" t="s">
        <v>100</v>
      </c>
      <c r="L4352" s="39" t="s">
        <v>60</v>
      </c>
      <c r="M4352" s="39" t="str">
        <f>+VLOOKUP(C4352/1,Map!A:B,2,FALSE)</f>
        <v>Other Revenue - Application/Initiation Fee</v>
      </c>
      <c r="N4352" s="39" t="str">
        <f>+VLOOKUP(L4352/1,Map!E:G,3,FALSE)</f>
        <v>KY-CENTRAL</v>
      </c>
    </row>
    <row r="4353" spans="1:14" hidden="1">
      <c r="A4353" s="39" t="s">
        <v>95</v>
      </c>
      <c r="B4353" s="39" t="s">
        <v>96</v>
      </c>
      <c r="C4353" s="39" t="s">
        <v>76</v>
      </c>
      <c r="D4353" s="43">
        <v>43105</v>
      </c>
      <c r="E4353" s="39" t="s">
        <v>35</v>
      </c>
      <c r="F4353" s="39" t="s">
        <v>43</v>
      </c>
      <c r="G4353" s="39" t="s">
        <v>275</v>
      </c>
      <c r="H4353" s="39" t="s">
        <v>889</v>
      </c>
      <c r="I4353" s="39" t="s">
        <v>244</v>
      </c>
      <c r="J4353" s="44">
        <v>28</v>
      </c>
      <c r="K4353" s="39" t="s">
        <v>100</v>
      </c>
      <c r="L4353" s="39" t="s">
        <v>60</v>
      </c>
      <c r="M4353" s="39" t="str">
        <f>+VLOOKUP(C4353/1,Map!A:B,2,FALSE)</f>
        <v>Other Revenue - Application/Initiation Fee</v>
      </c>
      <c r="N4353" s="39" t="str">
        <f>+VLOOKUP(L4353/1,Map!E:G,3,FALSE)</f>
        <v>KY-CENTRAL</v>
      </c>
    </row>
    <row r="4354" spans="1:14" hidden="1">
      <c r="A4354" s="39" t="s">
        <v>95</v>
      </c>
      <c r="B4354" s="39" t="s">
        <v>96</v>
      </c>
      <c r="C4354" s="39" t="s">
        <v>76</v>
      </c>
      <c r="D4354" s="43">
        <v>43105</v>
      </c>
      <c r="E4354" s="39" t="s">
        <v>35</v>
      </c>
      <c r="F4354" s="39" t="s">
        <v>43</v>
      </c>
      <c r="G4354" s="39" t="s">
        <v>275</v>
      </c>
      <c r="H4354" s="39" t="s">
        <v>889</v>
      </c>
      <c r="I4354" s="39" t="s">
        <v>244</v>
      </c>
      <c r="J4354" s="44">
        <v>28</v>
      </c>
      <c r="K4354" s="39" t="s">
        <v>100</v>
      </c>
      <c r="L4354" s="39" t="s">
        <v>60</v>
      </c>
      <c r="M4354" s="39" t="str">
        <f>+VLOOKUP(C4354/1,Map!A:B,2,FALSE)</f>
        <v>Other Revenue - Application/Initiation Fee</v>
      </c>
      <c r="N4354" s="39" t="str">
        <f>+VLOOKUP(L4354/1,Map!E:G,3,FALSE)</f>
        <v>KY-CENTRAL</v>
      </c>
    </row>
    <row r="4355" spans="1:14" hidden="1">
      <c r="A4355" s="39" t="s">
        <v>95</v>
      </c>
      <c r="B4355" s="39" t="s">
        <v>96</v>
      </c>
      <c r="C4355" s="39" t="s">
        <v>76</v>
      </c>
      <c r="D4355" s="43">
        <v>43106</v>
      </c>
      <c r="E4355" s="39" t="s">
        <v>35</v>
      </c>
      <c r="F4355" s="39" t="s">
        <v>43</v>
      </c>
      <c r="G4355" s="39" t="s">
        <v>275</v>
      </c>
      <c r="H4355" s="39" t="s">
        <v>3308</v>
      </c>
      <c r="I4355" s="39" t="s">
        <v>99</v>
      </c>
      <c r="J4355" s="44">
        <v>-84</v>
      </c>
      <c r="K4355" s="39" t="s">
        <v>100</v>
      </c>
      <c r="L4355" s="39" t="s">
        <v>60</v>
      </c>
      <c r="M4355" s="39" t="str">
        <f>+VLOOKUP(C4355/1,Map!A:B,2,FALSE)</f>
        <v>Other Revenue - Application/Initiation Fee</v>
      </c>
      <c r="N4355" s="39" t="str">
        <f>+VLOOKUP(L4355/1,Map!E:G,3,FALSE)</f>
        <v>KY-CENTRAL</v>
      </c>
    </row>
    <row r="4356" spans="1:14" hidden="1">
      <c r="A4356" s="39" t="s">
        <v>95</v>
      </c>
      <c r="B4356" s="39" t="s">
        <v>96</v>
      </c>
      <c r="C4356" s="39" t="s">
        <v>76</v>
      </c>
      <c r="D4356" s="43">
        <v>43106</v>
      </c>
      <c r="E4356" s="39" t="s">
        <v>35</v>
      </c>
      <c r="F4356" s="39" t="s">
        <v>43</v>
      </c>
      <c r="G4356" s="39" t="s">
        <v>275</v>
      </c>
      <c r="H4356" s="39" t="s">
        <v>3308</v>
      </c>
      <c r="I4356" s="39" t="s">
        <v>99</v>
      </c>
      <c r="J4356" s="44">
        <v>-28</v>
      </c>
      <c r="K4356" s="39" t="s">
        <v>100</v>
      </c>
      <c r="L4356" s="39" t="s">
        <v>60</v>
      </c>
      <c r="M4356" s="39" t="str">
        <f>+VLOOKUP(C4356/1,Map!A:B,2,FALSE)</f>
        <v>Other Revenue - Application/Initiation Fee</v>
      </c>
      <c r="N4356" s="39" t="str">
        <f>+VLOOKUP(L4356/1,Map!E:G,3,FALSE)</f>
        <v>KY-CENTRAL</v>
      </c>
    </row>
    <row r="4357" spans="1:14" hidden="1">
      <c r="A4357" s="39" t="s">
        <v>95</v>
      </c>
      <c r="B4357" s="39" t="s">
        <v>96</v>
      </c>
      <c r="C4357" s="39" t="s">
        <v>76</v>
      </c>
      <c r="D4357" s="43">
        <v>43107</v>
      </c>
      <c r="E4357" s="39" t="s">
        <v>35</v>
      </c>
      <c r="F4357" s="39" t="s">
        <v>43</v>
      </c>
      <c r="G4357" s="39" t="s">
        <v>275</v>
      </c>
      <c r="H4357" s="39" t="s">
        <v>3309</v>
      </c>
      <c r="I4357" s="39" t="s">
        <v>99</v>
      </c>
      <c r="J4357" s="44">
        <v>-392</v>
      </c>
      <c r="K4357" s="39" t="s">
        <v>100</v>
      </c>
      <c r="L4357" s="39" t="s">
        <v>60</v>
      </c>
      <c r="M4357" s="39" t="str">
        <f>+VLOOKUP(C4357/1,Map!A:B,2,FALSE)</f>
        <v>Other Revenue - Application/Initiation Fee</v>
      </c>
      <c r="N4357" s="39" t="str">
        <f>+VLOOKUP(L4357/1,Map!E:G,3,FALSE)</f>
        <v>KY-CENTRAL</v>
      </c>
    </row>
    <row r="4358" spans="1:14" hidden="1">
      <c r="A4358" s="39" t="s">
        <v>95</v>
      </c>
      <c r="B4358" s="39" t="s">
        <v>96</v>
      </c>
      <c r="C4358" s="39" t="s">
        <v>76</v>
      </c>
      <c r="D4358" s="43">
        <v>43107</v>
      </c>
      <c r="E4358" s="39" t="s">
        <v>35</v>
      </c>
      <c r="F4358" s="39" t="s">
        <v>43</v>
      </c>
      <c r="G4358" s="39" t="s">
        <v>275</v>
      </c>
      <c r="H4358" s="39" t="s">
        <v>3310</v>
      </c>
      <c r="I4358" s="39" t="s">
        <v>99</v>
      </c>
      <c r="J4358" s="44">
        <v>-28</v>
      </c>
      <c r="K4358" s="39" t="s">
        <v>100</v>
      </c>
      <c r="L4358" s="39" t="s">
        <v>60</v>
      </c>
      <c r="M4358" s="39" t="str">
        <f>+VLOOKUP(C4358/1,Map!A:B,2,FALSE)</f>
        <v>Other Revenue - Application/Initiation Fee</v>
      </c>
      <c r="N4358" s="39" t="str">
        <f>+VLOOKUP(L4358/1,Map!E:G,3,FALSE)</f>
        <v>KY-CENTRAL</v>
      </c>
    </row>
    <row r="4359" spans="1:14" hidden="1">
      <c r="A4359" s="39" t="s">
        <v>95</v>
      </c>
      <c r="B4359" s="39" t="s">
        <v>96</v>
      </c>
      <c r="C4359" s="39" t="s">
        <v>76</v>
      </c>
      <c r="D4359" s="43">
        <v>43109</v>
      </c>
      <c r="E4359" s="39" t="s">
        <v>35</v>
      </c>
      <c r="F4359" s="39" t="s">
        <v>43</v>
      </c>
      <c r="G4359" s="39" t="s">
        <v>275</v>
      </c>
      <c r="H4359" s="39" t="s">
        <v>897</v>
      </c>
      <c r="I4359" s="39" t="s">
        <v>244</v>
      </c>
      <c r="J4359" s="44">
        <v>28</v>
      </c>
      <c r="K4359" s="39" t="s">
        <v>100</v>
      </c>
      <c r="L4359" s="39" t="s">
        <v>60</v>
      </c>
      <c r="M4359" s="39" t="str">
        <f>+VLOOKUP(C4359/1,Map!A:B,2,FALSE)</f>
        <v>Other Revenue - Application/Initiation Fee</v>
      </c>
      <c r="N4359" s="39" t="str">
        <f>+VLOOKUP(L4359/1,Map!E:G,3,FALSE)</f>
        <v>KY-CENTRAL</v>
      </c>
    </row>
    <row r="4360" spans="1:14" hidden="1">
      <c r="A4360" s="39" t="s">
        <v>95</v>
      </c>
      <c r="B4360" s="39" t="s">
        <v>96</v>
      </c>
      <c r="C4360" s="39" t="s">
        <v>76</v>
      </c>
      <c r="D4360" s="43">
        <v>43109</v>
      </c>
      <c r="E4360" s="39" t="s">
        <v>35</v>
      </c>
      <c r="F4360" s="39" t="s">
        <v>43</v>
      </c>
      <c r="G4360" s="39" t="s">
        <v>275</v>
      </c>
      <c r="H4360" s="39" t="s">
        <v>897</v>
      </c>
      <c r="I4360" s="39" t="s">
        <v>244</v>
      </c>
      <c r="J4360" s="44">
        <v>28</v>
      </c>
      <c r="K4360" s="39" t="s">
        <v>100</v>
      </c>
      <c r="L4360" s="39" t="s">
        <v>60</v>
      </c>
      <c r="M4360" s="39" t="str">
        <f>+VLOOKUP(C4360/1,Map!A:B,2,FALSE)</f>
        <v>Other Revenue - Application/Initiation Fee</v>
      </c>
      <c r="N4360" s="39" t="str">
        <f>+VLOOKUP(L4360/1,Map!E:G,3,FALSE)</f>
        <v>KY-CENTRAL</v>
      </c>
    </row>
    <row r="4361" spans="1:14" hidden="1">
      <c r="A4361" s="39" t="s">
        <v>95</v>
      </c>
      <c r="B4361" s="39" t="s">
        <v>96</v>
      </c>
      <c r="C4361" s="39" t="s">
        <v>76</v>
      </c>
      <c r="D4361" s="43">
        <v>43109</v>
      </c>
      <c r="E4361" s="39" t="s">
        <v>35</v>
      </c>
      <c r="F4361" s="39" t="s">
        <v>43</v>
      </c>
      <c r="G4361" s="39" t="s">
        <v>275</v>
      </c>
      <c r="H4361" s="39" t="s">
        <v>897</v>
      </c>
      <c r="I4361" s="39" t="s">
        <v>99</v>
      </c>
      <c r="J4361" s="44">
        <v>-28</v>
      </c>
      <c r="K4361" s="39" t="s">
        <v>100</v>
      </c>
      <c r="L4361" s="39" t="s">
        <v>60</v>
      </c>
      <c r="M4361" s="39" t="str">
        <f>+VLOOKUP(C4361/1,Map!A:B,2,FALSE)</f>
        <v>Other Revenue - Application/Initiation Fee</v>
      </c>
      <c r="N4361" s="39" t="str">
        <f>+VLOOKUP(L4361/1,Map!E:G,3,FALSE)</f>
        <v>KY-CENTRAL</v>
      </c>
    </row>
    <row r="4362" spans="1:14" hidden="1">
      <c r="A4362" s="39" t="s">
        <v>95</v>
      </c>
      <c r="B4362" s="39" t="s">
        <v>96</v>
      </c>
      <c r="C4362" s="39" t="s">
        <v>76</v>
      </c>
      <c r="D4362" s="43">
        <v>43109</v>
      </c>
      <c r="E4362" s="39" t="s">
        <v>35</v>
      </c>
      <c r="F4362" s="39" t="s">
        <v>43</v>
      </c>
      <c r="G4362" s="39" t="s">
        <v>275</v>
      </c>
      <c r="H4362" s="39" t="s">
        <v>897</v>
      </c>
      <c r="I4362" s="39" t="s">
        <v>244</v>
      </c>
      <c r="J4362" s="44">
        <v>28</v>
      </c>
      <c r="K4362" s="39" t="s">
        <v>100</v>
      </c>
      <c r="L4362" s="39" t="s">
        <v>60</v>
      </c>
      <c r="M4362" s="39" t="str">
        <f>+VLOOKUP(C4362/1,Map!A:B,2,FALSE)</f>
        <v>Other Revenue - Application/Initiation Fee</v>
      </c>
      <c r="N4362" s="39" t="str">
        <f>+VLOOKUP(L4362/1,Map!E:G,3,FALSE)</f>
        <v>KY-CENTRAL</v>
      </c>
    </row>
    <row r="4363" spans="1:14" hidden="1">
      <c r="A4363" s="39" t="s">
        <v>95</v>
      </c>
      <c r="B4363" s="39" t="s">
        <v>96</v>
      </c>
      <c r="C4363" s="39" t="s">
        <v>76</v>
      </c>
      <c r="D4363" s="43">
        <v>43109</v>
      </c>
      <c r="E4363" s="39" t="s">
        <v>35</v>
      </c>
      <c r="F4363" s="39" t="s">
        <v>43</v>
      </c>
      <c r="G4363" s="39" t="s">
        <v>275</v>
      </c>
      <c r="H4363" s="39" t="s">
        <v>897</v>
      </c>
      <c r="I4363" s="39" t="s">
        <v>244</v>
      </c>
      <c r="J4363" s="44">
        <v>28</v>
      </c>
      <c r="K4363" s="39" t="s">
        <v>100</v>
      </c>
      <c r="L4363" s="39" t="s">
        <v>60</v>
      </c>
      <c r="M4363" s="39" t="str">
        <f>+VLOOKUP(C4363/1,Map!A:B,2,FALSE)</f>
        <v>Other Revenue - Application/Initiation Fee</v>
      </c>
      <c r="N4363" s="39" t="str">
        <f>+VLOOKUP(L4363/1,Map!E:G,3,FALSE)</f>
        <v>KY-CENTRAL</v>
      </c>
    </row>
    <row r="4364" spans="1:14" hidden="1">
      <c r="A4364" s="39" t="s">
        <v>95</v>
      </c>
      <c r="B4364" s="39" t="s">
        <v>96</v>
      </c>
      <c r="C4364" s="39" t="s">
        <v>76</v>
      </c>
      <c r="D4364" s="43">
        <v>43108</v>
      </c>
      <c r="E4364" s="39" t="s">
        <v>35</v>
      </c>
      <c r="F4364" s="39" t="s">
        <v>43</v>
      </c>
      <c r="G4364" s="39" t="s">
        <v>275</v>
      </c>
      <c r="H4364" s="39" t="s">
        <v>3311</v>
      </c>
      <c r="I4364" s="39" t="s">
        <v>99</v>
      </c>
      <c r="J4364" s="44">
        <v>-28</v>
      </c>
      <c r="K4364" s="39" t="s">
        <v>100</v>
      </c>
      <c r="L4364" s="39" t="s">
        <v>60</v>
      </c>
      <c r="M4364" s="39" t="str">
        <f>+VLOOKUP(C4364/1,Map!A:B,2,FALSE)</f>
        <v>Other Revenue - Application/Initiation Fee</v>
      </c>
      <c r="N4364" s="39" t="str">
        <f>+VLOOKUP(L4364/1,Map!E:G,3,FALSE)</f>
        <v>KY-CENTRAL</v>
      </c>
    </row>
    <row r="4365" spans="1:14" hidden="1">
      <c r="A4365" s="39" t="s">
        <v>95</v>
      </c>
      <c r="B4365" s="39" t="s">
        <v>96</v>
      </c>
      <c r="C4365" s="39" t="s">
        <v>76</v>
      </c>
      <c r="D4365" s="43">
        <v>43108</v>
      </c>
      <c r="E4365" s="39" t="s">
        <v>35</v>
      </c>
      <c r="F4365" s="39" t="s">
        <v>43</v>
      </c>
      <c r="G4365" s="39" t="s">
        <v>275</v>
      </c>
      <c r="H4365" s="39" t="s">
        <v>3311</v>
      </c>
      <c r="I4365" s="39" t="s">
        <v>99</v>
      </c>
      <c r="J4365" s="44">
        <v>-28</v>
      </c>
      <c r="K4365" s="39" t="s">
        <v>100</v>
      </c>
      <c r="L4365" s="39" t="s">
        <v>58</v>
      </c>
      <c r="M4365" s="39" t="str">
        <f>+VLOOKUP(C4365/1,Map!A:B,2,FALSE)</f>
        <v>Other Revenue - Application/Initiation Fee</v>
      </c>
      <c r="N4365" s="39" t="str">
        <f>+VLOOKUP(L4365/1,Map!E:G,3,FALSE)</f>
        <v>KY-CORPORATE</v>
      </c>
    </row>
    <row r="4366" spans="1:14" hidden="1">
      <c r="A4366" s="39" t="s">
        <v>95</v>
      </c>
      <c r="B4366" s="39" t="s">
        <v>96</v>
      </c>
      <c r="C4366" s="39" t="s">
        <v>76</v>
      </c>
      <c r="D4366" s="43">
        <v>43108</v>
      </c>
      <c r="E4366" s="39" t="s">
        <v>35</v>
      </c>
      <c r="F4366" s="39" t="s">
        <v>43</v>
      </c>
      <c r="G4366" s="39" t="s">
        <v>275</v>
      </c>
      <c r="H4366" s="39" t="s">
        <v>3311</v>
      </c>
      <c r="I4366" s="39" t="s">
        <v>99</v>
      </c>
      <c r="J4366" s="44">
        <v>-28</v>
      </c>
      <c r="K4366" s="39" t="s">
        <v>100</v>
      </c>
      <c r="L4366" s="39" t="s">
        <v>64</v>
      </c>
      <c r="M4366" s="39" t="str">
        <f>+VLOOKUP(C4366/1,Map!A:B,2,FALSE)</f>
        <v>Other Revenue - Application/Initiation Fee</v>
      </c>
      <c r="N4366" s="39" t="str">
        <f>+VLOOKUP(L4366/1,Map!E:G,3,FALSE)</f>
        <v>KY-NORTH</v>
      </c>
    </row>
    <row r="4367" spans="1:14" hidden="1">
      <c r="A4367" s="39" t="s">
        <v>95</v>
      </c>
      <c r="B4367" s="39" t="s">
        <v>96</v>
      </c>
      <c r="C4367" s="39" t="s">
        <v>76</v>
      </c>
      <c r="D4367" s="43">
        <v>43108</v>
      </c>
      <c r="E4367" s="39" t="s">
        <v>35</v>
      </c>
      <c r="F4367" s="39" t="s">
        <v>43</v>
      </c>
      <c r="G4367" s="39" t="s">
        <v>275</v>
      </c>
      <c r="H4367" s="39" t="s">
        <v>3311</v>
      </c>
      <c r="I4367" s="39" t="s">
        <v>99</v>
      </c>
      <c r="J4367" s="44">
        <v>-1792</v>
      </c>
      <c r="K4367" s="39" t="s">
        <v>100</v>
      </c>
      <c r="L4367" s="39" t="s">
        <v>60</v>
      </c>
      <c r="M4367" s="39" t="str">
        <f>+VLOOKUP(C4367/1,Map!A:B,2,FALSE)</f>
        <v>Other Revenue - Application/Initiation Fee</v>
      </c>
      <c r="N4367" s="39" t="str">
        <f>+VLOOKUP(L4367/1,Map!E:G,3,FALSE)</f>
        <v>KY-CENTRAL</v>
      </c>
    </row>
    <row r="4368" spans="1:14" hidden="1">
      <c r="A4368" s="39" t="s">
        <v>95</v>
      </c>
      <c r="B4368" s="39" t="s">
        <v>96</v>
      </c>
      <c r="C4368" s="39" t="s">
        <v>76</v>
      </c>
      <c r="D4368" s="43">
        <v>43109</v>
      </c>
      <c r="E4368" s="39" t="s">
        <v>35</v>
      </c>
      <c r="F4368" s="39" t="s">
        <v>43</v>
      </c>
      <c r="G4368" s="39" t="s">
        <v>275</v>
      </c>
      <c r="H4368" s="39" t="s">
        <v>3312</v>
      </c>
      <c r="I4368" s="39" t="s">
        <v>99</v>
      </c>
      <c r="J4368" s="44">
        <v>-28</v>
      </c>
      <c r="K4368" s="39" t="s">
        <v>100</v>
      </c>
      <c r="L4368" s="39" t="s">
        <v>64</v>
      </c>
      <c r="M4368" s="39" t="str">
        <f>+VLOOKUP(C4368/1,Map!A:B,2,FALSE)</f>
        <v>Other Revenue - Application/Initiation Fee</v>
      </c>
      <c r="N4368" s="39" t="str">
        <f>+VLOOKUP(L4368/1,Map!E:G,3,FALSE)</f>
        <v>KY-NORTH</v>
      </c>
    </row>
    <row r="4369" spans="1:14" hidden="1">
      <c r="A4369" s="39" t="s">
        <v>95</v>
      </c>
      <c r="B4369" s="39" t="s">
        <v>96</v>
      </c>
      <c r="C4369" s="39" t="s">
        <v>76</v>
      </c>
      <c r="D4369" s="43">
        <v>43109</v>
      </c>
      <c r="E4369" s="39" t="s">
        <v>35</v>
      </c>
      <c r="F4369" s="39" t="s">
        <v>43</v>
      </c>
      <c r="G4369" s="39" t="s">
        <v>275</v>
      </c>
      <c r="H4369" s="39" t="s">
        <v>3312</v>
      </c>
      <c r="I4369" s="39" t="s">
        <v>99</v>
      </c>
      <c r="J4369" s="44">
        <v>-1764</v>
      </c>
      <c r="K4369" s="39" t="s">
        <v>100</v>
      </c>
      <c r="L4369" s="39" t="s">
        <v>60</v>
      </c>
      <c r="M4369" s="39" t="str">
        <f>+VLOOKUP(C4369/1,Map!A:B,2,FALSE)</f>
        <v>Other Revenue - Application/Initiation Fee</v>
      </c>
      <c r="N4369" s="39" t="str">
        <f>+VLOOKUP(L4369/1,Map!E:G,3,FALSE)</f>
        <v>KY-CENTRAL</v>
      </c>
    </row>
    <row r="4370" spans="1:14" hidden="1">
      <c r="A4370" s="39" t="s">
        <v>95</v>
      </c>
      <c r="B4370" s="39" t="s">
        <v>96</v>
      </c>
      <c r="C4370" s="39" t="s">
        <v>76</v>
      </c>
      <c r="D4370" s="43">
        <v>43109</v>
      </c>
      <c r="E4370" s="39" t="s">
        <v>35</v>
      </c>
      <c r="F4370" s="39" t="s">
        <v>43</v>
      </c>
      <c r="G4370" s="39" t="s">
        <v>275</v>
      </c>
      <c r="H4370" s="39" t="s">
        <v>3312</v>
      </c>
      <c r="I4370" s="39" t="s">
        <v>99</v>
      </c>
      <c r="J4370" s="44">
        <v>-28</v>
      </c>
      <c r="K4370" s="39" t="s">
        <v>100</v>
      </c>
      <c r="L4370" s="39" t="s">
        <v>60</v>
      </c>
      <c r="M4370" s="39" t="str">
        <f>+VLOOKUP(C4370/1,Map!A:B,2,FALSE)</f>
        <v>Other Revenue - Application/Initiation Fee</v>
      </c>
      <c r="N4370" s="39" t="str">
        <f>+VLOOKUP(L4370/1,Map!E:G,3,FALSE)</f>
        <v>KY-CENTRAL</v>
      </c>
    </row>
    <row r="4371" spans="1:14" hidden="1">
      <c r="A4371" s="39" t="s">
        <v>95</v>
      </c>
      <c r="B4371" s="39" t="s">
        <v>96</v>
      </c>
      <c r="C4371" s="39" t="s">
        <v>76</v>
      </c>
      <c r="D4371" s="43">
        <v>43110</v>
      </c>
      <c r="E4371" s="39" t="s">
        <v>35</v>
      </c>
      <c r="F4371" s="39" t="s">
        <v>43</v>
      </c>
      <c r="G4371" s="39" t="s">
        <v>275</v>
      </c>
      <c r="H4371" s="39" t="s">
        <v>3313</v>
      </c>
      <c r="I4371" s="39" t="s">
        <v>99</v>
      </c>
      <c r="J4371" s="44">
        <v>-252</v>
      </c>
      <c r="K4371" s="39" t="s">
        <v>100</v>
      </c>
      <c r="L4371" s="39" t="s">
        <v>60</v>
      </c>
      <c r="M4371" s="39" t="str">
        <f>+VLOOKUP(C4371/1,Map!A:B,2,FALSE)</f>
        <v>Other Revenue - Application/Initiation Fee</v>
      </c>
      <c r="N4371" s="39" t="str">
        <f>+VLOOKUP(L4371/1,Map!E:G,3,FALSE)</f>
        <v>KY-CENTRAL</v>
      </c>
    </row>
    <row r="4372" spans="1:14" hidden="1">
      <c r="A4372" s="39" t="s">
        <v>95</v>
      </c>
      <c r="B4372" s="39" t="s">
        <v>96</v>
      </c>
      <c r="C4372" s="39" t="s">
        <v>76</v>
      </c>
      <c r="D4372" s="43">
        <v>43110</v>
      </c>
      <c r="E4372" s="39" t="s">
        <v>35</v>
      </c>
      <c r="F4372" s="39" t="s">
        <v>43</v>
      </c>
      <c r="G4372" s="39" t="s">
        <v>275</v>
      </c>
      <c r="H4372" s="39" t="s">
        <v>3314</v>
      </c>
      <c r="I4372" s="39" t="s">
        <v>99</v>
      </c>
      <c r="J4372" s="44">
        <v>-28</v>
      </c>
      <c r="K4372" s="39" t="s">
        <v>100</v>
      </c>
      <c r="L4372" s="39" t="s">
        <v>60</v>
      </c>
      <c r="M4372" s="39" t="str">
        <f>+VLOOKUP(C4372/1,Map!A:B,2,FALSE)</f>
        <v>Other Revenue - Application/Initiation Fee</v>
      </c>
      <c r="N4372" s="39" t="str">
        <f>+VLOOKUP(L4372/1,Map!E:G,3,FALSE)</f>
        <v>KY-CENTRAL</v>
      </c>
    </row>
    <row r="4373" spans="1:14" hidden="1">
      <c r="A4373" s="39" t="s">
        <v>95</v>
      </c>
      <c r="B4373" s="39" t="s">
        <v>96</v>
      </c>
      <c r="C4373" s="39" t="s">
        <v>76</v>
      </c>
      <c r="D4373" s="43">
        <v>43110</v>
      </c>
      <c r="E4373" s="39" t="s">
        <v>35</v>
      </c>
      <c r="F4373" s="39" t="s">
        <v>43</v>
      </c>
      <c r="G4373" s="39" t="s">
        <v>275</v>
      </c>
      <c r="H4373" s="39" t="s">
        <v>3314</v>
      </c>
      <c r="I4373" s="39" t="s">
        <v>99</v>
      </c>
      <c r="J4373" s="44">
        <v>-28</v>
      </c>
      <c r="K4373" s="39" t="s">
        <v>100</v>
      </c>
      <c r="L4373" s="39" t="s">
        <v>60</v>
      </c>
      <c r="M4373" s="39" t="str">
        <f>+VLOOKUP(C4373/1,Map!A:B,2,FALSE)</f>
        <v>Other Revenue - Application/Initiation Fee</v>
      </c>
      <c r="N4373" s="39" t="str">
        <f>+VLOOKUP(L4373/1,Map!E:G,3,FALSE)</f>
        <v>KY-CENTRAL</v>
      </c>
    </row>
    <row r="4374" spans="1:14" hidden="1">
      <c r="A4374" s="39" t="s">
        <v>95</v>
      </c>
      <c r="B4374" s="39" t="s">
        <v>96</v>
      </c>
      <c r="C4374" s="39" t="s">
        <v>76</v>
      </c>
      <c r="D4374" s="43">
        <v>43110</v>
      </c>
      <c r="E4374" s="39" t="s">
        <v>35</v>
      </c>
      <c r="F4374" s="39" t="s">
        <v>43</v>
      </c>
      <c r="G4374" s="39" t="s">
        <v>275</v>
      </c>
      <c r="H4374" s="39" t="s">
        <v>3314</v>
      </c>
      <c r="I4374" s="39" t="s">
        <v>99</v>
      </c>
      <c r="J4374" s="44">
        <v>-28</v>
      </c>
      <c r="K4374" s="39" t="s">
        <v>100</v>
      </c>
      <c r="L4374" s="39" t="s">
        <v>60</v>
      </c>
      <c r="M4374" s="39" t="str">
        <f>+VLOOKUP(C4374/1,Map!A:B,2,FALSE)</f>
        <v>Other Revenue - Application/Initiation Fee</v>
      </c>
      <c r="N4374" s="39" t="str">
        <f>+VLOOKUP(L4374/1,Map!E:G,3,FALSE)</f>
        <v>KY-CENTRAL</v>
      </c>
    </row>
    <row r="4375" spans="1:14" hidden="1">
      <c r="A4375" s="39" t="s">
        <v>95</v>
      </c>
      <c r="B4375" s="39" t="s">
        <v>96</v>
      </c>
      <c r="C4375" s="39" t="s">
        <v>76</v>
      </c>
      <c r="D4375" s="43">
        <v>43110</v>
      </c>
      <c r="E4375" s="39" t="s">
        <v>35</v>
      </c>
      <c r="F4375" s="39" t="s">
        <v>43</v>
      </c>
      <c r="G4375" s="39" t="s">
        <v>275</v>
      </c>
      <c r="H4375" s="39" t="s">
        <v>3314</v>
      </c>
      <c r="I4375" s="39" t="s">
        <v>99</v>
      </c>
      <c r="J4375" s="44">
        <v>-56</v>
      </c>
      <c r="K4375" s="39" t="s">
        <v>100</v>
      </c>
      <c r="L4375" s="39" t="s">
        <v>58</v>
      </c>
      <c r="M4375" s="39" t="str">
        <f>+VLOOKUP(C4375/1,Map!A:B,2,FALSE)</f>
        <v>Other Revenue - Application/Initiation Fee</v>
      </c>
      <c r="N4375" s="39" t="str">
        <f>+VLOOKUP(L4375/1,Map!E:G,3,FALSE)</f>
        <v>KY-CORPORATE</v>
      </c>
    </row>
    <row r="4376" spans="1:14" hidden="1">
      <c r="A4376" s="39" t="s">
        <v>95</v>
      </c>
      <c r="B4376" s="39" t="s">
        <v>96</v>
      </c>
      <c r="C4376" s="39" t="s">
        <v>76</v>
      </c>
      <c r="D4376" s="43">
        <v>43110</v>
      </c>
      <c r="E4376" s="39" t="s">
        <v>35</v>
      </c>
      <c r="F4376" s="39" t="s">
        <v>43</v>
      </c>
      <c r="G4376" s="39" t="s">
        <v>275</v>
      </c>
      <c r="H4376" s="39" t="s">
        <v>3314</v>
      </c>
      <c r="I4376" s="39" t="s">
        <v>99</v>
      </c>
      <c r="J4376" s="44">
        <v>-1876</v>
      </c>
      <c r="K4376" s="39" t="s">
        <v>100</v>
      </c>
      <c r="L4376" s="39" t="s">
        <v>60</v>
      </c>
      <c r="M4376" s="39" t="str">
        <f>+VLOOKUP(C4376/1,Map!A:B,2,FALSE)</f>
        <v>Other Revenue - Application/Initiation Fee</v>
      </c>
      <c r="N4376" s="39" t="str">
        <f>+VLOOKUP(L4376/1,Map!E:G,3,FALSE)</f>
        <v>KY-CENTRAL</v>
      </c>
    </row>
    <row r="4377" spans="1:14" hidden="1">
      <c r="A4377" s="39" t="s">
        <v>95</v>
      </c>
      <c r="B4377" s="39" t="s">
        <v>96</v>
      </c>
      <c r="C4377" s="39" t="s">
        <v>76</v>
      </c>
      <c r="D4377" s="43">
        <v>43110</v>
      </c>
      <c r="E4377" s="39" t="s">
        <v>35</v>
      </c>
      <c r="F4377" s="39" t="s">
        <v>43</v>
      </c>
      <c r="G4377" s="39" t="s">
        <v>275</v>
      </c>
      <c r="H4377" s="39" t="s">
        <v>3314</v>
      </c>
      <c r="I4377" s="39" t="s">
        <v>99</v>
      </c>
      <c r="J4377" s="44">
        <v>-28</v>
      </c>
      <c r="K4377" s="39" t="s">
        <v>100</v>
      </c>
      <c r="L4377" s="39" t="s">
        <v>64</v>
      </c>
      <c r="M4377" s="39" t="str">
        <f>+VLOOKUP(C4377/1,Map!A:B,2,FALSE)</f>
        <v>Other Revenue - Application/Initiation Fee</v>
      </c>
      <c r="N4377" s="39" t="str">
        <f>+VLOOKUP(L4377/1,Map!E:G,3,FALSE)</f>
        <v>KY-NORTH</v>
      </c>
    </row>
    <row r="4378" spans="1:14" hidden="1">
      <c r="A4378" s="39" t="s">
        <v>95</v>
      </c>
      <c r="B4378" s="39" t="s">
        <v>96</v>
      </c>
      <c r="C4378" s="39" t="s">
        <v>76</v>
      </c>
      <c r="D4378" s="43">
        <v>43111</v>
      </c>
      <c r="E4378" s="39" t="s">
        <v>35</v>
      </c>
      <c r="F4378" s="39" t="s">
        <v>43</v>
      </c>
      <c r="G4378" s="39" t="s">
        <v>275</v>
      </c>
      <c r="H4378" s="39" t="s">
        <v>914</v>
      </c>
      <c r="I4378" s="39" t="s">
        <v>244</v>
      </c>
      <c r="J4378" s="44">
        <v>28</v>
      </c>
      <c r="K4378" s="39" t="s">
        <v>100</v>
      </c>
      <c r="L4378" s="39" t="s">
        <v>60</v>
      </c>
      <c r="M4378" s="39" t="str">
        <f>+VLOOKUP(C4378/1,Map!A:B,2,FALSE)</f>
        <v>Other Revenue - Application/Initiation Fee</v>
      </c>
      <c r="N4378" s="39" t="str">
        <f>+VLOOKUP(L4378/1,Map!E:G,3,FALSE)</f>
        <v>KY-CENTRAL</v>
      </c>
    </row>
    <row r="4379" spans="1:14" hidden="1">
      <c r="A4379" s="39" t="s">
        <v>95</v>
      </c>
      <c r="B4379" s="39" t="s">
        <v>96</v>
      </c>
      <c r="C4379" s="39" t="s">
        <v>76</v>
      </c>
      <c r="D4379" s="43">
        <v>43111</v>
      </c>
      <c r="E4379" s="39" t="s">
        <v>35</v>
      </c>
      <c r="F4379" s="39" t="s">
        <v>43</v>
      </c>
      <c r="G4379" s="39" t="s">
        <v>275</v>
      </c>
      <c r="H4379" s="39" t="s">
        <v>914</v>
      </c>
      <c r="I4379" s="39" t="s">
        <v>244</v>
      </c>
      <c r="J4379" s="44">
        <v>28</v>
      </c>
      <c r="K4379" s="39" t="s">
        <v>100</v>
      </c>
      <c r="L4379" s="39" t="s">
        <v>60</v>
      </c>
      <c r="M4379" s="39" t="str">
        <f>+VLOOKUP(C4379/1,Map!A:B,2,FALSE)</f>
        <v>Other Revenue - Application/Initiation Fee</v>
      </c>
      <c r="N4379" s="39" t="str">
        <f>+VLOOKUP(L4379/1,Map!E:G,3,FALSE)</f>
        <v>KY-CENTRAL</v>
      </c>
    </row>
    <row r="4380" spans="1:14" hidden="1">
      <c r="A4380" s="39" t="s">
        <v>95</v>
      </c>
      <c r="B4380" s="39" t="s">
        <v>96</v>
      </c>
      <c r="C4380" s="39" t="s">
        <v>76</v>
      </c>
      <c r="D4380" s="43">
        <v>43111</v>
      </c>
      <c r="E4380" s="39" t="s">
        <v>35</v>
      </c>
      <c r="F4380" s="39" t="s">
        <v>43</v>
      </c>
      <c r="G4380" s="39" t="s">
        <v>275</v>
      </c>
      <c r="H4380" s="39" t="s">
        <v>914</v>
      </c>
      <c r="I4380" s="39" t="s">
        <v>244</v>
      </c>
      <c r="J4380" s="44">
        <v>28</v>
      </c>
      <c r="K4380" s="39" t="s">
        <v>100</v>
      </c>
      <c r="L4380" s="39" t="s">
        <v>60</v>
      </c>
      <c r="M4380" s="39" t="str">
        <f>+VLOOKUP(C4380/1,Map!A:B,2,FALSE)</f>
        <v>Other Revenue - Application/Initiation Fee</v>
      </c>
      <c r="N4380" s="39" t="str">
        <f>+VLOOKUP(L4380/1,Map!E:G,3,FALSE)</f>
        <v>KY-CENTRAL</v>
      </c>
    </row>
    <row r="4381" spans="1:14" hidden="1">
      <c r="A4381" s="39" t="s">
        <v>95</v>
      </c>
      <c r="B4381" s="39" t="s">
        <v>96</v>
      </c>
      <c r="C4381" s="39" t="s">
        <v>76</v>
      </c>
      <c r="D4381" s="43">
        <v>43111</v>
      </c>
      <c r="E4381" s="39" t="s">
        <v>35</v>
      </c>
      <c r="F4381" s="39" t="s">
        <v>43</v>
      </c>
      <c r="G4381" s="39" t="s">
        <v>275</v>
      </c>
      <c r="H4381" s="39" t="s">
        <v>914</v>
      </c>
      <c r="I4381" s="39" t="s">
        <v>244</v>
      </c>
      <c r="J4381" s="44">
        <v>28</v>
      </c>
      <c r="K4381" s="39" t="s">
        <v>100</v>
      </c>
      <c r="L4381" s="39" t="s">
        <v>60</v>
      </c>
      <c r="M4381" s="39" t="str">
        <f>+VLOOKUP(C4381/1,Map!A:B,2,FALSE)</f>
        <v>Other Revenue - Application/Initiation Fee</v>
      </c>
      <c r="N4381" s="39" t="str">
        <f>+VLOOKUP(L4381/1,Map!E:G,3,FALSE)</f>
        <v>KY-CENTRAL</v>
      </c>
    </row>
    <row r="4382" spans="1:14" hidden="1">
      <c r="A4382" s="39" t="s">
        <v>95</v>
      </c>
      <c r="B4382" s="39" t="s">
        <v>96</v>
      </c>
      <c r="C4382" s="39" t="s">
        <v>76</v>
      </c>
      <c r="D4382" s="43">
        <v>43111</v>
      </c>
      <c r="E4382" s="39" t="s">
        <v>35</v>
      </c>
      <c r="F4382" s="39" t="s">
        <v>43</v>
      </c>
      <c r="G4382" s="39" t="s">
        <v>275</v>
      </c>
      <c r="H4382" s="39" t="s">
        <v>3315</v>
      </c>
      <c r="I4382" s="39" t="s">
        <v>99</v>
      </c>
      <c r="J4382" s="44">
        <v>-28</v>
      </c>
      <c r="K4382" s="39" t="s">
        <v>100</v>
      </c>
      <c r="L4382" s="39" t="s">
        <v>60</v>
      </c>
      <c r="M4382" s="39" t="str">
        <f>+VLOOKUP(C4382/1,Map!A:B,2,FALSE)</f>
        <v>Other Revenue - Application/Initiation Fee</v>
      </c>
      <c r="N4382" s="39" t="str">
        <f>+VLOOKUP(L4382/1,Map!E:G,3,FALSE)</f>
        <v>KY-CENTRAL</v>
      </c>
    </row>
    <row r="4383" spans="1:14" hidden="1">
      <c r="A4383" s="39" t="s">
        <v>95</v>
      </c>
      <c r="B4383" s="39" t="s">
        <v>96</v>
      </c>
      <c r="C4383" s="39" t="s">
        <v>76</v>
      </c>
      <c r="D4383" s="43">
        <v>43111</v>
      </c>
      <c r="E4383" s="39" t="s">
        <v>35</v>
      </c>
      <c r="F4383" s="39" t="s">
        <v>43</v>
      </c>
      <c r="G4383" s="39" t="s">
        <v>275</v>
      </c>
      <c r="H4383" s="39" t="s">
        <v>3315</v>
      </c>
      <c r="I4383" s="39" t="s">
        <v>99</v>
      </c>
      <c r="J4383" s="44">
        <v>-28</v>
      </c>
      <c r="K4383" s="39" t="s">
        <v>100</v>
      </c>
      <c r="L4383" s="39" t="s">
        <v>58</v>
      </c>
      <c r="M4383" s="39" t="str">
        <f>+VLOOKUP(C4383/1,Map!A:B,2,FALSE)</f>
        <v>Other Revenue - Application/Initiation Fee</v>
      </c>
      <c r="N4383" s="39" t="str">
        <f>+VLOOKUP(L4383/1,Map!E:G,3,FALSE)</f>
        <v>KY-CORPORATE</v>
      </c>
    </row>
    <row r="4384" spans="1:14" hidden="1">
      <c r="A4384" s="39" t="s">
        <v>95</v>
      </c>
      <c r="B4384" s="39" t="s">
        <v>96</v>
      </c>
      <c r="C4384" s="39" t="s">
        <v>76</v>
      </c>
      <c r="D4384" s="43">
        <v>43111</v>
      </c>
      <c r="E4384" s="39" t="s">
        <v>35</v>
      </c>
      <c r="F4384" s="39" t="s">
        <v>43</v>
      </c>
      <c r="G4384" s="39" t="s">
        <v>275</v>
      </c>
      <c r="H4384" s="39" t="s">
        <v>3315</v>
      </c>
      <c r="I4384" s="39" t="s">
        <v>99</v>
      </c>
      <c r="J4384" s="44">
        <v>-1512</v>
      </c>
      <c r="K4384" s="39" t="s">
        <v>100</v>
      </c>
      <c r="L4384" s="39" t="s">
        <v>60</v>
      </c>
      <c r="M4384" s="39" t="str">
        <f>+VLOOKUP(C4384/1,Map!A:B,2,FALSE)</f>
        <v>Other Revenue - Application/Initiation Fee</v>
      </c>
      <c r="N4384" s="39" t="str">
        <f>+VLOOKUP(L4384/1,Map!E:G,3,FALSE)</f>
        <v>KY-CENTRAL</v>
      </c>
    </row>
    <row r="4385" spans="1:14" hidden="1">
      <c r="A4385" s="39" t="s">
        <v>95</v>
      </c>
      <c r="B4385" s="39" t="s">
        <v>96</v>
      </c>
      <c r="C4385" s="39" t="s">
        <v>76</v>
      </c>
      <c r="D4385" s="43">
        <v>43111</v>
      </c>
      <c r="E4385" s="39" t="s">
        <v>35</v>
      </c>
      <c r="F4385" s="39" t="s">
        <v>43</v>
      </c>
      <c r="G4385" s="39" t="s">
        <v>275</v>
      </c>
      <c r="H4385" s="39" t="s">
        <v>3315</v>
      </c>
      <c r="I4385" s="39" t="s">
        <v>99</v>
      </c>
      <c r="J4385" s="44">
        <v>-28</v>
      </c>
      <c r="K4385" s="39" t="s">
        <v>100</v>
      </c>
      <c r="L4385" s="39" t="s">
        <v>64</v>
      </c>
      <c r="M4385" s="39" t="str">
        <f>+VLOOKUP(C4385/1,Map!A:B,2,FALSE)</f>
        <v>Other Revenue - Application/Initiation Fee</v>
      </c>
      <c r="N4385" s="39" t="str">
        <f>+VLOOKUP(L4385/1,Map!E:G,3,FALSE)</f>
        <v>KY-NORTH</v>
      </c>
    </row>
    <row r="4386" spans="1:14" hidden="1">
      <c r="A4386" s="39" t="s">
        <v>95</v>
      </c>
      <c r="B4386" s="39" t="s">
        <v>96</v>
      </c>
      <c r="C4386" s="39" t="s">
        <v>76</v>
      </c>
      <c r="D4386" s="43">
        <v>43112</v>
      </c>
      <c r="E4386" s="39" t="s">
        <v>35</v>
      </c>
      <c r="F4386" s="39" t="s">
        <v>43</v>
      </c>
      <c r="G4386" s="39" t="s">
        <v>275</v>
      </c>
      <c r="H4386" s="39" t="s">
        <v>3316</v>
      </c>
      <c r="I4386" s="39" t="s">
        <v>99</v>
      </c>
      <c r="J4386" s="44">
        <v>-2548</v>
      </c>
      <c r="K4386" s="39" t="s">
        <v>100</v>
      </c>
      <c r="L4386" s="39" t="s">
        <v>60</v>
      </c>
      <c r="M4386" s="39" t="str">
        <f>+VLOOKUP(C4386/1,Map!A:B,2,FALSE)</f>
        <v>Other Revenue - Application/Initiation Fee</v>
      </c>
      <c r="N4386" s="39" t="str">
        <f>+VLOOKUP(L4386/1,Map!E:G,3,FALSE)</f>
        <v>KY-CENTRAL</v>
      </c>
    </row>
    <row r="4387" spans="1:14" hidden="1">
      <c r="A4387" s="39" t="s">
        <v>95</v>
      </c>
      <c r="B4387" s="39" t="s">
        <v>96</v>
      </c>
      <c r="C4387" s="39" t="s">
        <v>76</v>
      </c>
      <c r="D4387" s="43">
        <v>43112</v>
      </c>
      <c r="E4387" s="39" t="s">
        <v>35</v>
      </c>
      <c r="F4387" s="39" t="s">
        <v>43</v>
      </c>
      <c r="G4387" s="39" t="s">
        <v>275</v>
      </c>
      <c r="H4387" s="39" t="s">
        <v>3316</v>
      </c>
      <c r="I4387" s="39" t="s">
        <v>99</v>
      </c>
      <c r="J4387" s="44">
        <v>-28</v>
      </c>
      <c r="K4387" s="39" t="s">
        <v>100</v>
      </c>
      <c r="L4387" s="39" t="s">
        <v>64</v>
      </c>
      <c r="M4387" s="39" t="str">
        <f>+VLOOKUP(C4387/1,Map!A:B,2,FALSE)</f>
        <v>Other Revenue - Application/Initiation Fee</v>
      </c>
      <c r="N4387" s="39" t="str">
        <f>+VLOOKUP(L4387/1,Map!E:G,3,FALSE)</f>
        <v>KY-NORTH</v>
      </c>
    </row>
    <row r="4388" spans="1:14" hidden="1">
      <c r="A4388" s="39" t="s">
        <v>95</v>
      </c>
      <c r="B4388" s="39" t="s">
        <v>96</v>
      </c>
      <c r="C4388" s="39" t="s">
        <v>76</v>
      </c>
      <c r="D4388" s="43">
        <v>43112</v>
      </c>
      <c r="E4388" s="39" t="s">
        <v>35</v>
      </c>
      <c r="F4388" s="39" t="s">
        <v>43</v>
      </c>
      <c r="G4388" s="39" t="s">
        <v>275</v>
      </c>
      <c r="H4388" s="39" t="s">
        <v>3316</v>
      </c>
      <c r="I4388" s="39" t="s">
        <v>99</v>
      </c>
      <c r="J4388" s="44">
        <v>-28</v>
      </c>
      <c r="K4388" s="39" t="s">
        <v>100</v>
      </c>
      <c r="L4388" s="39" t="s">
        <v>60</v>
      </c>
      <c r="M4388" s="39" t="str">
        <f>+VLOOKUP(C4388/1,Map!A:B,2,FALSE)</f>
        <v>Other Revenue - Application/Initiation Fee</v>
      </c>
      <c r="N4388" s="39" t="str">
        <f>+VLOOKUP(L4388/1,Map!E:G,3,FALSE)</f>
        <v>KY-CENTRAL</v>
      </c>
    </row>
    <row r="4389" spans="1:14" hidden="1">
      <c r="A4389" s="39" t="s">
        <v>95</v>
      </c>
      <c r="B4389" s="39" t="s">
        <v>96</v>
      </c>
      <c r="C4389" s="39" t="s">
        <v>76</v>
      </c>
      <c r="D4389" s="43">
        <v>43111</v>
      </c>
      <c r="E4389" s="39" t="s">
        <v>35</v>
      </c>
      <c r="F4389" s="39" t="s">
        <v>43</v>
      </c>
      <c r="G4389" s="39" t="s">
        <v>275</v>
      </c>
      <c r="H4389" s="39" t="s">
        <v>3317</v>
      </c>
      <c r="I4389" s="39" t="s">
        <v>244</v>
      </c>
      <c r="J4389" s="44">
        <v>28</v>
      </c>
      <c r="K4389" s="39" t="s">
        <v>100</v>
      </c>
      <c r="L4389" s="39" t="s">
        <v>60</v>
      </c>
      <c r="M4389" s="39" t="str">
        <f>+VLOOKUP(C4389/1,Map!A:B,2,FALSE)</f>
        <v>Other Revenue - Application/Initiation Fee</v>
      </c>
      <c r="N4389" s="39" t="str">
        <f>+VLOOKUP(L4389/1,Map!E:G,3,FALSE)</f>
        <v>KY-CENTRAL</v>
      </c>
    </row>
    <row r="4390" spans="1:14" hidden="1">
      <c r="A4390" s="39" t="s">
        <v>95</v>
      </c>
      <c r="B4390" s="39" t="s">
        <v>96</v>
      </c>
      <c r="C4390" s="39" t="s">
        <v>76</v>
      </c>
      <c r="D4390" s="43">
        <v>43112</v>
      </c>
      <c r="E4390" s="39" t="s">
        <v>35</v>
      </c>
      <c r="F4390" s="39" t="s">
        <v>43</v>
      </c>
      <c r="G4390" s="39" t="s">
        <v>275</v>
      </c>
      <c r="H4390" s="39" t="s">
        <v>921</v>
      </c>
      <c r="I4390" s="39" t="s">
        <v>244</v>
      </c>
      <c r="J4390" s="44">
        <v>28</v>
      </c>
      <c r="K4390" s="39" t="s">
        <v>100</v>
      </c>
      <c r="L4390" s="39" t="s">
        <v>60</v>
      </c>
      <c r="M4390" s="39" t="str">
        <f>+VLOOKUP(C4390/1,Map!A:B,2,FALSE)</f>
        <v>Other Revenue - Application/Initiation Fee</v>
      </c>
      <c r="N4390" s="39" t="str">
        <f>+VLOOKUP(L4390/1,Map!E:G,3,FALSE)</f>
        <v>KY-CENTRAL</v>
      </c>
    </row>
    <row r="4391" spans="1:14" hidden="1">
      <c r="A4391" s="39" t="s">
        <v>95</v>
      </c>
      <c r="B4391" s="39" t="s">
        <v>96</v>
      </c>
      <c r="C4391" s="39" t="s">
        <v>76</v>
      </c>
      <c r="D4391" s="43">
        <v>43113</v>
      </c>
      <c r="E4391" s="39" t="s">
        <v>35</v>
      </c>
      <c r="F4391" s="39" t="s">
        <v>43</v>
      </c>
      <c r="G4391" s="39" t="s">
        <v>275</v>
      </c>
      <c r="H4391" s="39" t="s">
        <v>3318</v>
      </c>
      <c r="I4391" s="39" t="s">
        <v>99</v>
      </c>
      <c r="J4391" s="44">
        <v>-84</v>
      </c>
      <c r="K4391" s="39" t="s">
        <v>100</v>
      </c>
      <c r="L4391" s="39" t="s">
        <v>60</v>
      </c>
      <c r="M4391" s="39" t="str">
        <f>+VLOOKUP(C4391/1,Map!A:B,2,FALSE)</f>
        <v>Other Revenue - Application/Initiation Fee</v>
      </c>
      <c r="N4391" s="39" t="str">
        <f>+VLOOKUP(L4391/1,Map!E:G,3,FALSE)</f>
        <v>KY-CENTRAL</v>
      </c>
    </row>
    <row r="4392" spans="1:14" hidden="1">
      <c r="A4392" s="39" t="s">
        <v>95</v>
      </c>
      <c r="B4392" s="39" t="s">
        <v>96</v>
      </c>
      <c r="C4392" s="39" t="s">
        <v>76</v>
      </c>
      <c r="D4392" s="43">
        <v>43113</v>
      </c>
      <c r="E4392" s="39" t="s">
        <v>35</v>
      </c>
      <c r="F4392" s="39" t="s">
        <v>43</v>
      </c>
      <c r="G4392" s="39" t="s">
        <v>275</v>
      </c>
      <c r="H4392" s="39" t="s">
        <v>3319</v>
      </c>
      <c r="I4392" s="39" t="s">
        <v>99</v>
      </c>
      <c r="J4392" s="44">
        <v>-28</v>
      </c>
      <c r="K4392" s="39" t="s">
        <v>100</v>
      </c>
      <c r="L4392" s="39" t="s">
        <v>60</v>
      </c>
      <c r="M4392" s="39" t="str">
        <f>+VLOOKUP(C4392/1,Map!A:B,2,FALSE)</f>
        <v>Other Revenue - Application/Initiation Fee</v>
      </c>
      <c r="N4392" s="39" t="str">
        <f>+VLOOKUP(L4392/1,Map!E:G,3,FALSE)</f>
        <v>KY-CENTRAL</v>
      </c>
    </row>
    <row r="4393" spans="1:14" hidden="1">
      <c r="A4393" s="39" t="s">
        <v>95</v>
      </c>
      <c r="B4393" s="39" t="s">
        <v>96</v>
      </c>
      <c r="C4393" s="39" t="s">
        <v>76</v>
      </c>
      <c r="D4393" s="43">
        <v>43114</v>
      </c>
      <c r="E4393" s="39" t="s">
        <v>35</v>
      </c>
      <c r="F4393" s="39" t="s">
        <v>43</v>
      </c>
      <c r="G4393" s="39" t="s">
        <v>275</v>
      </c>
      <c r="H4393" s="39" t="s">
        <v>3320</v>
      </c>
      <c r="I4393" s="39" t="s">
        <v>99</v>
      </c>
      <c r="J4393" s="44">
        <v>-140</v>
      </c>
      <c r="K4393" s="39" t="s">
        <v>100</v>
      </c>
      <c r="L4393" s="39" t="s">
        <v>60</v>
      </c>
      <c r="M4393" s="39" t="str">
        <f>+VLOOKUP(C4393/1,Map!A:B,2,FALSE)</f>
        <v>Other Revenue - Application/Initiation Fee</v>
      </c>
      <c r="N4393" s="39" t="str">
        <f>+VLOOKUP(L4393/1,Map!E:G,3,FALSE)</f>
        <v>KY-CENTRAL</v>
      </c>
    </row>
    <row r="4394" spans="1:14" hidden="1">
      <c r="A4394" s="39" t="s">
        <v>95</v>
      </c>
      <c r="B4394" s="39" t="s">
        <v>96</v>
      </c>
      <c r="C4394" s="39" t="s">
        <v>76</v>
      </c>
      <c r="D4394" s="43">
        <v>43197</v>
      </c>
      <c r="E4394" s="39" t="s">
        <v>35</v>
      </c>
      <c r="F4394" s="39" t="s">
        <v>46</v>
      </c>
      <c r="G4394" s="39" t="s">
        <v>275</v>
      </c>
      <c r="H4394" s="39" t="s">
        <v>3321</v>
      </c>
      <c r="I4394" s="39" t="s">
        <v>99</v>
      </c>
      <c r="J4394" s="44">
        <v>-84</v>
      </c>
      <c r="K4394" s="39" t="s">
        <v>100</v>
      </c>
      <c r="L4394" s="39" t="s">
        <v>60</v>
      </c>
      <c r="M4394" s="39" t="str">
        <f>+VLOOKUP(C4394/1,Map!A:B,2,FALSE)</f>
        <v>Other Revenue - Application/Initiation Fee</v>
      </c>
      <c r="N4394" s="39" t="str">
        <f>+VLOOKUP(L4394/1,Map!E:G,3,FALSE)</f>
        <v>KY-CENTRAL</v>
      </c>
    </row>
    <row r="4395" spans="1:14" hidden="1">
      <c r="A4395" s="39" t="s">
        <v>95</v>
      </c>
      <c r="B4395" s="39" t="s">
        <v>96</v>
      </c>
      <c r="C4395" s="39" t="s">
        <v>76</v>
      </c>
      <c r="D4395" s="43">
        <v>43115</v>
      </c>
      <c r="E4395" s="39" t="s">
        <v>35</v>
      </c>
      <c r="F4395" s="39" t="s">
        <v>43</v>
      </c>
      <c r="G4395" s="39" t="s">
        <v>275</v>
      </c>
      <c r="H4395" s="39" t="s">
        <v>929</v>
      </c>
      <c r="I4395" s="39" t="s">
        <v>244</v>
      </c>
      <c r="J4395" s="44">
        <v>28</v>
      </c>
      <c r="K4395" s="39" t="s">
        <v>100</v>
      </c>
      <c r="L4395" s="39" t="s">
        <v>60</v>
      </c>
      <c r="M4395" s="39" t="str">
        <f>+VLOOKUP(C4395/1,Map!A:B,2,FALSE)</f>
        <v>Other Revenue - Application/Initiation Fee</v>
      </c>
      <c r="N4395" s="39" t="str">
        <f>+VLOOKUP(L4395/1,Map!E:G,3,FALSE)</f>
        <v>KY-CENTRAL</v>
      </c>
    </row>
    <row r="4396" spans="1:14" hidden="1">
      <c r="A4396" s="39" t="s">
        <v>95</v>
      </c>
      <c r="B4396" s="39" t="s">
        <v>96</v>
      </c>
      <c r="C4396" s="39" t="s">
        <v>76</v>
      </c>
      <c r="D4396" s="43">
        <v>43115</v>
      </c>
      <c r="E4396" s="39" t="s">
        <v>35</v>
      </c>
      <c r="F4396" s="39" t="s">
        <v>43</v>
      </c>
      <c r="G4396" s="39" t="s">
        <v>275</v>
      </c>
      <c r="H4396" s="39" t="s">
        <v>3322</v>
      </c>
      <c r="I4396" s="39" t="s">
        <v>99</v>
      </c>
      <c r="J4396" s="44">
        <v>-2016</v>
      </c>
      <c r="K4396" s="39" t="s">
        <v>100</v>
      </c>
      <c r="L4396" s="39" t="s">
        <v>60</v>
      </c>
      <c r="M4396" s="39" t="str">
        <f>+VLOOKUP(C4396/1,Map!A:B,2,FALSE)</f>
        <v>Other Revenue - Application/Initiation Fee</v>
      </c>
      <c r="N4396" s="39" t="str">
        <f>+VLOOKUP(L4396/1,Map!E:G,3,FALSE)</f>
        <v>KY-CENTRAL</v>
      </c>
    </row>
    <row r="4397" spans="1:14" hidden="1">
      <c r="A4397" s="39" t="s">
        <v>95</v>
      </c>
      <c r="B4397" s="39" t="s">
        <v>96</v>
      </c>
      <c r="C4397" s="39" t="s">
        <v>76</v>
      </c>
      <c r="D4397" s="43">
        <v>43115</v>
      </c>
      <c r="E4397" s="39" t="s">
        <v>35</v>
      </c>
      <c r="F4397" s="39" t="s">
        <v>43</v>
      </c>
      <c r="G4397" s="39" t="s">
        <v>275</v>
      </c>
      <c r="H4397" s="39" t="s">
        <v>3322</v>
      </c>
      <c r="I4397" s="39" t="s">
        <v>99</v>
      </c>
      <c r="J4397" s="44">
        <v>-28</v>
      </c>
      <c r="K4397" s="39" t="s">
        <v>100</v>
      </c>
      <c r="L4397" s="39" t="s">
        <v>60</v>
      </c>
      <c r="M4397" s="39" t="str">
        <f>+VLOOKUP(C4397/1,Map!A:B,2,FALSE)</f>
        <v>Other Revenue - Application/Initiation Fee</v>
      </c>
      <c r="N4397" s="39" t="str">
        <f>+VLOOKUP(L4397/1,Map!E:G,3,FALSE)</f>
        <v>KY-CENTRAL</v>
      </c>
    </row>
    <row r="4398" spans="1:14" hidden="1">
      <c r="A4398" s="39" t="s">
        <v>95</v>
      </c>
      <c r="B4398" s="39" t="s">
        <v>96</v>
      </c>
      <c r="C4398" s="39" t="s">
        <v>76</v>
      </c>
      <c r="D4398" s="43">
        <v>43115</v>
      </c>
      <c r="E4398" s="39" t="s">
        <v>35</v>
      </c>
      <c r="F4398" s="39" t="s">
        <v>43</v>
      </c>
      <c r="G4398" s="39" t="s">
        <v>275</v>
      </c>
      <c r="H4398" s="39" t="s">
        <v>3322</v>
      </c>
      <c r="I4398" s="39" t="s">
        <v>99</v>
      </c>
      <c r="J4398" s="44">
        <v>-28</v>
      </c>
      <c r="K4398" s="39" t="s">
        <v>100</v>
      </c>
      <c r="L4398" s="39" t="s">
        <v>64</v>
      </c>
      <c r="M4398" s="39" t="str">
        <f>+VLOOKUP(C4398/1,Map!A:B,2,FALSE)</f>
        <v>Other Revenue - Application/Initiation Fee</v>
      </c>
      <c r="N4398" s="39" t="str">
        <f>+VLOOKUP(L4398/1,Map!E:G,3,FALSE)</f>
        <v>KY-NORTH</v>
      </c>
    </row>
    <row r="4399" spans="1:14" hidden="1">
      <c r="A4399" s="39" t="s">
        <v>95</v>
      </c>
      <c r="B4399" s="39" t="s">
        <v>96</v>
      </c>
      <c r="C4399" s="39" t="s">
        <v>76</v>
      </c>
      <c r="D4399" s="43">
        <v>43116</v>
      </c>
      <c r="E4399" s="39" t="s">
        <v>35</v>
      </c>
      <c r="F4399" s="39" t="s">
        <v>43</v>
      </c>
      <c r="G4399" s="39" t="s">
        <v>275</v>
      </c>
      <c r="H4399" s="39" t="s">
        <v>3323</v>
      </c>
      <c r="I4399" s="39" t="s">
        <v>99</v>
      </c>
      <c r="J4399" s="44">
        <v>-28</v>
      </c>
      <c r="K4399" s="39" t="s">
        <v>100</v>
      </c>
      <c r="L4399" s="39" t="s">
        <v>60</v>
      </c>
      <c r="M4399" s="39" t="str">
        <f>+VLOOKUP(C4399/1,Map!A:B,2,FALSE)</f>
        <v>Other Revenue - Application/Initiation Fee</v>
      </c>
      <c r="N4399" s="39" t="str">
        <f>+VLOOKUP(L4399/1,Map!E:G,3,FALSE)</f>
        <v>KY-CENTRAL</v>
      </c>
    </row>
    <row r="4400" spans="1:14" hidden="1">
      <c r="A4400" s="39" t="s">
        <v>95</v>
      </c>
      <c r="B4400" s="39" t="s">
        <v>96</v>
      </c>
      <c r="C4400" s="39" t="s">
        <v>76</v>
      </c>
      <c r="D4400" s="43">
        <v>43116</v>
      </c>
      <c r="E4400" s="39" t="s">
        <v>35</v>
      </c>
      <c r="F4400" s="39" t="s">
        <v>43</v>
      </c>
      <c r="G4400" s="39" t="s">
        <v>275</v>
      </c>
      <c r="H4400" s="39" t="s">
        <v>3323</v>
      </c>
      <c r="I4400" s="39" t="s">
        <v>99</v>
      </c>
      <c r="J4400" s="44">
        <v>-28</v>
      </c>
      <c r="K4400" s="39" t="s">
        <v>100</v>
      </c>
      <c r="L4400" s="39" t="s">
        <v>64</v>
      </c>
      <c r="M4400" s="39" t="str">
        <f>+VLOOKUP(C4400/1,Map!A:B,2,FALSE)</f>
        <v>Other Revenue - Application/Initiation Fee</v>
      </c>
      <c r="N4400" s="39" t="str">
        <f>+VLOOKUP(L4400/1,Map!E:G,3,FALSE)</f>
        <v>KY-NORTH</v>
      </c>
    </row>
    <row r="4401" spans="1:14" hidden="1">
      <c r="A4401" s="39" t="s">
        <v>95</v>
      </c>
      <c r="B4401" s="39" t="s">
        <v>96</v>
      </c>
      <c r="C4401" s="39" t="s">
        <v>76</v>
      </c>
      <c r="D4401" s="43">
        <v>43116</v>
      </c>
      <c r="E4401" s="39" t="s">
        <v>35</v>
      </c>
      <c r="F4401" s="39" t="s">
        <v>43</v>
      </c>
      <c r="G4401" s="39" t="s">
        <v>275</v>
      </c>
      <c r="H4401" s="39" t="s">
        <v>3323</v>
      </c>
      <c r="I4401" s="39" t="s">
        <v>99</v>
      </c>
      <c r="J4401" s="44">
        <v>-1708</v>
      </c>
      <c r="K4401" s="39" t="s">
        <v>100</v>
      </c>
      <c r="L4401" s="39" t="s">
        <v>60</v>
      </c>
      <c r="M4401" s="39" t="str">
        <f>+VLOOKUP(C4401/1,Map!A:B,2,FALSE)</f>
        <v>Other Revenue - Application/Initiation Fee</v>
      </c>
      <c r="N4401" s="39" t="str">
        <f>+VLOOKUP(L4401/1,Map!E:G,3,FALSE)</f>
        <v>KY-CENTRAL</v>
      </c>
    </row>
    <row r="4402" spans="1:14" hidden="1">
      <c r="A4402" s="39" t="s">
        <v>95</v>
      </c>
      <c r="B4402" s="39" t="s">
        <v>96</v>
      </c>
      <c r="C4402" s="39" t="s">
        <v>76</v>
      </c>
      <c r="D4402" s="43">
        <v>43116</v>
      </c>
      <c r="E4402" s="39" t="s">
        <v>35</v>
      </c>
      <c r="F4402" s="39" t="s">
        <v>43</v>
      </c>
      <c r="G4402" s="39" t="s">
        <v>275</v>
      </c>
      <c r="H4402" s="39" t="s">
        <v>3323</v>
      </c>
      <c r="I4402" s="39" t="s">
        <v>99</v>
      </c>
      <c r="J4402" s="44">
        <v>-28</v>
      </c>
      <c r="K4402" s="39" t="s">
        <v>100</v>
      </c>
      <c r="L4402" s="39" t="s">
        <v>60</v>
      </c>
      <c r="M4402" s="39" t="str">
        <f>+VLOOKUP(C4402/1,Map!A:B,2,FALSE)</f>
        <v>Other Revenue - Application/Initiation Fee</v>
      </c>
      <c r="N4402" s="39" t="str">
        <f>+VLOOKUP(L4402/1,Map!E:G,3,FALSE)</f>
        <v>KY-CENTRAL</v>
      </c>
    </row>
    <row r="4403" spans="1:14" hidden="1">
      <c r="A4403" s="39" t="s">
        <v>95</v>
      </c>
      <c r="B4403" s="39" t="s">
        <v>96</v>
      </c>
      <c r="C4403" s="39" t="s">
        <v>76</v>
      </c>
      <c r="D4403" s="43">
        <v>43117</v>
      </c>
      <c r="E4403" s="39" t="s">
        <v>35</v>
      </c>
      <c r="F4403" s="39" t="s">
        <v>43</v>
      </c>
      <c r="G4403" s="39" t="s">
        <v>275</v>
      </c>
      <c r="H4403" s="39" t="s">
        <v>3324</v>
      </c>
      <c r="I4403" s="39" t="s">
        <v>99</v>
      </c>
      <c r="J4403" s="44">
        <v>-84</v>
      </c>
      <c r="K4403" s="39" t="s">
        <v>100</v>
      </c>
      <c r="L4403" s="39" t="s">
        <v>60</v>
      </c>
      <c r="M4403" s="39" t="str">
        <f>+VLOOKUP(C4403/1,Map!A:B,2,FALSE)</f>
        <v>Other Revenue - Application/Initiation Fee</v>
      </c>
      <c r="N4403" s="39" t="str">
        <f>+VLOOKUP(L4403/1,Map!E:G,3,FALSE)</f>
        <v>KY-CENTRAL</v>
      </c>
    </row>
    <row r="4404" spans="1:14" hidden="1">
      <c r="A4404" s="39" t="s">
        <v>95</v>
      </c>
      <c r="B4404" s="39" t="s">
        <v>96</v>
      </c>
      <c r="C4404" s="39" t="s">
        <v>76</v>
      </c>
      <c r="D4404" s="43">
        <v>43117</v>
      </c>
      <c r="E4404" s="39" t="s">
        <v>35</v>
      </c>
      <c r="F4404" s="39" t="s">
        <v>43</v>
      </c>
      <c r="G4404" s="39" t="s">
        <v>275</v>
      </c>
      <c r="H4404" s="39" t="s">
        <v>3325</v>
      </c>
      <c r="I4404" s="39" t="s">
        <v>244</v>
      </c>
      <c r="J4404" s="44">
        <v>28</v>
      </c>
      <c r="K4404" s="39" t="s">
        <v>100</v>
      </c>
      <c r="L4404" s="39" t="s">
        <v>60</v>
      </c>
      <c r="M4404" s="39" t="str">
        <f>+VLOOKUP(C4404/1,Map!A:B,2,FALSE)</f>
        <v>Other Revenue - Application/Initiation Fee</v>
      </c>
      <c r="N4404" s="39" t="str">
        <f>+VLOOKUP(L4404/1,Map!E:G,3,FALSE)</f>
        <v>KY-CENTRAL</v>
      </c>
    </row>
    <row r="4405" spans="1:14" hidden="1">
      <c r="A4405" s="39" t="s">
        <v>95</v>
      </c>
      <c r="B4405" s="39" t="s">
        <v>96</v>
      </c>
      <c r="C4405" s="39" t="s">
        <v>76</v>
      </c>
      <c r="D4405" s="43">
        <v>43117</v>
      </c>
      <c r="E4405" s="39" t="s">
        <v>35</v>
      </c>
      <c r="F4405" s="39" t="s">
        <v>43</v>
      </c>
      <c r="G4405" s="39" t="s">
        <v>275</v>
      </c>
      <c r="H4405" s="39" t="s">
        <v>3326</v>
      </c>
      <c r="I4405" s="39" t="s">
        <v>99</v>
      </c>
      <c r="J4405" s="44">
        <v>-28</v>
      </c>
      <c r="K4405" s="39" t="s">
        <v>100</v>
      </c>
      <c r="L4405" s="39" t="s">
        <v>58</v>
      </c>
      <c r="M4405" s="39" t="str">
        <f>+VLOOKUP(C4405/1,Map!A:B,2,FALSE)</f>
        <v>Other Revenue - Application/Initiation Fee</v>
      </c>
      <c r="N4405" s="39" t="str">
        <f>+VLOOKUP(L4405/1,Map!E:G,3,FALSE)</f>
        <v>KY-CORPORATE</v>
      </c>
    </row>
    <row r="4406" spans="1:14" hidden="1">
      <c r="A4406" s="39" t="s">
        <v>95</v>
      </c>
      <c r="B4406" s="39" t="s">
        <v>96</v>
      </c>
      <c r="C4406" s="39" t="s">
        <v>76</v>
      </c>
      <c r="D4406" s="43">
        <v>43117</v>
      </c>
      <c r="E4406" s="39" t="s">
        <v>35</v>
      </c>
      <c r="F4406" s="39" t="s">
        <v>43</v>
      </c>
      <c r="G4406" s="39" t="s">
        <v>275</v>
      </c>
      <c r="H4406" s="39" t="s">
        <v>3326</v>
      </c>
      <c r="I4406" s="39" t="s">
        <v>99</v>
      </c>
      <c r="J4406" s="44">
        <v>-28</v>
      </c>
      <c r="K4406" s="39" t="s">
        <v>100</v>
      </c>
      <c r="L4406" s="39" t="s">
        <v>68</v>
      </c>
      <c r="M4406" s="39" t="str">
        <f>+VLOOKUP(C4406/1,Map!A:B,2,FALSE)</f>
        <v>Other Revenue - Application/Initiation Fee</v>
      </c>
      <c r="N4406" s="39" t="str">
        <f>+VLOOKUP(L4406/1,Map!E:G,3,FALSE)</f>
        <v>KY - RIDGEWOOD WW</v>
      </c>
    </row>
    <row r="4407" spans="1:14" hidden="1">
      <c r="A4407" s="39" t="s">
        <v>95</v>
      </c>
      <c r="B4407" s="39" t="s">
        <v>96</v>
      </c>
      <c r="C4407" s="39" t="s">
        <v>76</v>
      </c>
      <c r="D4407" s="43">
        <v>43117</v>
      </c>
      <c r="E4407" s="39" t="s">
        <v>35</v>
      </c>
      <c r="F4407" s="39" t="s">
        <v>43</v>
      </c>
      <c r="G4407" s="39" t="s">
        <v>275</v>
      </c>
      <c r="H4407" s="39" t="s">
        <v>3326</v>
      </c>
      <c r="I4407" s="39" t="s">
        <v>99</v>
      </c>
      <c r="J4407" s="44">
        <v>-28</v>
      </c>
      <c r="K4407" s="39" t="s">
        <v>100</v>
      </c>
      <c r="L4407" s="39" t="s">
        <v>60</v>
      </c>
      <c r="M4407" s="39" t="str">
        <f>+VLOOKUP(C4407/1,Map!A:B,2,FALSE)</f>
        <v>Other Revenue - Application/Initiation Fee</v>
      </c>
      <c r="N4407" s="39" t="str">
        <f>+VLOOKUP(L4407/1,Map!E:G,3,FALSE)</f>
        <v>KY-CENTRAL</v>
      </c>
    </row>
    <row r="4408" spans="1:14" hidden="1">
      <c r="A4408" s="39" t="s">
        <v>95</v>
      </c>
      <c r="B4408" s="39" t="s">
        <v>96</v>
      </c>
      <c r="C4408" s="39" t="s">
        <v>76</v>
      </c>
      <c r="D4408" s="43">
        <v>43117</v>
      </c>
      <c r="E4408" s="39" t="s">
        <v>35</v>
      </c>
      <c r="F4408" s="39" t="s">
        <v>43</v>
      </c>
      <c r="G4408" s="39" t="s">
        <v>275</v>
      </c>
      <c r="H4408" s="39" t="s">
        <v>3326</v>
      </c>
      <c r="I4408" s="39" t="s">
        <v>99</v>
      </c>
      <c r="J4408" s="44">
        <v>-980</v>
      </c>
      <c r="K4408" s="39" t="s">
        <v>100</v>
      </c>
      <c r="L4408" s="39" t="s">
        <v>60</v>
      </c>
      <c r="M4408" s="39" t="str">
        <f>+VLOOKUP(C4408/1,Map!A:B,2,FALSE)</f>
        <v>Other Revenue - Application/Initiation Fee</v>
      </c>
      <c r="N4408" s="39" t="str">
        <f>+VLOOKUP(L4408/1,Map!E:G,3,FALSE)</f>
        <v>KY-CENTRAL</v>
      </c>
    </row>
    <row r="4409" spans="1:14" hidden="1">
      <c r="A4409" s="39" t="s">
        <v>95</v>
      </c>
      <c r="B4409" s="39" t="s">
        <v>96</v>
      </c>
      <c r="C4409" s="39" t="s">
        <v>76</v>
      </c>
      <c r="D4409" s="43">
        <v>43118</v>
      </c>
      <c r="E4409" s="39" t="s">
        <v>35</v>
      </c>
      <c r="F4409" s="39" t="s">
        <v>43</v>
      </c>
      <c r="G4409" s="39" t="s">
        <v>275</v>
      </c>
      <c r="H4409" s="39" t="s">
        <v>3327</v>
      </c>
      <c r="I4409" s="39" t="s">
        <v>99</v>
      </c>
      <c r="J4409" s="44">
        <v>-1680</v>
      </c>
      <c r="K4409" s="39" t="s">
        <v>100</v>
      </c>
      <c r="L4409" s="39" t="s">
        <v>60</v>
      </c>
      <c r="M4409" s="39" t="str">
        <f>+VLOOKUP(C4409/1,Map!A:B,2,FALSE)</f>
        <v>Other Revenue - Application/Initiation Fee</v>
      </c>
      <c r="N4409" s="39" t="str">
        <f>+VLOOKUP(L4409/1,Map!E:G,3,FALSE)</f>
        <v>KY-CENTRAL</v>
      </c>
    </row>
    <row r="4410" spans="1:14" hidden="1">
      <c r="A4410" s="39" t="s">
        <v>95</v>
      </c>
      <c r="B4410" s="39" t="s">
        <v>96</v>
      </c>
      <c r="C4410" s="39" t="s">
        <v>76</v>
      </c>
      <c r="D4410" s="43">
        <v>43118</v>
      </c>
      <c r="E4410" s="39" t="s">
        <v>35</v>
      </c>
      <c r="F4410" s="39" t="s">
        <v>43</v>
      </c>
      <c r="G4410" s="39" t="s">
        <v>275</v>
      </c>
      <c r="H4410" s="39" t="s">
        <v>3327</v>
      </c>
      <c r="I4410" s="39" t="s">
        <v>99</v>
      </c>
      <c r="J4410" s="44">
        <v>-56</v>
      </c>
      <c r="K4410" s="39" t="s">
        <v>100</v>
      </c>
      <c r="L4410" s="39" t="s">
        <v>64</v>
      </c>
      <c r="M4410" s="39" t="str">
        <f>+VLOOKUP(C4410/1,Map!A:B,2,FALSE)</f>
        <v>Other Revenue - Application/Initiation Fee</v>
      </c>
      <c r="N4410" s="39" t="str">
        <f>+VLOOKUP(L4410/1,Map!E:G,3,FALSE)</f>
        <v>KY-NORTH</v>
      </c>
    </row>
    <row r="4411" spans="1:14" hidden="1">
      <c r="A4411" s="39" t="s">
        <v>95</v>
      </c>
      <c r="B4411" s="39" t="s">
        <v>96</v>
      </c>
      <c r="C4411" s="39" t="s">
        <v>76</v>
      </c>
      <c r="D4411" s="43">
        <v>43119</v>
      </c>
      <c r="E4411" s="39" t="s">
        <v>35</v>
      </c>
      <c r="F4411" s="39" t="s">
        <v>43</v>
      </c>
      <c r="G4411" s="39" t="s">
        <v>275</v>
      </c>
      <c r="H4411" s="39" t="s">
        <v>3328</v>
      </c>
      <c r="I4411" s="39" t="s">
        <v>99</v>
      </c>
      <c r="J4411" s="44">
        <v>-84</v>
      </c>
      <c r="K4411" s="39" t="s">
        <v>100</v>
      </c>
      <c r="L4411" s="39" t="s">
        <v>64</v>
      </c>
      <c r="M4411" s="39" t="str">
        <f>+VLOOKUP(C4411/1,Map!A:B,2,FALSE)</f>
        <v>Other Revenue - Application/Initiation Fee</v>
      </c>
      <c r="N4411" s="39" t="str">
        <f>+VLOOKUP(L4411/1,Map!E:G,3,FALSE)</f>
        <v>KY-NORTH</v>
      </c>
    </row>
    <row r="4412" spans="1:14" hidden="1">
      <c r="A4412" s="39" t="s">
        <v>95</v>
      </c>
      <c r="B4412" s="39" t="s">
        <v>96</v>
      </c>
      <c r="C4412" s="39" t="s">
        <v>76</v>
      </c>
      <c r="D4412" s="43">
        <v>43119</v>
      </c>
      <c r="E4412" s="39" t="s">
        <v>35</v>
      </c>
      <c r="F4412" s="39" t="s">
        <v>43</v>
      </c>
      <c r="G4412" s="39" t="s">
        <v>275</v>
      </c>
      <c r="H4412" s="39" t="s">
        <v>3328</v>
      </c>
      <c r="I4412" s="39" t="s">
        <v>99</v>
      </c>
      <c r="J4412" s="44">
        <v>-2492</v>
      </c>
      <c r="K4412" s="39" t="s">
        <v>100</v>
      </c>
      <c r="L4412" s="39" t="s">
        <v>60</v>
      </c>
      <c r="M4412" s="39" t="str">
        <f>+VLOOKUP(C4412/1,Map!A:B,2,FALSE)</f>
        <v>Other Revenue - Application/Initiation Fee</v>
      </c>
      <c r="N4412" s="39" t="str">
        <f>+VLOOKUP(L4412/1,Map!E:G,3,FALSE)</f>
        <v>KY-CENTRAL</v>
      </c>
    </row>
    <row r="4413" spans="1:14" hidden="1">
      <c r="A4413" s="39" t="s">
        <v>95</v>
      </c>
      <c r="B4413" s="39" t="s">
        <v>96</v>
      </c>
      <c r="C4413" s="39" t="s">
        <v>76</v>
      </c>
      <c r="D4413" s="43">
        <v>43119</v>
      </c>
      <c r="E4413" s="39" t="s">
        <v>35</v>
      </c>
      <c r="F4413" s="39" t="s">
        <v>43</v>
      </c>
      <c r="G4413" s="39" t="s">
        <v>275</v>
      </c>
      <c r="H4413" s="39" t="s">
        <v>3328</v>
      </c>
      <c r="I4413" s="39" t="s">
        <v>99</v>
      </c>
      <c r="J4413" s="44">
        <v>-28</v>
      </c>
      <c r="K4413" s="39" t="s">
        <v>100</v>
      </c>
      <c r="L4413" s="39" t="s">
        <v>60</v>
      </c>
      <c r="M4413" s="39" t="str">
        <f>+VLOOKUP(C4413/1,Map!A:B,2,FALSE)</f>
        <v>Other Revenue - Application/Initiation Fee</v>
      </c>
      <c r="N4413" s="39" t="str">
        <f>+VLOOKUP(L4413/1,Map!E:G,3,FALSE)</f>
        <v>KY-CENTRAL</v>
      </c>
    </row>
    <row r="4414" spans="1:14" hidden="1">
      <c r="A4414" s="39" t="s">
        <v>95</v>
      </c>
      <c r="B4414" s="39" t="s">
        <v>96</v>
      </c>
      <c r="C4414" s="39" t="s">
        <v>76</v>
      </c>
      <c r="D4414" s="43">
        <v>43119</v>
      </c>
      <c r="E4414" s="39" t="s">
        <v>35</v>
      </c>
      <c r="F4414" s="39" t="s">
        <v>43</v>
      </c>
      <c r="G4414" s="39" t="s">
        <v>275</v>
      </c>
      <c r="H4414" s="39" t="s">
        <v>3328</v>
      </c>
      <c r="I4414" s="39" t="s">
        <v>99</v>
      </c>
      <c r="J4414" s="44">
        <v>-56</v>
      </c>
      <c r="K4414" s="39" t="s">
        <v>100</v>
      </c>
      <c r="L4414" s="39" t="s">
        <v>58</v>
      </c>
      <c r="M4414" s="39" t="str">
        <f>+VLOOKUP(C4414/1,Map!A:B,2,FALSE)</f>
        <v>Other Revenue - Application/Initiation Fee</v>
      </c>
      <c r="N4414" s="39" t="str">
        <f>+VLOOKUP(L4414/1,Map!E:G,3,FALSE)</f>
        <v>KY-CORPORATE</v>
      </c>
    </row>
    <row r="4415" spans="1:14" hidden="1">
      <c r="A4415" s="39" t="s">
        <v>95</v>
      </c>
      <c r="B4415" s="39" t="s">
        <v>96</v>
      </c>
      <c r="C4415" s="39" t="s">
        <v>76</v>
      </c>
      <c r="D4415" s="43">
        <v>43120</v>
      </c>
      <c r="E4415" s="39" t="s">
        <v>35</v>
      </c>
      <c r="F4415" s="39" t="s">
        <v>43</v>
      </c>
      <c r="G4415" s="39" t="s">
        <v>275</v>
      </c>
      <c r="H4415" s="39" t="s">
        <v>3329</v>
      </c>
      <c r="I4415" s="39" t="s">
        <v>99</v>
      </c>
      <c r="J4415" s="44">
        <v>-168</v>
      </c>
      <c r="K4415" s="39" t="s">
        <v>100</v>
      </c>
      <c r="L4415" s="39" t="s">
        <v>60</v>
      </c>
      <c r="M4415" s="39" t="str">
        <f>+VLOOKUP(C4415/1,Map!A:B,2,FALSE)</f>
        <v>Other Revenue - Application/Initiation Fee</v>
      </c>
      <c r="N4415" s="39" t="str">
        <f>+VLOOKUP(L4415/1,Map!E:G,3,FALSE)</f>
        <v>KY-CENTRAL</v>
      </c>
    </row>
    <row r="4416" spans="1:14" hidden="1">
      <c r="A4416" s="39" t="s">
        <v>95</v>
      </c>
      <c r="B4416" s="39" t="s">
        <v>96</v>
      </c>
      <c r="C4416" s="39" t="s">
        <v>76</v>
      </c>
      <c r="D4416" s="43">
        <v>43121</v>
      </c>
      <c r="E4416" s="39" t="s">
        <v>35</v>
      </c>
      <c r="F4416" s="39" t="s">
        <v>43</v>
      </c>
      <c r="G4416" s="39" t="s">
        <v>275</v>
      </c>
      <c r="H4416" s="39" t="s">
        <v>3330</v>
      </c>
      <c r="I4416" s="39" t="s">
        <v>99</v>
      </c>
      <c r="J4416" s="44">
        <v>-84</v>
      </c>
      <c r="K4416" s="39" t="s">
        <v>100</v>
      </c>
      <c r="L4416" s="39" t="s">
        <v>60</v>
      </c>
      <c r="M4416" s="39" t="str">
        <f>+VLOOKUP(C4416/1,Map!A:B,2,FALSE)</f>
        <v>Other Revenue - Application/Initiation Fee</v>
      </c>
      <c r="N4416" s="39" t="str">
        <f>+VLOOKUP(L4416/1,Map!E:G,3,FALSE)</f>
        <v>KY-CENTRAL</v>
      </c>
    </row>
    <row r="4417" spans="1:14" hidden="1">
      <c r="A4417" s="39" t="s">
        <v>95</v>
      </c>
      <c r="B4417" s="39" t="s">
        <v>96</v>
      </c>
      <c r="C4417" s="39" t="s">
        <v>76</v>
      </c>
      <c r="D4417" s="43">
        <v>43123</v>
      </c>
      <c r="E4417" s="39" t="s">
        <v>35</v>
      </c>
      <c r="F4417" s="39" t="s">
        <v>43</v>
      </c>
      <c r="G4417" s="39" t="s">
        <v>275</v>
      </c>
      <c r="H4417" s="39" t="s">
        <v>3331</v>
      </c>
      <c r="I4417" s="39" t="s">
        <v>99</v>
      </c>
      <c r="J4417" s="44">
        <v>-28</v>
      </c>
      <c r="K4417" s="39" t="s">
        <v>100</v>
      </c>
      <c r="L4417" s="39" t="s">
        <v>60</v>
      </c>
      <c r="M4417" s="39" t="str">
        <f>+VLOOKUP(C4417/1,Map!A:B,2,FALSE)</f>
        <v>Other Revenue - Application/Initiation Fee</v>
      </c>
      <c r="N4417" s="39" t="str">
        <f>+VLOOKUP(L4417/1,Map!E:G,3,FALSE)</f>
        <v>KY-CENTRAL</v>
      </c>
    </row>
    <row r="4418" spans="1:14" hidden="1">
      <c r="A4418" s="39" t="s">
        <v>95</v>
      </c>
      <c r="B4418" s="39" t="s">
        <v>96</v>
      </c>
      <c r="C4418" s="39" t="s">
        <v>76</v>
      </c>
      <c r="D4418" s="43">
        <v>43123</v>
      </c>
      <c r="E4418" s="39" t="s">
        <v>35</v>
      </c>
      <c r="F4418" s="39" t="s">
        <v>43</v>
      </c>
      <c r="G4418" s="39" t="s">
        <v>275</v>
      </c>
      <c r="H4418" s="39" t="s">
        <v>3331</v>
      </c>
      <c r="I4418" s="39" t="s">
        <v>99</v>
      </c>
      <c r="J4418" s="44">
        <v>-28</v>
      </c>
      <c r="K4418" s="39" t="s">
        <v>100</v>
      </c>
      <c r="L4418" s="39" t="s">
        <v>60</v>
      </c>
      <c r="M4418" s="39" t="str">
        <f>+VLOOKUP(C4418/1,Map!A:B,2,FALSE)</f>
        <v>Other Revenue - Application/Initiation Fee</v>
      </c>
      <c r="N4418" s="39" t="str">
        <f>+VLOOKUP(L4418/1,Map!E:G,3,FALSE)</f>
        <v>KY-CENTRAL</v>
      </c>
    </row>
    <row r="4419" spans="1:14" hidden="1">
      <c r="A4419" s="39" t="s">
        <v>95</v>
      </c>
      <c r="B4419" s="39" t="s">
        <v>96</v>
      </c>
      <c r="C4419" s="39" t="s">
        <v>76</v>
      </c>
      <c r="D4419" s="43">
        <v>43123</v>
      </c>
      <c r="E4419" s="39" t="s">
        <v>35</v>
      </c>
      <c r="F4419" s="39" t="s">
        <v>43</v>
      </c>
      <c r="G4419" s="39" t="s">
        <v>275</v>
      </c>
      <c r="H4419" s="39" t="s">
        <v>3331</v>
      </c>
      <c r="I4419" s="39" t="s">
        <v>99</v>
      </c>
      <c r="J4419" s="44">
        <v>-980</v>
      </c>
      <c r="K4419" s="39" t="s">
        <v>100</v>
      </c>
      <c r="L4419" s="39" t="s">
        <v>60</v>
      </c>
      <c r="M4419" s="39" t="str">
        <f>+VLOOKUP(C4419/1,Map!A:B,2,FALSE)</f>
        <v>Other Revenue - Application/Initiation Fee</v>
      </c>
      <c r="N4419" s="39" t="str">
        <f>+VLOOKUP(L4419/1,Map!E:G,3,FALSE)</f>
        <v>KY-CENTRAL</v>
      </c>
    </row>
    <row r="4420" spans="1:14" hidden="1">
      <c r="A4420" s="39" t="s">
        <v>95</v>
      </c>
      <c r="B4420" s="39" t="s">
        <v>96</v>
      </c>
      <c r="C4420" s="39" t="s">
        <v>76</v>
      </c>
      <c r="D4420" s="43">
        <v>43123</v>
      </c>
      <c r="E4420" s="39" t="s">
        <v>35</v>
      </c>
      <c r="F4420" s="39" t="s">
        <v>43</v>
      </c>
      <c r="G4420" s="39" t="s">
        <v>275</v>
      </c>
      <c r="H4420" s="39" t="s">
        <v>3332</v>
      </c>
      <c r="I4420" s="39" t="s">
        <v>99</v>
      </c>
      <c r="J4420" s="44">
        <v>-28</v>
      </c>
      <c r="K4420" s="39" t="s">
        <v>100</v>
      </c>
      <c r="L4420" s="39" t="s">
        <v>60</v>
      </c>
      <c r="M4420" s="39" t="str">
        <f>+VLOOKUP(C4420/1,Map!A:B,2,FALSE)</f>
        <v>Other Revenue - Application/Initiation Fee</v>
      </c>
      <c r="N4420" s="39" t="str">
        <f>+VLOOKUP(L4420/1,Map!E:G,3,FALSE)</f>
        <v>KY-CENTRAL</v>
      </c>
    </row>
    <row r="4421" spans="1:14" hidden="1">
      <c r="A4421" s="39" t="s">
        <v>95</v>
      </c>
      <c r="B4421" s="39" t="s">
        <v>96</v>
      </c>
      <c r="C4421" s="39" t="s">
        <v>76</v>
      </c>
      <c r="D4421" s="43">
        <v>43123</v>
      </c>
      <c r="E4421" s="39" t="s">
        <v>35</v>
      </c>
      <c r="F4421" s="39" t="s">
        <v>43</v>
      </c>
      <c r="G4421" s="39" t="s">
        <v>275</v>
      </c>
      <c r="H4421" s="39" t="s">
        <v>3332</v>
      </c>
      <c r="I4421" s="39" t="s">
        <v>99</v>
      </c>
      <c r="J4421" s="44">
        <v>-28</v>
      </c>
      <c r="K4421" s="39" t="s">
        <v>100</v>
      </c>
      <c r="L4421" s="39" t="s">
        <v>60</v>
      </c>
      <c r="M4421" s="39" t="str">
        <f>+VLOOKUP(C4421/1,Map!A:B,2,FALSE)</f>
        <v>Other Revenue - Application/Initiation Fee</v>
      </c>
      <c r="N4421" s="39" t="str">
        <f>+VLOOKUP(L4421/1,Map!E:G,3,FALSE)</f>
        <v>KY-CENTRAL</v>
      </c>
    </row>
    <row r="4422" spans="1:14" hidden="1">
      <c r="A4422" s="39" t="s">
        <v>95</v>
      </c>
      <c r="B4422" s="39" t="s">
        <v>96</v>
      </c>
      <c r="C4422" s="39" t="s">
        <v>76</v>
      </c>
      <c r="D4422" s="43">
        <v>43123</v>
      </c>
      <c r="E4422" s="39" t="s">
        <v>35</v>
      </c>
      <c r="F4422" s="39" t="s">
        <v>43</v>
      </c>
      <c r="G4422" s="39" t="s">
        <v>275</v>
      </c>
      <c r="H4422" s="39" t="s">
        <v>970</v>
      </c>
      <c r="I4422" s="39" t="s">
        <v>244</v>
      </c>
      <c r="J4422" s="44">
        <v>28</v>
      </c>
      <c r="K4422" s="39" t="s">
        <v>100</v>
      </c>
      <c r="L4422" s="39" t="s">
        <v>60</v>
      </c>
      <c r="M4422" s="39" t="str">
        <f>+VLOOKUP(C4422/1,Map!A:B,2,FALSE)</f>
        <v>Other Revenue - Application/Initiation Fee</v>
      </c>
      <c r="N4422" s="39" t="str">
        <f>+VLOOKUP(L4422/1,Map!E:G,3,FALSE)</f>
        <v>KY-CENTRAL</v>
      </c>
    </row>
    <row r="4423" spans="1:14" hidden="1">
      <c r="A4423" s="39" t="s">
        <v>95</v>
      </c>
      <c r="B4423" s="39" t="s">
        <v>96</v>
      </c>
      <c r="C4423" s="39" t="s">
        <v>76</v>
      </c>
      <c r="D4423" s="43">
        <v>43123</v>
      </c>
      <c r="E4423" s="39" t="s">
        <v>35</v>
      </c>
      <c r="F4423" s="39" t="s">
        <v>43</v>
      </c>
      <c r="G4423" s="39" t="s">
        <v>275</v>
      </c>
      <c r="H4423" s="39" t="s">
        <v>970</v>
      </c>
      <c r="I4423" s="39" t="s">
        <v>244</v>
      </c>
      <c r="J4423" s="44">
        <v>28</v>
      </c>
      <c r="K4423" s="39" t="s">
        <v>100</v>
      </c>
      <c r="L4423" s="39" t="s">
        <v>60</v>
      </c>
      <c r="M4423" s="39" t="str">
        <f>+VLOOKUP(C4423/1,Map!A:B,2,FALSE)</f>
        <v>Other Revenue - Application/Initiation Fee</v>
      </c>
      <c r="N4423" s="39" t="str">
        <f>+VLOOKUP(L4423/1,Map!E:G,3,FALSE)</f>
        <v>KY-CENTRAL</v>
      </c>
    </row>
    <row r="4424" spans="1:14" hidden="1">
      <c r="A4424" s="39" t="s">
        <v>95</v>
      </c>
      <c r="B4424" s="39" t="s">
        <v>96</v>
      </c>
      <c r="C4424" s="39" t="s">
        <v>76</v>
      </c>
      <c r="D4424" s="43">
        <v>43122</v>
      </c>
      <c r="E4424" s="39" t="s">
        <v>35</v>
      </c>
      <c r="F4424" s="39" t="s">
        <v>43</v>
      </c>
      <c r="G4424" s="39" t="s">
        <v>275</v>
      </c>
      <c r="H4424" s="39" t="s">
        <v>3333</v>
      </c>
      <c r="I4424" s="39" t="s">
        <v>99</v>
      </c>
      <c r="J4424" s="44">
        <v>-28</v>
      </c>
      <c r="K4424" s="39" t="s">
        <v>100</v>
      </c>
      <c r="L4424" s="39" t="s">
        <v>64</v>
      </c>
      <c r="M4424" s="39" t="str">
        <f>+VLOOKUP(C4424/1,Map!A:B,2,FALSE)</f>
        <v>Other Revenue - Application/Initiation Fee</v>
      </c>
      <c r="N4424" s="39" t="str">
        <f>+VLOOKUP(L4424/1,Map!E:G,3,FALSE)</f>
        <v>KY-NORTH</v>
      </c>
    </row>
    <row r="4425" spans="1:14" hidden="1">
      <c r="A4425" s="39" t="s">
        <v>95</v>
      </c>
      <c r="B4425" s="39" t="s">
        <v>96</v>
      </c>
      <c r="C4425" s="39" t="s">
        <v>76</v>
      </c>
      <c r="D4425" s="43">
        <v>43122</v>
      </c>
      <c r="E4425" s="39" t="s">
        <v>35</v>
      </c>
      <c r="F4425" s="39" t="s">
        <v>43</v>
      </c>
      <c r="G4425" s="39" t="s">
        <v>275</v>
      </c>
      <c r="H4425" s="39" t="s">
        <v>3333</v>
      </c>
      <c r="I4425" s="39" t="s">
        <v>99</v>
      </c>
      <c r="J4425" s="44">
        <v>-28</v>
      </c>
      <c r="K4425" s="39" t="s">
        <v>100</v>
      </c>
      <c r="L4425" s="39" t="s">
        <v>60</v>
      </c>
      <c r="M4425" s="39" t="str">
        <f>+VLOOKUP(C4425/1,Map!A:B,2,FALSE)</f>
        <v>Other Revenue - Application/Initiation Fee</v>
      </c>
      <c r="N4425" s="39" t="str">
        <f>+VLOOKUP(L4425/1,Map!E:G,3,FALSE)</f>
        <v>KY-CENTRAL</v>
      </c>
    </row>
    <row r="4426" spans="1:14" hidden="1">
      <c r="A4426" s="39" t="s">
        <v>95</v>
      </c>
      <c r="B4426" s="39" t="s">
        <v>96</v>
      </c>
      <c r="C4426" s="39" t="s">
        <v>76</v>
      </c>
      <c r="D4426" s="43">
        <v>43122</v>
      </c>
      <c r="E4426" s="39" t="s">
        <v>35</v>
      </c>
      <c r="F4426" s="39" t="s">
        <v>43</v>
      </c>
      <c r="G4426" s="39" t="s">
        <v>275</v>
      </c>
      <c r="H4426" s="39" t="s">
        <v>3333</v>
      </c>
      <c r="I4426" s="39" t="s">
        <v>99</v>
      </c>
      <c r="J4426" s="44">
        <v>-2016</v>
      </c>
      <c r="K4426" s="39" t="s">
        <v>100</v>
      </c>
      <c r="L4426" s="39" t="s">
        <v>60</v>
      </c>
      <c r="M4426" s="39" t="str">
        <f>+VLOOKUP(C4426/1,Map!A:B,2,FALSE)</f>
        <v>Other Revenue - Application/Initiation Fee</v>
      </c>
      <c r="N4426" s="39" t="str">
        <f>+VLOOKUP(L4426/1,Map!E:G,3,FALSE)</f>
        <v>KY-CENTRAL</v>
      </c>
    </row>
    <row r="4427" spans="1:14" hidden="1">
      <c r="A4427" s="39" t="s">
        <v>95</v>
      </c>
      <c r="B4427" s="39" t="s">
        <v>96</v>
      </c>
      <c r="C4427" s="39" t="s">
        <v>76</v>
      </c>
      <c r="D4427" s="43">
        <v>43122</v>
      </c>
      <c r="E4427" s="39" t="s">
        <v>35</v>
      </c>
      <c r="F4427" s="39" t="s">
        <v>43</v>
      </c>
      <c r="G4427" s="39" t="s">
        <v>275</v>
      </c>
      <c r="H4427" s="39" t="s">
        <v>3333</v>
      </c>
      <c r="I4427" s="39" t="s">
        <v>99</v>
      </c>
      <c r="J4427" s="44">
        <v>-28</v>
      </c>
      <c r="K4427" s="39" t="s">
        <v>100</v>
      </c>
      <c r="L4427" s="39" t="s">
        <v>60</v>
      </c>
      <c r="M4427" s="39" t="str">
        <f>+VLOOKUP(C4427/1,Map!A:B,2,FALSE)</f>
        <v>Other Revenue - Application/Initiation Fee</v>
      </c>
      <c r="N4427" s="39" t="str">
        <f>+VLOOKUP(L4427/1,Map!E:G,3,FALSE)</f>
        <v>KY-CENTRAL</v>
      </c>
    </row>
    <row r="4428" spans="1:14" hidden="1">
      <c r="A4428" s="39" t="s">
        <v>95</v>
      </c>
      <c r="B4428" s="39" t="s">
        <v>96</v>
      </c>
      <c r="C4428" s="39" t="s">
        <v>76</v>
      </c>
      <c r="D4428" s="43">
        <v>43124</v>
      </c>
      <c r="E4428" s="39" t="s">
        <v>35</v>
      </c>
      <c r="F4428" s="39" t="s">
        <v>43</v>
      </c>
      <c r="G4428" s="39" t="s">
        <v>275</v>
      </c>
      <c r="H4428" s="39" t="s">
        <v>3334</v>
      </c>
      <c r="I4428" s="39" t="s">
        <v>99</v>
      </c>
      <c r="J4428" s="44">
        <v>-112</v>
      </c>
      <c r="K4428" s="39" t="s">
        <v>100</v>
      </c>
      <c r="L4428" s="39" t="s">
        <v>60</v>
      </c>
      <c r="M4428" s="39" t="str">
        <f>+VLOOKUP(C4428/1,Map!A:B,2,FALSE)</f>
        <v>Other Revenue - Application/Initiation Fee</v>
      </c>
      <c r="N4428" s="39" t="str">
        <f>+VLOOKUP(L4428/1,Map!E:G,3,FALSE)</f>
        <v>KY-CENTRAL</v>
      </c>
    </row>
    <row r="4429" spans="1:14" hidden="1">
      <c r="A4429" s="39" t="s">
        <v>95</v>
      </c>
      <c r="B4429" s="39" t="s">
        <v>96</v>
      </c>
      <c r="C4429" s="39" t="s">
        <v>76</v>
      </c>
      <c r="D4429" s="43">
        <v>43124</v>
      </c>
      <c r="E4429" s="39" t="s">
        <v>35</v>
      </c>
      <c r="F4429" s="39" t="s">
        <v>43</v>
      </c>
      <c r="G4429" s="39" t="s">
        <v>275</v>
      </c>
      <c r="H4429" s="39" t="s">
        <v>3335</v>
      </c>
      <c r="I4429" s="39" t="s">
        <v>99</v>
      </c>
      <c r="J4429" s="44">
        <v>-1876</v>
      </c>
      <c r="K4429" s="39" t="s">
        <v>100</v>
      </c>
      <c r="L4429" s="39" t="s">
        <v>60</v>
      </c>
      <c r="M4429" s="39" t="str">
        <f>+VLOOKUP(C4429/1,Map!A:B,2,FALSE)</f>
        <v>Other Revenue - Application/Initiation Fee</v>
      </c>
      <c r="N4429" s="39" t="str">
        <f>+VLOOKUP(L4429/1,Map!E:G,3,FALSE)</f>
        <v>KY-CENTRAL</v>
      </c>
    </row>
    <row r="4430" spans="1:14" hidden="1">
      <c r="A4430" s="39" t="s">
        <v>95</v>
      </c>
      <c r="B4430" s="39" t="s">
        <v>96</v>
      </c>
      <c r="C4430" s="39" t="s">
        <v>76</v>
      </c>
      <c r="D4430" s="43">
        <v>43124</v>
      </c>
      <c r="E4430" s="39" t="s">
        <v>35</v>
      </c>
      <c r="F4430" s="39" t="s">
        <v>43</v>
      </c>
      <c r="G4430" s="39" t="s">
        <v>275</v>
      </c>
      <c r="H4430" s="39" t="s">
        <v>3335</v>
      </c>
      <c r="I4430" s="39" t="s">
        <v>99</v>
      </c>
      <c r="J4430" s="44">
        <v>-28</v>
      </c>
      <c r="K4430" s="39" t="s">
        <v>100</v>
      </c>
      <c r="L4430" s="39" t="s">
        <v>58</v>
      </c>
      <c r="M4430" s="39" t="str">
        <f>+VLOOKUP(C4430/1,Map!A:B,2,FALSE)</f>
        <v>Other Revenue - Application/Initiation Fee</v>
      </c>
      <c r="N4430" s="39" t="str">
        <f>+VLOOKUP(L4430/1,Map!E:G,3,FALSE)</f>
        <v>KY-CORPORATE</v>
      </c>
    </row>
    <row r="4431" spans="1:14" hidden="1">
      <c r="A4431" s="39" t="s">
        <v>95</v>
      </c>
      <c r="B4431" s="39" t="s">
        <v>96</v>
      </c>
      <c r="C4431" s="39" t="s">
        <v>76</v>
      </c>
      <c r="D4431" s="43">
        <v>43124</v>
      </c>
      <c r="E4431" s="39" t="s">
        <v>35</v>
      </c>
      <c r="F4431" s="39" t="s">
        <v>43</v>
      </c>
      <c r="G4431" s="39" t="s">
        <v>275</v>
      </c>
      <c r="H4431" s="39" t="s">
        <v>3335</v>
      </c>
      <c r="I4431" s="39" t="s">
        <v>99</v>
      </c>
      <c r="J4431" s="44">
        <v>-56</v>
      </c>
      <c r="K4431" s="39" t="s">
        <v>100</v>
      </c>
      <c r="L4431" s="39" t="s">
        <v>60</v>
      </c>
      <c r="M4431" s="39" t="str">
        <f>+VLOOKUP(C4431/1,Map!A:B,2,FALSE)</f>
        <v>Other Revenue - Application/Initiation Fee</v>
      </c>
      <c r="N4431" s="39" t="str">
        <f>+VLOOKUP(L4431/1,Map!E:G,3,FALSE)</f>
        <v>KY-CENTRAL</v>
      </c>
    </row>
    <row r="4432" spans="1:14" hidden="1">
      <c r="A4432" s="39" t="s">
        <v>95</v>
      </c>
      <c r="B4432" s="39" t="s">
        <v>96</v>
      </c>
      <c r="C4432" s="39" t="s">
        <v>76</v>
      </c>
      <c r="D4432" s="43">
        <v>43124</v>
      </c>
      <c r="E4432" s="39" t="s">
        <v>35</v>
      </c>
      <c r="F4432" s="39" t="s">
        <v>43</v>
      </c>
      <c r="G4432" s="39" t="s">
        <v>275</v>
      </c>
      <c r="H4432" s="39" t="s">
        <v>3335</v>
      </c>
      <c r="I4432" s="39" t="s">
        <v>99</v>
      </c>
      <c r="J4432" s="44">
        <v>-56</v>
      </c>
      <c r="K4432" s="39" t="s">
        <v>100</v>
      </c>
      <c r="L4432" s="39" t="s">
        <v>64</v>
      </c>
      <c r="M4432" s="39" t="str">
        <f>+VLOOKUP(C4432/1,Map!A:B,2,FALSE)</f>
        <v>Other Revenue - Application/Initiation Fee</v>
      </c>
      <c r="N4432" s="39" t="str">
        <f>+VLOOKUP(L4432/1,Map!E:G,3,FALSE)</f>
        <v>KY-NORTH</v>
      </c>
    </row>
    <row r="4433" spans="1:14" hidden="1">
      <c r="A4433" s="39" t="s">
        <v>95</v>
      </c>
      <c r="B4433" s="39" t="s">
        <v>96</v>
      </c>
      <c r="C4433" s="39" t="s">
        <v>76</v>
      </c>
      <c r="D4433" s="43">
        <v>43125</v>
      </c>
      <c r="E4433" s="39" t="s">
        <v>35</v>
      </c>
      <c r="F4433" s="39" t="s">
        <v>43</v>
      </c>
      <c r="G4433" s="39" t="s">
        <v>275</v>
      </c>
      <c r="H4433" s="39" t="s">
        <v>3336</v>
      </c>
      <c r="I4433" s="39" t="s">
        <v>99</v>
      </c>
      <c r="J4433" s="44">
        <v>-28</v>
      </c>
      <c r="K4433" s="39" t="s">
        <v>100</v>
      </c>
      <c r="L4433" s="39" t="s">
        <v>60</v>
      </c>
      <c r="M4433" s="39" t="str">
        <f>+VLOOKUP(C4433/1,Map!A:B,2,FALSE)</f>
        <v>Other Revenue - Application/Initiation Fee</v>
      </c>
      <c r="N4433" s="39" t="str">
        <f>+VLOOKUP(L4433/1,Map!E:G,3,FALSE)</f>
        <v>KY-CENTRAL</v>
      </c>
    </row>
    <row r="4434" spans="1:14" hidden="1">
      <c r="A4434" s="39" t="s">
        <v>95</v>
      </c>
      <c r="B4434" s="39" t="s">
        <v>96</v>
      </c>
      <c r="C4434" s="39" t="s">
        <v>76</v>
      </c>
      <c r="D4434" s="43">
        <v>43125</v>
      </c>
      <c r="E4434" s="39" t="s">
        <v>35</v>
      </c>
      <c r="F4434" s="39" t="s">
        <v>43</v>
      </c>
      <c r="G4434" s="39" t="s">
        <v>275</v>
      </c>
      <c r="H4434" s="39" t="s">
        <v>3336</v>
      </c>
      <c r="I4434" s="39" t="s">
        <v>99</v>
      </c>
      <c r="J4434" s="44">
        <v>-1036</v>
      </c>
      <c r="K4434" s="39" t="s">
        <v>100</v>
      </c>
      <c r="L4434" s="39" t="s">
        <v>60</v>
      </c>
      <c r="M4434" s="39" t="str">
        <f>+VLOOKUP(C4434/1,Map!A:B,2,FALSE)</f>
        <v>Other Revenue - Application/Initiation Fee</v>
      </c>
      <c r="N4434" s="39" t="str">
        <f>+VLOOKUP(L4434/1,Map!E:G,3,FALSE)</f>
        <v>KY-CENTRAL</v>
      </c>
    </row>
    <row r="4435" spans="1:14" hidden="1">
      <c r="A4435" s="39" t="s">
        <v>95</v>
      </c>
      <c r="B4435" s="39" t="s">
        <v>96</v>
      </c>
      <c r="C4435" s="39" t="s">
        <v>76</v>
      </c>
      <c r="D4435" s="43">
        <v>43126</v>
      </c>
      <c r="E4435" s="39" t="s">
        <v>35</v>
      </c>
      <c r="F4435" s="39" t="s">
        <v>43</v>
      </c>
      <c r="G4435" s="39" t="s">
        <v>275</v>
      </c>
      <c r="H4435" s="39" t="s">
        <v>3337</v>
      </c>
      <c r="I4435" s="39" t="s">
        <v>99</v>
      </c>
      <c r="J4435" s="44">
        <v>-2912</v>
      </c>
      <c r="K4435" s="39" t="s">
        <v>100</v>
      </c>
      <c r="L4435" s="39" t="s">
        <v>60</v>
      </c>
      <c r="M4435" s="39" t="str">
        <f>+VLOOKUP(C4435/1,Map!A:B,2,FALSE)</f>
        <v>Other Revenue - Application/Initiation Fee</v>
      </c>
      <c r="N4435" s="39" t="str">
        <f>+VLOOKUP(L4435/1,Map!E:G,3,FALSE)</f>
        <v>KY-CENTRAL</v>
      </c>
    </row>
    <row r="4436" spans="1:14" hidden="1">
      <c r="A4436" s="39" t="s">
        <v>95</v>
      </c>
      <c r="B4436" s="39" t="s">
        <v>96</v>
      </c>
      <c r="C4436" s="39" t="s">
        <v>76</v>
      </c>
      <c r="D4436" s="43">
        <v>43126</v>
      </c>
      <c r="E4436" s="39" t="s">
        <v>35</v>
      </c>
      <c r="F4436" s="39" t="s">
        <v>43</v>
      </c>
      <c r="G4436" s="39" t="s">
        <v>275</v>
      </c>
      <c r="H4436" s="39" t="s">
        <v>3337</v>
      </c>
      <c r="I4436" s="39" t="s">
        <v>99</v>
      </c>
      <c r="J4436" s="44">
        <v>-28</v>
      </c>
      <c r="K4436" s="39" t="s">
        <v>100</v>
      </c>
      <c r="L4436" s="39" t="s">
        <v>64</v>
      </c>
      <c r="M4436" s="39" t="str">
        <f>+VLOOKUP(C4436/1,Map!A:B,2,FALSE)</f>
        <v>Other Revenue - Application/Initiation Fee</v>
      </c>
      <c r="N4436" s="39" t="str">
        <f>+VLOOKUP(L4436/1,Map!E:G,3,FALSE)</f>
        <v>KY-NORTH</v>
      </c>
    </row>
    <row r="4437" spans="1:14" hidden="1">
      <c r="A4437" s="39" t="s">
        <v>95</v>
      </c>
      <c r="B4437" s="39" t="s">
        <v>96</v>
      </c>
      <c r="C4437" s="39" t="s">
        <v>76</v>
      </c>
      <c r="D4437" s="43">
        <v>43126</v>
      </c>
      <c r="E4437" s="39" t="s">
        <v>35</v>
      </c>
      <c r="F4437" s="39" t="s">
        <v>43</v>
      </c>
      <c r="G4437" s="39" t="s">
        <v>275</v>
      </c>
      <c r="H4437" s="39" t="s">
        <v>3337</v>
      </c>
      <c r="I4437" s="39" t="s">
        <v>99</v>
      </c>
      <c r="J4437" s="44">
        <v>-28</v>
      </c>
      <c r="K4437" s="39" t="s">
        <v>100</v>
      </c>
      <c r="L4437" s="39" t="s">
        <v>60</v>
      </c>
      <c r="M4437" s="39" t="str">
        <f>+VLOOKUP(C4437/1,Map!A:B,2,FALSE)</f>
        <v>Other Revenue - Application/Initiation Fee</v>
      </c>
      <c r="N4437" s="39" t="str">
        <f>+VLOOKUP(L4437/1,Map!E:G,3,FALSE)</f>
        <v>KY-CENTRAL</v>
      </c>
    </row>
    <row r="4438" spans="1:14" hidden="1">
      <c r="A4438" s="39" t="s">
        <v>95</v>
      </c>
      <c r="B4438" s="39" t="s">
        <v>96</v>
      </c>
      <c r="C4438" s="39" t="s">
        <v>76</v>
      </c>
      <c r="D4438" s="43">
        <v>43127</v>
      </c>
      <c r="E4438" s="39" t="s">
        <v>35</v>
      </c>
      <c r="F4438" s="39" t="s">
        <v>43</v>
      </c>
      <c r="G4438" s="39" t="s">
        <v>275</v>
      </c>
      <c r="H4438" s="39" t="s">
        <v>3338</v>
      </c>
      <c r="I4438" s="39" t="s">
        <v>99</v>
      </c>
      <c r="J4438" s="44">
        <v>-168</v>
      </c>
      <c r="K4438" s="39" t="s">
        <v>100</v>
      </c>
      <c r="L4438" s="39" t="s">
        <v>60</v>
      </c>
      <c r="M4438" s="39" t="str">
        <f>+VLOOKUP(C4438/1,Map!A:B,2,FALSE)</f>
        <v>Other Revenue - Application/Initiation Fee</v>
      </c>
      <c r="N4438" s="39" t="str">
        <f>+VLOOKUP(L4438/1,Map!E:G,3,FALSE)</f>
        <v>KY-CENTRAL</v>
      </c>
    </row>
    <row r="4439" spans="1:14" hidden="1">
      <c r="A4439" s="39" t="s">
        <v>95</v>
      </c>
      <c r="B4439" s="39" t="s">
        <v>96</v>
      </c>
      <c r="C4439" s="39" t="s">
        <v>76</v>
      </c>
      <c r="D4439" s="43">
        <v>43128</v>
      </c>
      <c r="E4439" s="39" t="s">
        <v>35</v>
      </c>
      <c r="F4439" s="39" t="s">
        <v>43</v>
      </c>
      <c r="G4439" s="39" t="s">
        <v>275</v>
      </c>
      <c r="H4439" s="39" t="s">
        <v>3339</v>
      </c>
      <c r="I4439" s="39" t="s">
        <v>99</v>
      </c>
      <c r="J4439" s="44">
        <v>-28</v>
      </c>
      <c r="K4439" s="39" t="s">
        <v>100</v>
      </c>
      <c r="L4439" s="39" t="s">
        <v>60</v>
      </c>
      <c r="M4439" s="39" t="str">
        <f>+VLOOKUP(C4439/1,Map!A:B,2,FALSE)</f>
        <v>Other Revenue - Application/Initiation Fee</v>
      </c>
      <c r="N4439" s="39" t="str">
        <f>+VLOOKUP(L4439/1,Map!E:G,3,FALSE)</f>
        <v>KY-CENTRAL</v>
      </c>
    </row>
    <row r="4440" spans="1:14" hidden="1">
      <c r="A4440" s="39" t="s">
        <v>95</v>
      </c>
      <c r="B4440" s="39" t="s">
        <v>96</v>
      </c>
      <c r="C4440" s="39" t="s">
        <v>76</v>
      </c>
      <c r="D4440" s="43">
        <v>43130</v>
      </c>
      <c r="E4440" s="39" t="s">
        <v>35</v>
      </c>
      <c r="F4440" s="39" t="s">
        <v>43</v>
      </c>
      <c r="G4440" s="39" t="s">
        <v>275</v>
      </c>
      <c r="H4440" s="39" t="s">
        <v>3340</v>
      </c>
      <c r="I4440" s="39" t="s">
        <v>99</v>
      </c>
      <c r="J4440" s="44">
        <v>-140</v>
      </c>
      <c r="K4440" s="39" t="s">
        <v>100</v>
      </c>
      <c r="L4440" s="39" t="s">
        <v>60</v>
      </c>
      <c r="M4440" s="39" t="str">
        <f>+VLOOKUP(C4440/1,Map!A:B,2,FALSE)</f>
        <v>Other Revenue - Application/Initiation Fee</v>
      </c>
      <c r="N4440" s="39" t="str">
        <f>+VLOOKUP(L4440/1,Map!E:G,3,FALSE)</f>
        <v>KY-CENTRAL</v>
      </c>
    </row>
    <row r="4441" spans="1:14" hidden="1">
      <c r="A4441" s="39" t="s">
        <v>95</v>
      </c>
      <c r="B4441" s="39" t="s">
        <v>96</v>
      </c>
      <c r="C4441" s="39" t="s">
        <v>76</v>
      </c>
      <c r="D4441" s="43">
        <v>43130</v>
      </c>
      <c r="E4441" s="39" t="s">
        <v>35</v>
      </c>
      <c r="F4441" s="39" t="s">
        <v>43</v>
      </c>
      <c r="G4441" s="39" t="s">
        <v>275</v>
      </c>
      <c r="H4441" s="39" t="s">
        <v>3340</v>
      </c>
      <c r="I4441" s="39" t="s">
        <v>99</v>
      </c>
      <c r="J4441" s="44">
        <v>-2044</v>
      </c>
      <c r="K4441" s="39" t="s">
        <v>100</v>
      </c>
      <c r="L4441" s="39" t="s">
        <v>60</v>
      </c>
      <c r="M4441" s="39" t="str">
        <f>+VLOOKUP(C4441/1,Map!A:B,2,FALSE)</f>
        <v>Other Revenue - Application/Initiation Fee</v>
      </c>
      <c r="N4441" s="39" t="str">
        <f>+VLOOKUP(L4441/1,Map!E:G,3,FALSE)</f>
        <v>KY-CENTRAL</v>
      </c>
    </row>
    <row r="4442" spans="1:14" hidden="1">
      <c r="A4442" s="39" t="s">
        <v>95</v>
      </c>
      <c r="B4442" s="39" t="s">
        <v>96</v>
      </c>
      <c r="C4442" s="39" t="s">
        <v>76</v>
      </c>
      <c r="D4442" s="43">
        <v>43129</v>
      </c>
      <c r="E4442" s="39" t="s">
        <v>35</v>
      </c>
      <c r="F4442" s="39" t="s">
        <v>43</v>
      </c>
      <c r="G4442" s="39" t="s">
        <v>275</v>
      </c>
      <c r="H4442" s="39" t="s">
        <v>3341</v>
      </c>
      <c r="I4442" s="39" t="s">
        <v>99</v>
      </c>
      <c r="J4442" s="44">
        <v>-56</v>
      </c>
      <c r="K4442" s="39" t="s">
        <v>100</v>
      </c>
      <c r="L4442" s="39" t="s">
        <v>60</v>
      </c>
      <c r="M4442" s="39" t="str">
        <f>+VLOOKUP(C4442/1,Map!A:B,2,FALSE)</f>
        <v>Other Revenue - Application/Initiation Fee</v>
      </c>
      <c r="N4442" s="39" t="str">
        <f>+VLOOKUP(L4442/1,Map!E:G,3,FALSE)</f>
        <v>KY-CENTRAL</v>
      </c>
    </row>
    <row r="4443" spans="1:14" hidden="1">
      <c r="A4443" s="39" t="s">
        <v>95</v>
      </c>
      <c r="B4443" s="39" t="s">
        <v>96</v>
      </c>
      <c r="C4443" s="39" t="s">
        <v>76</v>
      </c>
      <c r="D4443" s="43">
        <v>43129</v>
      </c>
      <c r="E4443" s="39" t="s">
        <v>35</v>
      </c>
      <c r="F4443" s="39" t="s">
        <v>43</v>
      </c>
      <c r="G4443" s="39" t="s">
        <v>275</v>
      </c>
      <c r="H4443" s="39" t="s">
        <v>3341</v>
      </c>
      <c r="I4443" s="39" t="s">
        <v>99</v>
      </c>
      <c r="J4443" s="44">
        <v>-28</v>
      </c>
      <c r="K4443" s="39" t="s">
        <v>100</v>
      </c>
      <c r="L4443" s="39" t="s">
        <v>58</v>
      </c>
      <c r="M4443" s="39" t="str">
        <f>+VLOOKUP(C4443/1,Map!A:B,2,FALSE)</f>
        <v>Other Revenue - Application/Initiation Fee</v>
      </c>
      <c r="N4443" s="39" t="str">
        <f>+VLOOKUP(L4443/1,Map!E:G,3,FALSE)</f>
        <v>KY-CORPORATE</v>
      </c>
    </row>
    <row r="4444" spans="1:14" hidden="1">
      <c r="A4444" s="39" t="s">
        <v>95</v>
      </c>
      <c r="B4444" s="39" t="s">
        <v>96</v>
      </c>
      <c r="C4444" s="39" t="s">
        <v>76</v>
      </c>
      <c r="D4444" s="43">
        <v>43129</v>
      </c>
      <c r="E4444" s="39" t="s">
        <v>35</v>
      </c>
      <c r="F4444" s="39" t="s">
        <v>43</v>
      </c>
      <c r="G4444" s="39" t="s">
        <v>275</v>
      </c>
      <c r="H4444" s="39" t="s">
        <v>3341</v>
      </c>
      <c r="I4444" s="39" t="s">
        <v>99</v>
      </c>
      <c r="J4444" s="44">
        <v>-1960</v>
      </c>
      <c r="K4444" s="39" t="s">
        <v>100</v>
      </c>
      <c r="L4444" s="39" t="s">
        <v>60</v>
      </c>
      <c r="M4444" s="39" t="str">
        <f>+VLOOKUP(C4444/1,Map!A:B,2,FALSE)</f>
        <v>Other Revenue - Application/Initiation Fee</v>
      </c>
      <c r="N4444" s="39" t="str">
        <f>+VLOOKUP(L4444/1,Map!E:G,3,FALSE)</f>
        <v>KY-CENTRAL</v>
      </c>
    </row>
    <row r="4445" spans="1:14" hidden="1">
      <c r="A4445" s="39" t="s">
        <v>95</v>
      </c>
      <c r="B4445" s="39" t="s">
        <v>96</v>
      </c>
      <c r="C4445" s="39" t="s">
        <v>76</v>
      </c>
      <c r="D4445" s="43">
        <v>43131</v>
      </c>
      <c r="E4445" s="39" t="s">
        <v>35</v>
      </c>
      <c r="F4445" s="39" t="s">
        <v>43</v>
      </c>
      <c r="G4445" s="39" t="s">
        <v>275</v>
      </c>
      <c r="H4445" s="39" t="s">
        <v>3342</v>
      </c>
      <c r="I4445" s="39" t="s">
        <v>99</v>
      </c>
      <c r="J4445" s="44">
        <v>-280</v>
      </c>
      <c r="K4445" s="39" t="s">
        <v>100</v>
      </c>
      <c r="L4445" s="39" t="s">
        <v>60</v>
      </c>
      <c r="M4445" s="39" t="str">
        <f>+VLOOKUP(C4445/1,Map!A:B,2,FALSE)</f>
        <v>Other Revenue - Application/Initiation Fee</v>
      </c>
      <c r="N4445" s="39" t="str">
        <f>+VLOOKUP(L4445/1,Map!E:G,3,FALSE)</f>
        <v>KY-CENTRAL</v>
      </c>
    </row>
    <row r="4446" spans="1:14" hidden="1">
      <c r="A4446" s="39" t="s">
        <v>95</v>
      </c>
      <c r="B4446" s="39" t="s">
        <v>96</v>
      </c>
      <c r="C4446" s="39" t="s">
        <v>76</v>
      </c>
      <c r="D4446" s="43">
        <v>43131</v>
      </c>
      <c r="E4446" s="39" t="s">
        <v>35</v>
      </c>
      <c r="F4446" s="39" t="s">
        <v>43</v>
      </c>
      <c r="G4446" s="39" t="s">
        <v>275</v>
      </c>
      <c r="H4446" s="39" t="s">
        <v>3343</v>
      </c>
      <c r="I4446" s="39" t="s">
        <v>99</v>
      </c>
      <c r="J4446" s="44">
        <v>-84</v>
      </c>
      <c r="K4446" s="39" t="s">
        <v>100</v>
      </c>
      <c r="L4446" s="39" t="s">
        <v>60</v>
      </c>
      <c r="M4446" s="39" t="str">
        <f>+VLOOKUP(C4446/1,Map!A:B,2,FALSE)</f>
        <v>Other Revenue - Application/Initiation Fee</v>
      </c>
      <c r="N4446" s="39" t="str">
        <f>+VLOOKUP(L4446/1,Map!E:G,3,FALSE)</f>
        <v>KY-CENTRAL</v>
      </c>
    </row>
    <row r="4447" spans="1:14" hidden="1">
      <c r="A4447" s="39" t="s">
        <v>95</v>
      </c>
      <c r="B4447" s="39" t="s">
        <v>96</v>
      </c>
      <c r="C4447" s="39" t="s">
        <v>76</v>
      </c>
      <c r="D4447" s="43">
        <v>43131</v>
      </c>
      <c r="E4447" s="39" t="s">
        <v>35</v>
      </c>
      <c r="F4447" s="39" t="s">
        <v>43</v>
      </c>
      <c r="G4447" s="39" t="s">
        <v>275</v>
      </c>
      <c r="H4447" s="39" t="s">
        <v>3343</v>
      </c>
      <c r="I4447" s="39" t="s">
        <v>99</v>
      </c>
      <c r="J4447" s="44">
        <v>-28</v>
      </c>
      <c r="K4447" s="39" t="s">
        <v>100</v>
      </c>
      <c r="L4447" s="39" t="s">
        <v>60</v>
      </c>
      <c r="M4447" s="39" t="str">
        <f>+VLOOKUP(C4447/1,Map!A:B,2,FALSE)</f>
        <v>Other Revenue - Application/Initiation Fee</v>
      </c>
      <c r="N4447" s="39" t="str">
        <f>+VLOOKUP(L4447/1,Map!E:G,3,FALSE)</f>
        <v>KY-CENTRAL</v>
      </c>
    </row>
    <row r="4448" spans="1:14" hidden="1">
      <c r="A4448" s="39" t="s">
        <v>95</v>
      </c>
      <c r="B4448" s="39" t="s">
        <v>96</v>
      </c>
      <c r="C4448" s="39" t="s">
        <v>76</v>
      </c>
      <c r="D4448" s="43">
        <v>43131</v>
      </c>
      <c r="E4448" s="39" t="s">
        <v>35</v>
      </c>
      <c r="F4448" s="39" t="s">
        <v>43</v>
      </c>
      <c r="G4448" s="39" t="s">
        <v>275</v>
      </c>
      <c r="H4448" s="39" t="s">
        <v>3343</v>
      </c>
      <c r="I4448" s="39" t="s">
        <v>99</v>
      </c>
      <c r="J4448" s="44">
        <v>-2100</v>
      </c>
      <c r="K4448" s="39" t="s">
        <v>100</v>
      </c>
      <c r="L4448" s="39" t="s">
        <v>60</v>
      </c>
      <c r="M4448" s="39" t="str">
        <f>+VLOOKUP(C4448/1,Map!A:B,2,FALSE)</f>
        <v>Other Revenue - Application/Initiation Fee</v>
      </c>
      <c r="N4448" s="39" t="str">
        <f>+VLOOKUP(L4448/1,Map!E:G,3,FALSE)</f>
        <v>KY-CENTRAL</v>
      </c>
    </row>
    <row r="4449" spans="1:14" hidden="1">
      <c r="A4449" s="39" t="s">
        <v>95</v>
      </c>
      <c r="B4449" s="39" t="s">
        <v>96</v>
      </c>
      <c r="C4449" s="39" t="s">
        <v>76</v>
      </c>
      <c r="D4449" s="43">
        <v>43131</v>
      </c>
      <c r="E4449" s="39" t="s">
        <v>35</v>
      </c>
      <c r="F4449" s="39" t="s">
        <v>43</v>
      </c>
      <c r="G4449" s="39" t="s">
        <v>275</v>
      </c>
      <c r="H4449" s="39" t="s">
        <v>3344</v>
      </c>
      <c r="I4449" s="39" t="s">
        <v>244</v>
      </c>
      <c r="J4449" s="44">
        <v>28</v>
      </c>
      <c r="K4449" s="39" t="s">
        <v>100</v>
      </c>
      <c r="L4449" s="39" t="s">
        <v>60</v>
      </c>
      <c r="M4449" s="39" t="str">
        <f>+VLOOKUP(C4449/1,Map!A:B,2,FALSE)</f>
        <v>Other Revenue - Application/Initiation Fee</v>
      </c>
      <c r="N4449" s="39" t="str">
        <f>+VLOOKUP(L4449/1,Map!E:G,3,FALSE)</f>
        <v>KY-CENTRAL</v>
      </c>
    </row>
    <row r="4450" spans="1:14" hidden="1">
      <c r="A4450" s="39" t="s">
        <v>95</v>
      </c>
      <c r="B4450" s="39" t="s">
        <v>96</v>
      </c>
      <c r="C4450" s="39" t="s">
        <v>76</v>
      </c>
      <c r="D4450" s="43">
        <v>43132</v>
      </c>
      <c r="E4450" s="39" t="s">
        <v>35</v>
      </c>
      <c r="F4450" s="39" t="s">
        <v>44</v>
      </c>
      <c r="G4450" s="39" t="s">
        <v>275</v>
      </c>
      <c r="H4450" s="39" t="s">
        <v>3345</v>
      </c>
      <c r="I4450" s="39" t="s">
        <v>99</v>
      </c>
      <c r="J4450" s="44">
        <v>-28</v>
      </c>
      <c r="K4450" s="39" t="s">
        <v>100</v>
      </c>
      <c r="L4450" s="39" t="s">
        <v>60</v>
      </c>
      <c r="M4450" s="39" t="str">
        <f>+VLOOKUP(C4450/1,Map!A:B,2,FALSE)</f>
        <v>Other Revenue - Application/Initiation Fee</v>
      </c>
      <c r="N4450" s="39" t="str">
        <f>+VLOOKUP(L4450/1,Map!E:G,3,FALSE)</f>
        <v>KY-CENTRAL</v>
      </c>
    </row>
    <row r="4451" spans="1:14" hidden="1">
      <c r="A4451" s="39" t="s">
        <v>95</v>
      </c>
      <c r="B4451" s="39" t="s">
        <v>96</v>
      </c>
      <c r="C4451" s="39" t="s">
        <v>76</v>
      </c>
      <c r="D4451" s="43">
        <v>43133</v>
      </c>
      <c r="E4451" s="39" t="s">
        <v>35</v>
      </c>
      <c r="F4451" s="39" t="s">
        <v>44</v>
      </c>
      <c r="G4451" s="39" t="s">
        <v>275</v>
      </c>
      <c r="H4451" s="39" t="s">
        <v>3346</v>
      </c>
      <c r="I4451" s="39" t="s">
        <v>99</v>
      </c>
      <c r="J4451" s="44">
        <v>-28</v>
      </c>
      <c r="K4451" s="39" t="s">
        <v>100</v>
      </c>
      <c r="L4451" s="39" t="s">
        <v>60</v>
      </c>
      <c r="M4451" s="39" t="str">
        <f>+VLOOKUP(C4451/1,Map!A:B,2,FALSE)</f>
        <v>Other Revenue - Application/Initiation Fee</v>
      </c>
      <c r="N4451" s="39" t="str">
        <f>+VLOOKUP(L4451/1,Map!E:G,3,FALSE)</f>
        <v>KY-CENTRAL</v>
      </c>
    </row>
    <row r="4452" spans="1:14" hidden="1">
      <c r="A4452" s="39" t="s">
        <v>95</v>
      </c>
      <c r="B4452" s="39" t="s">
        <v>96</v>
      </c>
      <c r="C4452" s="39" t="s">
        <v>76</v>
      </c>
      <c r="D4452" s="43">
        <v>43132</v>
      </c>
      <c r="E4452" s="39" t="s">
        <v>35</v>
      </c>
      <c r="F4452" s="39" t="s">
        <v>44</v>
      </c>
      <c r="G4452" s="39" t="s">
        <v>275</v>
      </c>
      <c r="H4452" s="39" t="s">
        <v>3347</v>
      </c>
      <c r="I4452" s="39" t="s">
        <v>244</v>
      </c>
      <c r="J4452" s="44">
        <v>0.81</v>
      </c>
      <c r="K4452" s="39" t="s">
        <v>100</v>
      </c>
      <c r="L4452" s="39" t="s">
        <v>64</v>
      </c>
      <c r="M4452" s="39" t="str">
        <f>+VLOOKUP(C4452/1,Map!A:B,2,FALSE)</f>
        <v>Other Revenue - Application/Initiation Fee</v>
      </c>
      <c r="N4452" s="39" t="str">
        <f>+VLOOKUP(L4452/1,Map!E:G,3,FALSE)</f>
        <v>KY-NORTH</v>
      </c>
    </row>
    <row r="4453" spans="1:14" hidden="1">
      <c r="A4453" s="39" t="s">
        <v>95</v>
      </c>
      <c r="B4453" s="39" t="s">
        <v>96</v>
      </c>
      <c r="C4453" s="39" t="s">
        <v>76</v>
      </c>
      <c r="D4453" s="43">
        <v>43132</v>
      </c>
      <c r="E4453" s="39" t="s">
        <v>35</v>
      </c>
      <c r="F4453" s="39" t="s">
        <v>44</v>
      </c>
      <c r="G4453" s="39" t="s">
        <v>275</v>
      </c>
      <c r="H4453" s="39" t="s">
        <v>3348</v>
      </c>
      <c r="I4453" s="39" t="s">
        <v>99</v>
      </c>
      <c r="J4453" s="44">
        <v>-0.81</v>
      </c>
      <c r="K4453" s="39" t="s">
        <v>100</v>
      </c>
      <c r="L4453" s="39" t="s">
        <v>64</v>
      </c>
      <c r="M4453" s="39" t="str">
        <f>+VLOOKUP(C4453/1,Map!A:B,2,FALSE)</f>
        <v>Other Revenue - Application/Initiation Fee</v>
      </c>
      <c r="N4453" s="39" t="str">
        <f>+VLOOKUP(L4453/1,Map!E:G,3,FALSE)</f>
        <v>KY-NORTH</v>
      </c>
    </row>
    <row r="4454" spans="1:14" hidden="1">
      <c r="A4454" s="39" t="s">
        <v>95</v>
      </c>
      <c r="B4454" s="39" t="s">
        <v>96</v>
      </c>
      <c r="C4454" s="39" t="s">
        <v>76</v>
      </c>
      <c r="D4454" s="43">
        <v>43132</v>
      </c>
      <c r="E4454" s="39" t="s">
        <v>35</v>
      </c>
      <c r="F4454" s="39" t="s">
        <v>44</v>
      </c>
      <c r="G4454" s="39" t="s">
        <v>275</v>
      </c>
      <c r="H4454" s="39" t="s">
        <v>3348</v>
      </c>
      <c r="I4454" s="39" t="s">
        <v>99</v>
      </c>
      <c r="J4454" s="44">
        <v>-28</v>
      </c>
      <c r="K4454" s="39" t="s">
        <v>100</v>
      </c>
      <c r="L4454" s="39" t="s">
        <v>60</v>
      </c>
      <c r="M4454" s="39" t="str">
        <f>+VLOOKUP(C4454/1,Map!A:B,2,FALSE)</f>
        <v>Other Revenue - Application/Initiation Fee</v>
      </c>
      <c r="N4454" s="39" t="str">
        <f>+VLOOKUP(L4454/1,Map!E:G,3,FALSE)</f>
        <v>KY-CENTRAL</v>
      </c>
    </row>
    <row r="4455" spans="1:14" hidden="1">
      <c r="A4455" s="39" t="s">
        <v>95</v>
      </c>
      <c r="B4455" s="39" t="s">
        <v>96</v>
      </c>
      <c r="C4455" s="39" t="s">
        <v>76</v>
      </c>
      <c r="D4455" s="43">
        <v>43132</v>
      </c>
      <c r="E4455" s="39" t="s">
        <v>35</v>
      </c>
      <c r="F4455" s="39" t="s">
        <v>44</v>
      </c>
      <c r="G4455" s="39" t="s">
        <v>275</v>
      </c>
      <c r="H4455" s="39" t="s">
        <v>3348</v>
      </c>
      <c r="I4455" s="39" t="s">
        <v>99</v>
      </c>
      <c r="J4455" s="44">
        <v>-28</v>
      </c>
      <c r="K4455" s="39" t="s">
        <v>100</v>
      </c>
      <c r="L4455" s="39" t="s">
        <v>64</v>
      </c>
      <c r="M4455" s="39" t="str">
        <f>+VLOOKUP(C4455/1,Map!A:B,2,FALSE)</f>
        <v>Other Revenue - Application/Initiation Fee</v>
      </c>
      <c r="N4455" s="39" t="str">
        <f>+VLOOKUP(L4455/1,Map!E:G,3,FALSE)</f>
        <v>KY-NORTH</v>
      </c>
    </row>
    <row r="4456" spans="1:14" hidden="1">
      <c r="A4456" s="39" t="s">
        <v>95</v>
      </c>
      <c r="B4456" s="39" t="s">
        <v>96</v>
      </c>
      <c r="C4456" s="39" t="s">
        <v>76</v>
      </c>
      <c r="D4456" s="43">
        <v>43132</v>
      </c>
      <c r="E4456" s="39" t="s">
        <v>35</v>
      </c>
      <c r="F4456" s="39" t="s">
        <v>44</v>
      </c>
      <c r="G4456" s="39" t="s">
        <v>275</v>
      </c>
      <c r="H4456" s="39" t="s">
        <v>3348</v>
      </c>
      <c r="I4456" s="39" t="s">
        <v>99</v>
      </c>
      <c r="J4456" s="44">
        <v>-2492</v>
      </c>
      <c r="K4456" s="39" t="s">
        <v>100</v>
      </c>
      <c r="L4456" s="39" t="s">
        <v>60</v>
      </c>
      <c r="M4456" s="39" t="str">
        <f>+VLOOKUP(C4456/1,Map!A:B,2,FALSE)</f>
        <v>Other Revenue - Application/Initiation Fee</v>
      </c>
      <c r="N4456" s="39" t="str">
        <f>+VLOOKUP(L4456/1,Map!E:G,3,FALSE)</f>
        <v>KY-CENTRAL</v>
      </c>
    </row>
    <row r="4457" spans="1:14" hidden="1">
      <c r="A4457" s="39" t="s">
        <v>95</v>
      </c>
      <c r="B4457" s="39" t="s">
        <v>96</v>
      </c>
      <c r="C4457" s="39" t="s">
        <v>76</v>
      </c>
      <c r="D4457" s="43">
        <v>43132</v>
      </c>
      <c r="E4457" s="39" t="s">
        <v>35</v>
      </c>
      <c r="F4457" s="39" t="s">
        <v>44</v>
      </c>
      <c r="G4457" s="39" t="s">
        <v>275</v>
      </c>
      <c r="H4457" s="39" t="s">
        <v>3348</v>
      </c>
      <c r="I4457" s="39" t="s">
        <v>99</v>
      </c>
      <c r="J4457" s="44">
        <v>-56</v>
      </c>
      <c r="K4457" s="39" t="s">
        <v>100</v>
      </c>
      <c r="L4457" s="39" t="s">
        <v>58</v>
      </c>
      <c r="M4457" s="39" t="str">
        <f>+VLOOKUP(C4457/1,Map!A:B,2,FALSE)</f>
        <v>Other Revenue - Application/Initiation Fee</v>
      </c>
      <c r="N4457" s="39" t="str">
        <f>+VLOOKUP(L4457/1,Map!E:G,3,FALSE)</f>
        <v>KY-CORPORATE</v>
      </c>
    </row>
    <row r="4458" spans="1:14" hidden="1">
      <c r="A4458" s="39" t="s">
        <v>95</v>
      </c>
      <c r="B4458" s="39" t="s">
        <v>96</v>
      </c>
      <c r="C4458" s="39" t="s">
        <v>76</v>
      </c>
      <c r="D4458" s="43">
        <v>43132</v>
      </c>
      <c r="E4458" s="39" t="s">
        <v>35</v>
      </c>
      <c r="F4458" s="39" t="s">
        <v>44</v>
      </c>
      <c r="G4458" s="39" t="s">
        <v>275</v>
      </c>
      <c r="H4458" s="39" t="s">
        <v>1026</v>
      </c>
      <c r="I4458" s="39" t="s">
        <v>244</v>
      </c>
      <c r="J4458" s="44">
        <v>56</v>
      </c>
      <c r="K4458" s="39" t="s">
        <v>100</v>
      </c>
      <c r="L4458" s="39" t="s">
        <v>60</v>
      </c>
      <c r="M4458" s="39" t="str">
        <f>+VLOOKUP(C4458/1,Map!A:B,2,FALSE)</f>
        <v>Other Revenue - Application/Initiation Fee</v>
      </c>
      <c r="N4458" s="39" t="str">
        <f>+VLOOKUP(L4458/1,Map!E:G,3,FALSE)</f>
        <v>KY-CENTRAL</v>
      </c>
    </row>
    <row r="4459" spans="1:14" hidden="1">
      <c r="A4459" s="39" t="s">
        <v>95</v>
      </c>
      <c r="B4459" s="39" t="s">
        <v>96</v>
      </c>
      <c r="C4459" s="39" t="s">
        <v>76</v>
      </c>
      <c r="D4459" s="43">
        <v>43132</v>
      </c>
      <c r="E4459" s="39" t="s">
        <v>35</v>
      </c>
      <c r="F4459" s="39" t="s">
        <v>44</v>
      </c>
      <c r="G4459" s="39" t="s">
        <v>275</v>
      </c>
      <c r="H4459" s="39" t="s">
        <v>1026</v>
      </c>
      <c r="I4459" s="39" t="s">
        <v>244</v>
      </c>
      <c r="J4459" s="44">
        <v>28</v>
      </c>
      <c r="K4459" s="39" t="s">
        <v>100</v>
      </c>
      <c r="L4459" s="39" t="s">
        <v>60</v>
      </c>
      <c r="M4459" s="39" t="str">
        <f>+VLOOKUP(C4459/1,Map!A:B,2,FALSE)</f>
        <v>Other Revenue - Application/Initiation Fee</v>
      </c>
      <c r="N4459" s="39" t="str">
        <f>+VLOOKUP(L4459/1,Map!E:G,3,FALSE)</f>
        <v>KY-CENTRAL</v>
      </c>
    </row>
    <row r="4460" spans="1:14" hidden="1">
      <c r="A4460" s="39" t="s">
        <v>95</v>
      </c>
      <c r="B4460" s="39" t="s">
        <v>96</v>
      </c>
      <c r="C4460" s="39" t="s">
        <v>76</v>
      </c>
      <c r="D4460" s="43">
        <v>43132</v>
      </c>
      <c r="E4460" s="39" t="s">
        <v>35</v>
      </c>
      <c r="F4460" s="39" t="s">
        <v>44</v>
      </c>
      <c r="G4460" s="39" t="s">
        <v>275</v>
      </c>
      <c r="H4460" s="39" t="s">
        <v>1026</v>
      </c>
      <c r="I4460" s="39" t="s">
        <v>244</v>
      </c>
      <c r="J4460" s="44">
        <v>28</v>
      </c>
      <c r="K4460" s="39" t="s">
        <v>100</v>
      </c>
      <c r="L4460" s="39" t="s">
        <v>58</v>
      </c>
      <c r="M4460" s="39" t="str">
        <f>+VLOOKUP(C4460/1,Map!A:B,2,FALSE)</f>
        <v>Other Revenue - Application/Initiation Fee</v>
      </c>
      <c r="N4460" s="39" t="str">
        <f>+VLOOKUP(L4460/1,Map!E:G,3,FALSE)</f>
        <v>KY-CORPORATE</v>
      </c>
    </row>
    <row r="4461" spans="1:14" hidden="1">
      <c r="A4461" s="39" t="s">
        <v>95</v>
      </c>
      <c r="B4461" s="39" t="s">
        <v>96</v>
      </c>
      <c r="C4461" s="39" t="s">
        <v>76</v>
      </c>
      <c r="D4461" s="43">
        <v>43133</v>
      </c>
      <c r="E4461" s="39" t="s">
        <v>35</v>
      </c>
      <c r="F4461" s="39" t="s">
        <v>44</v>
      </c>
      <c r="G4461" s="39" t="s">
        <v>275</v>
      </c>
      <c r="H4461" s="39" t="s">
        <v>3349</v>
      </c>
      <c r="I4461" s="39" t="s">
        <v>99</v>
      </c>
      <c r="J4461" s="44">
        <v>-28</v>
      </c>
      <c r="K4461" s="39" t="s">
        <v>100</v>
      </c>
      <c r="L4461" s="39" t="s">
        <v>60</v>
      </c>
      <c r="M4461" s="39" t="str">
        <f>+VLOOKUP(C4461/1,Map!A:B,2,FALSE)</f>
        <v>Other Revenue - Application/Initiation Fee</v>
      </c>
      <c r="N4461" s="39" t="str">
        <f>+VLOOKUP(L4461/1,Map!E:G,3,FALSE)</f>
        <v>KY-CENTRAL</v>
      </c>
    </row>
    <row r="4462" spans="1:14" hidden="1">
      <c r="A4462" s="39" t="s">
        <v>95</v>
      </c>
      <c r="B4462" s="39" t="s">
        <v>96</v>
      </c>
      <c r="C4462" s="39" t="s">
        <v>76</v>
      </c>
      <c r="D4462" s="43">
        <v>43133</v>
      </c>
      <c r="E4462" s="39" t="s">
        <v>35</v>
      </c>
      <c r="F4462" s="39" t="s">
        <v>44</v>
      </c>
      <c r="G4462" s="39" t="s">
        <v>275</v>
      </c>
      <c r="H4462" s="39" t="s">
        <v>3350</v>
      </c>
      <c r="I4462" s="39" t="s">
        <v>99</v>
      </c>
      <c r="J4462" s="44">
        <v>-28</v>
      </c>
      <c r="K4462" s="39" t="s">
        <v>100</v>
      </c>
      <c r="L4462" s="39" t="s">
        <v>60</v>
      </c>
      <c r="M4462" s="39" t="str">
        <f>+VLOOKUP(C4462/1,Map!A:B,2,FALSE)</f>
        <v>Other Revenue - Application/Initiation Fee</v>
      </c>
      <c r="N4462" s="39" t="str">
        <f>+VLOOKUP(L4462/1,Map!E:G,3,FALSE)</f>
        <v>KY-CENTRAL</v>
      </c>
    </row>
    <row r="4463" spans="1:14" hidden="1">
      <c r="A4463" s="39" t="s">
        <v>95</v>
      </c>
      <c r="B4463" s="39" t="s">
        <v>96</v>
      </c>
      <c r="C4463" s="39" t="s">
        <v>76</v>
      </c>
      <c r="D4463" s="43">
        <v>43133</v>
      </c>
      <c r="E4463" s="39" t="s">
        <v>35</v>
      </c>
      <c r="F4463" s="39" t="s">
        <v>44</v>
      </c>
      <c r="G4463" s="39" t="s">
        <v>275</v>
      </c>
      <c r="H4463" s="39" t="s">
        <v>3350</v>
      </c>
      <c r="I4463" s="39" t="s">
        <v>99</v>
      </c>
      <c r="J4463" s="44">
        <v>-2632</v>
      </c>
      <c r="K4463" s="39" t="s">
        <v>100</v>
      </c>
      <c r="L4463" s="39" t="s">
        <v>60</v>
      </c>
      <c r="M4463" s="39" t="str">
        <f>+VLOOKUP(C4463/1,Map!A:B,2,FALSE)</f>
        <v>Other Revenue - Application/Initiation Fee</v>
      </c>
      <c r="N4463" s="39" t="str">
        <f>+VLOOKUP(L4463/1,Map!E:G,3,FALSE)</f>
        <v>KY-CENTRAL</v>
      </c>
    </row>
    <row r="4464" spans="1:14" hidden="1">
      <c r="A4464" s="39" t="s">
        <v>95</v>
      </c>
      <c r="B4464" s="39" t="s">
        <v>96</v>
      </c>
      <c r="C4464" s="39" t="s">
        <v>76</v>
      </c>
      <c r="D4464" s="43">
        <v>43133</v>
      </c>
      <c r="E4464" s="39" t="s">
        <v>35</v>
      </c>
      <c r="F4464" s="39" t="s">
        <v>44</v>
      </c>
      <c r="G4464" s="39" t="s">
        <v>275</v>
      </c>
      <c r="H4464" s="39" t="s">
        <v>3350</v>
      </c>
      <c r="I4464" s="39" t="s">
        <v>99</v>
      </c>
      <c r="J4464" s="44">
        <v>-56</v>
      </c>
      <c r="K4464" s="39" t="s">
        <v>100</v>
      </c>
      <c r="L4464" s="39" t="s">
        <v>58</v>
      </c>
      <c r="M4464" s="39" t="str">
        <f>+VLOOKUP(C4464/1,Map!A:B,2,FALSE)</f>
        <v>Other Revenue - Application/Initiation Fee</v>
      </c>
      <c r="N4464" s="39" t="str">
        <f>+VLOOKUP(L4464/1,Map!E:G,3,FALSE)</f>
        <v>KY-CORPORATE</v>
      </c>
    </row>
    <row r="4465" spans="1:14" hidden="1">
      <c r="A4465" s="39" t="s">
        <v>95</v>
      </c>
      <c r="B4465" s="39" t="s">
        <v>96</v>
      </c>
      <c r="C4465" s="39" t="s">
        <v>76</v>
      </c>
      <c r="D4465" s="43">
        <v>43134</v>
      </c>
      <c r="E4465" s="39" t="s">
        <v>35</v>
      </c>
      <c r="F4465" s="39" t="s">
        <v>44</v>
      </c>
      <c r="G4465" s="39" t="s">
        <v>275</v>
      </c>
      <c r="H4465" s="39" t="s">
        <v>3351</v>
      </c>
      <c r="I4465" s="39" t="s">
        <v>99</v>
      </c>
      <c r="J4465" s="44">
        <v>-112</v>
      </c>
      <c r="K4465" s="39" t="s">
        <v>100</v>
      </c>
      <c r="L4465" s="39" t="s">
        <v>60</v>
      </c>
      <c r="M4465" s="39" t="str">
        <f>+VLOOKUP(C4465/1,Map!A:B,2,FALSE)</f>
        <v>Other Revenue - Application/Initiation Fee</v>
      </c>
      <c r="N4465" s="39" t="str">
        <f>+VLOOKUP(L4465/1,Map!E:G,3,FALSE)</f>
        <v>KY-CENTRAL</v>
      </c>
    </row>
    <row r="4466" spans="1:14" hidden="1">
      <c r="A4466" s="39" t="s">
        <v>95</v>
      </c>
      <c r="B4466" s="39" t="s">
        <v>96</v>
      </c>
      <c r="C4466" s="39" t="s">
        <v>76</v>
      </c>
      <c r="D4466" s="43">
        <v>43135</v>
      </c>
      <c r="E4466" s="39" t="s">
        <v>35</v>
      </c>
      <c r="F4466" s="39" t="s">
        <v>44</v>
      </c>
      <c r="G4466" s="39" t="s">
        <v>275</v>
      </c>
      <c r="H4466" s="39" t="s">
        <v>3352</v>
      </c>
      <c r="I4466" s="39" t="s">
        <v>99</v>
      </c>
      <c r="J4466" s="44">
        <v>-84</v>
      </c>
      <c r="K4466" s="39" t="s">
        <v>100</v>
      </c>
      <c r="L4466" s="39" t="s">
        <v>60</v>
      </c>
      <c r="M4466" s="39" t="str">
        <f>+VLOOKUP(C4466/1,Map!A:B,2,FALSE)</f>
        <v>Other Revenue - Application/Initiation Fee</v>
      </c>
      <c r="N4466" s="39" t="str">
        <f>+VLOOKUP(L4466/1,Map!E:G,3,FALSE)</f>
        <v>KY-CENTRAL</v>
      </c>
    </row>
    <row r="4467" spans="1:14" hidden="1">
      <c r="A4467" s="39" t="s">
        <v>95</v>
      </c>
      <c r="B4467" s="39" t="s">
        <v>96</v>
      </c>
      <c r="C4467" s="39" t="s">
        <v>76</v>
      </c>
      <c r="D4467" s="43">
        <v>43135</v>
      </c>
      <c r="E4467" s="39" t="s">
        <v>35</v>
      </c>
      <c r="F4467" s="39" t="s">
        <v>44</v>
      </c>
      <c r="G4467" s="39" t="s">
        <v>275</v>
      </c>
      <c r="H4467" s="39" t="s">
        <v>3353</v>
      </c>
      <c r="I4467" s="39" t="s">
        <v>99</v>
      </c>
      <c r="J4467" s="44">
        <v>-28</v>
      </c>
      <c r="K4467" s="39" t="s">
        <v>100</v>
      </c>
      <c r="L4467" s="39" t="s">
        <v>60</v>
      </c>
      <c r="M4467" s="39" t="str">
        <f>+VLOOKUP(C4467/1,Map!A:B,2,FALSE)</f>
        <v>Other Revenue - Application/Initiation Fee</v>
      </c>
      <c r="N4467" s="39" t="str">
        <f>+VLOOKUP(L4467/1,Map!E:G,3,FALSE)</f>
        <v>KY-CENTRAL</v>
      </c>
    </row>
    <row r="4468" spans="1:14" hidden="1">
      <c r="A4468" s="39" t="s">
        <v>95</v>
      </c>
      <c r="B4468" s="39" t="s">
        <v>96</v>
      </c>
      <c r="C4468" s="39" t="s">
        <v>76</v>
      </c>
      <c r="D4468" s="43">
        <v>43137</v>
      </c>
      <c r="E4468" s="39" t="s">
        <v>35</v>
      </c>
      <c r="F4468" s="39" t="s">
        <v>44</v>
      </c>
      <c r="G4468" s="39" t="s">
        <v>275</v>
      </c>
      <c r="H4468" s="39" t="s">
        <v>3354</v>
      </c>
      <c r="I4468" s="39" t="s">
        <v>99</v>
      </c>
      <c r="J4468" s="44">
        <v>-28</v>
      </c>
      <c r="K4468" s="39" t="s">
        <v>100</v>
      </c>
      <c r="L4468" s="39" t="s">
        <v>60</v>
      </c>
      <c r="M4468" s="39" t="str">
        <f>+VLOOKUP(C4468/1,Map!A:B,2,FALSE)</f>
        <v>Other Revenue - Application/Initiation Fee</v>
      </c>
      <c r="N4468" s="39" t="str">
        <f>+VLOOKUP(L4468/1,Map!E:G,3,FALSE)</f>
        <v>KY-CENTRAL</v>
      </c>
    </row>
    <row r="4469" spans="1:14" hidden="1">
      <c r="A4469" s="39" t="s">
        <v>95</v>
      </c>
      <c r="B4469" s="39" t="s">
        <v>96</v>
      </c>
      <c r="C4469" s="39" t="s">
        <v>76</v>
      </c>
      <c r="D4469" s="43">
        <v>43137</v>
      </c>
      <c r="E4469" s="39" t="s">
        <v>35</v>
      </c>
      <c r="F4469" s="39" t="s">
        <v>44</v>
      </c>
      <c r="G4469" s="39" t="s">
        <v>275</v>
      </c>
      <c r="H4469" s="39" t="s">
        <v>3354</v>
      </c>
      <c r="I4469" s="39" t="s">
        <v>99</v>
      </c>
      <c r="J4469" s="44">
        <v>-2548</v>
      </c>
      <c r="K4469" s="39" t="s">
        <v>100</v>
      </c>
      <c r="L4469" s="39" t="s">
        <v>60</v>
      </c>
      <c r="M4469" s="39" t="str">
        <f>+VLOOKUP(C4469/1,Map!A:B,2,FALSE)</f>
        <v>Other Revenue - Application/Initiation Fee</v>
      </c>
      <c r="N4469" s="39" t="str">
        <f>+VLOOKUP(L4469/1,Map!E:G,3,FALSE)</f>
        <v>KY-CENTRAL</v>
      </c>
    </row>
    <row r="4470" spans="1:14" hidden="1">
      <c r="A4470" s="39" t="s">
        <v>95</v>
      </c>
      <c r="B4470" s="39" t="s">
        <v>96</v>
      </c>
      <c r="C4470" s="39" t="s">
        <v>76</v>
      </c>
      <c r="D4470" s="43">
        <v>43137</v>
      </c>
      <c r="E4470" s="39" t="s">
        <v>35</v>
      </c>
      <c r="F4470" s="39" t="s">
        <v>44</v>
      </c>
      <c r="G4470" s="39" t="s">
        <v>275</v>
      </c>
      <c r="H4470" s="39" t="s">
        <v>3354</v>
      </c>
      <c r="I4470" s="39" t="s">
        <v>99</v>
      </c>
      <c r="J4470" s="44">
        <v>-28</v>
      </c>
      <c r="K4470" s="39" t="s">
        <v>100</v>
      </c>
      <c r="L4470" s="39" t="s">
        <v>60</v>
      </c>
      <c r="M4470" s="39" t="str">
        <f>+VLOOKUP(C4470/1,Map!A:B,2,FALSE)</f>
        <v>Other Revenue - Application/Initiation Fee</v>
      </c>
      <c r="N4470" s="39" t="str">
        <f>+VLOOKUP(L4470/1,Map!E:G,3,FALSE)</f>
        <v>KY-CENTRAL</v>
      </c>
    </row>
    <row r="4471" spans="1:14" hidden="1">
      <c r="A4471" s="39" t="s">
        <v>95</v>
      </c>
      <c r="B4471" s="39" t="s">
        <v>96</v>
      </c>
      <c r="C4471" s="39" t="s">
        <v>76</v>
      </c>
      <c r="D4471" s="43">
        <v>43136</v>
      </c>
      <c r="E4471" s="39" t="s">
        <v>35</v>
      </c>
      <c r="F4471" s="39" t="s">
        <v>44</v>
      </c>
      <c r="G4471" s="39" t="s">
        <v>275</v>
      </c>
      <c r="H4471" s="39" t="s">
        <v>3355</v>
      </c>
      <c r="I4471" s="39" t="s">
        <v>99</v>
      </c>
      <c r="J4471" s="44">
        <v>-84</v>
      </c>
      <c r="K4471" s="39" t="s">
        <v>100</v>
      </c>
      <c r="L4471" s="39" t="s">
        <v>60</v>
      </c>
      <c r="M4471" s="39" t="str">
        <f>+VLOOKUP(C4471/1,Map!A:B,2,FALSE)</f>
        <v>Other Revenue - Application/Initiation Fee</v>
      </c>
      <c r="N4471" s="39" t="str">
        <f>+VLOOKUP(L4471/1,Map!E:G,3,FALSE)</f>
        <v>KY-CENTRAL</v>
      </c>
    </row>
    <row r="4472" spans="1:14" hidden="1">
      <c r="A4472" s="39" t="s">
        <v>95</v>
      </c>
      <c r="B4472" s="39" t="s">
        <v>96</v>
      </c>
      <c r="C4472" s="39" t="s">
        <v>76</v>
      </c>
      <c r="D4472" s="43">
        <v>43136</v>
      </c>
      <c r="E4472" s="39" t="s">
        <v>35</v>
      </c>
      <c r="F4472" s="39" t="s">
        <v>44</v>
      </c>
      <c r="G4472" s="39" t="s">
        <v>275</v>
      </c>
      <c r="H4472" s="39" t="s">
        <v>3355</v>
      </c>
      <c r="I4472" s="39" t="s">
        <v>99</v>
      </c>
      <c r="J4472" s="44">
        <v>-28</v>
      </c>
      <c r="K4472" s="39" t="s">
        <v>100</v>
      </c>
      <c r="L4472" s="39" t="s">
        <v>60</v>
      </c>
      <c r="M4472" s="39" t="str">
        <f>+VLOOKUP(C4472/1,Map!A:B,2,FALSE)</f>
        <v>Other Revenue - Application/Initiation Fee</v>
      </c>
      <c r="N4472" s="39" t="str">
        <f>+VLOOKUP(L4472/1,Map!E:G,3,FALSE)</f>
        <v>KY-CENTRAL</v>
      </c>
    </row>
    <row r="4473" spans="1:14" hidden="1">
      <c r="A4473" s="39" t="s">
        <v>95</v>
      </c>
      <c r="B4473" s="39" t="s">
        <v>96</v>
      </c>
      <c r="C4473" s="39" t="s">
        <v>76</v>
      </c>
      <c r="D4473" s="43">
        <v>43136</v>
      </c>
      <c r="E4473" s="39" t="s">
        <v>35</v>
      </c>
      <c r="F4473" s="39" t="s">
        <v>44</v>
      </c>
      <c r="G4473" s="39" t="s">
        <v>275</v>
      </c>
      <c r="H4473" s="39" t="s">
        <v>3355</v>
      </c>
      <c r="I4473" s="39" t="s">
        <v>99</v>
      </c>
      <c r="J4473" s="44">
        <v>-2800</v>
      </c>
      <c r="K4473" s="39" t="s">
        <v>100</v>
      </c>
      <c r="L4473" s="39" t="s">
        <v>60</v>
      </c>
      <c r="M4473" s="39" t="str">
        <f>+VLOOKUP(C4473/1,Map!A:B,2,FALSE)</f>
        <v>Other Revenue - Application/Initiation Fee</v>
      </c>
      <c r="N4473" s="39" t="str">
        <f>+VLOOKUP(L4473/1,Map!E:G,3,FALSE)</f>
        <v>KY-CENTRAL</v>
      </c>
    </row>
    <row r="4474" spans="1:14" hidden="1">
      <c r="A4474" s="39" t="s">
        <v>95</v>
      </c>
      <c r="B4474" s="39" t="s">
        <v>96</v>
      </c>
      <c r="C4474" s="39" t="s">
        <v>76</v>
      </c>
      <c r="D4474" s="43">
        <v>43136</v>
      </c>
      <c r="E4474" s="39" t="s">
        <v>35</v>
      </c>
      <c r="F4474" s="39" t="s">
        <v>44</v>
      </c>
      <c r="G4474" s="39" t="s">
        <v>275</v>
      </c>
      <c r="H4474" s="39" t="s">
        <v>3355</v>
      </c>
      <c r="I4474" s="39" t="s">
        <v>99</v>
      </c>
      <c r="J4474" s="44">
        <v>-28</v>
      </c>
      <c r="K4474" s="39" t="s">
        <v>100</v>
      </c>
      <c r="L4474" s="39" t="s">
        <v>58</v>
      </c>
      <c r="M4474" s="39" t="str">
        <f>+VLOOKUP(C4474/1,Map!A:B,2,FALSE)</f>
        <v>Other Revenue - Application/Initiation Fee</v>
      </c>
      <c r="N4474" s="39" t="str">
        <f>+VLOOKUP(L4474/1,Map!E:G,3,FALSE)</f>
        <v>KY-CORPORATE</v>
      </c>
    </row>
    <row r="4475" spans="1:14" hidden="1">
      <c r="A4475" s="39" t="s">
        <v>95</v>
      </c>
      <c r="B4475" s="39" t="s">
        <v>96</v>
      </c>
      <c r="C4475" s="39" t="s">
        <v>76</v>
      </c>
      <c r="D4475" s="43">
        <v>43138</v>
      </c>
      <c r="E4475" s="39" t="s">
        <v>35</v>
      </c>
      <c r="F4475" s="39" t="s">
        <v>44</v>
      </c>
      <c r="G4475" s="39" t="s">
        <v>275</v>
      </c>
      <c r="H4475" s="39" t="s">
        <v>3356</v>
      </c>
      <c r="I4475" s="39" t="s">
        <v>99</v>
      </c>
      <c r="J4475" s="44">
        <v>-252</v>
      </c>
      <c r="K4475" s="39" t="s">
        <v>100</v>
      </c>
      <c r="L4475" s="39" t="s">
        <v>60</v>
      </c>
      <c r="M4475" s="39" t="str">
        <f>+VLOOKUP(C4475/1,Map!A:B,2,FALSE)</f>
        <v>Other Revenue - Application/Initiation Fee</v>
      </c>
      <c r="N4475" s="39" t="str">
        <f>+VLOOKUP(L4475/1,Map!E:G,3,FALSE)</f>
        <v>KY-CENTRAL</v>
      </c>
    </row>
    <row r="4476" spans="1:14" hidden="1">
      <c r="A4476" s="39" t="s">
        <v>95</v>
      </c>
      <c r="B4476" s="39" t="s">
        <v>96</v>
      </c>
      <c r="C4476" s="39" t="s">
        <v>76</v>
      </c>
      <c r="D4476" s="43">
        <v>43138</v>
      </c>
      <c r="E4476" s="39" t="s">
        <v>35</v>
      </c>
      <c r="F4476" s="39" t="s">
        <v>44</v>
      </c>
      <c r="G4476" s="39" t="s">
        <v>275</v>
      </c>
      <c r="H4476" s="39" t="s">
        <v>3357</v>
      </c>
      <c r="I4476" s="39" t="s">
        <v>99</v>
      </c>
      <c r="J4476" s="44">
        <v>-2072</v>
      </c>
      <c r="K4476" s="39" t="s">
        <v>100</v>
      </c>
      <c r="L4476" s="39" t="s">
        <v>60</v>
      </c>
      <c r="M4476" s="39" t="str">
        <f>+VLOOKUP(C4476/1,Map!A:B,2,FALSE)</f>
        <v>Other Revenue - Application/Initiation Fee</v>
      </c>
      <c r="N4476" s="39" t="str">
        <f>+VLOOKUP(L4476/1,Map!E:G,3,FALSE)</f>
        <v>KY-CENTRAL</v>
      </c>
    </row>
    <row r="4477" spans="1:14" hidden="1">
      <c r="A4477" s="39" t="s">
        <v>95</v>
      </c>
      <c r="B4477" s="39" t="s">
        <v>96</v>
      </c>
      <c r="C4477" s="39" t="s">
        <v>76</v>
      </c>
      <c r="D4477" s="43">
        <v>43139</v>
      </c>
      <c r="E4477" s="39" t="s">
        <v>35</v>
      </c>
      <c r="F4477" s="39" t="s">
        <v>44</v>
      </c>
      <c r="G4477" s="39" t="s">
        <v>275</v>
      </c>
      <c r="H4477" s="39" t="s">
        <v>3358</v>
      </c>
      <c r="I4477" s="39" t="s">
        <v>99</v>
      </c>
      <c r="J4477" s="44">
        <v>-1484</v>
      </c>
      <c r="K4477" s="39" t="s">
        <v>100</v>
      </c>
      <c r="L4477" s="39" t="s">
        <v>60</v>
      </c>
      <c r="M4477" s="39" t="str">
        <f>+VLOOKUP(C4477/1,Map!A:B,2,FALSE)</f>
        <v>Other Revenue - Application/Initiation Fee</v>
      </c>
      <c r="N4477" s="39" t="str">
        <f>+VLOOKUP(L4477/1,Map!E:G,3,FALSE)</f>
        <v>KY-CENTRAL</v>
      </c>
    </row>
    <row r="4478" spans="1:14" hidden="1">
      <c r="A4478" s="39" t="s">
        <v>95</v>
      </c>
      <c r="B4478" s="39" t="s">
        <v>96</v>
      </c>
      <c r="C4478" s="39" t="s">
        <v>76</v>
      </c>
      <c r="D4478" s="43">
        <v>43139</v>
      </c>
      <c r="E4478" s="39" t="s">
        <v>35</v>
      </c>
      <c r="F4478" s="39" t="s">
        <v>44</v>
      </c>
      <c r="G4478" s="39" t="s">
        <v>275</v>
      </c>
      <c r="H4478" s="39" t="s">
        <v>1062</v>
      </c>
      <c r="I4478" s="39" t="s">
        <v>244</v>
      </c>
      <c r="J4478" s="44">
        <v>28</v>
      </c>
      <c r="K4478" s="39" t="s">
        <v>100</v>
      </c>
      <c r="L4478" s="39" t="s">
        <v>60</v>
      </c>
      <c r="M4478" s="39" t="str">
        <f>+VLOOKUP(C4478/1,Map!A:B,2,FALSE)</f>
        <v>Other Revenue - Application/Initiation Fee</v>
      </c>
      <c r="N4478" s="39" t="str">
        <f>+VLOOKUP(L4478/1,Map!E:G,3,FALSE)</f>
        <v>KY-CENTRAL</v>
      </c>
    </row>
    <row r="4479" spans="1:14" hidden="1">
      <c r="A4479" s="39" t="s">
        <v>95</v>
      </c>
      <c r="B4479" s="39" t="s">
        <v>96</v>
      </c>
      <c r="C4479" s="39" t="s">
        <v>76</v>
      </c>
      <c r="D4479" s="43">
        <v>43139</v>
      </c>
      <c r="E4479" s="39" t="s">
        <v>35</v>
      </c>
      <c r="F4479" s="39" t="s">
        <v>44</v>
      </c>
      <c r="G4479" s="39" t="s">
        <v>275</v>
      </c>
      <c r="H4479" s="39" t="s">
        <v>1062</v>
      </c>
      <c r="I4479" s="39" t="s">
        <v>244</v>
      </c>
      <c r="J4479" s="44">
        <v>28</v>
      </c>
      <c r="K4479" s="39" t="s">
        <v>100</v>
      </c>
      <c r="L4479" s="39" t="s">
        <v>60</v>
      </c>
      <c r="M4479" s="39" t="str">
        <f>+VLOOKUP(C4479/1,Map!A:B,2,FALSE)</f>
        <v>Other Revenue - Application/Initiation Fee</v>
      </c>
      <c r="N4479" s="39" t="str">
        <f>+VLOOKUP(L4479/1,Map!E:G,3,FALSE)</f>
        <v>KY-CENTRAL</v>
      </c>
    </row>
    <row r="4480" spans="1:14" hidden="1">
      <c r="A4480" s="39" t="s">
        <v>95</v>
      </c>
      <c r="B4480" s="39" t="s">
        <v>96</v>
      </c>
      <c r="C4480" s="39" t="s">
        <v>76</v>
      </c>
      <c r="D4480" s="43">
        <v>43140</v>
      </c>
      <c r="E4480" s="39" t="s">
        <v>35</v>
      </c>
      <c r="F4480" s="39" t="s">
        <v>44</v>
      </c>
      <c r="G4480" s="39" t="s">
        <v>275</v>
      </c>
      <c r="H4480" s="39" t="s">
        <v>3359</v>
      </c>
      <c r="I4480" s="39" t="s">
        <v>99</v>
      </c>
      <c r="J4480" s="44">
        <v>-56</v>
      </c>
      <c r="K4480" s="39" t="s">
        <v>100</v>
      </c>
      <c r="L4480" s="39" t="s">
        <v>60</v>
      </c>
      <c r="M4480" s="39" t="str">
        <f>+VLOOKUP(C4480/1,Map!A:B,2,FALSE)</f>
        <v>Other Revenue - Application/Initiation Fee</v>
      </c>
      <c r="N4480" s="39" t="str">
        <f>+VLOOKUP(L4480/1,Map!E:G,3,FALSE)</f>
        <v>KY-CENTRAL</v>
      </c>
    </row>
    <row r="4481" spans="1:14" hidden="1">
      <c r="A4481" s="39" t="s">
        <v>95</v>
      </c>
      <c r="B4481" s="39" t="s">
        <v>96</v>
      </c>
      <c r="C4481" s="39" t="s">
        <v>76</v>
      </c>
      <c r="D4481" s="43">
        <v>43140</v>
      </c>
      <c r="E4481" s="39" t="s">
        <v>35</v>
      </c>
      <c r="F4481" s="39" t="s">
        <v>44</v>
      </c>
      <c r="G4481" s="39" t="s">
        <v>275</v>
      </c>
      <c r="H4481" s="39" t="s">
        <v>3359</v>
      </c>
      <c r="I4481" s="39" t="s">
        <v>99</v>
      </c>
      <c r="J4481" s="44">
        <v>-28</v>
      </c>
      <c r="K4481" s="39" t="s">
        <v>100</v>
      </c>
      <c r="L4481" s="39" t="s">
        <v>60</v>
      </c>
      <c r="M4481" s="39" t="str">
        <f>+VLOOKUP(C4481/1,Map!A:B,2,FALSE)</f>
        <v>Other Revenue - Application/Initiation Fee</v>
      </c>
      <c r="N4481" s="39" t="str">
        <f>+VLOOKUP(L4481/1,Map!E:G,3,FALSE)</f>
        <v>KY-CENTRAL</v>
      </c>
    </row>
    <row r="4482" spans="1:14" hidden="1">
      <c r="A4482" s="39" t="s">
        <v>95</v>
      </c>
      <c r="B4482" s="39" t="s">
        <v>96</v>
      </c>
      <c r="C4482" s="39" t="s">
        <v>76</v>
      </c>
      <c r="D4482" s="43">
        <v>43140</v>
      </c>
      <c r="E4482" s="39" t="s">
        <v>35</v>
      </c>
      <c r="F4482" s="39" t="s">
        <v>44</v>
      </c>
      <c r="G4482" s="39" t="s">
        <v>275</v>
      </c>
      <c r="H4482" s="39" t="s">
        <v>3359</v>
      </c>
      <c r="I4482" s="39" t="s">
        <v>99</v>
      </c>
      <c r="J4482" s="44">
        <v>-2632</v>
      </c>
      <c r="K4482" s="39" t="s">
        <v>100</v>
      </c>
      <c r="L4482" s="39" t="s">
        <v>60</v>
      </c>
      <c r="M4482" s="39" t="str">
        <f>+VLOOKUP(C4482/1,Map!A:B,2,FALSE)</f>
        <v>Other Revenue - Application/Initiation Fee</v>
      </c>
      <c r="N4482" s="39" t="str">
        <f>+VLOOKUP(L4482/1,Map!E:G,3,FALSE)</f>
        <v>KY-CENTRAL</v>
      </c>
    </row>
    <row r="4483" spans="1:14" hidden="1">
      <c r="A4483" s="39" t="s">
        <v>95</v>
      </c>
      <c r="B4483" s="39" t="s">
        <v>96</v>
      </c>
      <c r="C4483" s="39" t="s">
        <v>76</v>
      </c>
      <c r="D4483" s="43">
        <v>43141</v>
      </c>
      <c r="E4483" s="39" t="s">
        <v>35</v>
      </c>
      <c r="F4483" s="39" t="s">
        <v>44</v>
      </c>
      <c r="G4483" s="39" t="s">
        <v>275</v>
      </c>
      <c r="H4483" s="39" t="s">
        <v>3360</v>
      </c>
      <c r="I4483" s="39" t="s">
        <v>99</v>
      </c>
      <c r="J4483" s="44">
        <v>-252</v>
      </c>
      <c r="K4483" s="39" t="s">
        <v>100</v>
      </c>
      <c r="L4483" s="39" t="s">
        <v>60</v>
      </c>
      <c r="M4483" s="39" t="str">
        <f>+VLOOKUP(C4483/1,Map!A:B,2,FALSE)</f>
        <v>Other Revenue - Application/Initiation Fee</v>
      </c>
      <c r="N4483" s="39" t="str">
        <f>+VLOOKUP(L4483/1,Map!E:G,3,FALSE)</f>
        <v>KY-CENTRAL</v>
      </c>
    </row>
    <row r="4484" spans="1:14" hidden="1">
      <c r="A4484" s="39" t="s">
        <v>95</v>
      </c>
      <c r="B4484" s="39" t="s">
        <v>96</v>
      </c>
      <c r="C4484" s="39" t="s">
        <v>76</v>
      </c>
      <c r="D4484" s="43">
        <v>43141</v>
      </c>
      <c r="E4484" s="39" t="s">
        <v>35</v>
      </c>
      <c r="F4484" s="39" t="s">
        <v>44</v>
      </c>
      <c r="G4484" s="39" t="s">
        <v>275</v>
      </c>
      <c r="H4484" s="39" t="s">
        <v>3361</v>
      </c>
      <c r="I4484" s="39" t="s">
        <v>99</v>
      </c>
      <c r="J4484" s="44">
        <v>-56</v>
      </c>
      <c r="K4484" s="39" t="s">
        <v>100</v>
      </c>
      <c r="L4484" s="39" t="s">
        <v>60</v>
      </c>
      <c r="M4484" s="39" t="str">
        <f>+VLOOKUP(C4484/1,Map!A:B,2,FALSE)</f>
        <v>Other Revenue - Application/Initiation Fee</v>
      </c>
      <c r="N4484" s="39" t="str">
        <f>+VLOOKUP(L4484/1,Map!E:G,3,FALSE)</f>
        <v>KY-CENTRAL</v>
      </c>
    </row>
    <row r="4485" spans="1:14" hidden="1">
      <c r="A4485" s="39" t="s">
        <v>95</v>
      </c>
      <c r="B4485" s="39" t="s">
        <v>96</v>
      </c>
      <c r="C4485" s="39" t="s">
        <v>76</v>
      </c>
      <c r="D4485" s="43">
        <v>43142</v>
      </c>
      <c r="E4485" s="39" t="s">
        <v>35</v>
      </c>
      <c r="F4485" s="39" t="s">
        <v>44</v>
      </c>
      <c r="G4485" s="39" t="s">
        <v>275</v>
      </c>
      <c r="H4485" s="39" t="s">
        <v>3362</v>
      </c>
      <c r="I4485" s="39" t="s">
        <v>99</v>
      </c>
      <c r="J4485" s="44">
        <v>-308</v>
      </c>
      <c r="K4485" s="39" t="s">
        <v>100</v>
      </c>
      <c r="L4485" s="39" t="s">
        <v>60</v>
      </c>
      <c r="M4485" s="39" t="str">
        <f>+VLOOKUP(C4485/1,Map!A:B,2,FALSE)</f>
        <v>Other Revenue - Application/Initiation Fee</v>
      </c>
      <c r="N4485" s="39" t="str">
        <f>+VLOOKUP(L4485/1,Map!E:G,3,FALSE)</f>
        <v>KY-CENTRAL</v>
      </c>
    </row>
    <row r="4486" spans="1:14" hidden="1">
      <c r="A4486" s="39" t="s">
        <v>95</v>
      </c>
      <c r="B4486" s="39" t="s">
        <v>96</v>
      </c>
      <c r="C4486" s="39" t="s">
        <v>76</v>
      </c>
      <c r="D4486" s="43">
        <v>43172</v>
      </c>
      <c r="E4486" s="39" t="s">
        <v>35</v>
      </c>
      <c r="F4486" s="39" t="s">
        <v>45</v>
      </c>
      <c r="G4486" s="39" t="s">
        <v>275</v>
      </c>
      <c r="H4486" s="39" t="s">
        <v>3363</v>
      </c>
      <c r="I4486" s="39" t="s">
        <v>99</v>
      </c>
      <c r="J4486" s="44">
        <v>-84</v>
      </c>
      <c r="K4486" s="39" t="s">
        <v>100</v>
      </c>
      <c r="L4486" s="39" t="s">
        <v>58</v>
      </c>
      <c r="M4486" s="39" t="str">
        <f>+VLOOKUP(C4486/1,Map!A:B,2,FALSE)</f>
        <v>Other Revenue - Application/Initiation Fee</v>
      </c>
      <c r="N4486" s="39" t="str">
        <f>+VLOOKUP(L4486/1,Map!E:G,3,FALSE)</f>
        <v>KY-CORPORATE</v>
      </c>
    </row>
    <row r="4487" spans="1:14" hidden="1">
      <c r="A4487" s="39" t="s">
        <v>95</v>
      </c>
      <c r="B4487" s="39" t="s">
        <v>96</v>
      </c>
      <c r="C4487" s="39" t="s">
        <v>76</v>
      </c>
      <c r="D4487" s="43">
        <v>43172</v>
      </c>
      <c r="E4487" s="39" t="s">
        <v>35</v>
      </c>
      <c r="F4487" s="39" t="s">
        <v>45</v>
      </c>
      <c r="G4487" s="39" t="s">
        <v>275</v>
      </c>
      <c r="H4487" s="39" t="s">
        <v>3363</v>
      </c>
      <c r="I4487" s="39" t="s">
        <v>99</v>
      </c>
      <c r="J4487" s="44">
        <v>-1372</v>
      </c>
      <c r="K4487" s="39" t="s">
        <v>100</v>
      </c>
      <c r="L4487" s="39" t="s">
        <v>60</v>
      </c>
      <c r="M4487" s="39" t="str">
        <f>+VLOOKUP(C4487/1,Map!A:B,2,FALSE)</f>
        <v>Other Revenue - Application/Initiation Fee</v>
      </c>
      <c r="N4487" s="39" t="str">
        <f>+VLOOKUP(L4487/1,Map!E:G,3,FALSE)</f>
        <v>KY-CENTRAL</v>
      </c>
    </row>
    <row r="4488" spans="1:14" hidden="1">
      <c r="A4488" s="39" t="s">
        <v>95</v>
      </c>
      <c r="B4488" s="39" t="s">
        <v>96</v>
      </c>
      <c r="C4488" s="39" t="s">
        <v>76</v>
      </c>
      <c r="D4488" s="43">
        <v>43172</v>
      </c>
      <c r="E4488" s="39" t="s">
        <v>35</v>
      </c>
      <c r="F4488" s="39" t="s">
        <v>45</v>
      </c>
      <c r="G4488" s="39" t="s">
        <v>275</v>
      </c>
      <c r="H4488" s="39" t="s">
        <v>3363</v>
      </c>
      <c r="I4488" s="39" t="s">
        <v>99</v>
      </c>
      <c r="J4488" s="44">
        <v>-56</v>
      </c>
      <c r="K4488" s="39" t="s">
        <v>100</v>
      </c>
      <c r="L4488" s="39" t="s">
        <v>60</v>
      </c>
      <c r="M4488" s="39" t="str">
        <f>+VLOOKUP(C4488/1,Map!A:B,2,FALSE)</f>
        <v>Other Revenue - Application/Initiation Fee</v>
      </c>
      <c r="N4488" s="39" t="str">
        <f>+VLOOKUP(L4488/1,Map!E:G,3,FALSE)</f>
        <v>KY-CENTRAL</v>
      </c>
    </row>
    <row r="4489" spans="1:14" hidden="1">
      <c r="A4489" s="39" t="s">
        <v>95</v>
      </c>
      <c r="B4489" s="39" t="s">
        <v>96</v>
      </c>
      <c r="C4489" s="39" t="s">
        <v>76</v>
      </c>
      <c r="D4489" s="43">
        <v>43198</v>
      </c>
      <c r="E4489" s="39" t="s">
        <v>35</v>
      </c>
      <c r="F4489" s="39" t="s">
        <v>46</v>
      </c>
      <c r="G4489" s="39" t="s">
        <v>275</v>
      </c>
      <c r="H4489" s="39" t="s">
        <v>3364</v>
      </c>
      <c r="I4489" s="39" t="s">
        <v>99</v>
      </c>
      <c r="J4489" s="44">
        <v>-168</v>
      </c>
      <c r="K4489" s="39" t="s">
        <v>100</v>
      </c>
      <c r="L4489" s="39" t="s">
        <v>60</v>
      </c>
      <c r="M4489" s="39" t="str">
        <f>+VLOOKUP(C4489/1,Map!A:B,2,FALSE)</f>
        <v>Other Revenue - Application/Initiation Fee</v>
      </c>
      <c r="N4489" s="39" t="str">
        <f>+VLOOKUP(L4489/1,Map!E:G,3,FALSE)</f>
        <v>KY-CENTRAL</v>
      </c>
    </row>
    <row r="4490" spans="1:14" hidden="1">
      <c r="A4490" s="39" t="s">
        <v>95</v>
      </c>
      <c r="B4490" s="39" t="s">
        <v>96</v>
      </c>
      <c r="C4490" s="39" t="s">
        <v>76</v>
      </c>
      <c r="D4490" s="43">
        <v>43143</v>
      </c>
      <c r="E4490" s="39" t="s">
        <v>35</v>
      </c>
      <c r="F4490" s="39" t="s">
        <v>44</v>
      </c>
      <c r="G4490" s="39" t="s">
        <v>275</v>
      </c>
      <c r="H4490" s="39" t="s">
        <v>3365</v>
      </c>
      <c r="I4490" s="39" t="s">
        <v>244</v>
      </c>
      <c r="J4490" s="44">
        <v>28</v>
      </c>
      <c r="K4490" s="39" t="s">
        <v>100</v>
      </c>
      <c r="L4490" s="39" t="s">
        <v>60</v>
      </c>
      <c r="M4490" s="39" t="str">
        <f>+VLOOKUP(C4490/1,Map!A:B,2,FALSE)</f>
        <v>Other Revenue - Application/Initiation Fee</v>
      </c>
      <c r="N4490" s="39" t="str">
        <f>+VLOOKUP(L4490/1,Map!E:G,3,FALSE)</f>
        <v>KY-CENTRAL</v>
      </c>
    </row>
    <row r="4491" spans="1:14" hidden="1">
      <c r="A4491" s="39" t="s">
        <v>95</v>
      </c>
      <c r="B4491" s="39" t="s">
        <v>96</v>
      </c>
      <c r="C4491" s="39" t="s">
        <v>76</v>
      </c>
      <c r="D4491" s="43">
        <v>43143</v>
      </c>
      <c r="E4491" s="39" t="s">
        <v>35</v>
      </c>
      <c r="F4491" s="39" t="s">
        <v>44</v>
      </c>
      <c r="G4491" s="39" t="s">
        <v>275</v>
      </c>
      <c r="H4491" s="39" t="s">
        <v>3366</v>
      </c>
      <c r="I4491" s="39" t="s">
        <v>99</v>
      </c>
      <c r="J4491" s="44">
        <v>-28</v>
      </c>
      <c r="K4491" s="39" t="s">
        <v>100</v>
      </c>
      <c r="L4491" s="39" t="s">
        <v>60</v>
      </c>
      <c r="M4491" s="39" t="str">
        <f>+VLOOKUP(C4491/1,Map!A:B,2,FALSE)</f>
        <v>Other Revenue - Application/Initiation Fee</v>
      </c>
      <c r="N4491" s="39" t="str">
        <f>+VLOOKUP(L4491/1,Map!E:G,3,FALSE)</f>
        <v>KY-CENTRAL</v>
      </c>
    </row>
    <row r="4492" spans="1:14" hidden="1">
      <c r="A4492" s="39" t="s">
        <v>95</v>
      </c>
      <c r="B4492" s="39" t="s">
        <v>96</v>
      </c>
      <c r="C4492" s="39" t="s">
        <v>76</v>
      </c>
      <c r="D4492" s="43">
        <v>43143</v>
      </c>
      <c r="E4492" s="39" t="s">
        <v>35</v>
      </c>
      <c r="F4492" s="39" t="s">
        <v>44</v>
      </c>
      <c r="G4492" s="39" t="s">
        <v>275</v>
      </c>
      <c r="H4492" s="39" t="s">
        <v>3366</v>
      </c>
      <c r="I4492" s="39" t="s">
        <v>99</v>
      </c>
      <c r="J4492" s="44">
        <v>-1820</v>
      </c>
      <c r="K4492" s="39" t="s">
        <v>100</v>
      </c>
      <c r="L4492" s="39" t="s">
        <v>60</v>
      </c>
      <c r="M4492" s="39" t="str">
        <f>+VLOOKUP(C4492/1,Map!A:B,2,FALSE)</f>
        <v>Other Revenue - Application/Initiation Fee</v>
      </c>
      <c r="N4492" s="39" t="str">
        <f>+VLOOKUP(L4492/1,Map!E:G,3,FALSE)</f>
        <v>KY-CENTRAL</v>
      </c>
    </row>
    <row r="4493" spans="1:14" hidden="1">
      <c r="A4493" s="39" t="s">
        <v>95</v>
      </c>
      <c r="B4493" s="39" t="s">
        <v>96</v>
      </c>
      <c r="C4493" s="39" t="s">
        <v>76</v>
      </c>
      <c r="D4493" s="43">
        <v>43143</v>
      </c>
      <c r="E4493" s="39" t="s">
        <v>35</v>
      </c>
      <c r="F4493" s="39" t="s">
        <v>44</v>
      </c>
      <c r="G4493" s="39" t="s">
        <v>275</v>
      </c>
      <c r="H4493" s="39" t="s">
        <v>3366</v>
      </c>
      <c r="I4493" s="39" t="s">
        <v>99</v>
      </c>
      <c r="J4493" s="44">
        <v>-28</v>
      </c>
      <c r="K4493" s="39" t="s">
        <v>100</v>
      </c>
      <c r="L4493" s="39" t="s">
        <v>64</v>
      </c>
      <c r="M4493" s="39" t="str">
        <f>+VLOOKUP(C4493/1,Map!A:B,2,FALSE)</f>
        <v>Other Revenue - Application/Initiation Fee</v>
      </c>
      <c r="N4493" s="39" t="str">
        <f>+VLOOKUP(L4493/1,Map!E:G,3,FALSE)</f>
        <v>KY-NORTH</v>
      </c>
    </row>
    <row r="4494" spans="1:14" hidden="1">
      <c r="A4494" s="39" t="s">
        <v>95</v>
      </c>
      <c r="B4494" s="39" t="s">
        <v>96</v>
      </c>
      <c r="C4494" s="39" t="s">
        <v>76</v>
      </c>
      <c r="D4494" s="43">
        <v>43143</v>
      </c>
      <c r="E4494" s="39" t="s">
        <v>35</v>
      </c>
      <c r="F4494" s="39" t="s">
        <v>44</v>
      </c>
      <c r="G4494" s="39" t="s">
        <v>275</v>
      </c>
      <c r="H4494" s="39" t="s">
        <v>1078</v>
      </c>
      <c r="I4494" s="39" t="s">
        <v>244</v>
      </c>
      <c r="J4494" s="44">
        <v>28</v>
      </c>
      <c r="K4494" s="39" t="s">
        <v>100</v>
      </c>
      <c r="L4494" s="39" t="s">
        <v>60</v>
      </c>
      <c r="M4494" s="39" t="str">
        <f>+VLOOKUP(C4494/1,Map!A:B,2,FALSE)</f>
        <v>Other Revenue - Application/Initiation Fee</v>
      </c>
      <c r="N4494" s="39" t="str">
        <f>+VLOOKUP(L4494/1,Map!E:G,3,FALSE)</f>
        <v>KY-CENTRAL</v>
      </c>
    </row>
    <row r="4495" spans="1:14" hidden="1">
      <c r="A4495" s="39" t="s">
        <v>95</v>
      </c>
      <c r="B4495" s="39" t="s">
        <v>96</v>
      </c>
      <c r="C4495" s="39" t="s">
        <v>76</v>
      </c>
      <c r="D4495" s="43">
        <v>43144</v>
      </c>
      <c r="E4495" s="39" t="s">
        <v>35</v>
      </c>
      <c r="F4495" s="39" t="s">
        <v>44</v>
      </c>
      <c r="G4495" s="39" t="s">
        <v>275</v>
      </c>
      <c r="H4495" s="39" t="s">
        <v>3367</v>
      </c>
      <c r="I4495" s="39" t="s">
        <v>99</v>
      </c>
      <c r="J4495" s="44">
        <v>-168</v>
      </c>
      <c r="K4495" s="39" t="s">
        <v>100</v>
      </c>
      <c r="L4495" s="39" t="s">
        <v>64</v>
      </c>
      <c r="M4495" s="39" t="str">
        <f>+VLOOKUP(C4495/1,Map!A:B,2,FALSE)</f>
        <v>Other Revenue - Application/Initiation Fee</v>
      </c>
      <c r="N4495" s="39" t="str">
        <f>+VLOOKUP(L4495/1,Map!E:G,3,FALSE)</f>
        <v>KY-NORTH</v>
      </c>
    </row>
    <row r="4496" spans="1:14" hidden="1">
      <c r="A4496" s="39" t="s">
        <v>95</v>
      </c>
      <c r="B4496" s="39" t="s">
        <v>96</v>
      </c>
      <c r="C4496" s="39" t="s">
        <v>76</v>
      </c>
      <c r="D4496" s="43">
        <v>43144</v>
      </c>
      <c r="E4496" s="39" t="s">
        <v>35</v>
      </c>
      <c r="F4496" s="39" t="s">
        <v>44</v>
      </c>
      <c r="G4496" s="39" t="s">
        <v>275</v>
      </c>
      <c r="H4496" s="39" t="s">
        <v>3367</v>
      </c>
      <c r="I4496" s="39" t="s">
        <v>99</v>
      </c>
      <c r="J4496" s="44">
        <v>-28</v>
      </c>
      <c r="K4496" s="39" t="s">
        <v>100</v>
      </c>
      <c r="L4496" s="39" t="s">
        <v>58</v>
      </c>
      <c r="M4496" s="39" t="str">
        <f>+VLOOKUP(C4496/1,Map!A:B,2,FALSE)</f>
        <v>Other Revenue - Application/Initiation Fee</v>
      </c>
      <c r="N4496" s="39" t="str">
        <f>+VLOOKUP(L4496/1,Map!E:G,3,FALSE)</f>
        <v>KY-CORPORATE</v>
      </c>
    </row>
    <row r="4497" spans="1:14" hidden="1">
      <c r="A4497" s="39" t="s">
        <v>95</v>
      </c>
      <c r="B4497" s="39" t="s">
        <v>96</v>
      </c>
      <c r="C4497" s="39" t="s">
        <v>76</v>
      </c>
      <c r="D4497" s="43">
        <v>43144</v>
      </c>
      <c r="E4497" s="39" t="s">
        <v>35</v>
      </c>
      <c r="F4497" s="39" t="s">
        <v>44</v>
      </c>
      <c r="G4497" s="39" t="s">
        <v>275</v>
      </c>
      <c r="H4497" s="39" t="s">
        <v>3367</v>
      </c>
      <c r="I4497" s="39" t="s">
        <v>99</v>
      </c>
      <c r="J4497" s="44">
        <v>-1320.34</v>
      </c>
      <c r="K4497" s="39" t="s">
        <v>100</v>
      </c>
      <c r="L4497" s="39" t="s">
        <v>60</v>
      </c>
      <c r="M4497" s="39" t="str">
        <f>+VLOOKUP(C4497/1,Map!A:B,2,FALSE)</f>
        <v>Other Revenue - Application/Initiation Fee</v>
      </c>
      <c r="N4497" s="39" t="str">
        <f>+VLOOKUP(L4497/1,Map!E:G,3,FALSE)</f>
        <v>KY-CENTRAL</v>
      </c>
    </row>
    <row r="4498" spans="1:14" hidden="1">
      <c r="A4498" s="39" t="s">
        <v>95</v>
      </c>
      <c r="B4498" s="39" t="s">
        <v>96</v>
      </c>
      <c r="C4498" s="39" t="s">
        <v>76</v>
      </c>
      <c r="D4498" s="43">
        <v>43145</v>
      </c>
      <c r="E4498" s="39" t="s">
        <v>35</v>
      </c>
      <c r="F4498" s="39" t="s">
        <v>44</v>
      </c>
      <c r="G4498" s="39" t="s">
        <v>275</v>
      </c>
      <c r="H4498" s="39" t="s">
        <v>3368</v>
      </c>
      <c r="I4498" s="39" t="s">
        <v>99</v>
      </c>
      <c r="J4498" s="44">
        <v>-168</v>
      </c>
      <c r="K4498" s="39" t="s">
        <v>100</v>
      </c>
      <c r="L4498" s="39" t="s">
        <v>60</v>
      </c>
      <c r="M4498" s="39" t="str">
        <f>+VLOOKUP(C4498/1,Map!A:B,2,FALSE)</f>
        <v>Other Revenue - Application/Initiation Fee</v>
      </c>
      <c r="N4498" s="39" t="str">
        <f>+VLOOKUP(L4498/1,Map!E:G,3,FALSE)</f>
        <v>KY-CENTRAL</v>
      </c>
    </row>
    <row r="4499" spans="1:14" hidden="1">
      <c r="A4499" s="39" t="s">
        <v>95</v>
      </c>
      <c r="B4499" s="39" t="s">
        <v>96</v>
      </c>
      <c r="C4499" s="39" t="s">
        <v>76</v>
      </c>
      <c r="D4499" s="43">
        <v>43145</v>
      </c>
      <c r="E4499" s="39" t="s">
        <v>35</v>
      </c>
      <c r="F4499" s="39" t="s">
        <v>44</v>
      </c>
      <c r="G4499" s="39" t="s">
        <v>275</v>
      </c>
      <c r="H4499" s="39" t="s">
        <v>3369</v>
      </c>
      <c r="I4499" s="39" t="s">
        <v>99</v>
      </c>
      <c r="J4499" s="44">
        <v>-1708</v>
      </c>
      <c r="K4499" s="39" t="s">
        <v>100</v>
      </c>
      <c r="L4499" s="39" t="s">
        <v>60</v>
      </c>
      <c r="M4499" s="39" t="str">
        <f>+VLOOKUP(C4499/1,Map!A:B,2,FALSE)</f>
        <v>Other Revenue - Application/Initiation Fee</v>
      </c>
      <c r="N4499" s="39" t="str">
        <f>+VLOOKUP(L4499/1,Map!E:G,3,FALSE)</f>
        <v>KY-CENTRAL</v>
      </c>
    </row>
    <row r="4500" spans="1:14" hidden="1">
      <c r="A4500" s="39" t="s">
        <v>95</v>
      </c>
      <c r="B4500" s="39" t="s">
        <v>96</v>
      </c>
      <c r="C4500" s="39" t="s">
        <v>76</v>
      </c>
      <c r="D4500" s="43">
        <v>43145</v>
      </c>
      <c r="E4500" s="39" t="s">
        <v>35</v>
      </c>
      <c r="F4500" s="39" t="s">
        <v>44</v>
      </c>
      <c r="G4500" s="39" t="s">
        <v>275</v>
      </c>
      <c r="H4500" s="39" t="s">
        <v>3369</v>
      </c>
      <c r="I4500" s="39" t="s">
        <v>99</v>
      </c>
      <c r="J4500" s="44">
        <v>-28</v>
      </c>
      <c r="K4500" s="39" t="s">
        <v>100</v>
      </c>
      <c r="L4500" s="39" t="s">
        <v>60</v>
      </c>
      <c r="M4500" s="39" t="str">
        <f>+VLOOKUP(C4500/1,Map!A:B,2,FALSE)</f>
        <v>Other Revenue - Application/Initiation Fee</v>
      </c>
      <c r="N4500" s="39" t="str">
        <f>+VLOOKUP(L4500/1,Map!E:G,3,FALSE)</f>
        <v>KY-CENTRAL</v>
      </c>
    </row>
    <row r="4501" spans="1:14" hidden="1">
      <c r="A4501" s="39" t="s">
        <v>95</v>
      </c>
      <c r="B4501" s="39" t="s">
        <v>96</v>
      </c>
      <c r="C4501" s="39" t="s">
        <v>76</v>
      </c>
      <c r="D4501" s="43">
        <v>43145</v>
      </c>
      <c r="E4501" s="39" t="s">
        <v>35</v>
      </c>
      <c r="F4501" s="39" t="s">
        <v>44</v>
      </c>
      <c r="G4501" s="39" t="s">
        <v>275</v>
      </c>
      <c r="H4501" s="39" t="s">
        <v>3369</v>
      </c>
      <c r="I4501" s="39" t="s">
        <v>99</v>
      </c>
      <c r="J4501" s="44">
        <v>-28</v>
      </c>
      <c r="K4501" s="39" t="s">
        <v>100</v>
      </c>
      <c r="L4501" s="39" t="s">
        <v>60</v>
      </c>
      <c r="M4501" s="39" t="str">
        <f>+VLOOKUP(C4501/1,Map!A:B,2,FALSE)</f>
        <v>Other Revenue - Application/Initiation Fee</v>
      </c>
      <c r="N4501" s="39" t="str">
        <f>+VLOOKUP(L4501/1,Map!E:G,3,FALSE)</f>
        <v>KY-CENTRAL</v>
      </c>
    </row>
    <row r="4502" spans="1:14" hidden="1">
      <c r="A4502" s="39" t="s">
        <v>95</v>
      </c>
      <c r="B4502" s="39" t="s">
        <v>96</v>
      </c>
      <c r="C4502" s="39" t="s">
        <v>76</v>
      </c>
      <c r="D4502" s="43">
        <v>43145</v>
      </c>
      <c r="E4502" s="39" t="s">
        <v>35</v>
      </c>
      <c r="F4502" s="39" t="s">
        <v>44</v>
      </c>
      <c r="G4502" s="39" t="s">
        <v>275</v>
      </c>
      <c r="H4502" s="39" t="s">
        <v>3369</v>
      </c>
      <c r="I4502" s="39" t="s">
        <v>99</v>
      </c>
      <c r="J4502" s="44">
        <v>-112</v>
      </c>
      <c r="K4502" s="39" t="s">
        <v>100</v>
      </c>
      <c r="L4502" s="39" t="s">
        <v>64</v>
      </c>
      <c r="M4502" s="39" t="str">
        <f>+VLOOKUP(C4502/1,Map!A:B,2,FALSE)</f>
        <v>Other Revenue - Application/Initiation Fee</v>
      </c>
      <c r="N4502" s="39" t="str">
        <f>+VLOOKUP(L4502/1,Map!E:G,3,FALSE)</f>
        <v>KY-NORTH</v>
      </c>
    </row>
    <row r="4503" spans="1:14" hidden="1">
      <c r="A4503" s="39" t="s">
        <v>95</v>
      </c>
      <c r="B4503" s="39" t="s">
        <v>96</v>
      </c>
      <c r="C4503" s="39" t="s">
        <v>76</v>
      </c>
      <c r="D4503" s="43">
        <v>43145</v>
      </c>
      <c r="E4503" s="39" t="s">
        <v>35</v>
      </c>
      <c r="F4503" s="39" t="s">
        <v>44</v>
      </c>
      <c r="G4503" s="39" t="s">
        <v>275</v>
      </c>
      <c r="H4503" s="39" t="s">
        <v>3369</v>
      </c>
      <c r="I4503" s="39" t="s">
        <v>99</v>
      </c>
      <c r="J4503" s="44">
        <v>-28</v>
      </c>
      <c r="K4503" s="39" t="s">
        <v>100</v>
      </c>
      <c r="L4503" s="39" t="s">
        <v>58</v>
      </c>
      <c r="M4503" s="39" t="str">
        <f>+VLOOKUP(C4503/1,Map!A:B,2,FALSE)</f>
        <v>Other Revenue - Application/Initiation Fee</v>
      </c>
      <c r="N4503" s="39" t="str">
        <f>+VLOOKUP(L4503/1,Map!E:G,3,FALSE)</f>
        <v>KY-CORPORATE</v>
      </c>
    </row>
    <row r="4504" spans="1:14" hidden="1">
      <c r="A4504" s="39" t="s">
        <v>95</v>
      </c>
      <c r="B4504" s="39" t="s">
        <v>96</v>
      </c>
      <c r="C4504" s="39" t="s">
        <v>76</v>
      </c>
      <c r="D4504" s="43">
        <v>43145</v>
      </c>
      <c r="E4504" s="39" t="s">
        <v>35</v>
      </c>
      <c r="F4504" s="39" t="s">
        <v>44</v>
      </c>
      <c r="G4504" s="39" t="s">
        <v>275</v>
      </c>
      <c r="H4504" s="39" t="s">
        <v>1088</v>
      </c>
      <c r="I4504" s="39" t="s">
        <v>244</v>
      </c>
      <c r="J4504" s="44">
        <v>56</v>
      </c>
      <c r="K4504" s="39" t="s">
        <v>100</v>
      </c>
      <c r="L4504" s="39" t="s">
        <v>60</v>
      </c>
      <c r="M4504" s="39" t="str">
        <f>+VLOOKUP(C4504/1,Map!A:B,2,FALSE)</f>
        <v>Other Revenue - Application/Initiation Fee</v>
      </c>
      <c r="N4504" s="39" t="str">
        <f>+VLOOKUP(L4504/1,Map!E:G,3,FALSE)</f>
        <v>KY-CENTRAL</v>
      </c>
    </row>
    <row r="4505" spans="1:14" hidden="1">
      <c r="A4505" s="39" t="s">
        <v>95</v>
      </c>
      <c r="B4505" s="39" t="s">
        <v>96</v>
      </c>
      <c r="C4505" s="39" t="s">
        <v>76</v>
      </c>
      <c r="D4505" s="43">
        <v>43146</v>
      </c>
      <c r="E4505" s="39" t="s">
        <v>35</v>
      </c>
      <c r="F4505" s="39" t="s">
        <v>44</v>
      </c>
      <c r="G4505" s="39" t="s">
        <v>275</v>
      </c>
      <c r="H4505" s="39" t="s">
        <v>3370</v>
      </c>
      <c r="I4505" s="39" t="s">
        <v>99</v>
      </c>
      <c r="J4505" s="44">
        <v>-1736</v>
      </c>
      <c r="K4505" s="39" t="s">
        <v>100</v>
      </c>
      <c r="L4505" s="39" t="s">
        <v>60</v>
      </c>
      <c r="M4505" s="39" t="str">
        <f>+VLOOKUP(C4505/1,Map!A:B,2,FALSE)</f>
        <v>Other Revenue - Application/Initiation Fee</v>
      </c>
      <c r="N4505" s="39" t="str">
        <f>+VLOOKUP(L4505/1,Map!E:G,3,FALSE)</f>
        <v>KY-CENTRAL</v>
      </c>
    </row>
    <row r="4506" spans="1:14" hidden="1">
      <c r="A4506" s="39" t="s">
        <v>95</v>
      </c>
      <c r="B4506" s="39" t="s">
        <v>96</v>
      </c>
      <c r="C4506" s="39" t="s">
        <v>76</v>
      </c>
      <c r="D4506" s="43">
        <v>43146</v>
      </c>
      <c r="E4506" s="39" t="s">
        <v>35</v>
      </c>
      <c r="F4506" s="39" t="s">
        <v>44</v>
      </c>
      <c r="G4506" s="39" t="s">
        <v>275</v>
      </c>
      <c r="H4506" s="39" t="s">
        <v>3370</v>
      </c>
      <c r="I4506" s="39" t="s">
        <v>99</v>
      </c>
      <c r="J4506" s="44">
        <v>-56</v>
      </c>
      <c r="K4506" s="39" t="s">
        <v>100</v>
      </c>
      <c r="L4506" s="39" t="s">
        <v>60</v>
      </c>
      <c r="M4506" s="39" t="str">
        <f>+VLOOKUP(C4506/1,Map!A:B,2,FALSE)</f>
        <v>Other Revenue - Application/Initiation Fee</v>
      </c>
      <c r="N4506" s="39" t="str">
        <f>+VLOOKUP(L4506/1,Map!E:G,3,FALSE)</f>
        <v>KY-CENTRAL</v>
      </c>
    </row>
    <row r="4507" spans="1:14" hidden="1">
      <c r="A4507" s="39" t="s">
        <v>95</v>
      </c>
      <c r="B4507" s="39" t="s">
        <v>96</v>
      </c>
      <c r="C4507" s="39" t="s">
        <v>76</v>
      </c>
      <c r="D4507" s="43">
        <v>43146</v>
      </c>
      <c r="E4507" s="39" t="s">
        <v>35</v>
      </c>
      <c r="F4507" s="39" t="s">
        <v>44</v>
      </c>
      <c r="G4507" s="39" t="s">
        <v>275</v>
      </c>
      <c r="H4507" s="39" t="s">
        <v>3371</v>
      </c>
      <c r="I4507" s="39" t="s">
        <v>244</v>
      </c>
      <c r="J4507" s="44">
        <v>28</v>
      </c>
      <c r="K4507" s="39" t="s">
        <v>100</v>
      </c>
      <c r="L4507" s="39" t="s">
        <v>58</v>
      </c>
      <c r="M4507" s="39" t="str">
        <f>+VLOOKUP(C4507/1,Map!A:B,2,FALSE)</f>
        <v>Other Revenue - Application/Initiation Fee</v>
      </c>
      <c r="N4507" s="39" t="str">
        <f>+VLOOKUP(L4507/1,Map!E:G,3,FALSE)</f>
        <v>KY-CORPORATE</v>
      </c>
    </row>
    <row r="4508" spans="1:14" hidden="1">
      <c r="A4508" s="39" t="s">
        <v>95</v>
      </c>
      <c r="B4508" s="39" t="s">
        <v>96</v>
      </c>
      <c r="C4508" s="39" t="s">
        <v>76</v>
      </c>
      <c r="D4508" s="43">
        <v>43147</v>
      </c>
      <c r="E4508" s="39" t="s">
        <v>35</v>
      </c>
      <c r="F4508" s="39" t="s">
        <v>44</v>
      </c>
      <c r="G4508" s="39" t="s">
        <v>275</v>
      </c>
      <c r="H4508" s="39" t="s">
        <v>3372</v>
      </c>
      <c r="I4508" s="39" t="s">
        <v>244</v>
      </c>
      <c r="J4508" s="44">
        <v>28</v>
      </c>
      <c r="K4508" s="39" t="s">
        <v>100</v>
      </c>
      <c r="L4508" s="39" t="s">
        <v>60</v>
      </c>
      <c r="M4508" s="39" t="str">
        <f>+VLOOKUP(C4508/1,Map!A:B,2,FALSE)</f>
        <v>Other Revenue - Application/Initiation Fee</v>
      </c>
      <c r="N4508" s="39" t="str">
        <f>+VLOOKUP(L4508/1,Map!E:G,3,FALSE)</f>
        <v>KY-CENTRAL</v>
      </c>
    </row>
    <row r="4509" spans="1:14" hidden="1">
      <c r="A4509" s="39" t="s">
        <v>95</v>
      </c>
      <c r="B4509" s="39" t="s">
        <v>96</v>
      </c>
      <c r="C4509" s="39" t="s">
        <v>76</v>
      </c>
      <c r="D4509" s="43">
        <v>43147</v>
      </c>
      <c r="E4509" s="39" t="s">
        <v>35</v>
      </c>
      <c r="F4509" s="39" t="s">
        <v>44</v>
      </c>
      <c r="G4509" s="39" t="s">
        <v>275</v>
      </c>
      <c r="H4509" s="39" t="s">
        <v>3373</v>
      </c>
      <c r="I4509" s="39" t="s">
        <v>99</v>
      </c>
      <c r="J4509" s="44">
        <v>-2912</v>
      </c>
      <c r="K4509" s="39" t="s">
        <v>100</v>
      </c>
      <c r="L4509" s="39" t="s">
        <v>60</v>
      </c>
      <c r="M4509" s="39" t="str">
        <f>+VLOOKUP(C4509/1,Map!A:B,2,FALSE)</f>
        <v>Other Revenue - Application/Initiation Fee</v>
      </c>
      <c r="N4509" s="39" t="str">
        <f>+VLOOKUP(L4509/1,Map!E:G,3,FALSE)</f>
        <v>KY-CENTRAL</v>
      </c>
    </row>
    <row r="4510" spans="1:14" hidden="1">
      <c r="A4510" s="39" t="s">
        <v>95</v>
      </c>
      <c r="B4510" s="39" t="s">
        <v>96</v>
      </c>
      <c r="C4510" s="39" t="s">
        <v>76</v>
      </c>
      <c r="D4510" s="43">
        <v>43147</v>
      </c>
      <c r="E4510" s="39" t="s">
        <v>35</v>
      </c>
      <c r="F4510" s="39" t="s">
        <v>44</v>
      </c>
      <c r="G4510" s="39" t="s">
        <v>275</v>
      </c>
      <c r="H4510" s="39" t="s">
        <v>3373</v>
      </c>
      <c r="I4510" s="39" t="s">
        <v>99</v>
      </c>
      <c r="J4510" s="44">
        <v>-112</v>
      </c>
      <c r="K4510" s="39" t="s">
        <v>100</v>
      </c>
      <c r="L4510" s="39" t="s">
        <v>58</v>
      </c>
      <c r="M4510" s="39" t="str">
        <f>+VLOOKUP(C4510/1,Map!A:B,2,FALSE)</f>
        <v>Other Revenue - Application/Initiation Fee</v>
      </c>
      <c r="N4510" s="39" t="str">
        <f>+VLOOKUP(L4510/1,Map!E:G,3,FALSE)</f>
        <v>KY-CORPORATE</v>
      </c>
    </row>
    <row r="4511" spans="1:14" hidden="1">
      <c r="A4511" s="39" t="s">
        <v>95</v>
      </c>
      <c r="B4511" s="39" t="s">
        <v>96</v>
      </c>
      <c r="C4511" s="39" t="s">
        <v>76</v>
      </c>
      <c r="D4511" s="43">
        <v>43147</v>
      </c>
      <c r="E4511" s="39" t="s">
        <v>35</v>
      </c>
      <c r="F4511" s="39" t="s">
        <v>44</v>
      </c>
      <c r="G4511" s="39" t="s">
        <v>275</v>
      </c>
      <c r="H4511" s="39" t="s">
        <v>3373</v>
      </c>
      <c r="I4511" s="39" t="s">
        <v>99</v>
      </c>
      <c r="J4511" s="44">
        <v>-28</v>
      </c>
      <c r="K4511" s="39" t="s">
        <v>100</v>
      </c>
      <c r="L4511" s="39" t="s">
        <v>60</v>
      </c>
      <c r="M4511" s="39" t="str">
        <f>+VLOOKUP(C4511/1,Map!A:B,2,FALSE)</f>
        <v>Other Revenue - Application/Initiation Fee</v>
      </c>
      <c r="N4511" s="39" t="str">
        <f>+VLOOKUP(L4511/1,Map!E:G,3,FALSE)</f>
        <v>KY-CENTRAL</v>
      </c>
    </row>
    <row r="4512" spans="1:14" hidden="1">
      <c r="A4512" s="39" t="s">
        <v>95</v>
      </c>
      <c r="B4512" s="39" t="s">
        <v>96</v>
      </c>
      <c r="C4512" s="39" t="s">
        <v>76</v>
      </c>
      <c r="D4512" s="43">
        <v>43147</v>
      </c>
      <c r="E4512" s="39" t="s">
        <v>35</v>
      </c>
      <c r="F4512" s="39" t="s">
        <v>44</v>
      </c>
      <c r="G4512" s="39" t="s">
        <v>275</v>
      </c>
      <c r="H4512" s="39" t="s">
        <v>3373</v>
      </c>
      <c r="I4512" s="39" t="s">
        <v>99</v>
      </c>
      <c r="J4512" s="44">
        <v>-28</v>
      </c>
      <c r="K4512" s="39" t="s">
        <v>100</v>
      </c>
      <c r="L4512" s="39" t="s">
        <v>64</v>
      </c>
      <c r="M4512" s="39" t="str">
        <f>+VLOOKUP(C4512/1,Map!A:B,2,FALSE)</f>
        <v>Other Revenue - Application/Initiation Fee</v>
      </c>
      <c r="N4512" s="39" t="str">
        <f>+VLOOKUP(L4512/1,Map!E:G,3,FALSE)</f>
        <v>KY-NORTH</v>
      </c>
    </row>
    <row r="4513" spans="1:14" hidden="1">
      <c r="A4513" s="39" t="s">
        <v>95</v>
      </c>
      <c r="B4513" s="39" t="s">
        <v>96</v>
      </c>
      <c r="C4513" s="39" t="s">
        <v>76</v>
      </c>
      <c r="D4513" s="43">
        <v>43148</v>
      </c>
      <c r="E4513" s="39" t="s">
        <v>35</v>
      </c>
      <c r="F4513" s="39" t="s">
        <v>44</v>
      </c>
      <c r="G4513" s="39" t="s">
        <v>275</v>
      </c>
      <c r="H4513" s="39" t="s">
        <v>3374</v>
      </c>
      <c r="I4513" s="39" t="s">
        <v>99</v>
      </c>
      <c r="J4513" s="44">
        <v>-56</v>
      </c>
      <c r="K4513" s="39" t="s">
        <v>100</v>
      </c>
      <c r="L4513" s="39" t="s">
        <v>60</v>
      </c>
      <c r="M4513" s="39" t="str">
        <f>+VLOOKUP(C4513/1,Map!A:B,2,FALSE)</f>
        <v>Other Revenue - Application/Initiation Fee</v>
      </c>
      <c r="N4513" s="39" t="str">
        <f>+VLOOKUP(L4513/1,Map!E:G,3,FALSE)</f>
        <v>KY-CENTRAL</v>
      </c>
    </row>
    <row r="4514" spans="1:14" hidden="1">
      <c r="A4514" s="39" t="s">
        <v>95</v>
      </c>
      <c r="B4514" s="39" t="s">
        <v>96</v>
      </c>
      <c r="C4514" s="39" t="s">
        <v>76</v>
      </c>
      <c r="D4514" s="43">
        <v>43148</v>
      </c>
      <c r="E4514" s="39" t="s">
        <v>35</v>
      </c>
      <c r="F4514" s="39" t="s">
        <v>44</v>
      </c>
      <c r="G4514" s="39" t="s">
        <v>275</v>
      </c>
      <c r="H4514" s="39" t="s">
        <v>3375</v>
      </c>
      <c r="I4514" s="39" t="s">
        <v>99</v>
      </c>
      <c r="J4514" s="44">
        <v>-56</v>
      </c>
      <c r="K4514" s="39" t="s">
        <v>100</v>
      </c>
      <c r="L4514" s="39" t="s">
        <v>60</v>
      </c>
      <c r="M4514" s="39" t="str">
        <f>+VLOOKUP(C4514/1,Map!A:B,2,FALSE)</f>
        <v>Other Revenue - Application/Initiation Fee</v>
      </c>
      <c r="N4514" s="39" t="str">
        <f>+VLOOKUP(L4514/1,Map!E:G,3,FALSE)</f>
        <v>KY-CENTRAL</v>
      </c>
    </row>
    <row r="4515" spans="1:14" hidden="1">
      <c r="A4515" s="39" t="s">
        <v>95</v>
      </c>
      <c r="B4515" s="39" t="s">
        <v>96</v>
      </c>
      <c r="C4515" s="39" t="s">
        <v>76</v>
      </c>
      <c r="D4515" s="43">
        <v>43149</v>
      </c>
      <c r="E4515" s="39" t="s">
        <v>35</v>
      </c>
      <c r="F4515" s="39" t="s">
        <v>44</v>
      </c>
      <c r="G4515" s="39" t="s">
        <v>275</v>
      </c>
      <c r="H4515" s="39" t="s">
        <v>3376</v>
      </c>
      <c r="I4515" s="39" t="s">
        <v>99</v>
      </c>
      <c r="J4515" s="44">
        <v>-28</v>
      </c>
      <c r="K4515" s="39" t="s">
        <v>100</v>
      </c>
      <c r="L4515" s="39" t="s">
        <v>60</v>
      </c>
      <c r="M4515" s="39" t="str">
        <f>+VLOOKUP(C4515/1,Map!A:B,2,FALSE)</f>
        <v>Other Revenue - Application/Initiation Fee</v>
      </c>
      <c r="N4515" s="39" t="str">
        <f>+VLOOKUP(L4515/1,Map!E:G,3,FALSE)</f>
        <v>KY-CENTRAL</v>
      </c>
    </row>
    <row r="4516" spans="1:14" hidden="1">
      <c r="A4516" s="39" t="s">
        <v>95</v>
      </c>
      <c r="B4516" s="39" t="s">
        <v>96</v>
      </c>
      <c r="C4516" s="39" t="s">
        <v>76</v>
      </c>
      <c r="D4516" s="43">
        <v>43138</v>
      </c>
      <c r="E4516" s="39" t="s">
        <v>35</v>
      </c>
      <c r="F4516" s="39" t="s">
        <v>44</v>
      </c>
      <c r="G4516" s="39" t="s">
        <v>275</v>
      </c>
      <c r="H4516" s="39" t="s">
        <v>3377</v>
      </c>
      <c r="I4516" s="39" t="s">
        <v>244</v>
      </c>
      <c r="J4516" s="44">
        <v>28</v>
      </c>
      <c r="K4516" s="39" t="s">
        <v>100</v>
      </c>
      <c r="L4516" s="39" t="s">
        <v>60</v>
      </c>
      <c r="M4516" s="39" t="str">
        <f>+VLOOKUP(C4516/1,Map!A:B,2,FALSE)</f>
        <v>Other Revenue - Application/Initiation Fee</v>
      </c>
      <c r="N4516" s="39" t="str">
        <f>+VLOOKUP(L4516/1,Map!E:G,3,FALSE)</f>
        <v>KY-CENTRAL</v>
      </c>
    </row>
    <row r="4517" spans="1:14" hidden="1">
      <c r="A4517" s="39" t="s">
        <v>95</v>
      </c>
      <c r="B4517" s="39" t="s">
        <v>96</v>
      </c>
      <c r="C4517" s="39" t="s">
        <v>76</v>
      </c>
      <c r="D4517" s="43">
        <v>43150</v>
      </c>
      <c r="E4517" s="39" t="s">
        <v>35</v>
      </c>
      <c r="F4517" s="39" t="s">
        <v>44</v>
      </c>
      <c r="G4517" s="39" t="s">
        <v>275</v>
      </c>
      <c r="H4517" s="39" t="s">
        <v>3378</v>
      </c>
      <c r="I4517" s="39" t="s">
        <v>99</v>
      </c>
      <c r="J4517" s="44">
        <v>-28</v>
      </c>
      <c r="K4517" s="39" t="s">
        <v>100</v>
      </c>
      <c r="L4517" s="39" t="s">
        <v>58</v>
      </c>
      <c r="M4517" s="39" t="str">
        <f>+VLOOKUP(C4517/1,Map!A:B,2,FALSE)</f>
        <v>Other Revenue - Application/Initiation Fee</v>
      </c>
      <c r="N4517" s="39" t="str">
        <f>+VLOOKUP(L4517/1,Map!E:G,3,FALSE)</f>
        <v>KY-CORPORATE</v>
      </c>
    </row>
    <row r="4518" spans="1:14" hidden="1">
      <c r="A4518" s="39" t="s">
        <v>95</v>
      </c>
      <c r="B4518" s="39" t="s">
        <v>96</v>
      </c>
      <c r="C4518" s="39" t="s">
        <v>76</v>
      </c>
      <c r="D4518" s="43">
        <v>43150</v>
      </c>
      <c r="E4518" s="39" t="s">
        <v>35</v>
      </c>
      <c r="F4518" s="39" t="s">
        <v>44</v>
      </c>
      <c r="G4518" s="39" t="s">
        <v>275</v>
      </c>
      <c r="H4518" s="39" t="s">
        <v>3378</v>
      </c>
      <c r="I4518" s="39" t="s">
        <v>99</v>
      </c>
      <c r="J4518" s="44">
        <v>-1092</v>
      </c>
      <c r="K4518" s="39" t="s">
        <v>100</v>
      </c>
      <c r="L4518" s="39" t="s">
        <v>60</v>
      </c>
      <c r="M4518" s="39" t="str">
        <f>+VLOOKUP(C4518/1,Map!A:B,2,FALSE)</f>
        <v>Other Revenue - Application/Initiation Fee</v>
      </c>
      <c r="N4518" s="39" t="str">
        <f>+VLOOKUP(L4518/1,Map!E:G,3,FALSE)</f>
        <v>KY-CENTRAL</v>
      </c>
    </row>
    <row r="4519" spans="1:14" hidden="1">
      <c r="A4519" s="39" t="s">
        <v>95</v>
      </c>
      <c r="B4519" s="39" t="s">
        <v>96</v>
      </c>
      <c r="C4519" s="39" t="s">
        <v>76</v>
      </c>
      <c r="D4519" s="43">
        <v>43150</v>
      </c>
      <c r="E4519" s="39" t="s">
        <v>35</v>
      </c>
      <c r="F4519" s="39" t="s">
        <v>44</v>
      </c>
      <c r="G4519" s="39" t="s">
        <v>275</v>
      </c>
      <c r="H4519" s="39" t="s">
        <v>3378</v>
      </c>
      <c r="I4519" s="39" t="s">
        <v>99</v>
      </c>
      <c r="J4519" s="44">
        <v>-28</v>
      </c>
      <c r="K4519" s="39" t="s">
        <v>100</v>
      </c>
      <c r="L4519" s="39" t="s">
        <v>64</v>
      </c>
      <c r="M4519" s="39" t="str">
        <f>+VLOOKUP(C4519/1,Map!A:B,2,FALSE)</f>
        <v>Other Revenue - Application/Initiation Fee</v>
      </c>
      <c r="N4519" s="39" t="str">
        <f>+VLOOKUP(L4519/1,Map!E:G,3,FALSE)</f>
        <v>KY-NORTH</v>
      </c>
    </row>
    <row r="4520" spans="1:14" hidden="1">
      <c r="A4520" s="39" t="s">
        <v>95</v>
      </c>
      <c r="B4520" s="39" t="s">
        <v>96</v>
      </c>
      <c r="C4520" s="39" t="s">
        <v>76</v>
      </c>
      <c r="D4520" s="43">
        <v>43151</v>
      </c>
      <c r="E4520" s="39" t="s">
        <v>35</v>
      </c>
      <c r="F4520" s="39" t="s">
        <v>44</v>
      </c>
      <c r="G4520" s="39" t="s">
        <v>275</v>
      </c>
      <c r="H4520" s="39" t="s">
        <v>3379</v>
      </c>
      <c r="I4520" s="39" t="s">
        <v>99</v>
      </c>
      <c r="J4520" s="44">
        <v>-84</v>
      </c>
      <c r="K4520" s="39" t="s">
        <v>100</v>
      </c>
      <c r="L4520" s="39" t="s">
        <v>60</v>
      </c>
      <c r="M4520" s="39" t="str">
        <f>+VLOOKUP(C4520/1,Map!A:B,2,FALSE)</f>
        <v>Other Revenue - Application/Initiation Fee</v>
      </c>
      <c r="N4520" s="39" t="str">
        <f>+VLOOKUP(L4520/1,Map!E:G,3,FALSE)</f>
        <v>KY-CENTRAL</v>
      </c>
    </row>
    <row r="4521" spans="1:14" hidden="1">
      <c r="A4521" s="39" t="s">
        <v>95</v>
      </c>
      <c r="B4521" s="39" t="s">
        <v>96</v>
      </c>
      <c r="C4521" s="39" t="s">
        <v>76</v>
      </c>
      <c r="D4521" s="43">
        <v>43151</v>
      </c>
      <c r="E4521" s="39" t="s">
        <v>35</v>
      </c>
      <c r="F4521" s="39" t="s">
        <v>44</v>
      </c>
      <c r="G4521" s="39" t="s">
        <v>275</v>
      </c>
      <c r="H4521" s="39" t="s">
        <v>3379</v>
      </c>
      <c r="I4521" s="39" t="s">
        <v>99</v>
      </c>
      <c r="J4521" s="44">
        <v>-1204</v>
      </c>
      <c r="K4521" s="39" t="s">
        <v>100</v>
      </c>
      <c r="L4521" s="39" t="s">
        <v>60</v>
      </c>
      <c r="M4521" s="39" t="str">
        <f>+VLOOKUP(C4521/1,Map!A:B,2,FALSE)</f>
        <v>Other Revenue - Application/Initiation Fee</v>
      </c>
      <c r="N4521" s="39" t="str">
        <f>+VLOOKUP(L4521/1,Map!E:G,3,FALSE)</f>
        <v>KY-CENTRAL</v>
      </c>
    </row>
    <row r="4522" spans="1:14" hidden="1">
      <c r="A4522" s="39" t="s">
        <v>95</v>
      </c>
      <c r="B4522" s="39" t="s">
        <v>96</v>
      </c>
      <c r="C4522" s="39" t="s">
        <v>76</v>
      </c>
      <c r="D4522" s="43">
        <v>43152</v>
      </c>
      <c r="E4522" s="39" t="s">
        <v>35</v>
      </c>
      <c r="F4522" s="39" t="s">
        <v>44</v>
      </c>
      <c r="G4522" s="39" t="s">
        <v>275</v>
      </c>
      <c r="H4522" s="39" t="s">
        <v>3380</v>
      </c>
      <c r="I4522" s="39" t="s">
        <v>99</v>
      </c>
      <c r="J4522" s="44">
        <v>-140</v>
      </c>
      <c r="K4522" s="39" t="s">
        <v>100</v>
      </c>
      <c r="L4522" s="39" t="s">
        <v>60</v>
      </c>
      <c r="M4522" s="39" t="str">
        <f>+VLOOKUP(C4522/1,Map!A:B,2,FALSE)</f>
        <v>Other Revenue - Application/Initiation Fee</v>
      </c>
      <c r="N4522" s="39" t="str">
        <f>+VLOOKUP(L4522/1,Map!E:G,3,FALSE)</f>
        <v>KY-CENTRAL</v>
      </c>
    </row>
    <row r="4523" spans="1:14" hidden="1">
      <c r="A4523" s="39" t="s">
        <v>95</v>
      </c>
      <c r="B4523" s="39" t="s">
        <v>96</v>
      </c>
      <c r="C4523" s="39" t="s">
        <v>76</v>
      </c>
      <c r="D4523" s="43">
        <v>43152</v>
      </c>
      <c r="E4523" s="39" t="s">
        <v>35</v>
      </c>
      <c r="F4523" s="39" t="s">
        <v>44</v>
      </c>
      <c r="G4523" s="39" t="s">
        <v>275</v>
      </c>
      <c r="H4523" s="39" t="s">
        <v>3381</v>
      </c>
      <c r="I4523" s="39" t="s">
        <v>99</v>
      </c>
      <c r="J4523" s="44">
        <v>-1509</v>
      </c>
      <c r="K4523" s="39" t="s">
        <v>100</v>
      </c>
      <c r="L4523" s="39" t="s">
        <v>60</v>
      </c>
      <c r="M4523" s="39" t="str">
        <f>+VLOOKUP(C4523/1,Map!A:B,2,FALSE)</f>
        <v>Other Revenue - Application/Initiation Fee</v>
      </c>
      <c r="N4523" s="39" t="str">
        <f>+VLOOKUP(L4523/1,Map!E:G,3,FALSE)</f>
        <v>KY-CENTRAL</v>
      </c>
    </row>
    <row r="4524" spans="1:14" hidden="1">
      <c r="A4524" s="39" t="s">
        <v>95</v>
      </c>
      <c r="B4524" s="39" t="s">
        <v>96</v>
      </c>
      <c r="C4524" s="39" t="s">
        <v>76</v>
      </c>
      <c r="D4524" s="43">
        <v>43152</v>
      </c>
      <c r="E4524" s="39" t="s">
        <v>35</v>
      </c>
      <c r="F4524" s="39" t="s">
        <v>44</v>
      </c>
      <c r="G4524" s="39" t="s">
        <v>275</v>
      </c>
      <c r="H4524" s="39" t="s">
        <v>3381</v>
      </c>
      <c r="I4524" s="39" t="s">
        <v>99</v>
      </c>
      <c r="J4524" s="44">
        <v>-28</v>
      </c>
      <c r="K4524" s="39" t="s">
        <v>100</v>
      </c>
      <c r="L4524" s="39" t="s">
        <v>58</v>
      </c>
      <c r="M4524" s="39" t="str">
        <f>+VLOOKUP(C4524/1,Map!A:B,2,FALSE)</f>
        <v>Other Revenue - Application/Initiation Fee</v>
      </c>
      <c r="N4524" s="39" t="str">
        <f>+VLOOKUP(L4524/1,Map!E:G,3,FALSE)</f>
        <v>KY-CORPORATE</v>
      </c>
    </row>
    <row r="4525" spans="1:14" hidden="1">
      <c r="A4525" s="39" t="s">
        <v>95</v>
      </c>
      <c r="B4525" s="39" t="s">
        <v>96</v>
      </c>
      <c r="C4525" s="39" t="s">
        <v>76</v>
      </c>
      <c r="D4525" s="43">
        <v>43152</v>
      </c>
      <c r="E4525" s="39" t="s">
        <v>35</v>
      </c>
      <c r="F4525" s="39" t="s">
        <v>44</v>
      </c>
      <c r="G4525" s="39" t="s">
        <v>275</v>
      </c>
      <c r="H4525" s="39" t="s">
        <v>3381</v>
      </c>
      <c r="I4525" s="39" t="s">
        <v>99</v>
      </c>
      <c r="J4525" s="44">
        <v>-102.99</v>
      </c>
      <c r="K4525" s="39" t="s">
        <v>100</v>
      </c>
      <c r="L4525" s="39" t="s">
        <v>68</v>
      </c>
      <c r="M4525" s="39" t="str">
        <f>+VLOOKUP(C4525/1,Map!A:B,2,FALSE)</f>
        <v>Other Revenue - Application/Initiation Fee</v>
      </c>
      <c r="N4525" s="39" t="str">
        <f>+VLOOKUP(L4525/1,Map!E:G,3,FALSE)</f>
        <v>KY - RIDGEWOOD WW</v>
      </c>
    </row>
    <row r="4526" spans="1:14" hidden="1">
      <c r="A4526" s="39" t="s">
        <v>95</v>
      </c>
      <c r="B4526" s="39" t="s">
        <v>96</v>
      </c>
      <c r="C4526" s="39" t="s">
        <v>76</v>
      </c>
      <c r="D4526" s="43">
        <v>43152</v>
      </c>
      <c r="E4526" s="39" t="s">
        <v>35</v>
      </c>
      <c r="F4526" s="39" t="s">
        <v>44</v>
      </c>
      <c r="G4526" s="39" t="s">
        <v>275</v>
      </c>
      <c r="H4526" s="39" t="s">
        <v>3381</v>
      </c>
      <c r="I4526" s="39" t="s">
        <v>99</v>
      </c>
      <c r="J4526" s="44">
        <v>-56</v>
      </c>
      <c r="K4526" s="39" t="s">
        <v>100</v>
      </c>
      <c r="L4526" s="39" t="s">
        <v>64</v>
      </c>
      <c r="M4526" s="39" t="str">
        <f>+VLOOKUP(C4526/1,Map!A:B,2,FALSE)</f>
        <v>Other Revenue - Application/Initiation Fee</v>
      </c>
      <c r="N4526" s="39" t="str">
        <f>+VLOOKUP(L4526/1,Map!E:G,3,FALSE)</f>
        <v>KY-NORTH</v>
      </c>
    </row>
    <row r="4527" spans="1:14" hidden="1">
      <c r="A4527" s="39" t="s">
        <v>95</v>
      </c>
      <c r="B4527" s="39" t="s">
        <v>96</v>
      </c>
      <c r="C4527" s="39" t="s">
        <v>76</v>
      </c>
      <c r="D4527" s="43">
        <v>43151</v>
      </c>
      <c r="E4527" s="39" t="s">
        <v>35</v>
      </c>
      <c r="F4527" s="39" t="s">
        <v>44</v>
      </c>
      <c r="G4527" s="39" t="s">
        <v>275</v>
      </c>
      <c r="H4527" s="39" t="s">
        <v>3382</v>
      </c>
      <c r="I4527" s="39" t="s">
        <v>244</v>
      </c>
      <c r="J4527" s="44">
        <v>56</v>
      </c>
      <c r="K4527" s="39" t="s">
        <v>100</v>
      </c>
      <c r="L4527" s="39" t="s">
        <v>60</v>
      </c>
      <c r="M4527" s="39" t="str">
        <f>+VLOOKUP(C4527/1,Map!A:B,2,FALSE)</f>
        <v>Other Revenue - Application/Initiation Fee</v>
      </c>
      <c r="N4527" s="39" t="str">
        <f>+VLOOKUP(L4527/1,Map!E:G,3,FALSE)</f>
        <v>KY-CENTRAL</v>
      </c>
    </row>
    <row r="4528" spans="1:14" hidden="1">
      <c r="A4528" s="39" t="s">
        <v>95</v>
      </c>
      <c r="B4528" s="39" t="s">
        <v>96</v>
      </c>
      <c r="C4528" s="39" t="s">
        <v>76</v>
      </c>
      <c r="D4528" s="43">
        <v>43152</v>
      </c>
      <c r="E4528" s="39" t="s">
        <v>35</v>
      </c>
      <c r="F4528" s="39" t="s">
        <v>44</v>
      </c>
      <c r="G4528" s="39" t="s">
        <v>275</v>
      </c>
      <c r="H4528" s="39" t="s">
        <v>3383</v>
      </c>
      <c r="I4528" s="39" t="s">
        <v>244</v>
      </c>
      <c r="J4528" s="44">
        <v>28</v>
      </c>
      <c r="K4528" s="39" t="s">
        <v>100</v>
      </c>
      <c r="L4528" s="39" t="s">
        <v>60</v>
      </c>
      <c r="M4528" s="39" t="str">
        <f>+VLOOKUP(C4528/1,Map!A:B,2,FALSE)</f>
        <v>Other Revenue - Application/Initiation Fee</v>
      </c>
      <c r="N4528" s="39" t="str">
        <f>+VLOOKUP(L4528/1,Map!E:G,3,FALSE)</f>
        <v>KY-CENTRAL</v>
      </c>
    </row>
    <row r="4529" spans="1:14" hidden="1">
      <c r="A4529" s="39" t="s">
        <v>95</v>
      </c>
      <c r="B4529" s="39" t="s">
        <v>96</v>
      </c>
      <c r="C4529" s="39" t="s">
        <v>76</v>
      </c>
      <c r="D4529" s="43">
        <v>43152</v>
      </c>
      <c r="E4529" s="39" t="s">
        <v>35</v>
      </c>
      <c r="F4529" s="39" t="s">
        <v>44</v>
      </c>
      <c r="G4529" s="39" t="s">
        <v>275</v>
      </c>
      <c r="H4529" s="39" t="s">
        <v>3383</v>
      </c>
      <c r="I4529" s="39" t="s">
        <v>244</v>
      </c>
      <c r="J4529" s="44">
        <v>28</v>
      </c>
      <c r="K4529" s="39" t="s">
        <v>100</v>
      </c>
      <c r="L4529" s="39" t="s">
        <v>60</v>
      </c>
      <c r="M4529" s="39" t="str">
        <f>+VLOOKUP(C4529/1,Map!A:B,2,FALSE)</f>
        <v>Other Revenue - Application/Initiation Fee</v>
      </c>
      <c r="N4529" s="39" t="str">
        <f>+VLOOKUP(L4529/1,Map!E:G,3,FALSE)</f>
        <v>KY-CENTRAL</v>
      </c>
    </row>
    <row r="4530" spans="1:14" hidden="1">
      <c r="A4530" s="39" t="s">
        <v>95</v>
      </c>
      <c r="B4530" s="39" t="s">
        <v>96</v>
      </c>
      <c r="C4530" s="39" t="s">
        <v>76</v>
      </c>
      <c r="D4530" s="43">
        <v>43152</v>
      </c>
      <c r="E4530" s="39" t="s">
        <v>35</v>
      </c>
      <c r="F4530" s="39" t="s">
        <v>44</v>
      </c>
      <c r="G4530" s="39" t="s">
        <v>275</v>
      </c>
      <c r="H4530" s="39" t="s">
        <v>3383</v>
      </c>
      <c r="I4530" s="39" t="s">
        <v>244</v>
      </c>
      <c r="J4530" s="44">
        <v>28</v>
      </c>
      <c r="K4530" s="39" t="s">
        <v>100</v>
      </c>
      <c r="L4530" s="39" t="s">
        <v>58</v>
      </c>
      <c r="M4530" s="39" t="str">
        <f>+VLOOKUP(C4530/1,Map!A:B,2,FALSE)</f>
        <v>Other Revenue - Application/Initiation Fee</v>
      </c>
      <c r="N4530" s="39" t="str">
        <f>+VLOOKUP(L4530/1,Map!E:G,3,FALSE)</f>
        <v>KY-CORPORATE</v>
      </c>
    </row>
    <row r="4531" spans="1:14" hidden="1">
      <c r="A4531" s="39" t="s">
        <v>95</v>
      </c>
      <c r="B4531" s="39" t="s">
        <v>96</v>
      </c>
      <c r="C4531" s="39" t="s">
        <v>76</v>
      </c>
      <c r="D4531" s="43">
        <v>43153</v>
      </c>
      <c r="E4531" s="39" t="s">
        <v>35</v>
      </c>
      <c r="F4531" s="39" t="s">
        <v>44</v>
      </c>
      <c r="G4531" s="39" t="s">
        <v>275</v>
      </c>
      <c r="H4531" s="39" t="s">
        <v>3384</v>
      </c>
      <c r="I4531" s="39" t="s">
        <v>99</v>
      </c>
      <c r="J4531" s="44">
        <v>-28</v>
      </c>
      <c r="K4531" s="39" t="s">
        <v>100</v>
      </c>
      <c r="L4531" s="39" t="s">
        <v>58</v>
      </c>
      <c r="M4531" s="39" t="str">
        <f>+VLOOKUP(C4531/1,Map!A:B,2,FALSE)</f>
        <v>Other Revenue - Application/Initiation Fee</v>
      </c>
      <c r="N4531" s="39" t="str">
        <f>+VLOOKUP(L4531/1,Map!E:G,3,FALSE)</f>
        <v>KY-CORPORATE</v>
      </c>
    </row>
    <row r="4532" spans="1:14" hidden="1">
      <c r="A4532" s="39" t="s">
        <v>95</v>
      </c>
      <c r="B4532" s="39" t="s">
        <v>96</v>
      </c>
      <c r="C4532" s="39" t="s">
        <v>76</v>
      </c>
      <c r="D4532" s="43">
        <v>43153</v>
      </c>
      <c r="E4532" s="39" t="s">
        <v>35</v>
      </c>
      <c r="F4532" s="39" t="s">
        <v>44</v>
      </c>
      <c r="G4532" s="39" t="s">
        <v>275</v>
      </c>
      <c r="H4532" s="39" t="s">
        <v>3384</v>
      </c>
      <c r="I4532" s="39" t="s">
        <v>99</v>
      </c>
      <c r="J4532" s="44">
        <v>-112</v>
      </c>
      <c r="K4532" s="39" t="s">
        <v>100</v>
      </c>
      <c r="L4532" s="39" t="s">
        <v>64</v>
      </c>
      <c r="M4532" s="39" t="str">
        <f>+VLOOKUP(C4532/1,Map!A:B,2,FALSE)</f>
        <v>Other Revenue - Application/Initiation Fee</v>
      </c>
      <c r="N4532" s="39" t="str">
        <f>+VLOOKUP(L4532/1,Map!E:G,3,FALSE)</f>
        <v>KY-NORTH</v>
      </c>
    </row>
    <row r="4533" spans="1:14" hidden="1">
      <c r="A4533" s="39" t="s">
        <v>95</v>
      </c>
      <c r="B4533" s="39" t="s">
        <v>96</v>
      </c>
      <c r="C4533" s="39" t="s">
        <v>76</v>
      </c>
      <c r="D4533" s="43">
        <v>43153</v>
      </c>
      <c r="E4533" s="39" t="s">
        <v>35</v>
      </c>
      <c r="F4533" s="39" t="s">
        <v>44</v>
      </c>
      <c r="G4533" s="39" t="s">
        <v>275</v>
      </c>
      <c r="H4533" s="39" t="s">
        <v>3384</v>
      </c>
      <c r="I4533" s="39" t="s">
        <v>99</v>
      </c>
      <c r="J4533" s="44">
        <v>-28</v>
      </c>
      <c r="K4533" s="39" t="s">
        <v>100</v>
      </c>
      <c r="L4533" s="39" t="s">
        <v>60</v>
      </c>
      <c r="M4533" s="39" t="str">
        <f>+VLOOKUP(C4533/1,Map!A:B,2,FALSE)</f>
        <v>Other Revenue - Application/Initiation Fee</v>
      </c>
      <c r="N4533" s="39" t="str">
        <f>+VLOOKUP(L4533/1,Map!E:G,3,FALSE)</f>
        <v>KY-CENTRAL</v>
      </c>
    </row>
    <row r="4534" spans="1:14" hidden="1">
      <c r="A4534" s="39" t="s">
        <v>95</v>
      </c>
      <c r="B4534" s="39" t="s">
        <v>96</v>
      </c>
      <c r="C4534" s="39" t="s">
        <v>76</v>
      </c>
      <c r="D4534" s="43">
        <v>43153</v>
      </c>
      <c r="E4534" s="39" t="s">
        <v>35</v>
      </c>
      <c r="F4534" s="39" t="s">
        <v>44</v>
      </c>
      <c r="G4534" s="39" t="s">
        <v>275</v>
      </c>
      <c r="H4534" s="39" t="s">
        <v>3384</v>
      </c>
      <c r="I4534" s="39" t="s">
        <v>99</v>
      </c>
      <c r="J4534" s="44">
        <v>-812</v>
      </c>
      <c r="K4534" s="39" t="s">
        <v>100</v>
      </c>
      <c r="L4534" s="39" t="s">
        <v>60</v>
      </c>
      <c r="M4534" s="39" t="str">
        <f>+VLOOKUP(C4534/1,Map!A:B,2,FALSE)</f>
        <v>Other Revenue - Application/Initiation Fee</v>
      </c>
      <c r="N4534" s="39" t="str">
        <f>+VLOOKUP(L4534/1,Map!E:G,3,FALSE)</f>
        <v>KY-CENTRAL</v>
      </c>
    </row>
    <row r="4535" spans="1:14" hidden="1">
      <c r="A4535" s="39" t="s">
        <v>95</v>
      </c>
      <c r="B4535" s="39" t="s">
        <v>96</v>
      </c>
      <c r="C4535" s="39" t="s">
        <v>76</v>
      </c>
      <c r="D4535" s="43">
        <v>43183</v>
      </c>
      <c r="E4535" s="39" t="s">
        <v>35</v>
      </c>
      <c r="F4535" s="39" t="s">
        <v>45</v>
      </c>
      <c r="G4535" s="39" t="s">
        <v>275</v>
      </c>
      <c r="H4535" s="39" t="s">
        <v>3385</v>
      </c>
      <c r="I4535" s="39" t="s">
        <v>99</v>
      </c>
      <c r="J4535" s="44">
        <v>-28</v>
      </c>
      <c r="K4535" s="39" t="s">
        <v>100</v>
      </c>
      <c r="L4535" s="39" t="s">
        <v>60</v>
      </c>
      <c r="M4535" s="39" t="str">
        <f>+VLOOKUP(C4535/1,Map!A:B,2,FALSE)</f>
        <v>Other Revenue - Application/Initiation Fee</v>
      </c>
      <c r="N4535" s="39" t="str">
        <f>+VLOOKUP(L4535/1,Map!E:G,3,FALSE)</f>
        <v>KY-CENTRAL</v>
      </c>
    </row>
    <row r="4536" spans="1:14" hidden="1">
      <c r="A4536" s="39" t="s">
        <v>95</v>
      </c>
      <c r="B4536" s="39" t="s">
        <v>96</v>
      </c>
      <c r="C4536" s="39" t="s">
        <v>76</v>
      </c>
      <c r="D4536" s="43">
        <v>43153</v>
      </c>
      <c r="E4536" s="39" t="s">
        <v>35</v>
      </c>
      <c r="F4536" s="39" t="s">
        <v>44</v>
      </c>
      <c r="G4536" s="39" t="s">
        <v>275</v>
      </c>
      <c r="H4536" s="39" t="s">
        <v>3386</v>
      </c>
      <c r="I4536" s="39" t="s">
        <v>244</v>
      </c>
      <c r="J4536" s="44">
        <v>28</v>
      </c>
      <c r="K4536" s="39" t="s">
        <v>100</v>
      </c>
      <c r="L4536" s="39" t="s">
        <v>58</v>
      </c>
      <c r="M4536" s="39" t="str">
        <f>+VLOOKUP(C4536/1,Map!A:B,2,FALSE)</f>
        <v>Other Revenue - Application/Initiation Fee</v>
      </c>
      <c r="N4536" s="39" t="str">
        <f>+VLOOKUP(L4536/1,Map!E:G,3,FALSE)</f>
        <v>KY-CORPORATE</v>
      </c>
    </row>
    <row r="4537" spans="1:14" hidden="1">
      <c r="A4537" s="39" t="s">
        <v>95</v>
      </c>
      <c r="B4537" s="39" t="s">
        <v>96</v>
      </c>
      <c r="C4537" s="39" t="s">
        <v>76</v>
      </c>
      <c r="D4537" s="43">
        <v>43154</v>
      </c>
      <c r="E4537" s="39" t="s">
        <v>35</v>
      </c>
      <c r="F4537" s="39" t="s">
        <v>44</v>
      </c>
      <c r="G4537" s="39" t="s">
        <v>275</v>
      </c>
      <c r="H4537" s="39" t="s">
        <v>3387</v>
      </c>
      <c r="I4537" s="39" t="s">
        <v>244</v>
      </c>
      <c r="J4537" s="44">
        <v>56</v>
      </c>
      <c r="K4537" s="39" t="s">
        <v>100</v>
      </c>
      <c r="L4537" s="39" t="s">
        <v>60</v>
      </c>
      <c r="M4537" s="39" t="str">
        <f>+VLOOKUP(C4537/1,Map!A:B,2,FALSE)</f>
        <v>Other Revenue - Application/Initiation Fee</v>
      </c>
      <c r="N4537" s="39" t="str">
        <f>+VLOOKUP(L4537/1,Map!E:G,3,FALSE)</f>
        <v>KY-CENTRAL</v>
      </c>
    </row>
    <row r="4538" spans="1:14" hidden="1">
      <c r="A4538" s="39" t="s">
        <v>95</v>
      </c>
      <c r="B4538" s="39" t="s">
        <v>96</v>
      </c>
      <c r="C4538" s="39" t="s">
        <v>76</v>
      </c>
      <c r="D4538" s="43">
        <v>43154</v>
      </c>
      <c r="E4538" s="39" t="s">
        <v>35</v>
      </c>
      <c r="F4538" s="39" t="s">
        <v>44</v>
      </c>
      <c r="G4538" s="39" t="s">
        <v>275</v>
      </c>
      <c r="H4538" s="39" t="s">
        <v>3388</v>
      </c>
      <c r="I4538" s="39" t="s">
        <v>99</v>
      </c>
      <c r="J4538" s="44">
        <v>-28</v>
      </c>
      <c r="K4538" s="39" t="s">
        <v>100</v>
      </c>
      <c r="L4538" s="39" t="s">
        <v>58</v>
      </c>
      <c r="M4538" s="39" t="str">
        <f>+VLOOKUP(C4538/1,Map!A:B,2,FALSE)</f>
        <v>Other Revenue - Application/Initiation Fee</v>
      </c>
      <c r="N4538" s="39" t="str">
        <f>+VLOOKUP(L4538/1,Map!E:G,3,FALSE)</f>
        <v>KY-CORPORATE</v>
      </c>
    </row>
    <row r="4539" spans="1:14" hidden="1">
      <c r="A4539" s="39" t="s">
        <v>95</v>
      </c>
      <c r="B4539" s="39" t="s">
        <v>96</v>
      </c>
      <c r="C4539" s="39" t="s">
        <v>76</v>
      </c>
      <c r="D4539" s="43">
        <v>43154</v>
      </c>
      <c r="E4539" s="39" t="s">
        <v>35</v>
      </c>
      <c r="F4539" s="39" t="s">
        <v>44</v>
      </c>
      <c r="G4539" s="39" t="s">
        <v>275</v>
      </c>
      <c r="H4539" s="39" t="s">
        <v>3388</v>
      </c>
      <c r="I4539" s="39" t="s">
        <v>99</v>
      </c>
      <c r="J4539" s="44">
        <v>-84</v>
      </c>
      <c r="K4539" s="39" t="s">
        <v>100</v>
      </c>
      <c r="L4539" s="39" t="s">
        <v>64</v>
      </c>
      <c r="M4539" s="39" t="str">
        <f>+VLOOKUP(C4539/1,Map!A:B,2,FALSE)</f>
        <v>Other Revenue - Application/Initiation Fee</v>
      </c>
      <c r="N4539" s="39" t="str">
        <f>+VLOOKUP(L4539/1,Map!E:G,3,FALSE)</f>
        <v>KY-NORTH</v>
      </c>
    </row>
    <row r="4540" spans="1:14" hidden="1">
      <c r="A4540" s="39" t="s">
        <v>95</v>
      </c>
      <c r="B4540" s="39" t="s">
        <v>96</v>
      </c>
      <c r="C4540" s="39" t="s">
        <v>76</v>
      </c>
      <c r="D4540" s="43">
        <v>43154</v>
      </c>
      <c r="E4540" s="39" t="s">
        <v>35</v>
      </c>
      <c r="F4540" s="39" t="s">
        <v>44</v>
      </c>
      <c r="G4540" s="39" t="s">
        <v>275</v>
      </c>
      <c r="H4540" s="39" t="s">
        <v>3388</v>
      </c>
      <c r="I4540" s="39" t="s">
        <v>99</v>
      </c>
      <c r="J4540" s="44">
        <v>-84</v>
      </c>
      <c r="K4540" s="39" t="s">
        <v>100</v>
      </c>
      <c r="L4540" s="39" t="s">
        <v>60</v>
      </c>
      <c r="M4540" s="39" t="str">
        <f>+VLOOKUP(C4540/1,Map!A:B,2,FALSE)</f>
        <v>Other Revenue - Application/Initiation Fee</v>
      </c>
      <c r="N4540" s="39" t="str">
        <f>+VLOOKUP(L4540/1,Map!E:G,3,FALSE)</f>
        <v>KY-CENTRAL</v>
      </c>
    </row>
    <row r="4541" spans="1:14" hidden="1">
      <c r="A4541" s="39" t="s">
        <v>95</v>
      </c>
      <c r="B4541" s="39" t="s">
        <v>96</v>
      </c>
      <c r="C4541" s="39" t="s">
        <v>76</v>
      </c>
      <c r="D4541" s="43">
        <v>43154</v>
      </c>
      <c r="E4541" s="39" t="s">
        <v>35</v>
      </c>
      <c r="F4541" s="39" t="s">
        <v>44</v>
      </c>
      <c r="G4541" s="39" t="s">
        <v>275</v>
      </c>
      <c r="H4541" s="39" t="s">
        <v>3388</v>
      </c>
      <c r="I4541" s="39" t="s">
        <v>99</v>
      </c>
      <c r="J4541" s="44">
        <v>-3080</v>
      </c>
      <c r="K4541" s="39" t="s">
        <v>100</v>
      </c>
      <c r="L4541" s="39" t="s">
        <v>60</v>
      </c>
      <c r="M4541" s="39" t="str">
        <f>+VLOOKUP(C4541/1,Map!A:B,2,FALSE)</f>
        <v>Other Revenue - Application/Initiation Fee</v>
      </c>
      <c r="N4541" s="39" t="str">
        <f>+VLOOKUP(L4541/1,Map!E:G,3,FALSE)</f>
        <v>KY-CENTRAL</v>
      </c>
    </row>
    <row r="4542" spans="1:14" hidden="1">
      <c r="A4542" s="39" t="s">
        <v>95</v>
      </c>
      <c r="B4542" s="39" t="s">
        <v>96</v>
      </c>
      <c r="C4542" s="39" t="s">
        <v>76</v>
      </c>
      <c r="D4542" s="43">
        <v>43155</v>
      </c>
      <c r="E4542" s="39" t="s">
        <v>35</v>
      </c>
      <c r="F4542" s="39" t="s">
        <v>44</v>
      </c>
      <c r="G4542" s="39" t="s">
        <v>275</v>
      </c>
      <c r="H4542" s="39" t="s">
        <v>3389</v>
      </c>
      <c r="I4542" s="39" t="s">
        <v>99</v>
      </c>
      <c r="J4542" s="44">
        <v>-280</v>
      </c>
      <c r="K4542" s="39" t="s">
        <v>100</v>
      </c>
      <c r="L4542" s="39" t="s">
        <v>60</v>
      </c>
      <c r="M4542" s="39" t="str">
        <f>+VLOOKUP(C4542/1,Map!A:B,2,FALSE)</f>
        <v>Other Revenue - Application/Initiation Fee</v>
      </c>
      <c r="N4542" s="39" t="str">
        <f>+VLOOKUP(L4542/1,Map!E:G,3,FALSE)</f>
        <v>KY-CENTRAL</v>
      </c>
    </row>
    <row r="4543" spans="1:14" hidden="1">
      <c r="A4543" s="39" t="s">
        <v>95</v>
      </c>
      <c r="B4543" s="39" t="s">
        <v>96</v>
      </c>
      <c r="C4543" s="39" t="s">
        <v>76</v>
      </c>
      <c r="D4543" s="43">
        <v>43157</v>
      </c>
      <c r="E4543" s="39" t="s">
        <v>35</v>
      </c>
      <c r="F4543" s="39" t="s">
        <v>44</v>
      </c>
      <c r="G4543" s="39" t="s">
        <v>275</v>
      </c>
      <c r="H4543" s="39" t="s">
        <v>1147</v>
      </c>
      <c r="I4543" s="39" t="s">
        <v>244</v>
      </c>
      <c r="J4543" s="44">
        <v>28</v>
      </c>
      <c r="K4543" s="39" t="s">
        <v>100</v>
      </c>
      <c r="L4543" s="39" t="s">
        <v>60</v>
      </c>
      <c r="M4543" s="39" t="str">
        <f>+VLOOKUP(C4543/1,Map!A:B,2,FALSE)</f>
        <v>Other Revenue - Application/Initiation Fee</v>
      </c>
      <c r="N4543" s="39" t="str">
        <f>+VLOOKUP(L4543/1,Map!E:G,3,FALSE)</f>
        <v>KY-CENTRAL</v>
      </c>
    </row>
    <row r="4544" spans="1:14" hidden="1">
      <c r="A4544" s="39" t="s">
        <v>95</v>
      </c>
      <c r="B4544" s="39" t="s">
        <v>96</v>
      </c>
      <c r="C4544" s="39" t="s">
        <v>76</v>
      </c>
      <c r="D4544" s="43">
        <v>43157</v>
      </c>
      <c r="E4544" s="39" t="s">
        <v>35</v>
      </c>
      <c r="F4544" s="39" t="s">
        <v>44</v>
      </c>
      <c r="G4544" s="39" t="s">
        <v>275</v>
      </c>
      <c r="H4544" s="39" t="s">
        <v>3390</v>
      </c>
      <c r="I4544" s="39" t="s">
        <v>99</v>
      </c>
      <c r="J4544" s="44">
        <v>-28</v>
      </c>
      <c r="K4544" s="39" t="s">
        <v>100</v>
      </c>
      <c r="L4544" s="39" t="s">
        <v>58</v>
      </c>
      <c r="M4544" s="39" t="str">
        <f>+VLOOKUP(C4544/1,Map!A:B,2,FALSE)</f>
        <v>Other Revenue - Application/Initiation Fee</v>
      </c>
      <c r="N4544" s="39" t="str">
        <f>+VLOOKUP(L4544/1,Map!E:G,3,FALSE)</f>
        <v>KY-CORPORATE</v>
      </c>
    </row>
    <row r="4545" spans="1:14" hidden="1">
      <c r="A4545" s="39" t="s">
        <v>95</v>
      </c>
      <c r="B4545" s="39" t="s">
        <v>96</v>
      </c>
      <c r="C4545" s="39" t="s">
        <v>76</v>
      </c>
      <c r="D4545" s="43">
        <v>43157</v>
      </c>
      <c r="E4545" s="39" t="s">
        <v>35</v>
      </c>
      <c r="F4545" s="39" t="s">
        <v>44</v>
      </c>
      <c r="G4545" s="39" t="s">
        <v>275</v>
      </c>
      <c r="H4545" s="39" t="s">
        <v>3390</v>
      </c>
      <c r="I4545" s="39" t="s">
        <v>99</v>
      </c>
      <c r="J4545" s="44">
        <v>-2856</v>
      </c>
      <c r="K4545" s="39" t="s">
        <v>100</v>
      </c>
      <c r="L4545" s="39" t="s">
        <v>60</v>
      </c>
      <c r="M4545" s="39" t="str">
        <f>+VLOOKUP(C4545/1,Map!A:B,2,FALSE)</f>
        <v>Other Revenue - Application/Initiation Fee</v>
      </c>
      <c r="N4545" s="39" t="str">
        <f>+VLOOKUP(L4545/1,Map!E:G,3,FALSE)</f>
        <v>KY-CENTRAL</v>
      </c>
    </row>
    <row r="4546" spans="1:14" hidden="1">
      <c r="A4546" s="39" t="s">
        <v>95</v>
      </c>
      <c r="B4546" s="39" t="s">
        <v>96</v>
      </c>
      <c r="C4546" s="39" t="s">
        <v>76</v>
      </c>
      <c r="D4546" s="43">
        <v>43158</v>
      </c>
      <c r="E4546" s="39" t="s">
        <v>35</v>
      </c>
      <c r="F4546" s="39" t="s">
        <v>44</v>
      </c>
      <c r="G4546" s="39" t="s">
        <v>275</v>
      </c>
      <c r="H4546" s="39" t="s">
        <v>3391</v>
      </c>
      <c r="I4546" s="39" t="s">
        <v>99</v>
      </c>
      <c r="J4546" s="44">
        <v>-28</v>
      </c>
      <c r="K4546" s="39" t="s">
        <v>100</v>
      </c>
      <c r="L4546" s="39" t="s">
        <v>58</v>
      </c>
      <c r="M4546" s="39" t="str">
        <f>+VLOOKUP(C4546/1,Map!A:B,2,FALSE)</f>
        <v>Other Revenue - Application/Initiation Fee</v>
      </c>
      <c r="N4546" s="39" t="str">
        <f>+VLOOKUP(L4546/1,Map!E:G,3,FALSE)</f>
        <v>KY-CORPORATE</v>
      </c>
    </row>
    <row r="4547" spans="1:14" hidden="1">
      <c r="A4547" s="39" t="s">
        <v>95</v>
      </c>
      <c r="B4547" s="39" t="s">
        <v>96</v>
      </c>
      <c r="C4547" s="39" t="s">
        <v>76</v>
      </c>
      <c r="D4547" s="43">
        <v>43158</v>
      </c>
      <c r="E4547" s="39" t="s">
        <v>35</v>
      </c>
      <c r="F4547" s="39" t="s">
        <v>44</v>
      </c>
      <c r="G4547" s="39" t="s">
        <v>275</v>
      </c>
      <c r="H4547" s="39" t="s">
        <v>3391</v>
      </c>
      <c r="I4547" s="39" t="s">
        <v>99</v>
      </c>
      <c r="J4547" s="44">
        <v>-28</v>
      </c>
      <c r="K4547" s="39" t="s">
        <v>100</v>
      </c>
      <c r="L4547" s="39" t="s">
        <v>64</v>
      </c>
      <c r="M4547" s="39" t="str">
        <f>+VLOOKUP(C4547/1,Map!A:B,2,FALSE)</f>
        <v>Other Revenue - Application/Initiation Fee</v>
      </c>
      <c r="N4547" s="39" t="str">
        <f>+VLOOKUP(L4547/1,Map!E:G,3,FALSE)</f>
        <v>KY-NORTH</v>
      </c>
    </row>
    <row r="4548" spans="1:14" hidden="1">
      <c r="A4548" s="39" t="s">
        <v>95</v>
      </c>
      <c r="B4548" s="39" t="s">
        <v>96</v>
      </c>
      <c r="C4548" s="39" t="s">
        <v>76</v>
      </c>
      <c r="D4548" s="43">
        <v>43158</v>
      </c>
      <c r="E4548" s="39" t="s">
        <v>35</v>
      </c>
      <c r="F4548" s="39" t="s">
        <v>44</v>
      </c>
      <c r="G4548" s="39" t="s">
        <v>275</v>
      </c>
      <c r="H4548" s="39" t="s">
        <v>3391</v>
      </c>
      <c r="I4548" s="39" t="s">
        <v>99</v>
      </c>
      <c r="J4548" s="44">
        <v>-2184</v>
      </c>
      <c r="K4548" s="39" t="s">
        <v>100</v>
      </c>
      <c r="L4548" s="39" t="s">
        <v>60</v>
      </c>
      <c r="M4548" s="39" t="str">
        <f>+VLOOKUP(C4548/1,Map!A:B,2,FALSE)</f>
        <v>Other Revenue - Application/Initiation Fee</v>
      </c>
      <c r="N4548" s="39" t="str">
        <f>+VLOOKUP(L4548/1,Map!E:G,3,FALSE)</f>
        <v>KY-CENTRAL</v>
      </c>
    </row>
    <row r="4549" spans="1:14" hidden="1">
      <c r="A4549" s="39" t="s">
        <v>95</v>
      </c>
      <c r="B4549" s="39" t="s">
        <v>96</v>
      </c>
      <c r="C4549" s="39" t="s">
        <v>76</v>
      </c>
      <c r="D4549" s="43">
        <v>43159</v>
      </c>
      <c r="E4549" s="39" t="s">
        <v>35</v>
      </c>
      <c r="F4549" s="39" t="s">
        <v>44</v>
      </c>
      <c r="G4549" s="39" t="s">
        <v>275</v>
      </c>
      <c r="H4549" s="39" t="s">
        <v>3392</v>
      </c>
      <c r="I4549" s="39" t="s">
        <v>99</v>
      </c>
      <c r="J4549" s="44">
        <v>-168</v>
      </c>
      <c r="K4549" s="39" t="s">
        <v>100</v>
      </c>
      <c r="L4549" s="39" t="s">
        <v>60</v>
      </c>
      <c r="M4549" s="39" t="str">
        <f>+VLOOKUP(C4549/1,Map!A:B,2,FALSE)</f>
        <v>Other Revenue - Application/Initiation Fee</v>
      </c>
      <c r="N4549" s="39" t="str">
        <f>+VLOOKUP(L4549/1,Map!E:G,3,FALSE)</f>
        <v>KY-CENTRAL</v>
      </c>
    </row>
    <row r="4550" spans="1:14" hidden="1">
      <c r="A4550" s="39" t="s">
        <v>95</v>
      </c>
      <c r="B4550" s="39" t="s">
        <v>96</v>
      </c>
      <c r="C4550" s="39" t="s">
        <v>76</v>
      </c>
      <c r="D4550" s="43">
        <v>43159</v>
      </c>
      <c r="E4550" s="39" t="s">
        <v>35</v>
      </c>
      <c r="F4550" s="39" t="s">
        <v>44</v>
      </c>
      <c r="G4550" s="39" t="s">
        <v>275</v>
      </c>
      <c r="H4550" s="39" t="s">
        <v>1159</v>
      </c>
      <c r="I4550" s="39" t="s">
        <v>244</v>
      </c>
      <c r="J4550" s="44">
        <v>28</v>
      </c>
      <c r="K4550" s="39" t="s">
        <v>100</v>
      </c>
      <c r="L4550" s="39" t="s">
        <v>60</v>
      </c>
      <c r="M4550" s="39" t="str">
        <f>+VLOOKUP(C4550/1,Map!A:B,2,FALSE)</f>
        <v>Other Revenue - Application/Initiation Fee</v>
      </c>
      <c r="N4550" s="39" t="str">
        <f>+VLOOKUP(L4550/1,Map!E:G,3,FALSE)</f>
        <v>KY-CENTRAL</v>
      </c>
    </row>
    <row r="4551" spans="1:14" hidden="1">
      <c r="A4551" s="39" t="s">
        <v>95</v>
      </c>
      <c r="B4551" s="39" t="s">
        <v>96</v>
      </c>
      <c r="C4551" s="39" t="s">
        <v>76</v>
      </c>
      <c r="D4551" s="43">
        <v>43159</v>
      </c>
      <c r="E4551" s="39" t="s">
        <v>35</v>
      </c>
      <c r="F4551" s="39" t="s">
        <v>44</v>
      </c>
      <c r="G4551" s="39" t="s">
        <v>275</v>
      </c>
      <c r="H4551" s="39" t="s">
        <v>1159</v>
      </c>
      <c r="I4551" s="39" t="s">
        <v>244</v>
      </c>
      <c r="J4551" s="44">
        <v>28</v>
      </c>
      <c r="K4551" s="39" t="s">
        <v>100</v>
      </c>
      <c r="L4551" s="39" t="s">
        <v>60</v>
      </c>
      <c r="M4551" s="39" t="str">
        <f>+VLOOKUP(C4551/1,Map!A:B,2,FALSE)</f>
        <v>Other Revenue - Application/Initiation Fee</v>
      </c>
      <c r="N4551" s="39" t="str">
        <f>+VLOOKUP(L4551/1,Map!E:G,3,FALSE)</f>
        <v>KY-CENTRAL</v>
      </c>
    </row>
    <row r="4552" spans="1:14" hidden="1">
      <c r="A4552" s="39" t="s">
        <v>95</v>
      </c>
      <c r="B4552" s="39" t="s">
        <v>96</v>
      </c>
      <c r="C4552" s="39" t="s">
        <v>76</v>
      </c>
      <c r="D4552" s="43">
        <v>43159</v>
      </c>
      <c r="E4552" s="39" t="s">
        <v>35</v>
      </c>
      <c r="F4552" s="39" t="s">
        <v>44</v>
      </c>
      <c r="G4552" s="39" t="s">
        <v>275</v>
      </c>
      <c r="H4552" s="39" t="s">
        <v>1159</v>
      </c>
      <c r="I4552" s="39" t="s">
        <v>244</v>
      </c>
      <c r="J4552" s="44">
        <v>28</v>
      </c>
      <c r="K4552" s="39" t="s">
        <v>100</v>
      </c>
      <c r="L4552" s="39" t="s">
        <v>58</v>
      </c>
      <c r="M4552" s="39" t="str">
        <f>+VLOOKUP(C4552/1,Map!A:B,2,FALSE)</f>
        <v>Other Revenue - Application/Initiation Fee</v>
      </c>
      <c r="N4552" s="39" t="str">
        <f>+VLOOKUP(L4552/1,Map!E:G,3,FALSE)</f>
        <v>KY-CORPORATE</v>
      </c>
    </row>
    <row r="4553" spans="1:14" hidden="1">
      <c r="A4553" s="39" t="s">
        <v>95</v>
      </c>
      <c r="B4553" s="39" t="s">
        <v>96</v>
      </c>
      <c r="C4553" s="39" t="s">
        <v>76</v>
      </c>
      <c r="D4553" s="43">
        <v>43159</v>
      </c>
      <c r="E4553" s="39" t="s">
        <v>35</v>
      </c>
      <c r="F4553" s="39" t="s">
        <v>44</v>
      </c>
      <c r="G4553" s="39" t="s">
        <v>275</v>
      </c>
      <c r="H4553" s="39" t="s">
        <v>3393</v>
      </c>
      <c r="I4553" s="39" t="s">
        <v>99</v>
      </c>
      <c r="J4553" s="44">
        <v>-3304</v>
      </c>
      <c r="K4553" s="39" t="s">
        <v>100</v>
      </c>
      <c r="L4553" s="39" t="s">
        <v>60</v>
      </c>
      <c r="M4553" s="39" t="str">
        <f>+VLOOKUP(C4553/1,Map!A:B,2,FALSE)</f>
        <v>Other Revenue - Application/Initiation Fee</v>
      </c>
      <c r="N4553" s="39" t="str">
        <f>+VLOOKUP(L4553/1,Map!E:G,3,FALSE)</f>
        <v>KY-CENTRAL</v>
      </c>
    </row>
    <row r="4554" spans="1:14" hidden="1">
      <c r="A4554" s="39" t="s">
        <v>95</v>
      </c>
      <c r="B4554" s="39" t="s">
        <v>96</v>
      </c>
      <c r="C4554" s="39" t="s">
        <v>76</v>
      </c>
      <c r="D4554" s="43">
        <v>43159</v>
      </c>
      <c r="E4554" s="39" t="s">
        <v>35</v>
      </c>
      <c r="F4554" s="39" t="s">
        <v>44</v>
      </c>
      <c r="G4554" s="39" t="s">
        <v>275</v>
      </c>
      <c r="H4554" s="39" t="s">
        <v>3393</v>
      </c>
      <c r="I4554" s="39" t="s">
        <v>99</v>
      </c>
      <c r="J4554" s="44">
        <v>-28</v>
      </c>
      <c r="K4554" s="39" t="s">
        <v>100</v>
      </c>
      <c r="L4554" s="39" t="s">
        <v>60</v>
      </c>
      <c r="M4554" s="39" t="str">
        <f>+VLOOKUP(C4554/1,Map!A:B,2,FALSE)</f>
        <v>Other Revenue - Application/Initiation Fee</v>
      </c>
      <c r="N4554" s="39" t="str">
        <f>+VLOOKUP(L4554/1,Map!E:G,3,FALSE)</f>
        <v>KY-CENTRAL</v>
      </c>
    </row>
    <row r="4555" spans="1:14" hidden="1">
      <c r="A4555" s="39" t="s">
        <v>95</v>
      </c>
      <c r="B4555" s="39" t="s">
        <v>96</v>
      </c>
      <c r="C4555" s="39" t="s">
        <v>76</v>
      </c>
      <c r="D4555" s="43">
        <v>43159</v>
      </c>
      <c r="E4555" s="39" t="s">
        <v>35</v>
      </c>
      <c r="F4555" s="39" t="s">
        <v>44</v>
      </c>
      <c r="G4555" s="39" t="s">
        <v>275</v>
      </c>
      <c r="H4555" s="39" t="s">
        <v>3393</v>
      </c>
      <c r="I4555" s="39" t="s">
        <v>99</v>
      </c>
      <c r="J4555" s="44">
        <v>-28</v>
      </c>
      <c r="K4555" s="39" t="s">
        <v>100</v>
      </c>
      <c r="L4555" s="39" t="s">
        <v>58</v>
      </c>
      <c r="M4555" s="39" t="str">
        <f>+VLOOKUP(C4555/1,Map!A:B,2,FALSE)</f>
        <v>Other Revenue - Application/Initiation Fee</v>
      </c>
      <c r="N4555" s="39" t="str">
        <f>+VLOOKUP(L4555/1,Map!E:G,3,FALSE)</f>
        <v>KY-CORPORATE</v>
      </c>
    </row>
    <row r="4556" spans="1:14" hidden="1">
      <c r="A4556" s="39" t="s">
        <v>95</v>
      </c>
      <c r="B4556" s="39" t="s">
        <v>96</v>
      </c>
      <c r="C4556" s="39" t="s">
        <v>76</v>
      </c>
      <c r="D4556" s="43">
        <v>43160</v>
      </c>
      <c r="E4556" s="39" t="s">
        <v>35</v>
      </c>
      <c r="F4556" s="39" t="s">
        <v>45</v>
      </c>
      <c r="G4556" s="39" t="s">
        <v>275</v>
      </c>
      <c r="H4556" s="39" t="s">
        <v>3394</v>
      </c>
      <c r="I4556" s="39" t="s">
        <v>99</v>
      </c>
      <c r="J4556" s="44">
        <v>-28</v>
      </c>
      <c r="K4556" s="39" t="s">
        <v>100</v>
      </c>
      <c r="L4556" s="39" t="s">
        <v>60</v>
      </c>
      <c r="M4556" s="39" t="str">
        <f>+VLOOKUP(C4556/1,Map!A:B,2,FALSE)</f>
        <v>Other Revenue - Application/Initiation Fee</v>
      </c>
      <c r="N4556" s="39" t="str">
        <f>+VLOOKUP(L4556/1,Map!E:G,3,FALSE)</f>
        <v>KY-CENTRAL</v>
      </c>
    </row>
    <row r="4557" spans="1:14" hidden="1">
      <c r="A4557" s="39" t="s">
        <v>95</v>
      </c>
      <c r="B4557" s="39" t="s">
        <v>96</v>
      </c>
      <c r="C4557" s="39" t="s">
        <v>76</v>
      </c>
      <c r="D4557" s="43">
        <v>43160</v>
      </c>
      <c r="E4557" s="39" t="s">
        <v>35</v>
      </c>
      <c r="F4557" s="39" t="s">
        <v>45</v>
      </c>
      <c r="G4557" s="39" t="s">
        <v>275</v>
      </c>
      <c r="H4557" s="39" t="s">
        <v>3395</v>
      </c>
      <c r="I4557" s="39" t="s">
        <v>99</v>
      </c>
      <c r="J4557" s="44">
        <v>-28</v>
      </c>
      <c r="K4557" s="39" t="s">
        <v>100</v>
      </c>
      <c r="L4557" s="39" t="s">
        <v>58</v>
      </c>
      <c r="M4557" s="39" t="str">
        <f>+VLOOKUP(C4557/1,Map!A:B,2,FALSE)</f>
        <v>Other Revenue - Application/Initiation Fee</v>
      </c>
      <c r="N4557" s="39" t="str">
        <f>+VLOOKUP(L4557/1,Map!E:G,3,FALSE)</f>
        <v>KY-CORPORATE</v>
      </c>
    </row>
    <row r="4558" spans="1:14" hidden="1">
      <c r="A4558" s="39" t="s">
        <v>95</v>
      </c>
      <c r="B4558" s="39" t="s">
        <v>96</v>
      </c>
      <c r="C4558" s="39" t="s">
        <v>76</v>
      </c>
      <c r="D4558" s="43">
        <v>43160</v>
      </c>
      <c r="E4558" s="39" t="s">
        <v>35</v>
      </c>
      <c r="F4558" s="39" t="s">
        <v>45</v>
      </c>
      <c r="G4558" s="39" t="s">
        <v>275</v>
      </c>
      <c r="H4558" s="39" t="s">
        <v>3395</v>
      </c>
      <c r="I4558" s="39" t="s">
        <v>99</v>
      </c>
      <c r="J4558" s="44">
        <v>-28</v>
      </c>
      <c r="K4558" s="39" t="s">
        <v>100</v>
      </c>
      <c r="L4558" s="39" t="s">
        <v>60</v>
      </c>
      <c r="M4558" s="39" t="str">
        <f>+VLOOKUP(C4558/1,Map!A:B,2,FALSE)</f>
        <v>Other Revenue - Application/Initiation Fee</v>
      </c>
      <c r="N4558" s="39" t="str">
        <f>+VLOOKUP(L4558/1,Map!E:G,3,FALSE)</f>
        <v>KY-CENTRAL</v>
      </c>
    </row>
    <row r="4559" spans="1:14" hidden="1">
      <c r="A4559" s="39" t="s">
        <v>95</v>
      </c>
      <c r="B4559" s="39" t="s">
        <v>96</v>
      </c>
      <c r="C4559" s="39" t="s">
        <v>76</v>
      </c>
      <c r="D4559" s="43">
        <v>43160</v>
      </c>
      <c r="E4559" s="39" t="s">
        <v>35</v>
      </c>
      <c r="F4559" s="39" t="s">
        <v>45</v>
      </c>
      <c r="G4559" s="39" t="s">
        <v>275</v>
      </c>
      <c r="H4559" s="39" t="s">
        <v>3395</v>
      </c>
      <c r="I4559" s="39" t="s">
        <v>99</v>
      </c>
      <c r="J4559" s="44">
        <v>-1820</v>
      </c>
      <c r="K4559" s="39" t="s">
        <v>100</v>
      </c>
      <c r="L4559" s="39" t="s">
        <v>60</v>
      </c>
      <c r="M4559" s="39" t="str">
        <f>+VLOOKUP(C4559/1,Map!A:B,2,FALSE)</f>
        <v>Other Revenue - Application/Initiation Fee</v>
      </c>
      <c r="N4559" s="39" t="str">
        <f>+VLOOKUP(L4559/1,Map!E:G,3,FALSE)</f>
        <v>KY-CENTRAL</v>
      </c>
    </row>
    <row r="4560" spans="1:14" hidden="1">
      <c r="A4560" s="39" t="s">
        <v>95</v>
      </c>
      <c r="B4560" s="39" t="s">
        <v>96</v>
      </c>
      <c r="C4560" s="39" t="s">
        <v>76</v>
      </c>
      <c r="D4560" s="43">
        <v>43160</v>
      </c>
      <c r="E4560" s="39" t="s">
        <v>35</v>
      </c>
      <c r="F4560" s="39" t="s">
        <v>45</v>
      </c>
      <c r="G4560" s="39" t="s">
        <v>275</v>
      </c>
      <c r="H4560" s="39" t="s">
        <v>1164</v>
      </c>
      <c r="I4560" s="39" t="s">
        <v>244</v>
      </c>
      <c r="J4560" s="44">
        <v>28</v>
      </c>
      <c r="K4560" s="39" t="s">
        <v>100</v>
      </c>
      <c r="L4560" s="39" t="s">
        <v>60</v>
      </c>
      <c r="M4560" s="39" t="str">
        <f>+VLOOKUP(C4560/1,Map!A:B,2,FALSE)</f>
        <v>Other Revenue - Application/Initiation Fee</v>
      </c>
      <c r="N4560" s="39" t="str">
        <f>+VLOOKUP(L4560/1,Map!E:G,3,FALSE)</f>
        <v>KY-CENTRAL</v>
      </c>
    </row>
    <row r="4561" spans="1:14" hidden="1">
      <c r="A4561" s="39" t="s">
        <v>95</v>
      </c>
      <c r="B4561" s="39" t="s">
        <v>96</v>
      </c>
      <c r="C4561" s="39" t="s">
        <v>76</v>
      </c>
      <c r="D4561" s="43">
        <v>43160</v>
      </c>
      <c r="E4561" s="39" t="s">
        <v>35</v>
      </c>
      <c r="F4561" s="39" t="s">
        <v>45</v>
      </c>
      <c r="G4561" s="39" t="s">
        <v>275</v>
      </c>
      <c r="H4561" s="39" t="s">
        <v>1164</v>
      </c>
      <c r="I4561" s="39" t="s">
        <v>244</v>
      </c>
      <c r="J4561" s="44">
        <v>56</v>
      </c>
      <c r="K4561" s="39" t="s">
        <v>100</v>
      </c>
      <c r="L4561" s="39" t="s">
        <v>60</v>
      </c>
      <c r="M4561" s="39" t="str">
        <f>+VLOOKUP(C4561/1,Map!A:B,2,FALSE)</f>
        <v>Other Revenue - Application/Initiation Fee</v>
      </c>
      <c r="N4561" s="39" t="str">
        <f>+VLOOKUP(L4561/1,Map!E:G,3,FALSE)</f>
        <v>KY-CENTRAL</v>
      </c>
    </row>
    <row r="4562" spans="1:14" hidden="1">
      <c r="A4562" s="39" t="s">
        <v>95</v>
      </c>
      <c r="B4562" s="39" t="s">
        <v>96</v>
      </c>
      <c r="C4562" s="39" t="s">
        <v>76</v>
      </c>
      <c r="D4562" s="43">
        <v>43160</v>
      </c>
      <c r="E4562" s="39" t="s">
        <v>35</v>
      </c>
      <c r="F4562" s="39" t="s">
        <v>45</v>
      </c>
      <c r="G4562" s="39" t="s">
        <v>275</v>
      </c>
      <c r="H4562" s="39" t="s">
        <v>1164</v>
      </c>
      <c r="I4562" s="39" t="s">
        <v>244</v>
      </c>
      <c r="J4562" s="44">
        <v>28</v>
      </c>
      <c r="K4562" s="39" t="s">
        <v>100</v>
      </c>
      <c r="L4562" s="39" t="s">
        <v>58</v>
      </c>
      <c r="M4562" s="39" t="str">
        <f>+VLOOKUP(C4562/1,Map!A:B,2,FALSE)</f>
        <v>Other Revenue - Application/Initiation Fee</v>
      </c>
      <c r="N4562" s="39" t="str">
        <f>+VLOOKUP(L4562/1,Map!E:G,3,FALSE)</f>
        <v>KY-CORPORATE</v>
      </c>
    </row>
    <row r="4563" spans="1:14" hidden="1">
      <c r="A4563" s="39" t="s">
        <v>95</v>
      </c>
      <c r="B4563" s="39" t="s">
        <v>96</v>
      </c>
      <c r="C4563" s="39" t="s">
        <v>76</v>
      </c>
      <c r="D4563" s="43">
        <v>43161</v>
      </c>
      <c r="E4563" s="39" t="s">
        <v>35</v>
      </c>
      <c r="F4563" s="39" t="s">
        <v>45</v>
      </c>
      <c r="G4563" s="39" t="s">
        <v>275</v>
      </c>
      <c r="H4563" s="39" t="s">
        <v>3396</v>
      </c>
      <c r="I4563" s="39" t="s">
        <v>99</v>
      </c>
      <c r="J4563" s="44">
        <v>-28</v>
      </c>
      <c r="K4563" s="39" t="s">
        <v>100</v>
      </c>
      <c r="L4563" s="39" t="s">
        <v>60</v>
      </c>
      <c r="M4563" s="39" t="str">
        <f>+VLOOKUP(C4563/1,Map!A:B,2,FALSE)</f>
        <v>Other Revenue - Application/Initiation Fee</v>
      </c>
      <c r="N4563" s="39" t="str">
        <f>+VLOOKUP(L4563/1,Map!E:G,3,FALSE)</f>
        <v>KY-CENTRAL</v>
      </c>
    </row>
    <row r="4564" spans="1:14" hidden="1">
      <c r="A4564" s="39" t="s">
        <v>95</v>
      </c>
      <c r="B4564" s="39" t="s">
        <v>96</v>
      </c>
      <c r="C4564" s="39" t="s">
        <v>76</v>
      </c>
      <c r="D4564" s="43">
        <v>43161</v>
      </c>
      <c r="E4564" s="39" t="s">
        <v>35</v>
      </c>
      <c r="F4564" s="39" t="s">
        <v>45</v>
      </c>
      <c r="G4564" s="39" t="s">
        <v>275</v>
      </c>
      <c r="H4564" s="39" t="s">
        <v>3397</v>
      </c>
      <c r="I4564" s="39" t="s">
        <v>99</v>
      </c>
      <c r="J4564" s="44">
        <v>-84</v>
      </c>
      <c r="K4564" s="39" t="s">
        <v>100</v>
      </c>
      <c r="L4564" s="39" t="s">
        <v>58</v>
      </c>
      <c r="M4564" s="39" t="str">
        <f>+VLOOKUP(C4564/1,Map!A:B,2,FALSE)</f>
        <v>Other Revenue - Application/Initiation Fee</v>
      </c>
      <c r="N4564" s="39" t="str">
        <f>+VLOOKUP(L4564/1,Map!E:G,3,FALSE)</f>
        <v>KY-CORPORATE</v>
      </c>
    </row>
    <row r="4565" spans="1:14" hidden="1">
      <c r="A4565" s="39" t="s">
        <v>95</v>
      </c>
      <c r="B4565" s="39" t="s">
        <v>96</v>
      </c>
      <c r="C4565" s="39" t="s">
        <v>76</v>
      </c>
      <c r="D4565" s="43">
        <v>43161</v>
      </c>
      <c r="E4565" s="39" t="s">
        <v>35</v>
      </c>
      <c r="F4565" s="39" t="s">
        <v>45</v>
      </c>
      <c r="G4565" s="39" t="s">
        <v>275</v>
      </c>
      <c r="H4565" s="39" t="s">
        <v>3397</v>
      </c>
      <c r="I4565" s="39" t="s">
        <v>99</v>
      </c>
      <c r="J4565" s="44">
        <v>-3360</v>
      </c>
      <c r="K4565" s="39" t="s">
        <v>100</v>
      </c>
      <c r="L4565" s="39" t="s">
        <v>60</v>
      </c>
      <c r="M4565" s="39" t="str">
        <f>+VLOOKUP(C4565/1,Map!A:B,2,FALSE)</f>
        <v>Other Revenue - Application/Initiation Fee</v>
      </c>
      <c r="N4565" s="39" t="str">
        <f>+VLOOKUP(L4565/1,Map!E:G,3,FALSE)</f>
        <v>KY-CENTRAL</v>
      </c>
    </row>
    <row r="4566" spans="1:14" hidden="1">
      <c r="A4566" s="39" t="s">
        <v>95</v>
      </c>
      <c r="B4566" s="39" t="s">
        <v>96</v>
      </c>
      <c r="C4566" s="39" t="s">
        <v>76</v>
      </c>
      <c r="D4566" s="43">
        <v>43161</v>
      </c>
      <c r="E4566" s="39" t="s">
        <v>35</v>
      </c>
      <c r="F4566" s="39" t="s">
        <v>45</v>
      </c>
      <c r="G4566" s="39" t="s">
        <v>275</v>
      </c>
      <c r="H4566" s="39" t="s">
        <v>3397</v>
      </c>
      <c r="I4566" s="39" t="s">
        <v>99</v>
      </c>
      <c r="J4566" s="44">
        <v>-28</v>
      </c>
      <c r="K4566" s="39" t="s">
        <v>100</v>
      </c>
      <c r="L4566" s="39" t="s">
        <v>60</v>
      </c>
      <c r="M4566" s="39" t="str">
        <f>+VLOOKUP(C4566/1,Map!A:B,2,FALSE)</f>
        <v>Other Revenue - Application/Initiation Fee</v>
      </c>
      <c r="N4566" s="39" t="str">
        <f>+VLOOKUP(L4566/1,Map!E:G,3,FALSE)</f>
        <v>KY-CENTRAL</v>
      </c>
    </row>
    <row r="4567" spans="1:14" hidden="1">
      <c r="A4567" s="39" t="s">
        <v>95</v>
      </c>
      <c r="B4567" s="39" t="s">
        <v>96</v>
      </c>
      <c r="C4567" s="39" t="s">
        <v>76</v>
      </c>
      <c r="D4567" s="43">
        <v>43161</v>
      </c>
      <c r="E4567" s="39" t="s">
        <v>35</v>
      </c>
      <c r="F4567" s="39" t="s">
        <v>45</v>
      </c>
      <c r="G4567" s="39" t="s">
        <v>275</v>
      </c>
      <c r="H4567" s="39" t="s">
        <v>3397</v>
      </c>
      <c r="I4567" s="39" t="s">
        <v>99</v>
      </c>
      <c r="J4567" s="44">
        <v>-28</v>
      </c>
      <c r="K4567" s="39" t="s">
        <v>100</v>
      </c>
      <c r="L4567" s="39" t="s">
        <v>64</v>
      </c>
      <c r="M4567" s="39" t="str">
        <f>+VLOOKUP(C4567/1,Map!A:B,2,FALSE)</f>
        <v>Other Revenue - Application/Initiation Fee</v>
      </c>
      <c r="N4567" s="39" t="str">
        <f>+VLOOKUP(L4567/1,Map!E:G,3,FALSE)</f>
        <v>KY-NORTH</v>
      </c>
    </row>
    <row r="4568" spans="1:14" hidden="1">
      <c r="A4568" s="39" t="s">
        <v>95</v>
      </c>
      <c r="B4568" s="39" t="s">
        <v>96</v>
      </c>
      <c r="C4568" s="39" t="s">
        <v>76</v>
      </c>
      <c r="D4568" s="43">
        <v>43162</v>
      </c>
      <c r="E4568" s="39" t="s">
        <v>35</v>
      </c>
      <c r="F4568" s="39" t="s">
        <v>45</v>
      </c>
      <c r="G4568" s="39" t="s">
        <v>275</v>
      </c>
      <c r="H4568" s="39" t="s">
        <v>3398</v>
      </c>
      <c r="I4568" s="39" t="s">
        <v>99</v>
      </c>
      <c r="J4568" s="44">
        <v>-140</v>
      </c>
      <c r="K4568" s="39" t="s">
        <v>100</v>
      </c>
      <c r="L4568" s="39" t="s">
        <v>60</v>
      </c>
      <c r="M4568" s="39" t="str">
        <f>+VLOOKUP(C4568/1,Map!A:B,2,FALSE)</f>
        <v>Other Revenue - Application/Initiation Fee</v>
      </c>
      <c r="N4568" s="39" t="str">
        <f>+VLOOKUP(L4568/1,Map!E:G,3,FALSE)</f>
        <v>KY-CENTRAL</v>
      </c>
    </row>
    <row r="4569" spans="1:14" hidden="1">
      <c r="A4569" s="39" t="s">
        <v>95</v>
      </c>
      <c r="B4569" s="39" t="s">
        <v>96</v>
      </c>
      <c r="C4569" s="39" t="s">
        <v>76</v>
      </c>
      <c r="D4569" s="43">
        <v>43162</v>
      </c>
      <c r="E4569" s="39" t="s">
        <v>35</v>
      </c>
      <c r="F4569" s="39" t="s">
        <v>45</v>
      </c>
      <c r="G4569" s="39" t="s">
        <v>275</v>
      </c>
      <c r="H4569" s="39" t="s">
        <v>3399</v>
      </c>
      <c r="I4569" s="39" t="s">
        <v>99</v>
      </c>
      <c r="J4569" s="44">
        <v>-28</v>
      </c>
      <c r="K4569" s="39" t="s">
        <v>100</v>
      </c>
      <c r="L4569" s="39" t="s">
        <v>60</v>
      </c>
      <c r="M4569" s="39" t="str">
        <f>+VLOOKUP(C4569/1,Map!A:B,2,FALSE)</f>
        <v>Other Revenue - Application/Initiation Fee</v>
      </c>
      <c r="N4569" s="39" t="str">
        <f>+VLOOKUP(L4569/1,Map!E:G,3,FALSE)</f>
        <v>KY-CENTRAL</v>
      </c>
    </row>
    <row r="4570" spans="1:14" hidden="1">
      <c r="A4570" s="39" t="s">
        <v>95</v>
      </c>
      <c r="B4570" s="39" t="s">
        <v>96</v>
      </c>
      <c r="C4570" s="39" t="s">
        <v>76</v>
      </c>
      <c r="D4570" s="43">
        <v>43162</v>
      </c>
      <c r="E4570" s="39" t="s">
        <v>35</v>
      </c>
      <c r="F4570" s="39" t="s">
        <v>45</v>
      </c>
      <c r="G4570" s="39" t="s">
        <v>275</v>
      </c>
      <c r="H4570" s="39" t="s">
        <v>3400</v>
      </c>
      <c r="I4570" s="39" t="s">
        <v>99</v>
      </c>
      <c r="J4570" s="44">
        <v>-56</v>
      </c>
      <c r="K4570" s="39" t="s">
        <v>100</v>
      </c>
      <c r="L4570" s="39" t="s">
        <v>60</v>
      </c>
      <c r="M4570" s="39" t="str">
        <f>+VLOOKUP(C4570/1,Map!A:B,2,FALSE)</f>
        <v>Other Revenue - Application/Initiation Fee</v>
      </c>
      <c r="N4570" s="39" t="str">
        <f>+VLOOKUP(L4570/1,Map!E:G,3,FALSE)</f>
        <v>KY-CENTRAL</v>
      </c>
    </row>
    <row r="4571" spans="1:14" hidden="1">
      <c r="A4571" s="39" t="s">
        <v>95</v>
      </c>
      <c r="B4571" s="39" t="s">
        <v>96</v>
      </c>
      <c r="C4571" s="39" t="s">
        <v>76</v>
      </c>
      <c r="D4571" s="43">
        <v>43163</v>
      </c>
      <c r="E4571" s="39" t="s">
        <v>35</v>
      </c>
      <c r="F4571" s="39" t="s">
        <v>45</v>
      </c>
      <c r="G4571" s="39" t="s">
        <v>275</v>
      </c>
      <c r="H4571" s="39" t="s">
        <v>3401</v>
      </c>
      <c r="I4571" s="39" t="s">
        <v>99</v>
      </c>
      <c r="J4571" s="44">
        <v>-728</v>
      </c>
      <c r="K4571" s="39" t="s">
        <v>100</v>
      </c>
      <c r="L4571" s="39" t="s">
        <v>60</v>
      </c>
      <c r="M4571" s="39" t="str">
        <f>+VLOOKUP(C4571/1,Map!A:B,2,FALSE)</f>
        <v>Other Revenue - Application/Initiation Fee</v>
      </c>
      <c r="N4571" s="39" t="str">
        <f>+VLOOKUP(L4571/1,Map!E:G,3,FALSE)</f>
        <v>KY-CENTRAL</v>
      </c>
    </row>
    <row r="4572" spans="1:14" hidden="1">
      <c r="A4572" s="39" t="s">
        <v>95</v>
      </c>
      <c r="B4572" s="39" t="s">
        <v>96</v>
      </c>
      <c r="C4572" s="39" t="s">
        <v>76</v>
      </c>
      <c r="D4572" s="43">
        <v>43165</v>
      </c>
      <c r="E4572" s="39" t="s">
        <v>35</v>
      </c>
      <c r="F4572" s="39" t="s">
        <v>45</v>
      </c>
      <c r="G4572" s="39" t="s">
        <v>275</v>
      </c>
      <c r="H4572" s="39" t="s">
        <v>1181</v>
      </c>
      <c r="I4572" s="39" t="s">
        <v>244</v>
      </c>
      <c r="J4572" s="44">
        <v>28</v>
      </c>
      <c r="K4572" s="39" t="s">
        <v>100</v>
      </c>
      <c r="L4572" s="39" t="s">
        <v>60</v>
      </c>
      <c r="M4572" s="39" t="str">
        <f>+VLOOKUP(C4572/1,Map!A:B,2,FALSE)</f>
        <v>Other Revenue - Application/Initiation Fee</v>
      </c>
      <c r="N4572" s="39" t="str">
        <f>+VLOOKUP(L4572/1,Map!E:G,3,FALSE)</f>
        <v>KY-CENTRAL</v>
      </c>
    </row>
    <row r="4573" spans="1:14" hidden="1">
      <c r="A4573" s="39" t="s">
        <v>95</v>
      </c>
      <c r="B4573" s="39" t="s">
        <v>96</v>
      </c>
      <c r="C4573" s="39" t="s">
        <v>76</v>
      </c>
      <c r="D4573" s="43">
        <v>43165</v>
      </c>
      <c r="E4573" s="39" t="s">
        <v>35</v>
      </c>
      <c r="F4573" s="39" t="s">
        <v>45</v>
      </c>
      <c r="G4573" s="39" t="s">
        <v>275</v>
      </c>
      <c r="H4573" s="39" t="s">
        <v>1181</v>
      </c>
      <c r="I4573" s="39" t="s">
        <v>244</v>
      </c>
      <c r="J4573" s="44">
        <v>28</v>
      </c>
      <c r="K4573" s="39" t="s">
        <v>100</v>
      </c>
      <c r="L4573" s="39" t="s">
        <v>60</v>
      </c>
      <c r="M4573" s="39" t="str">
        <f>+VLOOKUP(C4573/1,Map!A:B,2,FALSE)</f>
        <v>Other Revenue - Application/Initiation Fee</v>
      </c>
      <c r="N4573" s="39" t="str">
        <f>+VLOOKUP(L4573/1,Map!E:G,3,FALSE)</f>
        <v>KY-CENTRAL</v>
      </c>
    </row>
    <row r="4574" spans="1:14" hidden="1">
      <c r="A4574" s="39" t="s">
        <v>95</v>
      </c>
      <c r="B4574" s="39" t="s">
        <v>96</v>
      </c>
      <c r="C4574" s="39" t="s">
        <v>76</v>
      </c>
      <c r="D4574" s="43">
        <v>43165</v>
      </c>
      <c r="E4574" s="39" t="s">
        <v>35</v>
      </c>
      <c r="F4574" s="39" t="s">
        <v>45</v>
      </c>
      <c r="G4574" s="39" t="s">
        <v>275</v>
      </c>
      <c r="H4574" s="39" t="s">
        <v>1181</v>
      </c>
      <c r="I4574" s="39" t="s">
        <v>244</v>
      </c>
      <c r="J4574" s="44">
        <v>28</v>
      </c>
      <c r="K4574" s="39" t="s">
        <v>100</v>
      </c>
      <c r="L4574" s="39" t="s">
        <v>58</v>
      </c>
      <c r="M4574" s="39" t="str">
        <f>+VLOOKUP(C4574/1,Map!A:B,2,FALSE)</f>
        <v>Other Revenue - Application/Initiation Fee</v>
      </c>
      <c r="N4574" s="39" t="str">
        <f>+VLOOKUP(L4574/1,Map!E:G,3,FALSE)</f>
        <v>KY-CORPORATE</v>
      </c>
    </row>
    <row r="4575" spans="1:14" hidden="1">
      <c r="A4575" s="39" t="s">
        <v>95</v>
      </c>
      <c r="B4575" s="39" t="s">
        <v>96</v>
      </c>
      <c r="C4575" s="39" t="s">
        <v>76</v>
      </c>
      <c r="D4575" s="43">
        <v>43164</v>
      </c>
      <c r="E4575" s="39" t="s">
        <v>35</v>
      </c>
      <c r="F4575" s="39" t="s">
        <v>45</v>
      </c>
      <c r="G4575" s="39" t="s">
        <v>275</v>
      </c>
      <c r="H4575" s="39" t="s">
        <v>3402</v>
      </c>
      <c r="I4575" s="39" t="s">
        <v>99</v>
      </c>
      <c r="J4575" s="44">
        <v>-28</v>
      </c>
      <c r="K4575" s="39" t="s">
        <v>100</v>
      </c>
      <c r="L4575" s="39" t="s">
        <v>60</v>
      </c>
      <c r="M4575" s="39" t="str">
        <f>+VLOOKUP(C4575/1,Map!A:B,2,FALSE)</f>
        <v>Other Revenue - Application/Initiation Fee</v>
      </c>
      <c r="N4575" s="39" t="str">
        <f>+VLOOKUP(L4575/1,Map!E:G,3,FALSE)</f>
        <v>KY-CENTRAL</v>
      </c>
    </row>
    <row r="4576" spans="1:14" hidden="1">
      <c r="A4576" s="39" t="s">
        <v>95</v>
      </c>
      <c r="B4576" s="39" t="s">
        <v>96</v>
      </c>
      <c r="C4576" s="39" t="s">
        <v>76</v>
      </c>
      <c r="D4576" s="43">
        <v>43164</v>
      </c>
      <c r="E4576" s="39" t="s">
        <v>35</v>
      </c>
      <c r="F4576" s="39" t="s">
        <v>45</v>
      </c>
      <c r="G4576" s="39" t="s">
        <v>275</v>
      </c>
      <c r="H4576" s="39" t="s">
        <v>3402</v>
      </c>
      <c r="I4576" s="39" t="s">
        <v>99</v>
      </c>
      <c r="J4576" s="44">
        <v>-28</v>
      </c>
      <c r="K4576" s="39" t="s">
        <v>100</v>
      </c>
      <c r="L4576" s="39" t="s">
        <v>60</v>
      </c>
      <c r="M4576" s="39" t="str">
        <f>+VLOOKUP(C4576/1,Map!A:B,2,FALSE)</f>
        <v>Other Revenue - Application/Initiation Fee</v>
      </c>
      <c r="N4576" s="39" t="str">
        <f>+VLOOKUP(L4576/1,Map!E:G,3,FALSE)</f>
        <v>KY-CENTRAL</v>
      </c>
    </row>
    <row r="4577" spans="1:14" hidden="1">
      <c r="A4577" s="39" t="s">
        <v>95</v>
      </c>
      <c r="B4577" s="39" t="s">
        <v>96</v>
      </c>
      <c r="C4577" s="39" t="s">
        <v>76</v>
      </c>
      <c r="D4577" s="43">
        <v>43164</v>
      </c>
      <c r="E4577" s="39" t="s">
        <v>35</v>
      </c>
      <c r="F4577" s="39" t="s">
        <v>45</v>
      </c>
      <c r="G4577" s="39" t="s">
        <v>275</v>
      </c>
      <c r="H4577" s="39" t="s">
        <v>3402</v>
      </c>
      <c r="I4577" s="39" t="s">
        <v>99</v>
      </c>
      <c r="J4577" s="44">
        <v>-3164</v>
      </c>
      <c r="K4577" s="39" t="s">
        <v>100</v>
      </c>
      <c r="L4577" s="39" t="s">
        <v>60</v>
      </c>
      <c r="M4577" s="39" t="str">
        <f>+VLOOKUP(C4577/1,Map!A:B,2,FALSE)</f>
        <v>Other Revenue - Application/Initiation Fee</v>
      </c>
      <c r="N4577" s="39" t="str">
        <f>+VLOOKUP(L4577/1,Map!E:G,3,FALSE)</f>
        <v>KY-CENTRAL</v>
      </c>
    </row>
    <row r="4578" spans="1:14" hidden="1">
      <c r="A4578" s="39" t="s">
        <v>95</v>
      </c>
      <c r="B4578" s="39" t="s">
        <v>96</v>
      </c>
      <c r="C4578" s="39" t="s">
        <v>76</v>
      </c>
      <c r="D4578" s="43">
        <v>43164</v>
      </c>
      <c r="E4578" s="39" t="s">
        <v>35</v>
      </c>
      <c r="F4578" s="39" t="s">
        <v>45</v>
      </c>
      <c r="G4578" s="39" t="s">
        <v>275</v>
      </c>
      <c r="H4578" s="39" t="s">
        <v>3402</v>
      </c>
      <c r="I4578" s="39" t="s">
        <v>99</v>
      </c>
      <c r="J4578" s="44">
        <v>-84</v>
      </c>
      <c r="K4578" s="39" t="s">
        <v>100</v>
      </c>
      <c r="L4578" s="39" t="s">
        <v>64</v>
      </c>
      <c r="M4578" s="39" t="str">
        <f>+VLOOKUP(C4578/1,Map!A:B,2,FALSE)</f>
        <v>Other Revenue - Application/Initiation Fee</v>
      </c>
      <c r="N4578" s="39" t="str">
        <f>+VLOOKUP(L4578/1,Map!E:G,3,FALSE)</f>
        <v>KY-NORTH</v>
      </c>
    </row>
    <row r="4579" spans="1:14" hidden="1">
      <c r="A4579" s="39" t="s">
        <v>95</v>
      </c>
      <c r="B4579" s="39" t="s">
        <v>96</v>
      </c>
      <c r="C4579" s="39" t="s">
        <v>76</v>
      </c>
      <c r="D4579" s="43">
        <v>43165</v>
      </c>
      <c r="E4579" s="39" t="s">
        <v>35</v>
      </c>
      <c r="F4579" s="39" t="s">
        <v>45</v>
      </c>
      <c r="G4579" s="39" t="s">
        <v>275</v>
      </c>
      <c r="H4579" s="39" t="s">
        <v>3403</v>
      </c>
      <c r="I4579" s="39" t="s">
        <v>99</v>
      </c>
      <c r="J4579" s="44">
        <v>-112</v>
      </c>
      <c r="K4579" s="39" t="s">
        <v>100</v>
      </c>
      <c r="L4579" s="39" t="s">
        <v>60</v>
      </c>
      <c r="M4579" s="39" t="str">
        <f>+VLOOKUP(C4579/1,Map!A:B,2,FALSE)</f>
        <v>Other Revenue - Application/Initiation Fee</v>
      </c>
      <c r="N4579" s="39" t="str">
        <f>+VLOOKUP(L4579/1,Map!E:G,3,FALSE)</f>
        <v>KY-CENTRAL</v>
      </c>
    </row>
    <row r="4580" spans="1:14" hidden="1">
      <c r="A4580" s="39" t="s">
        <v>95</v>
      </c>
      <c r="B4580" s="39" t="s">
        <v>96</v>
      </c>
      <c r="C4580" s="39" t="s">
        <v>76</v>
      </c>
      <c r="D4580" s="43">
        <v>43165</v>
      </c>
      <c r="E4580" s="39" t="s">
        <v>35</v>
      </c>
      <c r="F4580" s="39" t="s">
        <v>45</v>
      </c>
      <c r="G4580" s="39" t="s">
        <v>275</v>
      </c>
      <c r="H4580" s="39" t="s">
        <v>3403</v>
      </c>
      <c r="I4580" s="39" t="s">
        <v>99</v>
      </c>
      <c r="J4580" s="44">
        <v>-3164</v>
      </c>
      <c r="K4580" s="39" t="s">
        <v>100</v>
      </c>
      <c r="L4580" s="39" t="s">
        <v>60</v>
      </c>
      <c r="M4580" s="39" t="str">
        <f>+VLOOKUP(C4580/1,Map!A:B,2,FALSE)</f>
        <v>Other Revenue - Application/Initiation Fee</v>
      </c>
      <c r="N4580" s="39" t="str">
        <f>+VLOOKUP(L4580/1,Map!E:G,3,FALSE)</f>
        <v>KY-CENTRAL</v>
      </c>
    </row>
    <row r="4581" spans="1:14" hidden="1">
      <c r="A4581" s="39" t="s">
        <v>95</v>
      </c>
      <c r="B4581" s="39" t="s">
        <v>96</v>
      </c>
      <c r="C4581" s="39" t="s">
        <v>76</v>
      </c>
      <c r="D4581" s="43">
        <v>43165</v>
      </c>
      <c r="E4581" s="39" t="s">
        <v>35</v>
      </c>
      <c r="F4581" s="39" t="s">
        <v>45</v>
      </c>
      <c r="G4581" s="39" t="s">
        <v>275</v>
      </c>
      <c r="H4581" s="39" t="s">
        <v>3403</v>
      </c>
      <c r="I4581" s="39" t="s">
        <v>99</v>
      </c>
      <c r="J4581" s="44">
        <v>-56</v>
      </c>
      <c r="K4581" s="39" t="s">
        <v>100</v>
      </c>
      <c r="L4581" s="39" t="s">
        <v>64</v>
      </c>
      <c r="M4581" s="39" t="str">
        <f>+VLOOKUP(C4581/1,Map!A:B,2,FALSE)</f>
        <v>Other Revenue - Application/Initiation Fee</v>
      </c>
      <c r="N4581" s="39" t="str">
        <f>+VLOOKUP(L4581/1,Map!E:G,3,FALSE)</f>
        <v>KY-NORTH</v>
      </c>
    </row>
    <row r="4582" spans="1:14" hidden="1">
      <c r="A4582" s="39" t="s">
        <v>95</v>
      </c>
      <c r="B4582" s="39" t="s">
        <v>96</v>
      </c>
      <c r="C4582" s="39" t="s">
        <v>76</v>
      </c>
      <c r="D4582" s="43">
        <v>43166</v>
      </c>
      <c r="E4582" s="39" t="s">
        <v>35</v>
      </c>
      <c r="F4582" s="39" t="s">
        <v>45</v>
      </c>
      <c r="G4582" s="39" t="s">
        <v>275</v>
      </c>
      <c r="H4582" s="39" t="s">
        <v>3404</v>
      </c>
      <c r="I4582" s="39" t="s">
        <v>99</v>
      </c>
      <c r="J4582" s="44">
        <v>-336</v>
      </c>
      <c r="K4582" s="39" t="s">
        <v>100</v>
      </c>
      <c r="L4582" s="39" t="s">
        <v>60</v>
      </c>
      <c r="M4582" s="39" t="str">
        <f>+VLOOKUP(C4582/1,Map!A:B,2,FALSE)</f>
        <v>Other Revenue - Application/Initiation Fee</v>
      </c>
      <c r="N4582" s="39" t="str">
        <f>+VLOOKUP(L4582/1,Map!E:G,3,FALSE)</f>
        <v>KY-CENTRAL</v>
      </c>
    </row>
    <row r="4583" spans="1:14" hidden="1">
      <c r="A4583" s="39" t="s">
        <v>95</v>
      </c>
      <c r="B4583" s="39" t="s">
        <v>96</v>
      </c>
      <c r="C4583" s="39" t="s">
        <v>76</v>
      </c>
      <c r="D4583" s="43">
        <v>43166</v>
      </c>
      <c r="E4583" s="39" t="s">
        <v>35</v>
      </c>
      <c r="F4583" s="39" t="s">
        <v>45</v>
      </c>
      <c r="G4583" s="39" t="s">
        <v>275</v>
      </c>
      <c r="H4583" s="39" t="s">
        <v>3405</v>
      </c>
      <c r="I4583" s="39" t="s">
        <v>244</v>
      </c>
      <c r="J4583" s="44">
        <v>28</v>
      </c>
      <c r="K4583" s="39" t="s">
        <v>100</v>
      </c>
      <c r="L4583" s="39" t="s">
        <v>58</v>
      </c>
      <c r="M4583" s="39" t="str">
        <f>+VLOOKUP(C4583/1,Map!A:B,2,FALSE)</f>
        <v>Other Revenue - Application/Initiation Fee</v>
      </c>
      <c r="N4583" s="39" t="str">
        <f>+VLOOKUP(L4583/1,Map!E:G,3,FALSE)</f>
        <v>KY-CORPORATE</v>
      </c>
    </row>
    <row r="4584" spans="1:14" hidden="1">
      <c r="A4584" s="39" t="s">
        <v>95</v>
      </c>
      <c r="B4584" s="39" t="s">
        <v>96</v>
      </c>
      <c r="C4584" s="39" t="s">
        <v>76</v>
      </c>
      <c r="D4584" s="43">
        <v>43166</v>
      </c>
      <c r="E4584" s="39" t="s">
        <v>35</v>
      </c>
      <c r="F4584" s="39" t="s">
        <v>45</v>
      </c>
      <c r="G4584" s="39" t="s">
        <v>275</v>
      </c>
      <c r="H4584" s="39" t="s">
        <v>3406</v>
      </c>
      <c r="I4584" s="39" t="s">
        <v>99</v>
      </c>
      <c r="J4584" s="44">
        <v>-28</v>
      </c>
      <c r="K4584" s="39" t="s">
        <v>100</v>
      </c>
      <c r="L4584" s="39" t="s">
        <v>60</v>
      </c>
      <c r="M4584" s="39" t="str">
        <f>+VLOOKUP(C4584/1,Map!A:B,2,FALSE)</f>
        <v>Other Revenue - Application/Initiation Fee</v>
      </c>
      <c r="N4584" s="39" t="str">
        <f>+VLOOKUP(L4584/1,Map!E:G,3,FALSE)</f>
        <v>KY-CENTRAL</v>
      </c>
    </row>
    <row r="4585" spans="1:14" hidden="1">
      <c r="A4585" s="39" t="s">
        <v>95</v>
      </c>
      <c r="B4585" s="39" t="s">
        <v>96</v>
      </c>
      <c r="C4585" s="39" t="s">
        <v>76</v>
      </c>
      <c r="D4585" s="43">
        <v>43166</v>
      </c>
      <c r="E4585" s="39" t="s">
        <v>35</v>
      </c>
      <c r="F4585" s="39" t="s">
        <v>45</v>
      </c>
      <c r="G4585" s="39" t="s">
        <v>275</v>
      </c>
      <c r="H4585" s="39" t="s">
        <v>3406</v>
      </c>
      <c r="I4585" s="39" t="s">
        <v>99</v>
      </c>
      <c r="J4585" s="44">
        <v>-2940</v>
      </c>
      <c r="K4585" s="39" t="s">
        <v>100</v>
      </c>
      <c r="L4585" s="39" t="s">
        <v>60</v>
      </c>
      <c r="M4585" s="39" t="str">
        <f>+VLOOKUP(C4585/1,Map!A:B,2,FALSE)</f>
        <v>Other Revenue - Application/Initiation Fee</v>
      </c>
      <c r="N4585" s="39" t="str">
        <f>+VLOOKUP(L4585/1,Map!E:G,3,FALSE)</f>
        <v>KY-CENTRAL</v>
      </c>
    </row>
    <row r="4586" spans="1:14" hidden="1">
      <c r="A4586" s="39" t="s">
        <v>95</v>
      </c>
      <c r="B4586" s="39" t="s">
        <v>96</v>
      </c>
      <c r="C4586" s="39" t="s">
        <v>76</v>
      </c>
      <c r="D4586" s="43">
        <v>43166</v>
      </c>
      <c r="E4586" s="39" t="s">
        <v>35</v>
      </c>
      <c r="F4586" s="39" t="s">
        <v>45</v>
      </c>
      <c r="G4586" s="39" t="s">
        <v>275</v>
      </c>
      <c r="H4586" s="39" t="s">
        <v>3406</v>
      </c>
      <c r="I4586" s="39" t="s">
        <v>99</v>
      </c>
      <c r="J4586" s="44">
        <v>-140</v>
      </c>
      <c r="K4586" s="39" t="s">
        <v>100</v>
      </c>
      <c r="L4586" s="39" t="s">
        <v>58</v>
      </c>
      <c r="M4586" s="39" t="str">
        <f>+VLOOKUP(C4586/1,Map!A:B,2,FALSE)</f>
        <v>Other Revenue - Application/Initiation Fee</v>
      </c>
      <c r="N4586" s="39" t="str">
        <f>+VLOOKUP(L4586/1,Map!E:G,3,FALSE)</f>
        <v>KY-CORPORATE</v>
      </c>
    </row>
    <row r="4587" spans="1:14" hidden="1">
      <c r="A4587" s="39" t="s">
        <v>95</v>
      </c>
      <c r="B4587" s="39" t="s">
        <v>96</v>
      </c>
      <c r="C4587" s="39" t="s">
        <v>76</v>
      </c>
      <c r="D4587" s="43">
        <v>43166</v>
      </c>
      <c r="E4587" s="39" t="s">
        <v>35</v>
      </c>
      <c r="F4587" s="39" t="s">
        <v>45</v>
      </c>
      <c r="G4587" s="39" t="s">
        <v>275</v>
      </c>
      <c r="H4587" s="39" t="s">
        <v>3406</v>
      </c>
      <c r="I4587" s="39" t="s">
        <v>99</v>
      </c>
      <c r="J4587" s="44">
        <v>-84</v>
      </c>
      <c r="K4587" s="39" t="s">
        <v>100</v>
      </c>
      <c r="L4587" s="39" t="s">
        <v>64</v>
      </c>
      <c r="M4587" s="39" t="str">
        <f>+VLOOKUP(C4587/1,Map!A:B,2,FALSE)</f>
        <v>Other Revenue - Application/Initiation Fee</v>
      </c>
      <c r="N4587" s="39" t="str">
        <f>+VLOOKUP(L4587/1,Map!E:G,3,FALSE)</f>
        <v>KY-NORTH</v>
      </c>
    </row>
    <row r="4588" spans="1:14" hidden="1">
      <c r="A4588" s="39" t="s">
        <v>95</v>
      </c>
      <c r="B4588" s="39" t="s">
        <v>96</v>
      </c>
      <c r="C4588" s="39" t="s">
        <v>76</v>
      </c>
      <c r="D4588" s="43">
        <v>43167</v>
      </c>
      <c r="E4588" s="39" t="s">
        <v>35</v>
      </c>
      <c r="F4588" s="39" t="s">
        <v>45</v>
      </c>
      <c r="G4588" s="39" t="s">
        <v>275</v>
      </c>
      <c r="H4588" s="39" t="s">
        <v>3407</v>
      </c>
      <c r="I4588" s="39" t="s">
        <v>99</v>
      </c>
      <c r="J4588" s="44">
        <v>-84</v>
      </c>
      <c r="K4588" s="39" t="s">
        <v>100</v>
      </c>
      <c r="L4588" s="39" t="s">
        <v>60</v>
      </c>
      <c r="M4588" s="39" t="str">
        <f>+VLOOKUP(C4588/1,Map!A:B,2,FALSE)</f>
        <v>Other Revenue - Application/Initiation Fee</v>
      </c>
      <c r="N4588" s="39" t="str">
        <f>+VLOOKUP(L4588/1,Map!E:G,3,FALSE)</f>
        <v>KY-CENTRAL</v>
      </c>
    </row>
    <row r="4589" spans="1:14" hidden="1">
      <c r="A4589" s="39" t="s">
        <v>95</v>
      </c>
      <c r="B4589" s="39" t="s">
        <v>96</v>
      </c>
      <c r="C4589" s="39" t="s">
        <v>76</v>
      </c>
      <c r="D4589" s="43">
        <v>43167</v>
      </c>
      <c r="E4589" s="39" t="s">
        <v>35</v>
      </c>
      <c r="F4589" s="39" t="s">
        <v>45</v>
      </c>
      <c r="G4589" s="39" t="s">
        <v>275</v>
      </c>
      <c r="H4589" s="39" t="s">
        <v>3407</v>
      </c>
      <c r="I4589" s="39" t="s">
        <v>99</v>
      </c>
      <c r="J4589" s="44">
        <v>-28</v>
      </c>
      <c r="K4589" s="39" t="s">
        <v>100</v>
      </c>
      <c r="L4589" s="39" t="s">
        <v>58</v>
      </c>
      <c r="M4589" s="39" t="str">
        <f>+VLOOKUP(C4589/1,Map!A:B,2,FALSE)</f>
        <v>Other Revenue - Application/Initiation Fee</v>
      </c>
      <c r="N4589" s="39" t="str">
        <f>+VLOOKUP(L4589/1,Map!E:G,3,FALSE)</f>
        <v>KY-CORPORATE</v>
      </c>
    </row>
    <row r="4590" spans="1:14" hidden="1">
      <c r="A4590" s="39" t="s">
        <v>95</v>
      </c>
      <c r="B4590" s="39" t="s">
        <v>96</v>
      </c>
      <c r="C4590" s="39" t="s">
        <v>76</v>
      </c>
      <c r="D4590" s="43">
        <v>43167</v>
      </c>
      <c r="E4590" s="39" t="s">
        <v>35</v>
      </c>
      <c r="F4590" s="39" t="s">
        <v>45</v>
      </c>
      <c r="G4590" s="39" t="s">
        <v>275</v>
      </c>
      <c r="H4590" s="39" t="s">
        <v>3407</v>
      </c>
      <c r="I4590" s="39" t="s">
        <v>99</v>
      </c>
      <c r="J4590" s="44">
        <v>-28</v>
      </c>
      <c r="K4590" s="39" t="s">
        <v>100</v>
      </c>
      <c r="L4590" s="39" t="s">
        <v>64</v>
      </c>
      <c r="M4590" s="39" t="str">
        <f>+VLOOKUP(C4590/1,Map!A:B,2,FALSE)</f>
        <v>Other Revenue - Application/Initiation Fee</v>
      </c>
      <c r="N4590" s="39" t="str">
        <f>+VLOOKUP(L4590/1,Map!E:G,3,FALSE)</f>
        <v>KY-NORTH</v>
      </c>
    </row>
    <row r="4591" spans="1:14" hidden="1">
      <c r="A4591" s="39" t="s">
        <v>95</v>
      </c>
      <c r="B4591" s="39" t="s">
        <v>96</v>
      </c>
      <c r="C4591" s="39" t="s">
        <v>76</v>
      </c>
      <c r="D4591" s="43">
        <v>43167</v>
      </c>
      <c r="E4591" s="39" t="s">
        <v>35</v>
      </c>
      <c r="F4591" s="39" t="s">
        <v>45</v>
      </c>
      <c r="G4591" s="39" t="s">
        <v>275</v>
      </c>
      <c r="H4591" s="39" t="s">
        <v>3407</v>
      </c>
      <c r="I4591" s="39" t="s">
        <v>99</v>
      </c>
      <c r="J4591" s="44">
        <v>-28</v>
      </c>
      <c r="K4591" s="39" t="s">
        <v>100</v>
      </c>
      <c r="L4591" s="39" t="s">
        <v>60</v>
      </c>
      <c r="M4591" s="39" t="str">
        <f>+VLOOKUP(C4591/1,Map!A:B,2,FALSE)</f>
        <v>Other Revenue - Application/Initiation Fee</v>
      </c>
      <c r="N4591" s="39" t="str">
        <f>+VLOOKUP(L4591/1,Map!E:G,3,FALSE)</f>
        <v>KY-CENTRAL</v>
      </c>
    </row>
    <row r="4592" spans="1:14" hidden="1">
      <c r="A4592" s="39" t="s">
        <v>95</v>
      </c>
      <c r="B4592" s="39" t="s">
        <v>96</v>
      </c>
      <c r="C4592" s="39" t="s">
        <v>76</v>
      </c>
      <c r="D4592" s="43">
        <v>43167</v>
      </c>
      <c r="E4592" s="39" t="s">
        <v>35</v>
      </c>
      <c r="F4592" s="39" t="s">
        <v>45</v>
      </c>
      <c r="G4592" s="39" t="s">
        <v>275</v>
      </c>
      <c r="H4592" s="39" t="s">
        <v>3407</v>
      </c>
      <c r="I4592" s="39" t="s">
        <v>99</v>
      </c>
      <c r="J4592" s="44">
        <v>-728</v>
      </c>
      <c r="K4592" s="39" t="s">
        <v>100</v>
      </c>
      <c r="L4592" s="39" t="s">
        <v>60</v>
      </c>
      <c r="M4592" s="39" t="str">
        <f>+VLOOKUP(C4592/1,Map!A:B,2,FALSE)</f>
        <v>Other Revenue - Application/Initiation Fee</v>
      </c>
      <c r="N4592" s="39" t="str">
        <f>+VLOOKUP(L4592/1,Map!E:G,3,FALSE)</f>
        <v>KY-CENTRAL</v>
      </c>
    </row>
    <row r="4593" spans="1:14" hidden="1">
      <c r="A4593" s="39" t="s">
        <v>95</v>
      </c>
      <c r="B4593" s="39" t="s">
        <v>96</v>
      </c>
      <c r="C4593" s="39" t="s">
        <v>76</v>
      </c>
      <c r="D4593" s="43">
        <v>43168</v>
      </c>
      <c r="E4593" s="39" t="s">
        <v>35</v>
      </c>
      <c r="F4593" s="39" t="s">
        <v>45</v>
      </c>
      <c r="G4593" s="39" t="s">
        <v>275</v>
      </c>
      <c r="H4593" s="39" t="s">
        <v>3408</v>
      </c>
      <c r="I4593" s="39" t="s">
        <v>99</v>
      </c>
      <c r="J4593" s="44">
        <v>-28</v>
      </c>
      <c r="K4593" s="39" t="s">
        <v>100</v>
      </c>
      <c r="L4593" s="39" t="s">
        <v>60</v>
      </c>
      <c r="M4593" s="39" t="str">
        <f>+VLOOKUP(C4593/1,Map!A:B,2,FALSE)</f>
        <v>Other Revenue - Application/Initiation Fee</v>
      </c>
      <c r="N4593" s="39" t="str">
        <f>+VLOOKUP(L4593/1,Map!E:G,3,FALSE)</f>
        <v>KY-CENTRAL</v>
      </c>
    </row>
    <row r="4594" spans="1:14" hidden="1">
      <c r="A4594" s="39" t="s">
        <v>95</v>
      </c>
      <c r="B4594" s="39" t="s">
        <v>96</v>
      </c>
      <c r="C4594" s="39" t="s">
        <v>76</v>
      </c>
      <c r="D4594" s="43">
        <v>43168</v>
      </c>
      <c r="E4594" s="39" t="s">
        <v>35</v>
      </c>
      <c r="F4594" s="39" t="s">
        <v>45</v>
      </c>
      <c r="G4594" s="39" t="s">
        <v>275</v>
      </c>
      <c r="H4594" s="39" t="s">
        <v>3408</v>
      </c>
      <c r="I4594" s="39" t="s">
        <v>99</v>
      </c>
      <c r="J4594" s="44">
        <v>-28</v>
      </c>
      <c r="K4594" s="39" t="s">
        <v>100</v>
      </c>
      <c r="L4594" s="39" t="s">
        <v>60</v>
      </c>
      <c r="M4594" s="39" t="str">
        <f>+VLOOKUP(C4594/1,Map!A:B,2,FALSE)</f>
        <v>Other Revenue - Application/Initiation Fee</v>
      </c>
      <c r="N4594" s="39" t="str">
        <f>+VLOOKUP(L4594/1,Map!E:G,3,FALSE)</f>
        <v>KY-CENTRAL</v>
      </c>
    </row>
    <row r="4595" spans="1:14" hidden="1">
      <c r="A4595" s="39" t="s">
        <v>95</v>
      </c>
      <c r="B4595" s="39" t="s">
        <v>96</v>
      </c>
      <c r="C4595" s="39" t="s">
        <v>76</v>
      </c>
      <c r="D4595" s="43">
        <v>43168</v>
      </c>
      <c r="E4595" s="39" t="s">
        <v>35</v>
      </c>
      <c r="F4595" s="39" t="s">
        <v>45</v>
      </c>
      <c r="G4595" s="39" t="s">
        <v>275</v>
      </c>
      <c r="H4595" s="39" t="s">
        <v>3408</v>
      </c>
      <c r="I4595" s="39" t="s">
        <v>99</v>
      </c>
      <c r="J4595" s="44">
        <v>-3780</v>
      </c>
      <c r="K4595" s="39" t="s">
        <v>100</v>
      </c>
      <c r="L4595" s="39" t="s">
        <v>60</v>
      </c>
      <c r="M4595" s="39" t="str">
        <f>+VLOOKUP(C4595/1,Map!A:B,2,FALSE)</f>
        <v>Other Revenue - Application/Initiation Fee</v>
      </c>
      <c r="N4595" s="39" t="str">
        <f>+VLOOKUP(L4595/1,Map!E:G,3,FALSE)</f>
        <v>KY-CENTRAL</v>
      </c>
    </row>
    <row r="4596" spans="1:14" hidden="1">
      <c r="A4596" s="39" t="s">
        <v>95</v>
      </c>
      <c r="B4596" s="39" t="s">
        <v>96</v>
      </c>
      <c r="C4596" s="39" t="s">
        <v>76</v>
      </c>
      <c r="D4596" s="43">
        <v>43168</v>
      </c>
      <c r="E4596" s="39" t="s">
        <v>35</v>
      </c>
      <c r="F4596" s="39" t="s">
        <v>45</v>
      </c>
      <c r="G4596" s="39" t="s">
        <v>275</v>
      </c>
      <c r="H4596" s="39" t="s">
        <v>1207</v>
      </c>
      <c r="I4596" s="39" t="s">
        <v>244</v>
      </c>
      <c r="J4596" s="44">
        <v>28</v>
      </c>
      <c r="K4596" s="39" t="s">
        <v>100</v>
      </c>
      <c r="L4596" s="39" t="s">
        <v>60</v>
      </c>
      <c r="M4596" s="39" t="str">
        <f>+VLOOKUP(C4596/1,Map!A:B,2,FALSE)</f>
        <v>Other Revenue - Application/Initiation Fee</v>
      </c>
      <c r="N4596" s="39" t="str">
        <f>+VLOOKUP(L4596/1,Map!E:G,3,FALSE)</f>
        <v>KY-CENTRAL</v>
      </c>
    </row>
    <row r="4597" spans="1:14" hidden="1">
      <c r="A4597" s="39" t="s">
        <v>95</v>
      </c>
      <c r="B4597" s="39" t="s">
        <v>96</v>
      </c>
      <c r="C4597" s="39" t="s">
        <v>76</v>
      </c>
      <c r="D4597" s="43">
        <v>43169</v>
      </c>
      <c r="E4597" s="39" t="s">
        <v>35</v>
      </c>
      <c r="F4597" s="39" t="s">
        <v>45</v>
      </c>
      <c r="G4597" s="39" t="s">
        <v>275</v>
      </c>
      <c r="H4597" s="39" t="s">
        <v>3409</v>
      </c>
      <c r="I4597" s="39" t="s">
        <v>99</v>
      </c>
      <c r="J4597" s="44">
        <v>-448</v>
      </c>
      <c r="K4597" s="39" t="s">
        <v>100</v>
      </c>
      <c r="L4597" s="39" t="s">
        <v>60</v>
      </c>
      <c r="M4597" s="39" t="str">
        <f>+VLOOKUP(C4597/1,Map!A:B,2,FALSE)</f>
        <v>Other Revenue - Application/Initiation Fee</v>
      </c>
      <c r="N4597" s="39" t="str">
        <f>+VLOOKUP(L4597/1,Map!E:G,3,FALSE)</f>
        <v>KY-CENTRAL</v>
      </c>
    </row>
    <row r="4598" spans="1:14" hidden="1">
      <c r="A4598" s="39" t="s">
        <v>95</v>
      </c>
      <c r="B4598" s="39" t="s">
        <v>96</v>
      </c>
      <c r="C4598" s="39" t="s">
        <v>76</v>
      </c>
      <c r="D4598" s="43">
        <v>43169</v>
      </c>
      <c r="E4598" s="39" t="s">
        <v>35</v>
      </c>
      <c r="F4598" s="39" t="s">
        <v>45</v>
      </c>
      <c r="G4598" s="39" t="s">
        <v>275</v>
      </c>
      <c r="H4598" s="39" t="s">
        <v>3410</v>
      </c>
      <c r="I4598" s="39" t="s">
        <v>99</v>
      </c>
      <c r="J4598" s="44">
        <v>-28</v>
      </c>
      <c r="K4598" s="39" t="s">
        <v>100</v>
      </c>
      <c r="L4598" s="39" t="s">
        <v>60</v>
      </c>
      <c r="M4598" s="39" t="str">
        <f>+VLOOKUP(C4598/1,Map!A:B,2,FALSE)</f>
        <v>Other Revenue - Application/Initiation Fee</v>
      </c>
      <c r="N4598" s="39" t="str">
        <f>+VLOOKUP(L4598/1,Map!E:G,3,FALSE)</f>
        <v>KY-CENTRAL</v>
      </c>
    </row>
    <row r="4599" spans="1:14" hidden="1">
      <c r="A4599" s="39" t="s">
        <v>95</v>
      </c>
      <c r="B4599" s="39" t="s">
        <v>96</v>
      </c>
      <c r="C4599" s="39" t="s">
        <v>76</v>
      </c>
      <c r="D4599" s="43">
        <v>43170</v>
      </c>
      <c r="E4599" s="39" t="s">
        <v>35</v>
      </c>
      <c r="F4599" s="39" t="s">
        <v>45</v>
      </c>
      <c r="G4599" s="39" t="s">
        <v>275</v>
      </c>
      <c r="H4599" s="39" t="s">
        <v>3411</v>
      </c>
      <c r="I4599" s="39" t="s">
        <v>99</v>
      </c>
      <c r="J4599" s="44">
        <v>-224</v>
      </c>
      <c r="K4599" s="39" t="s">
        <v>100</v>
      </c>
      <c r="L4599" s="39" t="s">
        <v>60</v>
      </c>
      <c r="M4599" s="39" t="str">
        <f>+VLOOKUP(C4599/1,Map!A:B,2,FALSE)</f>
        <v>Other Revenue - Application/Initiation Fee</v>
      </c>
      <c r="N4599" s="39" t="str">
        <f>+VLOOKUP(L4599/1,Map!E:G,3,FALSE)</f>
        <v>KY-CENTRAL</v>
      </c>
    </row>
    <row r="4600" spans="1:14" hidden="1">
      <c r="A4600" s="39" t="s">
        <v>95</v>
      </c>
      <c r="B4600" s="39" t="s">
        <v>96</v>
      </c>
      <c r="C4600" s="39" t="s">
        <v>76</v>
      </c>
      <c r="D4600" s="43">
        <v>43171</v>
      </c>
      <c r="E4600" s="39" t="s">
        <v>35</v>
      </c>
      <c r="F4600" s="39" t="s">
        <v>45</v>
      </c>
      <c r="G4600" s="39" t="s">
        <v>275</v>
      </c>
      <c r="H4600" s="39" t="s">
        <v>1215</v>
      </c>
      <c r="I4600" s="39" t="s">
        <v>244</v>
      </c>
      <c r="J4600" s="44">
        <v>28</v>
      </c>
      <c r="K4600" s="39" t="s">
        <v>100</v>
      </c>
      <c r="L4600" s="39" t="s">
        <v>60</v>
      </c>
      <c r="M4600" s="39" t="str">
        <f>+VLOOKUP(C4600/1,Map!A:B,2,FALSE)</f>
        <v>Other Revenue - Application/Initiation Fee</v>
      </c>
      <c r="N4600" s="39" t="str">
        <f>+VLOOKUP(L4600/1,Map!E:G,3,FALSE)</f>
        <v>KY-CENTRAL</v>
      </c>
    </row>
    <row r="4601" spans="1:14" hidden="1">
      <c r="A4601" s="39" t="s">
        <v>95</v>
      </c>
      <c r="B4601" s="39" t="s">
        <v>96</v>
      </c>
      <c r="C4601" s="39" t="s">
        <v>76</v>
      </c>
      <c r="D4601" s="43">
        <v>43171</v>
      </c>
      <c r="E4601" s="39" t="s">
        <v>35</v>
      </c>
      <c r="F4601" s="39" t="s">
        <v>45</v>
      </c>
      <c r="G4601" s="39" t="s">
        <v>275</v>
      </c>
      <c r="H4601" s="39" t="s">
        <v>3412</v>
      </c>
      <c r="I4601" s="39" t="s">
        <v>99</v>
      </c>
      <c r="J4601" s="44">
        <v>-28</v>
      </c>
      <c r="K4601" s="39" t="s">
        <v>100</v>
      </c>
      <c r="L4601" s="39" t="s">
        <v>58</v>
      </c>
      <c r="M4601" s="39" t="str">
        <f>+VLOOKUP(C4601/1,Map!A:B,2,FALSE)</f>
        <v>Other Revenue - Application/Initiation Fee</v>
      </c>
      <c r="N4601" s="39" t="str">
        <f>+VLOOKUP(L4601/1,Map!E:G,3,FALSE)</f>
        <v>KY-CORPORATE</v>
      </c>
    </row>
    <row r="4602" spans="1:14" hidden="1">
      <c r="A4602" s="39" t="s">
        <v>95</v>
      </c>
      <c r="B4602" s="39" t="s">
        <v>96</v>
      </c>
      <c r="C4602" s="39" t="s">
        <v>76</v>
      </c>
      <c r="D4602" s="43">
        <v>43171</v>
      </c>
      <c r="E4602" s="39" t="s">
        <v>35</v>
      </c>
      <c r="F4602" s="39" t="s">
        <v>45</v>
      </c>
      <c r="G4602" s="39" t="s">
        <v>275</v>
      </c>
      <c r="H4602" s="39" t="s">
        <v>3412</v>
      </c>
      <c r="I4602" s="39" t="s">
        <v>99</v>
      </c>
      <c r="J4602" s="44">
        <v>-28</v>
      </c>
      <c r="K4602" s="39" t="s">
        <v>100</v>
      </c>
      <c r="L4602" s="39" t="s">
        <v>60</v>
      </c>
      <c r="M4602" s="39" t="str">
        <f>+VLOOKUP(C4602/1,Map!A:B,2,FALSE)</f>
        <v>Other Revenue - Application/Initiation Fee</v>
      </c>
      <c r="N4602" s="39" t="str">
        <f>+VLOOKUP(L4602/1,Map!E:G,3,FALSE)</f>
        <v>KY-CENTRAL</v>
      </c>
    </row>
    <row r="4603" spans="1:14" hidden="1">
      <c r="A4603" s="39" t="s">
        <v>95</v>
      </c>
      <c r="B4603" s="39" t="s">
        <v>96</v>
      </c>
      <c r="C4603" s="39" t="s">
        <v>76</v>
      </c>
      <c r="D4603" s="43">
        <v>43171</v>
      </c>
      <c r="E4603" s="39" t="s">
        <v>35</v>
      </c>
      <c r="F4603" s="39" t="s">
        <v>45</v>
      </c>
      <c r="G4603" s="39" t="s">
        <v>275</v>
      </c>
      <c r="H4603" s="39" t="s">
        <v>3412</v>
      </c>
      <c r="I4603" s="39" t="s">
        <v>99</v>
      </c>
      <c r="J4603" s="44">
        <v>-28</v>
      </c>
      <c r="K4603" s="39" t="s">
        <v>100</v>
      </c>
      <c r="L4603" s="39" t="s">
        <v>60</v>
      </c>
      <c r="M4603" s="39" t="str">
        <f>+VLOOKUP(C4603/1,Map!A:B,2,FALSE)</f>
        <v>Other Revenue - Application/Initiation Fee</v>
      </c>
      <c r="N4603" s="39" t="str">
        <f>+VLOOKUP(L4603/1,Map!E:G,3,FALSE)</f>
        <v>KY-CENTRAL</v>
      </c>
    </row>
    <row r="4604" spans="1:14" hidden="1">
      <c r="A4604" s="39" t="s">
        <v>95</v>
      </c>
      <c r="B4604" s="39" t="s">
        <v>96</v>
      </c>
      <c r="C4604" s="39" t="s">
        <v>76</v>
      </c>
      <c r="D4604" s="43">
        <v>43171</v>
      </c>
      <c r="E4604" s="39" t="s">
        <v>35</v>
      </c>
      <c r="F4604" s="39" t="s">
        <v>45</v>
      </c>
      <c r="G4604" s="39" t="s">
        <v>275</v>
      </c>
      <c r="H4604" s="39" t="s">
        <v>3412</v>
      </c>
      <c r="I4604" s="39" t="s">
        <v>99</v>
      </c>
      <c r="J4604" s="44">
        <v>-2604</v>
      </c>
      <c r="K4604" s="39" t="s">
        <v>100</v>
      </c>
      <c r="L4604" s="39" t="s">
        <v>60</v>
      </c>
      <c r="M4604" s="39" t="str">
        <f>+VLOOKUP(C4604/1,Map!A:B,2,FALSE)</f>
        <v>Other Revenue - Application/Initiation Fee</v>
      </c>
      <c r="N4604" s="39" t="str">
        <f>+VLOOKUP(L4604/1,Map!E:G,3,FALSE)</f>
        <v>KY-CENTRAL</v>
      </c>
    </row>
    <row r="4605" spans="1:14" hidden="1">
      <c r="A4605" s="39" t="s">
        <v>95</v>
      </c>
      <c r="B4605" s="39" t="s">
        <v>96</v>
      </c>
      <c r="C4605" s="39" t="s">
        <v>76</v>
      </c>
      <c r="D4605" s="43">
        <v>43171</v>
      </c>
      <c r="E4605" s="39" t="s">
        <v>35</v>
      </c>
      <c r="F4605" s="39" t="s">
        <v>45</v>
      </c>
      <c r="G4605" s="39" t="s">
        <v>275</v>
      </c>
      <c r="H4605" s="39" t="s">
        <v>3412</v>
      </c>
      <c r="I4605" s="39" t="s">
        <v>99</v>
      </c>
      <c r="J4605" s="44">
        <v>-112</v>
      </c>
      <c r="K4605" s="39" t="s">
        <v>100</v>
      </c>
      <c r="L4605" s="39" t="s">
        <v>64</v>
      </c>
      <c r="M4605" s="39" t="str">
        <f>+VLOOKUP(C4605/1,Map!A:B,2,FALSE)</f>
        <v>Other Revenue - Application/Initiation Fee</v>
      </c>
      <c r="N4605" s="39" t="str">
        <f>+VLOOKUP(L4605/1,Map!E:G,3,FALSE)</f>
        <v>KY-NORTH</v>
      </c>
    </row>
    <row r="4606" spans="1:14" hidden="1">
      <c r="A4606" s="39" t="s">
        <v>95</v>
      </c>
      <c r="B4606" s="39" t="s">
        <v>96</v>
      </c>
      <c r="C4606" s="39" t="s">
        <v>76</v>
      </c>
      <c r="D4606" s="43">
        <v>43172</v>
      </c>
      <c r="E4606" s="39" t="s">
        <v>35</v>
      </c>
      <c r="F4606" s="39" t="s">
        <v>45</v>
      </c>
      <c r="G4606" s="39" t="s">
        <v>275</v>
      </c>
      <c r="H4606" s="39" t="s">
        <v>1217</v>
      </c>
      <c r="I4606" s="39" t="s">
        <v>244</v>
      </c>
      <c r="J4606" s="44">
        <v>28</v>
      </c>
      <c r="K4606" s="39" t="s">
        <v>100</v>
      </c>
      <c r="L4606" s="39" t="s">
        <v>64</v>
      </c>
      <c r="M4606" s="39" t="str">
        <f>+VLOOKUP(C4606/1,Map!A:B,2,FALSE)</f>
        <v>Other Revenue - Application/Initiation Fee</v>
      </c>
      <c r="N4606" s="39" t="str">
        <f>+VLOOKUP(L4606/1,Map!E:G,3,FALSE)</f>
        <v>KY-NORTH</v>
      </c>
    </row>
    <row r="4607" spans="1:14" hidden="1">
      <c r="A4607" s="39" t="s">
        <v>95</v>
      </c>
      <c r="B4607" s="39" t="s">
        <v>96</v>
      </c>
      <c r="C4607" s="39" t="s">
        <v>76</v>
      </c>
      <c r="D4607" s="43">
        <v>43173</v>
      </c>
      <c r="E4607" s="39" t="s">
        <v>35</v>
      </c>
      <c r="F4607" s="39" t="s">
        <v>45</v>
      </c>
      <c r="G4607" s="39" t="s">
        <v>275</v>
      </c>
      <c r="H4607" s="39" t="s">
        <v>3413</v>
      </c>
      <c r="I4607" s="39" t="s">
        <v>99</v>
      </c>
      <c r="J4607" s="44">
        <v>-2632</v>
      </c>
      <c r="K4607" s="39" t="s">
        <v>100</v>
      </c>
      <c r="L4607" s="39" t="s">
        <v>60</v>
      </c>
      <c r="M4607" s="39" t="str">
        <f>+VLOOKUP(C4607/1,Map!A:B,2,FALSE)</f>
        <v>Other Revenue - Application/Initiation Fee</v>
      </c>
      <c r="N4607" s="39" t="str">
        <f>+VLOOKUP(L4607/1,Map!E:G,3,FALSE)</f>
        <v>KY-CENTRAL</v>
      </c>
    </row>
    <row r="4608" spans="1:14" hidden="1">
      <c r="A4608" s="39" t="s">
        <v>95</v>
      </c>
      <c r="B4608" s="39" t="s">
        <v>96</v>
      </c>
      <c r="C4608" s="39" t="s">
        <v>76</v>
      </c>
      <c r="D4608" s="43">
        <v>43173</v>
      </c>
      <c r="E4608" s="39" t="s">
        <v>35</v>
      </c>
      <c r="F4608" s="39" t="s">
        <v>45</v>
      </c>
      <c r="G4608" s="39" t="s">
        <v>275</v>
      </c>
      <c r="H4608" s="39" t="s">
        <v>3413</v>
      </c>
      <c r="I4608" s="39" t="s">
        <v>99</v>
      </c>
      <c r="J4608" s="44">
        <v>-28</v>
      </c>
      <c r="K4608" s="39" t="s">
        <v>100</v>
      </c>
      <c r="L4608" s="39" t="s">
        <v>60</v>
      </c>
      <c r="M4608" s="39" t="str">
        <f>+VLOOKUP(C4608/1,Map!A:B,2,FALSE)</f>
        <v>Other Revenue - Application/Initiation Fee</v>
      </c>
      <c r="N4608" s="39" t="str">
        <f>+VLOOKUP(L4608/1,Map!E:G,3,FALSE)</f>
        <v>KY-CENTRAL</v>
      </c>
    </row>
    <row r="4609" spans="1:14" hidden="1">
      <c r="A4609" s="39" t="s">
        <v>95</v>
      </c>
      <c r="B4609" s="39" t="s">
        <v>96</v>
      </c>
      <c r="C4609" s="39" t="s">
        <v>76</v>
      </c>
      <c r="D4609" s="43">
        <v>43173</v>
      </c>
      <c r="E4609" s="39" t="s">
        <v>35</v>
      </c>
      <c r="F4609" s="39" t="s">
        <v>45</v>
      </c>
      <c r="G4609" s="39" t="s">
        <v>275</v>
      </c>
      <c r="H4609" s="39" t="s">
        <v>3413</v>
      </c>
      <c r="I4609" s="39" t="s">
        <v>99</v>
      </c>
      <c r="J4609" s="44">
        <v>-28</v>
      </c>
      <c r="K4609" s="39" t="s">
        <v>100</v>
      </c>
      <c r="L4609" s="39" t="s">
        <v>64</v>
      </c>
      <c r="M4609" s="39" t="str">
        <f>+VLOOKUP(C4609/1,Map!A:B,2,FALSE)</f>
        <v>Other Revenue - Application/Initiation Fee</v>
      </c>
      <c r="N4609" s="39" t="str">
        <f>+VLOOKUP(L4609/1,Map!E:G,3,FALSE)</f>
        <v>KY-NORTH</v>
      </c>
    </row>
    <row r="4610" spans="1:14" hidden="1">
      <c r="A4610" s="39" t="s">
        <v>95</v>
      </c>
      <c r="B4610" s="39" t="s">
        <v>96</v>
      </c>
      <c r="C4610" s="39" t="s">
        <v>76</v>
      </c>
      <c r="D4610" s="43">
        <v>43173</v>
      </c>
      <c r="E4610" s="39" t="s">
        <v>35</v>
      </c>
      <c r="F4610" s="39" t="s">
        <v>45</v>
      </c>
      <c r="G4610" s="39" t="s">
        <v>275</v>
      </c>
      <c r="H4610" s="39" t="s">
        <v>1227</v>
      </c>
      <c r="I4610" s="39" t="s">
        <v>244</v>
      </c>
      <c r="J4610" s="44">
        <v>28</v>
      </c>
      <c r="K4610" s="39" t="s">
        <v>100</v>
      </c>
      <c r="L4610" s="39" t="s">
        <v>60</v>
      </c>
      <c r="M4610" s="39" t="str">
        <f>+VLOOKUP(C4610/1,Map!A:B,2,FALSE)</f>
        <v>Other Revenue - Application/Initiation Fee</v>
      </c>
      <c r="N4610" s="39" t="str">
        <f>+VLOOKUP(L4610/1,Map!E:G,3,FALSE)</f>
        <v>KY-CENTRAL</v>
      </c>
    </row>
    <row r="4611" spans="1:14" hidden="1">
      <c r="A4611" s="39" t="s">
        <v>95</v>
      </c>
      <c r="B4611" s="39" t="s">
        <v>96</v>
      </c>
      <c r="C4611" s="39" t="s">
        <v>76</v>
      </c>
      <c r="D4611" s="43">
        <v>43173</v>
      </c>
      <c r="E4611" s="39" t="s">
        <v>35</v>
      </c>
      <c r="F4611" s="39" t="s">
        <v>45</v>
      </c>
      <c r="G4611" s="39" t="s">
        <v>275</v>
      </c>
      <c r="H4611" s="39" t="s">
        <v>3414</v>
      </c>
      <c r="I4611" s="39" t="s">
        <v>99</v>
      </c>
      <c r="J4611" s="44">
        <v>-112</v>
      </c>
      <c r="K4611" s="39" t="s">
        <v>100</v>
      </c>
      <c r="L4611" s="39" t="s">
        <v>60</v>
      </c>
      <c r="M4611" s="39" t="str">
        <f>+VLOOKUP(C4611/1,Map!A:B,2,FALSE)</f>
        <v>Other Revenue - Application/Initiation Fee</v>
      </c>
      <c r="N4611" s="39" t="str">
        <f>+VLOOKUP(L4611/1,Map!E:G,3,FALSE)</f>
        <v>KY-CENTRAL</v>
      </c>
    </row>
    <row r="4612" spans="1:14" hidden="1">
      <c r="A4612" s="39" t="s">
        <v>95</v>
      </c>
      <c r="B4612" s="39" t="s">
        <v>96</v>
      </c>
      <c r="C4612" s="39" t="s">
        <v>76</v>
      </c>
      <c r="D4612" s="43">
        <v>43174</v>
      </c>
      <c r="E4612" s="39" t="s">
        <v>35</v>
      </c>
      <c r="F4612" s="39" t="s">
        <v>45</v>
      </c>
      <c r="G4612" s="39" t="s">
        <v>275</v>
      </c>
      <c r="H4612" s="39" t="s">
        <v>3415</v>
      </c>
      <c r="I4612" s="39" t="s">
        <v>99</v>
      </c>
      <c r="J4612" s="44">
        <v>-28</v>
      </c>
      <c r="K4612" s="39" t="s">
        <v>100</v>
      </c>
      <c r="L4612" s="39" t="s">
        <v>60</v>
      </c>
      <c r="M4612" s="39" t="str">
        <f>+VLOOKUP(C4612/1,Map!A:B,2,FALSE)</f>
        <v>Other Revenue - Application/Initiation Fee</v>
      </c>
      <c r="N4612" s="39" t="str">
        <f>+VLOOKUP(L4612/1,Map!E:G,3,FALSE)</f>
        <v>KY-CENTRAL</v>
      </c>
    </row>
    <row r="4613" spans="1:14" hidden="1">
      <c r="A4613" s="39" t="s">
        <v>95</v>
      </c>
      <c r="B4613" s="39" t="s">
        <v>96</v>
      </c>
      <c r="C4613" s="39" t="s">
        <v>76</v>
      </c>
      <c r="D4613" s="43">
        <v>43174</v>
      </c>
      <c r="E4613" s="39" t="s">
        <v>35</v>
      </c>
      <c r="F4613" s="39" t="s">
        <v>45</v>
      </c>
      <c r="G4613" s="39" t="s">
        <v>275</v>
      </c>
      <c r="H4613" s="39" t="s">
        <v>3416</v>
      </c>
      <c r="I4613" s="39" t="s">
        <v>99</v>
      </c>
      <c r="J4613" s="44">
        <v>-84</v>
      </c>
      <c r="K4613" s="39" t="s">
        <v>100</v>
      </c>
      <c r="L4613" s="39" t="s">
        <v>58</v>
      </c>
      <c r="M4613" s="39" t="str">
        <f>+VLOOKUP(C4613/1,Map!A:B,2,FALSE)</f>
        <v>Other Revenue - Application/Initiation Fee</v>
      </c>
      <c r="N4613" s="39" t="str">
        <f>+VLOOKUP(L4613/1,Map!E:G,3,FALSE)</f>
        <v>KY-CORPORATE</v>
      </c>
    </row>
    <row r="4614" spans="1:14" hidden="1">
      <c r="A4614" s="39" t="s">
        <v>95</v>
      </c>
      <c r="B4614" s="39" t="s">
        <v>96</v>
      </c>
      <c r="C4614" s="39" t="s">
        <v>76</v>
      </c>
      <c r="D4614" s="43">
        <v>43174</v>
      </c>
      <c r="E4614" s="39" t="s">
        <v>35</v>
      </c>
      <c r="F4614" s="39" t="s">
        <v>45</v>
      </c>
      <c r="G4614" s="39" t="s">
        <v>275</v>
      </c>
      <c r="H4614" s="39" t="s">
        <v>3416</v>
      </c>
      <c r="I4614" s="39" t="s">
        <v>99</v>
      </c>
      <c r="J4614" s="44">
        <v>-28</v>
      </c>
      <c r="K4614" s="39" t="s">
        <v>100</v>
      </c>
      <c r="L4614" s="39" t="s">
        <v>60</v>
      </c>
      <c r="M4614" s="39" t="str">
        <f>+VLOOKUP(C4614/1,Map!A:B,2,FALSE)</f>
        <v>Other Revenue - Application/Initiation Fee</v>
      </c>
      <c r="N4614" s="39" t="str">
        <f>+VLOOKUP(L4614/1,Map!E:G,3,FALSE)</f>
        <v>KY-CENTRAL</v>
      </c>
    </row>
    <row r="4615" spans="1:14" hidden="1">
      <c r="A4615" s="39" t="s">
        <v>95</v>
      </c>
      <c r="B4615" s="39" t="s">
        <v>96</v>
      </c>
      <c r="C4615" s="39" t="s">
        <v>76</v>
      </c>
      <c r="D4615" s="43">
        <v>43174</v>
      </c>
      <c r="E4615" s="39" t="s">
        <v>35</v>
      </c>
      <c r="F4615" s="39" t="s">
        <v>45</v>
      </c>
      <c r="G4615" s="39" t="s">
        <v>275</v>
      </c>
      <c r="H4615" s="39" t="s">
        <v>3416</v>
      </c>
      <c r="I4615" s="39" t="s">
        <v>99</v>
      </c>
      <c r="J4615" s="44">
        <v>-896</v>
      </c>
      <c r="K4615" s="39" t="s">
        <v>100</v>
      </c>
      <c r="L4615" s="39" t="s">
        <v>60</v>
      </c>
      <c r="M4615" s="39" t="str">
        <f>+VLOOKUP(C4615/1,Map!A:B,2,FALSE)</f>
        <v>Other Revenue - Application/Initiation Fee</v>
      </c>
      <c r="N4615" s="39" t="str">
        <f>+VLOOKUP(L4615/1,Map!E:G,3,FALSE)</f>
        <v>KY-CENTRAL</v>
      </c>
    </row>
    <row r="4616" spans="1:14" hidden="1">
      <c r="A4616" s="39" t="s">
        <v>95</v>
      </c>
      <c r="B4616" s="39" t="s">
        <v>96</v>
      </c>
      <c r="C4616" s="39" t="s">
        <v>76</v>
      </c>
      <c r="D4616" s="43">
        <v>43174</v>
      </c>
      <c r="E4616" s="39" t="s">
        <v>35</v>
      </c>
      <c r="F4616" s="39" t="s">
        <v>45</v>
      </c>
      <c r="G4616" s="39" t="s">
        <v>275</v>
      </c>
      <c r="H4616" s="39" t="s">
        <v>3416</v>
      </c>
      <c r="I4616" s="39" t="s">
        <v>99</v>
      </c>
      <c r="J4616" s="44">
        <v>-56</v>
      </c>
      <c r="K4616" s="39" t="s">
        <v>100</v>
      </c>
      <c r="L4616" s="39" t="s">
        <v>64</v>
      </c>
      <c r="M4616" s="39" t="str">
        <f>+VLOOKUP(C4616/1,Map!A:B,2,FALSE)</f>
        <v>Other Revenue - Application/Initiation Fee</v>
      </c>
      <c r="N4616" s="39" t="str">
        <f>+VLOOKUP(L4616/1,Map!E:G,3,FALSE)</f>
        <v>KY-NORTH</v>
      </c>
    </row>
    <row r="4617" spans="1:14" hidden="1">
      <c r="A4617" s="39" t="s">
        <v>95</v>
      </c>
      <c r="B4617" s="39" t="s">
        <v>96</v>
      </c>
      <c r="C4617" s="39" t="s">
        <v>76</v>
      </c>
      <c r="D4617" s="43">
        <v>43175</v>
      </c>
      <c r="E4617" s="39" t="s">
        <v>35</v>
      </c>
      <c r="F4617" s="39" t="s">
        <v>45</v>
      </c>
      <c r="G4617" s="39" t="s">
        <v>275</v>
      </c>
      <c r="H4617" s="39" t="s">
        <v>3417</v>
      </c>
      <c r="I4617" s="39" t="s">
        <v>99</v>
      </c>
      <c r="J4617" s="44">
        <v>-28</v>
      </c>
      <c r="K4617" s="39" t="s">
        <v>100</v>
      </c>
      <c r="L4617" s="39" t="s">
        <v>58</v>
      </c>
      <c r="M4617" s="39" t="str">
        <f>+VLOOKUP(C4617/1,Map!A:B,2,FALSE)</f>
        <v>Other Revenue - Application/Initiation Fee</v>
      </c>
      <c r="N4617" s="39" t="str">
        <f>+VLOOKUP(L4617/1,Map!E:G,3,FALSE)</f>
        <v>KY-CORPORATE</v>
      </c>
    </row>
    <row r="4618" spans="1:14" hidden="1">
      <c r="A4618" s="39" t="s">
        <v>95</v>
      </c>
      <c r="B4618" s="39" t="s">
        <v>96</v>
      </c>
      <c r="C4618" s="39" t="s">
        <v>76</v>
      </c>
      <c r="D4618" s="43">
        <v>43175</v>
      </c>
      <c r="E4618" s="39" t="s">
        <v>35</v>
      </c>
      <c r="F4618" s="39" t="s">
        <v>45</v>
      </c>
      <c r="G4618" s="39" t="s">
        <v>275</v>
      </c>
      <c r="H4618" s="39" t="s">
        <v>3417</v>
      </c>
      <c r="I4618" s="39" t="s">
        <v>99</v>
      </c>
      <c r="J4618" s="44">
        <v>-2604</v>
      </c>
      <c r="K4618" s="39" t="s">
        <v>100</v>
      </c>
      <c r="L4618" s="39" t="s">
        <v>60</v>
      </c>
      <c r="M4618" s="39" t="str">
        <f>+VLOOKUP(C4618/1,Map!A:B,2,FALSE)</f>
        <v>Other Revenue - Application/Initiation Fee</v>
      </c>
      <c r="N4618" s="39" t="str">
        <f>+VLOOKUP(L4618/1,Map!E:G,3,FALSE)</f>
        <v>KY-CENTRAL</v>
      </c>
    </row>
    <row r="4619" spans="1:14" hidden="1">
      <c r="A4619" s="39" t="s">
        <v>95</v>
      </c>
      <c r="B4619" s="39" t="s">
        <v>96</v>
      </c>
      <c r="C4619" s="39" t="s">
        <v>76</v>
      </c>
      <c r="D4619" s="43">
        <v>43175</v>
      </c>
      <c r="E4619" s="39" t="s">
        <v>35</v>
      </c>
      <c r="F4619" s="39" t="s">
        <v>45</v>
      </c>
      <c r="G4619" s="39" t="s">
        <v>275</v>
      </c>
      <c r="H4619" s="39" t="s">
        <v>3417</v>
      </c>
      <c r="I4619" s="39" t="s">
        <v>99</v>
      </c>
      <c r="J4619" s="44">
        <v>-28</v>
      </c>
      <c r="K4619" s="39" t="s">
        <v>100</v>
      </c>
      <c r="L4619" s="39" t="s">
        <v>60</v>
      </c>
      <c r="M4619" s="39" t="str">
        <f>+VLOOKUP(C4619/1,Map!A:B,2,FALSE)</f>
        <v>Other Revenue - Application/Initiation Fee</v>
      </c>
      <c r="N4619" s="39" t="str">
        <f>+VLOOKUP(L4619/1,Map!E:G,3,FALSE)</f>
        <v>KY-CENTRAL</v>
      </c>
    </row>
    <row r="4620" spans="1:14" hidden="1">
      <c r="A4620" s="39" t="s">
        <v>95</v>
      </c>
      <c r="B4620" s="39" t="s">
        <v>96</v>
      </c>
      <c r="C4620" s="39" t="s">
        <v>76</v>
      </c>
      <c r="D4620" s="43">
        <v>43175</v>
      </c>
      <c r="E4620" s="39" t="s">
        <v>35</v>
      </c>
      <c r="F4620" s="39" t="s">
        <v>45</v>
      </c>
      <c r="G4620" s="39" t="s">
        <v>275</v>
      </c>
      <c r="H4620" s="39" t="s">
        <v>3417</v>
      </c>
      <c r="I4620" s="39" t="s">
        <v>99</v>
      </c>
      <c r="J4620" s="44">
        <v>-56</v>
      </c>
      <c r="K4620" s="39" t="s">
        <v>100</v>
      </c>
      <c r="L4620" s="39" t="s">
        <v>60</v>
      </c>
      <c r="M4620" s="39" t="str">
        <f>+VLOOKUP(C4620/1,Map!A:B,2,FALSE)</f>
        <v>Other Revenue - Application/Initiation Fee</v>
      </c>
      <c r="N4620" s="39" t="str">
        <f>+VLOOKUP(L4620/1,Map!E:G,3,FALSE)</f>
        <v>KY-CENTRAL</v>
      </c>
    </row>
    <row r="4621" spans="1:14" hidden="1">
      <c r="A4621" s="39" t="s">
        <v>95</v>
      </c>
      <c r="B4621" s="39" t="s">
        <v>96</v>
      </c>
      <c r="C4621" s="39" t="s">
        <v>76</v>
      </c>
      <c r="D4621" s="43">
        <v>43175</v>
      </c>
      <c r="E4621" s="39" t="s">
        <v>35</v>
      </c>
      <c r="F4621" s="39" t="s">
        <v>45</v>
      </c>
      <c r="G4621" s="39" t="s">
        <v>275</v>
      </c>
      <c r="H4621" s="39" t="s">
        <v>1248</v>
      </c>
      <c r="I4621" s="39" t="s">
        <v>244</v>
      </c>
      <c r="J4621" s="44">
        <v>28</v>
      </c>
      <c r="K4621" s="39" t="s">
        <v>100</v>
      </c>
      <c r="L4621" s="39" t="s">
        <v>60</v>
      </c>
      <c r="M4621" s="39" t="str">
        <f>+VLOOKUP(C4621/1,Map!A:B,2,FALSE)</f>
        <v>Other Revenue - Application/Initiation Fee</v>
      </c>
      <c r="N4621" s="39" t="str">
        <f>+VLOOKUP(L4621/1,Map!E:G,3,FALSE)</f>
        <v>KY-CENTRAL</v>
      </c>
    </row>
    <row r="4622" spans="1:14" hidden="1">
      <c r="A4622" s="39" t="s">
        <v>95</v>
      </c>
      <c r="B4622" s="39" t="s">
        <v>96</v>
      </c>
      <c r="C4622" s="39" t="s">
        <v>76</v>
      </c>
      <c r="D4622" s="43">
        <v>43175</v>
      </c>
      <c r="E4622" s="39" t="s">
        <v>35</v>
      </c>
      <c r="F4622" s="39" t="s">
        <v>45</v>
      </c>
      <c r="G4622" s="39" t="s">
        <v>275</v>
      </c>
      <c r="H4622" s="39" t="s">
        <v>1248</v>
      </c>
      <c r="I4622" s="39" t="s">
        <v>244</v>
      </c>
      <c r="J4622" s="44">
        <v>28</v>
      </c>
      <c r="K4622" s="39" t="s">
        <v>100</v>
      </c>
      <c r="L4622" s="39" t="s">
        <v>60</v>
      </c>
      <c r="M4622" s="39" t="str">
        <f>+VLOOKUP(C4622/1,Map!A:B,2,FALSE)</f>
        <v>Other Revenue - Application/Initiation Fee</v>
      </c>
      <c r="N4622" s="39" t="str">
        <f>+VLOOKUP(L4622/1,Map!E:G,3,FALSE)</f>
        <v>KY-CENTRAL</v>
      </c>
    </row>
    <row r="4623" spans="1:14" hidden="1">
      <c r="A4623" s="39" t="s">
        <v>95</v>
      </c>
      <c r="B4623" s="39" t="s">
        <v>96</v>
      </c>
      <c r="C4623" s="39" t="s">
        <v>76</v>
      </c>
      <c r="D4623" s="43">
        <v>43176</v>
      </c>
      <c r="E4623" s="39" t="s">
        <v>35</v>
      </c>
      <c r="F4623" s="39" t="s">
        <v>45</v>
      </c>
      <c r="G4623" s="39" t="s">
        <v>275</v>
      </c>
      <c r="H4623" s="39" t="s">
        <v>3418</v>
      </c>
      <c r="I4623" s="39" t="s">
        <v>99</v>
      </c>
      <c r="J4623" s="44">
        <v>-280</v>
      </c>
      <c r="K4623" s="39" t="s">
        <v>100</v>
      </c>
      <c r="L4623" s="39" t="s">
        <v>60</v>
      </c>
      <c r="M4623" s="39" t="str">
        <f>+VLOOKUP(C4623/1,Map!A:B,2,FALSE)</f>
        <v>Other Revenue - Application/Initiation Fee</v>
      </c>
      <c r="N4623" s="39" t="str">
        <f>+VLOOKUP(L4623/1,Map!E:G,3,FALSE)</f>
        <v>KY-CENTRAL</v>
      </c>
    </row>
    <row r="4624" spans="1:14" hidden="1">
      <c r="A4624" s="39" t="s">
        <v>95</v>
      </c>
      <c r="B4624" s="39" t="s">
        <v>96</v>
      </c>
      <c r="C4624" s="39" t="s">
        <v>76</v>
      </c>
      <c r="D4624" s="43">
        <v>43176</v>
      </c>
      <c r="E4624" s="39" t="s">
        <v>35</v>
      </c>
      <c r="F4624" s="39" t="s">
        <v>45</v>
      </c>
      <c r="G4624" s="39" t="s">
        <v>275</v>
      </c>
      <c r="H4624" s="39" t="s">
        <v>3419</v>
      </c>
      <c r="I4624" s="39" t="s">
        <v>99</v>
      </c>
      <c r="J4624" s="44">
        <v>-28</v>
      </c>
      <c r="K4624" s="39" t="s">
        <v>100</v>
      </c>
      <c r="L4624" s="39" t="s">
        <v>60</v>
      </c>
      <c r="M4624" s="39" t="str">
        <f>+VLOOKUP(C4624/1,Map!A:B,2,FALSE)</f>
        <v>Other Revenue - Application/Initiation Fee</v>
      </c>
      <c r="N4624" s="39" t="str">
        <f>+VLOOKUP(L4624/1,Map!E:G,3,FALSE)</f>
        <v>KY-CENTRAL</v>
      </c>
    </row>
    <row r="4625" spans="1:14" hidden="1">
      <c r="A4625" s="39" t="s">
        <v>95</v>
      </c>
      <c r="B4625" s="39" t="s">
        <v>96</v>
      </c>
      <c r="C4625" s="39" t="s">
        <v>76</v>
      </c>
      <c r="D4625" s="43">
        <v>43177</v>
      </c>
      <c r="E4625" s="39" t="s">
        <v>35</v>
      </c>
      <c r="F4625" s="39" t="s">
        <v>45</v>
      </c>
      <c r="G4625" s="39" t="s">
        <v>275</v>
      </c>
      <c r="H4625" s="39" t="s">
        <v>3420</v>
      </c>
      <c r="I4625" s="39" t="s">
        <v>99</v>
      </c>
      <c r="J4625" s="44">
        <v>-84</v>
      </c>
      <c r="K4625" s="39" t="s">
        <v>100</v>
      </c>
      <c r="L4625" s="39" t="s">
        <v>60</v>
      </c>
      <c r="M4625" s="39" t="str">
        <f>+VLOOKUP(C4625/1,Map!A:B,2,FALSE)</f>
        <v>Other Revenue - Application/Initiation Fee</v>
      </c>
      <c r="N4625" s="39" t="str">
        <f>+VLOOKUP(L4625/1,Map!E:G,3,FALSE)</f>
        <v>KY-CENTRAL</v>
      </c>
    </row>
    <row r="4626" spans="1:14" hidden="1">
      <c r="A4626" s="39" t="s">
        <v>95</v>
      </c>
      <c r="B4626" s="39" t="s">
        <v>96</v>
      </c>
      <c r="C4626" s="39" t="s">
        <v>76</v>
      </c>
      <c r="D4626" s="43">
        <v>43204</v>
      </c>
      <c r="E4626" s="39" t="s">
        <v>35</v>
      </c>
      <c r="F4626" s="39" t="s">
        <v>46</v>
      </c>
      <c r="G4626" s="39" t="s">
        <v>275</v>
      </c>
      <c r="H4626" s="39" t="s">
        <v>3421</v>
      </c>
      <c r="I4626" s="39" t="s">
        <v>99</v>
      </c>
      <c r="J4626" s="44">
        <v>-28</v>
      </c>
      <c r="K4626" s="39" t="s">
        <v>100</v>
      </c>
      <c r="L4626" s="39" t="s">
        <v>60</v>
      </c>
      <c r="M4626" s="39" t="str">
        <f>+VLOOKUP(C4626/1,Map!A:B,2,FALSE)</f>
        <v>Other Revenue - Application/Initiation Fee</v>
      </c>
      <c r="N4626" s="39" t="str">
        <f>+VLOOKUP(L4626/1,Map!E:G,3,FALSE)</f>
        <v>KY-CENTRAL</v>
      </c>
    </row>
    <row r="4627" spans="1:14" hidden="1">
      <c r="A4627" s="39" t="s">
        <v>95</v>
      </c>
      <c r="B4627" s="39" t="s">
        <v>96</v>
      </c>
      <c r="C4627" s="39" t="s">
        <v>76</v>
      </c>
      <c r="D4627" s="43">
        <v>43204</v>
      </c>
      <c r="E4627" s="39" t="s">
        <v>35</v>
      </c>
      <c r="F4627" s="39" t="s">
        <v>46</v>
      </c>
      <c r="G4627" s="39" t="s">
        <v>275</v>
      </c>
      <c r="H4627" s="39" t="s">
        <v>3421</v>
      </c>
      <c r="I4627" s="39" t="s">
        <v>99</v>
      </c>
      <c r="J4627" s="44">
        <v>-28</v>
      </c>
      <c r="K4627" s="39" t="s">
        <v>100</v>
      </c>
      <c r="L4627" s="39" t="s">
        <v>58</v>
      </c>
      <c r="M4627" s="39" t="str">
        <f>+VLOOKUP(C4627/1,Map!A:B,2,FALSE)</f>
        <v>Other Revenue - Application/Initiation Fee</v>
      </c>
      <c r="N4627" s="39" t="str">
        <f>+VLOOKUP(L4627/1,Map!E:G,3,FALSE)</f>
        <v>KY-CORPORATE</v>
      </c>
    </row>
    <row r="4628" spans="1:14" hidden="1">
      <c r="A4628" s="39" t="s">
        <v>95</v>
      </c>
      <c r="B4628" s="39" t="s">
        <v>96</v>
      </c>
      <c r="C4628" s="39" t="s">
        <v>76</v>
      </c>
      <c r="D4628" s="43">
        <v>43179</v>
      </c>
      <c r="E4628" s="39" t="s">
        <v>35</v>
      </c>
      <c r="F4628" s="39" t="s">
        <v>45</v>
      </c>
      <c r="G4628" s="39" t="s">
        <v>275</v>
      </c>
      <c r="H4628" s="39" t="s">
        <v>3422</v>
      </c>
      <c r="I4628" s="39" t="s">
        <v>244</v>
      </c>
      <c r="J4628" s="44">
        <v>28</v>
      </c>
      <c r="K4628" s="39" t="s">
        <v>100</v>
      </c>
      <c r="L4628" s="39" t="s">
        <v>60</v>
      </c>
      <c r="M4628" s="39" t="str">
        <f>+VLOOKUP(C4628/1,Map!A:B,2,FALSE)</f>
        <v>Other Revenue - Application/Initiation Fee</v>
      </c>
      <c r="N4628" s="39" t="str">
        <f>+VLOOKUP(L4628/1,Map!E:G,3,FALSE)</f>
        <v>KY-CENTRAL</v>
      </c>
    </row>
    <row r="4629" spans="1:14" hidden="1">
      <c r="A4629" s="39" t="s">
        <v>95</v>
      </c>
      <c r="B4629" s="39" t="s">
        <v>96</v>
      </c>
      <c r="C4629" s="39" t="s">
        <v>76</v>
      </c>
      <c r="D4629" s="43">
        <v>43178</v>
      </c>
      <c r="E4629" s="39" t="s">
        <v>35</v>
      </c>
      <c r="F4629" s="39" t="s">
        <v>45</v>
      </c>
      <c r="G4629" s="39" t="s">
        <v>275</v>
      </c>
      <c r="H4629" s="39" t="s">
        <v>3423</v>
      </c>
      <c r="I4629" s="39" t="s">
        <v>99</v>
      </c>
      <c r="J4629" s="44">
        <v>-28</v>
      </c>
      <c r="K4629" s="39" t="s">
        <v>100</v>
      </c>
      <c r="L4629" s="39" t="s">
        <v>60</v>
      </c>
      <c r="M4629" s="39" t="str">
        <f>+VLOOKUP(C4629/1,Map!A:B,2,FALSE)</f>
        <v>Other Revenue - Application/Initiation Fee</v>
      </c>
      <c r="N4629" s="39" t="str">
        <f>+VLOOKUP(L4629/1,Map!E:G,3,FALSE)</f>
        <v>KY-CENTRAL</v>
      </c>
    </row>
    <row r="4630" spans="1:14" hidden="1">
      <c r="A4630" s="39" t="s">
        <v>95</v>
      </c>
      <c r="B4630" s="39" t="s">
        <v>96</v>
      </c>
      <c r="C4630" s="39" t="s">
        <v>76</v>
      </c>
      <c r="D4630" s="43">
        <v>43178</v>
      </c>
      <c r="E4630" s="39" t="s">
        <v>35</v>
      </c>
      <c r="F4630" s="39" t="s">
        <v>45</v>
      </c>
      <c r="G4630" s="39" t="s">
        <v>275</v>
      </c>
      <c r="H4630" s="39" t="s">
        <v>3423</v>
      </c>
      <c r="I4630" s="39" t="s">
        <v>99</v>
      </c>
      <c r="J4630" s="44">
        <v>-2688</v>
      </c>
      <c r="K4630" s="39" t="s">
        <v>100</v>
      </c>
      <c r="L4630" s="39" t="s">
        <v>60</v>
      </c>
      <c r="M4630" s="39" t="str">
        <f>+VLOOKUP(C4630/1,Map!A:B,2,FALSE)</f>
        <v>Other Revenue - Application/Initiation Fee</v>
      </c>
      <c r="N4630" s="39" t="str">
        <f>+VLOOKUP(L4630/1,Map!E:G,3,FALSE)</f>
        <v>KY-CENTRAL</v>
      </c>
    </row>
    <row r="4631" spans="1:14" hidden="1">
      <c r="A4631" s="39" t="s">
        <v>95</v>
      </c>
      <c r="B4631" s="39" t="s">
        <v>96</v>
      </c>
      <c r="C4631" s="39" t="s">
        <v>76</v>
      </c>
      <c r="D4631" s="43">
        <v>43178</v>
      </c>
      <c r="E4631" s="39" t="s">
        <v>35</v>
      </c>
      <c r="F4631" s="39" t="s">
        <v>45</v>
      </c>
      <c r="G4631" s="39" t="s">
        <v>275</v>
      </c>
      <c r="H4631" s="39" t="s">
        <v>3423</v>
      </c>
      <c r="I4631" s="39" t="s">
        <v>99</v>
      </c>
      <c r="J4631" s="44">
        <v>-28</v>
      </c>
      <c r="K4631" s="39" t="s">
        <v>100</v>
      </c>
      <c r="L4631" s="39" t="s">
        <v>58</v>
      </c>
      <c r="M4631" s="39" t="str">
        <f>+VLOOKUP(C4631/1,Map!A:B,2,FALSE)</f>
        <v>Other Revenue - Application/Initiation Fee</v>
      </c>
      <c r="N4631" s="39" t="str">
        <f>+VLOOKUP(L4631/1,Map!E:G,3,FALSE)</f>
        <v>KY-CORPORATE</v>
      </c>
    </row>
    <row r="4632" spans="1:14" hidden="1">
      <c r="A4632" s="39" t="s">
        <v>95</v>
      </c>
      <c r="B4632" s="39" t="s">
        <v>96</v>
      </c>
      <c r="C4632" s="39" t="s">
        <v>76</v>
      </c>
      <c r="D4632" s="43">
        <v>43179</v>
      </c>
      <c r="E4632" s="39" t="s">
        <v>35</v>
      </c>
      <c r="F4632" s="39" t="s">
        <v>45</v>
      </c>
      <c r="G4632" s="39" t="s">
        <v>275</v>
      </c>
      <c r="H4632" s="39" t="s">
        <v>3424</v>
      </c>
      <c r="I4632" s="39" t="s">
        <v>99</v>
      </c>
      <c r="J4632" s="44">
        <v>-112</v>
      </c>
      <c r="K4632" s="39" t="s">
        <v>100</v>
      </c>
      <c r="L4632" s="39" t="s">
        <v>60</v>
      </c>
      <c r="M4632" s="39" t="str">
        <f>+VLOOKUP(C4632/1,Map!A:B,2,FALSE)</f>
        <v>Other Revenue - Application/Initiation Fee</v>
      </c>
      <c r="N4632" s="39" t="str">
        <f>+VLOOKUP(L4632/1,Map!E:G,3,FALSE)</f>
        <v>KY-CENTRAL</v>
      </c>
    </row>
    <row r="4633" spans="1:14" hidden="1">
      <c r="A4633" s="39" t="s">
        <v>95</v>
      </c>
      <c r="B4633" s="39" t="s">
        <v>96</v>
      </c>
      <c r="C4633" s="39" t="s">
        <v>76</v>
      </c>
      <c r="D4633" s="43">
        <v>43179</v>
      </c>
      <c r="E4633" s="39" t="s">
        <v>35</v>
      </c>
      <c r="F4633" s="39" t="s">
        <v>45</v>
      </c>
      <c r="G4633" s="39" t="s">
        <v>275</v>
      </c>
      <c r="H4633" s="39" t="s">
        <v>3424</v>
      </c>
      <c r="I4633" s="39" t="s">
        <v>99</v>
      </c>
      <c r="J4633" s="44">
        <v>-56</v>
      </c>
      <c r="K4633" s="39" t="s">
        <v>100</v>
      </c>
      <c r="L4633" s="39" t="s">
        <v>64</v>
      </c>
      <c r="M4633" s="39" t="str">
        <f>+VLOOKUP(C4633/1,Map!A:B,2,FALSE)</f>
        <v>Other Revenue - Application/Initiation Fee</v>
      </c>
      <c r="N4633" s="39" t="str">
        <f>+VLOOKUP(L4633/1,Map!E:G,3,FALSE)</f>
        <v>KY-NORTH</v>
      </c>
    </row>
    <row r="4634" spans="1:14" hidden="1">
      <c r="A4634" s="39" t="s">
        <v>95</v>
      </c>
      <c r="B4634" s="39" t="s">
        <v>96</v>
      </c>
      <c r="C4634" s="39" t="s">
        <v>76</v>
      </c>
      <c r="D4634" s="43">
        <v>43179</v>
      </c>
      <c r="E4634" s="39" t="s">
        <v>35</v>
      </c>
      <c r="F4634" s="39" t="s">
        <v>45</v>
      </c>
      <c r="G4634" s="39" t="s">
        <v>275</v>
      </c>
      <c r="H4634" s="39" t="s">
        <v>3424</v>
      </c>
      <c r="I4634" s="39" t="s">
        <v>99</v>
      </c>
      <c r="J4634" s="44">
        <v>-1848</v>
      </c>
      <c r="K4634" s="39" t="s">
        <v>100</v>
      </c>
      <c r="L4634" s="39" t="s">
        <v>60</v>
      </c>
      <c r="M4634" s="39" t="str">
        <f>+VLOOKUP(C4634/1,Map!A:B,2,FALSE)</f>
        <v>Other Revenue - Application/Initiation Fee</v>
      </c>
      <c r="N4634" s="39" t="str">
        <f>+VLOOKUP(L4634/1,Map!E:G,3,FALSE)</f>
        <v>KY-CENTRAL</v>
      </c>
    </row>
    <row r="4635" spans="1:14" hidden="1">
      <c r="A4635" s="39" t="s">
        <v>95</v>
      </c>
      <c r="B4635" s="39" t="s">
        <v>96</v>
      </c>
      <c r="C4635" s="39" t="s">
        <v>76</v>
      </c>
      <c r="D4635" s="43">
        <v>43180</v>
      </c>
      <c r="E4635" s="39" t="s">
        <v>35</v>
      </c>
      <c r="F4635" s="39" t="s">
        <v>45</v>
      </c>
      <c r="G4635" s="39" t="s">
        <v>275</v>
      </c>
      <c r="H4635" s="39" t="s">
        <v>3425</v>
      </c>
      <c r="I4635" s="39" t="s">
        <v>99</v>
      </c>
      <c r="J4635" s="44">
        <v>-84</v>
      </c>
      <c r="K4635" s="39" t="s">
        <v>100</v>
      </c>
      <c r="L4635" s="39" t="s">
        <v>60</v>
      </c>
      <c r="M4635" s="39" t="str">
        <f>+VLOOKUP(C4635/1,Map!A:B,2,FALSE)</f>
        <v>Other Revenue - Application/Initiation Fee</v>
      </c>
      <c r="N4635" s="39" t="str">
        <f>+VLOOKUP(L4635/1,Map!E:G,3,FALSE)</f>
        <v>KY-CENTRAL</v>
      </c>
    </row>
    <row r="4636" spans="1:14" hidden="1">
      <c r="A4636" s="39" t="s">
        <v>95</v>
      </c>
      <c r="B4636" s="39" t="s">
        <v>96</v>
      </c>
      <c r="C4636" s="39" t="s">
        <v>76</v>
      </c>
      <c r="D4636" s="43">
        <v>43205</v>
      </c>
      <c r="E4636" s="39" t="s">
        <v>35</v>
      </c>
      <c r="F4636" s="39" t="s">
        <v>46</v>
      </c>
      <c r="G4636" s="39" t="s">
        <v>275</v>
      </c>
      <c r="H4636" s="39" t="s">
        <v>3426</v>
      </c>
      <c r="I4636" s="39" t="s">
        <v>99</v>
      </c>
      <c r="J4636" s="44">
        <v>-140</v>
      </c>
      <c r="K4636" s="39" t="s">
        <v>100</v>
      </c>
      <c r="L4636" s="39" t="s">
        <v>60</v>
      </c>
      <c r="M4636" s="39" t="str">
        <f>+VLOOKUP(C4636/1,Map!A:B,2,FALSE)</f>
        <v>Other Revenue - Application/Initiation Fee</v>
      </c>
      <c r="N4636" s="39" t="str">
        <f>+VLOOKUP(L4636/1,Map!E:G,3,FALSE)</f>
        <v>KY-CENTRAL</v>
      </c>
    </row>
    <row r="4637" spans="1:14" hidden="1">
      <c r="A4637" s="39" t="s">
        <v>95</v>
      </c>
      <c r="B4637" s="39" t="s">
        <v>96</v>
      </c>
      <c r="C4637" s="39" t="s">
        <v>76</v>
      </c>
      <c r="D4637" s="43">
        <v>43180</v>
      </c>
      <c r="E4637" s="39" t="s">
        <v>35</v>
      </c>
      <c r="F4637" s="39" t="s">
        <v>45</v>
      </c>
      <c r="G4637" s="39" t="s">
        <v>275</v>
      </c>
      <c r="H4637" s="39" t="s">
        <v>3427</v>
      </c>
      <c r="I4637" s="39" t="s">
        <v>99</v>
      </c>
      <c r="J4637" s="44">
        <v>-2128</v>
      </c>
      <c r="K4637" s="39" t="s">
        <v>100</v>
      </c>
      <c r="L4637" s="39" t="s">
        <v>60</v>
      </c>
      <c r="M4637" s="39" t="str">
        <f>+VLOOKUP(C4637/1,Map!A:B,2,FALSE)</f>
        <v>Other Revenue - Application/Initiation Fee</v>
      </c>
      <c r="N4637" s="39" t="str">
        <f>+VLOOKUP(L4637/1,Map!E:G,3,FALSE)</f>
        <v>KY-CENTRAL</v>
      </c>
    </row>
    <row r="4638" spans="1:14" hidden="1">
      <c r="A4638" s="39" t="s">
        <v>95</v>
      </c>
      <c r="B4638" s="39" t="s">
        <v>96</v>
      </c>
      <c r="C4638" s="39" t="s">
        <v>76</v>
      </c>
      <c r="D4638" s="43">
        <v>43180</v>
      </c>
      <c r="E4638" s="39" t="s">
        <v>35</v>
      </c>
      <c r="F4638" s="39" t="s">
        <v>45</v>
      </c>
      <c r="G4638" s="39" t="s">
        <v>275</v>
      </c>
      <c r="H4638" s="39" t="s">
        <v>3427</v>
      </c>
      <c r="I4638" s="39" t="s">
        <v>99</v>
      </c>
      <c r="J4638" s="44">
        <v>-28</v>
      </c>
      <c r="K4638" s="39" t="s">
        <v>100</v>
      </c>
      <c r="L4638" s="39" t="s">
        <v>60</v>
      </c>
      <c r="M4638" s="39" t="str">
        <f>+VLOOKUP(C4638/1,Map!A:B,2,FALSE)</f>
        <v>Other Revenue - Application/Initiation Fee</v>
      </c>
      <c r="N4638" s="39" t="str">
        <f>+VLOOKUP(L4638/1,Map!E:G,3,FALSE)</f>
        <v>KY-CENTRAL</v>
      </c>
    </row>
    <row r="4639" spans="1:14" hidden="1">
      <c r="A4639" s="39" t="s">
        <v>95</v>
      </c>
      <c r="B4639" s="39" t="s">
        <v>96</v>
      </c>
      <c r="C4639" s="39" t="s">
        <v>76</v>
      </c>
      <c r="D4639" s="43">
        <v>43180</v>
      </c>
      <c r="E4639" s="39" t="s">
        <v>35</v>
      </c>
      <c r="F4639" s="39" t="s">
        <v>45</v>
      </c>
      <c r="G4639" s="39" t="s">
        <v>275</v>
      </c>
      <c r="H4639" s="39" t="s">
        <v>3427</v>
      </c>
      <c r="I4639" s="39" t="s">
        <v>99</v>
      </c>
      <c r="J4639" s="44">
        <v>-28</v>
      </c>
      <c r="K4639" s="39" t="s">
        <v>100</v>
      </c>
      <c r="L4639" s="39" t="s">
        <v>62</v>
      </c>
      <c r="M4639" s="39" t="str">
        <f>+VLOOKUP(C4639/1,Map!A:B,2,FALSE)</f>
        <v>Other Revenue - Application/Initiation Fee</v>
      </c>
      <c r="N4639" s="39" t="str">
        <f>+VLOOKUP(L4639/1,Map!E:G,3,FALSE)</f>
        <v>KY- E ROCKCASTE WTR</v>
      </c>
    </row>
    <row r="4640" spans="1:14" hidden="1">
      <c r="A4640" s="39" t="s">
        <v>95</v>
      </c>
      <c r="B4640" s="39" t="s">
        <v>96</v>
      </c>
      <c r="C4640" s="39" t="s">
        <v>76</v>
      </c>
      <c r="D4640" s="43">
        <v>43180</v>
      </c>
      <c r="E4640" s="39" t="s">
        <v>35</v>
      </c>
      <c r="F4640" s="39" t="s">
        <v>45</v>
      </c>
      <c r="G4640" s="39" t="s">
        <v>275</v>
      </c>
      <c r="H4640" s="39" t="s">
        <v>3427</v>
      </c>
      <c r="I4640" s="39" t="s">
        <v>99</v>
      </c>
      <c r="J4640" s="44">
        <v>-28</v>
      </c>
      <c r="K4640" s="39" t="s">
        <v>100</v>
      </c>
      <c r="L4640" s="39" t="s">
        <v>64</v>
      </c>
      <c r="M4640" s="39" t="str">
        <f>+VLOOKUP(C4640/1,Map!A:B,2,FALSE)</f>
        <v>Other Revenue - Application/Initiation Fee</v>
      </c>
      <c r="N4640" s="39" t="str">
        <f>+VLOOKUP(L4640/1,Map!E:G,3,FALSE)</f>
        <v>KY-NORTH</v>
      </c>
    </row>
    <row r="4641" spans="1:14" hidden="1">
      <c r="A4641" s="39" t="s">
        <v>95</v>
      </c>
      <c r="B4641" s="39" t="s">
        <v>96</v>
      </c>
      <c r="C4641" s="39" t="s">
        <v>76</v>
      </c>
      <c r="D4641" s="43">
        <v>43180</v>
      </c>
      <c r="E4641" s="39" t="s">
        <v>35</v>
      </c>
      <c r="F4641" s="39" t="s">
        <v>45</v>
      </c>
      <c r="G4641" s="39" t="s">
        <v>275</v>
      </c>
      <c r="H4641" s="39" t="s">
        <v>3427</v>
      </c>
      <c r="I4641" s="39" t="s">
        <v>99</v>
      </c>
      <c r="J4641" s="44">
        <v>-84</v>
      </c>
      <c r="K4641" s="39" t="s">
        <v>100</v>
      </c>
      <c r="L4641" s="39" t="s">
        <v>58</v>
      </c>
      <c r="M4641" s="39" t="str">
        <f>+VLOOKUP(C4641/1,Map!A:B,2,FALSE)</f>
        <v>Other Revenue - Application/Initiation Fee</v>
      </c>
      <c r="N4641" s="39" t="str">
        <f>+VLOOKUP(L4641/1,Map!E:G,3,FALSE)</f>
        <v>KY-CORPORATE</v>
      </c>
    </row>
    <row r="4642" spans="1:14" hidden="1">
      <c r="A4642" s="39" t="s">
        <v>95</v>
      </c>
      <c r="B4642" s="39" t="s">
        <v>96</v>
      </c>
      <c r="C4642" s="39" t="s">
        <v>76</v>
      </c>
      <c r="D4642" s="43">
        <v>43180</v>
      </c>
      <c r="E4642" s="39" t="s">
        <v>35</v>
      </c>
      <c r="F4642" s="39" t="s">
        <v>45</v>
      </c>
      <c r="G4642" s="39" t="s">
        <v>275</v>
      </c>
      <c r="H4642" s="39" t="s">
        <v>1270</v>
      </c>
      <c r="I4642" s="39" t="s">
        <v>244</v>
      </c>
      <c r="J4642" s="44">
        <v>28</v>
      </c>
      <c r="K4642" s="39" t="s">
        <v>100</v>
      </c>
      <c r="L4642" s="39" t="s">
        <v>60</v>
      </c>
      <c r="M4642" s="39" t="str">
        <f>+VLOOKUP(C4642/1,Map!A:B,2,FALSE)</f>
        <v>Other Revenue - Application/Initiation Fee</v>
      </c>
      <c r="N4642" s="39" t="str">
        <f>+VLOOKUP(L4642/1,Map!E:G,3,FALSE)</f>
        <v>KY-CENTRAL</v>
      </c>
    </row>
    <row r="4643" spans="1:14" hidden="1">
      <c r="A4643" s="39" t="s">
        <v>95</v>
      </c>
      <c r="B4643" s="39" t="s">
        <v>96</v>
      </c>
      <c r="C4643" s="39" t="s">
        <v>76</v>
      </c>
      <c r="D4643" s="43">
        <v>43181</v>
      </c>
      <c r="E4643" s="39" t="s">
        <v>35</v>
      </c>
      <c r="F4643" s="39" t="s">
        <v>45</v>
      </c>
      <c r="G4643" s="39" t="s">
        <v>275</v>
      </c>
      <c r="H4643" s="39" t="s">
        <v>3428</v>
      </c>
      <c r="I4643" s="39" t="s">
        <v>99</v>
      </c>
      <c r="J4643" s="44">
        <v>-28</v>
      </c>
      <c r="K4643" s="39" t="s">
        <v>100</v>
      </c>
      <c r="L4643" s="39" t="s">
        <v>60</v>
      </c>
      <c r="M4643" s="39" t="str">
        <f>+VLOOKUP(C4643/1,Map!A:B,2,FALSE)</f>
        <v>Other Revenue - Application/Initiation Fee</v>
      </c>
      <c r="N4643" s="39" t="str">
        <f>+VLOOKUP(L4643/1,Map!E:G,3,FALSE)</f>
        <v>KY-CENTRAL</v>
      </c>
    </row>
    <row r="4644" spans="1:14" hidden="1">
      <c r="A4644" s="39" t="s">
        <v>95</v>
      </c>
      <c r="B4644" s="39" t="s">
        <v>96</v>
      </c>
      <c r="C4644" s="39" t="s">
        <v>76</v>
      </c>
      <c r="D4644" s="43">
        <v>43181</v>
      </c>
      <c r="E4644" s="39" t="s">
        <v>35</v>
      </c>
      <c r="F4644" s="39" t="s">
        <v>45</v>
      </c>
      <c r="G4644" s="39" t="s">
        <v>275</v>
      </c>
      <c r="H4644" s="39" t="s">
        <v>3429</v>
      </c>
      <c r="I4644" s="39" t="s">
        <v>244</v>
      </c>
      <c r="J4644" s="44">
        <v>28</v>
      </c>
      <c r="K4644" s="39" t="s">
        <v>100</v>
      </c>
      <c r="L4644" s="39" t="s">
        <v>60</v>
      </c>
      <c r="M4644" s="39" t="str">
        <f>+VLOOKUP(C4644/1,Map!A:B,2,FALSE)</f>
        <v>Other Revenue - Application/Initiation Fee</v>
      </c>
      <c r="N4644" s="39" t="str">
        <f>+VLOOKUP(L4644/1,Map!E:G,3,FALSE)</f>
        <v>KY-CENTRAL</v>
      </c>
    </row>
    <row r="4645" spans="1:14" hidden="1">
      <c r="A4645" s="39" t="s">
        <v>95</v>
      </c>
      <c r="B4645" s="39" t="s">
        <v>96</v>
      </c>
      <c r="C4645" s="39" t="s">
        <v>76</v>
      </c>
      <c r="D4645" s="43">
        <v>43181</v>
      </c>
      <c r="E4645" s="39" t="s">
        <v>35</v>
      </c>
      <c r="F4645" s="39" t="s">
        <v>45</v>
      </c>
      <c r="G4645" s="39" t="s">
        <v>275</v>
      </c>
      <c r="H4645" s="39" t="s">
        <v>3430</v>
      </c>
      <c r="I4645" s="39" t="s">
        <v>99</v>
      </c>
      <c r="J4645" s="44">
        <v>-84</v>
      </c>
      <c r="K4645" s="39" t="s">
        <v>100</v>
      </c>
      <c r="L4645" s="39" t="s">
        <v>58</v>
      </c>
      <c r="M4645" s="39" t="str">
        <f>+VLOOKUP(C4645/1,Map!A:B,2,FALSE)</f>
        <v>Other Revenue - Application/Initiation Fee</v>
      </c>
      <c r="N4645" s="39" t="str">
        <f>+VLOOKUP(L4645/1,Map!E:G,3,FALSE)</f>
        <v>KY-CORPORATE</v>
      </c>
    </row>
    <row r="4646" spans="1:14" hidden="1">
      <c r="A4646" s="39" t="s">
        <v>95</v>
      </c>
      <c r="B4646" s="39" t="s">
        <v>96</v>
      </c>
      <c r="C4646" s="39" t="s">
        <v>76</v>
      </c>
      <c r="D4646" s="43">
        <v>43181</v>
      </c>
      <c r="E4646" s="39" t="s">
        <v>35</v>
      </c>
      <c r="F4646" s="39" t="s">
        <v>45</v>
      </c>
      <c r="G4646" s="39" t="s">
        <v>275</v>
      </c>
      <c r="H4646" s="39" t="s">
        <v>3430</v>
      </c>
      <c r="I4646" s="39" t="s">
        <v>99</v>
      </c>
      <c r="J4646" s="44">
        <v>-28</v>
      </c>
      <c r="K4646" s="39" t="s">
        <v>100</v>
      </c>
      <c r="L4646" s="39" t="s">
        <v>60</v>
      </c>
      <c r="M4646" s="39" t="str">
        <f>+VLOOKUP(C4646/1,Map!A:B,2,FALSE)</f>
        <v>Other Revenue - Application/Initiation Fee</v>
      </c>
      <c r="N4646" s="39" t="str">
        <f>+VLOOKUP(L4646/1,Map!E:G,3,FALSE)</f>
        <v>KY-CENTRAL</v>
      </c>
    </row>
    <row r="4647" spans="1:14" hidden="1">
      <c r="A4647" s="39" t="s">
        <v>95</v>
      </c>
      <c r="B4647" s="39" t="s">
        <v>96</v>
      </c>
      <c r="C4647" s="39" t="s">
        <v>76</v>
      </c>
      <c r="D4647" s="43">
        <v>43181</v>
      </c>
      <c r="E4647" s="39" t="s">
        <v>35</v>
      </c>
      <c r="F4647" s="39" t="s">
        <v>45</v>
      </c>
      <c r="G4647" s="39" t="s">
        <v>275</v>
      </c>
      <c r="H4647" s="39" t="s">
        <v>3430</v>
      </c>
      <c r="I4647" s="39" t="s">
        <v>99</v>
      </c>
      <c r="J4647" s="44">
        <v>-700</v>
      </c>
      <c r="K4647" s="39" t="s">
        <v>100</v>
      </c>
      <c r="L4647" s="39" t="s">
        <v>60</v>
      </c>
      <c r="M4647" s="39" t="str">
        <f>+VLOOKUP(C4647/1,Map!A:B,2,FALSE)</f>
        <v>Other Revenue - Application/Initiation Fee</v>
      </c>
      <c r="N4647" s="39" t="str">
        <f>+VLOOKUP(L4647/1,Map!E:G,3,FALSE)</f>
        <v>KY-CENTRAL</v>
      </c>
    </row>
    <row r="4648" spans="1:14" hidden="1">
      <c r="A4648" s="39" t="s">
        <v>95</v>
      </c>
      <c r="B4648" s="39" t="s">
        <v>96</v>
      </c>
      <c r="C4648" s="39" t="s">
        <v>76</v>
      </c>
      <c r="D4648" s="43">
        <v>43182</v>
      </c>
      <c r="E4648" s="39" t="s">
        <v>35</v>
      </c>
      <c r="F4648" s="39" t="s">
        <v>45</v>
      </c>
      <c r="G4648" s="39" t="s">
        <v>275</v>
      </c>
      <c r="H4648" s="39" t="s">
        <v>3431</v>
      </c>
      <c r="I4648" s="39" t="s">
        <v>99</v>
      </c>
      <c r="J4648" s="44">
        <v>-28</v>
      </c>
      <c r="K4648" s="39" t="s">
        <v>100</v>
      </c>
      <c r="L4648" s="39" t="s">
        <v>60</v>
      </c>
      <c r="M4648" s="39" t="str">
        <f>+VLOOKUP(C4648/1,Map!A:B,2,FALSE)</f>
        <v>Other Revenue - Application/Initiation Fee</v>
      </c>
      <c r="N4648" s="39" t="str">
        <f>+VLOOKUP(L4648/1,Map!E:G,3,FALSE)</f>
        <v>KY-CENTRAL</v>
      </c>
    </row>
    <row r="4649" spans="1:14" hidden="1">
      <c r="A4649" s="39" t="s">
        <v>95</v>
      </c>
      <c r="B4649" s="39" t="s">
        <v>96</v>
      </c>
      <c r="C4649" s="39" t="s">
        <v>76</v>
      </c>
      <c r="D4649" s="43">
        <v>43182</v>
      </c>
      <c r="E4649" s="39" t="s">
        <v>35</v>
      </c>
      <c r="F4649" s="39" t="s">
        <v>45</v>
      </c>
      <c r="G4649" s="39" t="s">
        <v>275</v>
      </c>
      <c r="H4649" s="39" t="s">
        <v>3431</v>
      </c>
      <c r="I4649" s="39" t="s">
        <v>99</v>
      </c>
      <c r="J4649" s="44">
        <v>-112</v>
      </c>
      <c r="K4649" s="39" t="s">
        <v>100</v>
      </c>
      <c r="L4649" s="39" t="s">
        <v>58</v>
      </c>
      <c r="M4649" s="39" t="str">
        <f>+VLOOKUP(C4649/1,Map!A:B,2,FALSE)</f>
        <v>Other Revenue - Application/Initiation Fee</v>
      </c>
      <c r="N4649" s="39" t="str">
        <f>+VLOOKUP(L4649/1,Map!E:G,3,FALSE)</f>
        <v>KY-CORPORATE</v>
      </c>
    </row>
    <row r="4650" spans="1:14" hidden="1">
      <c r="A4650" s="39" t="s">
        <v>95</v>
      </c>
      <c r="B4650" s="39" t="s">
        <v>96</v>
      </c>
      <c r="C4650" s="39" t="s">
        <v>76</v>
      </c>
      <c r="D4650" s="43">
        <v>43182</v>
      </c>
      <c r="E4650" s="39" t="s">
        <v>35</v>
      </c>
      <c r="F4650" s="39" t="s">
        <v>45</v>
      </c>
      <c r="G4650" s="39" t="s">
        <v>275</v>
      </c>
      <c r="H4650" s="39" t="s">
        <v>3431</v>
      </c>
      <c r="I4650" s="39" t="s">
        <v>99</v>
      </c>
      <c r="J4650" s="44">
        <v>-28</v>
      </c>
      <c r="K4650" s="39" t="s">
        <v>100</v>
      </c>
      <c r="L4650" s="39" t="s">
        <v>60</v>
      </c>
      <c r="M4650" s="39" t="str">
        <f>+VLOOKUP(C4650/1,Map!A:B,2,FALSE)</f>
        <v>Other Revenue - Application/Initiation Fee</v>
      </c>
      <c r="N4650" s="39" t="str">
        <f>+VLOOKUP(L4650/1,Map!E:G,3,FALSE)</f>
        <v>KY-CENTRAL</v>
      </c>
    </row>
    <row r="4651" spans="1:14" hidden="1">
      <c r="A4651" s="39" t="s">
        <v>95</v>
      </c>
      <c r="B4651" s="39" t="s">
        <v>96</v>
      </c>
      <c r="C4651" s="39" t="s">
        <v>76</v>
      </c>
      <c r="D4651" s="43">
        <v>43182</v>
      </c>
      <c r="E4651" s="39" t="s">
        <v>35</v>
      </c>
      <c r="F4651" s="39" t="s">
        <v>45</v>
      </c>
      <c r="G4651" s="39" t="s">
        <v>275</v>
      </c>
      <c r="H4651" s="39" t="s">
        <v>3431</v>
      </c>
      <c r="I4651" s="39" t="s">
        <v>99</v>
      </c>
      <c r="J4651" s="44">
        <v>-3108</v>
      </c>
      <c r="K4651" s="39" t="s">
        <v>100</v>
      </c>
      <c r="L4651" s="39" t="s">
        <v>60</v>
      </c>
      <c r="M4651" s="39" t="str">
        <f>+VLOOKUP(C4651/1,Map!A:B,2,FALSE)</f>
        <v>Other Revenue - Application/Initiation Fee</v>
      </c>
      <c r="N4651" s="39" t="str">
        <f>+VLOOKUP(L4651/1,Map!E:G,3,FALSE)</f>
        <v>KY-CENTRAL</v>
      </c>
    </row>
    <row r="4652" spans="1:14" hidden="1">
      <c r="A4652" s="39" t="s">
        <v>95</v>
      </c>
      <c r="B4652" s="39" t="s">
        <v>96</v>
      </c>
      <c r="C4652" s="39" t="s">
        <v>76</v>
      </c>
      <c r="D4652" s="43">
        <v>43183</v>
      </c>
      <c r="E4652" s="39" t="s">
        <v>35</v>
      </c>
      <c r="F4652" s="39" t="s">
        <v>45</v>
      </c>
      <c r="G4652" s="39" t="s">
        <v>275</v>
      </c>
      <c r="H4652" s="39" t="s">
        <v>3432</v>
      </c>
      <c r="I4652" s="39" t="s">
        <v>99</v>
      </c>
      <c r="J4652" s="44">
        <v>-336</v>
      </c>
      <c r="K4652" s="39" t="s">
        <v>100</v>
      </c>
      <c r="L4652" s="39" t="s">
        <v>60</v>
      </c>
      <c r="M4652" s="39" t="str">
        <f>+VLOOKUP(C4652/1,Map!A:B,2,FALSE)</f>
        <v>Other Revenue - Application/Initiation Fee</v>
      </c>
      <c r="N4652" s="39" t="str">
        <f>+VLOOKUP(L4652/1,Map!E:G,3,FALSE)</f>
        <v>KY-CENTRAL</v>
      </c>
    </row>
    <row r="4653" spans="1:14" hidden="1">
      <c r="A4653" s="39" t="s">
        <v>95</v>
      </c>
      <c r="B4653" s="39" t="s">
        <v>96</v>
      </c>
      <c r="C4653" s="39" t="s">
        <v>76</v>
      </c>
      <c r="D4653" s="43">
        <v>43166</v>
      </c>
      <c r="E4653" s="39" t="s">
        <v>35</v>
      </c>
      <c r="F4653" s="39" t="s">
        <v>45</v>
      </c>
      <c r="G4653" s="39" t="s">
        <v>275</v>
      </c>
      <c r="H4653" s="39" t="s">
        <v>3433</v>
      </c>
      <c r="I4653" s="39" t="s">
        <v>244</v>
      </c>
      <c r="J4653" s="44">
        <v>28</v>
      </c>
      <c r="K4653" s="39" t="s">
        <v>100</v>
      </c>
      <c r="L4653" s="39" t="s">
        <v>60</v>
      </c>
      <c r="M4653" s="39" t="str">
        <f>+VLOOKUP(C4653/1,Map!A:B,2,FALSE)</f>
        <v>Other Revenue - Application/Initiation Fee</v>
      </c>
      <c r="N4653" s="39" t="str">
        <f>+VLOOKUP(L4653/1,Map!E:G,3,FALSE)</f>
        <v>KY-CENTRAL</v>
      </c>
    </row>
    <row r="4654" spans="1:14" hidden="1">
      <c r="A4654" s="39" t="s">
        <v>95</v>
      </c>
      <c r="B4654" s="39" t="s">
        <v>96</v>
      </c>
      <c r="C4654" s="39" t="s">
        <v>76</v>
      </c>
      <c r="D4654" s="43">
        <v>43185</v>
      </c>
      <c r="E4654" s="39" t="s">
        <v>35</v>
      </c>
      <c r="F4654" s="39" t="s">
        <v>45</v>
      </c>
      <c r="G4654" s="39" t="s">
        <v>275</v>
      </c>
      <c r="H4654" s="39" t="s">
        <v>1296</v>
      </c>
      <c r="I4654" s="39" t="s">
        <v>244</v>
      </c>
      <c r="J4654" s="44">
        <v>28</v>
      </c>
      <c r="K4654" s="39" t="s">
        <v>100</v>
      </c>
      <c r="L4654" s="39" t="s">
        <v>58</v>
      </c>
      <c r="M4654" s="39" t="str">
        <f>+VLOOKUP(C4654/1,Map!A:B,2,FALSE)</f>
        <v>Other Revenue - Application/Initiation Fee</v>
      </c>
      <c r="N4654" s="39" t="str">
        <f>+VLOOKUP(L4654/1,Map!E:G,3,FALSE)</f>
        <v>KY-CORPORATE</v>
      </c>
    </row>
    <row r="4655" spans="1:14" hidden="1">
      <c r="A4655" s="39" t="s">
        <v>95</v>
      </c>
      <c r="B4655" s="39" t="s">
        <v>96</v>
      </c>
      <c r="C4655" s="39" t="s">
        <v>76</v>
      </c>
      <c r="D4655" s="43">
        <v>43186</v>
      </c>
      <c r="E4655" s="39" t="s">
        <v>35</v>
      </c>
      <c r="F4655" s="39" t="s">
        <v>45</v>
      </c>
      <c r="G4655" s="39" t="s">
        <v>275</v>
      </c>
      <c r="H4655" s="39" t="s">
        <v>3434</v>
      </c>
      <c r="I4655" s="39" t="s">
        <v>99</v>
      </c>
      <c r="J4655" s="44">
        <v>-2940</v>
      </c>
      <c r="K4655" s="39" t="s">
        <v>100</v>
      </c>
      <c r="L4655" s="39" t="s">
        <v>60</v>
      </c>
      <c r="M4655" s="39" t="str">
        <f>+VLOOKUP(C4655/1,Map!A:B,2,FALSE)</f>
        <v>Other Revenue - Application/Initiation Fee</v>
      </c>
      <c r="N4655" s="39" t="str">
        <f>+VLOOKUP(L4655/1,Map!E:G,3,FALSE)</f>
        <v>KY-CENTRAL</v>
      </c>
    </row>
    <row r="4656" spans="1:14" hidden="1">
      <c r="A4656" s="39" t="s">
        <v>95</v>
      </c>
      <c r="B4656" s="39" t="s">
        <v>96</v>
      </c>
      <c r="C4656" s="39" t="s">
        <v>76</v>
      </c>
      <c r="D4656" s="43">
        <v>43186</v>
      </c>
      <c r="E4656" s="39" t="s">
        <v>35</v>
      </c>
      <c r="F4656" s="39" t="s">
        <v>45</v>
      </c>
      <c r="G4656" s="39" t="s">
        <v>275</v>
      </c>
      <c r="H4656" s="39" t="s">
        <v>3434</v>
      </c>
      <c r="I4656" s="39" t="s">
        <v>99</v>
      </c>
      <c r="J4656" s="44">
        <v>-28</v>
      </c>
      <c r="K4656" s="39" t="s">
        <v>100</v>
      </c>
      <c r="L4656" s="39" t="s">
        <v>60</v>
      </c>
      <c r="M4656" s="39" t="str">
        <f>+VLOOKUP(C4656/1,Map!A:B,2,FALSE)</f>
        <v>Other Revenue - Application/Initiation Fee</v>
      </c>
      <c r="N4656" s="39" t="str">
        <f>+VLOOKUP(L4656/1,Map!E:G,3,FALSE)</f>
        <v>KY-CENTRAL</v>
      </c>
    </row>
    <row r="4657" spans="1:14" hidden="1">
      <c r="A4657" s="39" t="s">
        <v>95</v>
      </c>
      <c r="B4657" s="39" t="s">
        <v>96</v>
      </c>
      <c r="C4657" s="39" t="s">
        <v>76</v>
      </c>
      <c r="D4657" s="43">
        <v>43185</v>
      </c>
      <c r="E4657" s="39" t="s">
        <v>35</v>
      </c>
      <c r="F4657" s="39" t="s">
        <v>45</v>
      </c>
      <c r="G4657" s="39" t="s">
        <v>275</v>
      </c>
      <c r="H4657" s="39" t="s">
        <v>3435</v>
      </c>
      <c r="I4657" s="39" t="s">
        <v>99</v>
      </c>
      <c r="J4657" s="44">
        <v>-84</v>
      </c>
      <c r="K4657" s="39" t="s">
        <v>100</v>
      </c>
      <c r="L4657" s="39" t="s">
        <v>60</v>
      </c>
      <c r="M4657" s="39" t="str">
        <f>+VLOOKUP(C4657/1,Map!A:B,2,FALSE)</f>
        <v>Other Revenue - Application/Initiation Fee</v>
      </c>
      <c r="N4657" s="39" t="str">
        <f>+VLOOKUP(L4657/1,Map!E:G,3,FALSE)</f>
        <v>KY-CENTRAL</v>
      </c>
    </row>
    <row r="4658" spans="1:14" hidden="1">
      <c r="A4658" s="39" t="s">
        <v>95</v>
      </c>
      <c r="B4658" s="39" t="s">
        <v>96</v>
      </c>
      <c r="C4658" s="39" t="s">
        <v>76</v>
      </c>
      <c r="D4658" s="43">
        <v>43185</v>
      </c>
      <c r="E4658" s="39" t="s">
        <v>35</v>
      </c>
      <c r="F4658" s="39" t="s">
        <v>45</v>
      </c>
      <c r="G4658" s="39" t="s">
        <v>275</v>
      </c>
      <c r="H4658" s="39" t="s">
        <v>3435</v>
      </c>
      <c r="I4658" s="39" t="s">
        <v>99</v>
      </c>
      <c r="J4658" s="44">
        <v>-28</v>
      </c>
      <c r="K4658" s="39" t="s">
        <v>100</v>
      </c>
      <c r="L4658" s="39" t="s">
        <v>60</v>
      </c>
      <c r="M4658" s="39" t="str">
        <f>+VLOOKUP(C4658/1,Map!A:B,2,FALSE)</f>
        <v>Other Revenue - Application/Initiation Fee</v>
      </c>
      <c r="N4658" s="39" t="str">
        <f>+VLOOKUP(L4658/1,Map!E:G,3,FALSE)</f>
        <v>KY-CENTRAL</v>
      </c>
    </row>
    <row r="4659" spans="1:14" hidden="1">
      <c r="A4659" s="39" t="s">
        <v>95</v>
      </c>
      <c r="B4659" s="39" t="s">
        <v>96</v>
      </c>
      <c r="C4659" s="39" t="s">
        <v>76</v>
      </c>
      <c r="D4659" s="43">
        <v>43185</v>
      </c>
      <c r="E4659" s="39" t="s">
        <v>35</v>
      </c>
      <c r="F4659" s="39" t="s">
        <v>45</v>
      </c>
      <c r="G4659" s="39" t="s">
        <v>275</v>
      </c>
      <c r="H4659" s="39" t="s">
        <v>3435</v>
      </c>
      <c r="I4659" s="39" t="s">
        <v>99</v>
      </c>
      <c r="J4659" s="44">
        <v>-2576</v>
      </c>
      <c r="K4659" s="39" t="s">
        <v>100</v>
      </c>
      <c r="L4659" s="39" t="s">
        <v>60</v>
      </c>
      <c r="M4659" s="39" t="str">
        <f>+VLOOKUP(C4659/1,Map!A:B,2,FALSE)</f>
        <v>Other Revenue - Application/Initiation Fee</v>
      </c>
      <c r="N4659" s="39" t="str">
        <f>+VLOOKUP(L4659/1,Map!E:G,3,FALSE)</f>
        <v>KY-CENTRAL</v>
      </c>
    </row>
    <row r="4660" spans="1:14" hidden="1">
      <c r="A4660" s="39" t="s">
        <v>95</v>
      </c>
      <c r="B4660" s="39" t="s">
        <v>96</v>
      </c>
      <c r="C4660" s="39" t="s">
        <v>76</v>
      </c>
      <c r="D4660" s="43">
        <v>43185</v>
      </c>
      <c r="E4660" s="39" t="s">
        <v>35</v>
      </c>
      <c r="F4660" s="39" t="s">
        <v>45</v>
      </c>
      <c r="G4660" s="39" t="s">
        <v>275</v>
      </c>
      <c r="H4660" s="39" t="s">
        <v>3435</v>
      </c>
      <c r="I4660" s="39" t="s">
        <v>99</v>
      </c>
      <c r="J4660" s="44">
        <v>-56</v>
      </c>
      <c r="K4660" s="39" t="s">
        <v>100</v>
      </c>
      <c r="L4660" s="39" t="s">
        <v>58</v>
      </c>
      <c r="M4660" s="39" t="str">
        <f>+VLOOKUP(C4660/1,Map!A:B,2,FALSE)</f>
        <v>Other Revenue - Application/Initiation Fee</v>
      </c>
      <c r="N4660" s="39" t="str">
        <f>+VLOOKUP(L4660/1,Map!E:G,3,FALSE)</f>
        <v>KY-CORPORATE</v>
      </c>
    </row>
    <row r="4661" spans="1:14" hidden="1">
      <c r="A4661" s="39" t="s">
        <v>95</v>
      </c>
      <c r="B4661" s="39" t="s">
        <v>96</v>
      </c>
      <c r="C4661" s="39" t="s">
        <v>76</v>
      </c>
      <c r="D4661" s="43">
        <v>43185</v>
      </c>
      <c r="E4661" s="39" t="s">
        <v>35</v>
      </c>
      <c r="F4661" s="39" t="s">
        <v>45</v>
      </c>
      <c r="G4661" s="39" t="s">
        <v>275</v>
      </c>
      <c r="H4661" s="39" t="s">
        <v>3435</v>
      </c>
      <c r="I4661" s="39" t="s">
        <v>99</v>
      </c>
      <c r="J4661" s="44">
        <v>-56</v>
      </c>
      <c r="K4661" s="39" t="s">
        <v>100</v>
      </c>
      <c r="L4661" s="39" t="s">
        <v>64</v>
      </c>
      <c r="M4661" s="39" t="str">
        <f>+VLOOKUP(C4661/1,Map!A:B,2,FALSE)</f>
        <v>Other Revenue - Application/Initiation Fee</v>
      </c>
      <c r="N4661" s="39" t="str">
        <f>+VLOOKUP(L4661/1,Map!E:G,3,FALSE)</f>
        <v>KY-NORTH</v>
      </c>
    </row>
    <row r="4662" spans="1:14" hidden="1">
      <c r="A4662" s="39" t="s">
        <v>95</v>
      </c>
      <c r="B4662" s="39" t="s">
        <v>96</v>
      </c>
      <c r="C4662" s="39" t="s">
        <v>76</v>
      </c>
      <c r="D4662" s="43">
        <v>43187</v>
      </c>
      <c r="E4662" s="39" t="s">
        <v>35</v>
      </c>
      <c r="F4662" s="39" t="s">
        <v>45</v>
      </c>
      <c r="G4662" s="39" t="s">
        <v>275</v>
      </c>
      <c r="H4662" s="39" t="s">
        <v>3436</v>
      </c>
      <c r="I4662" s="39" t="s">
        <v>99</v>
      </c>
      <c r="J4662" s="44">
        <v>-112</v>
      </c>
      <c r="K4662" s="39" t="s">
        <v>100</v>
      </c>
      <c r="L4662" s="39" t="s">
        <v>60</v>
      </c>
      <c r="M4662" s="39" t="str">
        <f>+VLOOKUP(C4662/1,Map!A:B,2,FALSE)</f>
        <v>Other Revenue - Application/Initiation Fee</v>
      </c>
      <c r="N4662" s="39" t="str">
        <f>+VLOOKUP(L4662/1,Map!E:G,3,FALSE)</f>
        <v>KY-CENTRAL</v>
      </c>
    </row>
    <row r="4663" spans="1:14" hidden="1">
      <c r="A4663" s="39" t="s">
        <v>95</v>
      </c>
      <c r="B4663" s="39" t="s">
        <v>96</v>
      </c>
      <c r="C4663" s="39" t="s">
        <v>76</v>
      </c>
      <c r="D4663" s="43">
        <v>43187</v>
      </c>
      <c r="E4663" s="39" t="s">
        <v>35</v>
      </c>
      <c r="F4663" s="39" t="s">
        <v>45</v>
      </c>
      <c r="G4663" s="39" t="s">
        <v>275</v>
      </c>
      <c r="H4663" s="39" t="s">
        <v>1309</v>
      </c>
      <c r="I4663" s="39" t="s">
        <v>244</v>
      </c>
      <c r="J4663" s="44">
        <v>28</v>
      </c>
      <c r="K4663" s="39" t="s">
        <v>100</v>
      </c>
      <c r="L4663" s="39" t="s">
        <v>60</v>
      </c>
      <c r="M4663" s="39" t="str">
        <f>+VLOOKUP(C4663/1,Map!A:B,2,FALSE)</f>
        <v>Other Revenue - Application/Initiation Fee</v>
      </c>
      <c r="N4663" s="39" t="str">
        <f>+VLOOKUP(L4663/1,Map!E:G,3,FALSE)</f>
        <v>KY-CENTRAL</v>
      </c>
    </row>
    <row r="4664" spans="1:14" hidden="1">
      <c r="A4664" s="39" t="s">
        <v>95</v>
      </c>
      <c r="B4664" s="39" t="s">
        <v>96</v>
      </c>
      <c r="C4664" s="39" t="s">
        <v>76</v>
      </c>
      <c r="D4664" s="43">
        <v>43187</v>
      </c>
      <c r="E4664" s="39" t="s">
        <v>35</v>
      </c>
      <c r="F4664" s="39" t="s">
        <v>45</v>
      </c>
      <c r="G4664" s="39" t="s">
        <v>275</v>
      </c>
      <c r="H4664" s="39" t="s">
        <v>1309</v>
      </c>
      <c r="I4664" s="39" t="s">
        <v>244</v>
      </c>
      <c r="J4664" s="44">
        <v>28</v>
      </c>
      <c r="K4664" s="39" t="s">
        <v>100</v>
      </c>
      <c r="L4664" s="39" t="s">
        <v>60</v>
      </c>
      <c r="M4664" s="39" t="str">
        <f>+VLOOKUP(C4664/1,Map!A:B,2,FALSE)</f>
        <v>Other Revenue - Application/Initiation Fee</v>
      </c>
      <c r="N4664" s="39" t="str">
        <f>+VLOOKUP(L4664/1,Map!E:G,3,FALSE)</f>
        <v>KY-CENTRAL</v>
      </c>
    </row>
    <row r="4665" spans="1:14" hidden="1">
      <c r="A4665" s="39" t="s">
        <v>95</v>
      </c>
      <c r="B4665" s="39" t="s">
        <v>96</v>
      </c>
      <c r="C4665" s="39" t="s">
        <v>76</v>
      </c>
      <c r="D4665" s="43">
        <v>43187</v>
      </c>
      <c r="E4665" s="39" t="s">
        <v>35</v>
      </c>
      <c r="F4665" s="39" t="s">
        <v>45</v>
      </c>
      <c r="G4665" s="39" t="s">
        <v>275</v>
      </c>
      <c r="H4665" s="39" t="s">
        <v>1309</v>
      </c>
      <c r="I4665" s="39" t="s">
        <v>244</v>
      </c>
      <c r="J4665" s="44">
        <v>28</v>
      </c>
      <c r="K4665" s="39" t="s">
        <v>100</v>
      </c>
      <c r="L4665" s="39" t="s">
        <v>60</v>
      </c>
      <c r="M4665" s="39" t="str">
        <f>+VLOOKUP(C4665/1,Map!A:B,2,FALSE)</f>
        <v>Other Revenue - Application/Initiation Fee</v>
      </c>
      <c r="N4665" s="39" t="str">
        <f>+VLOOKUP(L4665/1,Map!E:G,3,FALSE)</f>
        <v>KY-CENTRAL</v>
      </c>
    </row>
    <row r="4666" spans="1:14" hidden="1">
      <c r="A4666" s="39" t="s">
        <v>95</v>
      </c>
      <c r="B4666" s="39" t="s">
        <v>96</v>
      </c>
      <c r="C4666" s="39" t="s">
        <v>76</v>
      </c>
      <c r="D4666" s="43">
        <v>43187</v>
      </c>
      <c r="E4666" s="39" t="s">
        <v>35</v>
      </c>
      <c r="F4666" s="39" t="s">
        <v>45</v>
      </c>
      <c r="G4666" s="39" t="s">
        <v>275</v>
      </c>
      <c r="H4666" s="39" t="s">
        <v>3437</v>
      </c>
      <c r="I4666" s="39" t="s">
        <v>99</v>
      </c>
      <c r="J4666" s="44">
        <v>-112</v>
      </c>
      <c r="K4666" s="39" t="s">
        <v>100</v>
      </c>
      <c r="L4666" s="39" t="s">
        <v>58</v>
      </c>
      <c r="M4666" s="39" t="str">
        <f>+VLOOKUP(C4666/1,Map!A:B,2,FALSE)</f>
        <v>Other Revenue - Application/Initiation Fee</v>
      </c>
      <c r="N4666" s="39" t="str">
        <f>+VLOOKUP(L4666/1,Map!E:G,3,FALSE)</f>
        <v>KY-CORPORATE</v>
      </c>
    </row>
    <row r="4667" spans="1:14" hidden="1">
      <c r="A4667" s="39" t="s">
        <v>95</v>
      </c>
      <c r="B4667" s="39" t="s">
        <v>96</v>
      </c>
      <c r="C4667" s="39" t="s">
        <v>76</v>
      </c>
      <c r="D4667" s="43">
        <v>43187</v>
      </c>
      <c r="E4667" s="39" t="s">
        <v>35</v>
      </c>
      <c r="F4667" s="39" t="s">
        <v>45</v>
      </c>
      <c r="G4667" s="39" t="s">
        <v>275</v>
      </c>
      <c r="H4667" s="39" t="s">
        <v>3437</v>
      </c>
      <c r="I4667" s="39" t="s">
        <v>99</v>
      </c>
      <c r="J4667" s="44">
        <v>-2548</v>
      </c>
      <c r="K4667" s="39" t="s">
        <v>100</v>
      </c>
      <c r="L4667" s="39" t="s">
        <v>60</v>
      </c>
      <c r="M4667" s="39" t="str">
        <f>+VLOOKUP(C4667/1,Map!A:B,2,FALSE)</f>
        <v>Other Revenue - Application/Initiation Fee</v>
      </c>
      <c r="N4667" s="39" t="str">
        <f>+VLOOKUP(L4667/1,Map!E:G,3,FALSE)</f>
        <v>KY-CENTRAL</v>
      </c>
    </row>
    <row r="4668" spans="1:14" hidden="1">
      <c r="A4668" s="39" t="s">
        <v>95</v>
      </c>
      <c r="B4668" s="39" t="s">
        <v>96</v>
      </c>
      <c r="C4668" s="39" t="s">
        <v>76</v>
      </c>
      <c r="D4668" s="43">
        <v>43187</v>
      </c>
      <c r="E4668" s="39" t="s">
        <v>35</v>
      </c>
      <c r="F4668" s="39" t="s">
        <v>45</v>
      </c>
      <c r="G4668" s="39" t="s">
        <v>275</v>
      </c>
      <c r="H4668" s="39" t="s">
        <v>3437</v>
      </c>
      <c r="I4668" s="39" t="s">
        <v>99</v>
      </c>
      <c r="J4668" s="44">
        <v>-28</v>
      </c>
      <c r="K4668" s="39" t="s">
        <v>100</v>
      </c>
      <c r="L4668" s="39" t="s">
        <v>64</v>
      </c>
      <c r="M4668" s="39" t="str">
        <f>+VLOOKUP(C4668/1,Map!A:B,2,FALSE)</f>
        <v>Other Revenue - Application/Initiation Fee</v>
      </c>
      <c r="N4668" s="39" t="str">
        <f>+VLOOKUP(L4668/1,Map!E:G,3,FALSE)</f>
        <v>KY-NORTH</v>
      </c>
    </row>
    <row r="4669" spans="1:14" hidden="1">
      <c r="A4669" s="39" t="s">
        <v>95</v>
      </c>
      <c r="B4669" s="39" t="s">
        <v>96</v>
      </c>
      <c r="C4669" s="39" t="s">
        <v>76</v>
      </c>
      <c r="D4669" s="43">
        <v>43188</v>
      </c>
      <c r="E4669" s="39" t="s">
        <v>35</v>
      </c>
      <c r="F4669" s="39" t="s">
        <v>45</v>
      </c>
      <c r="G4669" s="39" t="s">
        <v>275</v>
      </c>
      <c r="H4669" s="39" t="s">
        <v>3438</v>
      </c>
      <c r="I4669" s="39" t="s">
        <v>99</v>
      </c>
      <c r="J4669" s="44">
        <v>-56</v>
      </c>
      <c r="K4669" s="39" t="s">
        <v>100</v>
      </c>
      <c r="L4669" s="39" t="s">
        <v>64</v>
      </c>
      <c r="M4669" s="39" t="str">
        <f>+VLOOKUP(C4669/1,Map!A:B,2,FALSE)</f>
        <v>Other Revenue - Application/Initiation Fee</v>
      </c>
      <c r="N4669" s="39" t="str">
        <f>+VLOOKUP(L4669/1,Map!E:G,3,FALSE)</f>
        <v>KY-NORTH</v>
      </c>
    </row>
    <row r="4670" spans="1:14" hidden="1">
      <c r="A4670" s="39" t="s">
        <v>95</v>
      </c>
      <c r="B4670" s="39" t="s">
        <v>96</v>
      </c>
      <c r="C4670" s="39" t="s">
        <v>76</v>
      </c>
      <c r="D4670" s="43">
        <v>43188</v>
      </c>
      <c r="E4670" s="39" t="s">
        <v>35</v>
      </c>
      <c r="F4670" s="39" t="s">
        <v>45</v>
      </c>
      <c r="G4670" s="39" t="s">
        <v>275</v>
      </c>
      <c r="H4670" s="39" t="s">
        <v>3438</v>
      </c>
      <c r="I4670" s="39" t="s">
        <v>99</v>
      </c>
      <c r="J4670" s="44">
        <v>-1736</v>
      </c>
      <c r="K4670" s="39" t="s">
        <v>100</v>
      </c>
      <c r="L4670" s="39" t="s">
        <v>60</v>
      </c>
      <c r="M4670" s="39" t="str">
        <f>+VLOOKUP(C4670/1,Map!A:B,2,FALSE)</f>
        <v>Other Revenue - Application/Initiation Fee</v>
      </c>
      <c r="N4670" s="39" t="str">
        <f>+VLOOKUP(L4670/1,Map!E:G,3,FALSE)</f>
        <v>KY-CENTRAL</v>
      </c>
    </row>
    <row r="4671" spans="1:14" hidden="1">
      <c r="A4671" s="39" t="s">
        <v>95</v>
      </c>
      <c r="B4671" s="39" t="s">
        <v>96</v>
      </c>
      <c r="C4671" s="39" t="s">
        <v>76</v>
      </c>
      <c r="D4671" s="43">
        <v>43188</v>
      </c>
      <c r="E4671" s="39" t="s">
        <v>35</v>
      </c>
      <c r="F4671" s="39" t="s">
        <v>45</v>
      </c>
      <c r="G4671" s="39" t="s">
        <v>275</v>
      </c>
      <c r="H4671" s="39" t="s">
        <v>3438</v>
      </c>
      <c r="I4671" s="39" t="s">
        <v>99</v>
      </c>
      <c r="J4671" s="44">
        <v>-28</v>
      </c>
      <c r="K4671" s="39" t="s">
        <v>100</v>
      </c>
      <c r="L4671" s="39" t="s">
        <v>60</v>
      </c>
      <c r="M4671" s="39" t="str">
        <f>+VLOOKUP(C4671/1,Map!A:B,2,FALSE)</f>
        <v>Other Revenue - Application/Initiation Fee</v>
      </c>
      <c r="N4671" s="39" t="str">
        <f>+VLOOKUP(L4671/1,Map!E:G,3,FALSE)</f>
        <v>KY-CENTRAL</v>
      </c>
    </row>
    <row r="4672" spans="1:14" hidden="1">
      <c r="A4672" s="39" t="s">
        <v>95</v>
      </c>
      <c r="B4672" s="39" t="s">
        <v>96</v>
      </c>
      <c r="C4672" s="39" t="s">
        <v>76</v>
      </c>
      <c r="D4672" s="43">
        <v>43188</v>
      </c>
      <c r="E4672" s="39" t="s">
        <v>35</v>
      </c>
      <c r="F4672" s="39" t="s">
        <v>45</v>
      </c>
      <c r="G4672" s="39" t="s">
        <v>275</v>
      </c>
      <c r="H4672" s="39" t="s">
        <v>3438</v>
      </c>
      <c r="I4672" s="39" t="s">
        <v>99</v>
      </c>
      <c r="J4672" s="44">
        <v>-56</v>
      </c>
      <c r="K4672" s="39" t="s">
        <v>100</v>
      </c>
      <c r="L4672" s="39" t="s">
        <v>58</v>
      </c>
      <c r="M4672" s="39" t="str">
        <f>+VLOOKUP(C4672/1,Map!A:B,2,FALSE)</f>
        <v>Other Revenue - Application/Initiation Fee</v>
      </c>
      <c r="N4672" s="39" t="str">
        <f>+VLOOKUP(L4672/1,Map!E:G,3,FALSE)</f>
        <v>KY-CORPORATE</v>
      </c>
    </row>
    <row r="4673" spans="1:14" hidden="1">
      <c r="A4673" s="39" t="s">
        <v>95</v>
      </c>
      <c r="B4673" s="39" t="s">
        <v>96</v>
      </c>
      <c r="C4673" s="39" t="s">
        <v>76</v>
      </c>
      <c r="D4673" s="43">
        <v>43189</v>
      </c>
      <c r="E4673" s="39" t="s">
        <v>35</v>
      </c>
      <c r="F4673" s="39" t="s">
        <v>45</v>
      </c>
      <c r="G4673" s="39" t="s">
        <v>275</v>
      </c>
      <c r="H4673" s="39" t="s">
        <v>3439</v>
      </c>
      <c r="I4673" s="39" t="s">
        <v>99</v>
      </c>
      <c r="J4673" s="44">
        <v>-28</v>
      </c>
      <c r="K4673" s="39" t="s">
        <v>100</v>
      </c>
      <c r="L4673" s="39" t="s">
        <v>60</v>
      </c>
      <c r="M4673" s="39" t="str">
        <f>+VLOOKUP(C4673/1,Map!A:B,2,FALSE)</f>
        <v>Other Revenue - Application/Initiation Fee</v>
      </c>
      <c r="N4673" s="39" t="str">
        <f>+VLOOKUP(L4673/1,Map!E:G,3,FALSE)</f>
        <v>KY-CENTRAL</v>
      </c>
    </row>
    <row r="4674" spans="1:14" hidden="1">
      <c r="A4674" s="39" t="s">
        <v>95</v>
      </c>
      <c r="B4674" s="39" t="s">
        <v>96</v>
      </c>
      <c r="C4674" s="39" t="s">
        <v>76</v>
      </c>
      <c r="D4674" s="43">
        <v>43189</v>
      </c>
      <c r="E4674" s="39" t="s">
        <v>35</v>
      </c>
      <c r="F4674" s="39" t="s">
        <v>45</v>
      </c>
      <c r="G4674" s="39" t="s">
        <v>275</v>
      </c>
      <c r="H4674" s="39" t="s">
        <v>3440</v>
      </c>
      <c r="I4674" s="39" t="s">
        <v>99</v>
      </c>
      <c r="J4674" s="44">
        <v>-28</v>
      </c>
      <c r="K4674" s="39" t="s">
        <v>100</v>
      </c>
      <c r="L4674" s="39" t="s">
        <v>60</v>
      </c>
      <c r="M4674" s="39" t="str">
        <f>+VLOOKUP(C4674/1,Map!A:B,2,FALSE)</f>
        <v>Other Revenue - Application/Initiation Fee</v>
      </c>
      <c r="N4674" s="39" t="str">
        <f>+VLOOKUP(L4674/1,Map!E:G,3,FALSE)</f>
        <v>KY-CENTRAL</v>
      </c>
    </row>
    <row r="4675" spans="1:14" hidden="1">
      <c r="A4675" s="39" t="s">
        <v>95</v>
      </c>
      <c r="B4675" s="39" t="s">
        <v>96</v>
      </c>
      <c r="C4675" s="39" t="s">
        <v>76</v>
      </c>
      <c r="D4675" s="43">
        <v>43189</v>
      </c>
      <c r="E4675" s="39" t="s">
        <v>35</v>
      </c>
      <c r="F4675" s="39" t="s">
        <v>45</v>
      </c>
      <c r="G4675" s="39" t="s">
        <v>275</v>
      </c>
      <c r="H4675" s="39" t="s">
        <v>3440</v>
      </c>
      <c r="I4675" s="39" t="s">
        <v>99</v>
      </c>
      <c r="J4675" s="44">
        <v>-196</v>
      </c>
      <c r="K4675" s="39" t="s">
        <v>100</v>
      </c>
      <c r="L4675" s="39" t="s">
        <v>60</v>
      </c>
      <c r="M4675" s="39" t="str">
        <f>+VLOOKUP(C4675/1,Map!A:B,2,FALSE)</f>
        <v>Other Revenue - Application/Initiation Fee</v>
      </c>
      <c r="N4675" s="39" t="str">
        <f>+VLOOKUP(L4675/1,Map!E:G,3,FALSE)</f>
        <v>KY-CENTRAL</v>
      </c>
    </row>
    <row r="4676" spans="1:14" hidden="1">
      <c r="A4676" s="39" t="s">
        <v>95</v>
      </c>
      <c r="B4676" s="39" t="s">
        <v>96</v>
      </c>
      <c r="C4676" s="39" t="s">
        <v>76</v>
      </c>
      <c r="D4676" s="43">
        <v>43179</v>
      </c>
      <c r="E4676" s="39" t="s">
        <v>35</v>
      </c>
      <c r="F4676" s="39" t="s">
        <v>45</v>
      </c>
      <c r="G4676" s="39" t="s">
        <v>275</v>
      </c>
      <c r="H4676" s="39" t="s">
        <v>3441</v>
      </c>
      <c r="I4676" s="39" t="s">
        <v>244</v>
      </c>
      <c r="J4676" s="44">
        <v>28</v>
      </c>
      <c r="K4676" s="39" t="s">
        <v>100</v>
      </c>
      <c r="L4676" s="39" t="s">
        <v>60</v>
      </c>
      <c r="M4676" s="39" t="str">
        <f>+VLOOKUP(C4676/1,Map!A:B,2,FALSE)</f>
        <v>Other Revenue - Application/Initiation Fee</v>
      </c>
      <c r="N4676" s="39" t="str">
        <f>+VLOOKUP(L4676/1,Map!E:G,3,FALSE)</f>
        <v>KY-CENTRAL</v>
      </c>
    </row>
    <row r="4677" spans="1:14" hidden="1">
      <c r="A4677" s="39" t="s">
        <v>95</v>
      </c>
      <c r="B4677" s="39" t="s">
        <v>96</v>
      </c>
      <c r="C4677" s="39" t="s">
        <v>76</v>
      </c>
      <c r="D4677" s="43">
        <v>43189</v>
      </c>
      <c r="E4677" s="39" t="s">
        <v>35</v>
      </c>
      <c r="F4677" s="39" t="s">
        <v>45</v>
      </c>
      <c r="G4677" s="39" t="s">
        <v>275</v>
      </c>
      <c r="H4677" s="39" t="s">
        <v>3442</v>
      </c>
      <c r="I4677" s="39" t="s">
        <v>244</v>
      </c>
      <c r="J4677" s="44">
        <v>25.87</v>
      </c>
      <c r="K4677" s="39" t="s">
        <v>100</v>
      </c>
      <c r="L4677" s="39" t="s">
        <v>60</v>
      </c>
      <c r="M4677" s="39" t="str">
        <f>+VLOOKUP(C4677/1,Map!A:B,2,FALSE)</f>
        <v>Other Revenue - Application/Initiation Fee</v>
      </c>
      <c r="N4677" s="39" t="str">
        <f>+VLOOKUP(L4677/1,Map!E:G,3,FALSE)</f>
        <v>KY-CENTRAL</v>
      </c>
    </row>
    <row r="4678" spans="1:14" hidden="1">
      <c r="A4678" s="39" t="s">
        <v>95</v>
      </c>
      <c r="B4678" s="39" t="s">
        <v>96</v>
      </c>
      <c r="C4678" s="39" t="s">
        <v>76</v>
      </c>
      <c r="D4678" s="43">
        <v>43189</v>
      </c>
      <c r="E4678" s="39" t="s">
        <v>35</v>
      </c>
      <c r="F4678" s="39" t="s">
        <v>45</v>
      </c>
      <c r="G4678" s="39" t="s">
        <v>275</v>
      </c>
      <c r="H4678" s="39" t="s">
        <v>1326</v>
      </c>
      <c r="I4678" s="39" t="s">
        <v>244</v>
      </c>
      <c r="J4678" s="44">
        <v>28</v>
      </c>
      <c r="K4678" s="39" t="s">
        <v>100</v>
      </c>
      <c r="L4678" s="39" t="s">
        <v>60</v>
      </c>
      <c r="M4678" s="39" t="str">
        <f>+VLOOKUP(C4678/1,Map!A:B,2,FALSE)</f>
        <v>Other Revenue - Application/Initiation Fee</v>
      </c>
      <c r="N4678" s="39" t="str">
        <f>+VLOOKUP(L4678/1,Map!E:G,3,FALSE)</f>
        <v>KY-CENTRAL</v>
      </c>
    </row>
    <row r="4679" spans="1:14" hidden="1">
      <c r="A4679" s="39" t="s">
        <v>95</v>
      </c>
      <c r="B4679" s="39" t="s">
        <v>96</v>
      </c>
      <c r="C4679" s="39" t="s">
        <v>76</v>
      </c>
      <c r="D4679" s="43">
        <v>43190</v>
      </c>
      <c r="E4679" s="39" t="s">
        <v>35</v>
      </c>
      <c r="F4679" s="39" t="s">
        <v>45</v>
      </c>
      <c r="G4679" s="39" t="s">
        <v>275</v>
      </c>
      <c r="H4679" s="39" t="s">
        <v>3443</v>
      </c>
      <c r="I4679" s="39" t="s">
        <v>99</v>
      </c>
      <c r="J4679" s="44">
        <v>-308</v>
      </c>
      <c r="K4679" s="39" t="s">
        <v>100</v>
      </c>
      <c r="L4679" s="39" t="s">
        <v>60</v>
      </c>
      <c r="M4679" s="39" t="str">
        <f>+VLOOKUP(C4679/1,Map!A:B,2,FALSE)</f>
        <v>Other Revenue - Application/Initiation Fee</v>
      </c>
      <c r="N4679" s="39" t="str">
        <f>+VLOOKUP(L4679/1,Map!E:G,3,FALSE)</f>
        <v>KY-CENTRAL</v>
      </c>
    </row>
    <row r="4680" spans="1:14" hidden="1">
      <c r="A4680" s="39" t="s">
        <v>95</v>
      </c>
      <c r="B4680" s="39" t="s">
        <v>96</v>
      </c>
      <c r="C4680" s="39" t="s">
        <v>76</v>
      </c>
      <c r="D4680" s="43">
        <v>43190</v>
      </c>
      <c r="E4680" s="39" t="s">
        <v>35</v>
      </c>
      <c r="F4680" s="39" t="s">
        <v>45</v>
      </c>
      <c r="G4680" s="39" t="s">
        <v>275</v>
      </c>
      <c r="H4680" s="39" t="s">
        <v>3444</v>
      </c>
      <c r="I4680" s="39" t="s">
        <v>99</v>
      </c>
      <c r="J4680" s="44">
        <v>-28</v>
      </c>
      <c r="K4680" s="39" t="s">
        <v>100</v>
      </c>
      <c r="L4680" s="39" t="s">
        <v>60</v>
      </c>
      <c r="M4680" s="39" t="str">
        <f>+VLOOKUP(C4680/1,Map!A:B,2,FALSE)</f>
        <v>Other Revenue - Application/Initiation Fee</v>
      </c>
      <c r="N4680" s="39" t="str">
        <f>+VLOOKUP(L4680/1,Map!E:G,3,FALSE)</f>
        <v>KY-CENTRAL</v>
      </c>
    </row>
    <row r="4681" spans="1:14" hidden="1">
      <c r="A4681" s="39" t="s">
        <v>95</v>
      </c>
      <c r="B4681" s="39" t="s">
        <v>96</v>
      </c>
      <c r="C4681" s="39" t="s">
        <v>76</v>
      </c>
      <c r="D4681" s="43">
        <v>43191</v>
      </c>
      <c r="E4681" s="39" t="s">
        <v>35</v>
      </c>
      <c r="F4681" s="39" t="s">
        <v>46</v>
      </c>
      <c r="G4681" s="39" t="s">
        <v>275</v>
      </c>
      <c r="H4681" s="39" t="s">
        <v>3445</v>
      </c>
      <c r="I4681" s="39" t="s">
        <v>99</v>
      </c>
      <c r="J4681" s="44">
        <v>-112</v>
      </c>
      <c r="K4681" s="39" t="s">
        <v>100</v>
      </c>
      <c r="L4681" s="39" t="s">
        <v>60</v>
      </c>
      <c r="M4681" s="39" t="str">
        <f>+VLOOKUP(C4681/1,Map!A:B,2,FALSE)</f>
        <v>Other Revenue - Application/Initiation Fee</v>
      </c>
      <c r="N4681" s="39" t="str">
        <f>+VLOOKUP(L4681/1,Map!E:G,3,FALSE)</f>
        <v>KY-CENTRAL</v>
      </c>
    </row>
    <row r="4682" spans="1:14" hidden="1">
      <c r="A4682" s="39" t="s">
        <v>95</v>
      </c>
      <c r="B4682" s="39" t="s">
        <v>96</v>
      </c>
      <c r="C4682" s="39" t="s">
        <v>76</v>
      </c>
      <c r="D4682" s="43">
        <v>43211</v>
      </c>
      <c r="E4682" s="39" t="s">
        <v>35</v>
      </c>
      <c r="F4682" s="39" t="s">
        <v>46</v>
      </c>
      <c r="G4682" s="39" t="s">
        <v>275</v>
      </c>
      <c r="H4682" s="39" t="s">
        <v>3446</v>
      </c>
      <c r="I4682" s="39" t="s">
        <v>99</v>
      </c>
      <c r="J4682" s="44">
        <v>-28</v>
      </c>
      <c r="K4682" s="39" t="s">
        <v>100</v>
      </c>
      <c r="L4682" s="39" t="s">
        <v>60</v>
      </c>
      <c r="M4682" s="39" t="str">
        <f>+VLOOKUP(C4682/1,Map!A:B,2,FALSE)</f>
        <v>Other Revenue - Application/Initiation Fee</v>
      </c>
      <c r="N4682" s="39" t="str">
        <f>+VLOOKUP(L4682/1,Map!E:G,3,FALSE)</f>
        <v>KY-CENTRAL</v>
      </c>
    </row>
    <row r="4683" spans="1:14" hidden="1">
      <c r="A4683" s="39" t="s">
        <v>95</v>
      </c>
      <c r="B4683" s="39" t="s">
        <v>96</v>
      </c>
      <c r="C4683" s="39" t="s">
        <v>76</v>
      </c>
      <c r="D4683" s="43">
        <v>43232</v>
      </c>
      <c r="E4683" s="39" t="s">
        <v>35</v>
      </c>
      <c r="F4683" s="39" t="s">
        <v>47</v>
      </c>
      <c r="G4683" s="39" t="s">
        <v>275</v>
      </c>
      <c r="H4683" s="39" t="s">
        <v>3447</v>
      </c>
      <c r="I4683" s="39" t="s">
        <v>99</v>
      </c>
      <c r="J4683" s="44">
        <v>-84</v>
      </c>
      <c r="K4683" s="39" t="s">
        <v>100</v>
      </c>
      <c r="L4683" s="39" t="s">
        <v>60</v>
      </c>
      <c r="M4683" s="39" t="str">
        <f>+VLOOKUP(C4683/1,Map!A:B,2,FALSE)</f>
        <v>Other Revenue - Application/Initiation Fee</v>
      </c>
      <c r="N4683" s="39" t="str">
        <f>+VLOOKUP(L4683/1,Map!E:G,3,FALSE)</f>
        <v>KY-CENTRAL</v>
      </c>
    </row>
    <row r="4684" spans="1:14" hidden="1">
      <c r="A4684" s="39" t="s">
        <v>95</v>
      </c>
      <c r="B4684" s="39" t="s">
        <v>96</v>
      </c>
      <c r="C4684" s="39" t="s">
        <v>76</v>
      </c>
      <c r="D4684" s="43">
        <v>43233</v>
      </c>
      <c r="E4684" s="39" t="s">
        <v>35</v>
      </c>
      <c r="F4684" s="39" t="s">
        <v>47</v>
      </c>
      <c r="G4684" s="39" t="s">
        <v>275</v>
      </c>
      <c r="H4684" s="39" t="s">
        <v>3448</v>
      </c>
      <c r="I4684" s="39" t="s">
        <v>99</v>
      </c>
      <c r="J4684" s="44">
        <v>-140</v>
      </c>
      <c r="K4684" s="39" t="s">
        <v>100</v>
      </c>
      <c r="L4684" s="39" t="s">
        <v>60</v>
      </c>
      <c r="M4684" s="39" t="str">
        <f>+VLOOKUP(C4684/1,Map!A:B,2,FALSE)</f>
        <v>Other Revenue - Application/Initiation Fee</v>
      </c>
      <c r="N4684" s="39" t="str">
        <f>+VLOOKUP(L4684/1,Map!E:G,3,FALSE)</f>
        <v>KY-CENTRAL</v>
      </c>
    </row>
    <row r="4685" spans="1:14" hidden="1">
      <c r="A4685" s="39" t="s">
        <v>95</v>
      </c>
      <c r="B4685" s="39" t="s">
        <v>96</v>
      </c>
      <c r="C4685" s="39" t="s">
        <v>76</v>
      </c>
      <c r="D4685" s="43">
        <v>43193</v>
      </c>
      <c r="E4685" s="39" t="s">
        <v>35</v>
      </c>
      <c r="F4685" s="39" t="s">
        <v>46</v>
      </c>
      <c r="G4685" s="39" t="s">
        <v>275</v>
      </c>
      <c r="H4685" s="39" t="s">
        <v>3449</v>
      </c>
      <c r="I4685" s="39" t="s">
        <v>99</v>
      </c>
      <c r="J4685" s="44">
        <v>-56</v>
      </c>
      <c r="K4685" s="39" t="s">
        <v>100</v>
      </c>
      <c r="L4685" s="39" t="s">
        <v>64</v>
      </c>
      <c r="M4685" s="39" t="str">
        <f>+VLOOKUP(C4685/1,Map!A:B,2,FALSE)</f>
        <v>Other Revenue - Application/Initiation Fee</v>
      </c>
      <c r="N4685" s="39" t="str">
        <f>+VLOOKUP(L4685/1,Map!E:G,3,FALSE)</f>
        <v>KY-NORTH</v>
      </c>
    </row>
    <row r="4686" spans="1:14" hidden="1">
      <c r="A4686" s="39" t="s">
        <v>95</v>
      </c>
      <c r="B4686" s="39" t="s">
        <v>96</v>
      </c>
      <c r="C4686" s="39" t="s">
        <v>76</v>
      </c>
      <c r="D4686" s="43">
        <v>43193</v>
      </c>
      <c r="E4686" s="39" t="s">
        <v>35</v>
      </c>
      <c r="F4686" s="39" t="s">
        <v>46</v>
      </c>
      <c r="G4686" s="39" t="s">
        <v>275</v>
      </c>
      <c r="H4686" s="39" t="s">
        <v>3449</v>
      </c>
      <c r="I4686" s="39" t="s">
        <v>99</v>
      </c>
      <c r="J4686" s="44">
        <v>-28</v>
      </c>
      <c r="K4686" s="39" t="s">
        <v>100</v>
      </c>
      <c r="L4686" s="39" t="s">
        <v>58</v>
      </c>
      <c r="M4686" s="39" t="str">
        <f>+VLOOKUP(C4686/1,Map!A:B,2,FALSE)</f>
        <v>Other Revenue - Application/Initiation Fee</v>
      </c>
      <c r="N4686" s="39" t="str">
        <f>+VLOOKUP(L4686/1,Map!E:G,3,FALSE)</f>
        <v>KY-CORPORATE</v>
      </c>
    </row>
    <row r="4687" spans="1:14" hidden="1">
      <c r="A4687" s="39" t="s">
        <v>95</v>
      </c>
      <c r="B4687" s="39" t="s">
        <v>96</v>
      </c>
      <c r="C4687" s="39" t="s">
        <v>76</v>
      </c>
      <c r="D4687" s="43">
        <v>43193</v>
      </c>
      <c r="E4687" s="39" t="s">
        <v>35</v>
      </c>
      <c r="F4687" s="39" t="s">
        <v>46</v>
      </c>
      <c r="G4687" s="39" t="s">
        <v>275</v>
      </c>
      <c r="H4687" s="39" t="s">
        <v>3449</v>
      </c>
      <c r="I4687" s="39" t="s">
        <v>99</v>
      </c>
      <c r="J4687" s="44">
        <v>-2996</v>
      </c>
      <c r="K4687" s="39" t="s">
        <v>100</v>
      </c>
      <c r="L4687" s="39" t="s">
        <v>60</v>
      </c>
      <c r="M4687" s="39" t="str">
        <f>+VLOOKUP(C4687/1,Map!A:B,2,FALSE)</f>
        <v>Other Revenue - Application/Initiation Fee</v>
      </c>
      <c r="N4687" s="39" t="str">
        <f>+VLOOKUP(L4687/1,Map!E:G,3,FALSE)</f>
        <v>KY-CENTRAL</v>
      </c>
    </row>
    <row r="4688" spans="1:14" hidden="1">
      <c r="A4688" s="39" t="s">
        <v>95</v>
      </c>
      <c r="B4688" s="39" t="s">
        <v>96</v>
      </c>
      <c r="C4688" s="39" t="s">
        <v>76</v>
      </c>
      <c r="D4688" s="43">
        <v>43193</v>
      </c>
      <c r="E4688" s="39" t="s">
        <v>35</v>
      </c>
      <c r="F4688" s="39" t="s">
        <v>46</v>
      </c>
      <c r="G4688" s="39" t="s">
        <v>275</v>
      </c>
      <c r="H4688" s="39" t="s">
        <v>3449</v>
      </c>
      <c r="I4688" s="39" t="s">
        <v>99</v>
      </c>
      <c r="J4688" s="44">
        <v>-56</v>
      </c>
      <c r="K4688" s="39" t="s">
        <v>100</v>
      </c>
      <c r="L4688" s="39" t="s">
        <v>60</v>
      </c>
      <c r="M4688" s="39" t="str">
        <f>+VLOOKUP(C4688/1,Map!A:B,2,FALSE)</f>
        <v>Other Revenue - Application/Initiation Fee</v>
      </c>
      <c r="N4688" s="39" t="str">
        <f>+VLOOKUP(L4688/1,Map!E:G,3,FALSE)</f>
        <v>KY-CENTRAL</v>
      </c>
    </row>
    <row r="4689" spans="1:14" hidden="1">
      <c r="A4689" s="39" t="s">
        <v>95</v>
      </c>
      <c r="B4689" s="39" t="s">
        <v>96</v>
      </c>
      <c r="C4689" s="39" t="s">
        <v>76</v>
      </c>
      <c r="D4689" s="43">
        <v>43192</v>
      </c>
      <c r="E4689" s="39" t="s">
        <v>35</v>
      </c>
      <c r="F4689" s="39" t="s">
        <v>46</v>
      </c>
      <c r="G4689" s="39" t="s">
        <v>275</v>
      </c>
      <c r="H4689" s="39" t="s">
        <v>3450</v>
      </c>
      <c r="I4689" s="39" t="s">
        <v>99</v>
      </c>
      <c r="J4689" s="44">
        <v>-28</v>
      </c>
      <c r="K4689" s="39" t="s">
        <v>100</v>
      </c>
      <c r="L4689" s="39" t="s">
        <v>64</v>
      </c>
      <c r="M4689" s="39" t="str">
        <f>+VLOOKUP(C4689/1,Map!A:B,2,FALSE)</f>
        <v>Other Revenue - Application/Initiation Fee</v>
      </c>
      <c r="N4689" s="39" t="str">
        <f>+VLOOKUP(L4689/1,Map!E:G,3,FALSE)</f>
        <v>KY-NORTH</v>
      </c>
    </row>
    <row r="4690" spans="1:14" hidden="1">
      <c r="A4690" s="39" t="s">
        <v>95</v>
      </c>
      <c r="B4690" s="39" t="s">
        <v>96</v>
      </c>
      <c r="C4690" s="39" t="s">
        <v>76</v>
      </c>
      <c r="D4690" s="43">
        <v>43192</v>
      </c>
      <c r="E4690" s="39" t="s">
        <v>35</v>
      </c>
      <c r="F4690" s="39" t="s">
        <v>46</v>
      </c>
      <c r="G4690" s="39" t="s">
        <v>275</v>
      </c>
      <c r="H4690" s="39" t="s">
        <v>3450</v>
      </c>
      <c r="I4690" s="39" t="s">
        <v>99</v>
      </c>
      <c r="J4690" s="44">
        <v>-4116</v>
      </c>
      <c r="K4690" s="39" t="s">
        <v>100</v>
      </c>
      <c r="L4690" s="39" t="s">
        <v>60</v>
      </c>
      <c r="M4690" s="39" t="str">
        <f>+VLOOKUP(C4690/1,Map!A:B,2,FALSE)</f>
        <v>Other Revenue - Application/Initiation Fee</v>
      </c>
      <c r="N4690" s="39" t="str">
        <f>+VLOOKUP(L4690/1,Map!E:G,3,FALSE)</f>
        <v>KY-CENTRAL</v>
      </c>
    </row>
    <row r="4691" spans="1:14" hidden="1">
      <c r="A4691" s="39" t="s">
        <v>95</v>
      </c>
      <c r="B4691" s="39" t="s">
        <v>96</v>
      </c>
      <c r="C4691" s="39" t="s">
        <v>76</v>
      </c>
      <c r="D4691" s="43">
        <v>43192</v>
      </c>
      <c r="E4691" s="39" t="s">
        <v>35</v>
      </c>
      <c r="F4691" s="39" t="s">
        <v>46</v>
      </c>
      <c r="G4691" s="39" t="s">
        <v>275</v>
      </c>
      <c r="H4691" s="39" t="s">
        <v>3450</v>
      </c>
      <c r="I4691" s="39" t="s">
        <v>99</v>
      </c>
      <c r="J4691" s="44">
        <v>-28</v>
      </c>
      <c r="K4691" s="39" t="s">
        <v>100</v>
      </c>
      <c r="L4691" s="39" t="s">
        <v>60</v>
      </c>
      <c r="M4691" s="39" t="str">
        <f>+VLOOKUP(C4691/1,Map!A:B,2,FALSE)</f>
        <v>Other Revenue - Application/Initiation Fee</v>
      </c>
      <c r="N4691" s="39" t="str">
        <f>+VLOOKUP(L4691/1,Map!E:G,3,FALSE)</f>
        <v>KY-CENTRAL</v>
      </c>
    </row>
    <row r="4692" spans="1:14" hidden="1">
      <c r="A4692" s="39" t="s">
        <v>95</v>
      </c>
      <c r="B4692" s="39" t="s">
        <v>96</v>
      </c>
      <c r="C4692" s="39" t="s">
        <v>76</v>
      </c>
      <c r="D4692" s="43">
        <v>43192</v>
      </c>
      <c r="E4692" s="39" t="s">
        <v>35</v>
      </c>
      <c r="F4692" s="39" t="s">
        <v>46</v>
      </c>
      <c r="G4692" s="39" t="s">
        <v>275</v>
      </c>
      <c r="H4692" s="39" t="s">
        <v>3450</v>
      </c>
      <c r="I4692" s="39" t="s">
        <v>99</v>
      </c>
      <c r="J4692" s="44">
        <v>-56</v>
      </c>
      <c r="K4692" s="39" t="s">
        <v>100</v>
      </c>
      <c r="L4692" s="39" t="s">
        <v>60</v>
      </c>
      <c r="M4692" s="39" t="str">
        <f>+VLOOKUP(C4692/1,Map!A:B,2,FALSE)</f>
        <v>Other Revenue - Application/Initiation Fee</v>
      </c>
      <c r="N4692" s="39" t="str">
        <f>+VLOOKUP(L4692/1,Map!E:G,3,FALSE)</f>
        <v>KY-CENTRAL</v>
      </c>
    </row>
    <row r="4693" spans="1:14" hidden="1">
      <c r="A4693" s="39" t="s">
        <v>95</v>
      </c>
      <c r="B4693" s="39" t="s">
        <v>96</v>
      </c>
      <c r="C4693" s="39" t="s">
        <v>76</v>
      </c>
      <c r="D4693" s="43">
        <v>43192</v>
      </c>
      <c r="E4693" s="39" t="s">
        <v>35</v>
      </c>
      <c r="F4693" s="39" t="s">
        <v>46</v>
      </c>
      <c r="G4693" s="39" t="s">
        <v>275</v>
      </c>
      <c r="H4693" s="39" t="s">
        <v>3450</v>
      </c>
      <c r="I4693" s="39" t="s">
        <v>99</v>
      </c>
      <c r="J4693" s="44">
        <v>-110.83</v>
      </c>
      <c r="K4693" s="39" t="s">
        <v>100</v>
      </c>
      <c r="L4693" s="39" t="s">
        <v>58</v>
      </c>
      <c r="M4693" s="39" t="str">
        <f>+VLOOKUP(C4693/1,Map!A:B,2,FALSE)</f>
        <v>Other Revenue - Application/Initiation Fee</v>
      </c>
      <c r="N4693" s="39" t="str">
        <f>+VLOOKUP(L4693/1,Map!E:G,3,FALSE)</f>
        <v>KY-CORPORATE</v>
      </c>
    </row>
    <row r="4694" spans="1:14" hidden="1">
      <c r="A4694" s="39" t="s">
        <v>95</v>
      </c>
      <c r="B4694" s="39" t="s">
        <v>96</v>
      </c>
      <c r="C4694" s="39" t="s">
        <v>76</v>
      </c>
      <c r="D4694" s="43">
        <v>43192</v>
      </c>
      <c r="E4694" s="39" t="s">
        <v>35</v>
      </c>
      <c r="F4694" s="39" t="s">
        <v>46</v>
      </c>
      <c r="G4694" s="39" t="s">
        <v>275</v>
      </c>
      <c r="H4694" s="39" t="s">
        <v>1336</v>
      </c>
      <c r="I4694" s="39" t="s">
        <v>244</v>
      </c>
      <c r="J4694" s="44">
        <v>56</v>
      </c>
      <c r="K4694" s="39" t="s">
        <v>100</v>
      </c>
      <c r="L4694" s="39" t="s">
        <v>60</v>
      </c>
      <c r="M4694" s="39" t="str">
        <f>+VLOOKUP(C4694/1,Map!A:B,2,FALSE)</f>
        <v>Other Revenue - Application/Initiation Fee</v>
      </c>
      <c r="N4694" s="39" t="str">
        <f>+VLOOKUP(L4694/1,Map!E:G,3,FALSE)</f>
        <v>KY-CENTRAL</v>
      </c>
    </row>
    <row r="4695" spans="1:14" hidden="1">
      <c r="A4695" s="39" t="s">
        <v>95</v>
      </c>
      <c r="B4695" s="39" t="s">
        <v>96</v>
      </c>
      <c r="C4695" s="39" t="s">
        <v>76</v>
      </c>
      <c r="D4695" s="43">
        <v>43194</v>
      </c>
      <c r="E4695" s="39" t="s">
        <v>35</v>
      </c>
      <c r="F4695" s="39" t="s">
        <v>46</v>
      </c>
      <c r="G4695" s="39" t="s">
        <v>275</v>
      </c>
      <c r="H4695" s="39" t="s">
        <v>3451</v>
      </c>
      <c r="I4695" s="39" t="s">
        <v>99</v>
      </c>
      <c r="J4695" s="44">
        <v>-28</v>
      </c>
      <c r="K4695" s="39" t="s">
        <v>100</v>
      </c>
      <c r="L4695" s="39" t="s">
        <v>58</v>
      </c>
      <c r="M4695" s="39" t="str">
        <f>+VLOOKUP(C4695/1,Map!A:B,2,FALSE)</f>
        <v>Other Revenue - Application/Initiation Fee</v>
      </c>
      <c r="N4695" s="39" t="str">
        <f>+VLOOKUP(L4695/1,Map!E:G,3,FALSE)</f>
        <v>KY-CORPORATE</v>
      </c>
    </row>
    <row r="4696" spans="1:14" hidden="1">
      <c r="A4696" s="39" t="s">
        <v>95</v>
      </c>
      <c r="B4696" s="39" t="s">
        <v>96</v>
      </c>
      <c r="C4696" s="39" t="s">
        <v>76</v>
      </c>
      <c r="D4696" s="43">
        <v>43194</v>
      </c>
      <c r="E4696" s="39" t="s">
        <v>35</v>
      </c>
      <c r="F4696" s="39" t="s">
        <v>46</v>
      </c>
      <c r="G4696" s="39" t="s">
        <v>275</v>
      </c>
      <c r="H4696" s="39" t="s">
        <v>3451</v>
      </c>
      <c r="I4696" s="39" t="s">
        <v>99</v>
      </c>
      <c r="J4696" s="44">
        <v>-84</v>
      </c>
      <c r="K4696" s="39" t="s">
        <v>100</v>
      </c>
      <c r="L4696" s="39" t="s">
        <v>64</v>
      </c>
      <c r="M4696" s="39" t="str">
        <f>+VLOOKUP(C4696/1,Map!A:B,2,FALSE)</f>
        <v>Other Revenue - Application/Initiation Fee</v>
      </c>
      <c r="N4696" s="39" t="str">
        <f>+VLOOKUP(L4696/1,Map!E:G,3,FALSE)</f>
        <v>KY-NORTH</v>
      </c>
    </row>
    <row r="4697" spans="1:14" hidden="1">
      <c r="A4697" s="39" t="s">
        <v>95</v>
      </c>
      <c r="B4697" s="39" t="s">
        <v>96</v>
      </c>
      <c r="C4697" s="39" t="s">
        <v>76</v>
      </c>
      <c r="D4697" s="43">
        <v>43194</v>
      </c>
      <c r="E4697" s="39" t="s">
        <v>35</v>
      </c>
      <c r="F4697" s="39" t="s">
        <v>46</v>
      </c>
      <c r="G4697" s="39" t="s">
        <v>275</v>
      </c>
      <c r="H4697" s="39" t="s">
        <v>3451</v>
      </c>
      <c r="I4697" s="39" t="s">
        <v>99</v>
      </c>
      <c r="J4697" s="44">
        <v>-2072</v>
      </c>
      <c r="K4697" s="39" t="s">
        <v>100</v>
      </c>
      <c r="L4697" s="39" t="s">
        <v>60</v>
      </c>
      <c r="M4697" s="39" t="str">
        <f>+VLOOKUP(C4697/1,Map!A:B,2,FALSE)</f>
        <v>Other Revenue - Application/Initiation Fee</v>
      </c>
      <c r="N4697" s="39" t="str">
        <f>+VLOOKUP(L4697/1,Map!E:G,3,FALSE)</f>
        <v>KY-CENTRAL</v>
      </c>
    </row>
    <row r="4698" spans="1:14" hidden="1">
      <c r="A4698" s="39" t="s">
        <v>95</v>
      </c>
      <c r="B4698" s="39" t="s">
        <v>96</v>
      </c>
      <c r="C4698" s="39" t="s">
        <v>76</v>
      </c>
      <c r="D4698" s="43">
        <v>43194</v>
      </c>
      <c r="E4698" s="39" t="s">
        <v>35</v>
      </c>
      <c r="F4698" s="39" t="s">
        <v>46</v>
      </c>
      <c r="G4698" s="39" t="s">
        <v>275</v>
      </c>
      <c r="H4698" s="39" t="s">
        <v>3451</v>
      </c>
      <c r="I4698" s="39" t="s">
        <v>99</v>
      </c>
      <c r="J4698" s="44">
        <v>-84</v>
      </c>
      <c r="K4698" s="39" t="s">
        <v>100</v>
      </c>
      <c r="L4698" s="39" t="s">
        <v>60</v>
      </c>
      <c r="M4698" s="39" t="str">
        <f>+VLOOKUP(C4698/1,Map!A:B,2,FALSE)</f>
        <v>Other Revenue - Application/Initiation Fee</v>
      </c>
      <c r="N4698" s="39" t="str">
        <f>+VLOOKUP(L4698/1,Map!E:G,3,FALSE)</f>
        <v>KY-CENTRAL</v>
      </c>
    </row>
    <row r="4699" spans="1:14" hidden="1">
      <c r="A4699" s="39" t="s">
        <v>95</v>
      </c>
      <c r="B4699" s="39" t="s">
        <v>96</v>
      </c>
      <c r="C4699" s="39" t="s">
        <v>76</v>
      </c>
      <c r="D4699" s="43">
        <v>43195</v>
      </c>
      <c r="E4699" s="39" t="s">
        <v>35</v>
      </c>
      <c r="F4699" s="39" t="s">
        <v>46</v>
      </c>
      <c r="G4699" s="39" t="s">
        <v>275</v>
      </c>
      <c r="H4699" s="39" t="s">
        <v>3452</v>
      </c>
      <c r="I4699" s="39" t="s">
        <v>99</v>
      </c>
      <c r="J4699" s="44">
        <v>-84</v>
      </c>
      <c r="K4699" s="39" t="s">
        <v>100</v>
      </c>
      <c r="L4699" s="39" t="s">
        <v>58</v>
      </c>
      <c r="M4699" s="39" t="str">
        <f>+VLOOKUP(C4699/1,Map!A:B,2,FALSE)</f>
        <v>Other Revenue - Application/Initiation Fee</v>
      </c>
      <c r="N4699" s="39" t="str">
        <f>+VLOOKUP(L4699/1,Map!E:G,3,FALSE)</f>
        <v>KY-CORPORATE</v>
      </c>
    </row>
    <row r="4700" spans="1:14" hidden="1">
      <c r="A4700" s="39" t="s">
        <v>95</v>
      </c>
      <c r="B4700" s="39" t="s">
        <v>96</v>
      </c>
      <c r="C4700" s="39" t="s">
        <v>76</v>
      </c>
      <c r="D4700" s="43">
        <v>43195</v>
      </c>
      <c r="E4700" s="39" t="s">
        <v>35</v>
      </c>
      <c r="F4700" s="39" t="s">
        <v>46</v>
      </c>
      <c r="G4700" s="39" t="s">
        <v>275</v>
      </c>
      <c r="H4700" s="39" t="s">
        <v>3452</v>
      </c>
      <c r="I4700" s="39" t="s">
        <v>99</v>
      </c>
      <c r="J4700" s="44">
        <v>-2744</v>
      </c>
      <c r="K4700" s="39" t="s">
        <v>100</v>
      </c>
      <c r="L4700" s="39" t="s">
        <v>60</v>
      </c>
      <c r="M4700" s="39" t="str">
        <f>+VLOOKUP(C4700/1,Map!A:B,2,FALSE)</f>
        <v>Other Revenue - Application/Initiation Fee</v>
      </c>
      <c r="N4700" s="39" t="str">
        <f>+VLOOKUP(L4700/1,Map!E:G,3,FALSE)</f>
        <v>KY-CENTRAL</v>
      </c>
    </row>
    <row r="4701" spans="1:14" hidden="1">
      <c r="A4701" s="39" t="s">
        <v>95</v>
      </c>
      <c r="B4701" s="39" t="s">
        <v>96</v>
      </c>
      <c r="C4701" s="39" t="s">
        <v>76</v>
      </c>
      <c r="D4701" s="43">
        <v>43195</v>
      </c>
      <c r="E4701" s="39" t="s">
        <v>35</v>
      </c>
      <c r="F4701" s="39" t="s">
        <v>46</v>
      </c>
      <c r="G4701" s="39" t="s">
        <v>275</v>
      </c>
      <c r="H4701" s="39" t="s">
        <v>3452</v>
      </c>
      <c r="I4701" s="39" t="s">
        <v>99</v>
      </c>
      <c r="J4701" s="44">
        <v>-56</v>
      </c>
      <c r="K4701" s="39" t="s">
        <v>100</v>
      </c>
      <c r="L4701" s="39" t="s">
        <v>60</v>
      </c>
      <c r="M4701" s="39" t="str">
        <f>+VLOOKUP(C4701/1,Map!A:B,2,FALSE)</f>
        <v>Other Revenue - Application/Initiation Fee</v>
      </c>
      <c r="N4701" s="39" t="str">
        <f>+VLOOKUP(L4701/1,Map!E:G,3,FALSE)</f>
        <v>KY-CENTRAL</v>
      </c>
    </row>
    <row r="4702" spans="1:14" hidden="1">
      <c r="A4702" s="39" t="s">
        <v>95</v>
      </c>
      <c r="B4702" s="39" t="s">
        <v>96</v>
      </c>
      <c r="C4702" s="39" t="s">
        <v>76</v>
      </c>
      <c r="D4702" s="43">
        <v>43196</v>
      </c>
      <c r="E4702" s="39" t="s">
        <v>35</v>
      </c>
      <c r="F4702" s="39" t="s">
        <v>46</v>
      </c>
      <c r="G4702" s="39" t="s">
        <v>275</v>
      </c>
      <c r="H4702" s="39" t="s">
        <v>3453</v>
      </c>
      <c r="I4702" s="39" t="s">
        <v>99</v>
      </c>
      <c r="J4702" s="44">
        <v>-56</v>
      </c>
      <c r="K4702" s="39" t="s">
        <v>100</v>
      </c>
      <c r="L4702" s="39" t="s">
        <v>64</v>
      </c>
      <c r="M4702" s="39" t="str">
        <f>+VLOOKUP(C4702/1,Map!A:B,2,FALSE)</f>
        <v>Other Revenue - Application/Initiation Fee</v>
      </c>
      <c r="N4702" s="39" t="str">
        <f>+VLOOKUP(L4702/1,Map!E:G,3,FALSE)</f>
        <v>KY-NORTH</v>
      </c>
    </row>
    <row r="4703" spans="1:14" hidden="1">
      <c r="A4703" s="39" t="s">
        <v>95</v>
      </c>
      <c r="B4703" s="39" t="s">
        <v>96</v>
      </c>
      <c r="C4703" s="39" t="s">
        <v>76</v>
      </c>
      <c r="D4703" s="43">
        <v>43196</v>
      </c>
      <c r="E4703" s="39" t="s">
        <v>35</v>
      </c>
      <c r="F4703" s="39" t="s">
        <v>46</v>
      </c>
      <c r="G4703" s="39" t="s">
        <v>275</v>
      </c>
      <c r="H4703" s="39" t="s">
        <v>3453</v>
      </c>
      <c r="I4703" s="39" t="s">
        <v>99</v>
      </c>
      <c r="J4703" s="44">
        <v>-3136</v>
      </c>
      <c r="K4703" s="39" t="s">
        <v>100</v>
      </c>
      <c r="L4703" s="39" t="s">
        <v>60</v>
      </c>
      <c r="M4703" s="39" t="str">
        <f>+VLOOKUP(C4703/1,Map!A:B,2,FALSE)</f>
        <v>Other Revenue - Application/Initiation Fee</v>
      </c>
      <c r="N4703" s="39" t="str">
        <f>+VLOOKUP(L4703/1,Map!E:G,3,FALSE)</f>
        <v>KY-CENTRAL</v>
      </c>
    </row>
    <row r="4704" spans="1:14" hidden="1">
      <c r="A4704" s="39" t="s">
        <v>95</v>
      </c>
      <c r="B4704" s="39" t="s">
        <v>96</v>
      </c>
      <c r="C4704" s="39" t="s">
        <v>76</v>
      </c>
      <c r="D4704" s="43">
        <v>43196</v>
      </c>
      <c r="E4704" s="39" t="s">
        <v>35</v>
      </c>
      <c r="F4704" s="39" t="s">
        <v>46</v>
      </c>
      <c r="G4704" s="39" t="s">
        <v>275</v>
      </c>
      <c r="H4704" s="39" t="s">
        <v>3453</v>
      </c>
      <c r="I4704" s="39" t="s">
        <v>99</v>
      </c>
      <c r="J4704" s="44">
        <v>-28</v>
      </c>
      <c r="K4704" s="39" t="s">
        <v>100</v>
      </c>
      <c r="L4704" s="39" t="s">
        <v>60</v>
      </c>
      <c r="M4704" s="39" t="str">
        <f>+VLOOKUP(C4704/1,Map!A:B,2,FALSE)</f>
        <v>Other Revenue - Application/Initiation Fee</v>
      </c>
      <c r="N4704" s="39" t="str">
        <f>+VLOOKUP(L4704/1,Map!E:G,3,FALSE)</f>
        <v>KY-CENTRAL</v>
      </c>
    </row>
    <row r="4705" spans="1:14" hidden="1">
      <c r="A4705" s="39" t="s">
        <v>95</v>
      </c>
      <c r="B4705" s="39" t="s">
        <v>96</v>
      </c>
      <c r="C4705" s="39" t="s">
        <v>76</v>
      </c>
      <c r="D4705" s="43">
        <v>43196</v>
      </c>
      <c r="E4705" s="39" t="s">
        <v>35</v>
      </c>
      <c r="F4705" s="39" t="s">
        <v>46</v>
      </c>
      <c r="G4705" s="39" t="s">
        <v>275</v>
      </c>
      <c r="H4705" s="39" t="s">
        <v>3453</v>
      </c>
      <c r="I4705" s="39" t="s">
        <v>99</v>
      </c>
      <c r="J4705" s="44">
        <v>-28</v>
      </c>
      <c r="K4705" s="39" t="s">
        <v>100</v>
      </c>
      <c r="L4705" s="39" t="s">
        <v>60</v>
      </c>
      <c r="M4705" s="39" t="str">
        <f>+VLOOKUP(C4705/1,Map!A:B,2,FALSE)</f>
        <v>Other Revenue - Application/Initiation Fee</v>
      </c>
      <c r="N4705" s="39" t="str">
        <f>+VLOOKUP(L4705/1,Map!E:G,3,FALSE)</f>
        <v>KY-CENTRAL</v>
      </c>
    </row>
    <row r="4706" spans="1:14" hidden="1">
      <c r="A4706" s="39" t="s">
        <v>95</v>
      </c>
      <c r="B4706" s="39" t="s">
        <v>96</v>
      </c>
      <c r="C4706" s="39" t="s">
        <v>76</v>
      </c>
      <c r="D4706" s="43">
        <v>43196</v>
      </c>
      <c r="E4706" s="39" t="s">
        <v>35</v>
      </c>
      <c r="F4706" s="39" t="s">
        <v>46</v>
      </c>
      <c r="G4706" s="39" t="s">
        <v>275</v>
      </c>
      <c r="H4706" s="39" t="s">
        <v>3453</v>
      </c>
      <c r="I4706" s="39" t="s">
        <v>99</v>
      </c>
      <c r="J4706" s="44">
        <v>-28</v>
      </c>
      <c r="K4706" s="39" t="s">
        <v>100</v>
      </c>
      <c r="L4706" s="39" t="s">
        <v>60</v>
      </c>
      <c r="M4706" s="39" t="str">
        <f>+VLOOKUP(C4706/1,Map!A:B,2,FALSE)</f>
        <v>Other Revenue - Application/Initiation Fee</v>
      </c>
      <c r="N4706" s="39" t="str">
        <f>+VLOOKUP(L4706/1,Map!E:G,3,FALSE)</f>
        <v>KY-CENTRAL</v>
      </c>
    </row>
    <row r="4707" spans="1:14" hidden="1">
      <c r="A4707" s="39" t="s">
        <v>95</v>
      </c>
      <c r="B4707" s="39" t="s">
        <v>96</v>
      </c>
      <c r="C4707" s="39" t="s">
        <v>76</v>
      </c>
      <c r="D4707" s="43">
        <v>43196</v>
      </c>
      <c r="E4707" s="39" t="s">
        <v>35</v>
      </c>
      <c r="F4707" s="39" t="s">
        <v>46</v>
      </c>
      <c r="G4707" s="39" t="s">
        <v>275</v>
      </c>
      <c r="H4707" s="39" t="s">
        <v>3453</v>
      </c>
      <c r="I4707" s="39" t="s">
        <v>99</v>
      </c>
      <c r="J4707" s="44">
        <v>-112</v>
      </c>
      <c r="K4707" s="39" t="s">
        <v>100</v>
      </c>
      <c r="L4707" s="39" t="s">
        <v>58</v>
      </c>
      <c r="M4707" s="39" t="str">
        <f>+VLOOKUP(C4707/1,Map!A:B,2,FALSE)</f>
        <v>Other Revenue - Application/Initiation Fee</v>
      </c>
      <c r="N4707" s="39" t="str">
        <f>+VLOOKUP(L4707/1,Map!E:G,3,FALSE)</f>
        <v>KY-CORPORATE</v>
      </c>
    </row>
    <row r="4708" spans="1:14" hidden="1">
      <c r="A4708" s="39" t="s">
        <v>95</v>
      </c>
      <c r="B4708" s="39" t="s">
        <v>96</v>
      </c>
      <c r="C4708" s="39" t="s">
        <v>76</v>
      </c>
      <c r="D4708" s="43">
        <v>43196</v>
      </c>
      <c r="E4708" s="39" t="s">
        <v>35</v>
      </c>
      <c r="F4708" s="39" t="s">
        <v>46</v>
      </c>
      <c r="G4708" s="39" t="s">
        <v>275</v>
      </c>
      <c r="H4708" s="39" t="s">
        <v>1354</v>
      </c>
      <c r="I4708" s="39" t="s">
        <v>244</v>
      </c>
      <c r="J4708" s="44">
        <v>28</v>
      </c>
      <c r="K4708" s="39" t="s">
        <v>100</v>
      </c>
      <c r="L4708" s="39" t="s">
        <v>60</v>
      </c>
      <c r="M4708" s="39" t="str">
        <f>+VLOOKUP(C4708/1,Map!A:B,2,FALSE)</f>
        <v>Other Revenue - Application/Initiation Fee</v>
      </c>
      <c r="N4708" s="39" t="str">
        <f>+VLOOKUP(L4708/1,Map!E:G,3,FALSE)</f>
        <v>KY-CENTRAL</v>
      </c>
    </row>
    <row r="4709" spans="1:14" hidden="1">
      <c r="A4709" s="39" t="s">
        <v>95</v>
      </c>
      <c r="B4709" s="39" t="s">
        <v>96</v>
      </c>
      <c r="C4709" s="39" t="s">
        <v>76</v>
      </c>
      <c r="D4709" s="43">
        <v>43196</v>
      </c>
      <c r="E4709" s="39" t="s">
        <v>35</v>
      </c>
      <c r="F4709" s="39" t="s">
        <v>46</v>
      </c>
      <c r="G4709" s="39" t="s">
        <v>275</v>
      </c>
      <c r="H4709" s="39" t="s">
        <v>1354</v>
      </c>
      <c r="I4709" s="39" t="s">
        <v>244</v>
      </c>
      <c r="J4709" s="44">
        <v>28</v>
      </c>
      <c r="K4709" s="39" t="s">
        <v>100</v>
      </c>
      <c r="L4709" s="39" t="s">
        <v>60</v>
      </c>
      <c r="M4709" s="39" t="str">
        <f>+VLOOKUP(C4709/1,Map!A:B,2,FALSE)</f>
        <v>Other Revenue - Application/Initiation Fee</v>
      </c>
      <c r="N4709" s="39" t="str">
        <f>+VLOOKUP(L4709/1,Map!E:G,3,FALSE)</f>
        <v>KY-CENTRAL</v>
      </c>
    </row>
    <row r="4710" spans="1:14" hidden="1">
      <c r="A4710" s="39" t="s">
        <v>95</v>
      </c>
      <c r="B4710" s="39" t="s">
        <v>96</v>
      </c>
      <c r="C4710" s="39" t="s">
        <v>76</v>
      </c>
      <c r="D4710" s="43">
        <v>43196</v>
      </c>
      <c r="E4710" s="39" t="s">
        <v>35</v>
      </c>
      <c r="F4710" s="39" t="s">
        <v>46</v>
      </c>
      <c r="G4710" s="39" t="s">
        <v>275</v>
      </c>
      <c r="H4710" s="39" t="s">
        <v>1354</v>
      </c>
      <c r="I4710" s="39" t="s">
        <v>244</v>
      </c>
      <c r="J4710" s="44">
        <v>28</v>
      </c>
      <c r="K4710" s="39" t="s">
        <v>100</v>
      </c>
      <c r="L4710" s="39" t="s">
        <v>58</v>
      </c>
      <c r="M4710" s="39" t="str">
        <f>+VLOOKUP(C4710/1,Map!A:B,2,FALSE)</f>
        <v>Other Revenue - Application/Initiation Fee</v>
      </c>
      <c r="N4710" s="39" t="str">
        <f>+VLOOKUP(L4710/1,Map!E:G,3,FALSE)</f>
        <v>KY-CORPORATE</v>
      </c>
    </row>
    <row r="4711" spans="1:14" hidden="1">
      <c r="A4711" s="39" t="s">
        <v>95</v>
      </c>
      <c r="B4711" s="39" t="s">
        <v>96</v>
      </c>
      <c r="C4711" s="39" t="s">
        <v>76</v>
      </c>
      <c r="D4711" s="43">
        <v>43197</v>
      </c>
      <c r="E4711" s="39" t="s">
        <v>35</v>
      </c>
      <c r="F4711" s="39" t="s">
        <v>46</v>
      </c>
      <c r="G4711" s="39" t="s">
        <v>275</v>
      </c>
      <c r="H4711" s="39" t="s">
        <v>3454</v>
      </c>
      <c r="I4711" s="39" t="s">
        <v>99</v>
      </c>
      <c r="J4711" s="44">
        <v>-364</v>
      </c>
      <c r="K4711" s="39" t="s">
        <v>100</v>
      </c>
      <c r="L4711" s="39" t="s">
        <v>60</v>
      </c>
      <c r="M4711" s="39" t="str">
        <f>+VLOOKUP(C4711/1,Map!A:B,2,FALSE)</f>
        <v>Other Revenue - Application/Initiation Fee</v>
      </c>
      <c r="N4711" s="39" t="str">
        <f>+VLOOKUP(L4711/1,Map!E:G,3,FALSE)</f>
        <v>KY-CENTRAL</v>
      </c>
    </row>
    <row r="4712" spans="1:14" hidden="1">
      <c r="A4712" s="39" t="s">
        <v>95</v>
      </c>
      <c r="B4712" s="39" t="s">
        <v>96</v>
      </c>
      <c r="C4712" s="39" t="s">
        <v>76</v>
      </c>
      <c r="D4712" s="43">
        <v>43200</v>
      </c>
      <c r="E4712" s="39" t="s">
        <v>35</v>
      </c>
      <c r="F4712" s="39" t="s">
        <v>46</v>
      </c>
      <c r="G4712" s="39" t="s">
        <v>275</v>
      </c>
      <c r="H4712" s="39" t="s">
        <v>3455</v>
      </c>
      <c r="I4712" s="39" t="s">
        <v>99</v>
      </c>
      <c r="J4712" s="44">
        <v>-28</v>
      </c>
      <c r="K4712" s="39" t="s">
        <v>100</v>
      </c>
      <c r="L4712" s="39" t="s">
        <v>68</v>
      </c>
      <c r="M4712" s="39" t="str">
        <f>+VLOOKUP(C4712/1,Map!A:B,2,FALSE)</f>
        <v>Other Revenue - Application/Initiation Fee</v>
      </c>
      <c r="N4712" s="39" t="str">
        <f>+VLOOKUP(L4712/1,Map!E:G,3,FALSE)</f>
        <v>KY - RIDGEWOOD WW</v>
      </c>
    </row>
    <row r="4713" spans="1:14" hidden="1">
      <c r="A4713" s="39" t="s">
        <v>95</v>
      </c>
      <c r="B4713" s="39" t="s">
        <v>96</v>
      </c>
      <c r="C4713" s="39" t="s">
        <v>76</v>
      </c>
      <c r="D4713" s="43">
        <v>43200</v>
      </c>
      <c r="E4713" s="39" t="s">
        <v>35</v>
      </c>
      <c r="F4713" s="39" t="s">
        <v>46</v>
      </c>
      <c r="G4713" s="39" t="s">
        <v>275</v>
      </c>
      <c r="H4713" s="39" t="s">
        <v>3455</v>
      </c>
      <c r="I4713" s="39" t="s">
        <v>99</v>
      </c>
      <c r="J4713" s="44">
        <v>-84</v>
      </c>
      <c r="K4713" s="39" t="s">
        <v>100</v>
      </c>
      <c r="L4713" s="39" t="s">
        <v>60</v>
      </c>
      <c r="M4713" s="39" t="str">
        <f>+VLOOKUP(C4713/1,Map!A:B,2,FALSE)</f>
        <v>Other Revenue - Application/Initiation Fee</v>
      </c>
      <c r="N4713" s="39" t="str">
        <f>+VLOOKUP(L4713/1,Map!E:G,3,FALSE)</f>
        <v>KY-CENTRAL</v>
      </c>
    </row>
    <row r="4714" spans="1:14" hidden="1">
      <c r="A4714" s="39" t="s">
        <v>95</v>
      </c>
      <c r="B4714" s="39" t="s">
        <v>96</v>
      </c>
      <c r="C4714" s="39" t="s">
        <v>76</v>
      </c>
      <c r="D4714" s="43">
        <v>43200</v>
      </c>
      <c r="E4714" s="39" t="s">
        <v>35</v>
      </c>
      <c r="F4714" s="39" t="s">
        <v>46</v>
      </c>
      <c r="G4714" s="39" t="s">
        <v>275</v>
      </c>
      <c r="H4714" s="39" t="s">
        <v>3455</v>
      </c>
      <c r="I4714" s="39" t="s">
        <v>99</v>
      </c>
      <c r="J4714" s="44">
        <v>-28</v>
      </c>
      <c r="K4714" s="39" t="s">
        <v>100</v>
      </c>
      <c r="L4714" s="39" t="s">
        <v>60</v>
      </c>
      <c r="M4714" s="39" t="str">
        <f>+VLOOKUP(C4714/1,Map!A:B,2,FALSE)</f>
        <v>Other Revenue - Application/Initiation Fee</v>
      </c>
      <c r="N4714" s="39" t="str">
        <f>+VLOOKUP(L4714/1,Map!E:G,3,FALSE)</f>
        <v>KY-CENTRAL</v>
      </c>
    </row>
    <row r="4715" spans="1:14" hidden="1">
      <c r="A4715" s="39" t="s">
        <v>95</v>
      </c>
      <c r="B4715" s="39" t="s">
        <v>96</v>
      </c>
      <c r="C4715" s="39" t="s">
        <v>76</v>
      </c>
      <c r="D4715" s="43">
        <v>43200</v>
      </c>
      <c r="E4715" s="39" t="s">
        <v>35</v>
      </c>
      <c r="F4715" s="39" t="s">
        <v>46</v>
      </c>
      <c r="G4715" s="39" t="s">
        <v>275</v>
      </c>
      <c r="H4715" s="39" t="s">
        <v>3455</v>
      </c>
      <c r="I4715" s="39" t="s">
        <v>99</v>
      </c>
      <c r="J4715" s="44">
        <v>-2240</v>
      </c>
      <c r="K4715" s="39" t="s">
        <v>100</v>
      </c>
      <c r="L4715" s="39" t="s">
        <v>60</v>
      </c>
      <c r="M4715" s="39" t="str">
        <f>+VLOOKUP(C4715/1,Map!A:B,2,FALSE)</f>
        <v>Other Revenue - Application/Initiation Fee</v>
      </c>
      <c r="N4715" s="39" t="str">
        <f>+VLOOKUP(L4715/1,Map!E:G,3,FALSE)</f>
        <v>KY-CENTRAL</v>
      </c>
    </row>
    <row r="4716" spans="1:14" hidden="1">
      <c r="A4716" s="39" t="s">
        <v>95</v>
      </c>
      <c r="B4716" s="39" t="s">
        <v>96</v>
      </c>
      <c r="C4716" s="39" t="s">
        <v>76</v>
      </c>
      <c r="D4716" s="43">
        <v>43200</v>
      </c>
      <c r="E4716" s="39" t="s">
        <v>35</v>
      </c>
      <c r="F4716" s="39" t="s">
        <v>46</v>
      </c>
      <c r="G4716" s="39" t="s">
        <v>275</v>
      </c>
      <c r="H4716" s="39" t="s">
        <v>3455</v>
      </c>
      <c r="I4716" s="39" t="s">
        <v>99</v>
      </c>
      <c r="J4716" s="44">
        <v>-140</v>
      </c>
      <c r="K4716" s="39" t="s">
        <v>100</v>
      </c>
      <c r="L4716" s="39" t="s">
        <v>64</v>
      </c>
      <c r="M4716" s="39" t="str">
        <f>+VLOOKUP(C4716/1,Map!A:B,2,FALSE)</f>
        <v>Other Revenue - Application/Initiation Fee</v>
      </c>
      <c r="N4716" s="39" t="str">
        <f>+VLOOKUP(L4716/1,Map!E:G,3,FALSE)</f>
        <v>KY-NORTH</v>
      </c>
    </row>
    <row r="4717" spans="1:14" hidden="1">
      <c r="A4717" s="39" t="s">
        <v>95</v>
      </c>
      <c r="B4717" s="39" t="s">
        <v>96</v>
      </c>
      <c r="C4717" s="39" t="s">
        <v>76</v>
      </c>
      <c r="D4717" s="43">
        <v>43200</v>
      </c>
      <c r="E4717" s="39" t="s">
        <v>35</v>
      </c>
      <c r="F4717" s="39" t="s">
        <v>46</v>
      </c>
      <c r="G4717" s="39" t="s">
        <v>275</v>
      </c>
      <c r="H4717" s="39" t="s">
        <v>3455</v>
      </c>
      <c r="I4717" s="39" t="s">
        <v>99</v>
      </c>
      <c r="J4717" s="44">
        <v>-28</v>
      </c>
      <c r="K4717" s="39" t="s">
        <v>100</v>
      </c>
      <c r="L4717" s="39" t="s">
        <v>58</v>
      </c>
      <c r="M4717" s="39" t="str">
        <f>+VLOOKUP(C4717/1,Map!A:B,2,FALSE)</f>
        <v>Other Revenue - Application/Initiation Fee</v>
      </c>
      <c r="N4717" s="39" t="str">
        <f>+VLOOKUP(L4717/1,Map!E:G,3,FALSE)</f>
        <v>KY-CORPORATE</v>
      </c>
    </row>
    <row r="4718" spans="1:14" hidden="1">
      <c r="A4718" s="39" t="s">
        <v>95</v>
      </c>
      <c r="B4718" s="39" t="s">
        <v>96</v>
      </c>
      <c r="C4718" s="39" t="s">
        <v>76</v>
      </c>
      <c r="D4718" s="43">
        <v>43200</v>
      </c>
      <c r="E4718" s="39" t="s">
        <v>35</v>
      </c>
      <c r="F4718" s="39" t="s">
        <v>46</v>
      </c>
      <c r="G4718" s="39" t="s">
        <v>275</v>
      </c>
      <c r="H4718" s="39" t="s">
        <v>1364</v>
      </c>
      <c r="I4718" s="39" t="s">
        <v>244</v>
      </c>
      <c r="J4718" s="44">
        <v>28</v>
      </c>
      <c r="K4718" s="39" t="s">
        <v>100</v>
      </c>
      <c r="L4718" s="39" t="s">
        <v>60</v>
      </c>
      <c r="M4718" s="39" t="str">
        <f>+VLOOKUP(C4718/1,Map!A:B,2,FALSE)</f>
        <v>Other Revenue - Application/Initiation Fee</v>
      </c>
      <c r="N4718" s="39" t="str">
        <f>+VLOOKUP(L4718/1,Map!E:G,3,FALSE)</f>
        <v>KY-CENTRAL</v>
      </c>
    </row>
    <row r="4719" spans="1:14" hidden="1">
      <c r="A4719" s="39" t="s">
        <v>95</v>
      </c>
      <c r="B4719" s="39" t="s">
        <v>96</v>
      </c>
      <c r="C4719" s="39" t="s">
        <v>76</v>
      </c>
      <c r="D4719" s="43">
        <v>43199</v>
      </c>
      <c r="E4719" s="39" t="s">
        <v>35</v>
      </c>
      <c r="F4719" s="39" t="s">
        <v>46</v>
      </c>
      <c r="G4719" s="39" t="s">
        <v>275</v>
      </c>
      <c r="H4719" s="39" t="s">
        <v>3456</v>
      </c>
      <c r="I4719" s="39" t="s">
        <v>99</v>
      </c>
      <c r="J4719" s="44">
        <v>-56</v>
      </c>
      <c r="K4719" s="39" t="s">
        <v>100</v>
      </c>
      <c r="L4719" s="39" t="s">
        <v>60</v>
      </c>
      <c r="M4719" s="39" t="str">
        <f>+VLOOKUP(C4719/1,Map!A:B,2,FALSE)</f>
        <v>Other Revenue - Application/Initiation Fee</v>
      </c>
      <c r="N4719" s="39" t="str">
        <f>+VLOOKUP(L4719/1,Map!E:G,3,FALSE)</f>
        <v>KY-CENTRAL</v>
      </c>
    </row>
    <row r="4720" spans="1:14" hidden="1">
      <c r="A4720" s="39" t="s">
        <v>95</v>
      </c>
      <c r="B4720" s="39" t="s">
        <v>96</v>
      </c>
      <c r="C4720" s="39" t="s">
        <v>76</v>
      </c>
      <c r="D4720" s="43">
        <v>43199</v>
      </c>
      <c r="E4720" s="39" t="s">
        <v>35</v>
      </c>
      <c r="F4720" s="39" t="s">
        <v>46</v>
      </c>
      <c r="G4720" s="39" t="s">
        <v>275</v>
      </c>
      <c r="H4720" s="39" t="s">
        <v>3456</v>
      </c>
      <c r="I4720" s="39" t="s">
        <v>99</v>
      </c>
      <c r="J4720" s="44">
        <v>-84</v>
      </c>
      <c r="K4720" s="39" t="s">
        <v>100</v>
      </c>
      <c r="L4720" s="39" t="s">
        <v>60</v>
      </c>
      <c r="M4720" s="39" t="str">
        <f>+VLOOKUP(C4720/1,Map!A:B,2,FALSE)</f>
        <v>Other Revenue - Application/Initiation Fee</v>
      </c>
      <c r="N4720" s="39" t="str">
        <f>+VLOOKUP(L4720/1,Map!E:G,3,FALSE)</f>
        <v>KY-CENTRAL</v>
      </c>
    </row>
    <row r="4721" spans="1:14" hidden="1">
      <c r="A4721" s="39" t="s">
        <v>95</v>
      </c>
      <c r="B4721" s="39" t="s">
        <v>96</v>
      </c>
      <c r="C4721" s="39" t="s">
        <v>76</v>
      </c>
      <c r="D4721" s="43">
        <v>43199</v>
      </c>
      <c r="E4721" s="39" t="s">
        <v>35</v>
      </c>
      <c r="F4721" s="39" t="s">
        <v>46</v>
      </c>
      <c r="G4721" s="39" t="s">
        <v>275</v>
      </c>
      <c r="H4721" s="39" t="s">
        <v>3456</v>
      </c>
      <c r="I4721" s="39" t="s">
        <v>99</v>
      </c>
      <c r="J4721" s="44">
        <v>-2716</v>
      </c>
      <c r="K4721" s="39" t="s">
        <v>100</v>
      </c>
      <c r="L4721" s="39" t="s">
        <v>60</v>
      </c>
      <c r="M4721" s="39" t="str">
        <f>+VLOOKUP(C4721/1,Map!A:B,2,FALSE)</f>
        <v>Other Revenue - Application/Initiation Fee</v>
      </c>
      <c r="N4721" s="39" t="str">
        <f>+VLOOKUP(L4721/1,Map!E:G,3,FALSE)</f>
        <v>KY-CENTRAL</v>
      </c>
    </row>
    <row r="4722" spans="1:14" hidden="1">
      <c r="A4722" s="39" t="s">
        <v>95</v>
      </c>
      <c r="B4722" s="39" t="s">
        <v>96</v>
      </c>
      <c r="C4722" s="39" t="s">
        <v>76</v>
      </c>
      <c r="D4722" s="43">
        <v>43199</v>
      </c>
      <c r="E4722" s="39" t="s">
        <v>35</v>
      </c>
      <c r="F4722" s="39" t="s">
        <v>46</v>
      </c>
      <c r="G4722" s="39" t="s">
        <v>275</v>
      </c>
      <c r="H4722" s="39" t="s">
        <v>3456</v>
      </c>
      <c r="I4722" s="39" t="s">
        <v>99</v>
      </c>
      <c r="J4722" s="44">
        <v>-28</v>
      </c>
      <c r="K4722" s="39" t="s">
        <v>100</v>
      </c>
      <c r="L4722" s="39" t="s">
        <v>62</v>
      </c>
      <c r="M4722" s="39" t="str">
        <f>+VLOOKUP(C4722/1,Map!A:B,2,FALSE)</f>
        <v>Other Revenue - Application/Initiation Fee</v>
      </c>
      <c r="N4722" s="39" t="str">
        <f>+VLOOKUP(L4722/1,Map!E:G,3,FALSE)</f>
        <v>KY- E ROCKCASTE WTR</v>
      </c>
    </row>
    <row r="4723" spans="1:14" hidden="1">
      <c r="A4723" s="39" t="s">
        <v>95</v>
      </c>
      <c r="B4723" s="39" t="s">
        <v>96</v>
      </c>
      <c r="C4723" s="39" t="s">
        <v>76</v>
      </c>
      <c r="D4723" s="43">
        <v>43199</v>
      </c>
      <c r="E4723" s="39" t="s">
        <v>35</v>
      </c>
      <c r="F4723" s="39" t="s">
        <v>46</v>
      </c>
      <c r="G4723" s="39" t="s">
        <v>275</v>
      </c>
      <c r="H4723" s="39" t="s">
        <v>3456</v>
      </c>
      <c r="I4723" s="39" t="s">
        <v>99</v>
      </c>
      <c r="J4723" s="44">
        <v>-28</v>
      </c>
      <c r="K4723" s="39" t="s">
        <v>100</v>
      </c>
      <c r="L4723" s="39" t="s">
        <v>60</v>
      </c>
      <c r="M4723" s="39" t="str">
        <f>+VLOOKUP(C4723/1,Map!A:B,2,FALSE)</f>
        <v>Other Revenue - Application/Initiation Fee</v>
      </c>
      <c r="N4723" s="39" t="str">
        <f>+VLOOKUP(L4723/1,Map!E:G,3,FALSE)</f>
        <v>KY-CENTRAL</v>
      </c>
    </row>
    <row r="4724" spans="1:14" hidden="1">
      <c r="A4724" s="39" t="s">
        <v>95</v>
      </c>
      <c r="B4724" s="39" t="s">
        <v>96</v>
      </c>
      <c r="C4724" s="39" t="s">
        <v>76</v>
      </c>
      <c r="D4724" s="43">
        <v>43199</v>
      </c>
      <c r="E4724" s="39" t="s">
        <v>35</v>
      </c>
      <c r="F4724" s="39" t="s">
        <v>46</v>
      </c>
      <c r="G4724" s="39" t="s">
        <v>275</v>
      </c>
      <c r="H4724" s="39" t="s">
        <v>3456</v>
      </c>
      <c r="I4724" s="39" t="s">
        <v>99</v>
      </c>
      <c r="J4724" s="44">
        <v>-28</v>
      </c>
      <c r="K4724" s="39" t="s">
        <v>100</v>
      </c>
      <c r="L4724" s="39" t="s">
        <v>60</v>
      </c>
      <c r="M4724" s="39" t="str">
        <f>+VLOOKUP(C4724/1,Map!A:B,2,FALSE)</f>
        <v>Other Revenue - Application/Initiation Fee</v>
      </c>
      <c r="N4724" s="39" t="str">
        <f>+VLOOKUP(L4724/1,Map!E:G,3,FALSE)</f>
        <v>KY-CENTRAL</v>
      </c>
    </row>
    <row r="4725" spans="1:14" hidden="1">
      <c r="A4725" s="39" t="s">
        <v>95</v>
      </c>
      <c r="B4725" s="39" t="s">
        <v>96</v>
      </c>
      <c r="C4725" s="39" t="s">
        <v>76</v>
      </c>
      <c r="D4725" s="43">
        <v>43199</v>
      </c>
      <c r="E4725" s="39" t="s">
        <v>35</v>
      </c>
      <c r="F4725" s="39" t="s">
        <v>46</v>
      </c>
      <c r="G4725" s="39" t="s">
        <v>275</v>
      </c>
      <c r="H4725" s="39" t="s">
        <v>3456</v>
      </c>
      <c r="I4725" s="39" t="s">
        <v>99</v>
      </c>
      <c r="J4725" s="44">
        <v>-28</v>
      </c>
      <c r="K4725" s="39" t="s">
        <v>100</v>
      </c>
      <c r="L4725" s="39" t="s">
        <v>58</v>
      </c>
      <c r="M4725" s="39" t="str">
        <f>+VLOOKUP(C4725/1,Map!A:B,2,FALSE)</f>
        <v>Other Revenue - Application/Initiation Fee</v>
      </c>
      <c r="N4725" s="39" t="str">
        <f>+VLOOKUP(L4725/1,Map!E:G,3,FALSE)</f>
        <v>KY-CORPORATE</v>
      </c>
    </row>
    <row r="4726" spans="1:14" hidden="1">
      <c r="A4726" s="39" t="s">
        <v>95</v>
      </c>
      <c r="B4726" s="39" t="s">
        <v>96</v>
      </c>
      <c r="C4726" s="39" t="s">
        <v>76</v>
      </c>
      <c r="D4726" s="43">
        <v>43199</v>
      </c>
      <c r="E4726" s="39" t="s">
        <v>35</v>
      </c>
      <c r="F4726" s="39" t="s">
        <v>46</v>
      </c>
      <c r="G4726" s="39" t="s">
        <v>275</v>
      </c>
      <c r="H4726" s="39" t="s">
        <v>1375</v>
      </c>
      <c r="I4726" s="39" t="s">
        <v>244</v>
      </c>
      <c r="J4726" s="44">
        <v>28</v>
      </c>
      <c r="K4726" s="39" t="s">
        <v>100</v>
      </c>
      <c r="L4726" s="39" t="s">
        <v>60</v>
      </c>
      <c r="M4726" s="39" t="str">
        <f>+VLOOKUP(C4726/1,Map!A:B,2,FALSE)</f>
        <v>Other Revenue - Application/Initiation Fee</v>
      </c>
      <c r="N4726" s="39" t="str">
        <f>+VLOOKUP(L4726/1,Map!E:G,3,FALSE)</f>
        <v>KY-CENTRAL</v>
      </c>
    </row>
    <row r="4727" spans="1:14" hidden="1">
      <c r="A4727" s="39" t="s">
        <v>95</v>
      </c>
      <c r="B4727" s="39" t="s">
        <v>96</v>
      </c>
      <c r="C4727" s="39" t="s">
        <v>76</v>
      </c>
      <c r="D4727" s="43">
        <v>43199</v>
      </c>
      <c r="E4727" s="39" t="s">
        <v>35</v>
      </c>
      <c r="F4727" s="39" t="s">
        <v>46</v>
      </c>
      <c r="G4727" s="39" t="s">
        <v>275</v>
      </c>
      <c r="H4727" s="39" t="s">
        <v>1375</v>
      </c>
      <c r="I4727" s="39" t="s">
        <v>244</v>
      </c>
      <c r="J4727" s="44">
        <v>56</v>
      </c>
      <c r="K4727" s="39" t="s">
        <v>100</v>
      </c>
      <c r="L4727" s="39" t="s">
        <v>60</v>
      </c>
      <c r="M4727" s="39" t="str">
        <f>+VLOOKUP(C4727/1,Map!A:B,2,FALSE)</f>
        <v>Other Revenue - Application/Initiation Fee</v>
      </c>
      <c r="N4727" s="39" t="str">
        <f>+VLOOKUP(L4727/1,Map!E:G,3,FALSE)</f>
        <v>KY-CENTRAL</v>
      </c>
    </row>
    <row r="4728" spans="1:14" hidden="1">
      <c r="A4728" s="39" t="s">
        <v>95</v>
      </c>
      <c r="B4728" s="39" t="s">
        <v>96</v>
      </c>
      <c r="C4728" s="39" t="s">
        <v>76</v>
      </c>
      <c r="D4728" s="43">
        <v>43199</v>
      </c>
      <c r="E4728" s="39" t="s">
        <v>35</v>
      </c>
      <c r="F4728" s="39" t="s">
        <v>46</v>
      </c>
      <c r="G4728" s="39" t="s">
        <v>275</v>
      </c>
      <c r="H4728" s="39" t="s">
        <v>1375</v>
      </c>
      <c r="I4728" s="39" t="s">
        <v>244</v>
      </c>
      <c r="J4728" s="44">
        <v>28</v>
      </c>
      <c r="K4728" s="39" t="s">
        <v>100</v>
      </c>
      <c r="L4728" s="39" t="s">
        <v>58</v>
      </c>
      <c r="M4728" s="39" t="str">
        <f>+VLOOKUP(C4728/1,Map!A:B,2,FALSE)</f>
        <v>Other Revenue - Application/Initiation Fee</v>
      </c>
      <c r="N4728" s="39" t="str">
        <f>+VLOOKUP(L4728/1,Map!E:G,3,FALSE)</f>
        <v>KY-CORPORATE</v>
      </c>
    </row>
    <row r="4729" spans="1:14" hidden="1">
      <c r="A4729" s="39" t="s">
        <v>95</v>
      </c>
      <c r="B4729" s="39" t="s">
        <v>96</v>
      </c>
      <c r="C4729" s="39" t="s">
        <v>76</v>
      </c>
      <c r="D4729" s="43">
        <v>43201</v>
      </c>
      <c r="E4729" s="39" t="s">
        <v>35</v>
      </c>
      <c r="F4729" s="39" t="s">
        <v>46</v>
      </c>
      <c r="G4729" s="39" t="s">
        <v>275</v>
      </c>
      <c r="H4729" s="39" t="s">
        <v>3457</v>
      </c>
      <c r="I4729" s="39" t="s">
        <v>99</v>
      </c>
      <c r="J4729" s="44">
        <v>-392</v>
      </c>
      <c r="K4729" s="39" t="s">
        <v>100</v>
      </c>
      <c r="L4729" s="39" t="s">
        <v>60</v>
      </c>
      <c r="M4729" s="39" t="str">
        <f>+VLOOKUP(C4729/1,Map!A:B,2,FALSE)</f>
        <v>Other Revenue - Application/Initiation Fee</v>
      </c>
      <c r="N4729" s="39" t="str">
        <f>+VLOOKUP(L4729/1,Map!E:G,3,FALSE)</f>
        <v>KY-CENTRAL</v>
      </c>
    </row>
    <row r="4730" spans="1:14" hidden="1">
      <c r="A4730" s="39" t="s">
        <v>95</v>
      </c>
      <c r="B4730" s="39" t="s">
        <v>96</v>
      </c>
      <c r="C4730" s="39" t="s">
        <v>76</v>
      </c>
      <c r="D4730" s="43">
        <v>43219</v>
      </c>
      <c r="E4730" s="39" t="s">
        <v>35</v>
      </c>
      <c r="F4730" s="39" t="s">
        <v>46</v>
      </c>
      <c r="G4730" s="39" t="s">
        <v>275</v>
      </c>
      <c r="H4730" s="39" t="s">
        <v>3458</v>
      </c>
      <c r="I4730" s="39" t="s">
        <v>99</v>
      </c>
      <c r="J4730" s="44">
        <v>-140</v>
      </c>
      <c r="K4730" s="39" t="s">
        <v>100</v>
      </c>
      <c r="L4730" s="39" t="s">
        <v>60</v>
      </c>
      <c r="M4730" s="39" t="str">
        <f>+VLOOKUP(C4730/1,Map!A:B,2,FALSE)</f>
        <v>Other Revenue - Application/Initiation Fee</v>
      </c>
      <c r="N4730" s="39" t="str">
        <f>+VLOOKUP(L4730/1,Map!E:G,3,FALSE)</f>
        <v>KY-CENTRAL</v>
      </c>
    </row>
    <row r="4731" spans="1:14" hidden="1">
      <c r="A4731" s="39" t="s">
        <v>95</v>
      </c>
      <c r="B4731" s="39" t="s">
        <v>96</v>
      </c>
      <c r="C4731" s="39" t="s">
        <v>76</v>
      </c>
      <c r="D4731" s="43">
        <v>43201</v>
      </c>
      <c r="E4731" s="39" t="s">
        <v>35</v>
      </c>
      <c r="F4731" s="39" t="s">
        <v>46</v>
      </c>
      <c r="G4731" s="39" t="s">
        <v>275</v>
      </c>
      <c r="H4731" s="39" t="s">
        <v>3459</v>
      </c>
      <c r="I4731" s="39" t="s">
        <v>99</v>
      </c>
      <c r="J4731" s="44">
        <v>-28</v>
      </c>
      <c r="K4731" s="39" t="s">
        <v>100</v>
      </c>
      <c r="L4731" s="39" t="s">
        <v>58</v>
      </c>
      <c r="M4731" s="39" t="str">
        <f>+VLOOKUP(C4731/1,Map!A:B,2,FALSE)</f>
        <v>Other Revenue - Application/Initiation Fee</v>
      </c>
      <c r="N4731" s="39" t="str">
        <f>+VLOOKUP(L4731/1,Map!E:G,3,FALSE)</f>
        <v>KY-CORPORATE</v>
      </c>
    </row>
    <row r="4732" spans="1:14" hidden="1">
      <c r="A4732" s="39" t="s">
        <v>95</v>
      </c>
      <c r="B4732" s="39" t="s">
        <v>96</v>
      </c>
      <c r="C4732" s="39" t="s">
        <v>76</v>
      </c>
      <c r="D4732" s="43">
        <v>43201</v>
      </c>
      <c r="E4732" s="39" t="s">
        <v>35</v>
      </c>
      <c r="F4732" s="39" t="s">
        <v>46</v>
      </c>
      <c r="G4732" s="39" t="s">
        <v>275</v>
      </c>
      <c r="H4732" s="39" t="s">
        <v>3459</v>
      </c>
      <c r="I4732" s="39" t="s">
        <v>99</v>
      </c>
      <c r="J4732" s="44">
        <v>-28</v>
      </c>
      <c r="K4732" s="39" t="s">
        <v>100</v>
      </c>
      <c r="L4732" s="39" t="s">
        <v>60</v>
      </c>
      <c r="M4732" s="39" t="str">
        <f>+VLOOKUP(C4732/1,Map!A:B,2,FALSE)</f>
        <v>Other Revenue - Application/Initiation Fee</v>
      </c>
      <c r="N4732" s="39" t="str">
        <f>+VLOOKUP(L4732/1,Map!E:G,3,FALSE)</f>
        <v>KY-CENTRAL</v>
      </c>
    </row>
    <row r="4733" spans="1:14" hidden="1">
      <c r="A4733" s="39" t="s">
        <v>95</v>
      </c>
      <c r="B4733" s="39" t="s">
        <v>96</v>
      </c>
      <c r="C4733" s="39" t="s">
        <v>76</v>
      </c>
      <c r="D4733" s="43">
        <v>43201</v>
      </c>
      <c r="E4733" s="39" t="s">
        <v>35</v>
      </c>
      <c r="F4733" s="39" t="s">
        <v>46</v>
      </c>
      <c r="G4733" s="39" t="s">
        <v>275</v>
      </c>
      <c r="H4733" s="39" t="s">
        <v>3459</v>
      </c>
      <c r="I4733" s="39" t="s">
        <v>99</v>
      </c>
      <c r="J4733" s="44">
        <v>-56</v>
      </c>
      <c r="K4733" s="39" t="s">
        <v>100</v>
      </c>
      <c r="L4733" s="39" t="s">
        <v>60</v>
      </c>
      <c r="M4733" s="39" t="str">
        <f>+VLOOKUP(C4733/1,Map!A:B,2,FALSE)</f>
        <v>Other Revenue - Application/Initiation Fee</v>
      </c>
      <c r="N4733" s="39" t="str">
        <f>+VLOOKUP(L4733/1,Map!E:G,3,FALSE)</f>
        <v>KY-CENTRAL</v>
      </c>
    </row>
    <row r="4734" spans="1:14" hidden="1">
      <c r="A4734" s="39" t="s">
        <v>95</v>
      </c>
      <c r="B4734" s="39" t="s">
        <v>96</v>
      </c>
      <c r="C4734" s="39" t="s">
        <v>76</v>
      </c>
      <c r="D4734" s="43">
        <v>43201</v>
      </c>
      <c r="E4734" s="39" t="s">
        <v>35</v>
      </c>
      <c r="F4734" s="39" t="s">
        <v>46</v>
      </c>
      <c r="G4734" s="39" t="s">
        <v>275</v>
      </c>
      <c r="H4734" s="39" t="s">
        <v>3459</v>
      </c>
      <c r="I4734" s="39" t="s">
        <v>99</v>
      </c>
      <c r="J4734" s="44">
        <v>-28</v>
      </c>
      <c r="K4734" s="39" t="s">
        <v>100</v>
      </c>
      <c r="L4734" s="39" t="s">
        <v>60</v>
      </c>
      <c r="M4734" s="39" t="str">
        <f>+VLOOKUP(C4734/1,Map!A:B,2,FALSE)</f>
        <v>Other Revenue - Application/Initiation Fee</v>
      </c>
      <c r="N4734" s="39" t="str">
        <f>+VLOOKUP(L4734/1,Map!E:G,3,FALSE)</f>
        <v>KY-CENTRAL</v>
      </c>
    </row>
    <row r="4735" spans="1:14" hidden="1">
      <c r="A4735" s="39" t="s">
        <v>95</v>
      </c>
      <c r="B4735" s="39" t="s">
        <v>96</v>
      </c>
      <c r="C4735" s="39" t="s">
        <v>76</v>
      </c>
      <c r="D4735" s="43">
        <v>43201</v>
      </c>
      <c r="E4735" s="39" t="s">
        <v>35</v>
      </c>
      <c r="F4735" s="39" t="s">
        <v>46</v>
      </c>
      <c r="G4735" s="39" t="s">
        <v>275</v>
      </c>
      <c r="H4735" s="39" t="s">
        <v>3459</v>
      </c>
      <c r="I4735" s="39" t="s">
        <v>99</v>
      </c>
      <c r="J4735" s="44">
        <v>-1820</v>
      </c>
      <c r="K4735" s="39" t="s">
        <v>100</v>
      </c>
      <c r="L4735" s="39" t="s">
        <v>60</v>
      </c>
      <c r="M4735" s="39" t="str">
        <f>+VLOOKUP(C4735/1,Map!A:B,2,FALSE)</f>
        <v>Other Revenue - Application/Initiation Fee</v>
      </c>
      <c r="N4735" s="39" t="str">
        <f>+VLOOKUP(L4735/1,Map!E:G,3,FALSE)</f>
        <v>KY-CENTRAL</v>
      </c>
    </row>
    <row r="4736" spans="1:14" hidden="1">
      <c r="A4736" s="39" t="s">
        <v>95</v>
      </c>
      <c r="B4736" s="39" t="s">
        <v>96</v>
      </c>
      <c r="C4736" s="39" t="s">
        <v>76</v>
      </c>
      <c r="D4736" s="43">
        <v>43201</v>
      </c>
      <c r="E4736" s="39" t="s">
        <v>35</v>
      </c>
      <c r="F4736" s="39" t="s">
        <v>46</v>
      </c>
      <c r="G4736" s="39" t="s">
        <v>275</v>
      </c>
      <c r="H4736" s="39" t="s">
        <v>3459</v>
      </c>
      <c r="I4736" s="39" t="s">
        <v>99</v>
      </c>
      <c r="J4736" s="44">
        <v>-28</v>
      </c>
      <c r="K4736" s="39" t="s">
        <v>100</v>
      </c>
      <c r="L4736" s="39" t="s">
        <v>64</v>
      </c>
      <c r="M4736" s="39" t="str">
        <f>+VLOOKUP(C4736/1,Map!A:B,2,FALSE)</f>
        <v>Other Revenue - Application/Initiation Fee</v>
      </c>
      <c r="N4736" s="39" t="str">
        <f>+VLOOKUP(L4736/1,Map!E:G,3,FALSE)</f>
        <v>KY-NORTH</v>
      </c>
    </row>
    <row r="4737" spans="1:14" hidden="1">
      <c r="A4737" s="39" t="s">
        <v>95</v>
      </c>
      <c r="B4737" s="39" t="s">
        <v>96</v>
      </c>
      <c r="C4737" s="39" t="s">
        <v>76</v>
      </c>
      <c r="D4737" s="43">
        <v>43201</v>
      </c>
      <c r="E4737" s="39" t="s">
        <v>35</v>
      </c>
      <c r="F4737" s="39" t="s">
        <v>46</v>
      </c>
      <c r="G4737" s="39" t="s">
        <v>275</v>
      </c>
      <c r="H4737" s="39" t="s">
        <v>1386</v>
      </c>
      <c r="I4737" s="39" t="s">
        <v>244</v>
      </c>
      <c r="J4737" s="44">
        <v>28</v>
      </c>
      <c r="K4737" s="39" t="s">
        <v>100</v>
      </c>
      <c r="L4737" s="39" t="s">
        <v>60</v>
      </c>
      <c r="M4737" s="39" t="str">
        <f>+VLOOKUP(C4737/1,Map!A:B,2,FALSE)</f>
        <v>Other Revenue - Application/Initiation Fee</v>
      </c>
      <c r="N4737" s="39" t="str">
        <f>+VLOOKUP(L4737/1,Map!E:G,3,FALSE)</f>
        <v>KY-CENTRAL</v>
      </c>
    </row>
    <row r="4738" spans="1:14" hidden="1">
      <c r="A4738" s="39" t="s">
        <v>95</v>
      </c>
      <c r="B4738" s="39" t="s">
        <v>96</v>
      </c>
      <c r="C4738" s="39" t="s">
        <v>76</v>
      </c>
      <c r="D4738" s="43">
        <v>43202</v>
      </c>
      <c r="E4738" s="39" t="s">
        <v>35</v>
      </c>
      <c r="F4738" s="39" t="s">
        <v>46</v>
      </c>
      <c r="G4738" s="39" t="s">
        <v>275</v>
      </c>
      <c r="H4738" s="39" t="s">
        <v>3460</v>
      </c>
      <c r="I4738" s="39" t="s">
        <v>99</v>
      </c>
      <c r="J4738" s="44">
        <v>-84</v>
      </c>
      <c r="K4738" s="39" t="s">
        <v>100</v>
      </c>
      <c r="L4738" s="39" t="s">
        <v>60</v>
      </c>
      <c r="M4738" s="39" t="str">
        <f>+VLOOKUP(C4738/1,Map!A:B,2,FALSE)</f>
        <v>Other Revenue - Application/Initiation Fee</v>
      </c>
      <c r="N4738" s="39" t="str">
        <f>+VLOOKUP(L4738/1,Map!E:G,3,FALSE)</f>
        <v>KY-CENTRAL</v>
      </c>
    </row>
    <row r="4739" spans="1:14" hidden="1">
      <c r="A4739" s="39" t="s">
        <v>95</v>
      </c>
      <c r="B4739" s="39" t="s">
        <v>96</v>
      </c>
      <c r="C4739" s="39" t="s">
        <v>76</v>
      </c>
      <c r="D4739" s="43">
        <v>43202</v>
      </c>
      <c r="E4739" s="39" t="s">
        <v>35</v>
      </c>
      <c r="F4739" s="39" t="s">
        <v>46</v>
      </c>
      <c r="G4739" s="39" t="s">
        <v>275</v>
      </c>
      <c r="H4739" s="39" t="s">
        <v>3461</v>
      </c>
      <c r="I4739" s="39" t="s">
        <v>99</v>
      </c>
      <c r="J4739" s="44">
        <v>-28</v>
      </c>
      <c r="K4739" s="39" t="s">
        <v>100</v>
      </c>
      <c r="L4739" s="39" t="s">
        <v>58</v>
      </c>
      <c r="M4739" s="39" t="str">
        <f>+VLOOKUP(C4739/1,Map!A:B,2,FALSE)</f>
        <v>Other Revenue - Application/Initiation Fee</v>
      </c>
      <c r="N4739" s="39" t="str">
        <f>+VLOOKUP(L4739/1,Map!E:G,3,FALSE)</f>
        <v>KY-CORPORATE</v>
      </c>
    </row>
    <row r="4740" spans="1:14" hidden="1">
      <c r="A4740" s="39" t="s">
        <v>95</v>
      </c>
      <c r="B4740" s="39" t="s">
        <v>96</v>
      </c>
      <c r="C4740" s="39" t="s">
        <v>76</v>
      </c>
      <c r="D4740" s="43">
        <v>43202</v>
      </c>
      <c r="E4740" s="39" t="s">
        <v>35</v>
      </c>
      <c r="F4740" s="39" t="s">
        <v>46</v>
      </c>
      <c r="G4740" s="39" t="s">
        <v>275</v>
      </c>
      <c r="H4740" s="39" t="s">
        <v>3461</v>
      </c>
      <c r="I4740" s="39" t="s">
        <v>99</v>
      </c>
      <c r="J4740" s="44">
        <v>-28</v>
      </c>
      <c r="K4740" s="39" t="s">
        <v>100</v>
      </c>
      <c r="L4740" s="39" t="s">
        <v>64</v>
      </c>
      <c r="M4740" s="39" t="str">
        <f>+VLOOKUP(C4740/1,Map!A:B,2,FALSE)</f>
        <v>Other Revenue - Application/Initiation Fee</v>
      </c>
      <c r="N4740" s="39" t="str">
        <f>+VLOOKUP(L4740/1,Map!E:G,3,FALSE)</f>
        <v>KY-NORTH</v>
      </c>
    </row>
    <row r="4741" spans="1:14" hidden="1">
      <c r="A4741" s="39" t="s">
        <v>95</v>
      </c>
      <c r="B4741" s="39" t="s">
        <v>96</v>
      </c>
      <c r="C4741" s="39" t="s">
        <v>76</v>
      </c>
      <c r="D4741" s="43">
        <v>43202</v>
      </c>
      <c r="E4741" s="39" t="s">
        <v>35</v>
      </c>
      <c r="F4741" s="39" t="s">
        <v>46</v>
      </c>
      <c r="G4741" s="39" t="s">
        <v>275</v>
      </c>
      <c r="H4741" s="39" t="s">
        <v>3461</v>
      </c>
      <c r="I4741" s="39" t="s">
        <v>99</v>
      </c>
      <c r="J4741" s="44">
        <v>-1372</v>
      </c>
      <c r="K4741" s="39" t="s">
        <v>100</v>
      </c>
      <c r="L4741" s="39" t="s">
        <v>60</v>
      </c>
      <c r="M4741" s="39" t="str">
        <f>+VLOOKUP(C4741/1,Map!A:B,2,FALSE)</f>
        <v>Other Revenue - Application/Initiation Fee</v>
      </c>
      <c r="N4741" s="39" t="str">
        <f>+VLOOKUP(L4741/1,Map!E:G,3,FALSE)</f>
        <v>KY-CENTRAL</v>
      </c>
    </row>
    <row r="4742" spans="1:14" hidden="1">
      <c r="A4742" s="39" t="s">
        <v>95</v>
      </c>
      <c r="B4742" s="39" t="s">
        <v>96</v>
      </c>
      <c r="C4742" s="39" t="s">
        <v>76</v>
      </c>
      <c r="D4742" s="43">
        <v>43202</v>
      </c>
      <c r="E4742" s="39" t="s">
        <v>35</v>
      </c>
      <c r="F4742" s="39" t="s">
        <v>46</v>
      </c>
      <c r="G4742" s="39" t="s">
        <v>275</v>
      </c>
      <c r="H4742" s="39" t="s">
        <v>3461</v>
      </c>
      <c r="I4742" s="39" t="s">
        <v>99</v>
      </c>
      <c r="J4742" s="44">
        <v>-28</v>
      </c>
      <c r="K4742" s="39" t="s">
        <v>100</v>
      </c>
      <c r="L4742" s="39" t="s">
        <v>60</v>
      </c>
      <c r="M4742" s="39" t="str">
        <f>+VLOOKUP(C4742/1,Map!A:B,2,FALSE)</f>
        <v>Other Revenue - Application/Initiation Fee</v>
      </c>
      <c r="N4742" s="39" t="str">
        <f>+VLOOKUP(L4742/1,Map!E:G,3,FALSE)</f>
        <v>KY-CENTRAL</v>
      </c>
    </row>
    <row r="4743" spans="1:14" hidden="1">
      <c r="A4743" s="39" t="s">
        <v>95</v>
      </c>
      <c r="B4743" s="39" t="s">
        <v>96</v>
      </c>
      <c r="C4743" s="39" t="s">
        <v>76</v>
      </c>
      <c r="D4743" s="43">
        <v>43202</v>
      </c>
      <c r="E4743" s="39" t="s">
        <v>35</v>
      </c>
      <c r="F4743" s="39" t="s">
        <v>46</v>
      </c>
      <c r="G4743" s="39" t="s">
        <v>275</v>
      </c>
      <c r="H4743" s="39" t="s">
        <v>3461</v>
      </c>
      <c r="I4743" s="39" t="s">
        <v>99</v>
      </c>
      <c r="J4743" s="44">
        <v>-28</v>
      </c>
      <c r="K4743" s="39" t="s">
        <v>100</v>
      </c>
      <c r="L4743" s="39" t="s">
        <v>60</v>
      </c>
      <c r="M4743" s="39" t="str">
        <f>+VLOOKUP(C4743/1,Map!A:B,2,FALSE)</f>
        <v>Other Revenue - Application/Initiation Fee</v>
      </c>
      <c r="N4743" s="39" t="str">
        <f>+VLOOKUP(L4743/1,Map!E:G,3,FALSE)</f>
        <v>KY-CENTRAL</v>
      </c>
    </row>
    <row r="4744" spans="1:14" hidden="1">
      <c r="A4744" s="39" t="s">
        <v>95</v>
      </c>
      <c r="B4744" s="39" t="s">
        <v>96</v>
      </c>
      <c r="C4744" s="39" t="s">
        <v>76</v>
      </c>
      <c r="D4744" s="43">
        <v>43202</v>
      </c>
      <c r="E4744" s="39" t="s">
        <v>35</v>
      </c>
      <c r="F4744" s="39" t="s">
        <v>46</v>
      </c>
      <c r="G4744" s="39" t="s">
        <v>275</v>
      </c>
      <c r="H4744" s="39" t="s">
        <v>1393</v>
      </c>
      <c r="I4744" s="39" t="s">
        <v>244</v>
      </c>
      <c r="J4744" s="44">
        <v>28</v>
      </c>
      <c r="K4744" s="39" t="s">
        <v>100</v>
      </c>
      <c r="L4744" s="39" t="s">
        <v>58</v>
      </c>
      <c r="M4744" s="39" t="str">
        <f>+VLOOKUP(C4744/1,Map!A:B,2,FALSE)</f>
        <v>Other Revenue - Application/Initiation Fee</v>
      </c>
      <c r="N4744" s="39" t="str">
        <f>+VLOOKUP(L4744/1,Map!E:G,3,FALSE)</f>
        <v>KY-CORPORATE</v>
      </c>
    </row>
    <row r="4745" spans="1:14" hidden="1">
      <c r="A4745" s="39" t="s">
        <v>95</v>
      </c>
      <c r="B4745" s="39" t="s">
        <v>96</v>
      </c>
      <c r="C4745" s="39" t="s">
        <v>76</v>
      </c>
      <c r="D4745" s="43">
        <v>43202</v>
      </c>
      <c r="E4745" s="39" t="s">
        <v>35</v>
      </c>
      <c r="F4745" s="39" t="s">
        <v>46</v>
      </c>
      <c r="G4745" s="39" t="s">
        <v>275</v>
      </c>
      <c r="H4745" s="39" t="s">
        <v>1393</v>
      </c>
      <c r="I4745" s="39" t="s">
        <v>244</v>
      </c>
      <c r="J4745" s="44">
        <v>101.92</v>
      </c>
      <c r="K4745" s="39" t="s">
        <v>100</v>
      </c>
      <c r="L4745" s="39" t="s">
        <v>58</v>
      </c>
      <c r="M4745" s="39" t="str">
        <f>+VLOOKUP(C4745/1,Map!A:B,2,FALSE)</f>
        <v>Other Revenue - Application/Initiation Fee</v>
      </c>
      <c r="N4745" s="39" t="str">
        <f>+VLOOKUP(L4745/1,Map!E:G,3,FALSE)</f>
        <v>KY-CORPORATE</v>
      </c>
    </row>
    <row r="4746" spans="1:14" hidden="1">
      <c r="A4746" s="39" t="s">
        <v>95</v>
      </c>
      <c r="B4746" s="39" t="s">
        <v>96</v>
      </c>
      <c r="C4746" s="39" t="s">
        <v>76</v>
      </c>
      <c r="D4746" s="43">
        <v>43197</v>
      </c>
      <c r="E4746" s="39" t="s">
        <v>35</v>
      </c>
      <c r="F4746" s="39" t="s">
        <v>46</v>
      </c>
      <c r="G4746" s="39" t="s">
        <v>275</v>
      </c>
      <c r="H4746" s="39" t="s">
        <v>3462</v>
      </c>
      <c r="I4746" s="39" t="s">
        <v>244</v>
      </c>
      <c r="J4746" s="44">
        <v>28</v>
      </c>
      <c r="K4746" s="39" t="s">
        <v>100</v>
      </c>
      <c r="L4746" s="39" t="s">
        <v>60</v>
      </c>
      <c r="M4746" s="39" t="str">
        <f>+VLOOKUP(C4746/1,Map!A:B,2,FALSE)</f>
        <v>Other Revenue - Application/Initiation Fee</v>
      </c>
      <c r="N4746" s="39" t="str">
        <f>+VLOOKUP(L4746/1,Map!E:G,3,FALSE)</f>
        <v>KY-CENTRAL</v>
      </c>
    </row>
    <row r="4747" spans="1:14" hidden="1">
      <c r="A4747" s="39" t="s">
        <v>95</v>
      </c>
      <c r="B4747" s="39" t="s">
        <v>96</v>
      </c>
      <c r="C4747" s="39" t="s">
        <v>76</v>
      </c>
      <c r="D4747" s="43">
        <v>43203</v>
      </c>
      <c r="E4747" s="39" t="s">
        <v>35</v>
      </c>
      <c r="F4747" s="39" t="s">
        <v>46</v>
      </c>
      <c r="G4747" s="39" t="s">
        <v>275</v>
      </c>
      <c r="H4747" s="39" t="s">
        <v>3463</v>
      </c>
      <c r="I4747" s="39" t="s">
        <v>99</v>
      </c>
      <c r="J4747" s="44">
        <v>-56</v>
      </c>
      <c r="K4747" s="39" t="s">
        <v>100</v>
      </c>
      <c r="L4747" s="39" t="s">
        <v>60</v>
      </c>
      <c r="M4747" s="39" t="str">
        <f>+VLOOKUP(C4747/1,Map!A:B,2,FALSE)</f>
        <v>Other Revenue - Application/Initiation Fee</v>
      </c>
      <c r="N4747" s="39" t="str">
        <f>+VLOOKUP(L4747/1,Map!E:G,3,FALSE)</f>
        <v>KY-CENTRAL</v>
      </c>
    </row>
    <row r="4748" spans="1:14" hidden="1">
      <c r="A4748" s="39" t="s">
        <v>95</v>
      </c>
      <c r="B4748" s="39" t="s">
        <v>96</v>
      </c>
      <c r="C4748" s="39" t="s">
        <v>76</v>
      </c>
      <c r="D4748" s="43">
        <v>43203</v>
      </c>
      <c r="E4748" s="39" t="s">
        <v>35</v>
      </c>
      <c r="F4748" s="39" t="s">
        <v>46</v>
      </c>
      <c r="G4748" s="39" t="s">
        <v>275</v>
      </c>
      <c r="H4748" s="39" t="s">
        <v>3463</v>
      </c>
      <c r="I4748" s="39" t="s">
        <v>99</v>
      </c>
      <c r="J4748" s="44">
        <v>-56</v>
      </c>
      <c r="K4748" s="39" t="s">
        <v>100</v>
      </c>
      <c r="L4748" s="39" t="s">
        <v>58</v>
      </c>
      <c r="M4748" s="39" t="str">
        <f>+VLOOKUP(C4748/1,Map!A:B,2,FALSE)</f>
        <v>Other Revenue - Application/Initiation Fee</v>
      </c>
      <c r="N4748" s="39" t="str">
        <f>+VLOOKUP(L4748/1,Map!E:G,3,FALSE)</f>
        <v>KY-CORPORATE</v>
      </c>
    </row>
    <row r="4749" spans="1:14" hidden="1">
      <c r="A4749" s="39" t="s">
        <v>95</v>
      </c>
      <c r="B4749" s="39" t="s">
        <v>96</v>
      </c>
      <c r="C4749" s="39" t="s">
        <v>76</v>
      </c>
      <c r="D4749" s="43">
        <v>43203</v>
      </c>
      <c r="E4749" s="39" t="s">
        <v>35</v>
      </c>
      <c r="F4749" s="39" t="s">
        <v>46</v>
      </c>
      <c r="G4749" s="39" t="s">
        <v>275</v>
      </c>
      <c r="H4749" s="39" t="s">
        <v>3463</v>
      </c>
      <c r="I4749" s="39" t="s">
        <v>99</v>
      </c>
      <c r="J4749" s="44">
        <v>-56</v>
      </c>
      <c r="K4749" s="39" t="s">
        <v>100</v>
      </c>
      <c r="L4749" s="39" t="s">
        <v>60</v>
      </c>
      <c r="M4749" s="39" t="str">
        <f>+VLOOKUP(C4749/1,Map!A:B,2,FALSE)</f>
        <v>Other Revenue - Application/Initiation Fee</v>
      </c>
      <c r="N4749" s="39" t="str">
        <f>+VLOOKUP(L4749/1,Map!E:G,3,FALSE)</f>
        <v>KY-CENTRAL</v>
      </c>
    </row>
    <row r="4750" spans="1:14" hidden="1">
      <c r="A4750" s="39" t="s">
        <v>95</v>
      </c>
      <c r="B4750" s="39" t="s">
        <v>96</v>
      </c>
      <c r="C4750" s="39" t="s">
        <v>76</v>
      </c>
      <c r="D4750" s="43">
        <v>43203</v>
      </c>
      <c r="E4750" s="39" t="s">
        <v>35</v>
      </c>
      <c r="F4750" s="39" t="s">
        <v>46</v>
      </c>
      <c r="G4750" s="39" t="s">
        <v>275</v>
      </c>
      <c r="H4750" s="39" t="s">
        <v>3463</v>
      </c>
      <c r="I4750" s="39" t="s">
        <v>99</v>
      </c>
      <c r="J4750" s="44">
        <v>-28</v>
      </c>
      <c r="K4750" s="39" t="s">
        <v>100</v>
      </c>
      <c r="L4750" s="39" t="s">
        <v>60</v>
      </c>
      <c r="M4750" s="39" t="str">
        <f>+VLOOKUP(C4750/1,Map!A:B,2,FALSE)</f>
        <v>Other Revenue - Application/Initiation Fee</v>
      </c>
      <c r="N4750" s="39" t="str">
        <f>+VLOOKUP(L4750/1,Map!E:G,3,FALSE)</f>
        <v>KY-CENTRAL</v>
      </c>
    </row>
    <row r="4751" spans="1:14" hidden="1">
      <c r="A4751" s="39" t="s">
        <v>95</v>
      </c>
      <c r="B4751" s="39" t="s">
        <v>96</v>
      </c>
      <c r="C4751" s="39" t="s">
        <v>76</v>
      </c>
      <c r="D4751" s="43">
        <v>43203</v>
      </c>
      <c r="E4751" s="39" t="s">
        <v>35</v>
      </c>
      <c r="F4751" s="39" t="s">
        <v>46</v>
      </c>
      <c r="G4751" s="39" t="s">
        <v>275</v>
      </c>
      <c r="H4751" s="39" t="s">
        <v>3463</v>
      </c>
      <c r="I4751" s="39" t="s">
        <v>99</v>
      </c>
      <c r="J4751" s="44">
        <v>-28</v>
      </c>
      <c r="K4751" s="39" t="s">
        <v>100</v>
      </c>
      <c r="L4751" s="39" t="s">
        <v>60</v>
      </c>
      <c r="M4751" s="39" t="str">
        <f>+VLOOKUP(C4751/1,Map!A:B,2,FALSE)</f>
        <v>Other Revenue - Application/Initiation Fee</v>
      </c>
      <c r="N4751" s="39" t="str">
        <f>+VLOOKUP(L4751/1,Map!E:G,3,FALSE)</f>
        <v>KY-CENTRAL</v>
      </c>
    </row>
    <row r="4752" spans="1:14" hidden="1">
      <c r="A4752" s="39" t="s">
        <v>95</v>
      </c>
      <c r="B4752" s="39" t="s">
        <v>96</v>
      </c>
      <c r="C4752" s="39" t="s">
        <v>76</v>
      </c>
      <c r="D4752" s="43">
        <v>43203</v>
      </c>
      <c r="E4752" s="39" t="s">
        <v>35</v>
      </c>
      <c r="F4752" s="39" t="s">
        <v>46</v>
      </c>
      <c r="G4752" s="39" t="s">
        <v>275</v>
      </c>
      <c r="H4752" s="39" t="s">
        <v>3463</v>
      </c>
      <c r="I4752" s="39" t="s">
        <v>99</v>
      </c>
      <c r="J4752" s="44">
        <v>-3242.58</v>
      </c>
      <c r="K4752" s="39" t="s">
        <v>100</v>
      </c>
      <c r="L4752" s="39" t="s">
        <v>60</v>
      </c>
      <c r="M4752" s="39" t="str">
        <f>+VLOOKUP(C4752/1,Map!A:B,2,FALSE)</f>
        <v>Other Revenue - Application/Initiation Fee</v>
      </c>
      <c r="N4752" s="39" t="str">
        <f>+VLOOKUP(L4752/1,Map!E:G,3,FALSE)</f>
        <v>KY-CENTRAL</v>
      </c>
    </row>
    <row r="4753" spans="1:14" hidden="1">
      <c r="A4753" s="39" t="s">
        <v>95</v>
      </c>
      <c r="B4753" s="39" t="s">
        <v>96</v>
      </c>
      <c r="C4753" s="39" t="s">
        <v>76</v>
      </c>
      <c r="D4753" s="43">
        <v>43203</v>
      </c>
      <c r="E4753" s="39" t="s">
        <v>35</v>
      </c>
      <c r="F4753" s="39" t="s">
        <v>46</v>
      </c>
      <c r="G4753" s="39" t="s">
        <v>275</v>
      </c>
      <c r="H4753" s="39" t="s">
        <v>3463</v>
      </c>
      <c r="I4753" s="39" t="s">
        <v>99</v>
      </c>
      <c r="J4753" s="44">
        <v>-28</v>
      </c>
      <c r="K4753" s="39" t="s">
        <v>100</v>
      </c>
      <c r="L4753" s="39" t="s">
        <v>64</v>
      </c>
      <c r="M4753" s="39" t="str">
        <f>+VLOOKUP(C4753/1,Map!A:B,2,FALSE)</f>
        <v>Other Revenue - Application/Initiation Fee</v>
      </c>
      <c r="N4753" s="39" t="str">
        <f>+VLOOKUP(L4753/1,Map!E:G,3,FALSE)</f>
        <v>KY-NORTH</v>
      </c>
    </row>
    <row r="4754" spans="1:14" hidden="1">
      <c r="A4754" s="39" t="s">
        <v>95</v>
      </c>
      <c r="B4754" s="39" t="s">
        <v>96</v>
      </c>
      <c r="C4754" s="39" t="s">
        <v>76</v>
      </c>
      <c r="D4754" s="43">
        <v>43203</v>
      </c>
      <c r="E4754" s="39" t="s">
        <v>35</v>
      </c>
      <c r="F4754" s="39" t="s">
        <v>46</v>
      </c>
      <c r="G4754" s="39" t="s">
        <v>275</v>
      </c>
      <c r="H4754" s="39" t="s">
        <v>3464</v>
      </c>
      <c r="I4754" s="39" t="s">
        <v>244</v>
      </c>
      <c r="J4754" s="44">
        <v>28</v>
      </c>
      <c r="K4754" s="39" t="s">
        <v>100</v>
      </c>
      <c r="L4754" s="39" t="s">
        <v>60</v>
      </c>
      <c r="M4754" s="39" t="str">
        <f>+VLOOKUP(C4754/1,Map!A:B,2,FALSE)</f>
        <v>Other Revenue - Application/Initiation Fee</v>
      </c>
      <c r="N4754" s="39" t="str">
        <f>+VLOOKUP(L4754/1,Map!E:G,3,FALSE)</f>
        <v>KY-CENTRAL</v>
      </c>
    </row>
    <row r="4755" spans="1:14" hidden="1">
      <c r="A4755" s="39" t="s">
        <v>95</v>
      </c>
      <c r="B4755" s="39" t="s">
        <v>96</v>
      </c>
      <c r="C4755" s="39" t="s">
        <v>76</v>
      </c>
      <c r="D4755" s="43">
        <v>43203</v>
      </c>
      <c r="E4755" s="39" t="s">
        <v>35</v>
      </c>
      <c r="F4755" s="39" t="s">
        <v>46</v>
      </c>
      <c r="G4755" s="39" t="s">
        <v>275</v>
      </c>
      <c r="H4755" s="39" t="s">
        <v>3464</v>
      </c>
      <c r="I4755" s="39" t="s">
        <v>244</v>
      </c>
      <c r="J4755" s="44">
        <v>28</v>
      </c>
      <c r="K4755" s="39" t="s">
        <v>100</v>
      </c>
      <c r="L4755" s="39" t="s">
        <v>60</v>
      </c>
      <c r="M4755" s="39" t="str">
        <f>+VLOOKUP(C4755/1,Map!A:B,2,FALSE)</f>
        <v>Other Revenue - Application/Initiation Fee</v>
      </c>
      <c r="N4755" s="39" t="str">
        <f>+VLOOKUP(L4755/1,Map!E:G,3,FALSE)</f>
        <v>KY-CENTRAL</v>
      </c>
    </row>
    <row r="4756" spans="1:14" hidden="1">
      <c r="A4756" s="39" t="s">
        <v>95</v>
      </c>
      <c r="B4756" s="39" t="s">
        <v>96</v>
      </c>
      <c r="C4756" s="39" t="s">
        <v>76</v>
      </c>
      <c r="D4756" s="43">
        <v>43203</v>
      </c>
      <c r="E4756" s="39" t="s">
        <v>35</v>
      </c>
      <c r="F4756" s="39" t="s">
        <v>46</v>
      </c>
      <c r="G4756" s="39" t="s">
        <v>275</v>
      </c>
      <c r="H4756" s="39" t="s">
        <v>3464</v>
      </c>
      <c r="I4756" s="39" t="s">
        <v>244</v>
      </c>
      <c r="J4756" s="44">
        <v>28</v>
      </c>
      <c r="K4756" s="39" t="s">
        <v>100</v>
      </c>
      <c r="L4756" s="39" t="s">
        <v>60</v>
      </c>
      <c r="M4756" s="39" t="str">
        <f>+VLOOKUP(C4756/1,Map!A:B,2,FALSE)</f>
        <v>Other Revenue - Application/Initiation Fee</v>
      </c>
      <c r="N4756" s="39" t="str">
        <f>+VLOOKUP(L4756/1,Map!E:G,3,FALSE)</f>
        <v>KY-CENTRAL</v>
      </c>
    </row>
    <row r="4757" spans="1:14" hidden="1">
      <c r="A4757" s="39" t="s">
        <v>95</v>
      </c>
      <c r="B4757" s="39" t="s">
        <v>96</v>
      </c>
      <c r="C4757" s="39" t="s">
        <v>76</v>
      </c>
      <c r="D4757" s="43">
        <v>43204</v>
      </c>
      <c r="E4757" s="39" t="s">
        <v>35</v>
      </c>
      <c r="F4757" s="39" t="s">
        <v>46</v>
      </c>
      <c r="G4757" s="39" t="s">
        <v>275</v>
      </c>
      <c r="H4757" s="39" t="s">
        <v>3465</v>
      </c>
      <c r="I4757" s="39" t="s">
        <v>99</v>
      </c>
      <c r="J4757" s="44">
        <v>-252</v>
      </c>
      <c r="K4757" s="39" t="s">
        <v>100</v>
      </c>
      <c r="L4757" s="39" t="s">
        <v>60</v>
      </c>
      <c r="M4757" s="39" t="str">
        <f>+VLOOKUP(C4757/1,Map!A:B,2,FALSE)</f>
        <v>Other Revenue - Application/Initiation Fee</v>
      </c>
      <c r="N4757" s="39" t="str">
        <f>+VLOOKUP(L4757/1,Map!E:G,3,FALSE)</f>
        <v>KY-CENTRAL</v>
      </c>
    </row>
    <row r="4758" spans="1:14" hidden="1">
      <c r="A4758" s="39" t="s">
        <v>95</v>
      </c>
      <c r="B4758" s="39" t="s">
        <v>96</v>
      </c>
      <c r="C4758" s="39" t="s">
        <v>76</v>
      </c>
      <c r="D4758" s="43">
        <v>43207</v>
      </c>
      <c r="E4758" s="39" t="s">
        <v>35</v>
      </c>
      <c r="F4758" s="39" t="s">
        <v>46</v>
      </c>
      <c r="G4758" s="39" t="s">
        <v>275</v>
      </c>
      <c r="H4758" s="39" t="s">
        <v>3466</v>
      </c>
      <c r="I4758" s="39" t="s">
        <v>99</v>
      </c>
      <c r="J4758" s="44">
        <v>-28</v>
      </c>
      <c r="K4758" s="39" t="s">
        <v>100</v>
      </c>
      <c r="L4758" s="39" t="s">
        <v>64</v>
      </c>
      <c r="M4758" s="39" t="str">
        <f>+VLOOKUP(C4758/1,Map!A:B,2,FALSE)</f>
        <v>Other Revenue - Application/Initiation Fee</v>
      </c>
      <c r="N4758" s="39" t="str">
        <f>+VLOOKUP(L4758/1,Map!E:G,3,FALSE)</f>
        <v>KY-NORTH</v>
      </c>
    </row>
    <row r="4759" spans="1:14" hidden="1">
      <c r="A4759" s="39" t="s">
        <v>95</v>
      </c>
      <c r="B4759" s="39" t="s">
        <v>96</v>
      </c>
      <c r="C4759" s="39" t="s">
        <v>76</v>
      </c>
      <c r="D4759" s="43">
        <v>43207</v>
      </c>
      <c r="E4759" s="39" t="s">
        <v>35</v>
      </c>
      <c r="F4759" s="39" t="s">
        <v>46</v>
      </c>
      <c r="G4759" s="39" t="s">
        <v>275</v>
      </c>
      <c r="H4759" s="39" t="s">
        <v>3466</v>
      </c>
      <c r="I4759" s="39" t="s">
        <v>99</v>
      </c>
      <c r="J4759" s="44">
        <v>-28</v>
      </c>
      <c r="K4759" s="39" t="s">
        <v>100</v>
      </c>
      <c r="L4759" s="39" t="s">
        <v>60</v>
      </c>
      <c r="M4759" s="39" t="str">
        <f>+VLOOKUP(C4759/1,Map!A:B,2,FALSE)</f>
        <v>Other Revenue - Application/Initiation Fee</v>
      </c>
      <c r="N4759" s="39" t="str">
        <f>+VLOOKUP(L4759/1,Map!E:G,3,FALSE)</f>
        <v>KY-CENTRAL</v>
      </c>
    </row>
    <row r="4760" spans="1:14" hidden="1">
      <c r="A4760" s="39" t="s">
        <v>95</v>
      </c>
      <c r="B4760" s="39" t="s">
        <v>96</v>
      </c>
      <c r="C4760" s="39" t="s">
        <v>76</v>
      </c>
      <c r="D4760" s="43">
        <v>43207</v>
      </c>
      <c r="E4760" s="39" t="s">
        <v>35</v>
      </c>
      <c r="F4760" s="39" t="s">
        <v>46</v>
      </c>
      <c r="G4760" s="39" t="s">
        <v>275</v>
      </c>
      <c r="H4760" s="39" t="s">
        <v>3466</v>
      </c>
      <c r="I4760" s="39" t="s">
        <v>99</v>
      </c>
      <c r="J4760" s="44">
        <v>-2660</v>
      </c>
      <c r="K4760" s="39" t="s">
        <v>100</v>
      </c>
      <c r="L4760" s="39" t="s">
        <v>60</v>
      </c>
      <c r="M4760" s="39" t="str">
        <f>+VLOOKUP(C4760/1,Map!A:B,2,FALSE)</f>
        <v>Other Revenue - Application/Initiation Fee</v>
      </c>
      <c r="N4760" s="39" t="str">
        <f>+VLOOKUP(L4760/1,Map!E:G,3,FALSE)</f>
        <v>KY-CENTRAL</v>
      </c>
    </row>
    <row r="4761" spans="1:14" hidden="1">
      <c r="A4761" s="39" t="s">
        <v>95</v>
      </c>
      <c r="B4761" s="39" t="s">
        <v>96</v>
      </c>
      <c r="C4761" s="39" t="s">
        <v>76</v>
      </c>
      <c r="D4761" s="43">
        <v>43207</v>
      </c>
      <c r="E4761" s="39" t="s">
        <v>35</v>
      </c>
      <c r="F4761" s="39" t="s">
        <v>46</v>
      </c>
      <c r="G4761" s="39" t="s">
        <v>275</v>
      </c>
      <c r="H4761" s="39" t="s">
        <v>3466</v>
      </c>
      <c r="I4761" s="39" t="s">
        <v>99</v>
      </c>
      <c r="J4761" s="44">
        <v>-56</v>
      </c>
      <c r="K4761" s="39" t="s">
        <v>100</v>
      </c>
      <c r="L4761" s="39" t="s">
        <v>64</v>
      </c>
      <c r="M4761" s="39" t="str">
        <f>+VLOOKUP(C4761/1,Map!A:B,2,FALSE)</f>
        <v>Other Revenue - Application/Initiation Fee</v>
      </c>
      <c r="N4761" s="39" t="str">
        <f>+VLOOKUP(L4761/1,Map!E:G,3,FALSE)</f>
        <v>KY-NORTH</v>
      </c>
    </row>
    <row r="4762" spans="1:14" hidden="1">
      <c r="A4762" s="39" t="s">
        <v>95</v>
      </c>
      <c r="B4762" s="39" t="s">
        <v>96</v>
      </c>
      <c r="C4762" s="39" t="s">
        <v>76</v>
      </c>
      <c r="D4762" s="43">
        <v>43206</v>
      </c>
      <c r="E4762" s="39" t="s">
        <v>35</v>
      </c>
      <c r="F4762" s="39" t="s">
        <v>46</v>
      </c>
      <c r="G4762" s="39" t="s">
        <v>275</v>
      </c>
      <c r="H4762" s="39" t="s">
        <v>3467</v>
      </c>
      <c r="I4762" s="39" t="s">
        <v>99</v>
      </c>
      <c r="J4762" s="44">
        <v>-28</v>
      </c>
      <c r="K4762" s="39" t="s">
        <v>100</v>
      </c>
      <c r="L4762" s="39" t="s">
        <v>60</v>
      </c>
      <c r="M4762" s="39" t="str">
        <f>+VLOOKUP(C4762/1,Map!A:B,2,FALSE)</f>
        <v>Other Revenue - Application/Initiation Fee</v>
      </c>
      <c r="N4762" s="39" t="str">
        <f>+VLOOKUP(L4762/1,Map!E:G,3,FALSE)</f>
        <v>KY-CENTRAL</v>
      </c>
    </row>
    <row r="4763" spans="1:14" hidden="1">
      <c r="A4763" s="39" t="s">
        <v>95</v>
      </c>
      <c r="B4763" s="39" t="s">
        <v>96</v>
      </c>
      <c r="C4763" s="39" t="s">
        <v>76</v>
      </c>
      <c r="D4763" s="43">
        <v>43206</v>
      </c>
      <c r="E4763" s="39" t="s">
        <v>35</v>
      </c>
      <c r="F4763" s="39" t="s">
        <v>46</v>
      </c>
      <c r="G4763" s="39" t="s">
        <v>275</v>
      </c>
      <c r="H4763" s="39" t="s">
        <v>3467</v>
      </c>
      <c r="I4763" s="39" t="s">
        <v>99</v>
      </c>
      <c r="J4763" s="44">
        <v>-2296</v>
      </c>
      <c r="K4763" s="39" t="s">
        <v>100</v>
      </c>
      <c r="L4763" s="39" t="s">
        <v>60</v>
      </c>
      <c r="M4763" s="39" t="str">
        <f>+VLOOKUP(C4763/1,Map!A:B,2,FALSE)</f>
        <v>Other Revenue - Application/Initiation Fee</v>
      </c>
      <c r="N4763" s="39" t="str">
        <f>+VLOOKUP(L4763/1,Map!E:G,3,FALSE)</f>
        <v>KY-CENTRAL</v>
      </c>
    </row>
    <row r="4764" spans="1:14" hidden="1">
      <c r="A4764" s="39" t="s">
        <v>95</v>
      </c>
      <c r="B4764" s="39" t="s">
        <v>96</v>
      </c>
      <c r="C4764" s="39" t="s">
        <v>76</v>
      </c>
      <c r="D4764" s="43">
        <v>43206</v>
      </c>
      <c r="E4764" s="39" t="s">
        <v>35</v>
      </c>
      <c r="F4764" s="39" t="s">
        <v>46</v>
      </c>
      <c r="G4764" s="39" t="s">
        <v>275</v>
      </c>
      <c r="H4764" s="39" t="s">
        <v>3467</v>
      </c>
      <c r="I4764" s="39" t="s">
        <v>99</v>
      </c>
      <c r="J4764" s="44">
        <v>-28</v>
      </c>
      <c r="K4764" s="39" t="s">
        <v>100</v>
      </c>
      <c r="L4764" s="39" t="s">
        <v>64</v>
      </c>
      <c r="M4764" s="39" t="str">
        <f>+VLOOKUP(C4764/1,Map!A:B,2,FALSE)</f>
        <v>Other Revenue - Application/Initiation Fee</v>
      </c>
      <c r="N4764" s="39" t="str">
        <f>+VLOOKUP(L4764/1,Map!E:G,3,FALSE)</f>
        <v>KY-NORTH</v>
      </c>
    </row>
    <row r="4765" spans="1:14" hidden="1">
      <c r="A4765" s="39" t="s">
        <v>95</v>
      </c>
      <c r="B4765" s="39" t="s">
        <v>96</v>
      </c>
      <c r="C4765" s="39" t="s">
        <v>76</v>
      </c>
      <c r="D4765" s="43">
        <v>43207</v>
      </c>
      <c r="E4765" s="39" t="s">
        <v>35</v>
      </c>
      <c r="F4765" s="39" t="s">
        <v>46</v>
      </c>
      <c r="G4765" s="39" t="s">
        <v>275</v>
      </c>
      <c r="H4765" s="39" t="s">
        <v>1409</v>
      </c>
      <c r="I4765" s="39" t="s">
        <v>244</v>
      </c>
      <c r="J4765" s="44">
        <v>28</v>
      </c>
      <c r="K4765" s="39" t="s">
        <v>100</v>
      </c>
      <c r="L4765" s="39" t="s">
        <v>60</v>
      </c>
      <c r="M4765" s="39" t="str">
        <f>+VLOOKUP(C4765/1,Map!A:B,2,FALSE)</f>
        <v>Other Revenue - Application/Initiation Fee</v>
      </c>
      <c r="N4765" s="39" t="str">
        <f>+VLOOKUP(L4765/1,Map!E:G,3,FALSE)</f>
        <v>KY-CENTRAL</v>
      </c>
    </row>
    <row r="4766" spans="1:14" hidden="1">
      <c r="A4766" s="39" t="s">
        <v>95</v>
      </c>
      <c r="B4766" s="39" t="s">
        <v>96</v>
      </c>
      <c r="C4766" s="39" t="s">
        <v>76</v>
      </c>
      <c r="D4766" s="43">
        <v>43208</v>
      </c>
      <c r="E4766" s="39" t="s">
        <v>35</v>
      </c>
      <c r="F4766" s="39" t="s">
        <v>46</v>
      </c>
      <c r="G4766" s="39" t="s">
        <v>275</v>
      </c>
      <c r="H4766" s="39" t="s">
        <v>3468</v>
      </c>
      <c r="I4766" s="39" t="s">
        <v>99</v>
      </c>
      <c r="J4766" s="44">
        <v>-168</v>
      </c>
      <c r="K4766" s="39" t="s">
        <v>100</v>
      </c>
      <c r="L4766" s="39" t="s">
        <v>60</v>
      </c>
      <c r="M4766" s="39" t="str">
        <f>+VLOOKUP(C4766/1,Map!A:B,2,FALSE)</f>
        <v>Other Revenue - Application/Initiation Fee</v>
      </c>
      <c r="N4766" s="39" t="str">
        <f>+VLOOKUP(L4766/1,Map!E:G,3,FALSE)</f>
        <v>KY-CENTRAL</v>
      </c>
    </row>
    <row r="4767" spans="1:14" hidden="1">
      <c r="A4767" s="39" t="s">
        <v>95</v>
      </c>
      <c r="B4767" s="39" t="s">
        <v>96</v>
      </c>
      <c r="C4767" s="39" t="s">
        <v>76</v>
      </c>
      <c r="D4767" s="43">
        <v>43208</v>
      </c>
      <c r="E4767" s="39" t="s">
        <v>35</v>
      </c>
      <c r="F4767" s="39" t="s">
        <v>46</v>
      </c>
      <c r="G4767" s="39" t="s">
        <v>275</v>
      </c>
      <c r="H4767" s="39" t="s">
        <v>3469</v>
      </c>
      <c r="I4767" s="39" t="s">
        <v>99</v>
      </c>
      <c r="J4767" s="44">
        <v>-28</v>
      </c>
      <c r="K4767" s="39" t="s">
        <v>100</v>
      </c>
      <c r="L4767" s="39" t="s">
        <v>64</v>
      </c>
      <c r="M4767" s="39" t="str">
        <f>+VLOOKUP(C4767/1,Map!A:B,2,FALSE)</f>
        <v>Other Revenue - Application/Initiation Fee</v>
      </c>
      <c r="N4767" s="39" t="str">
        <f>+VLOOKUP(L4767/1,Map!E:G,3,FALSE)</f>
        <v>KY-NORTH</v>
      </c>
    </row>
    <row r="4768" spans="1:14" hidden="1">
      <c r="A4768" s="39" t="s">
        <v>95</v>
      </c>
      <c r="B4768" s="39" t="s">
        <v>96</v>
      </c>
      <c r="C4768" s="39" t="s">
        <v>76</v>
      </c>
      <c r="D4768" s="43">
        <v>43208</v>
      </c>
      <c r="E4768" s="39" t="s">
        <v>35</v>
      </c>
      <c r="F4768" s="39" t="s">
        <v>46</v>
      </c>
      <c r="G4768" s="39" t="s">
        <v>275</v>
      </c>
      <c r="H4768" s="39" t="s">
        <v>3469</v>
      </c>
      <c r="I4768" s="39" t="s">
        <v>99</v>
      </c>
      <c r="J4768" s="44">
        <v>-1988</v>
      </c>
      <c r="K4768" s="39" t="s">
        <v>100</v>
      </c>
      <c r="L4768" s="39" t="s">
        <v>60</v>
      </c>
      <c r="M4768" s="39" t="str">
        <f>+VLOOKUP(C4768/1,Map!A:B,2,FALSE)</f>
        <v>Other Revenue - Application/Initiation Fee</v>
      </c>
      <c r="N4768" s="39" t="str">
        <f>+VLOOKUP(L4768/1,Map!E:G,3,FALSE)</f>
        <v>KY-CENTRAL</v>
      </c>
    </row>
    <row r="4769" spans="1:14" hidden="1">
      <c r="A4769" s="39" t="s">
        <v>95</v>
      </c>
      <c r="B4769" s="39" t="s">
        <v>96</v>
      </c>
      <c r="C4769" s="39" t="s">
        <v>76</v>
      </c>
      <c r="D4769" s="43">
        <v>43208</v>
      </c>
      <c r="E4769" s="39" t="s">
        <v>35</v>
      </c>
      <c r="F4769" s="39" t="s">
        <v>46</v>
      </c>
      <c r="G4769" s="39" t="s">
        <v>275</v>
      </c>
      <c r="H4769" s="39" t="s">
        <v>3469</v>
      </c>
      <c r="I4769" s="39" t="s">
        <v>99</v>
      </c>
      <c r="J4769" s="44">
        <v>-28</v>
      </c>
      <c r="K4769" s="39" t="s">
        <v>100</v>
      </c>
      <c r="L4769" s="39" t="s">
        <v>60</v>
      </c>
      <c r="M4769" s="39" t="str">
        <f>+VLOOKUP(C4769/1,Map!A:B,2,FALSE)</f>
        <v>Other Revenue - Application/Initiation Fee</v>
      </c>
      <c r="N4769" s="39" t="str">
        <f>+VLOOKUP(L4769/1,Map!E:G,3,FALSE)</f>
        <v>KY-CENTRAL</v>
      </c>
    </row>
    <row r="4770" spans="1:14" hidden="1">
      <c r="A4770" s="39" t="s">
        <v>95</v>
      </c>
      <c r="B4770" s="39" t="s">
        <v>96</v>
      </c>
      <c r="C4770" s="39" t="s">
        <v>76</v>
      </c>
      <c r="D4770" s="43">
        <v>43208</v>
      </c>
      <c r="E4770" s="39" t="s">
        <v>35</v>
      </c>
      <c r="F4770" s="39" t="s">
        <v>46</v>
      </c>
      <c r="G4770" s="39" t="s">
        <v>275</v>
      </c>
      <c r="H4770" s="39" t="s">
        <v>3469</v>
      </c>
      <c r="I4770" s="39" t="s">
        <v>99</v>
      </c>
      <c r="J4770" s="44">
        <v>-28</v>
      </c>
      <c r="K4770" s="39" t="s">
        <v>100</v>
      </c>
      <c r="L4770" s="39" t="s">
        <v>60</v>
      </c>
      <c r="M4770" s="39" t="str">
        <f>+VLOOKUP(C4770/1,Map!A:B,2,FALSE)</f>
        <v>Other Revenue - Application/Initiation Fee</v>
      </c>
      <c r="N4770" s="39" t="str">
        <f>+VLOOKUP(L4770/1,Map!E:G,3,FALSE)</f>
        <v>KY-CENTRAL</v>
      </c>
    </row>
    <row r="4771" spans="1:14" hidden="1">
      <c r="A4771" s="39" t="s">
        <v>95</v>
      </c>
      <c r="B4771" s="39" t="s">
        <v>96</v>
      </c>
      <c r="C4771" s="39" t="s">
        <v>76</v>
      </c>
      <c r="D4771" s="43">
        <v>43208</v>
      </c>
      <c r="E4771" s="39" t="s">
        <v>35</v>
      </c>
      <c r="F4771" s="39" t="s">
        <v>46</v>
      </c>
      <c r="G4771" s="39" t="s">
        <v>275</v>
      </c>
      <c r="H4771" s="39" t="s">
        <v>3469</v>
      </c>
      <c r="I4771" s="39" t="s">
        <v>99</v>
      </c>
      <c r="J4771" s="44">
        <v>-28</v>
      </c>
      <c r="K4771" s="39" t="s">
        <v>100</v>
      </c>
      <c r="L4771" s="39" t="s">
        <v>58</v>
      </c>
      <c r="M4771" s="39" t="str">
        <f>+VLOOKUP(C4771/1,Map!A:B,2,FALSE)</f>
        <v>Other Revenue - Application/Initiation Fee</v>
      </c>
      <c r="N4771" s="39" t="str">
        <f>+VLOOKUP(L4771/1,Map!E:G,3,FALSE)</f>
        <v>KY-CORPORATE</v>
      </c>
    </row>
    <row r="4772" spans="1:14" hidden="1">
      <c r="A4772" s="39" t="s">
        <v>95</v>
      </c>
      <c r="B4772" s="39" t="s">
        <v>96</v>
      </c>
      <c r="C4772" s="39" t="s">
        <v>76</v>
      </c>
      <c r="D4772" s="43">
        <v>43208</v>
      </c>
      <c r="E4772" s="39" t="s">
        <v>35</v>
      </c>
      <c r="F4772" s="39" t="s">
        <v>46</v>
      </c>
      <c r="G4772" s="39" t="s">
        <v>275</v>
      </c>
      <c r="H4772" s="39" t="s">
        <v>3469</v>
      </c>
      <c r="I4772" s="39" t="s">
        <v>99</v>
      </c>
      <c r="J4772" s="44">
        <v>-28</v>
      </c>
      <c r="K4772" s="39" t="s">
        <v>100</v>
      </c>
      <c r="L4772" s="39" t="s">
        <v>62</v>
      </c>
      <c r="M4772" s="39" t="str">
        <f>+VLOOKUP(C4772/1,Map!A:B,2,FALSE)</f>
        <v>Other Revenue - Application/Initiation Fee</v>
      </c>
      <c r="N4772" s="39" t="str">
        <f>+VLOOKUP(L4772/1,Map!E:G,3,FALSE)</f>
        <v>KY- E ROCKCASTE WTR</v>
      </c>
    </row>
    <row r="4773" spans="1:14" hidden="1">
      <c r="A4773" s="39" t="s">
        <v>95</v>
      </c>
      <c r="B4773" s="39" t="s">
        <v>96</v>
      </c>
      <c r="C4773" s="39" t="s">
        <v>76</v>
      </c>
      <c r="D4773" s="43">
        <v>43208</v>
      </c>
      <c r="E4773" s="39" t="s">
        <v>35</v>
      </c>
      <c r="F4773" s="39" t="s">
        <v>46</v>
      </c>
      <c r="G4773" s="39" t="s">
        <v>275</v>
      </c>
      <c r="H4773" s="39" t="s">
        <v>1420</v>
      </c>
      <c r="I4773" s="39" t="s">
        <v>244</v>
      </c>
      <c r="J4773" s="44">
        <v>28</v>
      </c>
      <c r="K4773" s="39" t="s">
        <v>100</v>
      </c>
      <c r="L4773" s="39" t="s">
        <v>60</v>
      </c>
      <c r="M4773" s="39" t="str">
        <f>+VLOOKUP(C4773/1,Map!A:B,2,FALSE)</f>
        <v>Other Revenue - Application/Initiation Fee</v>
      </c>
      <c r="N4773" s="39" t="str">
        <f>+VLOOKUP(L4773/1,Map!E:G,3,FALSE)</f>
        <v>KY-CENTRAL</v>
      </c>
    </row>
    <row r="4774" spans="1:14" hidden="1">
      <c r="A4774" s="39" t="s">
        <v>95</v>
      </c>
      <c r="B4774" s="39" t="s">
        <v>96</v>
      </c>
      <c r="C4774" s="39" t="s">
        <v>76</v>
      </c>
      <c r="D4774" s="43">
        <v>43209</v>
      </c>
      <c r="E4774" s="39" t="s">
        <v>35</v>
      </c>
      <c r="F4774" s="39" t="s">
        <v>46</v>
      </c>
      <c r="G4774" s="39" t="s">
        <v>275</v>
      </c>
      <c r="H4774" s="39" t="s">
        <v>3470</v>
      </c>
      <c r="I4774" s="39" t="s">
        <v>99</v>
      </c>
      <c r="J4774" s="44">
        <v>-196</v>
      </c>
      <c r="K4774" s="39" t="s">
        <v>100</v>
      </c>
      <c r="L4774" s="39" t="s">
        <v>64</v>
      </c>
      <c r="M4774" s="39" t="str">
        <f>+VLOOKUP(C4774/1,Map!A:B,2,FALSE)</f>
        <v>Other Revenue - Application/Initiation Fee</v>
      </c>
      <c r="N4774" s="39" t="str">
        <f>+VLOOKUP(L4774/1,Map!E:G,3,FALSE)</f>
        <v>KY-NORTH</v>
      </c>
    </row>
    <row r="4775" spans="1:14" hidden="1">
      <c r="A4775" s="39" t="s">
        <v>95</v>
      </c>
      <c r="B4775" s="39" t="s">
        <v>96</v>
      </c>
      <c r="C4775" s="39" t="s">
        <v>76</v>
      </c>
      <c r="D4775" s="43">
        <v>43209</v>
      </c>
      <c r="E4775" s="39" t="s">
        <v>35</v>
      </c>
      <c r="F4775" s="39" t="s">
        <v>46</v>
      </c>
      <c r="G4775" s="39" t="s">
        <v>275</v>
      </c>
      <c r="H4775" s="39" t="s">
        <v>3470</v>
      </c>
      <c r="I4775" s="39" t="s">
        <v>99</v>
      </c>
      <c r="J4775" s="44">
        <v>-28</v>
      </c>
      <c r="K4775" s="39" t="s">
        <v>100</v>
      </c>
      <c r="L4775" s="39" t="s">
        <v>68</v>
      </c>
      <c r="M4775" s="39" t="str">
        <f>+VLOOKUP(C4775/1,Map!A:B,2,FALSE)</f>
        <v>Other Revenue - Application/Initiation Fee</v>
      </c>
      <c r="N4775" s="39" t="str">
        <f>+VLOOKUP(L4775/1,Map!E:G,3,FALSE)</f>
        <v>KY - RIDGEWOOD WW</v>
      </c>
    </row>
    <row r="4776" spans="1:14" hidden="1">
      <c r="A4776" s="39" t="s">
        <v>95</v>
      </c>
      <c r="B4776" s="39" t="s">
        <v>96</v>
      </c>
      <c r="C4776" s="39" t="s">
        <v>76</v>
      </c>
      <c r="D4776" s="43">
        <v>43209</v>
      </c>
      <c r="E4776" s="39" t="s">
        <v>35</v>
      </c>
      <c r="F4776" s="39" t="s">
        <v>46</v>
      </c>
      <c r="G4776" s="39" t="s">
        <v>275</v>
      </c>
      <c r="H4776" s="39" t="s">
        <v>3470</v>
      </c>
      <c r="I4776" s="39" t="s">
        <v>99</v>
      </c>
      <c r="J4776" s="44">
        <v>-1232</v>
      </c>
      <c r="K4776" s="39" t="s">
        <v>100</v>
      </c>
      <c r="L4776" s="39" t="s">
        <v>60</v>
      </c>
      <c r="M4776" s="39" t="str">
        <f>+VLOOKUP(C4776/1,Map!A:B,2,FALSE)</f>
        <v>Other Revenue - Application/Initiation Fee</v>
      </c>
      <c r="N4776" s="39" t="str">
        <f>+VLOOKUP(L4776/1,Map!E:G,3,FALSE)</f>
        <v>KY-CENTRAL</v>
      </c>
    </row>
    <row r="4777" spans="1:14" hidden="1">
      <c r="A4777" s="39" t="s">
        <v>95</v>
      </c>
      <c r="B4777" s="39" t="s">
        <v>96</v>
      </c>
      <c r="C4777" s="39" t="s">
        <v>76</v>
      </c>
      <c r="D4777" s="43">
        <v>43209</v>
      </c>
      <c r="E4777" s="39" t="s">
        <v>35</v>
      </c>
      <c r="F4777" s="39" t="s">
        <v>46</v>
      </c>
      <c r="G4777" s="39" t="s">
        <v>275</v>
      </c>
      <c r="H4777" s="39" t="s">
        <v>3470</v>
      </c>
      <c r="I4777" s="39" t="s">
        <v>99</v>
      </c>
      <c r="J4777" s="44">
        <v>-28</v>
      </c>
      <c r="K4777" s="39" t="s">
        <v>100</v>
      </c>
      <c r="L4777" s="39" t="s">
        <v>58</v>
      </c>
      <c r="M4777" s="39" t="str">
        <f>+VLOOKUP(C4777/1,Map!A:B,2,FALSE)</f>
        <v>Other Revenue - Application/Initiation Fee</v>
      </c>
      <c r="N4777" s="39" t="str">
        <f>+VLOOKUP(L4777/1,Map!E:G,3,FALSE)</f>
        <v>KY-CORPORATE</v>
      </c>
    </row>
    <row r="4778" spans="1:14" hidden="1">
      <c r="A4778" s="39" t="s">
        <v>95</v>
      </c>
      <c r="B4778" s="39" t="s">
        <v>96</v>
      </c>
      <c r="C4778" s="39" t="s">
        <v>76</v>
      </c>
      <c r="D4778" s="43">
        <v>43209</v>
      </c>
      <c r="E4778" s="39" t="s">
        <v>35</v>
      </c>
      <c r="F4778" s="39" t="s">
        <v>46</v>
      </c>
      <c r="G4778" s="39" t="s">
        <v>275</v>
      </c>
      <c r="H4778" s="39" t="s">
        <v>1427</v>
      </c>
      <c r="I4778" s="39" t="s">
        <v>244</v>
      </c>
      <c r="J4778" s="44">
        <v>28</v>
      </c>
      <c r="K4778" s="39" t="s">
        <v>100</v>
      </c>
      <c r="L4778" s="39" t="s">
        <v>58</v>
      </c>
      <c r="M4778" s="39" t="str">
        <f>+VLOOKUP(C4778/1,Map!A:B,2,FALSE)</f>
        <v>Other Revenue - Application/Initiation Fee</v>
      </c>
      <c r="N4778" s="39" t="str">
        <f>+VLOOKUP(L4778/1,Map!E:G,3,FALSE)</f>
        <v>KY-CORPORATE</v>
      </c>
    </row>
    <row r="4779" spans="1:14" hidden="1">
      <c r="A4779" s="39" t="s">
        <v>95</v>
      </c>
      <c r="B4779" s="39" t="s">
        <v>96</v>
      </c>
      <c r="C4779" s="39" t="s">
        <v>76</v>
      </c>
      <c r="D4779" s="43">
        <v>43209</v>
      </c>
      <c r="E4779" s="39" t="s">
        <v>35</v>
      </c>
      <c r="F4779" s="39" t="s">
        <v>46</v>
      </c>
      <c r="G4779" s="39" t="s">
        <v>275</v>
      </c>
      <c r="H4779" s="39" t="s">
        <v>1427</v>
      </c>
      <c r="I4779" s="39" t="s">
        <v>244</v>
      </c>
      <c r="J4779" s="44">
        <v>28</v>
      </c>
      <c r="K4779" s="39" t="s">
        <v>100</v>
      </c>
      <c r="L4779" s="39" t="s">
        <v>58</v>
      </c>
      <c r="M4779" s="39" t="str">
        <f>+VLOOKUP(C4779/1,Map!A:B,2,FALSE)</f>
        <v>Other Revenue - Application/Initiation Fee</v>
      </c>
      <c r="N4779" s="39" t="str">
        <f>+VLOOKUP(L4779/1,Map!E:G,3,FALSE)</f>
        <v>KY-CORPORATE</v>
      </c>
    </row>
    <row r="4780" spans="1:14" hidden="1">
      <c r="A4780" s="39" t="s">
        <v>95</v>
      </c>
      <c r="B4780" s="39" t="s">
        <v>96</v>
      </c>
      <c r="C4780" s="39" t="s">
        <v>76</v>
      </c>
      <c r="D4780" s="43">
        <v>43210</v>
      </c>
      <c r="E4780" s="39" t="s">
        <v>35</v>
      </c>
      <c r="F4780" s="39" t="s">
        <v>46</v>
      </c>
      <c r="G4780" s="39" t="s">
        <v>275</v>
      </c>
      <c r="H4780" s="39" t="s">
        <v>3471</v>
      </c>
      <c r="I4780" s="39" t="s">
        <v>99</v>
      </c>
      <c r="J4780" s="44">
        <v>-3220</v>
      </c>
      <c r="K4780" s="39" t="s">
        <v>100</v>
      </c>
      <c r="L4780" s="39" t="s">
        <v>60</v>
      </c>
      <c r="M4780" s="39" t="str">
        <f>+VLOOKUP(C4780/1,Map!A:B,2,FALSE)</f>
        <v>Other Revenue - Application/Initiation Fee</v>
      </c>
      <c r="N4780" s="39" t="str">
        <f>+VLOOKUP(L4780/1,Map!E:G,3,FALSE)</f>
        <v>KY-CENTRAL</v>
      </c>
    </row>
    <row r="4781" spans="1:14" hidden="1">
      <c r="A4781" s="39" t="s">
        <v>95</v>
      </c>
      <c r="B4781" s="39" t="s">
        <v>96</v>
      </c>
      <c r="C4781" s="39" t="s">
        <v>76</v>
      </c>
      <c r="D4781" s="43">
        <v>43210</v>
      </c>
      <c r="E4781" s="39" t="s">
        <v>35</v>
      </c>
      <c r="F4781" s="39" t="s">
        <v>46</v>
      </c>
      <c r="G4781" s="39" t="s">
        <v>275</v>
      </c>
      <c r="H4781" s="39" t="s">
        <v>3471</v>
      </c>
      <c r="I4781" s="39" t="s">
        <v>99</v>
      </c>
      <c r="J4781" s="44">
        <v>-112</v>
      </c>
      <c r="K4781" s="39" t="s">
        <v>100</v>
      </c>
      <c r="L4781" s="39" t="s">
        <v>58</v>
      </c>
      <c r="M4781" s="39" t="str">
        <f>+VLOOKUP(C4781/1,Map!A:B,2,FALSE)</f>
        <v>Other Revenue - Application/Initiation Fee</v>
      </c>
      <c r="N4781" s="39" t="str">
        <f>+VLOOKUP(L4781/1,Map!E:G,3,FALSE)</f>
        <v>KY-CORPORATE</v>
      </c>
    </row>
    <row r="4782" spans="1:14" hidden="1">
      <c r="A4782" s="39" t="s">
        <v>95</v>
      </c>
      <c r="B4782" s="39" t="s">
        <v>96</v>
      </c>
      <c r="C4782" s="39" t="s">
        <v>76</v>
      </c>
      <c r="D4782" s="43">
        <v>43210</v>
      </c>
      <c r="E4782" s="39" t="s">
        <v>35</v>
      </c>
      <c r="F4782" s="39" t="s">
        <v>46</v>
      </c>
      <c r="G4782" s="39" t="s">
        <v>275</v>
      </c>
      <c r="H4782" s="39" t="s">
        <v>3471</v>
      </c>
      <c r="I4782" s="39" t="s">
        <v>99</v>
      </c>
      <c r="J4782" s="44">
        <v>-84</v>
      </c>
      <c r="K4782" s="39" t="s">
        <v>100</v>
      </c>
      <c r="L4782" s="39" t="s">
        <v>64</v>
      </c>
      <c r="M4782" s="39" t="str">
        <f>+VLOOKUP(C4782/1,Map!A:B,2,FALSE)</f>
        <v>Other Revenue - Application/Initiation Fee</v>
      </c>
      <c r="N4782" s="39" t="str">
        <f>+VLOOKUP(L4782/1,Map!E:G,3,FALSE)</f>
        <v>KY-NORTH</v>
      </c>
    </row>
    <row r="4783" spans="1:14" hidden="1">
      <c r="A4783" s="39" t="s">
        <v>95</v>
      </c>
      <c r="B4783" s="39" t="s">
        <v>96</v>
      </c>
      <c r="C4783" s="39" t="s">
        <v>76</v>
      </c>
      <c r="D4783" s="43">
        <v>43210</v>
      </c>
      <c r="E4783" s="39" t="s">
        <v>35</v>
      </c>
      <c r="F4783" s="39" t="s">
        <v>46</v>
      </c>
      <c r="G4783" s="39" t="s">
        <v>275</v>
      </c>
      <c r="H4783" s="39" t="s">
        <v>1435</v>
      </c>
      <c r="I4783" s="39" t="s">
        <v>244</v>
      </c>
      <c r="J4783" s="44">
        <v>56</v>
      </c>
      <c r="K4783" s="39" t="s">
        <v>100</v>
      </c>
      <c r="L4783" s="39" t="s">
        <v>60</v>
      </c>
      <c r="M4783" s="39" t="str">
        <f>+VLOOKUP(C4783/1,Map!A:B,2,FALSE)</f>
        <v>Other Revenue - Application/Initiation Fee</v>
      </c>
      <c r="N4783" s="39" t="str">
        <f>+VLOOKUP(L4783/1,Map!E:G,3,FALSE)</f>
        <v>KY-CENTRAL</v>
      </c>
    </row>
    <row r="4784" spans="1:14" hidden="1">
      <c r="A4784" s="39" t="s">
        <v>95</v>
      </c>
      <c r="B4784" s="39" t="s">
        <v>96</v>
      </c>
      <c r="C4784" s="39" t="s">
        <v>76</v>
      </c>
      <c r="D4784" s="43">
        <v>43210</v>
      </c>
      <c r="E4784" s="39" t="s">
        <v>35</v>
      </c>
      <c r="F4784" s="39" t="s">
        <v>46</v>
      </c>
      <c r="G4784" s="39" t="s">
        <v>275</v>
      </c>
      <c r="H4784" s="39" t="s">
        <v>1435</v>
      </c>
      <c r="I4784" s="39" t="s">
        <v>244</v>
      </c>
      <c r="J4784" s="44">
        <v>28</v>
      </c>
      <c r="K4784" s="39" t="s">
        <v>100</v>
      </c>
      <c r="L4784" s="39" t="s">
        <v>60</v>
      </c>
      <c r="M4784" s="39" t="str">
        <f>+VLOOKUP(C4784/1,Map!A:B,2,FALSE)</f>
        <v>Other Revenue - Application/Initiation Fee</v>
      </c>
      <c r="N4784" s="39" t="str">
        <f>+VLOOKUP(L4784/1,Map!E:G,3,FALSE)</f>
        <v>KY-CENTRAL</v>
      </c>
    </row>
    <row r="4785" spans="1:14" hidden="1">
      <c r="A4785" s="39" t="s">
        <v>95</v>
      </c>
      <c r="B4785" s="39" t="s">
        <v>96</v>
      </c>
      <c r="C4785" s="39" t="s">
        <v>76</v>
      </c>
      <c r="D4785" s="43">
        <v>43210</v>
      </c>
      <c r="E4785" s="39" t="s">
        <v>35</v>
      </c>
      <c r="F4785" s="39" t="s">
        <v>46</v>
      </c>
      <c r="G4785" s="39" t="s">
        <v>275</v>
      </c>
      <c r="H4785" s="39" t="s">
        <v>1435</v>
      </c>
      <c r="I4785" s="39" t="s">
        <v>244</v>
      </c>
      <c r="J4785" s="44">
        <v>28</v>
      </c>
      <c r="K4785" s="39" t="s">
        <v>100</v>
      </c>
      <c r="L4785" s="39" t="s">
        <v>60</v>
      </c>
      <c r="M4785" s="39" t="str">
        <f>+VLOOKUP(C4785/1,Map!A:B,2,FALSE)</f>
        <v>Other Revenue - Application/Initiation Fee</v>
      </c>
      <c r="N4785" s="39" t="str">
        <f>+VLOOKUP(L4785/1,Map!E:G,3,FALSE)</f>
        <v>KY-CENTRAL</v>
      </c>
    </row>
    <row r="4786" spans="1:14" hidden="1">
      <c r="A4786" s="39" t="s">
        <v>95</v>
      </c>
      <c r="B4786" s="39" t="s">
        <v>96</v>
      </c>
      <c r="C4786" s="39" t="s">
        <v>76</v>
      </c>
      <c r="D4786" s="43">
        <v>43210</v>
      </c>
      <c r="E4786" s="39" t="s">
        <v>35</v>
      </c>
      <c r="F4786" s="39" t="s">
        <v>46</v>
      </c>
      <c r="G4786" s="39" t="s">
        <v>275</v>
      </c>
      <c r="H4786" s="39" t="s">
        <v>3472</v>
      </c>
      <c r="I4786" s="39" t="s">
        <v>99</v>
      </c>
      <c r="J4786" s="44">
        <v>-28</v>
      </c>
      <c r="K4786" s="39" t="s">
        <v>100</v>
      </c>
      <c r="L4786" s="39" t="s">
        <v>60</v>
      </c>
      <c r="M4786" s="39" t="str">
        <f>+VLOOKUP(C4786/1,Map!A:B,2,FALSE)</f>
        <v>Other Revenue - Application/Initiation Fee</v>
      </c>
      <c r="N4786" s="39" t="str">
        <f>+VLOOKUP(L4786/1,Map!E:G,3,FALSE)</f>
        <v>KY-CENTRAL</v>
      </c>
    </row>
    <row r="4787" spans="1:14" hidden="1">
      <c r="A4787" s="39" t="s">
        <v>95</v>
      </c>
      <c r="B4787" s="39" t="s">
        <v>96</v>
      </c>
      <c r="C4787" s="39" t="s">
        <v>76</v>
      </c>
      <c r="D4787" s="43">
        <v>43210</v>
      </c>
      <c r="E4787" s="39" t="s">
        <v>35</v>
      </c>
      <c r="F4787" s="39" t="s">
        <v>46</v>
      </c>
      <c r="G4787" s="39" t="s">
        <v>275</v>
      </c>
      <c r="H4787" s="39" t="s">
        <v>3472</v>
      </c>
      <c r="I4787" s="39" t="s">
        <v>99</v>
      </c>
      <c r="J4787" s="44">
        <v>-28</v>
      </c>
      <c r="K4787" s="39" t="s">
        <v>100</v>
      </c>
      <c r="L4787" s="39" t="s">
        <v>60</v>
      </c>
      <c r="M4787" s="39" t="str">
        <f>+VLOOKUP(C4787/1,Map!A:B,2,FALSE)</f>
        <v>Other Revenue - Application/Initiation Fee</v>
      </c>
      <c r="N4787" s="39" t="str">
        <f>+VLOOKUP(L4787/1,Map!E:G,3,FALSE)</f>
        <v>KY-CENTRAL</v>
      </c>
    </row>
    <row r="4788" spans="1:14" hidden="1">
      <c r="A4788" s="39" t="s">
        <v>95</v>
      </c>
      <c r="B4788" s="39" t="s">
        <v>96</v>
      </c>
      <c r="C4788" s="39" t="s">
        <v>76</v>
      </c>
      <c r="D4788" s="43">
        <v>43210</v>
      </c>
      <c r="E4788" s="39" t="s">
        <v>35</v>
      </c>
      <c r="F4788" s="39" t="s">
        <v>46</v>
      </c>
      <c r="G4788" s="39" t="s">
        <v>275</v>
      </c>
      <c r="H4788" s="39" t="s">
        <v>3473</v>
      </c>
      <c r="I4788" s="39" t="s">
        <v>244</v>
      </c>
      <c r="J4788" s="44">
        <v>28</v>
      </c>
      <c r="K4788" s="39" t="s">
        <v>100</v>
      </c>
      <c r="L4788" s="39" t="s">
        <v>60</v>
      </c>
      <c r="M4788" s="39" t="str">
        <f>+VLOOKUP(C4788/1,Map!A:B,2,FALSE)</f>
        <v>Other Revenue - Application/Initiation Fee</v>
      </c>
      <c r="N4788" s="39" t="str">
        <f>+VLOOKUP(L4788/1,Map!E:G,3,FALSE)</f>
        <v>KY-CENTRAL</v>
      </c>
    </row>
    <row r="4789" spans="1:14" hidden="1">
      <c r="A4789" s="39" t="s">
        <v>95</v>
      </c>
      <c r="B4789" s="39" t="s">
        <v>96</v>
      </c>
      <c r="C4789" s="39" t="s">
        <v>76</v>
      </c>
      <c r="D4789" s="43">
        <v>43211</v>
      </c>
      <c r="E4789" s="39" t="s">
        <v>35</v>
      </c>
      <c r="F4789" s="39" t="s">
        <v>46</v>
      </c>
      <c r="G4789" s="39" t="s">
        <v>275</v>
      </c>
      <c r="H4789" s="39" t="s">
        <v>3474</v>
      </c>
      <c r="I4789" s="39" t="s">
        <v>99</v>
      </c>
      <c r="J4789" s="44">
        <v>-252</v>
      </c>
      <c r="K4789" s="39" t="s">
        <v>100</v>
      </c>
      <c r="L4789" s="39" t="s">
        <v>60</v>
      </c>
      <c r="M4789" s="39" t="str">
        <f>+VLOOKUP(C4789/1,Map!A:B,2,FALSE)</f>
        <v>Other Revenue - Application/Initiation Fee</v>
      </c>
      <c r="N4789" s="39" t="str">
        <f>+VLOOKUP(L4789/1,Map!E:G,3,FALSE)</f>
        <v>KY-CENTRAL</v>
      </c>
    </row>
    <row r="4790" spans="1:14" hidden="1">
      <c r="A4790" s="39" t="s">
        <v>95</v>
      </c>
      <c r="B4790" s="39" t="s">
        <v>96</v>
      </c>
      <c r="C4790" s="39" t="s">
        <v>76</v>
      </c>
      <c r="D4790" s="43">
        <v>43214</v>
      </c>
      <c r="E4790" s="39" t="s">
        <v>35</v>
      </c>
      <c r="F4790" s="39" t="s">
        <v>46</v>
      </c>
      <c r="G4790" s="39" t="s">
        <v>275</v>
      </c>
      <c r="H4790" s="39" t="s">
        <v>3475</v>
      </c>
      <c r="I4790" s="39" t="s">
        <v>99</v>
      </c>
      <c r="J4790" s="44">
        <v>-28</v>
      </c>
      <c r="K4790" s="39" t="s">
        <v>100</v>
      </c>
      <c r="L4790" s="39" t="s">
        <v>64</v>
      </c>
      <c r="M4790" s="39" t="str">
        <f>+VLOOKUP(C4790/1,Map!A:B,2,FALSE)</f>
        <v>Other Revenue - Application/Initiation Fee</v>
      </c>
      <c r="N4790" s="39" t="str">
        <f>+VLOOKUP(L4790/1,Map!E:G,3,FALSE)</f>
        <v>KY-NORTH</v>
      </c>
    </row>
    <row r="4791" spans="1:14" hidden="1">
      <c r="A4791" s="39" t="s">
        <v>95</v>
      </c>
      <c r="B4791" s="39" t="s">
        <v>96</v>
      </c>
      <c r="C4791" s="39" t="s">
        <v>76</v>
      </c>
      <c r="D4791" s="43">
        <v>43214</v>
      </c>
      <c r="E4791" s="39" t="s">
        <v>35</v>
      </c>
      <c r="F4791" s="39" t="s">
        <v>46</v>
      </c>
      <c r="G4791" s="39" t="s">
        <v>275</v>
      </c>
      <c r="H4791" s="39" t="s">
        <v>3475</v>
      </c>
      <c r="I4791" s="39" t="s">
        <v>99</v>
      </c>
      <c r="J4791" s="44">
        <v>-168</v>
      </c>
      <c r="K4791" s="39" t="s">
        <v>100</v>
      </c>
      <c r="L4791" s="39" t="s">
        <v>64</v>
      </c>
      <c r="M4791" s="39" t="str">
        <f>+VLOOKUP(C4791/1,Map!A:B,2,FALSE)</f>
        <v>Other Revenue - Application/Initiation Fee</v>
      </c>
      <c r="N4791" s="39" t="str">
        <f>+VLOOKUP(L4791/1,Map!E:G,3,FALSE)</f>
        <v>KY-NORTH</v>
      </c>
    </row>
    <row r="4792" spans="1:14" hidden="1">
      <c r="A4792" s="39" t="s">
        <v>95</v>
      </c>
      <c r="B4792" s="39" t="s">
        <v>96</v>
      </c>
      <c r="C4792" s="39" t="s">
        <v>76</v>
      </c>
      <c r="D4792" s="43">
        <v>43214</v>
      </c>
      <c r="E4792" s="39" t="s">
        <v>35</v>
      </c>
      <c r="F4792" s="39" t="s">
        <v>46</v>
      </c>
      <c r="G4792" s="39" t="s">
        <v>275</v>
      </c>
      <c r="H4792" s="39" t="s">
        <v>3475</v>
      </c>
      <c r="I4792" s="39" t="s">
        <v>99</v>
      </c>
      <c r="J4792" s="44">
        <v>-2240</v>
      </c>
      <c r="K4792" s="39" t="s">
        <v>100</v>
      </c>
      <c r="L4792" s="39" t="s">
        <v>60</v>
      </c>
      <c r="M4792" s="39" t="str">
        <f>+VLOOKUP(C4792/1,Map!A:B,2,FALSE)</f>
        <v>Other Revenue - Application/Initiation Fee</v>
      </c>
      <c r="N4792" s="39" t="str">
        <f>+VLOOKUP(L4792/1,Map!E:G,3,FALSE)</f>
        <v>KY-CENTRAL</v>
      </c>
    </row>
    <row r="4793" spans="1:14" hidden="1">
      <c r="A4793" s="39" t="s">
        <v>95</v>
      </c>
      <c r="B4793" s="39" t="s">
        <v>96</v>
      </c>
      <c r="C4793" s="39" t="s">
        <v>76</v>
      </c>
      <c r="D4793" s="43">
        <v>43214</v>
      </c>
      <c r="E4793" s="39" t="s">
        <v>35</v>
      </c>
      <c r="F4793" s="39" t="s">
        <v>46</v>
      </c>
      <c r="G4793" s="39" t="s">
        <v>275</v>
      </c>
      <c r="H4793" s="39" t="s">
        <v>3475</v>
      </c>
      <c r="I4793" s="39" t="s">
        <v>99</v>
      </c>
      <c r="J4793" s="44">
        <v>-28</v>
      </c>
      <c r="K4793" s="39" t="s">
        <v>100</v>
      </c>
      <c r="L4793" s="39" t="s">
        <v>62</v>
      </c>
      <c r="M4793" s="39" t="str">
        <f>+VLOOKUP(C4793/1,Map!A:B,2,FALSE)</f>
        <v>Other Revenue - Application/Initiation Fee</v>
      </c>
      <c r="N4793" s="39" t="str">
        <f>+VLOOKUP(L4793/1,Map!E:G,3,FALSE)</f>
        <v>KY- E ROCKCASTE WTR</v>
      </c>
    </row>
    <row r="4794" spans="1:14" hidden="1">
      <c r="A4794" s="39" t="s">
        <v>95</v>
      </c>
      <c r="B4794" s="39" t="s">
        <v>96</v>
      </c>
      <c r="C4794" s="39" t="s">
        <v>76</v>
      </c>
      <c r="D4794" s="43">
        <v>43214</v>
      </c>
      <c r="E4794" s="39" t="s">
        <v>35</v>
      </c>
      <c r="F4794" s="39" t="s">
        <v>46</v>
      </c>
      <c r="G4794" s="39" t="s">
        <v>275</v>
      </c>
      <c r="H4794" s="39" t="s">
        <v>3475</v>
      </c>
      <c r="I4794" s="39" t="s">
        <v>99</v>
      </c>
      <c r="J4794" s="44">
        <v>-28</v>
      </c>
      <c r="K4794" s="39" t="s">
        <v>100</v>
      </c>
      <c r="L4794" s="39" t="s">
        <v>60</v>
      </c>
      <c r="M4794" s="39" t="str">
        <f>+VLOOKUP(C4794/1,Map!A:B,2,FALSE)</f>
        <v>Other Revenue - Application/Initiation Fee</v>
      </c>
      <c r="N4794" s="39" t="str">
        <f>+VLOOKUP(L4794/1,Map!E:G,3,FALSE)</f>
        <v>KY-CENTRAL</v>
      </c>
    </row>
    <row r="4795" spans="1:14" hidden="1">
      <c r="A4795" s="39" t="s">
        <v>95</v>
      </c>
      <c r="B4795" s="39" t="s">
        <v>96</v>
      </c>
      <c r="C4795" s="39" t="s">
        <v>76</v>
      </c>
      <c r="D4795" s="43">
        <v>43214</v>
      </c>
      <c r="E4795" s="39" t="s">
        <v>35</v>
      </c>
      <c r="F4795" s="39" t="s">
        <v>46</v>
      </c>
      <c r="G4795" s="39" t="s">
        <v>275</v>
      </c>
      <c r="H4795" s="39" t="s">
        <v>3475</v>
      </c>
      <c r="I4795" s="39" t="s">
        <v>99</v>
      </c>
      <c r="J4795" s="44">
        <v>-84</v>
      </c>
      <c r="K4795" s="39" t="s">
        <v>100</v>
      </c>
      <c r="L4795" s="39" t="s">
        <v>58</v>
      </c>
      <c r="M4795" s="39" t="str">
        <f>+VLOOKUP(C4795/1,Map!A:B,2,FALSE)</f>
        <v>Other Revenue - Application/Initiation Fee</v>
      </c>
      <c r="N4795" s="39" t="str">
        <f>+VLOOKUP(L4795/1,Map!E:G,3,FALSE)</f>
        <v>KY-CORPORATE</v>
      </c>
    </row>
    <row r="4796" spans="1:14" hidden="1">
      <c r="A4796" s="39" t="s">
        <v>95</v>
      </c>
      <c r="B4796" s="39" t="s">
        <v>96</v>
      </c>
      <c r="C4796" s="39" t="s">
        <v>76</v>
      </c>
      <c r="D4796" s="43">
        <v>43214</v>
      </c>
      <c r="E4796" s="39" t="s">
        <v>35</v>
      </c>
      <c r="F4796" s="39" t="s">
        <v>46</v>
      </c>
      <c r="G4796" s="39" t="s">
        <v>275</v>
      </c>
      <c r="H4796" s="39" t="s">
        <v>3475</v>
      </c>
      <c r="I4796" s="39" t="s">
        <v>99</v>
      </c>
      <c r="J4796" s="44">
        <v>-28</v>
      </c>
      <c r="K4796" s="39" t="s">
        <v>100</v>
      </c>
      <c r="L4796" s="39" t="s">
        <v>60</v>
      </c>
      <c r="M4796" s="39" t="str">
        <f>+VLOOKUP(C4796/1,Map!A:B,2,FALSE)</f>
        <v>Other Revenue - Application/Initiation Fee</v>
      </c>
      <c r="N4796" s="39" t="str">
        <f>+VLOOKUP(L4796/1,Map!E:G,3,FALSE)</f>
        <v>KY-CENTRAL</v>
      </c>
    </row>
    <row r="4797" spans="1:14" hidden="1">
      <c r="A4797" s="39" t="s">
        <v>95</v>
      </c>
      <c r="B4797" s="39" t="s">
        <v>96</v>
      </c>
      <c r="C4797" s="39" t="s">
        <v>76</v>
      </c>
      <c r="D4797" s="43">
        <v>43213</v>
      </c>
      <c r="E4797" s="39" t="s">
        <v>35</v>
      </c>
      <c r="F4797" s="39" t="s">
        <v>46</v>
      </c>
      <c r="G4797" s="39" t="s">
        <v>275</v>
      </c>
      <c r="H4797" s="39" t="s">
        <v>3476</v>
      </c>
      <c r="I4797" s="39" t="s">
        <v>99</v>
      </c>
      <c r="J4797" s="44">
        <v>-56</v>
      </c>
      <c r="K4797" s="39" t="s">
        <v>100</v>
      </c>
      <c r="L4797" s="39" t="s">
        <v>58</v>
      </c>
      <c r="M4797" s="39" t="str">
        <f>+VLOOKUP(C4797/1,Map!A:B,2,FALSE)</f>
        <v>Other Revenue - Application/Initiation Fee</v>
      </c>
      <c r="N4797" s="39" t="str">
        <f>+VLOOKUP(L4797/1,Map!E:G,3,FALSE)</f>
        <v>KY-CORPORATE</v>
      </c>
    </row>
    <row r="4798" spans="1:14" hidden="1">
      <c r="A4798" s="39" t="s">
        <v>95</v>
      </c>
      <c r="B4798" s="39" t="s">
        <v>96</v>
      </c>
      <c r="C4798" s="39" t="s">
        <v>76</v>
      </c>
      <c r="D4798" s="43">
        <v>43213</v>
      </c>
      <c r="E4798" s="39" t="s">
        <v>35</v>
      </c>
      <c r="F4798" s="39" t="s">
        <v>46</v>
      </c>
      <c r="G4798" s="39" t="s">
        <v>275</v>
      </c>
      <c r="H4798" s="39" t="s">
        <v>3476</v>
      </c>
      <c r="I4798" s="39" t="s">
        <v>99</v>
      </c>
      <c r="J4798" s="44">
        <v>-28</v>
      </c>
      <c r="K4798" s="39" t="s">
        <v>100</v>
      </c>
      <c r="L4798" s="39" t="s">
        <v>62</v>
      </c>
      <c r="M4798" s="39" t="str">
        <f>+VLOOKUP(C4798/1,Map!A:B,2,FALSE)</f>
        <v>Other Revenue - Application/Initiation Fee</v>
      </c>
      <c r="N4798" s="39" t="str">
        <f>+VLOOKUP(L4798/1,Map!E:G,3,FALSE)</f>
        <v>KY- E ROCKCASTE WTR</v>
      </c>
    </row>
    <row r="4799" spans="1:14" hidden="1">
      <c r="A4799" s="39" t="s">
        <v>95</v>
      </c>
      <c r="B4799" s="39" t="s">
        <v>96</v>
      </c>
      <c r="C4799" s="39" t="s">
        <v>76</v>
      </c>
      <c r="D4799" s="43">
        <v>43213</v>
      </c>
      <c r="E4799" s="39" t="s">
        <v>35</v>
      </c>
      <c r="F4799" s="39" t="s">
        <v>46</v>
      </c>
      <c r="G4799" s="39" t="s">
        <v>275</v>
      </c>
      <c r="H4799" s="39" t="s">
        <v>3476</v>
      </c>
      <c r="I4799" s="39" t="s">
        <v>99</v>
      </c>
      <c r="J4799" s="44">
        <v>-28</v>
      </c>
      <c r="K4799" s="39" t="s">
        <v>100</v>
      </c>
      <c r="L4799" s="39" t="s">
        <v>60</v>
      </c>
      <c r="M4799" s="39" t="str">
        <f>+VLOOKUP(C4799/1,Map!A:B,2,FALSE)</f>
        <v>Other Revenue - Application/Initiation Fee</v>
      </c>
      <c r="N4799" s="39" t="str">
        <f>+VLOOKUP(L4799/1,Map!E:G,3,FALSE)</f>
        <v>KY-CENTRAL</v>
      </c>
    </row>
    <row r="4800" spans="1:14" hidden="1">
      <c r="A4800" s="39" t="s">
        <v>95</v>
      </c>
      <c r="B4800" s="39" t="s">
        <v>96</v>
      </c>
      <c r="C4800" s="39" t="s">
        <v>76</v>
      </c>
      <c r="D4800" s="43">
        <v>43213</v>
      </c>
      <c r="E4800" s="39" t="s">
        <v>35</v>
      </c>
      <c r="F4800" s="39" t="s">
        <v>46</v>
      </c>
      <c r="G4800" s="39" t="s">
        <v>275</v>
      </c>
      <c r="H4800" s="39" t="s">
        <v>3476</v>
      </c>
      <c r="I4800" s="39" t="s">
        <v>99</v>
      </c>
      <c r="J4800" s="44">
        <v>-2296</v>
      </c>
      <c r="K4800" s="39" t="s">
        <v>100</v>
      </c>
      <c r="L4800" s="39" t="s">
        <v>60</v>
      </c>
      <c r="M4800" s="39" t="str">
        <f>+VLOOKUP(C4800/1,Map!A:B,2,FALSE)</f>
        <v>Other Revenue - Application/Initiation Fee</v>
      </c>
      <c r="N4800" s="39" t="str">
        <f>+VLOOKUP(L4800/1,Map!E:G,3,FALSE)</f>
        <v>KY-CENTRAL</v>
      </c>
    </row>
    <row r="4801" spans="1:14" hidden="1">
      <c r="A4801" s="39" t="s">
        <v>95</v>
      </c>
      <c r="B4801" s="39" t="s">
        <v>96</v>
      </c>
      <c r="C4801" s="39" t="s">
        <v>76</v>
      </c>
      <c r="D4801" s="43">
        <v>43213</v>
      </c>
      <c r="E4801" s="39" t="s">
        <v>35</v>
      </c>
      <c r="F4801" s="39" t="s">
        <v>46</v>
      </c>
      <c r="G4801" s="39" t="s">
        <v>275</v>
      </c>
      <c r="H4801" s="39" t="s">
        <v>3476</v>
      </c>
      <c r="I4801" s="39" t="s">
        <v>99</v>
      </c>
      <c r="J4801" s="44">
        <v>-28</v>
      </c>
      <c r="K4801" s="39" t="s">
        <v>100</v>
      </c>
      <c r="L4801" s="39" t="s">
        <v>64</v>
      </c>
      <c r="M4801" s="39" t="str">
        <f>+VLOOKUP(C4801/1,Map!A:B,2,FALSE)</f>
        <v>Other Revenue - Application/Initiation Fee</v>
      </c>
      <c r="N4801" s="39" t="str">
        <f>+VLOOKUP(L4801/1,Map!E:G,3,FALSE)</f>
        <v>KY-NORTH</v>
      </c>
    </row>
    <row r="4802" spans="1:14" hidden="1">
      <c r="A4802" s="39" t="s">
        <v>95</v>
      </c>
      <c r="B4802" s="39" t="s">
        <v>96</v>
      </c>
      <c r="C4802" s="39" t="s">
        <v>76</v>
      </c>
      <c r="D4802" s="43">
        <v>43215</v>
      </c>
      <c r="E4802" s="39" t="s">
        <v>35</v>
      </c>
      <c r="F4802" s="39" t="s">
        <v>46</v>
      </c>
      <c r="G4802" s="39" t="s">
        <v>275</v>
      </c>
      <c r="H4802" s="39" t="s">
        <v>3477</v>
      </c>
      <c r="I4802" s="39" t="s">
        <v>99</v>
      </c>
      <c r="J4802" s="44">
        <v>-196</v>
      </c>
      <c r="K4802" s="39" t="s">
        <v>100</v>
      </c>
      <c r="L4802" s="39" t="s">
        <v>60</v>
      </c>
      <c r="M4802" s="39" t="str">
        <f>+VLOOKUP(C4802/1,Map!A:B,2,FALSE)</f>
        <v>Other Revenue - Application/Initiation Fee</v>
      </c>
      <c r="N4802" s="39" t="str">
        <f>+VLOOKUP(L4802/1,Map!E:G,3,FALSE)</f>
        <v>KY-CENTRAL</v>
      </c>
    </row>
    <row r="4803" spans="1:14" hidden="1">
      <c r="A4803" s="39" t="s">
        <v>95</v>
      </c>
      <c r="B4803" s="39" t="s">
        <v>96</v>
      </c>
      <c r="C4803" s="39" t="s">
        <v>76</v>
      </c>
      <c r="D4803" s="43">
        <v>43215</v>
      </c>
      <c r="E4803" s="39" t="s">
        <v>35</v>
      </c>
      <c r="F4803" s="39" t="s">
        <v>46</v>
      </c>
      <c r="G4803" s="39" t="s">
        <v>275</v>
      </c>
      <c r="H4803" s="39" t="s">
        <v>3478</v>
      </c>
      <c r="I4803" s="39" t="s">
        <v>99</v>
      </c>
      <c r="J4803" s="44">
        <v>-56</v>
      </c>
      <c r="K4803" s="39" t="s">
        <v>100</v>
      </c>
      <c r="L4803" s="39" t="s">
        <v>68</v>
      </c>
      <c r="M4803" s="39" t="str">
        <f>+VLOOKUP(C4803/1,Map!A:B,2,FALSE)</f>
        <v>Other Revenue - Application/Initiation Fee</v>
      </c>
      <c r="N4803" s="39" t="str">
        <f>+VLOOKUP(L4803/1,Map!E:G,3,FALSE)</f>
        <v>KY - RIDGEWOOD WW</v>
      </c>
    </row>
    <row r="4804" spans="1:14" hidden="1">
      <c r="A4804" s="39" t="s">
        <v>95</v>
      </c>
      <c r="B4804" s="39" t="s">
        <v>96</v>
      </c>
      <c r="C4804" s="39" t="s">
        <v>76</v>
      </c>
      <c r="D4804" s="43">
        <v>43215</v>
      </c>
      <c r="E4804" s="39" t="s">
        <v>35</v>
      </c>
      <c r="F4804" s="39" t="s">
        <v>46</v>
      </c>
      <c r="G4804" s="39" t="s">
        <v>275</v>
      </c>
      <c r="H4804" s="39" t="s">
        <v>3478</v>
      </c>
      <c r="I4804" s="39" t="s">
        <v>99</v>
      </c>
      <c r="J4804" s="44">
        <v>-28</v>
      </c>
      <c r="K4804" s="39" t="s">
        <v>100</v>
      </c>
      <c r="L4804" s="39" t="s">
        <v>58</v>
      </c>
      <c r="M4804" s="39" t="str">
        <f>+VLOOKUP(C4804/1,Map!A:B,2,FALSE)</f>
        <v>Other Revenue - Application/Initiation Fee</v>
      </c>
      <c r="N4804" s="39" t="str">
        <f>+VLOOKUP(L4804/1,Map!E:G,3,FALSE)</f>
        <v>KY-CORPORATE</v>
      </c>
    </row>
    <row r="4805" spans="1:14" hidden="1">
      <c r="A4805" s="39" t="s">
        <v>95</v>
      </c>
      <c r="B4805" s="39" t="s">
        <v>96</v>
      </c>
      <c r="C4805" s="39" t="s">
        <v>76</v>
      </c>
      <c r="D4805" s="43">
        <v>43215</v>
      </c>
      <c r="E4805" s="39" t="s">
        <v>35</v>
      </c>
      <c r="F4805" s="39" t="s">
        <v>46</v>
      </c>
      <c r="G4805" s="39" t="s">
        <v>275</v>
      </c>
      <c r="H4805" s="39" t="s">
        <v>3478</v>
      </c>
      <c r="I4805" s="39" t="s">
        <v>99</v>
      </c>
      <c r="J4805" s="44">
        <v>-28</v>
      </c>
      <c r="K4805" s="39" t="s">
        <v>100</v>
      </c>
      <c r="L4805" s="39" t="s">
        <v>64</v>
      </c>
      <c r="M4805" s="39" t="str">
        <f>+VLOOKUP(C4805/1,Map!A:B,2,FALSE)</f>
        <v>Other Revenue - Application/Initiation Fee</v>
      </c>
      <c r="N4805" s="39" t="str">
        <f>+VLOOKUP(L4805/1,Map!E:G,3,FALSE)</f>
        <v>KY-NORTH</v>
      </c>
    </row>
    <row r="4806" spans="1:14" hidden="1">
      <c r="A4806" s="39" t="s">
        <v>95</v>
      </c>
      <c r="B4806" s="39" t="s">
        <v>96</v>
      </c>
      <c r="C4806" s="39" t="s">
        <v>76</v>
      </c>
      <c r="D4806" s="43">
        <v>43215</v>
      </c>
      <c r="E4806" s="39" t="s">
        <v>35</v>
      </c>
      <c r="F4806" s="39" t="s">
        <v>46</v>
      </c>
      <c r="G4806" s="39" t="s">
        <v>275</v>
      </c>
      <c r="H4806" s="39" t="s">
        <v>3478</v>
      </c>
      <c r="I4806" s="39" t="s">
        <v>99</v>
      </c>
      <c r="J4806" s="44">
        <v>-1960</v>
      </c>
      <c r="K4806" s="39" t="s">
        <v>100</v>
      </c>
      <c r="L4806" s="39" t="s">
        <v>60</v>
      </c>
      <c r="M4806" s="39" t="str">
        <f>+VLOOKUP(C4806/1,Map!A:B,2,FALSE)</f>
        <v>Other Revenue - Application/Initiation Fee</v>
      </c>
      <c r="N4806" s="39" t="str">
        <f>+VLOOKUP(L4806/1,Map!E:G,3,FALSE)</f>
        <v>KY-CENTRAL</v>
      </c>
    </row>
    <row r="4807" spans="1:14" hidden="1">
      <c r="A4807" s="39" t="s">
        <v>95</v>
      </c>
      <c r="B4807" s="39" t="s">
        <v>96</v>
      </c>
      <c r="C4807" s="39" t="s">
        <v>76</v>
      </c>
      <c r="D4807" s="43">
        <v>43215</v>
      </c>
      <c r="E4807" s="39" t="s">
        <v>35</v>
      </c>
      <c r="F4807" s="39" t="s">
        <v>46</v>
      </c>
      <c r="G4807" s="39" t="s">
        <v>275</v>
      </c>
      <c r="H4807" s="39" t="s">
        <v>3478</v>
      </c>
      <c r="I4807" s="39" t="s">
        <v>99</v>
      </c>
      <c r="J4807" s="44">
        <v>-28</v>
      </c>
      <c r="K4807" s="39" t="s">
        <v>100</v>
      </c>
      <c r="L4807" s="39" t="s">
        <v>60</v>
      </c>
      <c r="M4807" s="39" t="str">
        <f>+VLOOKUP(C4807/1,Map!A:B,2,FALSE)</f>
        <v>Other Revenue - Application/Initiation Fee</v>
      </c>
      <c r="N4807" s="39" t="str">
        <f>+VLOOKUP(L4807/1,Map!E:G,3,FALSE)</f>
        <v>KY-CENTRAL</v>
      </c>
    </row>
    <row r="4808" spans="1:14" hidden="1">
      <c r="A4808" s="39" t="s">
        <v>95</v>
      </c>
      <c r="B4808" s="39" t="s">
        <v>96</v>
      </c>
      <c r="C4808" s="39" t="s">
        <v>76</v>
      </c>
      <c r="D4808" s="43">
        <v>43216</v>
      </c>
      <c r="E4808" s="39" t="s">
        <v>35</v>
      </c>
      <c r="F4808" s="39" t="s">
        <v>46</v>
      </c>
      <c r="G4808" s="39" t="s">
        <v>275</v>
      </c>
      <c r="H4808" s="39" t="s">
        <v>3479</v>
      </c>
      <c r="I4808" s="39" t="s">
        <v>99</v>
      </c>
      <c r="J4808" s="44">
        <v>-28</v>
      </c>
      <c r="K4808" s="39" t="s">
        <v>100</v>
      </c>
      <c r="L4808" s="39" t="s">
        <v>60</v>
      </c>
      <c r="M4808" s="39" t="str">
        <f>+VLOOKUP(C4808/1,Map!A:B,2,FALSE)</f>
        <v>Other Revenue - Application/Initiation Fee</v>
      </c>
      <c r="N4808" s="39" t="str">
        <f>+VLOOKUP(L4808/1,Map!E:G,3,FALSE)</f>
        <v>KY-CENTRAL</v>
      </c>
    </row>
    <row r="4809" spans="1:14" hidden="1">
      <c r="A4809" s="39" t="s">
        <v>95</v>
      </c>
      <c r="B4809" s="39" t="s">
        <v>96</v>
      </c>
      <c r="C4809" s="39" t="s">
        <v>76</v>
      </c>
      <c r="D4809" s="43">
        <v>43216</v>
      </c>
      <c r="E4809" s="39" t="s">
        <v>35</v>
      </c>
      <c r="F4809" s="39" t="s">
        <v>46</v>
      </c>
      <c r="G4809" s="39" t="s">
        <v>275</v>
      </c>
      <c r="H4809" s="39" t="s">
        <v>3479</v>
      </c>
      <c r="I4809" s="39" t="s">
        <v>99</v>
      </c>
      <c r="J4809" s="44">
        <v>-28</v>
      </c>
      <c r="K4809" s="39" t="s">
        <v>100</v>
      </c>
      <c r="L4809" s="39" t="s">
        <v>62</v>
      </c>
      <c r="M4809" s="39" t="str">
        <f>+VLOOKUP(C4809/1,Map!A:B,2,FALSE)</f>
        <v>Other Revenue - Application/Initiation Fee</v>
      </c>
      <c r="N4809" s="39" t="str">
        <f>+VLOOKUP(L4809/1,Map!E:G,3,FALSE)</f>
        <v>KY- E ROCKCASTE WTR</v>
      </c>
    </row>
    <row r="4810" spans="1:14" hidden="1">
      <c r="A4810" s="39" t="s">
        <v>95</v>
      </c>
      <c r="B4810" s="39" t="s">
        <v>96</v>
      </c>
      <c r="C4810" s="39" t="s">
        <v>76</v>
      </c>
      <c r="D4810" s="43">
        <v>43216</v>
      </c>
      <c r="E4810" s="39" t="s">
        <v>35</v>
      </c>
      <c r="F4810" s="39" t="s">
        <v>46</v>
      </c>
      <c r="G4810" s="39" t="s">
        <v>275</v>
      </c>
      <c r="H4810" s="39" t="s">
        <v>3479</v>
      </c>
      <c r="I4810" s="39" t="s">
        <v>99</v>
      </c>
      <c r="J4810" s="44">
        <v>-28</v>
      </c>
      <c r="K4810" s="39" t="s">
        <v>100</v>
      </c>
      <c r="L4810" s="39" t="s">
        <v>58</v>
      </c>
      <c r="M4810" s="39" t="str">
        <f>+VLOOKUP(C4810/1,Map!A:B,2,FALSE)</f>
        <v>Other Revenue - Application/Initiation Fee</v>
      </c>
      <c r="N4810" s="39" t="str">
        <f>+VLOOKUP(L4810/1,Map!E:G,3,FALSE)</f>
        <v>KY-CORPORATE</v>
      </c>
    </row>
    <row r="4811" spans="1:14" hidden="1">
      <c r="A4811" s="39" t="s">
        <v>95</v>
      </c>
      <c r="B4811" s="39" t="s">
        <v>96</v>
      </c>
      <c r="C4811" s="39" t="s">
        <v>76</v>
      </c>
      <c r="D4811" s="43">
        <v>43216</v>
      </c>
      <c r="E4811" s="39" t="s">
        <v>35</v>
      </c>
      <c r="F4811" s="39" t="s">
        <v>46</v>
      </c>
      <c r="G4811" s="39" t="s">
        <v>275</v>
      </c>
      <c r="H4811" s="39" t="s">
        <v>3479</v>
      </c>
      <c r="I4811" s="39" t="s">
        <v>99</v>
      </c>
      <c r="J4811" s="44">
        <v>-1512</v>
      </c>
      <c r="K4811" s="39" t="s">
        <v>100</v>
      </c>
      <c r="L4811" s="39" t="s">
        <v>60</v>
      </c>
      <c r="M4811" s="39" t="str">
        <f>+VLOOKUP(C4811/1,Map!A:B,2,FALSE)</f>
        <v>Other Revenue - Application/Initiation Fee</v>
      </c>
      <c r="N4811" s="39" t="str">
        <f>+VLOOKUP(L4811/1,Map!E:G,3,FALSE)</f>
        <v>KY-CENTRAL</v>
      </c>
    </row>
    <row r="4812" spans="1:14" hidden="1">
      <c r="A4812" s="39" t="s">
        <v>95</v>
      </c>
      <c r="B4812" s="39" t="s">
        <v>96</v>
      </c>
      <c r="C4812" s="39" t="s">
        <v>76</v>
      </c>
      <c r="D4812" s="43">
        <v>43217</v>
      </c>
      <c r="E4812" s="39" t="s">
        <v>35</v>
      </c>
      <c r="F4812" s="39" t="s">
        <v>46</v>
      </c>
      <c r="G4812" s="39" t="s">
        <v>275</v>
      </c>
      <c r="H4812" s="39" t="s">
        <v>3480</v>
      </c>
      <c r="I4812" s="39" t="s">
        <v>99</v>
      </c>
      <c r="J4812" s="44">
        <v>-140</v>
      </c>
      <c r="K4812" s="39" t="s">
        <v>100</v>
      </c>
      <c r="L4812" s="39" t="s">
        <v>64</v>
      </c>
      <c r="M4812" s="39" t="str">
        <f>+VLOOKUP(C4812/1,Map!A:B,2,FALSE)</f>
        <v>Other Revenue - Application/Initiation Fee</v>
      </c>
      <c r="N4812" s="39" t="str">
        <f>+VLOOKUP(L4812/1,Map!E:G,3,FALSE)</f>
        <v>KY-NORTH</v>
      </c>
    </row>
    <row r="4813" spans="1:14" hidden="1">
      <c r="A4813" s="39" t="s">
        <v>95</v>
      </c>
      <c r="B4813" s="39" t="s">
        <v>96</v>
      </c>
      <c r="C4813" s="39" t="s">
        <v>76</v>
      </c>
      <c r="D4813" s="43">
        <v>43217</v>
      </c>
      <c r="E4813" s="39" t="s">
        <v>35</v>
      </c>
      <c r="F4813" s="39" t="s">
        <v>46</v>
      </c>
      <c r="G4813" s="39" t="s">
        <v>275</v>
      </c>
      <c r="H4813" s="39" t="s">
        <v>3480</v>
      </c>
      <c r="I4813" s="39" t="s">
        <v>99</v>
      </c>
      <c r="J4813" s="44">
        <v>-56</v>
      </c>
      <c r="K4813" s="39" t="s">
        <v>100</v>
      </c>
      <c r="L4813" s="39" t="s">
        <v>58</v>
      </c>
      <c r="M4813" s="39" t="str">
        <f>+VLOOKUP(C4813/1,Map!A:B,2,FALSE)</f>
        <v>Other Revenue - Application/Initiation Fee</v>
      </c>
      <c r="N4813" s="39" t="str">
        <f>+VLOOKUP(L4813/1,Map!E:G,3,FALSE)</f>
        <v>KY-CORPORATE</v>
      </c>
    </row>
    <row r="4814" spans="1:14" hidden="1">
      <c r="A4814" s="39" t="s">
        <v>95</v>
      </c>
      <c r="B4814" s="39" t="s">
        <v>96</v>
      </c>
      <c r="C4814" s="39" t="s">
        <v>76</v>
      </c>
      <c r="D4814" s="43">
        <v>43217</v>
      </c>
      <c r="E4814" s="39" t="s">
        <v>35</v>
      </c>
      <c r="F4814" s="39" t="s">
        <v>46</v>
      </c>
      <c r="G4814" s="39" t="s">
        <v>275</v>
      </c>
      <c r="H4814" s="39" t="s">
        <v>3480</v>
      </c>
      <c r="I4814" s="39" t="s">
        <v>99</v>
      </c>
      <c r="J4814" s="44">
        <v>-3808</v>
      </c>
      <c r="K4814" s="39" t="s">
        <v>100</v>
      </c>
      <c r="L4814" s="39" t="s">
        <v>60</v>
      </c>
      <c r="M4814" s="39" t="str">
        <f>+VLOOKUP(C4814/1,Map!A:B,2,FALSE)</f>
        <v>Other Revenue - Application/Initiation Fee</v>
      </c>
      <c r="N4814" s="39" t="str">
        <f>+VLOOKUP(L4814/1,Map!E:G,3,FALSE)</f>
        <v>KY-CENTRAL</v>
      </c>
    </row>
    <row r="4815" spans="1:14" hidden="1">
      <c r="A4815" s="39" t="s">
        <v>95</v>
      </c>
      <c r="B4815" s="39" t="s">
        <v>96</v>
      </c>
      <c r="C4815" s="39" t="s">
        <v>76</v>
      </c>
      <c r="D4815" s="43">
        <v>43217</v>
      </c>
      <c r="E4815" s="39" t="s">
        <v>35</v>
      </c>
      <c r="F4815" s="39" t="s">
        <v>46</v>
      </c>
      <c r="G4815" s="39" t="s">
        <v>275</v>
      </c>
      <c r="H4815" s="39" t="s">
        <v>3480</v>
      </c>
      <c r="I4815" s="39" t="s">
        <v>99</v>
      </c>
      <c r="J4815" s="44">
        <v>-56</v>
      </c>
      <c r="K4815" s="39" t="s">
        <v>100</v>
      </c>
      <c r="L4815" s="39" t="s">
        <v>60</v>
      </c>
      <c r="M4815" s="39" t="str">
        <f>+VLOOKUP(C4815/1,Map!A:B,2,FALSE)</f>
        <v>Other Revenue - Application/Initiation Fee</v>
      </c>
      <c r="N4815" s="39" t="str">
        <f>+VLOOKUP(L4815/1,Map!E:G,3,FALSE)</f>
        <v>KY-CENTRAL</v>
      </c>
    </row>
    <row r="4816" spans="1:14" hidden="1">
      <c r="A4816" s="39" t="s">
        <v>95</v>
      </c>
      <c r="B4816" s="39" t="s">
        <v>96</v>
      </c>
      <c r="C4816" s="39" t="s">
        <v>76</v>
      </c>
      <c r="D4816" s="43">
        <v>43218</v>
      </c>
      <c r="E4816" s="39" t="s">
        <v>35</v>
      </c>
      <c r="F4816" s="39" t="s">
        <v>46</v>
      </c>
      <c r="G4816" s="39" t="s">
        <v>275</v>
      </c>
      <c r="H4816" s="39" t="s">
        <v>3481</v>
      </c>
      <c r="I4816" s="39" t="s">
        <v>99</v>
      </c>
      <c r="J4816" s="44">
        <v>-84</v>
      </c>
      <c r="K4816" s="39" t="s">
        <v>100</v>
      </c>
      <c r="L4816" s="39" t="s">
        <v>60</v>
      </c>
      <c r="M4816" s="39" t="str">
        <f>+VLOOKUP(C4816/1,Map!A:B,2,FALSE)</f>
        <v>Other Revenue - Application/Initiation Fee</v>
      </c>
      <c r="N4816" s="39" t="str">
        <f>+VLOOKUP(L4816/1,Map!E:G,3,FALSE)</f>
        <v>KY-CENTRAL</v>
      </c>
    </row>
    <row r="4817" spans="1:14" hidden="1">
      <c r="A4817" s="39" t="s">
        <v>95</v>
      </c>
      <c r="B4817" s="39" t="s">
        <v>96</v>
      </c>
      <c r="C4817" s="39" t="s">
        <v>76</v>
      </c>
      <c r="D4817" s="43">
        <v>43221</v>
      </c>
      <c r="E4817" s="39" t="s">
        <v>35</v>
      </c>
      <c r="F4817" s="39" t="s">
        <v>47</v>
      </c>
      <c r="G4817" s="39" t="s">
        <v>275</v>
      </c>
      <c r="H4817" s="39" t="s">
        <v>3482</v>
      </c>
      <c r="I4817" s="39" t="s">
        <v>99</v>
      </c>
      <c r="J4817" s="44">
        <v>-28</v>
      </c>
      <c r="K4817" s="39" t="s">
        <v>100</v>
      </c>
      <c r="L4817" s="39" t="s">
        <v>60</v>
      </c>
      <c r="M4817" s="39" t="str">
        <f>+VLOOKUP(C4817/1,Map!A:B,2,FALSE)</f>
        <v>Other Revenue - Application/Initiation Fee</v>
      </c>
      <c r="N4817" s="39" t="str">
        <f>+VLOOKUP(L4817/1,Map!E:G,3,FALSE)</f>
        <v>KY-CENTRAL</v>
      </c>
    </row>
    <row r="4818" spans="1:14" hidden="1">
      <c r="A4818" s="39" t="s">
        <v>95</v>
      </c>
      <c r="B4818" s="39" t="s">
        <v>96</v>
      </c>
      <c r="C4818" s="39" t="s">
        <v>76</v>
      </c>
      <c r="D4818" s="43">
        <v>43221</v>
      </c>
      <c r="E4818" s="39" t="s">
        <v>35</v>
      </c>
      <c r="F4818" s="39" t="s">
        <v>47</v>
      </c>
      <c r="G4818" s="39" t="s">
        <v>275</v>
      </c>
      <c r="H4818" s="39" t="s">
        <v>3482</v>
      </c>
      <c r="I4818" s="39" t="s">
        <v>99</v>
      </c>
      <c r="J4818" s="44">
        <v>-56</v>
      </c>
      <c r="K4818" s="39" t="s">
        <v>100</v>
      </c>
      <c r="L4818" s="39" t="s">
        <v>60</v>
      </c>
      <c r="M4818" s="39" t="str">
        <f>+VLOOKUP(C4818/1,Map!A:B,2,FALSE)</f>
        <v>Other Revenue - Application/Initiation Fee</v>
      </c>
      <c r="N4818" s="39" t="str">
        <f>+VLOOKUP(L4818/1,Map!E:G,3,FALSE)</f>
        <v>KY-CENTRAL</v>
      </c>
    </row>
    <row r="4819" spans="1:14" hidden="1">
      <c r="A4819" s="39" t="s">
        <v>95</v>
      </c>
      <c r="B4819" s="39" t="s">
        <v>96</v>
      </c>
      <c r="C4819" s="39" t="s">
        <v>76</v>
      </c>
      <c r="D4819" s="43">
        <v>43221</v>
      </c>
      <c r="E4819" s="39" t="s">
        <v>35</v>
      </c>
      <c r="F4819" s="39" t="s">
        <v>47</v>
      </c>
      <c r="G4819" s="39" t="s">
        <v>275</v>
      </c>
      <c r="H4819" s="39" t="s">
        <v>3482</v>
      </c>
      <c r="I4819" s="39" t="s">
        <v>99</v>
      </c>
      <c r="J4819" s="44">
        <v>-28</v>
      </c>
      <c r="K4819" s="39" t="s">
        <v>100</v>
      </c>
      <c r="L4819" s="39" t="s">
        <v>60</v>
      </c>
      <c r="M4819" s="39" t="str">
        <f>+VLOOKUP(C4819/1,Map!A:B,2,FALSE)</f>
        <v>Other Revenue - Application/Initiation Fee</v>
      </c>
      <c r="N4819" s="39" t="str">
        <f>+VLOOKUP(L4819/1,Map!E:G,3,FALSE)</f>
        <v>KY-CENTRAL</v>
      </c>
    </row>
    <row r="4820" spans="1:14" hidden="1">
      <c r="A4820" s="39" t="s">
        <v>95</v>
      </c>
      <c r="B4820" s="39" t="s">
        <v>96</v>
      </c>
      <c r="C4820" s="39" t="s">
        <v>76</v>
      </c>
      <c r="D4820" s="43">
        <v>43221</v>
      </c>
      <c r="E4820" s="39" t="s">
        <v>35</v>
      </c>
      <c r="F4820" s="39" t="s">
        <v>47</v>
      </c>
      <c r="G4820" s="39" t="s">
        <v>275</v>
      </c>
      <c r="H4820" s="39" t="s">
        <v>3482</v>
      </c>
      <c r="I4820" s="39" t="s">
        <v>99</v>
      </c>
      <c r="J4820" s="44">
        <v>-28</v>
      </c>
      <c r="K4820" s="39" t="s">
        <v>100</v>
      </c>
      <c r="L4820" s="39" t="s">
        <v>60</v>
      </c>
      <c r="M4820" s="39" t="str">
        <f>+VLOOKUP(C4820/1,Map!A:B,2,FALSE)</f>
        <v>Other Revenue - Application/Initiation Fee</v>
      </c>
      <c r="N4820" s="39" t="str">
        <f>+VLOOKUP(L4820/1,Map!E:G,3,FALSE)</f>
        <v>KY-CENTRAL</v>
      </c>
    </row>
    <row r="4821" spans="1:14" hidden="1">
      <c r="A4821" s="39" t="s">
        <v>95</v>
      </c>
      <c r="B4821" s="39" t="s">
        <v>96</v>
      </c>
      <c r="C4821" s="39" t="s">
        <v>76</v>
      </c>
      <c r="D4821" s="43">
        <v>43221</v>
      </c>
      <c r="E4821" s="39" t="s">
        <v>35</v>
      </c>
      <c r="F4821" s="39" t="s">
        <v>47</v>
      </c>
      <c r="G4821" s="39" t="s">
        <v>275</v>
      </c>
      <c r="H4821" s="39" t="s">
        <v>3482</v>
      </c>
      <c r="I4821" s="39" t="s">
        <v>99</v>
      </c>
      <c r="J4821" s="44">
        <v>-4256</v>
      </c>
      <c r="K4821" s="39" t="s">
        <v>100</v>
      </c>
      <c r="L4821" s="39" t="s">
        <v>60</v>
      </c>
      <c r="M4821" s="39" t="str">
        <f>+VLOOKUP(C4821/1,Map!A:B,2,FALSE)</f>
        <v>Other Revenue - Application/Initiation Fee</v>
      </c>
      <c r="N4821" s="39" t="str">
        <f>+VLOOKUP(L4821/1,Map!E:G,3,FALSE)</f>
        <v>KY-CENTRAL</v>
      </c>
    </row>
    <row r="4822" spans="1:14" hidden="1">
      <c r="A4822" s="39" t="s">
        <v>95</v>
      </c>
      <c r="B4822" s="39" t="s">
        <v>96</v>
      </c>
      <c r="C4822" s="39" t="s">
        <v>76</v>
      </c>
      <c r="D4822" s="43">
        <v>43221</v>
      </c>
      <c r="E4822" s="39" t="s">
        <v>35</v>
      </c>
      <c r="F4822" s="39" t="s">
        <v>47</v>
      </c>
      <c r="G4822" s="39" t="s">
        <v>275</v>
      </c>
      <c r="H4822" s="39" t="s">
        <v>3482</v>
      </c>
      <c r="I4822" s="39" t="s">
        <v>99</v>
      </c>
      <c r="J4822" s="44">
        <v>-84</v>
      </c>
      <c r="K4822" s="39" t="s">
        <v>100</v>
      </c>
      <c r="L4822" s="39" t="s">
        <v>64</v>
      </c>
      <c r="M4822" s="39" t="str">
        <f>+VLOOKUP(C4822/1,Map!A:B,2,FALSE)</f>
        <v>Other Revenue - Application/Initiation Fee</v>
      </c>
      <c r="N4822" s="39" t="str">
        <f>+VLOOKUP(L4822/1,Map!E:G,3,FALSE)</f>
        <v>KY-NORTH</v>
      </c>
    </row>
    <row r="4823" spans="1:14" hidden="1">
      <c r="A4823" s="39" t="s">
        <v>95</v>
      </c>
      <c r="B4823" s="39" t="s">
        <v>96</v>
      </c>
      <c r="C4823" s="39" t="s">
        <v>76</v>
      </c>
      <c r="D4823" s="43">
        <v>43221</v>
      </c>
      <c r="E4823" s="39" t="s">
        <v>35</v>
      </c>
      <c r="F4823" s="39" t="s">
        <v>47</v>
      </c>
      <c r="G4823" s="39" t="s">
        <v>275</v>
      </c>
      <c r="H4823" s="39" t="s">
        <v>3482</v>
      </c>
      <c r="I4823" s="39" t="s">
        <v>99</v>
      </c>
      <c r="J4823" s="44">
        <v>-84</v>
      </c>
      <c r="K4823" s="39" t="s">
        <v>100</v>
      </c>
      <c r="L4823" s="39" t="s">
        <v>58</v>
      </c>
      <c r="M4823" s="39" t="str">
        <f>+VLOOKUP(C4823/1,Map!A:B,2,FALSE)</f>
        <v>Other Revenue - Application/Initiation Fee</v>
      </c>
      <c r="N4823" s="39" t="str">
        <f>+VLOOKUP(L4823/1,Map!E:G,3,FALSE)</f>
        <v>KY-CORPORATE</v>
      </c>
    </row>
    <row r="4824" spans="1:14" hidden="1">
      <c r="A4824" s="39" t="s">
        <v>95</v>
      </c>
      <c r="B4824" s="39" t="s">
        <v>96</v>
      </c>
      <c r="C4824" s="39" t="s">
        <v>76</v>
      </c>
      <c r="D4824" s="43">
        <v>43221</v>
      </c>
      <c r="E4824" s="39" t="s">
        <v>35</v>
      </c>
      <c r="F4824" s="39" t="s">
        <v>47</v>
      </c>
      <c r="G4824" s="39" t="s">
        <v>275</v>
      </c>
      <c r="H4824" s="39" t="s">
        <v>3483</v>
      </c>
      <c r="I4824" s="39" t="s">
        <v>99</v>
      </c>
      <c r="J4824" s="44">
        <v>-140</v>
      </c>
      <c r="K4824" s="39" t="s">
        <v>100</v>
      </c>
      <c r="L4824" s="39" t="s">
        <v>64</v>
      </c>
      <c r="M4824" s="39" t="str">
        <f>+VLOOKUP(C4824/1,Map!A:B,2,FALSE)</f>
        <v>Other Revenue - Application/Initiation Fee</v>
      </c>
      <c r="N4824" s="39" t="str">
        <f>+VLOOKUP(L4824/1,Map!E:G,3,FALSE)</f>
        <v>KY-NORTH</v>
      </c>
    </row>
    <row r="4825" spans="1:14" hidden="1">
      <c r="A4825" s="39" t="s">
        <v>95</v>
      </c>
      <c r="B4825" s="39" t="s">
        <v>96</v>
      </c>
      <c r="C4825" s="39" t="s">
        <v>76</v>
      </c>
      <c r="D4825" s="43">
        <v>43221</v>
      </c>
      <c r="E4825" s="39" t="s">
        <v>35</v>
      </c>
      <c r="F4825" s="39" t="s">
        <v>47</v>
      </c>
      <c r="G4825" s="39" t="s">
        <v>275</v>
      </c>
      <c r="H4825" s="39" t="s">
        <v>3483</v>
      </c>
      <c r="I4825" s="39" t="s">
        <v>99</v>
      </c>
      <c r="J4825" s="44">
        <v>-56</v>
      </c>
      <c r="K4825" s="39" t="s">
        <v>100</v>
      </c>
      <c r="L4825" s="39" t="s">
        <v>58</v>
      </c>
      <c r="M4825" s="39" t="str">
        <f>+VLOOKUP(C4825/1,Map!A:B,2,FALSE)</f>
        <v>Other Revenue - Application/Initiation Fee</v>
      </c>
      <c r="N4825" s="39" t="str">
        <f>+VLOOKUP(L4825/1,Map!E:G,3,FALSE)</f>
        <v>KY-CORPORATE</v>
      </c>
    </row>
    <row r="4826" spans="1:14" hidden="1">
      <c r="A4826" s="39" t="s">
        <v>95</v>
      </c>
      <c r="B4826" s="39" t="s">
        <v>96</v>
      </c>
      <c r="C4826" s="39" t="s">
        <v>76</v>
      </c>
      <c r="D4826" s="43">
        <v>43221</v>
      </c>
      <c r="E4826" s="39" t="s">
        <v>35</v>
      </c>
      <c r="F4826" s="39" t="s">
        <v>47</v>
      </c>
      <c r="G4826" s="39" t="s">
        <v>275</v>
      </c>
      <c r="H4826" s="39" t="s">
        <v>3483</v>
      </c>
      <c r="I4826" s="39" t="s">
        <v>99</v>
      </c>
      <c r="J4826" s="44">
        <v>-84</v>
      </c>
      <c r="K4826" s="39" t="s">
        <v>100</v>
      </c>
      <c r="L4826" s="39" t="s">
        <v>60</v>
      </c>
      <c r="M4826" s="39" t="str">
        <f>+VLOOKUP(C4826/1,Map!A:B,2,FALSE)</f>
        <v>Other Revenue - Application/Initiation Fee</v>
      </c>
      <c r="N4826" s="39" t="str">
        <f>+VLOOKUP(L4826/1,Map!E:G,3,FALSE)</f>
        <v>KY-CENTRAL</v>
      </c>
    </row>
    <row r="4827" spans="1:14" hidden="1">
      <c r="A4827" s="39" t="s">
        <v>95</v>
      </c>
      <c r="B4827" s="39" t="s">
        <v>96</v>
      </c>
      <c r="C4827" s="39" t="s">
        <v>76</v>
      </c>
      <c r="D4827" s="43">
        <v>43221</v>
      </c>
      <c r="E4827" s="39" t="s">
        <v>35</v>
      </c>
      <c r="F4827" s="39" t="s">
        <v>47</v>
      </c>
      <c r="G4827" s="39" t="s">
        <v>275</v>
      </c>
      <c r="H4827" s="39" t="s">
        <v>3483</v>
      </c>
      <c r="I4827" s="39" t="s">
        <v>99</v>
      </c>
      <c r="J4827" s="44">
        <v>-3668</v>
      </c>
      <c r="K4827" s="39" t="s">
        <v>100</v>
      </c>
      <c r="L4827" s="39" t="s">
        <v>60</v>
      </c>
      <c r="M4827" s="39" t="str">
        <f>+VLOOKUP(C4827/1,Map!A:B,2,FALSE)</f>
        <v>Other Revenue - Application/Initiation Fee</v>
      </c>
      <c r="N4827" s="39" t="str">
        <f>+VLOOKUP(L4827/1,Map!E:G,3,FALSE)</f>
        <v>KY-CENTRAL</v>
      </c>
    </row>
    <row r="4828" spans="1:14" hidden="1">
      <c r="A4828" s="39" t="s">
        <v>95</v>
      </c>
      <c r="B4828" s="39" t="s">
        <v>96</v>
      </c>
      <c r="C4828" s="39" t="s">
        <v>76</v>
      </c>
      <c r="D4828" s="43">
        <v>43221</v>
      </c>
      <c r="E4828" s="39" t="s">
        <v>35</v>
      </c>
      <c r="F4828" s="39" t="s">
        <v>47</v>
      </c>
      <c r="G4828" s="39" t="s">
        <v>275</v>
      </c>
      <c r="H4828" s="39" t="s">
        <v>3483</v>
      </c>
      <c r="I4828" s="39" t="s">
        <v>99</v>
      </c>
      <c r="J4828" s="44">
        <v>-28</v>
      </c>
      <c r="K4828" s="39" t="s">
        <v>100</v>
      </c>
      <c r="L4828" s="39" t="s">
        <v>60</v>
      </c>
      <c r="M4828" s="39" t="str">
        <f>+VLOOKUP(C4828/1,Map!A:B,2,FALSE)</f>
        <v>Other Revenue - Application/Initiation Fee</v>
      </c>
      <c r="N4828" s="39" t="str">
        <f>+VLOOKUP(L4828/1,Map!E:G,3,FALSE)</f>
        <v>KY-CENTRAL</v>
      </c>
    </row>
    <row r="4829" spans="1:14" hidden="1">
      <c r="A4829" s="39" t="s">
        <v>95</v>
      </c>
      <c r="B4829" s="39" t="s">
        <v>96</v>
      </c>
      <c r="C4829" s="39" t="s">
        <v>76</v>
      </c>
      <c r="D4829" s="43">
        <v>43221</v>
      </c>
      <c r="E4829" s="39" t="s">
        <v>35</v>
      </c>
      <c r="F4829" s="39" t="s">
        <v>47</v>
      </c>
      <c r="G4829" s="39" t="s">
        <v>275</v>
      </c>
      <c r="H4829" s="39" t="s">
        <v>3483</v>
      </c>
      <c r="I4829" s="39" t="s">
        <v>99</v>
      </c>
      <c r="J4829" s="44">
        <v>-28</v>
      </c>
      <c r="K4829" s="39" t="s">
        <v>100</v>
      </c>
      <c r="L4829" s="39" t="s">
        <v>60</v>
      </c>
      <c r="M4829" s="39" t="str">
        <f>+VLOOKUP(C4829/1,Map!A:B,2,FALSE)</f>
        <v>Other Revenue - Application/Initiation Fee</v>
      </c>
      <c r="N4829" s="39" t="str">
        <f>+VLOOKUP(L4829/1,Map!E:G,3,FALSE)</f>
        <v>KY-CENTRAL</v>
      </c>
    </row>
    <row r="4830" spans="1:14" hidden="1">
      <c r="A4830" s="39" t="s">
        <v>95</v>
      </c>
      <c r="B4830" s="39" t="s">
        <v>96</v>
      </c>
      <c r="C4830" s="39" t="s">
        <v>76</v>
      </c>
      <c r="D4830" s="43">
        <v>43221</v>
      </c>
      <c r="E4830" s="39" t="s">
        <v>35</v>
      </c>
      <c r="F4830" s="39" t="s">
        <v>47</v>
      </c>
      <c r="G4830" s="39" t="s">
        <v>275</v>
      </c>
      <c r="H4830" s="39" t="s">
        <v>3483</v>
      </c>
      <c r="I4830" s="39" t="s">
        <v>99</v>
      </c>
      <c r="J4830" s="44">
        <v>-28</v>
      </c>
      <c r="K4830" s="39" t="s">
        <v>100</v>
      </c>
      <c r="L4830" s="39" t="s">
        <v>60</v>
      </c>
      <c r="M4830" s="39" t="str">
        <f>+VLOOKUP(C4830/1,Map!A:B,2,FALSE)</f>
        <v>Other Revenue - Application/Initiation Fee</v>
      </c>
      <c r="N4830" s="39" t="str">
        <f>+VLOOKUP(L4830/1,Map!E:G,3,FALSE)</f>
        <v>KY-CENTRAL</v>
      </c>
    </row>
    <row r="4831" spans="1:14" hidden="1">
      <c r="A4831" s="39" t="s">
        <v>95</v>
      </c>
      <c r="B4831" s="39" t="s">
        <v>96</v>
      </c>
      <c r="C4831" s="39" t="s">
        <v>76</v>
      </c>
      <c r="D4831" s="43">
        <v>43221</v>
      </c>
      <c r="E4831" s="39" t="s">
        <v>35</v>
      </c>
      <c r="F4831" s="39" t="s">
        <v>47</v>
      </c>
      <c r="G4831" s="39" t="s">
        <v>275</v>
      </c>
      <c r="H4831" s="39" t="s">
        <v>1496</v>
      </c>
      <c r="I4831" s="39" t="s">
        <v>244</v>
      </c>
      <c r="J4831" s="44">
        <v>28</v>
      </c>
      <c r="K4831" s="39" t="s">
        <v>100</v>
      </c>
      <c r="L4831" s="39" t="s">
        <v>60</v>
      </c>
      <c r="M4831" s="39" t="str">
        <f>+VLOOKUP(C4831/1,Map!A:B,2,FALSE)</f>
        <v>Other Revenue - Application/Initiation Fee</v>
      </c>
      <c r="N4831" s="39" t="str">
        <f>+VLOOKUP(L4831/1,Map!E:G,3,FALSE)</f>
        <v>KY-CENTRAL</v>
      </c>
    </row>
    <row r="4832" spans="1:14" hidden="1">
      <c r="A4832" s="39" t="s">
        <v>95</v>
      </c>
      <c r="B4832" s="39" t="s">
        <v>96</v>
      </c>
      <c r="C4832" s="39" t="s">
        <v>76</v>
      </c>
      <c r="D4832" s="43">
        <v>43222</v>
      </c>
      <c r="E4832" s="39" t="s">
        <v>35</v>
      </c>
      <c r="F4832" s="39" t="s">
        <v>47</v>
      </c>
      <c r="G4832" s="39" t="s">
        <v>275</v>
      </c>
      <c r="H4832" s="39" t="s">
        <v>3484</v>
      </c>
      <c r="I4832" s="39" t="s">
        <v>99</v>
      </c>
      <c r="J4832" s="44">
        <v>-168</v>
      </c>
      <c r="K4832" s="39" t="s">
        <v>100</v>
      </c>
      <c r="L4832" s="39" t="s">
        <v>60</v>
      </c>
      <c r="M4832" s="39" t="str">
        <f>+VLOOKUP(C4832/1,Map!A:B,2,FALSE)</f>
        <v>Other Revenue - Application/Initiation Fee</v>
      </c>
      <c r="N4832" s="39" t="str">
        <f>+VLOOKUP(L4832/1,Map!E:G,3,FALSE)</f>
        <v>KY-CENTRAL</v>
      </c>
    </row>
    <row r="4833" spans="1:14" hidden="1">
      <c r="A4833" s="39" t="s">
        <v>95</v>
      </c>
      <c r="B4833" s="39" t="s">
        <v>96</v>
      </c>
      <c r="C4833" s="39" t="s">
        <v>76</v>
      </c>
      <c r="D4833" s="43">
        <v>43222</v>
      </c>
      <c r="E4833" s="39" t="s">
        <v>35</v>
      </c>
      <c r="F4833" s="39" t="s">
        <v>47</v>
      </c>
      <c r="G4833" s="39" t="s">
        <v>275</v>
      </c>
      <c r="H4833" s="39" t="s">
        <v>3485</v>
      </c>
      <c r="I4833" s="39" t="s">
        <v>99</v>
      </c>
      <c r="J4833" s="44">
        <v>-28</v>
      </c>
      <c r="K4833" s="39" t="s">
        <v>100</v>
      </c>
      <c r="L4833" s="39" t="s">
        <v>64</v>
      </c>
      <c r="M4833" s="39" t="str">
        <f>+VLOOKUP(C4833/1,Map!A:B,2,FALSE)</f>
        <v>Other Revenue - Application/Initiation Fee</v>
      </c>
      <c r="N4833" s="39" t="str">
        <f>+VLOOKUP(L4833/1,Map!E:G,3,FALSE)</f>
        <v>KY-NORTH</v>
      </c>
    </row>
    <row r="4834" spans="1:14" hidden="1">
      <c r="A4834" s="39" t="s">
        <v>95</v>
      </c>
      <c r="B4834" s="39" t="s">
        <v>96</v>
      </c>
      <c r="C4834" s="39" t="s">
        <v>76</v>
      </c>
      <c r="D4834" s="43">
        <v>43222</v>
      </c>
      <c r="E4834" s="39" t="s">
        <v>35</v>
      </c>
      <c r="F4834" s="39" t="s">
        <v>47</v>
      </c>
      <c r="G4834" s="39" t="s">
        <v>275</v>
      </c>
      <c r="H4834" s="39" t="s">
        <v>3485</v>
      </c>
      <c r="I4834" s="39" t="s">
        <v>99</v>
      </c>
      <c r="J4834" s="44">
        <v>-84</v>
      </c>
      <c r="K4834" s="39" t="s">
        <v>100</v>
      </c>
      <c r="L4834" s="39" t="s">
        <v>58</v>
      </c>
      <c r="M4834" s="39" t="str">
        <f>+VLOOKUP(C4834/1,Map!A:B,2,FALSE)</f>
        <v>Other Revenue - Application/Initiation Fee</v>
      </c>
      <c r="N4834" s="39" t="str">
        <f>+VLOOKUP(L4834/1,Map!E:G,3,FALSE)</f>
        <v>KY-CORPORATE</v>
      </c>
    </row>
    <row r="4835" spans="1:14" hidden="1">
      <c r="A4835" s="39" t="s">
        <v>95</v>
      </c>
      <c r="B4835" s="39" t="s">
        <v>96</v>
      </c>
      <c r="C4835" s="39" t="s">
        <v>76</v>
      </c>
      <c r="D4835" s="43">
        <v>43222</v>
      </c>
      <c r="E4835" s="39" t="s">
        <v>35</v>
      </c>
      <c r="F4835" s="39" t="s">
        <v>47</v>
      </c>
      <c r="G4835" s="39" t="s">
        <v>275</v>
      </c>
      <c r="H4835" s="39" t="s">
        <v>3485</v>
      </c>
      <c r="I4835" s="39" t="s">
        <v>99</v>
      </c>
      <c r="J4835" s="44">
        <v>-3136</v>
      </c>
      <c r="K4835" s="39" t="s">
        <v>100</v>
      </c>
      <c r="L4835" s="39" t="s">
        <v>60</v>
      </c>
      <c r="M4835" s="39" t="str">
        <f>+VLOOKUP(C4835/1,Map!A:B,2,FALSE)</f>
        <v>Other Revenue - Application/Initiation Fee</v>
      </c>
      <c r="N4835" s="39" t="str">
        <f>+VLOOKUP(L4835/1,Map!E:G,3,FALSE)</f>
        <v>KY-CENTRAL</v>
      </c>
    </row>
    <row r="4836" spans="1:14" hidden="1">
      <c r="A4836" s="39" t="s">
        <v>95</v>
      </c>
      <c r="B4836" s="39" t="s">
        <v>96</v>
      </c>
      <c r="C4836" s="39" t="s">
        <v>76</v>
      </c>
      <c r="D4836" s="43">
        <v>43222</v>
      </c>
      <c r="E4836" s="39" t="s">
        <v>35</v>
      </c>
      <c r="F4836" s="39" t="s">
        <v>47</v>
      </c>
      <c r="G4836" s="39" t="s">
        <v>275</v>
      </c>
      <c r="H4836" s="39" t="s">
        <v>3485</v>
      </c>
      <c r="I4836" s="39" t="s">
        <v>99</v>
      </c>
      <c r="J4836" s="44">
        <v>-28</v>
      </c>
      <c r="K4836" s="39" t="s">
        <v>100</v>
      </c>
      <c r="L4836" s="39" t="s">
        <v>60</v>
      </c>
      <c r="M4836" s="39" t="str">
        <f>+VLOOKUP(C4836/1,Map!A:B,2,FALSE)</f>
        <v>Other Revenue - Application/Initiation Fee</v>
      </c>
      <c r="N4836" s="39" t="str">
        <f>+VLOOKUP(L4836/1,Map!E:G,3,FALSE)</f>
        <v>KY-CENTRAL</v>
      </c>
    </row>
    <row r="4837" spans="1:14" hidden="1">
      <c r="A4837" s="39" t="s">
        <v>95</v>
      </c>
      <c r="B4837" s="39" t="s">
        <v>96</v>
      </c>
      <c r="C4837" s="39" t="s">
        <v>76</v>
      </c>
      <c r="D4837" s="43">
        <v>43222</v>
      </c>
      <c r="E4837" s="39" t="s">
        <v>35</v>
      </c>
      <c r="F4837" s="39" t="s">
        <v>47</v>
      </c>
      <c r="G4837" s="39" t="s">
        <v>275</v>
      </c>
      <c r="H4837" s="39" t="s">
        <v>1505</v>
      </c>
      <c r="I4837" s="39" t="s">
        <v>244</v>
      </c>
      <c r="J4837" s="44">
        <v>28</v>
      </c>
      <c r="K4837" s="39" t="s">
        <v>100</v>
      </c>
      <c r="L4837" s="39" t="s">
        <v>60</v>
      </c>
      <c r="M4837" s="39" t="str">
        <f>+VLOOKUP(C4837/1,Map!A:B,2,FALSE)</f>
        <v>Other Revenue - Application/Initiation Fee</v>
      </c>
      <c r="N4837" s="39" t="str">
        <f>+VLOOKUP(L4837/1,Map!E:G,3,FALSE)</f>
        <v>KY-CENTRAL</v>
      </c>
    </row>
    <row r="4838" spans="1:14" hidden="1">
      <c r="A4838" s="39" t="s">
        <v>95</v>
      </c>
      <c r="B4838" s="39" t="s">
        <v>96</v>
      </c>
      <c r="C4838" s="39" t="s">
        <v>76</v>
      </c>
      <c r="D4838" s="43">
        <v>43222</v>
      </c>
      <c r="E4838" s="39" t="s">
        <v>35</v>
      </c>
      <c r="F4838" s="39" t="s">
        <v>47</v>
      </c>
      <c r="G4838" s="39" t="s">
        <v>275</v>
      </c>
      <c r="H4838" s="39" t="s">
        <v>1505</v>
      </c>
      <c r="I4838" s="39" t="s">
        <v>244</v>
      </c>
      <c r="J4838" s="44">
        <v>28</v>
      </c>
      <c r="K4838" s="39" t="s">
        <v>100</v>
      </c>
      <c r="L4838" s="39" t="s">
        <v>60</v>
      </c>
      <c r="M4838" s="39" t="str">
        <f>+VLOOKUP(C4838/1,Map!A:B,2,FALSE)</f>
        <v>Other Revenue - Application/Initiation Fee</v>
      </c>
      <c r="N4838" s="39" t="str">
        <f>+VLOOKUP(L4838/1,Map!E:G,3,FALSE)</f>
        <v>KY-CENTRAL</v>
      </c>
    </row>
    <row r="4839" spans="1:14" hidden="1">
      <c r="A4839" s="39" t="s">
        <v>95</v>
      </c>
      <c r="B4839" s="39" t="s">
        <v>96</v>
      </c>
      <c r="C4839" s="39" t="s">
        <v>76</v>
      </c>
      <c r="D4839" s="43">
        <v>43222</v>
      </c>
      <c r="E4839" s="39" t="s">
        <v>35</v>
      </c>
      <c r="F4839" s="39" t="s">
        <v>47</v>
      </c>
      <c r="G4839" s="39" t="s">
        <v>275</v>
      </c>
      <c r="H4839" s="39" t="s">
        <v>3486</v>
      </c>
      <c r="I4839" s="39" t="s">
        <v>99</v>
      </c>
      <c r="J4839" s="44">
        <v>-28</v>
      </c>
      <c r="K4839" s="39" t="s">
        <v>100</v>
      </c>
      <c r="L4839" s="39" t="s">
        <v>60</v>
      </c>
      <c r="M4839" s="39" t="str">
        <f>+VLOOKUP(C4839/1,Map!A:B,2,FALSE)</f>
        <v>Other Revenue - Application/Initiation Fee</v>
      </c>
      <c r="N4839" s="39" t="str">
        <f>+VLOOKUP(L4839/1,Map!E:G,3,FALSE)</f>
        <v>KY-CENTRAL</v>
      </c>
    </row>
    <row r="4840" spans="1:14" hidden="1">
      <c r="A4840" s="39" t="s">
        <v>95</v>
      </c>
      <c r="B4840" s="39" t="s">
        <v>96</v>
      </c>
      <c r="C4840" s="39" t="s">
        <v>76</v>
      </c>
      <c r="D4840" s="43">
        <v>43223</v>
      </c>
      <c r="E4840" s="39" t="s">
        <v>35</v>
      </c>
      <c r="F4840" s="39" t="s">
        <v>47</v>
      </c>
      <c r="G4840" s="39" t="s">
        <v>275</v>
      </c>
      <c r="H4840" s="39" t="s">
        <v>3487</v>
      </c>
      <c r="I4840" s="39" t="s">
        <v>99</v>
      </c>
      <c r="J4840" s="44">
        <v>-28</v>
      </c>
      <c r="K4840" s="39" t="s">
        <v>100</v>
      </c>
      <c r="L4840" s="39" t="s">
        <v>58</v>
      </c>
      <c r="M4840" s="39" t="str">
        <f>+VLOOKUP(C4840/1,Map!A:B,2,FALSE)</f>
        <v>Other Revenue - Application/Initiation Fee</v>
      </c>
      <c r="N4840" s="39" t="str">
        <f>+VLOOKUP(L4840/1,Map!E:G,3,FALSE)</f>
        <v>KY-CORPORATE</v>
      </c>
    </row>
    <row r="4841" spans="1:14" hidden="1">
      <c r="A4841" s="39" t="s">
        <v>95</v>
      </c>
      <c r="B4841" s="39" t="s">
        <v>96</v>
      </c>
      <c r="C4841" s="39" t="s">
        <v>76</v>
      </c>
      <c r="D4841" s="43">
        <v>43223</v>
      </c>
      <c r="E4841" s="39" t="s">
        <v>35</v>
      </c>
      <c r="F4841" s="39" t="s">
        <v>47</v>
      </c>
      <c r="G4841" s="39" t="s">
        <v>275</v>
      </c>
      <c r="H4841" s="39" t="s">
        <v>3487</v>
      </c>
      <c r="I4841" s="39" t="s">
        <v>99</v>
      </c>
      <c r="J4841" s="44">
        <v>-28</v>
      </c>
      <c r="K4841" s="39" t="s">
        <v>100</v>
      </c>
      <c r="L4841" s="39" t="s">
        <v>60</v>
      </c>
      <c r="M4841" s="39" t="str">
        <f>+VLOOKUP(C4841/1,Map!A:B,2,FALSE)</f>
        <v>Other Revenue - Application/Initiation Fee</v>
      </c>
      <c r="N4841" s="39" t="str">
        <f>+VLOOKUP(L4841/1,Map!E:G,3,FALSE)</f>
        <v>KY-CENTRAL</v>
      </c>
    </row>
    <row r="4842" spans="1:14" hidden="1">
      <c r="A4842" s="39" t="s">
        <v>95</v>
      </c>
      <c r="B4842" s="39" t="s">
        <v>96</v>
      </c>
      <c r="C4842" s="39" t="s">
        <v>76</v>
      </c>
      <c r="D4842" s="43">
        <v>43223</v>
      </c>
      <c r="E4842" s="39" t="s">
        <v>35</v>
      </c>
      <c r="F4842" s="39" t="s">
        <v>47</v>
      </c>
      <c r="G4842" s="39" t="s">
        <v>275</v>
      </c>
      <c r="H4842" s="39" t="s">
        <v>3487</v>
      </c>
      <c r="I4842" s="39" t="s">
        <v>99</v>
      </c>
      <c r="J4842" s="44">
        <v>-84</v>
      </c>
      <c r="K4842" s="39" t="s">
        <v>100</v>
      </c>
      <c r="L4842" s="39" t="s">
        <v>60</v>
      </c>
      <c r="M4842" s="39" t="str">
        <f>+VLOOKUP(C4842/1,Map!A:B,2,FALSE)</f>
        <v>Other Revenue - Application/Initiation Fee</v>
      </c>
      <c r="N4842" s="39" t="str">
        <f>+VLOOKUP(L4842/1,Map!E:G,3,FALSE)</f>
        <v>KY-CENTRAL</v>
      </c>
    </row>
    <row r="4843" spans="1:14" hidden="1">
      <c r="A4843" s="39" t="s">
        <v>95</v>
      </c>
      <c r="B4843" s="39" t="s">
        <v>96</v>
      </c>
      <c r="C4843" s="39" t="s">
        <v>76</v>
      </c>
      <c r="D4843" s="43">
        <v>43223</v>
      </c>
      <c r="E4843" s="39" t="s">
        <v>35</v>
      </c>
      <c r="F4843" s="39" t="s">
        <v>47</v>
      </c>
      <c r="G4843" s="39" t="s">
        <v>275</v>
      </c>
      <c r="H4843" s="39" t="s">
        <v>3487</v>
      </c>
      <c r="I4843" s="39" t="s">
        <v>99</v>
      </c>
      <c r="J4843" s="44">
        <v>-2548</v>
      </c>
      <c r="K4843" s="39" t="s">
        <v>100</v>
      </c>
      <c r="L4843" s="39" t="s">
        <v>60</v>
      </c>
      <c r="M4843" s="39" t="str">
        <f>+VLOOKUP(C4843/1,Map!A:B,2,FALSE)</f>
        <v>Other Revenue - Application/Initiation Fee</v>
      </c>
      <c r="N4843" s="39" t="str">
        <f>+VLOOKUP(L4843/1,Map!E:G,3,FALSE)</f>
        <v>KY-CENTRAL</v>
      </c>
    </row>
    <row r="4844" spans="1:14" hidden="1">
      <c r="A4844" s="39" t="s">
        <v>95</v>
      </c>
      <c r="B4844" s="39" t="s">
        <v>96</v>
      </c>
      <c r="C4844" s="39" t="s">
        <v>76</v>
      </c>
      <c r="D4844" s="43">
        <v>43223</v>
      </c>
      <c r="E4844" s="39" t="s">
        <v>35</v>
      </c>
      <c r="F4844" s="39" t="s">
        <v>47</v>
      </c>
      <c r="G4844" s="39" t="s">
        <v>275</v>
      </c>
      <c r="H4844" s="39" t="s">
        <v>1508</v>
      </c>
      <c r="I4844" s="39" t="s">
        <v>244</v>
      </c>
      <c r="J4844" s="44">
        <v>28</v>
      </c>
      <c r="K4844" s="39" t="s">
        <v>100</v>
      </c>
      <c r="L4844" s="39" t="s">
        <v>60</v>
      </c>
      <c r="M4844" s="39" t="str">
        <f>+VLOOKUP(C4844/1,Map!A:B,2,FALSE)</f>
        <v>Other Revenue - Application/Initiation Fee</v>
      </c>
      <c r="N4844" s="39" t="str">
        <f>+VLOOKUP(L4844/1,Map!E:G,3,FALSE)</f>
        <v>KY-CENTRAL</v>
      </c>
    </row>
    <row r="4845" spans="1:14" hidden="1">
      <c r="A4845" s="39" t="s">
        <v>95</v>
      </c>
      <c r="B4845" s="39" t="s">
        <v>96</v>
      </c>
      <c r="C4845" s="39" t="s">
        <v>76</v>
      </c>
      <c r="D4845" s="43">
        <v>43224</v>
      </c>
      <c r="E4845" s="39" t="s">
        <v>35</v>
      </c>
      <c r="F4845" s="39" t="s">
        <v>47</v>
      </c>
      <c r="G4845" s="39" t="s">
        <v>275</v>
      </c>
      <c r="H4845" s="39" t="s">
        <v>3488</v>
      </c>
      <c r="I4845" s="39" t="s">
        <v>99</v>
      </c>
      <c r="J4845" s="44">
        <v>-28</v>
      </c>
      <c r="K4845" s="39" t="s">
        <v>100</v>
      </c>
      <c r="L4845" s="39" t="s">
        <v>60</v>
      </c>
      <c r="M4845" s="39" t="str">
        <f>+VLOOKUP(C4845/1,Map!A:B,2,FALSE)</f>
        <v>Other Revenue - Application/Initiation Fee</v>
      </c>
      <c r="N4845" s="39" t="str">
        <f>+VLOOKUP(L4845/1,Map!E:G,3,FALSE)</f>
        <v>KY-CENTRAL</v>
      </c>
    </row>
    <row r="4846" spans="1:14" hidden="1">
      <c r="A4846" s="39" t="s">
        <v>95</v>
      </c>
      <c r="B4846" s="39" t="s">
        <v>96</v>
      </c>
      <c r="C4846" s="39" t="s">
        <v>76</v>
      </c>
      <c r="D4846" s="43">
        <v>43224</v>
      </c>
      <c r="E4846" s="39" t="s">
        <v>35</v>
      </c>
      <c r="F4846" s="39" t="s">
        <v>47</v>
      </c>
      <c r="G4846" s="39" t="s">
        <v>275</v>
      </c>
      <c r="H4846" s="39" t="s">
        <v>3488</v>
      </c>
      <c r="I4846" s="39" t="s">
        <v>99</v>
      </c>
      <c r="J4846" s="44">
        <v>-28</v>
      </c>
      <c r="K4846" s="39" t="s">
        <v>100</v>
      </c>
      <c r="L4846" s="39" t="s">
        <v>60</v>
      </c>
      <c r="M4846" s="39" t="str">
        <f>+VLOOKUP(C4846/1,Map!A:B,2,FALSE)</f>
        <v>Other Revenue - Application/Initiation Fee</v>
      </c>
      <c r="N4846" s="39" t="str">
        <f>+VLOOKUP(L4846/1,Map!E:G,3,FALSE)</f>
        <v>KY-CENTRAL</v>
      </c>
    </row>
    <row r="4847" spans="1:14" hidden="1">
      <c r="A4847" s="39" t="s">
        <v>95</v>
      </c>
      <c r="B4847" s="39" t="s">
        <v>96</v>
      </c>
      <c r="C4847" s="39" t="s">
        <v>76</v>
      </c>
      <c r="D4847" s="43">
        <v>43224</v>
      </c>
      <c r="E4847" s="39" t="s">
        <v>35</v>
      </c>
      <c r="F4847" s="39" t="s">
        <v>47</v>
      </c>
      <c r="G4847" s="39" t="s">
        <v>275</v>
      </c>
      <c r="H4847" s="39" t="s">
        <v>3488</v>
      </c>
      <c r="I4847" s="39" t="s">
        <v>99</v>
      </c>
      <c r="J4847" s="44">
        <v>-4620</v>
      </c>
      <c r="K4847" s="39" t="s">
        <v>100</v>
      </c>
      <c r="L4847" s="39" t="s">
        <v>60</v>
      </c>
      <c r="M4847" s="39" t="str">
        <f>+VLOOKUP(C4847/1,Map!A:B,2,FALSE)</f>
        <v>Other Revenue - Application/Initiation Fee</v>
      </c>
      <c r="N4847" s="39" t="str">
        <f>+VLOOKUP(L4847/1,Map!E:G,3,FALSE)</f>
        <v>KY-CENTRAL</v>
      </c>
    </row>
    <row r="4848" spans="1:14" hidden="1">
      <c r="A4848" s="39" t="s">
        <v>95</v>
      </c>
      <c r="B4848" s="39" t="s">
        <v>96</v>
      </c>
      <c r="C4848" s="39" t="s">
        <v>76</v>
      </c>
      <c r="D4848" s="43">
        <v>43224</v>
      </c>
      <c r="E4848" s="39" t="s">
        <v>35</v>
      </c>
      <c r="F4848" s="39" t="s">
        <v>47</v>
      </c>
      <c r="G4848" s="39" t="s">
        <v>275</v>
      </c>
      <c r="H4848" s="39" t="s">
        <v>3488</v>
      </c>
      <c r="I4848" s="39" t="s">
        <v>99</v>
      </c>
      <c r="J4848" s="44">
        <v>-56</v>
      </c>
      <c r="K4848" s="39" t="s">
        <v>100</v>
      </c>
      <c r="L4848" s="39" t="s">
        <v>58</v>
      </c>
      <c r="M4848" s="39" t="str">
        <f>+VLOOKUP(C4848/1,Map!A:B,2,FALSE)</f>
        <v>Other Revenue - Application/Initiation Fee</v>
      </c>
      <c r="N4848" s="39" t="str">
        <f>+VLOOKUP(L4848/1,Map!E:G,3,FALSE)</f>
        <v>KY-CORPORATE</v>
      </c>
    </row>
    <row r="4849" spans="1:14" hidden="1">
      <c r="A4849" s="39" t="s">
        <v>95</v>
      </c>
      <c r="B4849" s="39" t="s">
        <v>96</v>
      </c>
      <c r="C4849" s="39" t="s">
        <v>76</v>
      </c>
      <c r="D4849" s="43">
        <v>43224</v>
      </c>
      <c r="E4849" s="39" t="s">
        <v>35</v>
      </c>
      <c r="F4849" s="39" t="s">
        <v>47</v>
      </c>
      <c r="G4849" s="39" t="s">
        <v>275</v>
      </c>
      <c r="H4849" s="39" t="s">
        <v>3488</v>
      </c>
      <c r="I4849" s="39" t="s">
        <v>99</v>
      </c>
      <c r="J4849" s="44">
        <v>-84</v>
      </c>
      <c r="K4849" s="39" t="s">
        <v>100</v>
      </c>
      <c r="L4849" s="39" t="s">
        <v>64</v>
      </c>
      <c r="M4849" s="39" t="str">
        <f>+VLOOKUP(C4849/1,Map!A:B,2,FALSE)</f>
        <v>Other Revenue - Application/Initiation Fee</v>
      </c>
      <c r="N4849" s="39" t="str">
        <f>+VLOOKUP(L4849/1,Map!E:G,3,FALSE)</f>
        <v>KY-NORTH</v>
      </c>
    </row>
    <row r="4850" spans="1:14" hidden="1">
      <c r="A4850" s="39" t="s">
        <v>95</v>
      </c>
      <c r="B4850" s="39" t="s">
        <v>96</v>
      </c>
      <c r="C4850" s="39" t="s">
        <v>76</v>
      </c>
      <c r="D4850" s="43">
        <v>43224</v>
      </c>
      <c r="E4850" s="39" t="s">
        <v>35</v>
      </c>
      <c r="F4850" s="39" t="s">
        <v>47</v>
      </c>
      <c r="G4850" s="39" t="s">
        <v>275</v>
      </c>
      <c r="H4850" s="39" t="s">
        <v>1518</v>
      </c>
      <c r="I4850" s="39" t="s">
        <v>244</v>
      </c>
      <c r="J4850" s="44">
        <v>28</v>
      </c>
      <c r="K4850" s="39" t="s">
        <v>100</v>
      </c>
      <c r="L4850" s="39" t="s">
        <v>60</v>
      </c>
      <c r="M4850" s="39" t="str">
        <f>+VLOOKUP(C4850/1,Map!A:B,2,FALSE)</f>
        <v>Other Revenue - Application/Initiation Fee</v>
      </c>
      <c r="N4850" s="39" t="str">
        <f>+VLOOKUP(L4850/1,Map!E:G,3,FALSE)</f>
        <v>KY-CENTRAL</v>
      </c>
    </row>
    <row r="4851" spans="1:14" hidden="1">
      <c r="A4851" s="39" t="s">
        <v>95</v>
      </c>
      <c r="B4851" s="39" t="s">
        <v>96</v>
      </c>
      <c r="C4851" s="39" t="s">
        <v>76</v>
      </c>
      <c r="D4851" s="43">
        <v>43224</v>
      </c>
      <c r="E4851" s="39" t="s">
        <v>35</v>
      </c>
      <c r="F4851" s="39" t="s">
        <v>47</v>
      </c>
      <c r="G4851" s="39" t="s">
        <v>275</v>
      </c>
      <c r="H4851" s="39" t="s">
        <v>1518</v>
      </c>
      <c r="I4851" s="39" t="s">
        <v>244</v>
      </c>
      <c r="J4851" s="44">
        <v>28</v>
      </c>
      <c r="K4851" s="39" t="s">
        <v>100</v>
      </c>
      <c r="L4851" s="39" t="s">
        <v>60</v>
      </c>
      <c r="M4851" s="39" t="str">
        <f>+VLOOKUP(C4851/1,Map!A:B,2,FALSE)</f>
        <v>Other Revenue - Application/Initiation Fee</v>
      </c>
      <c r="N4851" s="39" t="str">
        <f>+VLOOKUP(L4851/1,Map!E:G,3,FALSE)</f>
        <v>KY-CENTRAL</v>
      </c>
    </row>
    <row r="4852" spans="1:14" hidden="1">
      <c r="A4852" s="39" t="s">
        <v>95</v>
      </c>
      <c r="B4852" s="39" t="s">
        <v>96</v>
      </c>
      <c r="C4852" s="39" t="s">
        <v>76</v>
      </c>
      <c r="D4852" s="43">
        <v>43225</v>
      </c>
      <c r="E4852" s="39" t="s">
        <v>35</v>
      </c>
      <c r="F4852" s="39" t="s">
        <v>47</v>
      </c>
      <c r="G4852" s="39" t="s">
        <v>275</v>
      </c>
      <c r="H4852" s="39" t="s">
        <v>3489</v>
      </c>
      <c r="I4852" s="39" t="s">
        <v>99</v>
      </c>
      <c r="J4852" s="44">
        <v>-196</v>
      </c>
      <c r="K4852" s="39" t="s">
        <v>100</v>
      </c>
      <c r="L4852" s="39" t="s">
        <v>60</v>
      </c>
      <c r="M4852" s="39" t="str">
        <f>+VLOOKUP(C4852/1,Map!A:B,2,FALSE)</f>
        <v>Other Revenue - Application/Initiation Fee</v>
      </c>
      <c r="N4852" s="39" t="str">
        <f>+VLOOKUP(L4852/1,Map!E:G,3,FALSE)</f>
        <v>KY-CENTRAL</v>
      </c>
    </row>
    <row r="4853" spans="1:14" hidden="1">
      <c r="A4853" s="39" t="s">
        <v>95</v>
      </c>
      <c r="B4853" s="39" t="s">
        <v>96</v>
      </c>
      <c r="C4853" s="39" t="s">
        <v>76</v>
      </c>
      <c r="D4853" s="43">
        <v>43225</v>
      </c>
      <c r="E4853" s="39" t="s">
        <v>35</v>
      </c>
      <c r="F4853" s="39" t="s">
        <v>47</v>
      </c>
      <c r="G4853" s="39" t="s">
        <v>275</v>
      </c>
      <c r="H4853" s="39" t="s">
        <v>3489</v>
      </c>
      <c r="I4853" s="39" t="s">
        <v>99</v>
      </c>
      <c r="J4853" s="44">
        <v>-28</v>
      </c>
      <c r="K4853" s="39" t="s">
        <v>100</v>
      </c>
      <c r="L4853" s="39" t="s">
        <v>58</v>
      </c>
      <c r="M4853" s="39" t="str">
        <f>+VLOOKUP(C4853/1,Map!A:B,2,FALSE)</f>
        <v>Other Revenue - Application/Initiation Fee</v>
      </c>
      <c r="N4853" s="39" t="str">
        <f>+VLOOKUP(L4853/1,Map!E:G,3,FALSE)</f>
        <v>KY-CORPORATE</v>
      </c>
    </row>
    <row r="4854" spans="1:14" hidden="1">
      <c r="A4854" s="39" t="s">
        <v>95</v>
      </c>
      <c r="B4854" s="39" t="s">
        <v>96</v>
      </c>
      <c r="C4854" s="39" t="s">
        <v>76</v>
      </c>
      <c r="D4854" s="43">
        <v>43226</v>
      </c>
      <c r="E4854" s="39" t="s">
        <v>35</v>
      </c>
      <c r="F4854" s="39" t="s">
        <v>47</v>
      </c>
      <c r="G4854" s="39" t="s">
        <v>275</v>
      </c>
      <c r="H4854" s="39" t="s">
        <v>3490</v>
      </c>
      <c r="I4854" s="39" t="s">
        <v>99</v>
      </c>
      <c r="J4854" s="44">
        <v>-28</v>
      </c>
      <c r="K4854" s="39" t="s">
        <v>100</v>
      </c>
      <c r="L4854" s="39" t="s">
        <v>60</v>
      </c>
      <c r="M4854" s="39" t="str">
        <f>+VLOOKUP(C4854/1,Map!A:B,2,FALSE)</f>
        <v>Other Revenue - Application/Initiation Fee</v>
      </c>
      <c r="N4854" s="39" t="str">
        <f>+VLOOKUP(L4854/1,Map!E:G,3,FALSE)</f>
        <v>KY-CENTRAL</v>
      </c>
    </row>
    <row r="4855" spans="1:14" hidden="1">
      <c r="A4855" s="39" t="s">
        <v>95</v>
      </c>
      <c r="B4855" s="39" t="s">
        <v>96</v>
      </c>
      <c r="C4855" s="39" t="s">
        <v>76</v>
      </c>
      <c r="D4855" s="43">
        <v>43227</v>
      </c>
      <c r="E4855" s="39" t="s">
        <v>35</v>
      </c>
      <c r="F4855" s="39" t="s">
        <v>47</v>
      </c>
      <c r="G4855" s="39" t="s">
        <v>275</v>
      </c>
      <c r="H4855" s="39" t="s">
        <v>1524</v>
      </c>
      <c r="I4855" s="39" t="s">
        <v>244</v>
      </c>
      <c r="J4855" s="44">
        <v>28</v>
      </c>
      <c r="K4855" s="39" t="s">
        <v>100</v>
      </c>
      <c r="L4855" s="39" t="s">
        <v>60</v>
      </c>
      <c r="M4855" s="39" t="str">
        <f>+VLOOKUP(C4855/1,Map!A:B,2,FALSE)</f>
        <v>Other Revenue - Application/Initiation Fee</v>
      </c>
      <c r="N4855" s="39" t="str">
        <f>+VLOOKUP(L4855/1,Map!E:G,3,FALSE)</f>
        <v>KY-CENTRAL</v>
      </c>
    </row>
    <row r="4856" spans="1:14" hidden="1">
      <c r="A4856" s="39" t="s">
        <v>95</v>
      </c>
      <c r="B4856" s="39" t="s">
        <v>96</v>
      </c>
      <c r="C4856" s="39" t="s">
        <v>76</v>
      </c>
      <c r="D4856" s="43">
        <v>43227</v>
      </c>
      <c r="E4856" s="39" t="s">
        <v>35</v>
      </c>
      <c r="F4856" s="39" t="s">
        <v>47</v>
      </c>
      <c r="G4856" s="39" t="s">
        <v>275</v>
      </c>
      <c r="H4856" s="39" t="s">
        <v>1524</v>
      </c>
      <c r="I4856" s="39" t="s">
        <v>244</v>
      </c>
      <c r="J4856" s="44">
        <v>28</v>
      </c>
      <c r="K4856" s="39" t="s">
        <v>100</v>
      </c>
      <c r="L4856" s="39" t="s">
        <v>64</v>
      </c>
      <c r="M4856" s="39" t="str">
        <f>+VLOOKUP(C4856/1,Map!A:B,2,FALSE)</f>
        <v>Other Revenue - Application/Initiation Fee</v>
      </c>
      <c r="N4856" s="39" t="str">
        <f>+VLOOKUP(L4856/1,Map!E:G,3,FALSE)</f>
        <v>KY-NORTH</v>
      </c>
    </row>
    <row r="4857" spans="1:14" hidden="1">
      <c r="A4857" s="39" t="s">
        <v>95</v>
      </c>
      <c r="B4857" s="39" t="s">
        <v>96</v>
      </c>
      <c r="C4857" s="39" t="s">
        <v>76</v>
      </c>
      <c r="D4857" s="43">
        <v>43227</v>
      </c>
      <c r="E4857" s="39" t="s">
        <v>35</v>
      </c>
      <c r="F4857" s="39" t="s">
        <v>47</v>
      </c>
      <c r="G4857" s="39" t="s">
        <v>275</v>
      </c>
      <c r="H4857" s="39" t="s">
        <v>1524</v>
      </c>
      <c r="I4857" s="39" t="s">
        <v>244</v>
      </c>
      <c r="J4857" s="44">
        <v>56</v>
      </c>
      <c r="K4857" s="39" t="s">
        <v>100</v>
      </c>
      <c r="L4857" s="39" t="s">
        <v>60</v>
      </c>
      <c r="M4857" s="39" t="str">
        <f>+VLOOKUP(C4857/1,Map!A:B,2,FALSE)</f>
        <v>Other Revenue - Application/Initiation Fee</v>
      </c>
      <c r="N4857" s="39" t="str">
        <f>+VLOOKUP(L4857/1,Map!E:G,3,FALSE)</f>
        <v>KY-CENTRAL</v>
      </c>
    </row>
    <row r="4858" spans="1:14" hidden="1">
      <c r="A4858" s="39" t="s">
        <v>95</v>
      </c>
      <c r="B4858" s="39" t="s">
        <v>96</v>
      </c>
      <c r="C4858" s="39" t="s">
        <v>76</v>
      </c>
      <c r="D4858" s="43">
        <v>43227</v>
      </c>
      <c r="E4858" s="39" t="s">
        <v>35</v>
      </c>
      <c r="F4858" s="39" t="s">
        <v>47</v>
      </c>
      <c r="G4858" s="39" t="s">
        <v>275</v>
      </c>
      <c r="H4858" s="39" t="s">
        <v>1524</v>
      </c>
      <c r="I4858" s="39" t="s">
        <v>244</v>
      </c>
      <c r="J4858" s="44">
        <v>28</v>
      </c>
      <c r="K4858" s="39" t="s">
        <v>100</v>
      </c>
      <c r="L4858" s="39" t="s">
        <v>64</v>
      </c>
      <c r="M4858" s="39" t="str">
        <f>+VLOOKUP(C4858/1,Map!A:B,2,FALSE)</f>
        <v>Other Revenue - Application/Initiation Fee</v>
      </c>
      <c r="N4858" s="39" t="str">
        <f>+VLOOKUP(L4858/1,Map!E:G,3,FALSE)</f>
        <v>KY-NORTH</v>
      </c>
    </row>
    <row r="4859" spans="1:14" hidden="1">
      <c r="A4859" s="39" t="s">
        <v>95</v>
      </c>
      <c r="B4859" s="39" t="s">
        <v>96</v>
      </c>
      <c r="C4859" s="39" t="s">
        <v>76</v>
      </c>
      <c r="D4859" s="43">
        <v>43227</v>
      </c>
      <c r="E4859" s="39" t="s">
        <v>35</v>
      </c>
      <c r="F4859" s="39" t="s">
        <v>47</v>
      </c>
      <c r="G4859" s="39" t="s">
        <v>275</v>
      </c>
      <c r="H4859" s="39" t="s">
        <v>1524</v>
      </c>
      <c r="I4859" s="39" t="s">
        <v>244</v>
      </c>
      <c r="J4859" s="44">
        <v>28</v>
      </c>
      <c r="K4859" s="39" t="s">
        <v>100</v>
      </c>
      <c r="L4859" s="39" t="s">
        <v>60</v>
      </c>
      <c r="M4859" s="39" t="str">
        <f>+VLOOKUP(C4859/1,Map!A:B,2,FALSE)</f>
        <v>Other Revenue - Application/Initiation Fee</v>
      </c>
      <c r="N4859" s="39" t="str">
        <f>+VLOOKUP(L4859/1,Map!E:G,3,FALSE)</f>
        <v>KY-CENTRAL</v>
      </c>
    </row>
    <row r="4860" spans="1:14" hidden="1">
      <c r="A4860" s="39" t="s">
        <v>95</v>
      </c>
      <c r="B4860" s="39" t="s">
        <v>96</v>
      </c>
      <c r="C4860" s="39" t="s">
        <v>76</v>
      </c>
      <c r="D4860" s="43">
        <v>43228</v>
      </c>
      <c r="E4860" s="39" t="s">
        <v>35</v>
      </c>
      <c r="F4860" s="39" t="s">
        <v>47</v>
      </c>
      <c r="G4860" s="39" t="s">
        <v>275</v>
      </c>
      <c r="H4860" s="39" t="s">
        <v>3491</v>
      </c>
      <c r="I4860" s="39" t="s">
        <v>99</v>
      </c>
      <c r="J4860" s="44">
        <v>-112</v>
      </c>
      <c r="K4860" s="39" t="s">
        <v>100</v>
      </c>
      <c r="L4860" s="39" t="s">
        <v>58</v>
      </c>
      <c r="M4860" s="39" t="str">
        <f>+VLOOKUP(C4860/1,Map!A:B,2,FALSE)</f>
        <v>Other Revenue - Application/Initiation Fee</v>
      </c>
      <c r="N4860" s="39" t="str">
        <f>+VLOOKUP(L4860/1,Map!E:G,3,FALSE)</f>
        <v>KY-CORPORATE</v>
      </c>
    </row>
    <row r="4861" spans="1:14" hidden="1">
      <c r="A4861" s="39" t="s">
        <v>95</v>
      </c>
      <c r="B4861" s="39" t="s">
        <v>96</v>
      </c>
      <c r="C4861" s="39" t="s">
        <v>76</v>
      </c>
      <c r="D4861" s="43">
        <v>43228</v>
      </c>
      <c r="E4861" s="39" t="s">
        <v>35</v>
      </c>
      <c r="F4861" s="39" t="s">
        <v>47</v>
      </c>
      <c r="G4861" s="39" t="s">
        <v>275</v>
      </c>
      <c r="H4861" s="39" t="s">
        <v>3491</v>
      </c>
      <c r="I4861" s="39" t="s">
        <v>99</v>
      </c>
      <c r="J4861" s="44">
        <v>-28</v>
      </c>
      <c r="K4861" s="39" t="s">
        <v>100</v>
      </c>
      <c r="L4861" s="39" t="s">
        <v>62</v>
      </c>
      <c r="M4861" s="39" t="str">
        <f>+VLOOKUP(C4861/1,Map!A:B,2,FALSE)</f>
        <v>Other Revenue - Application/Initiation Fee</v>
      </c>
      <c r="N4861" s="39" t="str">
        <f>+VLOOKUP(L4861/1,Map!E:G,3,FALSE)</f>
        <v>KY- E ROCKCASTE WTR</v>
      </c>
    </row>
    <row r="4862" spans="1:14" hidden="1">
      <c r="A4862" s="39" t="s">
        <v>95</v>
      </c>
      <c r="B4862" s="39" t="s">
        <v>96</v>
      </c>
      <c r="C4862" s="39" t="s">
        <v>76</v>
      </c>
      <c r="D4862" s="43">
        <v>43228</v>
      </c>
      <c r="E4862" s="39" t="s">
        <v>35</v>
      </c>
      <c r="F4862" s="39" t="s">
        <v>47</v>
      </c>
      <c r="G4862" s="39" t="s">
        <v>275</v>
      </c>
      <c r="H4862" s="39" t="s">
        <v>3491</v>
      </c>
      <c r="I4862" s="39" t="s">
        <v>99</v>
      </c>
      <c r="J4862" s="44">
        <v>-28</v>
      </c>
      <c r="K4862" s="39" t="s">
        <v>100</v>
      </c>
      <c r="L4862" s="39" t="s">
        <v>60</v>
      </c>
      <c r="M4862" s="39" t="str">
        <f>+VLOOKUP(C4862/1,Map!A:B,2,FALSE)</f>
        <v>Other Revenue - Application/Initiation Fee</v>
      </c>
      <c r="N4862" s="39" t="str">
        <f>+VLOOKUP(L4862/1,Map!E:G,3,FALSE)</f>
        <v>KY-CENTRAL</v>
      </c>
    </row>
    <row r="4863" spans="1:14" hidden="1">
      <c r="A4863" s="39" t="s">
        <v>95</v>
      </c>
      <c r="B4863" s="39" t="s">
        <v>96</v>
      </c>
      <c r="C4863" s="39" t="s">
        <v>76</v>
      </c>
      <c r="D4863" s="43">
        <v>43228</v>
      </c>
      <c r="E4863" s="39" t="s">
        <v>35</v>
      </c>
      <c r="F4863" s="39" t="s">
        <v>47</v>
      </c>
      <c r="G4863" s="39" t="s">
        <v>275</v>
      </c>
      <c r="H4863" s="39" t="s">
        <v>3491</v>
      </c>
      <c r="I4863" s="39" t="s">
        <v>99</v>
      </c>
      <c r="J4863" s="44">
        <v>-28</v>
      </c>
      <c r="K4863" s="39" t="s">
        <v>100</v>
      </c>
      <c r="L4863" s="39" t="s">
        <v>60</v>
      </c>
      <c r="M4863" s="39" t="str">
        <f>+VLOOKUP(C4863/1,Map!A:B,2,FALSE)</f>
        <v>Other Revenue - Application/Initiation Fee</v>
      </c>
      <c r="N4863" s="39" t="str">
        <f>+VLOOKUP(L4863/1,Map!E:G,3,FALSE)</f>
        <v>KY-CENTRAL</v>
      </c>
    </row>
    <row r="4864" spans="1:14" hidden="1">
      <c r="A4864" s="39" t="s">
        <v>95</v>
      </c>
      <c r="B4864" s="39" t="s">
        <v>96</v>
      </c>
      <c r="C4864" s="39" t="s">
        <v>76</v>
      </c>
      <c r="D4864" s="43">
        <v>43228</v>
      </c>
      <c r="E4864" s="39" t="s">
        <v>35</v>
      </c>
      <c r="F4864" s="39" t="s">
        <v>47</v>
      </c>
      <c r="G4864" s="39" t="s">
        <v>275</v>
      </c>
      <c r="H4864" s="39" t="s">
        <v>3491</v>
      </c>
      <c r="I4864" s="39" t="s">
        <v>99</v>
      </c>
      <c r="J4864" s="44">
        <v>-3248</v>
      </c>
      <c r="K4864" s="39" t="s">
        <v>100</v>
      </c>
      <c r="L4864" s="39" t="s">
        <v>60</v>
      </c>
      <c r="M4864" s="39" t="str">
        <f>+VLOOKUP(C4864/1,Map!A:B,2,FALSE)</f>
        <v>Other Revenue - Application/Initiation Fee</v>
      </c>
      <c r="N4864" s="39" t="str">
        <f>+VLOOKUP(L4864/1,Map!E:G,3,FALSE)</f>
        <v>KY-CENTRAL</v>
      </c>
    </row>
    <row r="4865" spans="1:14" hidden="1">
      <c r="A4865" s="39" t="s">
        <v>95</v>
      </c>
      <c r="B4865" s="39" t="s">
        <v>96</v>
      </c>
      <c r="C4865" s="39" t="s">
        <v>76</v>
      </c>
      <c r="D4865" s="43">
        <v>43228</v>
      </c>
      <c r="E4865" s="39" t="s">
        <v>35</v>
      </c>
      <c r="F4865" s="39" t="s">
        <v>47</v>
      </c>
      <c r="G4865" s="39" t="s">
        <v>275</v>
      </c>
      <c r="H4865" s="39" t="s">
        <v>3491</v>
      </c>
      <c r="I4865" s="39" t="s">
        <v>99</v>
      </c>
      <c r="J4865" s="44">
        <v>-112</v>
      </c>
      <c r="K4865" s="39" t="s">
        <v>100</v>
      </c>
      <c r="L4865" s="39" t="s">
        <v>64</v>
      </c>
      <c r="M4865" s="39" t="str">
        <f>+VLOOKUP(C4865/1,Map!A:B,2,FALSE)</f>
        <v>Other Revenue - Application/Initiation Fee</v>
      </c>
      <c r="N4865" s="39" t="str">
        <f>+VLOOKUP(L4865/1,Map!E:G,3,FALSE)</f>
        <v>KY-NORTH</v>
      </c>
    </row>
    <row r="4866" spans="1:14" hidden="1">
      <c r="A4866" s="39" t="s">
        <v>95</v>
      </c>
      <c r="B4866" s="39" t="s">
        <v>96</v>
      </c>
      <c r="C4866" s="39" t="s">
        <v>76</v>
      </c>
      <c r="D4866" s="43">
        <v>43228</v>
      </c>
      <c r="E4866" s="39" t="s">
        <v>35</v>
      </c>
      <c r="F4866" s="39" t="s">
        <v>47</v>
      </c>
      <c r="G4866" s="39" t="s">
        <v>275</v>
      </c>
      <c r="H4866" s="39" t="s">
        <v>1527</v>
      </c>
      <c r="I4866" s="39" t="s">
        <v>244</v>
      </c>
      <c r="J4866" s="44">
        <v>28</v>
      </c>
      <c r="K4866" s="39" t="s">
        <v>100</v>
      </c>
      <c r="L4866" s="39" t="s">
        <v>60</v>
      </c>
      <c r="M4866" s="39" t="str">
        <f>+VLOOKUP(C4866/1,Map!A:B,2,FALSE)</f>
        <v>Other Revenue - Application/Initiation Fee</v>
      </c>
      <c r="N4866" s="39" t="str">
        <f>+VLOOKUP(L4866/1,Map!E:G,3,FALSE)</f>
        <v>KY-CENTRAL</v>
      </c>
    </row>
    <row r="4867" spans="1:14" hidden="1">
      <c r="A4867" s="39" t="s">
        <v>95</v>
      </c>
      <c r="B4867" s="39" t="s">
        <v>96</v>
      </c>
      <c r="C4867" s="39" t="s">
        <v>76</v>
      </c>
      <c r="D4867" s="43">
        <v>43227</v>
      </c>
      <c r="E4867" s="39" t="s">
        <v>35</v>
      </c>
      <c r="F4867" s="39" t="s">
        <v>47</v>
      </c>
      <c r="G4867" s="39" t="s">
        <v>275</v>
      </c>
      <c r="H4867" s="39" t="s">
        <v>3492</v>
      </c>
      <c r="I4867" s="39" t="s">
        <v>99</v>
      </c>
      <c r="J4867" s="44">
        <v>-3612</v>
      </c>
      <c r="K4867" s="39" t="s">
        <v>100</v>
      </c>
      <c r="L4867" s="39" t="s">
        <v>60</v>
      </c>
      <c r="M4867" s="39" t="str">
        <f>+VLOOKUP(C4867/1,Map!A:B,2,FALSE)</f>
        <v>Other Revenue - Application/Initiation Fee</v>
      </c>
      <c r="N4867" s="39" t="str">
        <f>+VLOOKUP(L4867/1,Map!E:G,3,FALSE)</f>
        <v>KY-CENTRAL</v>
      </c>
    </row>
    <row r="4868" spans="1:14" hidden="1">
      <c r="A4868" s="39" t="s">
        <v>95</v>
      </c>
      <c r="B4868" s="39" t="s">
        <v>96</v>
      </c>
      <c r="C4868" s="39" t="s">
        <v>76</v>
      </c>
      <c r="D4868" s="43">
        <v>43227</v>
      </c>
      <c r="E4868" s="39" t="s">
        <v>35</v>
      </c>
      <c r="F4868" s="39" t="s">
        <v>47</v>
      </c>
      <c r="G4868" s="39" t="s">
        <v>275</v>
      </c>
      <c r="H4868" s="39" t="s">
        <v>3492</v>
      </c>
      <c r="I4868" s="39" t="s">
        <v>99</v>
      </c>
      <c r="J4868" s="44">
        <v>-216.75</v>
      </c>
      <c r="K4868" s="39" t="s">
        <v>100</v>
      </c>
      <c r="L4868" s="39" t="s">
        <v>58</v>
      </c>
      <c r="M4868" s="39" t="str">
        <f>+VLOOKUP(C4868/1,Map!A:B,2,FALSE)</f>
        <v>Other Revenue - Application/Initiation Fee</v>
      </c>
      <c r="N4868" s="39" t="str">
        <f>+VLOOKUP(L4868/1,Map!E:G,3,FALSE)</f>
        <v>KY-CORPORATE</v>
      </c>
    </row>
    <row r="4869" spans="1:14" hidden="1">
      <c r="A4869" s="39" t="s">
        <v>95</v>
      </c>
      <c r="B4869" s="39" t="s">
        <v>96</v>
      </c>
      <c r="C4869" s="39" t="s">
        <v>76</v>
      </c>
      <c r="D4869" s="43">
        <v>43227</v>
      </c>
      <c r="E4869" s="39" t="s">
        <v>35</v>
      </c>
      <c r="F4869" s="39" t="s">
        <v>47</v>
      </c>
      <c r="G4869" s="39" t="s">
        <v>275</v>
      </c>
      <c r="H4869" s="39" t="s">
        <v>3492</v>
      </c>
      <c r="I4869" s="39" t="s">
        <v>99</v>
      </c>
      <c r="J4869" s="44">
        <v>-56</v>
      </c>
      <c r="K4869" s="39" t="s">
        <v>100</v>
      </c>
      <c r="L4869" s="39" t="s">
        <v>60</v>
      </c>
      <c r="M4869" s="39" t="str">
        <f>+VLOOKUP(C4869/1,Map!A:B,2,FALSE)</f>
        <v>Other Revenue - Application/Initiation Fee</v>
      </c>
      <c r="N4869" s="39" t="str">
        <f>+VLOOKUP(L4869/1,Map!E:G,3,FALSE)</f>
        <v>KY-CENTRAL</v>
      </c>
    </row>
    <row r="4870" spans="1:14" hidden="1">
      <c r="A4870" s="39" t="s">
        <v>95</v>
      </c>
      <c r="B4870" s="39" t="s">
        <v>96</v>
      </c>
      <c r="C4870" s="39" t="s">
        <v>76</v>
      </c>
      <c r="D4870" s="43">
        <v>43227</v>
      </c>
      <c r="E4870" s="39" t="s">
        <v>35</v>
      </c>
      <c r="F4870" s="39" t="s">
        <v>47</v>
      </c>
      <c r="G4870" s="39" t="s">
        <v>275</v>
      </c>
      <c r="H4870" s="39" t="s">
        <v>3492</v>
      </c>
      <c r="I4870" s="39" t="s">
        <v>99</v>
      </c>
      <c r="J4870" s="44">
        <v>-112</v>
      </c>
      <c r="K4870" s="39" t="s">
        <v>100</v>
      </c>
      <c r="L4870" s="39" t="s">
        <v>64</v>
      </c>
      <c r="M4870" s="39" t="str">
        <f>+VLOOKUP(C4870/1,Map!A:B,2,FALSE)</f>
        <v>Other Revenue - Application/Initiation Fee</v>
      </c>
      <c r="N4870" s="39" t="str">
        <f>+VLOOKUP(L4870/1,Map!E:G,3,FALSE)</f>
        <v>KY-NORTH</v>
      </c>
    </row>
    <row r="4871" spans="1:14" hidden="1">
      <c r="A4871" s="39" t="s">
        <v>95</v>
      </c>
      <c r="B4871" s="39" t="s">
        <v>96</v>
      </c>
      <c r="C4871" s="39" t="s">
        <v>76</v>
      </c>
      <c r="D4871" s="43">
        <v>43228</v>
      </c>
      <c r="E4871" s="39" t="s">
        <v>35</v>
      </c>
      <c r="F4871" s="39" t="s">
        <v>47</v>
      </c>
      <c r="G4871" s="39" t="s">
        <v>275</v>
      </c>
      <c r="H4871" s="39" t="s">
        <v>3493</v>
      </c>
      <c r="I4871" s="39" t="s">
        <v>99</v>
      </c>
      <c r="J4871" s="44">
        <v>-28</v>
      </c>
      <c r="K4871" s="39" t="s">
        <v>100</v>
      </c>
      <c r="L4871" s="39" t="s">
        <v>60</v>
      </c>
      <c r="M4871" s="39" t="str">
        <f>+VLOOKUP(C4871/1,Map!A:B,2,FALSE)</f>
        <v>Other Revenue - Application/Initiation Fee</v>
      </c>
      <c r="N4871" s="39" t="str">
        <f>+VLOOKUP(L4871/1,Map!E:G,3,FALSE)</f>
        <v>KY-CENTRAL</v>
      </c>
    </row>
    <row r="4872" spans="1:14" hidden="1">
      <c r="A4872" s="39" t="s">
        <v>95</v>
      </c>
      <c r="B4872" s="39" t="s">
        <v>96</v>
      </c>
      <c r="C4872" s="39" t="s">
        <v>76</v>
      </c>
      <c r="D4872" s="43">
        <v>43229</v>
      </c>
      <c r="E4872" s="39" t="s">
        <v>35</v>
      </c>
      <c r="F4872" s="39" t="s">
        <v>47</v>
      </c>
      <c r="G4872" s="39" t="s">
        <v>275</v>
      </c>
      <c r="H4872" s="39" t="s">
        <v>3494</v>
      </c>
      <c r="I4872" s="39" t="s">
        <v>99</v>
      </c>
      <c r="J4872" s="44">
        <v>-476</v>
      </c>
      <c r="K4872" s="39" t="s">
        <v>100</v>
      </c>
      <c r="L4872" s="39" t="s">
        <v>60</v>
      </c>
      <c r="M4872" s="39" t="str">
        <f>+VLOOKUP(C4872/1,Map!A:B,2,FALSE)</f>
        <v>Other Revenue - Application/Initiation Fee</v>
      </c>
      <c r="N4872" s="39" t="str">
        <f>+VLOOKUP(L4872/1,Map!E:G,3,FALSE)</f>
        <v>KY-CENTRAL</v>
      </c>
    </row>
    <row r="4873" spans="1:14" hidden="1">
      <c r="A4873" s="39" t="s">
        <v>95</v>
      </c>
      <c r="B4873" s="39" t="s">
        <v>96</v>
      </c>
      <c r="C4873" s="39" t="s">
        <v>76</v>
      </c>
      <c r="D4873" s="43">
        <v>43229</v>
      </c>
      <c r="E4873" s="39" t="s">
        <v>35</v>
      </c>
      <c r="F4873" s="39" t="s">
        <v>47</v>
      </c>
      <c r="G4873" s="39" t="s">
        <v>275</v>
      </c>
      <c r="H4873" s="39" t="s">
        <v>3495</v>
      </c>
      <c r="I4873" s="39" t="s">
        <v>99</v>
      </c>
      <c r="J4873" s="44">
        <v>-28</v>
      </c>
      <c r="K4873" s="39" t="s">
        <v>100</v>
      </c>
      <c r="L4873" s="39" t="s">
        <v>60</v>
      </c>
      <c r="M4873" s="39" t="str">
        <f>+VLOOKUP(C4873/1,Map!A:B,2,FALSE)</f>
        <v>Other Revenue - Application/Initiation Fee</v>
      </c>
      <c r="N4873" s="39" t="str">
        <f>+VLOOKUP(L4873/1,Map!E:G,3,FALSE)</f>
        <v>KY-CENTRAL</v>
      </c>
    </row>
    <row r="4874" spans="1:14" hidden="1">
      <c r="A4874" s="39" t="s">
        <v>95</v>
      </c>
      <c r="B4874" s="39" t="s">
        <v>96</v>
      </c>
      <c r="C4874" s="39" t="s">
        <v>76</v>
      </c>
      <c r="D4874" s="43">
        <v>43229</v>
      </c>
      <c r="E4874" s="39" t="s">
        <v>35</v>
      </c>
      <c r="F4874" s="39" t="s">
        <v>47</v>
      </c>
      <c r="G4874" s="39" t="s">
        <v>275</v>
      </c>
      <c r="H4874" s="39" t="s">
        <v>3495</v>
      </c>
      <c r="I4874" s="39" t="s">
        <v>99</v>
      </c>
      <c r="J4874" s="44">
        <v>-84</v>
      </c>
      <c r="K4874" s="39" t="s">
        <v>100</v>
      </c>
      <c r="L4874" s="39" t="s">
        <v>60</v>
      </c>
      <c r="M4874" s="39" t="str">
        <f>+VLOOKUP(C4874/1,Map!A:B,2,FALSE)</f>
        <v>Other Revenue - Application/Initiation Fee</v>
      </c>
      <c r="N4874" s="39" t="str">
        <f>+VLOOKUP(L4874/1,Map!E:G,3,FALSE)</f>
        <v>KY-CENTRAL</v>
      </c>
    </row>
    <row r="4875" spans="1:14" hidden="1">
      <c r="A4875" s="39" t="s">
        <v>95</v>
      </c>
      <c r="B4875" s="39" t="s">
        <v>96</v>
      </c>
      <c r="C4875" s="39" t="s">
        <v>76</v>
      </c>
      <c r="D4875" s="43">
        <v>43229</v>
      </c>
      <c r="E4875" s="39" t="s">
        <v>35</v>
      </c>
      <c r="F4875" s="39" t="s">
        <v>47</v>
      </c>
      <c r="G4875" s="39" t="s">
        <v>275</v>
      </c>
      <c r="H4875" s="39" t="s">
        <v>3495</v>
      </c>
      <c r="I4875" s="39" t="s">
        <v>99</v>
      </c>
      <c r="J4875" s="44">
        <v>-28</v>
      </c>
      <c r="K4875" s="39" t="s">
        <v>100</v>
      </c>
      <c r="L4875" s="39" t="s">
        <v>60</v>
      </c>
      <c r="M4875" s="39" t="str">
        <f>+VLOOKUP(C4875/1,Map!A:B,2,FALSE)</f>
        <v>Other Revenue - Application/Initiation Fee</v>
      </c>
      <c r="N4875" s="39" t="str">
        <f>+VLOOKUP(L4875/1,Map!E:G,3,FALSE)</f>
        <v>KY-CENTRAL</v>
      </c>
    </row>
    <row r="4876" spans="1:14" hidden="1">
      <c r="A4876" s="39" t="s">
        <v>95</v>
      </c>
      <c r="B4876" s="39" t="s">
        <v>96</v>
      </c>
      <c r="C4876" s="39" t="s">
        <v>76</v>
      </c>
      <c r="D4876" s="43">
        <v>43229</v>
      </c>
      <c r="E4876" s="39" t="s">
        <v>35</v>
      </c>
      <c r="F4876" s="39" t="s">
        <v>47</v>
      </c>
      <c r="G4876" s="39" t="s">
        <v>275</v>
      </c>
      <c r="H4876" s="39" t="s">
        <v>3495</v>
      </c>
      <c r="I4876" s="39" t="s">
        <v>99</v>
      </c>
      <c r="J4876" s="44">
        <v>-1988</v>
      </c>
      <c r="K4876" s="39" t="s">
        <v>100</v>
      </c>
      <c r="L4876" s="39" t="s">
        <v>60</v>
      </c>
      <c r="M4876" s="39" t="str">
        <f>+VLOOKUP(C4876/1,Map!A:B,2,FALSE)</f>
        <v>Other Revenue - Application/Initiation Fee</v>
      </c>
      <c r="N4876" s="39" t="str">
        <f>+VLOOKUP(L4876/1,Map!E:G,3,FALSE)</f>
        <v>KY-CENTRAL</v>
      </c>
    </row>
    <row r="4877" spans="1:14" hidden="1">
      <c r="A4877" s="39" t="s">
        <v>95</v>
      </c>
      <c r="B4877" s="39" t="s">
        <v>96</v>
      </c>
      <c r="C4877" s="39" t="s">
        <v>76</v>
      </c>
      <c r="D4877" s="43">
        <v>43229</v>
      </c>
      <c r="E4877" s="39" t="s">
        <v>35</v>
      </c>
      <c r="F4877" s="39" t="s">
        <v>47</v>
      </c>
      <c r="G4877" s="39" t="s">
        <v>275</v>
      </c>
      <c r="H4877" s="39" t="s">
        <v>1542</v>
      </c>
      <c r="I4877" s="39" t="s">
        <v>244</v>
      </c>
      <c r="J4877" s="44">
        <v>26</v>
      </c>
      <c r="K4877" s="39" t="s">
        <v>100</v>
      </c>
      <c r="L4877" s="39" t="s">
        <v>60</v>
      </c>
      <c r="M4877" s="39" t="str">
        <f>+VLOOKUP(C4877/1,Map!A:B,2,FALSE)</f>
        <v>Other Revenue - Application/Initiation Fee</v>
      </c>
      <c r="N4877" s="39" t="str">
        <f>+VLOOKUP(L4877/1,Map!E:G,3,FALSE)</f>
        <v>KY-CENTRAL</v>
      </c>
    </row>
    <row r="4878" spans="1:14" hidden="1">
      <c r="A4878" s="39" t="s">
        <v>95</v>
      </c>
      <c r="B4878" s="39" t="s">
        <v>96</v>
      </c>
      <c r="C4878" s="39" t="s">
        <v>76</v>
      </c>
      <c r="D4878" s="43">
        <v>43230</v>
      </c>
      <c r="E4878" s="39" t="s">
        <v>35</v>
      </c>
      <c r="F4878" s="39" t="s">
        <v>47</v>
      </c>
      <c r="G4878" s="39" t="s">
        <v>275</v>
      </c>
      <c r="H4878" s="39" t="s">
        <v>3496</v>
      </c>
      <c r="I4878" s="39" t="s">
        <v>99</v>
      </c>
      <c r="J4878" s="44">
        <v>-1484</v>
      </c>
      <c r="K4878" s="39" t="s">
        <v>100</v>
      </c>
      <c r="L4878" s="39" t="s">
        <v>60</v>
      </c>
      <c r="M4878" s="39" t="str">
        <f>+VLOOKUP(C4878/1,Map!A:B,2,FALSE)</f>
        <v>Other Revenue - Application/Initiation Fee</v>
      </c>
      <c r="N4878" s="39" t="str">
        <f>+VLOOKUP(L4878/1,Map!E:G,3,FALSE)</f>
        <v>KY-CENTRAL</v>
      </c>
    </row>
    <row r="4879" spans="1:14" hidden="1">
      <c r="A4879" s="39" t="s">
        <v>95</v>
      </c>
      <c r="B4879" s="39" t="s">
        <v>96</v>
      </c>
      <c r="C4879" s="39" t="s">
        <v>76</v>
      </c>
      <c r="D4879" s="43">
        <v>43230</v>
      </c>
      <c r="E4879" s="39" t="s">
        <v>35</v>
      </c>
      <c r="F4879" s="39" t="s">
        <v>47</v>
      </c>
      <c r="G4879" s="39" t="s">
        <v>275</v>
      </c>
      <c r="H4879" s="39" t="s">
        <v>3496</v>
      </c>
      <c r="I4879" s="39" t="s">
        <v>99</v>
      </c>
      <c r="J4879" s="44">
        <v>-56</v>
      </c>
      <c r="K4879" s="39" t="s">
        <v>100</v>
      </c>
      <c r="L4879" s="39" t="s">
        <v>58</v>
      </c>
      <c r="M4879" s="39" t="str">
        <f>+VLOOKUP(C4879/1,Map!A:B,2,FALSE)</f>
        <v>Other Revenue - Application/Initiation Fee</v>
      </c>
      <c r="N4879" s="39" t="str">
        <f>+VLOOKUP(L4879/1,Map!E:G,3,FALSE)</f>
        <v>KY-CORPORATE</v>
      </c>
    </row>
    <row r="4880" spans="1:14" hidden="1">
      <c r="A4880" s="39" t="s">
        <v>95</v>
      </c>
      <c r="B4880" s="39" t="s">
        <v>96</v>
      </c>
      <c r="C4880" s="39" t="s">
        <v>76</v>
      </c>
      <c r="D4880" s="43">
        <v>43230</v>
      </c>
      <c r="E4880" s="39" t="s">
        <v>35</v>
      </c>
      <c r="F4880" s="39" t="s">
        <v>47</v>
      </c>
      <c r="G4880" s="39" t="s">
        <v>275</v>
      </c>
      <c r="H4880" s="39" t="s">
        <v>1551</v>
      </c>
      <c r="I4880" s="39" t="s">
        <v>244</v>
      </c>
      <c r="J4880" s="44">
        <v>28</v>
      </c>
      <c r="K4880" s="39" t="s">
        <v>100</v>
      </c>
      <c r="L4880" s="39" t="s">
        <v>60</v>
      </c>
      <c r="M4880" s="39" t="str">
        <f>+VLOOKUP(C4880/1,Map!A:B,2,FALSE)</f>
        <v>Other Revenue - Application/Initiation Fee</v>
      </c>
      <c r="N4880" s="39" t="str">
        <f>+VLOOKUP(L4880/1,Map!E:G,3,FALSE)</f>
        <v>KY-CENTRAL</v>
      </c>
    </row>
    <row r="4881" spans="1:14" hidden="1">
      <c r="A4881" s="39" t="s">
        <v>95</v>
      </c>
      <c r="B4881" s="39" t="s">
        <v>96</v>
      </c>
      <c r="C4881" s="39" t="s">
        <v>76</v>
      </c>
      <c r="D4881" s="43">
        <v>43230</v>
      </c>
      <c r="E4881" s="39" t="s">
        <v>35</v>
      </c>
      <c r="F4881" s="39" t="s">
        <v>47</v>
      </c>
      <c r="G4881" s="39" t="s">
        <v>275</v>
      </c>
      <c r="H4881" s="39" t="s">
        <v>1551</v>
      </c>
      <c r="I4881" s="39" t="s">
        <v>244</v>
      </c>
      <c r="J4881" s="44">
        <v>28</v>
      </c>
      <c r="K4881" s="39" t="s">
        <v>100</v>
      </c>
      <c r="L4881" s="39" t="s">
        <v>60</v>
      </c>
      <c r="M4881" s="39" t="str">
        <f>+VLOOKUP(C4881/1,Map!A:B,2,FALSE)</f>
        <v>Other Revenue - Application/Initiation Fee</v>
      </c>
      <c r="N4881" s="39" t="str">
        <f>+VLOOKUP(L4881/1,Map!E:G,3,FALSE)</f>
        <v>KY-CENTRAL</v>
      </c>
    </row>
    <row r="4882" spans="1:14" hidden="1">
      <c r="A4882" s="39" t="s">
        <v>95</v>
      </c>
      <c r="B4882" s="39" t="s">
        <v>96</v>
      </c>
      <c r="C4882" s="39" t="s">
        <v>76</v>
      </c>
      <c r="D4882" s="43">
        <v>43230</v>
      </c>
      <c r="E4882" s="39" t="s">
        <v>35</v>
      </c>
      <c r="F4882" s="39" t="s">
        <v>47</v>
      </c>
      <c r="G4882" s="39" t="s">
        <v>275</v>
      </c>
      <c r="H4882" s="39" t="s">
        <v>1551</v>
      </c>
      <c r="I4882" s="39" t="s">
        <v>244</v>
      </c>
      <c r="J4882" s="44">
        <v>28</v>
      </c>
      <c r="K4882" s="39" t="s">
        <v>100</v>
      </c>
      <c r="L4882" s="39" t="s">
        <v>60</v>
      </c>
      <c r="M4882" s="39" t="str">
        <f>+VLOOKUP(C4882/1,Map!A:B,2,FALSE)</f>
        <v>Other Revenue - Application/Initiation Fee</v>
      </c>
      <c r="N4882" s="39" t="str">
        <f>+VLOOKUP(L4882/1,Map!E:G,3,FALSE)</f>
        <v>KY-CENTRAL</v>
      </c>
    </row>
    <row r="4883" spans="1:14" hidden="1">
      <c r="A4883" s="39" t="s">
        <v>95</v>
      </c>
      <c r="B4883" s="39" t="s">
        <v>96</v>
      </c>
      <c r="C4883" s="39" t="s">
        <v>76</v>
      </c>
      <c r="D4883" s="43">
        <v>43221</v>
      </c>
      <c r="E4883" s="39" t="s">
        <v>35</v>
      </c>
      <c r="F4883" s="39" t="s">
        <v>47</v>
      </c>
      <c r="G4883" s="39" t="s">
        <v>275</v>
      </c>
      <c r="H4883" s="39" t="s">
        <v>3497</v>
      </c>
      <c r="I4883" s="39" t="s">
        <v>244</v>
      </c>
      <c r="J4883" s="44">
        <v>28</v>
      </c>
      <c r="K4883" s="39" t="s">
        <v>100</v>
      </c>
      <c r="L4883" s="39" t="s">
        <v>60</v>
      </c>
      <c r="M4883" s="39" t="str">
        <f>+VLOOKUP(C4883/1,Map!A:B,2,FALSE)</f>
        <v>Other Revenue - Application/Initiation Fee</v>
      </c>
      <c r="N4883" s="39" t="str">
        <f>+VLOOKUP(L4883/1,Map!E:G,3,FALSE)</f>
        <v>KY-CENTRAL</v>
      </c>
    </row>
    <row r="4884" spans="1:14" hidden="1">
      <c r="A4884" s="39" t="s">
        <v>95</v>
      </c>
      <c r="B4884" s="39" t="s">
        <v>96</v>
      </c>
      <c r="C4884" s="39" t="s">
        <v>76</v>
      </c>
      <c r="D4884" s="43">
        <v>43221</v>
      </c>
      <c r="E4884" s="39" t="s">
        <v>35</v>
      </c>
      <c r="F4884" s="39" t="s">
        <v>47</v>
      </c>
      <c r="G4884" s="39" t="s">
        <v>275</v>
      </c>
      <c r="H4884" s="39" t="s">
        <v>3498</v>
      </c>
      <c r="I4884" s="39" t="s">
        <v>244</v>
      </c>
      <c r="J4884" s="44">
        <v>28</v>
      </c>
      <c r="K4884" s="39" t="s">
        <v>100</v>
      </c>
      <c r="L4884" s="39" t="s">
        <v>60</v>
      </c>
      <c r="M4884" s="39" t="str">
        <f>+VLOOKUP(C4884/1,Map!A:B,2,FALSE)</f>
        <v>Other Revenue - Application/Initiation Fee</v>
      </c>
      <c r="N4884" s="39" t="str">
        <f>+VLOOKUP(L4884/1,Map!E:G,3,FALSE)</f>
        <v>KY-CENTRAL</v>
      </c>
    </row>
    <row r="4885" spans="1:14" hidden="1">
      <c r="A4885" s="39" t="s">
        <v>95</v>
      </c>
      <c r="B4885" s="39" t="s">
        <v>96</v>
      </c>
      <c r="C4885" s="39" t="s">
        <v>76</v>
      </c>
      <c r="D4885" s="43">
        <v>43231</v>
      </c>
      <c r="E4885" s="39" t="s">
        <v>35</v>
      </c>
      <c r="F4885" s="39" t="s">
        <v>47</v>
      </c>
      <c r="G4885" s="39" t="s">
        <v>275</v>
      </c>
      <c r="H4885" s="39" t="s">
        <v>3499</v>
      </c>
      <c r="I4885" s="39" t="s">
        <v>99</v>
      </c>
      <c r="J4885" s="44">
        <v>-84</v>
      </c>
      <c r="K4885" s="39" t="s">
        <v>100</v>
      </c>
      <c r="L4885" s="39" t="s">
        <v>60</v>
      </c>
      <c r="M4885" s="39" t="str">
        <f>+VLOOKUP(C4885/1,Map!A:B,2,FALSE)</f>
        <v>Other Revenue - Application/Initiation Fee</v>
      </c>
      <c r="N4885" s="39" t="str">
        <f>+VLOOKUP(L4885/1,Map!E:G,3,FALSE)</f>
        <v>KY-CENTRAL</v>
      </c>
    </row>
    <row r="4886" spans="1:14" hidden="1">
      <c r="A4886" s="39" t="s">
        <v>95</v>
      </c>
      <c r="B4886" s="39" t="s">
        <v>96</v>
      </c>
      <c r="C4886" s="39" t="s">
        <v>76</v>
      </c>
      <c r="D4886" s="43">
        <v>43231</v>
      </c>
      <c r="E4886" s="39" t="s">
        <v>35</v>
      </c>
      <c r="F4886" s="39" t="s">
        <v>47</v>
      </c>
      <c r="G4886" s="39" t="s">
        <v>275</v>
      </c>
      <c r="H4886" s="39" t="s">
        <v>3499</v>
      </c>
      <c r="I4886" s="39" t="s">
        <v>99</v>
      </c>
      <c r="J4886" s="44">
        <v>-28</v>
      </c>
      <c r="K4886" s="39" t="s">
        <v>100</v>
      </c>
      <c r="L4886" s="39" t="s">
        <v>60</v>
      </c>
      <c r="M4886" s="39" t="str">
        <f>+VLOOKUP(C4886/1,Map!A:B,2,FALSE)</f>
        <v>Other Revenue - Application/Initiation Fee</v>
      </c>
      <c r="N4886" s="39" t="str">
        <f>+VLOOKUP(L4886/1,Map!E:G,3,FALSE)</f>
        <v>KY-CENTRAL</v>
      </c>
    </row>
    <row r="4887" spans="1:14" hidden="1">
      <c r="A4887" s="39" t="s">
        <v>95</v>
      </c>
      <c r="B4887" s="39" t="s">
        <v>96</v>
      </c>
      <c r="C4887" s="39" t="s">
        <v>76</v>
      </c>
      <c r="D4887" s="43">
        <v>43231</v>
      </c>
      <c r="E4887" s="39" t="s">
        <v>35</v>
      </c>
      <c r="F4887" s="39" t="s">
        <v>47</v>
      </c>
      <c r="G4887" s="39" t="s">
        <v>275</v>
      </c>
      <c r="H4887" s="39" t="s">
        <v>3499</v>
      </c>
      <c r="I4887" s="39" t="s">
        <v>99</v>
      </c>
      <c r="J4887" s="44">
        <v>-3892</v>
      </c>
      <c r="K4887" s="39" t="s">
        <v>100</v>
      </c>
      <c r="L4887" s="39" t="s">
        <v>60</v>
      </c>
      <c r="M4887" s="39" t="str">
        <f>+VLOOKUP(C4887/1,Map!A:B,2,FALSE)</f>
        <v>Other Revenue - Application/Initiation Fee</v>
      </c>
      <c r="N4887" s="39" t="str">
        <f>+VLOOKUP(L4887/1,Map!E:G,3,FALSE)</f>
        <v>KY-CENTRAL</v>
      </c>
    </row>
    <row r="4888" spans="1:14" hidden="1">
      <c r="A4888" s="39" t="s">
        <v>95</v>
      </c>
      <c r="B4888" s="39" t="s">
        <v>96</v>
      </c>
      <c r="C4888" s="39" t="s">
        <v>76</v>
      </c>
      <c r="D4888" s="43">
        <v>43231</v>
      </c>
      <c r="E4888" s="39" t="s">
        <v>35</v>
      </c>
      <c r="F4888" s="39" t="s">
        <v>47</v>
      </c>
      <c r="G4888" s="39" t="s">
        <v>275</v>
      </c>
      <c r="H4888" s="39" t="s">
        <v>3499</v>
      </c>
      <c r="I4888" s="39" t="s">
        <v>99</v>
      </c>
      <c r="J4888" s="44">
        <v>-56</v>
      </c>
      <c r="K4888" s="39" t="s">
        <v>100</v>
      </c>
      <c r="L4888" s="39" t="s">
        <v>58</v>
      </c>
      <c r="M4888" s="39" t="str">
        <f>+VLOOKUP(C4888/1,Map!A:B,2,FALSE)</f>
        <v>Other Revenue - Application/Initiation Fee</v>
      </c>
      <c r="N4888" s="39" t="str">
        <f>+VLOOKUP(L4888/1,Map!E:G,3,FALSE)</f>
        <v>KY-CORPORATE</v>
      </c>
    </row>
    <row r="4889" spans="1:14" hidden="1">
      <c r="A4889" s="39" t="s">
        <v>95</v>
      </c>
      <c r="B4889" s="39" t="s">
        <v>96</v>
      </c>
      <c r="C4889" s="39" t="s">
        <v>76</v>
      </c>
      <c r="D4889" s="43">
        <v>43231</v>
      </c>
      <c r="E4889" s="39" t="s">
        <v>35</v>
      </c>
      <c r="F4889" s="39" t="s">
        <v>47</v>
      </c>
      <c r="G4889" s="39" t="s">
        <v>275</v>
      </c>
      <c r="H4889" s="39" t="s">
        <v>3499</v>
      </c>
      <c r="I4889" s="39" t="s">
        <v>99</v>
      </c>
      <c r="J4889" s="44">
        <v>-56</v>
      </c>
      <c r="K4889" s="39" t="s">
        <v>100</v>
      </c>
      <c r="L4889" s="39" t="s">
        <v>64</v>
      </c>
      <c r="M4889" s="39" t="str">
        <f>+VLOOKUP(C4889/1,Map!A:B,2,FALSE)</f>
        <v>Other Revenue - Application/Initiation Fee</v>
      </c>
      <c r="N4889" s="39" t="str">
        <f>+VLOOKUP(L4889/1,Map!E:G,3,FALSE)</f>
        <v>KY-NORTH</v>
      </c>
    </row>
    <row r="4890" spans="1:14" hidden="1">
      <c r="A4890" s="39" t="s">
        <v>95</v>
      </c>
      <c r="B4890" s="39" t="s">
        <v>96</v>
      </c>
      <c r="C4890" s="39" t="s">
        <v>76</v>
      </c>
      <c r="D4890" s="43">
        <v>43221</v>
      </c>
      <c r="E4890" s="39" t="s">
        <v>35</v>
      </c>
      <c r="F4890" s="39" t="s">
        <v>47</v>
      </c>
      <c r="G4890" s="39" t="s">
        <v>275</v>
      </c>
      <c r="H4890" s="39" t="s">
        <v>3500</v>
      </c>
      <c r="I4890" s="39" t="s">
        <v>244</v>
      </c>
      <c r="J4890" s="44">
        <v>504</v>
      </c>
      <c r="K4890" s="39" t="s">
        <v>100</v>
      </c>
      <c r="L4890" s="39" t="s">
        <v>60</v>
      </c>
      <c r="M4890" s="39" t="str">
        <f>+VLOOKUP(C4890/1,Map!A:B,2,FALSE)</f>
        <v>Other Revenue - Application/Initiation Fee</v>
      </c>
      <c r="N4890" s="39" t="str">
        <f>+VLOOKUP(L4890/1,Map!E:G,3,FALSE)</f>
        <v>KY-CENTRAL</v>
      </c>
    </row>
    <row r="4891" spans="1:14" hidden="1">
      <c r="A4891" s="39" t="s">
        <v>95</v>
      </c>
      <c r="B4891" s="39" t="s">
        <v>96</v>
      </c>
      <c r="C4891" s="39" t="s">
        <v>76</v>
      </c>
      <c r="D4891" s="43">
        <v>43232</v>
      </c>
      <c r="E4891" s="39" t="s">
        <v>35</v>
      </c>
      <c r="F4891" s="39" t="s">
        <v>47</v>
      </c>
      <c r="G4891" s="39" t="s">
        <v>275</v>
      </c>
      <c r="H4891" s="39" t="s">
        <v>3501</v>
      </c>
      <c r="I4891" s="39" t="s">
        <v>99</v>
      </c>
      <c r="J4891" s="44">
        <v>-252</v>
      </c>
      <c r="K4891" s="39" t="s">
        <v>100</v>
      </c>
      <c r="L4891" s="39" t="s">
        <v>60</v>
      </c>
      <c r="M4891" s="39" t="str">
        <f>+VLOOKUP(C4891/1,Map!A:B,2,FALSE)</f>
        <v>Other Revenue - Application/Initiation Fee</v>
      </c>
      <c r="N4891" s="39" t="str">
        <f>+VLOOKUP(L4891/1,Map!E:G,3,FALSE)</f>
        <v>KY-CENTRAL</v>
      </c>
    </row>
    <row r="4892" spans="1:14" hidden="1">
      <c r="A4892" s="39" t="s">
        <v>95</v>
      </c>
      <c r="B4892" s="39" t="s">
        <v>96</v>
      </c>
      <c r="C4892" s="39" t="s">
        <v>76</v>
      </c>
      <c r="D4892" s="43">
        <v>43236</v>
      </c>
      <c r="E4892" s="39" t="s">
        <v>35</v>
      </c>
      <c r="F4892" s="39" t="s">
        <v>47</v>
      </c>
      <c r="G4892" s="39" t="s">
        <v>275</v>
      </c>
      <c r="H4892" s="39" t="s">
        <v>3502</v>
      </c>
      <c r="I4892" s="39" t="s">
        <v>99</v>
      </c>
      <c r="J4892" s="44">
        <v>-252</v>
      </c>
      <c r="K4892" s="39" t="s">
        <v>100</v>
      </c>
      <c r="L4892" s="39" t="s">
        <v>60</v>
      </c>
      <c r="M4892" s="39" t="str">
        <f>+VLOOKUP(C4892/1,Map!A:B,2,FALSE)</f>
        <v>Other Revenue - Application/Initiation Fee</v>
      </c>
      <c r="N4892" s="39" t="str">
        <f>+VLOOKUP(L4892/1,Map!E:G,3,FALSE)</f>
        <v>KY-CENTRAL</v>
      </c>
    </row>
    <row r="4893" spans="1:14" hidden="1">
      <c r="A4893" s="39" t="s">
        <v>95</v>
      </c>
      <c r="B4893" s="39" t="s">
        <v>96</v>
      </c>
      <c r="C4893" s="39" t="s">
        <v>76</v>
      </c>
      <c r="D4893" s="43">
        <v>43234</v>
      </c>
      <c r="E4893" s="39" t="s">
        <v>35</v>
      </c>
      <c r="F4893" s="39" t="s">
        <v>47</v>
      </c>
      <c r="G4893" s="39" t="s">
        <v>275</v>
      </c>
      <c r="H4893" s="39" t="s">
        <v>3503</v>
      </c>
      <c r="I4893" s="39" t="s">
        <v>99</v>
      </c>
      <c r="J4893" s="44">
        <v>-112</v>
      </c>
      <c r="K4893" s="39" t="s">
        <v>100</v>
      </c>
      <c r="L4893" s="39" t="s">
        <v>58</v>
      </c>
      <c r="M4893" s="39" t="str">
        <f>+VLOOKUP(C4893/1,Map!A:B,2,FALSE)</f>
        <v>Other Revenue - Application/Initiation Fee</v>
      </c>
      <c r="N4893" s="39" t="str">
        <f>+VLOOKUP(L4893/1,Map!E:G,3,FALSE)</f>
        <v>KY-CORPORATE</v>
      </c>
    </row>
    <row r="4894" spans="1:14" hidden="1">
      <c r="A4894" s="39" t="s">
        <v>95</v>
      </c>
      <c r="B4894" s="39" t="s">
        <v>96</v>
      </c>
      <c r="C4894" s="39" t="s">
        <v>76</v>
      </c>
      <c r="D4894" s="43">
        <v>43234</v>
      </c>
      <c r="E4894" s="39" t="s">
        <v>35</v>
      </c>
      <c r="F4894" s="39" t="s">
        <v>47</v>
      </c>
      <c r="G4894" s="39" t="s">
        <v>275</v>
      </c>
      <c r="H4894" s="39" t="s">
        <v>3503</v>
      </c>
      <c r="I4894" s="39" t="s">
        <v>99</v>
      </c>
      <c r="J4894" s="44">
        <v>-56</v>
      </c>
      <c r="K4894" s="39" t="s">
        <v>100</v>
      </c>
      <c r="L4894" s="39" t="s">
        <v>60</v>
      </c>
      <c r="M4894" s="39" t="str">
        <f>+VLOOKUP(C4894/1,Map!A:B,2,FALSE)</f>
        <v>Other Revenue - Application/Initiation Fee</v>
      </c>
      <c r="N4894" s="39" t="str">
        <f>+VLOOKUP(L4894/1,Map!E:G,3,FALSE)</f>
        <v>KY-CENTRAL</v>
      </c>
    </row>
    <row r="4895" spans="1:14" hidden="1">
      <c r="A4895" s="39" t="s">
        <v>95</v>
      </c>
      <c r="B4895" s="39" t="s">
        <v>96</v>
      </c>
      <c r="C4895" s="39" t="s">
        <v>76</v>
      </c>
      <c r="D4895" s="43">
        <v>43234</v>
      </c>
      <c r="E4895" s="39" t="s">
        <v>35</v>
      </c>
      <c r="F4895" s="39" t="s">
        <v>47</v>
      </c>
      <c r="G4895" s="39" t="s">
        <v>275</v>
      </c>
      <c r="H4895" s="39" t="s">
        <v>3503</v>
      </c>
      <c r="I4895" s="39" t="s">
        <v>99</v>
      </c>
      <c r="J4895" s="44">
        <v>-28</v>
      </c>
      <c r="K4895" s="39" t="s">
        <v>100</v>
      </c>
      <c r="L4895" s="39" t="s">
        <v>60</v>
      </c>
      <c r="M4895" s="39" t="str">
        <f>+VLOOKUP(C4895/1,Map!A:B,2,FALSE)</f>
        <v>Other Revenue - Application/Initiation Fee</v>
      </c>
      <c r="N4895" s="39" t="str">
        <f>+VLOOKUP(L4895/1,Map!E:G,3,FALSE)</f>
        <v>KY-CENTRAL</v>
      </c>
    </row>
    <row r="4896" spans="1:14" hidden="1">
      <c r="A4896" s="39" t="s">
        <v>95</v>
      </c>
      <c r="B4896" s="39" t="s">
        <v>96</v>
      </c>
      <c r="C4896" s="39" t="s">
        <v>76</v>
      </c>
      <c r="D4896" s="43">
        <v>43234</v>
      </c>
      <c r="E4896" s="39" t="s">
        <v>35</v>
      </c>
      <c r="F4896" s="39" t="s">
        <v>47</v>
      </c>
      <c r="G4896" s="39" t="s">
        <v>275</v>
      </c>
      <c r="H4896" s="39" t="s">
        <v>3503</v>
      </c>
      <c r="I4896" s="39" t="s">
        <v>99</v>
      </c>
      <c r="J4896" s="44">
        <v>-2912</v>
      </c>
      <c r="K4896" s="39" t="s">
        <v>100</v>
      </c>
      <c r="L4896" s="39" t="s">
        <v>60</v>
      </c>
      <c r="M4896" s="39" t="str">
        <f>+VLOOKUP(C4896/1,Map!A:B,2,FALSE)</f>
        <v>Other Revenue - Application/Initiation Fee</v>
      </c>
      <c r="N4896" s="39" t="str">
        <f>+VLOOKUP(L4896/1,Map!E:G,3,FALSE)</f>
        <v>KY-CENTRAL</v>
      </c>
    </row>
    <row r="4897" spans="1:14" hidden="1">
      <c r="A4897" s="39" t="s">
        <v>95</v>
      </c>
      <c r="B4897" s="39" t="s">
        <v>96</v>
      </c>
      <c r="C4897" s="39" t="s">
        <v>76</v>
      </c>
      <c r="D4897" s="43">
        <v>43235</v>
      </c>
      <c r="E4897" s="39" t="s">
        <v>35</v>
      </c>
      <c r="F4897" s="39" t="s">
        <v>47</v>
      </c>
      <c r="G4897" s="39" t="s">
        <v>275</v>
      </c>
      <c r="H4897" s="39" t="s">
        <v>3504</v>
      </c>
      <c r="I4897" s="39" t="s">
        <v>99</v>
      </c>
      <c r="J4897" s="44">
        <v>-28</v>
      </c>
      <c r="K4897" s="39" t="s">
        <v>100</v>
      </c>
      <c r="L4897" s="39" t="s">
        <v>60</v>
      </c>
      <c r="M4897" s="39" t="str">
        <f>+VLOOKUP(C4897/1,Map!A:B,2,FALSE)</f>
        <v>Other Revenue - Application/Initiation Fee</v>
      </c>
      <c r="N4897" s="39" t="str">
        <f>+VLOOKUP(L4897/1,Map!E:G,3,FALSE)</f>
        <v>KY-CENTRAL</v>
      </c>
    </row>
    <row r="4898" spans="1:14" hidden="1">
      <c r="A4898" s="39" t="s">
        <v>95</v>
      </c>
      <c r="B4898" s="39" t="s">
        <v>96</v>
      </c>
      <c r="C4898" s="39" t="s">
        <v>76</v>
      </c>
      <c r="D4898" s="43">
        <v>43235</v>
      </c>
      <c r="E4898" s="39" t="s">
        <v>35</v>
      </c>
      <c r="F4898" s="39" t="s">
        <v>47</v>
      </c>
      <c r="G4898" s="39" t="s">
        <v>275</v>
      </c>
      <c r="H4898" s="39" t="s">
        <v>3504</v>
      </c>
      <c r="I4898" s="39" t="s">
        <v>99</v>
      </c>
      <c r="J4898" s="44">
        <v>-84</v>
      </c>
      <c r="K4898" s="39" t="s">
        <v>100</v>
      </c>
      <c r="L4898" s="39" t="s">
        <v>58</v>
      </c>
      <c r="M4898" s="39" t="str">
        <f>+VLOOKUP(C4898/1,Map!A:B,2,FALSE)</f>
        <v>Other Revenue - Application/Initiation Fee</v>
      </c>
      <c r="N4898" s="39" t="str">
        <f>+VLOOKUP(L4898/1,Map!E:G,3,FALSE)</f>
        <v>KY-CORPORATE</v>
      </c>
    </row>
    <row r="4899" spans="1:14" hidden="1">
      <c r="A4899" s="39" t="s">
        <v>95</v>
      </c>
      <c r="B4899" s="39" t="s">
        <v>96</v>
      </c>
      <c r="C4899" s="39" t="s">
        <v>76</v>
      </c>
      <c r="D4899" s="43">
        <v>43235</v>
      </c>
      <c r="E4899" s="39" t="s">
        <v>35</v>
      </c>
      <c r="F4899" s="39" t="s">
        <v>47</v>
      </c>
      <c r="G4899" s="39" t="s">
        <v>275</v>
      </c>
      <c r="H4899" s="39" t="s">
        <v>3504</v>
      </c>
      <c r="I4899" s="39" t="s">
        <v>99</v>
      </c>
      <c r="J4899" s="44">
        <v>-3612</v>
      </c>
      <c r="K4899" s="39" t="s">
        <v>100</v>
      </c>
      <c r="L4899" s="39" t="s">
        <v>60</v>
      </c>
      <c r="M4899" s="39" t="str">
        <f>+VLOOKUP(C4899/1,Map!A:B,2,FALSE)</f>
        <v>Other Revenue - Application/Initiation Fee</v>
      </c>
      <c r="N4899" s="39" t="str">
        <f>+VLOOKUP(L4899/1,Map!E:G,3,FALSE)</f>
        <v>KY-CENTRAL</v>
      </c>
    </row>
    <row r="4900" spans="1:14" hidden="1">
      <c r="A4900" s="39" t="s">
        <v>95</v>
      </c>
      <c r="B4900" s="39" t="s">
        <v>96</v>
      </c>
      <c r="C4900" s="39" t="s">
        <v>76</v>
      </c>
      <c r="D4900" s="43">
        <v>43235</v>
      </c>
      <c r="E4900" s="39" t="s">
        <v>35</v>
      </c>
      <c r="F4900" s="39" t="s">
        <v>47</v>
      </c>
      <c r="G4900" s="39" t="s">
        <v>275</v>
      </c>
      <c r="H4900" s="39" t="s">
        <v>3504</v>
      </c>
      <c r="I4900" s="39" t="s">
        <v>99</v>
      </c>
      <c r="J4900" s="44">
        <v>-28</v>
      </c>
      <c r="K4900" s="39" t="s">
        <v>100</v>
      </c>
      <c r="L4900" s="39" t="s">
        <v>62</v>
      </c>
      <c r="M4900" s="39" t="str">
        <f>+VLOOKUP(C4900/1,Map!A:B,2,FALSE)</f>
        <v>Other Revenue - Application/Initiation Fee</v>
      </c>
      <c r="N4900" s="39" t="str">
        <f>+VLOOKUP(L4900/1,Map!E:G,3,FALSE)</f>
        <v>KY- E ROCKCASTE WTR</v>
      </c>
    </row>
    <row r="4901" spans="1:14" hidden="1">
      <c r="A4901" s="39" t="s">
        <v>95</v>
      </c>
      <c r="B4901" s="39" t="s">
        <v>96</v>
      </c>
      <c r="C4901" s="39" t="s">
        <v>76</v>
      </c>
      <c r="D4901" s="43">
        <v>43234</v>
      </c>
      <c r="E4901" s="39" t="s">
        <v>35</v>
      </c>
      <c r="F4901" s="39" t="s">
        <v>47</v>
      </c>
      <c r="G4901" s="39" t="s">
        <v>275</v>
      </c>
      <c r="H4901" s="39" t="s">
        <v>3505</v>
      </c>
      <c r="I4901" s="39" t="s">
        <v>244</v>
      </c>
      <c r="J4901" s="44">
        <v>28</v>
      </c>
      <c r="K4901" s="39" t="s">
        <v>100</v>
      </c>
      <c r="L4901" s="39" t="s">
        <v>60</v>
      </c>
      <c r="M4901" s="39" t="str">
        <f>+VLOOKUP(C4901/1,Map!A:B,2,FALSE)</f>
        <v>Other Revenue - Application/Initiation Fee</v>
      </c>
      <c r="N4901" s="39" t="str">
        <f>+VLOOKUP(L4901/1,Map!E:G,3,FALSE)</f>
        <v>KY-CENTRAL</v>
      </c>
    </row>
    <row r="4902" spans="1:14" hidden="1">
      <c r="A4902" s="39" t="s">
        <v>95</v>
      </c>
      <c r="B4902" s="39" t="s">
        <v>96</v>
      </c>
      <c r="C4902" s="39" t="s">
        <v>76</v>
      </c>
      <c r="D4902" s="43">
        <v>43235</v>
      </c>
      <c r="E4902" s="39" t="s">
        <v>35</v>
      </c>
      <c r="F4902" s="39" t="s">
        <v>47</v>
      </c>
      <c r="G4902" s="39" t="s">
        <v>275</v>
      </c>
      <c r="H4902" s="39" t="s">
        <v>1585</v>
      </c>
      <c r="I4902" s="39" t="s">
        <v>244</v>
      </c>
      <c r="J4902" s="44">
        <v>28</v>
      </c>
      <c r="K4902" s="39" t="s">
        <v>100</v>
      </c>
      <c r="L4902" s="39" t="s">
        <v>60</v>
      </c>
      <c r="M4902" s="39" t="str">
        <f>+VLOOKUP(C4902/1,Map!A:B,2,FALSE)</f>
        <v>Other Revenue - Application/Initiation Fee</v>
      </c>
      <c r="N4902" s="39" t="str">
        <f>+VLOOKUP(L4902/1,Map!E:G,3,FALSE)</f>
        <v>KY-CENTRAL</v>
      </c>
    </row>
    <row r="4903" spans="1:14" hidden="1">
      <c r="A4903" s="39" t="s">
        <v>95</v>
      </c>
      <c r="B4903" s="39" t="s">
        <v>96</v>
      </c>
      <c r="C4903" s="39" t="s">
        <v>76</v>
      </c>
      <c r="D4903" s="43">
        <v>43235</v>
      </c>
      <c r="E4903" s="39" t="s">
        <v>35</v>
      </c>
      <c r="F4903" s="39" t="s">
        <v>47</v>
      </c>
      <c r="G4903" s="39" t="s">
        <v>275</v>
      </c>
      <c r="H4903" s="39" t="s">
        <v>1585</v>
      </c>
      <c r="I4903" s="39" t="s">
        <v>244</v>
      </c>
      <c r="J4903" s="44">
        <v>56</v>
      </c>
      <c r="K4903" s="39" t="s">
        <v>100</v>
      </c>
      <c r="L4903" s="39" t="s">
        <v>60</v>
      </c>
      <c r="M4903" s="39" t="str">
        <f>+VLOOKUP(C4903/1,Map!A:B,2,FALSE)</f>
        <v>Other Revenue - Application/Initiation Fee</v>
      </c>
      <c r="N4903" s="39" t="str">
        <f>+VLOOKUP(L4903/1,Map!E:G,3,FALSE)</f>
        <v>KY-CENTRAL</v>
      </c>
    </row>
    <row r="4904" spans="1:14" hidden="1">
      <c r="A4904" s="39" t="s">
        <v>95</v>
      </c>
      <c r="B4904" s="39" t="s">
        <v>96</v>
      </c>
      <c r="C4904" s="39" t="s">
        <v>76</v>
      </c>
      <c r="D4904" s="43">
        <v>43236</v>
      </c>
      <c r="E4904" s="39" t="s">
        <v>35</v>
      </c>
      <c r="F4904" s="39" t="s">
        <v>47</v>
      </c>
      <c r="G4904" s="39" t="s">
        <v>275</v>
      </c>
      <c r="H4904" s="39" t="s">
        <v>3506</v>
      </c>
      <c r="I4904" s="39" t="s">
        <v>244</v>
      </c>
      <c r="J4904" s="44">
        <v>28</v>
      </c>
      <c r="K4904" s="39" t="s">
        <v>100</v>
      </c>
      <c r="L4904" s="39" t="s">
        <v>58</v>
      </c>
      <c r="M4904" s="39" t="str">
        <f>+VLOOKUP(C4904/1,Map!A:B,2,FALSE)</f>
        <v>Other Revenue - Application/Initiation Fee</v>
      </c>
      <c r="N4904" s="39" t="str">
        <f>+VLOOKUP(L4904/1,Map!E:G,3,FALSE)</f>
        <v>KY-CORPORATE</v>
      </c>
    </row>
    <row r="4905" spans="1:14" hidden="1">
      <c r="A4905" s="39" t="s">
        <v>95</v>
      </c>
      <c r="B4905" s="39" t="s">
        <v>96</v>
      </c>
      <c r="C4905" s="39" t="s">
        <v>76</v>
      </c>
      <c r="D4905" s="43">
        <v>43236</v>
      </c>
      <c r="E4905" s="39" t="s">
        <v>35</v>
      </c>
      <c r="F4905" s="39" t="s">
        <v>47</v>
      </c>
      <c r="G4905" s="39" t="s">
        <v>275</v>
      </c>
      <c r="H4905" s="39" t="s">
        <v>3507</v>
      </c>
      <c r="I4905" s="39" t="s">
        <v>99</v>
      </c>
      <c r="J4905" s="44">
        <v>-56</v>
      </c>
      <c r="K4905" s="39" t="s">
        <v>100</v>
      </c>
      <c r="L4905" s="39" t="s">
        <v>64</v>
      </c>
      <c r="M4905" s="39" t="str">
        <f>+VLOOKUP(C4905/1,Map!A:B,2,FALSE)</f>
        <v>Other Revenue - Application/Initiation Fee</v>
      </c>
      <c r="N4905" s="39" t="str">
        <f>+VLOOKUP(L4905/1,Map!E:G,3,FALSE)</f>
        <v>KY-NORTH</v>
      </c>
    </row>
    <row r="4906" spans="1:14" hidden="1">
      <c r="A4906" s="39" t="s">
        <v>95</v>
      </c>
      <c r="B4906" s="39" t="s">
        <v>96</v>
      </c>
      <c r="C4906" s="39" t="s">
        <v>76</v>
      </c>
      <c r="D4906" s="43">
        <v>43236</v>
      </c>
      <c r="E4906" s="39" t="s">
        <v>35</v>
      </c>
      <c r="F4906" s="39" t="s">
        <v>47</v>
      </c>
      <c r="G4906" s="39" t="s">
        <v>275</v>
      </c>
      <c r="H4906" s="39" t="s">
        <v>3507</v>
      </c>
      <c r="I4906" s="39" t="s">
        <v>99</v>
      </c>
      <c r="J4906" s="44">
        <v>-56</v>
      </c>
      <c r="K4906" s="39" t="s">
        <v>100</v>
      </c>
      <c r="L4906" s="39" t="s">
        <v>58</v>
      </c>
      <c r="M4906" s="39" t="str">
        <f>+VLOOKUP(C4906/1,Map!A:B,2,FALSE)</f>
        <v>Other Revenue - Application/Initiation Fee</v>
      </c>
      <c r="N4906" s="39" t="str">
        <f>+VLOOKUP(L4906/1,Map!E:G,3,FALSE)</f>
        <v>KY-CORPORATE</v>
      </c>
    </row>
    <row r="4907" spans="1:14" hidden="1">
      <c r="A4907" s="39" t="s">
        <v>95</v>
      </c>
      <c r="B4907" s="39" t="s">
        <v>96</v>
      </c>
      <c r="C4907" s="39" t="s">
        <v>76</v>
      </c>
      <c r="D4907" s="43">
        <v>43236</v>
      </c>
      <c r="E4907" s="39" t="s">
        <v>35</v>
      </c>
      <c r="F4907" s="39" t="s">
        <v>47</v>
      </c>
      <c r="G4907" s="39" t="s">
        <v>275</v>
      </c>
      <c r="H4907" s="39" t="s">
        <v>3507</v>
      </c>
      <c r="I4907" s="39" t="s">
        <v>99</v>
      </c>
      <c r="J4907" s="44">
        <v>-56</v>
      </c>
      <c r="K4907" s="39" t="s">
        <v>100</v>
      </c>
      <c r="L4907" s="39" t="s">
        <v>60</v>
      </c>
      <c r="M4907" s="39" t="str">
        <f>+VLOOKUP(C4907/1,Map!A:B,2,FALSE)</f>
        <v>Other Revenue - Application/Initiation Fee</v>
      </c>
      <c r="N4907" s="39" t="str">
        <f>+VLOOKUP(L4907/1,Map!E:G,3,FALSE)</f>
        <v>KY-CENTRAL</v>
      </c>
    </row>
    <row r="4908" spans="1:14" hidden="1">
      <c r="A4908" s="39" t="s">
        <v>95</v>
      </c>
      <c r="B4908" s="39" t="s">
        <v>96</v>
      </c>
      <c r="C4908" s="39" t="s">
        <v>76</v>
      </c>
      <c r="D4908" s="43">
        <v>43236</v>
      </c>
      <c r="E4908" s="39" t="s">
        <v>35</v>
      </c>
      <c r="F4908" s="39" t="s">
        <v>47</v>
      </c>
      <c r="G4908" s="39" t="s">
        <v>275</v>
      </c>
      <c r="H4908" s="39" t="s">
        <v>3507</v>
      </c>
      <c r="I4908" s="39" t="s">
        <v>99</v>
      </c>
      <c r="J4908" s="44">
        <v>-28</v>
      </c>
      <c r="K4908" s="39" t="s">
        <v>100</v>
      </c>
      <c r="L4908" s="39" t="s">
        <v>62</v>
      </c>
      <c r="M4908" s="39" t="str">
        <f>+VLOOKUP(C4908/1,Map!A:B,2,FALSE)</f>
        <v>Other Revenue - Application/Initiation Fee</v>
      </c>
      <c r="N4908" s="39" t="str">
        <f>+VLOOKUP(L4908/1,Map!E:G,3,FALSE)</f>
        <v>KY- E ROCKCASTE WTR</v>
      </c>
    </row>
    <row r="4909" spans="1:14" hidden="1">
      <c r="A4909" s="39" t="s">
        <v>95</v>
      </c>
      <c r="B4909" s="39" t="s">
        <v>96</v>
      </c>
      <c r="C4909" s="39" t="s">
        <v>76</v>
      </c>
      <c r="D4909" s="43">
        <v>43236</v>
      </c>
      <c r="E4909" s="39" t="s">
        <v>35</v>
      </c>
      <c r="F4909" s="39" t="s">
        <v>47</v>
      </c>
      <c r="G4909" s="39" t="s">
        <v>275</v>
      </c>
      <c r="H4909" s="39" t="s">
        <v>3507</v>
      </c>
      <c r="I4909" s="39" t="s">
        <v>99</v>
      </c>
      <c r="J4909" s="44">
        <v>-56</v>
      </c>
      <c r="K4909" s="39" t="s">
        <v>100</v>
      </c>
      <c r="L4909" s="39" t="s">
        <v>60</v>
      </c>
      <c r="M4909" s="39" t="str">
        <f>+VLOOKUP(C4909/1,Map!A:B,2,FALSE)</f>
        <v>Other Revenue - Application/Initiation Fee</v>
      </c>
      <c r="N4909" s="39" t="str">
        <f>+VLOOKUP(L4909/1,Map!E:G,3,FALSE)</f>
        <v>KY-CENTRAL</v>
      </c>
    </row>
    <row r="4910" spans="1:14" hidden="1">
      <c r="A4910" s="39" t="s">
        <v>95</v>
      </c>
      <c r="B4910" s="39" t="s">
        <v>96</v>
      </c>
      <c r="C4910" s="39" t="s">
        <v>76</v>
      </c>
      <c r="D4910" s="43">
        <v>43236</v>
      </c>
      <c r="E4910" s="39" t="s">
        <v>35</v>
      </c>
      <c r="F4910" s="39" t="s">
        <v>47</v>
      </c>
      <c r="G4910" s="39" t="s">
        <v>275</v>
      </c>
      <c r="H4910" s="39" t="s">
        <v>3507</v>
      </c>
      <c r="I4910" s="39" t="s">
        <v>99</v>
      </c>
      <c r="J4910" s="44">
        <v>-2632</v>
      </c>
      <c r="K4910" s="39" t="s">
        <v>100</v>
      </c>
      <c r="L4910" s="39" t="s">
        <v>60</v>
      </c>
      <c r="M4910" s="39" t="str">
        <f>+VLOOKUP(C4910/1,Map!A:B,2,FALSE)</f>
        <v>Other Revenue - Application/Initiation Fee</v>
      </c>
      <c r="N4910" s="39" t="str">
        <f>+VLOOKUP(L4910/1,Map!E:G,3,FALSE)</f>
        <v>KY-CENTRAL</v>
      </c>
    </row>
    <row r="4911" spans="1:14" hidden="1">
      <c r="A4911" s="39" t="s">
        <v>95</v>
      </c>
      <c r="B4911" s="39" t="s">
        <v>96</v>
      </c>
      <c r="C4911" s="39" t="s">
        <v>76</v>
      </c>
      <c r="D4911" s="43">
        <v>43236</v>
      </c>
      <c r="E4911" s="39" t="s">
        <v>35</v>
      </c>
      <c r="F4911" s="39" t="s">
        <v>47</v>
      </c>
      <c r="G4911" s="39" t="s">
        <v>275</v>
      </c>
      <c r="H4911" s="39" t="s">
        <v>3507</v>
      </c>
      <c r="I4911" s="39" t="s">
        <v>99</v>
      </c>
      <c r="J4911" s="44">
        <v>-28</v>
      </c>
      <c r="K4911" s="39" t="s">
        <v>100</v>
      </c>
      <c r="L4911" s="39" t="s">
        <v>60</v>
      </c>
      <c r="M4911" s="39" t="str">
        <f>+VLOOKUP(C4911/1,Map!A:B,2,FALSE)</f>
        <v>Other Revenue - Application/Initiation Fee</v>
      </c>
      <c r="N4911" s="39" t="str">
        <f>+VLOOKUP(L4911/1,Map!E:G,3,FALSE)</f>
        <v>KY-CENTRAL</v>
      </c>
    </row>
    <row r="4912" spans="1:14" hidden="1">
      <c r="A4912" s="39" t="s">
        <v>95</v>
      </c>
      <c r="B4912" s="39" t="s">
        <v>96</v>
      </c>
      <c r="C4912" s="39" t="s">
        <v>76</v>
      </c>
      <c r="D4912" s="43">
        <v>43236</v>
      </c>
      <c r="E4912" s="39" t="s">
        <v>35</v>
      </c>
      <c r="F4912" s="39" t="s">
        <v>47</v>
      </c>
      <c r="G4912" s="39" t="s">
        <v>275</v>
      </c>
      <c r="H4912" s="39" t="s">
        <v>3507</v>
      </c>
      <c r="I4912" s="39" t="s">
        <v>99</v>
      </c>
      <c r="J4912" s="44">
        <v>-28</v>
      </c>
      <c r="K4912" s="39" t="s">
        <v>100</v>
      </c>
      <c r="L4912" s="39" t="s">
        <v>60</v>
      </c>
      <c r="M4912" s="39" t="str">
        <f>+VLOOKUP(C4912/1,Map!A:B,2,FALSE)</f>
        <v>Other Revenue - Application/Initiation Fee</v>
      </c>
      <c r="N4912" s="39" t="str">
        <f>+VLOOKUP(L4912/1,Map!E:G,3,FALSE)</f>
        <v>KY-CENTRAL</v>
      </c>
    </row>
    <row r="4913" spans="1:14" hidden="1">
      <c r="A4913" s="39" t="s">
        <v>95</v>
      </c>
      <c r="B4913" s="39" t="s">
        <v>96</v>
      </c>
      <c r="C4913" s="39" t="s">
        <v>76</v>
      </c>
      <c r="D4913" s="43">
        <v>43236</v>
      </c>
      <c r="E4913" s="39" t="s">
        <v>35</v>
      </c>
      <c r="F4913" s="39" t="s">
        <v>47</v>
      </c>
      <c r="G4913" s="39" t="s">
        <v>275</v>
      </c>
      <c r="H4913" s="39" t="s">
        <v>3507</v>
      </c>
      <c r="I4913" s="39" t="s">
        <v>99</v>
      </c>
      <c r="J4913" s="44">
        <v>-28</v>
      </c>
      <c r="K4913" s="39" t="s">
        <v>100</v>
      </c>
      <c r="L4913" s="39" t="s">
        <v>68</v>
      </c>
      <c r="M4913" s="39" t="str">
        <f>+VLOOKUP(C4913/1,Map!A:B,2,FALSE)</f>
        <v>Other Revenue - Application/Initiation Fee</v>
      </c>
      <c r="N4913" s="39" t="str">
        <f>+VLOOKUP(L4913/1,Map!E:G,3,FALSE)</f>
        <v>KY - RIDGEWOOD WW</v>
      </c>
    </row>
    <row r="4914" spans="1:14" hidden="1">
      <c r="A4914" s="39" t="s">
        <v>95</v>
      </c>
      <c r="B4914" s="39" t="s">
        <v>96</v>
      </c>
      <c r="C4914" s="39" t="s">
        <v>76</v>
      </c>
      <c r="D4914" s="43">
        <v>43237</v>
      </c>
      <c r="E4914" s="39" t="s">
        <v>35</v>
      </c>
      <c r="F4914" s="39" t="s">
        <v>47</v>
      </c>
      <c r="G4914" s="39" t="s">
        <v>275</v>
      </c>
      <c r="H4914" s="39" t="s">
        <v>1601</v>
      </c>
      <c r="I4914" s="39" t="s">
        <v>244</v>
      </c>
      <c r="J4914" s="44">
        <v>28</v>
      </c>
      <c r="K4914" s="39" t="s">
        <v>100</v>
      </c>
      <c r="L4914" s="39" t="s">
        <v>58</v>
      </c>
      <c r="M4914" s="39" t="str">
        <f>+VLOOKUP(C4914/1,Map!A:B,2,FALSE)</f>
        <v>Other Revenue - Application/Initiation Fee</v>
      </c>
      <c r="N4914" s="39" t="str">
        <f>+VLOOKUP(L4914/1,Map!E:G,3,FALSE)</f>
        <v>KY-CORPORATE</v>
      </c>
    </row>
    <row r="4915" spans="1:14" hidden="1">
      <c r="A4915" s="39" t="s">
        <v>95</v>
      </c>
      <c r="B4915" s="39" t="s">
        <v>96</v>
      </c>
      <c r="C4915" s="39" t="s">
        <v>76</v>
      </c>
      <c r="D4915" s="43">
        <v>43237</v>
      </c>
      <c r="E4915" s="39" t="s">
        <v>35</v>
      </c>
      <c r="F4915" s="39" t="s">
        <v>47</v>
      </c>
      <c r="G4915" s="39" t="s">
        <v>275</v>
      </c>
      <c r="H4915" s="39" t="s">
        <v>1601</v>
      </c>
      <c r="I4915" s="39" t="s">
        <v>244</v>
      </c>
      <c r="J4915" s="44">
        <v>28</v>
      </c>
      <c r="K4915" s="39" t="s">
        <v>100</v>
      </c>
      <c r="L4915" s="39" t="s">
        <v>60</v>
      </c>
      <c r="M4915" s="39" t="str">
        <f>+VLOOKUP(C4915/1,Map!A:B,2,FALSE)</f>
        <v>Other Revenue - Application/Initiation Fee</v>
      </c>
      <c r="N4915" s="39" t="str">
        <f>+VLOOKUP(L4915/1,Map!E:G,3,FALSE)</f>
        <v>KY-CENTRAL</v>
      </c>
    </row>
    <row r="4916" spans="1:14" hidden="1">
      <c r="A4916" s="39" t="s">
        <v>95</v>
      </c>
      <c r="B4916" s="39" t="s">
        <v>96</v>
      </c>
      <c r="C4916" s="39" t="s">
        <v>76</v>
      </c>
      <c r="D4916" s="43">
        <v>43237</v>
      </c>
      <c r="E4916" s="39" t="s">
        <v>35</v>
      </c>
      <c r="F4916" s="39" t="s">
        <v>47</v>
      </c>
      <c r="G4916" s="39" t="s">
        <v>275</v>
      </c>
      <c r="H4916" s="39" t="s">
        <v>1601</v>
      </c>
      <c r="I4916" s="39" t="s">
        <v>244</v>
      </c>
      <c r="J4916" s="44">
        <v>28</v>
      </c>
      <c r="K4916" s="39" t="s">
        <v>100</v>
      </c>
      <c r="L4916" s="39" t="s">
        <v>60</v>
      </c>
      <c r="M4916" s="39" t="str">
        <f>+VLOOKUP(C4916/1,Map!A:B,2,FALSE)</f>
        <v>Other Revenue - Application/Initiation Fee</v>
      </c>
      <c r="N4916" s="39" t="str">
        <f>+VLOOKUP(L4916/1,Map!E:G,3,FALSE)</f>
        <v>KY-CENTRAL</v>
      </c>
    </row>
    <row r="4917" spans="1:14" hidden="1">
      <c r="A4917" s="39" t="s">
        <v>95</v>
      </c>
      <c r="B4917" s="39" t="s">
        <v>96</v>
      </c>
      <c r="C4917" s="39" t="s">
        <v>76</v>
      </c>
      <c r="D4917" s="43">
        <v>43237</v>
      </c>
      <c r="E4917" s="39" t="s">
        <v>35</v>
      </c>
      <c r="F4917" s="39" t="s">
        <v>47</v>
      </c>
      <c r="G4917" s="39" t="s">
        <v>275</v>
      </c>
      <c r="H4917" s="39" t="s">
        <v>1601</v>
      </c>
      <c r="I4917" s="39" t="s">
        <v>244</v>
      </c>
      <c r="J4917" s="44">
        <v>28</v>
      </c>
      <c r="K4917" s="39" t="s">
        <v>100</v>
      </c>
      <c r="L4917" s="39" t="s">
        <v>60</v>
      </c>
      <c r="M4917" s="39" t="str">
        <f>+VLOOKUP(C4917/1,Map!A:B,2,FALSE)</f>
        <v>Other Revenue - Application/Initiation Fee</v>
      </c>
      <c r="N4917" s="39" t="str">
        <f>+VLOOKUP(L4917/1,Map!E:G,3,FALSE)</f>
        <v>KY-CENTRAL</v>
      </c>
    </row>
    <row r="4918" spans="1:14" hidden="1">
      <c r="A4918" s="39" t="s">
        <v>95</v>
      </c>
      <c r="B4918" s="39" t="s">
        <v>96</v>
      </c>
      <c r="C4918" s="39" t="s">
        <v>76</v>
      </c>
      <c r="D4918" s="43">
        <v>43237</v>
      </c>
      <c r="E4918" s="39" t="s">
        <v>35</v>
      </c>
      <c r="F4918" s="39" t="s">
        <v>47</v>
      </c>
      <c r="G4918" s="39" t="s">
        <v>275</v>
      </c>
      <c r="H4918" s="39" t="s">
        <v>3508</v>
      </c>
      <c r="I4918" s="39" t="s">
        <v>99</v>
      </c>
      <c r="J4918" s="44">
        <v>-1372</v>
      </c>
      <c r="K4918" s="39" t="s">
        <v>100</v>
      </c>
      <c r="L4918" s="39" t="s">
        <v>60</v>
      </c>
      <c r="M4918" s="39" t="str">
        <f>+VLOOKUP(C4918/1,Map!A:B,2,FALSE)</f>
        <v>Other Revenue - Application/Initiation Fee</v>
      </c>
      <c r="N4918" s="39" t="str">
        <f>+VLOOKUP(L4918/1,Map!E:G,3,FALSE)</f>
        <v>KY-CENTRAL</v>
      </c>
    </row>
    <row r="4919" spans="1:14" hidden="1">
      <c r="A4919" s="39" t="s">
        <v>95</v>
      </c>
      <c r="B4919" s="39" t="s">
        <v>96</v>
      </c>
      <c r="C4919" s="39" t="s">
        <v>76</v>
      </c>
      <c r="D4919" s="43">
        <v>43237</v>
      </c>
      <c r="E4919" s="39" t="s">
        <v>35</v>
      </c>
      <c r="F4919" s="39" t="s">
        <v>47</v>
      </c>
      <c r="G4919" s="39" t="s">
        <v>275</v>
      </c>
      <c r="H4919" s="39" t="s">
        <v>3508</v>
      </c>
      <c r="I4919" s="39" t="s">
        <v>99</v>
      </c>
      <c r="J4919" s="44">
        <v>-28</v>
      </c>
      <c r="K4919" s="39" t="s">
        <v>100</v>
      </c>
      <c r="L4919" s="39" t="s">
        <v>60</v>
      </c>
      <c r="M4919" s="39" t="str">
        <f>+VLOOKUP(C4919/1,Map!A:B,2,FALSE)</f>
        <v>Other Revenue - Application/Initiation Fee</v>
      </c>
      <c r="N4919" s="39" t="str">
        <f>+VLOOKUP(L4919/1,Map!E:G,3,FALSE)</f>
        <v>KY-CENTRAL</v>
      </c>
    </row>
    <row r="4920" spans="1:14" hidden="1">
      <c r="A4920" s="39" t="s">
        <v>95</v>
      </c>
      <c r="B4920" s="39" t="s">
        <v>96</v>
      </c>
      <c r="C4920" s="39" t="s">
        <v>76</v>
      </c>
      <c r="D4920" s="43">
        <v>43237</v>
      </c>
      <c r="E4920" s="39" t="s">
        <v>35</v>
      </c>
      <c r="F4920" s="39" t="s">
        <v>47</v>
      </c>
      <c r="G4920" s="39" t="s">
        <v>275</v>
      </c>
      <c r="H4920" s="39" t="s">
        <v>3508</v>
      </c>
      <c r="I4920" s="39" t="s">
        <v>99</v>
      </c>
      <c r="J4920" s="44">
        <v>-84</v>
      </c>
      <c r="K4920" s="39" t="s">
        <v>100</v>
      </c>
      <c r="L4920" s="39" t="s">
        <v>60</v>
      </c>
      <c r="M4920" s="39" t="str">
        <f>+VLOOKUP(C4920/1,Map!A:B,2,FALSE)</f>
        <v>Other Revenue - Application/Initiation Fee</v>
      </c>
      <c r="N4920" s="39" t="str">
        <f>+VLOOKUP(L4920/1,Map!E:G,3,FALSE)</f>
        <v>KY-CENTRAL</v>
      </c>
    </row>
    <row r="4921" spans="1:14" hidden="1">
      <c r="A4921" s="39" t="s">
        <v>95</v>
      </c>
      <c r="B4921" s="39" t="s">
        <v>96</v>
      </c>
      <c r="C4921" s="39" t="s">
        <v>76</v>
      </c>
      <c r="D4921" s="43">
        <v>43237</v>
      </c>
      <c r="E4921" s="39" t="s">
        <v>35</v>
      </c>
      <c r="F4921" s="39" t="s">
        <v>47</v>
      </c>
      <c r="G4921" s="39" t="s">
        <v>275</v>
      </c>
      <c r="H4921" s="39" t="s">
        <v>3508</v>
      </c>
      <c r="I4921" s="39" t="s">
        <v>99</v>
      </c>
      <c r="J4921" s="44">
        <v>-28</v>
      </c>
      <c r="K4921" s="39" t="s">
        <v>100</v>
      </c>
      <c r="L4921" s="39" t="s">
        <v>60</v>
      </c>
      <c r="M4921" s="39" t="str">
        <f>+VLOOKUP(C4921/1,Map!A:B,2,FALSE)</f>
        <v>Other Revenue - Application/Initiation Fee</v>
      </c>
      <c r="N4921" s="39" t="str">
        <f>+VLOOKUP(L4921/1,Map!E:G,3,FALSE)</f>
        <v>KY-CENTRAL</v>
      </c>
    </row>
    <row r="4922" spans="1:14" hidden="1">
      <c r="A4922" s="39" t="s">
        <v>95</v>
      </c>
      <c r="B4922" s="39" t="s">
        <v>96</v>
      </c>
      <c r="C4922" s="39" t="s">
        <v>76</v>
      </c>
      <c r="D4922" s="43">
        <v>43246</v>
      </c>
      <c r="E4922" s="39" t="s">
        <v>35</v>
      </c>
      <c r="F4922" s="39" t="s">
        <v>47</v>
      </c>
      <c r="G4922" s="39" t="s">
        <v>275</v>
      </c>
      <c r="H4922" s="39" t="s">
        <v>3509</v>
      </c>
      <c r="I4922" s="39" t="s">
        <v>99</v>
      </c>
      <c r="J4922" s="44">
        <v>-28</v>
      </c>
      <c r="K4922" s="39" t="s">
        <v>100</v>
      </c>
      <c r="L4922" s="39" t="s">
        <v>60</v>
      </c>
      <c r="M4922" s="39" t="str">
        <f>+VLOOKUP(C4922/1,Map!A:B,2,FALSE)</f>
        <v>Other Revenue - Application/Initiation Fee</v>
      </c>
      <c r="N4922" s="39" t="str">
        <f>+VLOOKUP(L4922/1,Map!E:G,3,FALSE)</f>
        <v>KY-CENTRAL</v>
      </c>
    </row>
    <row r="4923" spans="1:14" hidden="1">
      <c r="A4923" s="39" t="s">
        <v>95</v>
      </c>
      <c r="B4923" s="39" t="s">
        <v>96</v>
      </c>
      <c r="C4923" s="39" t="s">
        <v>76</v>
      </c>
      <c r="D4923" s="43">
        <v>43247</v>
      </c>
      <c r="E4923" s="39" t="s">
        <v>35</v>
      </c>
      <c r="F4923" s="39" t="s">
        <v>47</v>
      </c>
      <c r="G4923" s="39" t="s">
        <v>275</v>
      </c>
      <c r="H4923" s="39" t="s">
        <v>3510</v>
      </c>
      <c r="I4923" s="39" t="s">
        <v>99</v>
      </c>
      <c r="J4923" s="44">
        <v>-56</v>
      </c>
      <c r="K4923" s="39" t="s">
        <v>100</v>
      </c>
      <c r="L4923" s="39" t="s">
        <v>60</v>
      </c>
      <c r="M4923" s="39" t="str">
        <f>+VLOOKUP(C4923/1,Map!A:B,2,FALSE)</f>
        <v>Other Revenue - Application/Initiation Fee</v>
      </c>
      <c r="N4923" s="39" t="str">
        <f>+VLOOKUP(L4923/1,Map!E:G,3,FALSE)</f>
        <v>KY-CENTRAL</v>
      </c>
    </row>
    <row r="4924" spans="1:14" hidden="1">
      <c r="A4924" s="39" t="s">
        <v>95</v>
      </c>
      <c r="B4924" s="39" t="s">
        <v>96</v>
      </c>
      <c r="C4924" s="39" t="s">
        <v>76</v>
      </c>
      <c r="D4924" s="43">
        <v>43238</v>
      </c>
      <c r="E4924" s="39" t="s">
        <v>35</v>
      </c>
      <c r="F4924" s="39" t="s">
        <v>47</v>
      </c>
      <c r="G4924" s="39" t="s">
        <v>275</v>
      </c>
      <c r="H4924" s="39" t="s">
        <v>3511</v>
      </c>
      <c r="I4924" s="39" t="s">
        <v>99</v>
      </c>
      <c r="J4924" s="44">
        <v>-28</v>
      </c>
      <c r="K4924" s="39" t="s">
        <v>100</v>
      </c>
      <c r="L4924" s="39" t="s">
        <v>60</v>
      </c>
      <c r="M4924" s="39" t="str">
        <f>+VLOOKUP(C4924/1,Map!A:B,2,FALSE)</f>
        <v>Other Revenue - Application/Initiation Fee</v>
      </c>
      <c r="N4924" s="39" t="str">
        <f>+VLOOKUP(L4924/1,Map!E:G,3,FALSE)</f>
        <v>KY-CENTRAL</v>
      </c>
    </row>
    <row r="4925" spans="1:14" hidden="1">
      <c r="A4925" s="39" t="s">
        <v>95</v>
      </c>
      <c r="B4925" s="39" t="s">
        <v>96</v>
      </c>
      <c r="C4925" s="39" t="s">
        <v>76</v>
      </c>
      <c r="D4925" s="43">
        <v>43238</v>
      </c>
      <c r="E4925" s="39" t="s">
        <v>35</v>
      </c>
      <c r="F4925" s="39" t="s">
        <v>47</v>
      </c>
      <c r="G4925" s="39" t="s">
        <v>275</v>
      </c>
      <c r="H4925" s="39" t="s">
        <v>3511</v>
      </c>
      <c r="I4925" s="39" t="s">
        <v>99</v>
      </c>
      <c r="J4925" s="44">
        <v>-28</v>
      </c>
      <c r="K4925" s="39" t="s">
        <v>100</v>
      </c>
      <c r="L4925" s="39" t="s">
        <v>68</v>
      </c>
      <c r="M4925" s="39" t="str">
        <f>+VLOOKUP(C4925/1,Map!A:B,2,FALSE)</f>
        <v>Other Revenue - Application/Initiation Fee</v>
      </c>
      <c r="N4925" s="39" t="str">
        <f>+VLOOKUP(L4925/1,Map!E:G,3,FALSE)</f>
        <v>KY - RIDGEWOOD WW</v>
      </c>
    </row>
    <row r="4926" spans="1:14" hidden="1">
      <c r="A4926" s="39" t="s">
        <v>95</v>
      </c>
      <c r="B4926" s="39" t="s">
        <v>96</v>
      </c>
      <c r="C4926" s="39" t="s">
        <v>76</v>
      </c>
      <c r="D4926" s="43">
        <v>43238</v>
      </c>
      <c r="E4926" s="39" t="s">
        <v>35</v>
      </c>
      <c r="F4926" s="39" t="s">
        <v>47</v>
      </c>
      <c r="G4926" s="39" t="s">
        <v>275</v>
      </c>
      <c r="H4926" s="39" t="s">
        <v>3511</v>
      </c>
      <c r="I4926" s="39" t="s">
        <v>99</v>
      </c>
      <c r="J4926" s="44">
        <v>-28</v>
      </c>
      <c r="K4926" s="39" t="s">
        <v>100</v>
      </c>
      <c r="L4926" s="39" t="s">
        <v>58</v>
      </c>
      <c r="M4926" s="39" t="str">
        <f>+VLOOKUP(C4926/1,Map!A:B,2,FALSE)</f>
        <v>Other Revenue - Application/Initiation Fee</v>
      </c>
      <c r="N4926" s="39" t="str">
        <f>+VLOOKUP(L4926/1,Map!E:G,3,FALSE)</f>
        <v>KY-CORPORATE</v>
      </c>
    </row>
    <row r="4927" spans="1:14" hidden="1">
      <c r="A4927" s="39" t="s">
        <v>95</v>
      </c>
      <c r="B4927" s="39" t="s">
        <v>96</v>
      </c>
      <c r="C4927" s="39" t="s">
        <v>76</v>
      </c>
      <c r="D4927" s="43">
        <v>43238</v>
      </c>
      <c r="E4927" s="39" t="s">
        <v>35</v>
      </c>
      <c r="F4927" s="39" t="s">
        <v>47</v>
      </c>
      <c r="G4927" s="39" t="s">
        <v>275</v>
      </c>
      <c r="H4927" s="39" t="s">
        <v>3511</v>
      </c>
      <c r="I4927" s="39" t="s">
        <v>99</v>
      </c>
      <c r="J4927" s="44">
        <v>-28</v>
      </c>
      <c r="K4927" s="39" t="s">
        <v>100</v>
      </c>
      <c r="L4927" s="39" t="s">
        <v>60</v>
      </c>
      <c r="M4927" s="39" t="str">
        <f>+VLOOKUP(C4927/1,Map!A:B,2,FALSE)</f>
        <v>Other Revenue - Application/Initiation Fee</v>
      </c>
      <c r="N4927" s="39" t="str">
        <f>+VLOOKUP(L4927/1,Map!E:G,3,FALSE)</f>
        <v>KY-CENTRAL</v>
      </c>
    </row>
    <row r="4928" spans="1:14" hidden="1">
      <c r="A4928" s="39" t="s">
        <v>95</v>
      </c>
      <c r="B4928" s="39" t="s">
        <v>96</v>
      </c>
      <c r="C4928" s="39" t="s">
        <v>76</v>
      </c>
      <c r="D4928" s="43">
        <v>43238</v>
      </c>
      <c r="E4928" s="39" t="s">
        <v>35</v>
      </c>
      <c r="F4928" s="39" t="s">
        <v>47</v>
      </c>
      <c r="G4928" s="39" t="s">
        <v>275</v>
      </c>
      <c r="H4928" s="39" t="s">
        <v>3511</v>
      </c>
      <c r="I4928" s="39" t="s">
        <v>99</v>
      </c>
      <c r="J4928" s="44">
        <v>-3528</v>
      </c>
      <c r="K4928" s="39" t="s">
        <v>100</v>
      </c>
      <c r="L4928" s="39" t="s">
        <v>60</v>
      </c>
      <c r="M4928" s="39" t="str">
        <f>+VLOOKUP(C4928/1,Map!A:B,2,FALSE)</f>
        <v>Other Revenue - Application/Initiation Fee</v>
      </c>
      <c r="N4928" s="39" t="str">
        <f>+VLOOKUP(L4928/1,Map!E:G,3,FALSE)</f>
        <v>KY-CENTRAL</v>
      </c>
    </row>
    <row r="4929" spans="1:14" hidden="1">
      <c r="A4929" s="39" t="s">
        <v>95</v>
      </c>
      <c r="B4929" s="39" t="s">
        <v>96</v>
      </c>
      <c r="C4929" s="39" t="s">
        <v>76</v>
      </c>
      <c r="D4929" s="43">
        <v>43238</v>
      </c>
      <c r="E4929" s="39" t="s">
        <v>35</v>
      </c>
      <c r="F4929" s="39" t="s">
        <v>47</v>
      </c>
      <c r="G4929" s="39" t="s">
        <v>275</v>
      </c>
      <c r="H4929" s="39" t="s">
        <v>3511</v>
      </c>
      <c r="I4929" s="39" t="s">
        <v>99</v>
      </c>
      <c r="J4929" s="44">
        <v>-112</v>
      </c>
      <c r="K4929" s="39" t="s">
        <v>100</v>
      </c>
      <c r="L4929" s="39" t="s">
        <v>64</v>
      </c>
      <c r="M4929" s="39" t="str">
        <f>+VLOOKUP(C4929/1,Map!A:B,2,FALSE)</f>
        <v>Other Revenue - Application/Initiation Fee</v>
      </c>
      <c r="N4929" s="39" t="str">
        <f>+VLOOKUP(L4929/1,Map!E:G,3,FALSE)</f>
        <v>KY-NORTH</v>
      </c>
    </row>
    <row r="4930" spans="1:14" hidden="1">
      <c r="A4930" s="39" t="s">
        <v>95</v>
      </c>
      <c r="B4930" s="39" t="s">
        <v>96</v>
      </c>
      <c r="C4930" s="39" t="s">
        <v>76</v>
      </c>
      <c r="D4930" s="43">
        <v>43239</v>
      </c>
      <c r="E4930" s="39" t="s">
        <v>35</v>
      </c>
      <c r="F4930" s="39" t="s">
        <v>47</v>
      </c>
      <c r="G4930" s="39" t="s">
        <v>275</v>
      </c>
      <c r="H4930" s="39" t="s">
        <v>3512</v>
      </c>
      <c r="I4930" s="39" t="s">
        <v>99</v>
      </c>
      <c r="J4930" s="44">
        <v>-336</v>
      </c>
      <c r="K4930" s="39" t="s">
        <v>100</v>
      </c>
      <c r="L4930" s="39" t="s">
        <v>60</v>
      </c>
      <c r="M4930" s="39" t="str">
        <f>+VLOOKUP(C4930/1,Map!A:B,2,FALSE)</f>
        <v>Other Revenue - Application/Initiation Fee</v>
      </c>
      <c r="N4930" s="39" t="str">
        <f>+VLOOKUP(L4930/1,Map!E:G,3,FALSE)</f>
        <v>KY-CENTRAL</v>
      </c>
    </row>
    <row r="4931" spans="1:14" hidden="1">
      <c r="A4931" s="39" t="s">
        <v>95</v>
      </c>
      <c r="B4931" s="39" t="s">
        <v>96</v>
      </c>
      <c r="C4931" s="39" t="s">
        <v>76</v>
      </c>
      <c r="D4931" s="43">
        <v>43239</v>
      </c>
      <c r="E4931" s="39" t="s">
        <v>35</v>
      </c>
      <c r="F4931" s="39" t="s">
        <v>47</v>
      </c>
      <c r="G4931" s="39" t="s">
        <v>275</v>
      </c>
      <c r="H4931" s="39" t="s">
        <v>3513</v>
      </c>
      <c r="I4931" s="39" t="s">
        <v>99</v>
      </c>
      <c r="J4931" s="44">
        <v>-28</v>
      </c>
      <c r="K4931" s="39" t="s">
        <v>100</v>
      </c>
      <c r="L4931" s="39" t="s">
        <v>60</v>
      </c>
      <c r="M4931" s="39" t="str">
        <f>+VLOOKUP(C4931/1,Map!A:B,2,FALSE)</f>
        <v>Other Revenue - Application/Initiation Fee</v>
      </c>
      <c r="N4931" s="39" t="str">
        <f>+VLOOKUP(L4931/1,Map!E:G,3,FALSE)</f>
        <v>KY-CENTRAL</v>
      </c>
    </row>
    <row r="4932" spans="1:14" hidden="1">
      <c r="A4932" s="39" t="s">
        <v>95</v>
      </c>
      <c r="B4932" s="39" t="s">
        <v>96</v>
      </c>
      <c r="C4932" s="39" t="s">
        <v>76</v>
      </c>
      <c r="D4932" s="43">
        <v>43242</v>
      </c>
      <c r="E4932" s="39" t="s">
        <v>35</v>
      </c>
      <c r="F4932" s="39" t="s">
        <v>47</v>
      </c>
      <c r="G4932" s="39" t="s">
        <v>275</v>
      </c>
      <c r="H4932" s="39" t="s">
        <v>3514</v>
      </c>
      <c r="I4932" s="39" t="s">
        <v>99</v>
      </c>
      <c r="J4932" s="44">
        <v>-28</v>
      </c>
      <c r="K4932" s="39" t="s">
        <v>100</v>
      </c>
      <c r="L4932" s="39" t="s">
        <v>58</v>
      </c>
      <c r="M4932" s="39" t="str">
        <f>+VLOOKUP(C4932/1,Map!A:B,2,FALSE)</f>
        <v>Other Revenue - Application/Initiation Fee</v>
      </c>
      <c r="N4932" s="39" t="str">
        <f>+VLOOKUP(L4932/1,Map!E:G,3,FALSE)</f>
        <v>KY-CORPORATE</v>
      </c>
    </row>
    <row r="4933" spans="1:14" hidden="1">
      <c r="A4933" s="39" t="s">
        <v>95</v>
      </c>
      <c r="B4933" s="39" t="s">
        <v>96</v>
      </c>
      <c r="C4933" s="39" t="s">
        <v>76</v>
      </c>
      <c r="D4933" s="43">
        <v>43242</v>
      </c>
      <c r="E4933" s="39" t="s">
        <v>35</v>
      </c>
      <c r="F4933" s="39" t="s">
        <v>47</v>
      </c>
      <c r="G4933" s="39" t="s">
        <v>275</v>
      </c>
      <c r="H4933" s="39" t="s">
        <v>3514</v>
      </c>
      <c r="I4933" s="39" t="s">
        <v>99</v>
      </c>
      <c r="J4933" s="44">
        <v>-84</v>
      </c>
      <c r="K4933" s="39" t="s">
        <v>100</v>
      </c>
      <c r="L4933" s="39" t="s">
        <v>60</v>
      </c>
      <c r="M4933" s="39" t="str">
        <f>+VLOOKUP(C4933/1,Map!A:B,2,FALSE)</f>
        <v>Other Revenue - Application/Initiation Fee</v>
      </c>
      <c r="N4933" s="39" t="str">
        <f>+VLOOKUP(L4933/1,Map!E:G,3,FALSE)</f>
        <v>KY-CENTRAL</v>
      </c>
    </row>
    <row r="4934" spans="1:14" hidden="1">
      <c r="A4934" s="39" t="s">
        <v>95</v>
      </c>
      <c r="B4934" s="39" t="s">
        <v>96</v>
      </c>
      <c r="C4934" s="39" t="s">
        <v>76</v>
      </c>
      <c r="D4934" s="43">
        <v>43242</v>
      </c>
      <c r="E4934" s="39" t="s">
        <v>35</v>
      </c>
      <c r="F4934" s="39" t="s">
        <v>47</v>
      </c>
      <c r="G4934" s="39" t="s">
        <v>275</v>
      </c>
      <c r="H4934" s="39" t="s">
        <v>3514</v>
      </c>
      <c r="I4934" s="39" t="s">
        <v>99</v>
      </c>
      <c r="J4934" s="44">
        <v>-28</v>
      </c>
      <c r="K4934" s="39" t="s">
        <v>100</v>
      </c>
      <c r="L4934" s="39" t="s">
        <v>60</v>
      </c>
      <c r="M4934" s="39" t="str">
        <f>+VLOOKUP(C4934/1,Map!A:B,2,FALSE)</f>
        <v>Other Revenue - Application/Initiation Fee</v>
      </c>
      <c r="N4934" s="39" t="str">
        <f>+VLOOKUP(L4934/1,Map!E:G,3,FALSE)</f>
        <v>KY-CENTRAL</v>
      </c>
    </row>
    <row r="4935" spans="1:14" hidden="1">
      <c r="A4935" s="39" t="s">
        <v>95</v>
      </c>
      <c r="B4935" s="39" t="s">
        <v>96</v>
      </c>
      <c r="C4935" s="39" t="s">
        <v>76</v>
      </c>
      <c r="D4935" s="43">
        <v>43242</v>
      </c>
      <c r="E4935" s="39" t="s">
        <v>35</v>
      </c>
      <c r="F4935" s="39" t="s">
        <v>47</v>
      </c>
      <c r="G4935" s="39" t="s">
        <v>275</v>
      </c>
      <c r="H4935" s="39" t="s">
        <v>3514</v>
      </c>
      <c r="I4935" s="39" t="s">
        <v>99</v>
      </c>
      <c r="J4935" s="44">
        <v>-2576</v>
      </c>
      <c r="K4935" s="39" t="s">
        <v>100</v>
      </c>
      <c r="L4935" s="39" t="s">
        <v>60</v>
      </c>
      <c r="M4935" s="39" t="str">
        <f>+VLOOKUP(C4935/1,Map!A:B,2,FALSE)</f>
        <v>Other Revenue - Application/Initiation Fee</v>
      </c>
      <c r="N4935" s="39" t="str">
        <f>+VLOOKUP(L4935/1,Map!E:G,3,FALSE)</f>
        <v>KY-CENTRAL</v>
      </c>
    </row>
    <row r="4936" spans="1:14" hidden="1">
      <c r="A4936" s="39" t="s">
        <v>95</v>
      </c>
      <c r="B4936" s="39" t="s">
        <v>96</v>
      </c>
      <c r="C4936" s="39" t="s">
        <v>76</v>
      </c>
      <c r="D4936" s="43">
        <v>43242</v>
      </c>
      <c r="E4936" s="39" t="s">
        <v>35</v>
      </c>
      <c r="F4936" s="39" t="s">
        <v>47</v>
      </c>
      <c r="G4936" s="39" t="s">
        <v>275</v>
      </c>
      <c r="H4936" s="39" t="s">
        <v>3514</v>
      </c>
      <c r="I4936" s="39" t="s">
        <v>99</v>
      </c>
      <c r="J4936" s="44">
        <v>-84</v>
      </c>
      <c r="K4936" s="39" t="s">
        <v>100</v>
      </c>
      <c r="L4936" s="39" t="s">
        <v>64</v>
      </c>
      <c r="M4936" s="39" t="str">
        <f>+VLOOKUP(C4936/1,Map!A:B,2,FALSE)</f>
        <v>Other Revenue - Application/Initiation Fee</v>
      </c>
      <c r="N4936" s="39" t="str">
        <f>+VLOOKUP(L4936/1,Map!E:G,3,FALSE)</f>
        <v>KY-NORTH</v>
      </c>
    </row>
    <row r="4937" spans="1:14" hidden="1">
      <c r="A4937" s="39" t="s">
        <v>95</v>
      </c>
      <c r="B4937" s="39" t="s">
        <v>96</v>
      </c>
      <c r="C4937" s="39" t="s">
        <v>76</v>
      </c>
      <c r="D4937" s="43">
        <v>43242</v>
      </c>
      <c r="E4937" s="39" t="s">
        <v>35</v>
      </c>
      <c r="F4937" s="39" t="s">
        <v>47</v>
      </c>
      <c r="G4937" s="39" t="s">
        <v>275</v>
      </c>
      <c r="H4937" s="39" t="s">
        <v>3515</v>
      </c>
      <c r="I4937" s="39" t="s">
        <v>244</v>
      </c>
      <c r="J4937" s="44">
        <v>28</v>
      </c>
      <c r="K4937" s="39" t="s">
        <v>100</v>
      </c>
      <c r="L4937" s="39" t="s">
        <v>58</v>
      </c>
      <c r="M4937" s="39" t="str">
        <f>+VLOOKUP(C4937/1,Map!A:B,2,FALSE)</f>
        <v>Other Revenue - Application/Initiation Fee</v>
      </c>
      <c r="N4937" s="39" t="str">
        <f>+VLOOKUP(L4937/1,Map!E:G,3,FALSE)</f>
        <v>KY-CORPORATE</v>
      </c>
    </row>
    <row r="4938" spans="1:14" hidden="1">
      <c r="A4938" s="39" t="s">
        <v>95</v>
      </c>
      <c r="B4938" s="39" t="s">
        <v>96</v>
      </c>
      <c r="C4938" s="39" t="s">
        <v>76</v>
      </c>
      <c r="D4938" s="43">
        <v>43241</v>
      </c>
      <c r="E4938" s="39" t="s">
        <v>35</v>
      </c>
      <c r="F4938" s="39" t="s">
        <v>47</v>
      </c>
      <c r="G4938" s="39" t="s">
        <v>275</v>
      </c>
      <c r="H4938" s="39" t="s">
        <v>3516</v>
      </c>
      <c r="I4938" s="39" t="s">
        <v>99</v>
      </c>
      <c r="J4938" s="44">
        <v>-28</v>
      </c>
      <c r="K4938" s="39" t="s">
        <v>100</v>
      </c>
      <c r="L4938" s="39" t="s">
        <v>60</v>
      </c>
      <c r="M4938" s="39" t="str">
        <f>+VLOOKUP(C4938/1,Map!A:B,2,FALSE)</f>
        <v>Other Revenue - Application/Initiation Fee</v>
      </c>
      <c r="N4938" s="39" t="str">
        <f>+VLOOKUP(L4938/1,Map!E:G,3,FALSE)</f>
        <v>KY-CENTRAL</v>
      </c>
    </row>
    <row r="4939" spans="1:14" hidden="1">
      <c r="A4939" s="39" t="s">
        <v>95</v>
      </c>
      <c r="B4939" s="39" t="s">
        <v>96</v>
      </c>
      <c r="C4939" s="39" t="s">
        <v>76</v>
      </c>
      <c r="D4939" s="43">
        <v>43241</v>
      </c>
      <c r="E4939" s="39" t="s">
        <v>35</v>
      </c>
      <c r="F4939" s="39" t="s">
        <v>47</v>
      </c>
      <c r="G4939" s="39" t="s">
        <v>275</v>
      </c>
      <c r="H4939" s="39" t="s">
        <v>3516</v>
      </c>
      <c r="I4939" s="39" t="s">
        <v>99</v>
      </c>
      <c r="J4939" s="44">
        <v>-28</v>
      </c>
      <c r="K4939" s="39" t="s">
        <v>100</v>
      </c>
      <c r="L4939" s="39" t="s">
        <v>64</v>
      </c>
      <c r="M4939" s="39" t="str">
        <f>+VLOOKUP(C4939/1,Map!A:B,2,FALSE)</f>
        <v>Other Revenue - Application/Initiation Fee</v>
      </c>
      <c r="N4939" s="39" t="str">
        <f>+VLOOKUP(L4939/1,Map!E:G,3,FALSE)</f>
        <v>KY-NORTH</v>
      </c>
    </row>
    <row r="4940" spans="1:14" hidden="1">
      <c r="A4940" s="39" t="s">
        <v>95</v>
      </c>
      <c r="B4940" s="39" t="s">
        <v>96</v>
      </c>
      <c r="C4940" s="39" t="s">
        <v>76</v>
      </c>
      <c r="D4940" s="43">
        <v>43241</v>
      </c>
      <c r="E4940" s="39" t="s">
        <v>35</v>
      </c>
      <c r="F4940" s="39" t="s">
        <v>47</v>
      </c>
      <c r="G4940" s="39" t="s">
        <v>275</v>
      </c>
      <c r="H4940" s="39" t="s">
        <v>3516</v>
      </c>
      <c r="I4940" s="39" t="s">
        <v>99</v>
      </c>
      <c r="J4940" s="44">
        <v>-28</v>
      </c>
      <c r="K4940" s="39" t="s">
        <v>100</v>
      </c>
      <c r="L4940" s="39" t="s">
        <v>62</v>
      </c>
      <c r="M4940" s="39" t="str">
        <f>+VLOOKUP(C4940/1,Map!A:B,2,FALSE)</f>
        <v>Other Revenue - Application/Initiation Fee</v>
      </c>
      <c r="N4940" s="39" t="str">
        <f>+VLOOKUP(L4940/1,Map!E:G,3,FALSE)</f>
        <v>KY- E ROCKCASTE WTR</v>
      </c>
    </row>
    <row r="4941" spans="1:14" hidden="1">
      <c r="A4941" s="39" t="s">
        <v>95</v>
      </c>
      <c r="B4941" s="39" t="s">
        <v>96</v>
      </c>
      <c r="C4941" s="39" t="s">
        <v>76</v>
      </c>
      <c r="D4941" s="43">
        <v>43241</v>
      </c>
      <c r="E4941" s="39" t="s">
        <v>35</v>
      </c>
      <c r="F4941" s="39" t="s">
        <v>47</v>
      </c>
      <c r="G4941" s="39" t="s">
        <v>275</v>
      </c>
      <c r="H4941" s="39" t="s">
        <v>3516</v>
      </c>
      <c r="I4941" s="39" t="s">
        <v>99</v>
      </c>
      <c r="J4941" s="44">
        <v>-28</v>
      </c>
      <c r="K4941" s="39" t="s">
        <v>100</v>
      </c>
      <c r="L4941" s="39" t="s">
        <v>60</v>
      </c>
      <c r="M4941" s="39" t="str">
        <f>+VLOOKUP(C4941/1,Map!A:B,2,FALSE)</f>
        <v>Other Revenue - Application/Initiation Fee</v>
      </c>
      <c r="N4941" s="39" t="str">
        <f>+VLOOKUP(L4941/1,Map!E:G,3,FALSE)</f>
        <v>KY-CENTRAL</v>
      </c>
    </row>
    <row r="4942" spans="1:14" hidden="1">
      <c r="A4942" s="39" t="s">
        <v>95</v>
      </c>
      <c r="B4942" s="39" t="s">
        <v>96</v>
      </c>
      <c r="C4942" s="39" t="s">
        <v>76</v>
      </c>
      <c r="D4942" s="43">
        <v>43241</v>
      </c>
      <c r="E4942" s="39" t="s">
        <v>35</v>
      </c>
      <c r="F4942" s="39" t="s">
        <v>47</v>
      </c>
      <c r="G4942" s="39" t="s">
        <v>275</v>
      </c>
      <c r="H4942" s="39" t="s">
        <v>3516</v>
      </c>
      <c r="I4942" s="39" t="s">
        <v>99</v>
      </c>
      <c r="J4942" s="44">
        <v>-112</v>
      </c>
      <c r="K4942" s="39" t="s">
        <v>100</v>
      </c>
      <c r="L4942" s="39" t="s">
        <v>60</v>
      </c>
      <c r="M4942" s="39" t="str">
        <f>+VLOOKUP(C4942/1,Map!A:B,2,FALSE)</f>
        <v>Other Revenue - Application/Initiation Fee</v>
      </c>
      <c r="N4942" s="39" t="str">
        <f>+VLOOKUP(L4942/1,Map!E:G,3,FALSE)</f>
        <v>KY-CENTRAL</v>
      </c>
    </row>
    <row r="4943" spans="1:14" hidden="1">
      <c r="A4943" s="39" t="s">
        <v>95</v>
      </c>
      <c r="B4943" s="39" t="s">
        <v>96</v>
      </c>
      <c r="C4943" s="39" t="s">
        <v>76</v>
      </c>
      <c r="D4943" s="43">
        <v>43241</v>
      </c>
      <c r="E4943" s="39" t="s">
        <v>35</v>
      </c>
      <c r="F4943" s="39" t="s">
        <v>47</v>
      </c>
      <c r="G4943" s="39" t="s">
        <v>275</v>
      </c>
      <c r="H4943" s="39" t="s">
        <v>3516</v>
      </c>
      <c r="I4943" s="39" t="s">
        <v>99</v>
      </c>
      <c r="J4943" s="44">
        <v>-2492</v>
      </c>
      <c r="K4943" s="39" t="s">
        <v>100</v>
      </c>
      <c r="L4943" s="39" t="s">
        <v>60</v>
      </c>
      <c r="M4943" s="39" t="str">
        <f>+VLOOKUP(C4943/1,Map!A:B,2,FALSE)</f>
        <v>Other Revenue - Application/Initiation Fee</v>
      </c>
      <c r="N4943" s="39" t="str">
        <f>+VLOOKUP(L4943/1,Map!E:G,3,FALSE)</f>
        <v>KY-CENTRAL</v>
      </c>
    </row>
    <row r="4944" spans="1:14" hidden="1">
      <c r="A4944" s="39" t="s">
        <v>95</v>
      </c>
      <c r="B4944" s="39" t="s">
        <v>96</v>
      </c>
      <c r="C4944" s="39" t="s">
        <v>76</v>
      </c>
      <c r="D4944" s="43">
        <v>43241</v>
      </c>
      <c r="E4944" s="39" t="s">
        <v>35</v>
      </c>
      <c r="F4944" s="39" t="s">
        <v>47</v>
      </c>
      <c r="G4944" s="39" t="s">
        <v>275</v>
      </c>
      <c r="H4944" s="39" t="s">
        <v>3516</v>
      </c>
      <c r="I4944" s="39" t="s">
        <v>99</v>
      </c>
      <c r="J4944" s="44">
        <v>-56</v>
      </c>
      <c r="K4944" s="39" t="s">
        <v>100</v>
      </c>
      <c r="L4944" s="39" t="s">
        <v>58</v>
      </c>
      <c r="M4944" s="39" t="str">
        <f>+VLOOKUP(C4944/1,Map!A:B,2,FALSE)</f>
        <v>Other Revenue - Application/Initiation Fee</v>
      </c>
      <c r="N4944" s="39" t="str">
        <f>+VLOOKUP(L4944/1,Map!E:G,3,FALSE)</f>
        <v>KY-CORPORATE</v>
      </c>
    </row>
    <row r="4945" spans="1:14" hidden="1">
      <c r="A4945" s="39" t="s">
        <v>95</v>
      </c>
      <c r="B4945" s="39" t="s">
        <v>96</v>
      </c>
      <c r="C4945" s="39" t="s">
        <v>76</v>
      </c>
      <c r="D4945" s="43">
        <v>43243</v>
      </c>
      <c r="E4945" s="39" t="s">
        <v>35</v>
      </c>
      <c r="F4945" s="39" t="s">
        <v>47</v>
      </c>
      <c r="G4945" s="39" t="s">
        <v>275</v>
      </c>
      <c r="H4945" s="39" t="s">
        <v>3517</v>
      </c>
      <c r="I4945" s="39" t="s">
        <v>99</v>
      </c>
      <c r="J4945" s="44">
        <v>-252</v>
      </c>
      <c r="K4945" s="39" t="s">
        <v>100</v>
      </c>
      <c r="L4945" s="39" t="s">
        <v>60</v>
      </c>
      <c r="M4945" s="39" t="str">
        <f>+VLOOKUP(C4945/1,Map!A:B,2,FALSE)</f>
        <v>Other Revenue - Application/Initiation Fee</v>
      </c>
      <c r="N4945" s="39" t="str">
        <f>+VLOOKUP(L4945/1,Map!E:G,3,FALSE)</f>
        <v>KY-CENTRAL</v>
      </c>
    </row>
    <row r="4946" spans="1:14" hidden="1">
      <c r="A4946" s="39" t="s">
        <v>95</v>
      </c>
      <c r="B4946" s="39" t="s">
        <v>96</v>
      </c>
      <c r="C4946" s="39" t="s">
        <v>76</v>
      </c>
      <c r="D4946" s="43">
        <v>43243</v>
      </c>
      <c r="E4946" s="39" t="s">
        <v>35</v>
      </c>
      <c r="F4946" s="39" t="s">
        <v>47</v>
      </c>
      <c r="G4946" s="39" t="s">
        <v>275</v>
      </c>
      <c r="H4946" s="39" t="s">
        <v>3518</v>
      </c>
      <c r="I4946" s="39" t="s">
        <v>99</v>
      </c>
      <c r="J4946" s="44">
        <v>-56</v>
      </c>
      <c r="K4946" s="39" t="s">
        <v>100</v>
      </c>
      <c r="L4946" s="39" t="s">
        <v>60</v>
      </c>
      <c r="M4946" s="39" t="str">
        <f>+VLOOKUP(C4946/1,Map!A:B,2,FALSE)</f>
        <v>Other Revenue - Application/Initiation Fee</v>
      </c>
      <c r="N4946" s="39" t="str">
        <f>+VLOOKUP(L4946/1,Map!E:G,3,FALSE)</f>
        <v>KY-CENTRAL</v>
      </c>
    </row>
    <row r="4947" spans="1:14" hidden="1">
      <c r="A4947" s="39" t="s">
        <v>95</v>
      </c>
      <c r="B4947" s="39" t="s">
        <v>96</v>
      </c>
      <c r="C4947" s="39" t="s">
        <v>76</v>
      </c>
      <c r="D4947" s="43">
        <v>43243</v>
      </c>
      <c r="E4947" s="39" t="s">
        <v>35</v>
      </c>
      <c r="F4947" s="39" t="s">
        <v>47</v>
      </c>
      <c r="G4947" s="39" t="s">
        <v>275</v>
      </c>
      <c r="H4947" s="39" t="s">
        <v>3518</v>
      </c>
      <c r="I4947" s="39" t="s">
        <v>99</v>
      </c>
      <c r="J4947" s="44">
        <v>-1820</v>
      </c>
      <c r="K4947" s="39" t="s">
        <v>100</v>
      </c>
      <c r="L4947" s="39" t="s">
        <v>60</v>
      </c>
      <c r="M4947" s="39" t="str">
        <f>+VLOOKUP(C4947/1,Map!A:B,2,FALSE)</f>
        <v>Other Revenue - Application/Initiation Fee</v>
      </c>
      <c r="N4947" s="39" t="str">
        <f>+VLOOKUP(L4947/1,Map!E:G,3,FALSE)</f>
        <v>KY-CENTRAL</v>
      </c>
    </row>
    <row r="4948" spans="1:14" hidden="1">
      <c r="A4948" s="39" t="s">
        <v>95</v>
      </c>
      <c r="B4948" s="39" t="s">
        <v>96</v>
      </c>
      <c r="C4948" s="39" t="s">
        <v>76</v>
      </c>
      <c r="D4948" s="43">
        <v>43243</v>
      </c>
      <c r="E4948" s="39" t="s">
        <v>35</v>
      </c>
      <c r="F4948" s="39" t="s">
        <v>47</v>
      </c>
      <c r="G4948" s="39" t="s">
        <v>275</v>
      </c>
      <c r="H4948" s="39" t="s">
        <v>3518</v>
      </c>
      <c r="I4948" s="39" t="s">
        <v>99</v>
      </c>
      <c r="J4948" s="44">
        <v>-56</v>
      </c>
      <c r="K4948" s="39" t="s">
        <v>100</v>
      </c>
      <c r="L4948" s="39" t="s">
        <v>64</v>
      </c>
      <c r="M4948" s="39" t="str">
        <f>+VLOOKUP(C4948/1,Map!A:B,2,FALSE)</f>
        <v>Other Revenue - Application/Initiation Fee</v>
      </c>
      <c r="N4948" s="39" t="str">
        <f>+VLOOKUP(L4948/1,Map!E:G,3,FALSE)</f>
        <v>KY-NORTH</v>
      </c>
    </row>
    <row r="4949" spans="1:14" hidden="1">
      <c r="A4949" s="39" t="s">
        <v>95</v>
      </c>
      <c r="B4949" s="39" t="s">
        <v>96</v>
      </c>
      <c r="C4949" s="39" t="s">
        <v>76</v>
      </c>
      <c r="D4949" s="43">
        <v>43243</v>
      </c>
      <c r="E4949" s="39" t="s">
        <v>35</v>
      </c>
      <c r="F4949" s="39" t="s">
        <v>47</v>
      </c>
      <c r="G4949" s="39" t="s">
        <v>275</v>
      </c>
      <c r="H4949" s="39" t="s">
        <v>3518</v>
      </c>
      <c r="I4949" s="39" t="s">
        <v>99</v>
      </c>
      <c r="J4949" s="44">
        <v>-28</v>
      </c>
      <c r="K4949" s="39" t="s">
        <v>100</v>
      </c>
      <c r="L4949" s="39" t="s">
        <v>58</v>
      </c>
      <c r="M4949" s="39" t="str">
        <f>+VLOOKUP(C4949/1,Map!A:B,2,FALSE)</f>
        <v>Other Revenue - Application/Initiation Fee</v>
      </c>
      <c r="N4949" s="39" t="str">
        <f>+VLOOKUP(L4949/1,Map!E:G,3,FALSE)</f>
        <v>KY-CORPORATE</v>
      </c>
    </row>
    <row r="4950" spans="1:14" hidden="1">
      <c r="A4950" s="39" t="s">
        <v>95</v>
      </c>
      <c r="B4950" s="39" t="s">
        <v>96</v>
      </c>
      <c r="C4950" s="39" t="s">
        <v>76</v>
      </c>
      <c r="D4950" s="43">
        <v>43243</v>
      </c>
      <c r="E4950" s="39" t="s">
        <v>35</v>
      </c>
      <c r="F4950" s="39" t="s">
        <v>47</v>
      </c>
      <c r="G4950" s="39" t="s">
        <v>275</v>
      </c>
      <c r="H4950" s="39" t="s">
        <v>1645</v>
      </c>
      <c r="I4950" s="39" t="s">
        <v>244</v>
      </c>
      <c r="J4950" s="44">
        <v>28</v>
      </c>
      <c r="K4950" s="39" t="s">
        <v>100</v>
      </c>
      <c r="L4950" s="39" t="s">
        <v>60</v>
      </c>
      <c r="M4950" s="39" t="str">
        <f>+VLOOKUP(C4950/1,Map!A:B,2,FALSE)</f>
        <v>Other Revenue - Application/Initiation Fee</v>
      </c>
      <c r="N4950" s="39" t="str">
        <f>+VLOOKUP(L4950/1,Map!E:G,3,FALSE)</f>
        <v>KY-CENTRAL</v>
      </c>
    </row>
    <row r="4951" spans="1:14" hidden="1">
      <c r="A4951" s="39" t="s">
        <v>95</v>
      </c>
      <c r="B4951" s="39" t="s">
        <v>96</v>
      </c>
      <c r="C4951" s="39" t="s">
        <v>76</v>
      </c>
      <c r="D4951" s="43">
        <v>43243</v>
      </c>
      <c r="E4951" s="39" t="s">
        <v>35</v>
      </c>
      <c r="F4951" s="39" t="s">
        <v>47</v>
      </c>
      <c r="G4951" s="39" t="s">
        <v>275</v>
      </c>
      <c r="H4951" s="39" t="s">
        <v>1645</v>
      </c>
      <c r="I4951" s="39" t="s">
        <v>244</v>
      </c>
      <c r="J4951" s="44">
        <v>28</v>
      </c>
      <c r="K4951" s="39" t="s">
        <v>100</v>
      </c>
      <c r="L4951" s="39" t="s">
        <v>60</v>
      </c>
      <c r="M4951" s="39" t="str">
        <f>+VLOOKUP(C4951/1,Map!A:B,2,FALSE)</f>
        <v>Other Revenue - Application/Initiation Fee</v>
      </c>
      <c r="N4951" s="39" t="str">
        <f>+VLOOKUP(L4951/1,Map!E:G,3,FALSE)</f>
        <v>KY-CENTRAL</v>
      </c>
    </row>
    <row r="4952" spans="1:14" hidden="1">
      <c r="A4952" s="39" t="s">
        <v>95</v>
      </c>
      <c r="B4952" s="39" t="s">
        <v>96</v>
      </c>
      <c r="C4952" s="39" t="s">
        <v>76</v>
      </c>
      <c r="D4952" s="43">
        <v>43244</v>
      </c>
      <c r="E4952" s="39" t="s">
        <v>35</v>
      </c>
      <c r="F4952" s="39" t="s">
        <v>47</v>
      </c>
      <c r="G4952" s="39" t="s">
        <v>275</v>
      </c>
      <c r="H4952" s="39" t="s">
        <v>3519</v>
      </c>
      <c r="I4952" s="39" t="s">
        <v>99</v>
      </c>
      <c r="J4952" s="44">
        <v>-84</v>
      </c>
      <c r="K4952" s="39" t="s">
        <v>100</v>
      </c>
      <c r="L4952" s="39" t="s">
        <v>64</v>
      </c>
      <c r="M4952" s="39" t="str">
        <f>+VLOOKUP(C4952/1,Map!A:B,2,FALSE)</f>
        <v>Other Revenue - Application/Initiation Fee</v>
      </c>
      <c r="N4952" s="39" t="str">
        <f>+VLOOKUP(L4952/1,Map!E:G,3,FALSE)</f>
        <v>KY-NORTH</v>
      </c>
    </row>
    <row r="4953" spans="1:14" hidden="1">
      <c r="A4953" s="39" t="s">
        <v>95</v>
      </c>
      <c r="B4953" s="39" t="s">
        <v>96</v>
      </c>
      <c r="C4953" s="39" t="s">
        <v>76</v>
      </c>
      <c r="D4953" s="43">
        <v>43244</v>
      </c>
      <c r="E4953" s="39" t="s">
        <v>35</v>
      </c>
      <c r="F4953" s="39" t="s">
        <v>47</v>
      </c>
      <c r="G4953" s="39" t="s">
        <v>275</v>
      </c>
      <c r="H4953" s="39" t="s">
        <v>3519</v>
      </c>
      <c r="I4953" s="39" t="s">
        <v>99</v>
      </c>
      <c r="J4953" s="44">
        <v>-28</v>
      </c>
      <c r="K4953" s="39" t="s">
        <v>100</v>
      </c>
      <c r="L4953" s="39" t="s">
        <v>58</v>
      </c>
      <c r="M4953" s="39" t="str">
        <f>+VLOOKUP(C4953/1,Map!A:B,2,FALSE)</f>
        <v>Other Revenue - Application/Initiation Fee</v>
      </c>
      <c r="N4953" s="39" t="str">
        <f>+VLOOKUP(L4953/1,Map!E:G,3,FALSE)</f>
        <v>KY-CORPORATE</v>
      </c>
    </row>
    <row r="4954" spans="1:14" hidden="1">
      <c r="A4954" s="39" t="s">
        <v>95</v>
      </c>
      <c r="B4954" s="39" t="s">
        <v>96</v>
      </c>
      <c r="C4954" s="39" t="s">
        <v>76</v>
      </c>
      <c r="D4954" s="43">
        <v>43244</v>
      </c>
      <c r="E4954" s="39" t="s">
        <v>35</v>
      </c>
      <c r="F4954" s="39" t="s">
        <v>47</v>
      </c>
      <c r="G4954" s="39" t="s">
        <v>275</v>
      </c>
      <c r="H4954" s="39" t="s">
        <v>3519</v>
      </c>
      <c r="I4954" s="39" t="s">
        <v>99</v>
      </c>
      <c r="J4954" s="44">
        <v>-1008</v>
      </c>
      <c r="K4954" s="39" t="s">
        <v>100</v>
      </c>
      <c r="L4954" s="39" t="s">
        <v>60</v>
      </c>
      <c r="M4954" s="39" t="str">
        <f>+VLOOKUP(C4954/1,Map!A:B,2,FALSE)</f>
        <v>Other Revenue - Application/Initiation Fee</v>
      </c>
      <c r="N4954" s="39" t="str">
        <f>+VLOOKUP(L4954/1,Map!E:G,3,FALSE)</f>
        <v>KY-CENTRAL</v>
      </c>
    </row>
    <row r="4955" spans="1:14" hidden="1">
      <c r="A4955" s="39" t="s">
        <v>95</v>
      </c>
      <c r="B4955" s="39" t="s">
        <v>96</v>
      </c>
      <c r="C4955" s="39" t="s">
        <v>76</v>
      </c>
      <c r="D4955" s="43">
        <v>43244</v>
      </c>
      <c r="E4955" s="39" t="s">
        <v>35</v>
      </c>
      <c r="F4955" s="39" t="s">
        <v>47</v>
      </c>
      <c r="G4955" s="39" t="s">
        <v>275</v>
      </c>
      <c r="H4955" s="39" t="s">
        <v>3519</v>
      </c>
      <c r="I4955" s="39" t="s">
        <v>99</v>
      </c>
      <c r="J4955" s="44">
        <v>-28</v>
      </c>
      <c r="K4955" s="39" t="s">
        <v>100</v>
      </c>
      <c r="L4955" s="39" t="s">
        <v>60</v>
      </c>
      <c r="M4955" s="39" t="str">
        <f>+VLOOKUP(C4955/1,Map!A:B,2,FALSE)</f>
        <v>Other Revenue - Application/Initiation Fee</v>
      </c>
      <c r="N4955" s="39" t="str">
        <f>+VLOOKUP(L4955/1,Map!E:G,3,FALSE)</f>
        <v>KY-CENTRAL</v>
      </c>
    </row>
    <row r="4956" spans="1:14" hidden="1">
      <c r="A4956" s="39" t="s">
        <v>95</v>
      </c>
      <c r="B4956" s="39" t="s">
        <v>96</v>
      </c>
      <c r="C4956" s="39" t="s">
        <v>76</v>
      </c>
      <c r="D4956" s="43">
        <v>43244</v>
      </c>
      <c r="E4956" s="39" t="s">
        <v>35</v>
      </c>
      <c r="F4956" s="39" t="s">
        <v>47</v>
      </c>
      <c r="G4956" s="39" t="s">
        <v>275</v>
      </c>
      <c r="H4956" s="39" t="s">
        <v>3519</v>
      </c>
      <c r="I4956" s="39" t="s">
        <v>99</v>
      </c>
      <c r="J4956" s="44">
        <v>-28</v>
      </c>
      <c r="K4956" s="39" t="s">
        <v>100</v>
      </c>
      <c r="L4956" s="39" t="s">
        <v>60</v>
      </c>
      <c r="M4956" s="39" t="str">
        <f>+VLOOKUP(C4956/1,Map!A:B,2,FALSE)</f>
        <v>Other Revenue - Application/Initiation Fee</v>
      </c>
      <c r="N4956" s="39" t="str">
        <f>+VLOOKUP(L4956/1,Map!E:G,3,FALSE)</f>
        <v>KY-CENTRAL</v>
      </c>
    </row>
    <row r="4957" spans="1:14" hidden="1">
      <c r="A4957" s="39" t="s">
        <v>95</v>
      </c>
      <c r="B4957" s="39" t="s">
        <v>96</v>
      </c>
      <c r="C4957" s="39" t="s">
        <v>76</v>
      </c>
      <c r="D4957" s="43">
        <v>43244</v>
      </c>
      <c r="E4957" s="39" t="s">
        <v>35</v>
      </c>
      <c r="F4957" s="39" t="s">
        <v>47</v>
      </c>
      <c r="G4957" s="39" t="s">
        <v>275</v>
      </c>
      <c r="H4957" s="39" t="s">
        <v>1651</v>
      </c>
      <c r="I4957" s="39" t="s">
        <v>244</v>
      </c>
      <c r="J4957" s="44">
        <v>28</v>
      </c>
      <c r="K4957" s="39" t="s">
        <v>100</v>
      </c>
      <c r="L4957" s="39" t="s">
        <v>58</v>
      </c>
      <c r="M4957" s="39" t="str">
        <f>+VLOOKUP(C4957/1,Map!A:B,2,FALSE)</f>
        <v>Other Revenue - Application/Initiation Fee</v>
      </c>
      <c r="N4957" s="39" t="str">
        <f>+VLOOKUP(L4957/1,Map!E:G,3,FALSE)</f>
        <v>KY-CORPORATE</v>
      </c>
    </row>
    <row r="4958" spans="1:14" hidden="1">
      <c r="A4958" s="39" t="s">
        <v>95</v>
      </c>
      <c r="B4958" s="39" t="s">
        <v>96</v>
      </c>
      <c r="C4958" s="39" t="s">
        <v>76</v>
      </c>
      <c r="D4958" s="43">
        <v>43223</v>
      </c>
      <c r="E4958" s="39" t="s">
        <v>35</v>
      </c>
      <c r="F4958" s="39" t="s">
        <v>47</v>
      </c>
      <c r="G4958" s="39" t="s">
        <v>275</v>
      </c>
      <c r="H4958" s="39" t="s">
        <v>3520</v>
      </c>
      <c r="I4958" s="39" t="s">
        <v>244</v>
      </c>
      <c r="J4958" s="44">
        <v>28</v>
      </c>
      <c r="K4958" s="39" t="s">
        <v>100</v>
      </c>
      <c r="L4958" s="39" t="s">
        <v>60</v>
      </c>
      <c r="M4958" s="39" t="str">
        <f>+VLOOKUP(C4958/1,Map!A:B,2,FALSE)</f>
        <v>Other Revenue - Application/Initiation Fee</v>
      </c>
      <c r="N4958" s="39" t="str">
        <f>+VLOOKUP(L4958/1,Map!E:G,3,FALSE)</f>
        <v>KY-CENTRAL</v>
      </c>
    </row>
    <row r="4959" spans="1:14" hidden="1">
      <c r="A4959" s="39" t="s">
        <v>95</v>
      </c>
      <c r="B4959" s="39" t="s">
        <v>96</v>
      </c>
      <c r="C4959" s="39" t="s">
        <v>76</v>
      </c>
      <c r="D4959" s="43">
        <v>43245</v>
      </c>
      <c r="E4959" s="39" t="s">
        <v>35</v>
      </c>
      <c r="F4959" s="39" t="s">
        <v>47</v>
      </c>
      <c r="G4959" s="39" t="s">
        <v>275</v>
      </c>
      <c r="H4959" s="39" t="s">
        <v>3521</v>
      </c>
      <c r="I4959" s="39" t="s">
        <v>99</v>
      </c>
      <c r="J4959" s="44">
        <v>-28</v>
      </c>
      <c r="K4959" s="39" t="s">
        <v>100</v>
      </c>
      <c r="L4959" s="39" t="s">
        <v>64</v>
      </c>
      <c r="M4959" s="39" t="str">
        <f>+VLOOKUP(C4959/1,Map!A:B,2,FALSE)</f>
        <v>Other Revenue - Application/Initiation Fee</v>
      </c>
      <c r="N4959" s="39" t="str">
        <f>+VLOOKUP(L4959/1,Map!E:G,3,FALSE)</f>
        <v>KY-NORTH</v>
      </c>
    </row>
    <row r="4960" spans="1:14" hidden="1">
      <c r="A4960" s="39" t="s">
        <v>95</v>
      </c>
      <c r="B4960" s="39" t="s">
        <v>96</v>
      </c>
      <c r="C4960" s="39" t="s">
        <v>76</v>
      </c>
      <c r="D4960" s="43">
        <v>43245</v>
      </c>
      <c r="E4960" s="39" t="s">
        <v>35</v>
      </c>
      <c r="F4960" s="39" t="s">
        <v>47</v>
      </c>
      <c r="G4960" s="39" t="s">
        <v>275</v>
      </c>
      <c r="H4960" s="39" t="s">
        <v>3521</v>
      </c>
      <c r="I4960" s="39" t="s">
        <v>99</v>
      </c>
      <c r="J4960" s="44">
        <v>-28</v>
      </c>
      <c r="K4960" s="39" t="s">
        <v>100</v>
      </c>
      <c r="L4960" s="39" t="s">
        <v>62</v>
      </c>
      <c r="M4960" s="39" t="str">
        <f>+VLOOKUP(C4960/1,Map!A:B,2,FALSE)</f>
        <v>Other Revenue - Application/Initiation Fee</v>
      </c>
      <c r="N4960" s="39" t="str">
        <f>+VLOOKUP(L4960/1,Map!E:G,3,FALSE)</f>
        <v>KY- E ROCKCASTE WTR</v>
      </c>
    </row>
    <row r="4961" spans="1:14" hidden="1">
      <c r="A4961" s="39" t="s">
        <v>95</v>
      </c>
      <c r="B4961" s="39" t="s">
        <v>96</v>
      </c>
      <c r="C4961" s="39" t="s">
        <v>76</v>
      </c>
      <c r="D4961" s="43">
        <v>43245</v>
      </c>
      <c r="E4961" s="39" t="s">
        <v>35</v>
      </c>
      <c r="F4961" s="39" t="s">
        <v>47</v>
      </c>
      <c r="G4961" s="39" t="s">
        <v>275</v>
      </c>
      <c r="H4961" s="39" t="s">
        <v>3521</v>
      </c>
      <c r="I4961" s="39" t="s">
        <v>99</v>
      </c>
      <c r="J4961" s="44">
        <v>-56</v>
      </c>
      <c r="K4961" s="39" t="s">
        <v>100</v>
      </c>
      <c r="L4961" s="39" t="s">
        <v>58</v>
      </c>
      <c r="M4961" s="39" t="str">
        <f>+VLOOKUP(C4961/1,Map!A:B,2,FALSE)</f>
        <v>Other Revenue - Application/Initiation Fee</v>
      </c>
      <c r="N4961" s="39" t="str">
        <f>+VLOOKUP(L4961/1,Map!E:G,3,FALSE)</f>
        <v>KY-CORPORATE</v>
      </c>
    </row>
    <row r="4962" spans="1:14" hidden="1">
      <c r="A4962" s="39" t="s">
        <v>95</v>
      </c>
      <c r="B4962" s="39" t="s">
        <v>96</v>
      </c>
      <c r="C4962" s="39" t="s">
        <v>76</v>
      </c>
      <c r="D4962" s="43">
        <v>43245</v>
      </c>
      <c r="E4962" s="39" t="s">
        <v>35</v>
      </c>
      <c r="F4962" s="39" t="s">
        <v>47</v>
      </c>
      <c r="G4962" s="39" t="s">
        <v>275</v>
      </c>
      <c r="H4962" s="39" t="s">
        <v>3521</v>
      </c>
      <c r="I4962" s="39" t="s">
        <v>99</v>
      </c>
      <c r="J4962" s="44">
        <v>-28</v>
      </c>
      <c r="K4962" s="39" t="s">
        <v>100</v>
      </c>
      <c r="L4962" s="39" t="s">
        <v>60</v>
      </c>
      <c r="M4962" s="39" t="str">
        <f>+VLOOKUP(C4962/1,Map!A:B,2,FALSE)</f>
        <v>Other Revenue - Application/Initiation Fee</v>
      </c>
      <c r="N4962" s="39" t="str">
        <f>+VLOOKUP(L4962/1,Map!E:G,3,FALSE)</f>
        <v>KY-CENTRAL</v>
      </c>
    </row>
    <row r="4963" spans="1:14" hidden="1">
      <c r="A4963" s="39" t="s">
        <v>95</v>
      </c>
      <c r="B4963" s="39" t="s">
        <v>96</v>
      </c>
      <c r="C4963" s="39" t="s">
        <v>76</v>
      </c>
      <c r="D4963" s="43">
        <v>43245</v>
      </c>
      <c r="E4963" s="39" t="s">
        <v>35</v>
      </c>
      <c r="F4963" s="39" t="s">
        <v>47</v>
      </c>
      <c r="G4963" s="39" t="s">
        <v>275</v>
      </c>
      <c r="H4963" s="39" t="s">
        <v>3521</v>
      </c>
      <c r="I4963" s="39" t="s">
        <v>99</v>
      </c>
      <c r="J4963" s="44">
        <v>-4452</v>
      </c>
      <c r="K4963" s="39" t="s">
        <v>100</v>
      </c>
      <c r="L4963" s="39" t="s">
        <v>60</v>
      </c>
      <c r="M4963" s="39" t="str">
        <f>+VLOOKUP(C4963/1,Map!A:B,2,FALSE)</f>
        <v>Other Revenue - Application/Initiation Fee</v>
      </c>
      <c r="N4963" s="39" t="str">
        <f>+VLOOKUP(L4963/1,Map!E:G,3,FALSE)</f>
        <v>KY-CENTRAL</v>
      </c>
    </row>
    <row r="4964" spans="1:14" hidden="1">
      <c r="A4964" s="39" t="s">
        <v>95</v>
      </c>
      <c r="B4964" s="39" t="s">
        <v>96</v>
      </c>
      <c r="C4964" s="39" t="s">
        <v>76</v>
      </c>
      <c r="D4964" s="43">
        <v>43245</v>
      </c>
      <c r="E4964" s="39" t="s">
        <v>35</v>
      </c>
      <c r="F4964" s="39" t="s">
        <v>47</v>
      </c>
      <c r="G4964" s="39" t="s">
        <v>275</v>
      </c>
      <c r="H4964" s="39" t="s">
        <v>3521</v>
      </c>
      <c r="I4964" s="39" t="s">
        <v>99</v>
      </c>
      <c r="J4964" s="44">
        <v>-28</v>
      </c>
      <c r="K4964" s="39" t="s">
        <v>100</v>
      </c>
      <c r="L4964" s="39" t="s">
        <v>60</v>
      </c>
      <c r="M4964" s="39" t="str">
        <f>+VLOOKUP(C4964/1,Map!A:B,2,FALSE)</f>
        <v>Other Revenue - Application/Initiation Fee</v>
      </c>
      <c r="N4964" s="39" t="str">
        <f>+VLOOKUP(L4964/1,Map!E:G,3,FALSE)</f>
        <v>KY-CENTRAL</v>
      </c>
    </row>
    <row r="4965" spans="1:14" hidden="1">
      <c r="A4965" s="39" t="s">
        <v>95</v>
      </c>
      <c r="B4965" s="39" t="s">
        <v>96</v>
      </c>
      <c r="C4965" s="39" t="s">
        <v>76</v>
      </c>
      <c r="D4965" s="43">
        <v>43245</v>
      </c>
      <c r="E4965" s="39" t="s">
        <v>35</v>
      </c>
      <c r="F4965" s="39" t="s">
        <v>47</v>
      </c>
      <c r="G4965" s="39" t="s">
        <v>275</v>
      </c>
      <c r="H4965" s="39" t="s">
        <v>3521</v>
      </c>
      <c r="I4965" s="39" t="s">
        <v>99</v>
      </c>
      <c r="J4965" s="44">
        <v>-56</v>
      </c>
      <c r="K4965" s="39" t="s">
        <v>100</v>
      </c>
      <c r="L4965" s="39" t="s">
        <v>60</v>
      </c>
      <c r="M4965" s="39" t="str">
        <f>+VLOOKUP(C4965/1,Map!A:B,2,FALSE)</f>
        <v>Other Revenue - Application/Initiation Fee</v>
      </c>
      <c r="N4965" s="39" t="str">
        <f>+VLOOKUP(L4965/1,Map!E:G,3,FALSE)</f>
        <v>KY-CENTRAL</v>
      </c>
    </row>
    <row r="4966" spans="1:14" hidden="1">
      <c r="A4966" s="39" t="s">
        <v>95</v>
      </c>
      <c r="B4966" s="39" t="s">
        <v>96</v>
      </c>
      <c r="C4966" s="39" t="s">
        <v>76</v>
      </c>
      <c r="D4966" s="43">
        <v>43245</v>
      </c>
      <c r="E4966" s="39" t="s">
        <v>35</v>
      </c>
      <c r="F4966" s="39" t="s">
        <v>47</v>
      </c>
      <c r="G4966" s="39" t="s">
        <v>275</v>
      </c>
      <c r="H4966" s="39" t="s">
        <v>1655</v>
      </c>
      <c r="I4966" s="39" t="s">
        <v>244</v>
      </c>
      <c r="J4966" s="44">
        <v>28</v>
      </c>
      <c r="K4966" s="39" t="s">
        <v>100</v>
      </c>
      <c r="L4966" s="39" t="s">
        <v>60</v>
      </c>
      <c r="M4966" s="39" t="str">
        <f>+VLOOKUP(C4966/1,Map!A:B,2,FALSE)</f>
        <v>Other Revenue - Application/Initiation Fee</v>
      </c>
      <c r="N4966" s="39" t="str">
        <f>+VLOOKUP(L4966/1,Map!E:G,3,FALSE)</f>
        <v>KY-CENTRAL</v>
      </c>
    </row>
    <row r="4967" spans="1:14" hidden="1">
      <c r="A4967" s="39" t="s">
        <v>95</v>
      </c>
      <c r="B4967" s="39" t="s">
        <v>96</v>
      </c>
      <c r="C4967" s="39" t="s">
        <v>76</v>
      </c>
      <c r="D4967" s="43">
        <v>43245</v>
      </c>
      <c r="E4967" s="39" t="s">
        <v>35</v>
      </c>
      <c r="F4967" s="39" t="s">
        <v>47</v>
      </c>
      <c r="G4967" s="39" t="s">
        <v>275</v>
      </c>
      <c r="H4967" s="39" t="s">
        <v>1655</v>
      </c>
      <c r="I4967" s="39" t="s">
        <v>244</v>
      </c>
      <c r="J4967" s="44">
        <v>28</v>
      </c>
      <c r="K4967" s="39" t="s">
        <v>100</v>
      </c>
      <c r="L4967" s="39" t="s">
        <v>60</v>
      </c>
      <c r="M4967" s="39" t="str">
        <f>+VLOOKUP(C4967/1,Map!A:B,2,FALSE)</f>
        <v>Other Revenue - Application/Initiation Fee</v>
      </c>
      <c r="N4967" s="39" t="str">
        <f>+VLOOKUP(L4967/1,Map!E:G,3,FALSE)</f>
        <v>KY-CENTRAL</v>
      </c>
    </row>
    <row r="4968" spans="1:14" hidden="1">
      <c r="A4968" s="39" t="s">
        <v>95</v>
      </c>
      <c r="B4968" s="39" t="s">
        <v>96</v>
      </c>
      <c r="C4968" s="39" t="s">
        <v>76</v>
      </c>
      <c r="D4968" s="43">
        <v>43246</v>
      </c>
      <c r="E4968" s="39" t="s">
        <v>35</v>
      </c>
      <c r="F4968" s="39" t="s">
        <v>47</v>
      </c>
      <c r="G4968" s="39" t="s">
        <v>275</v>
      </c>
      <c r="H4968" s="39" t="s">
        <v>3522</v>
      </c>
      <c r="I4968" s="39" t="s">
        <v>99</v>
      </c>
      <c r="J4968" s="44">
        <v>-252</v>
      </c>
      <c r="K4968" s="39" t="s">
        <v>100</v>
      </c>
      <c r="L4968" s="39" t="s">
        <v>60</v>
      </c>
      <c r="M4968" s="39" t="str">
        <f>+VLOOKUP(C4968/1,Map!A:B,2,FALSE)</f>
        <v>Other Revenue - Application/Initiation Fee</v>
      </c>
      <c r="N4968" s="39" t="str">
        <f>+VLOOKUP(L4968/1,Map!E:G,3,FALSE)</f>
        <v>KY-CENTRAL</v>
      </c>
    </row>
    <row r="4969" spans="1:14" hidden="1">
      <c r="A4969" s="39" t="s">
        <v>95</v>
      </c>
      <c r="B4969" s="39" t="s">
        <v>96</v>
      </c>
      <c r="C4969" s="39" t="s">
        <v>76</v>
      </c>
      <c r="D4969" s="43">
        <v>43250</v>
      </c>
      <c r="E4969" s="39" t="s">
        <v>35</v>
      </c>
      <c r="F4969" s="39" t="s">
        <v>47</v>
      </c>
      <c r="G4969" s="39" t="s">
        <v>275</v>
      </c>
      <c r="H4969" s="39" t="s">
        <v>1670</v>
      </c>
      <c r="I4969" s="39" t="s">
        <v>244</v>
      </c>
      <c r="J4969" s="44">
        <v>28</v>
      </c>
      <c r="K4969" s="39" t="s">
        <v>100</v>
      </c>
      <c r="L4969" s="39" t="s">
        <v>60</v>
      </c>
      <c r="M4969" s="39" t="str">
        <f>+VLOOKUP(C4969/1,Map!A:B,2,FALSE)</f>
        <v>Other Revenue - Application/Initiation Fee</v>
      </c>
      <c r="N4969" s="39" t="str">
        <f>+VLOOKUP(L4969/1,Map!E:G,3,FALSE)</f>
        <v>KY-CENTRAL</v>
      </c>
    </row>
    <row r="4970" spans="1:14" hidden="1">
      <c r="A4970" s="39" t="s">
        <v>95</v>
      </c>
      <c r="B4970" s="39" t="s">
        <v>96</v>
      </c>
      <c r="C4970" s="39" t="s">
        <v>76</v>
      </c>
      <c r="D4970" s="43">
        <v>43250</v>
      </c>
      <c r="E4970" s="39" t="s">
        <v>35</v>
      </c>
      <c r="F4970" s="39" t="s">
        <v>47</v>
      </c>
      <c r="G4970" s="39" t="s">
        <v>275</v>
      </c>
      <c r="H4970" s="39" t="s">
        <v>3523</v>
      </c>
      <c r="I4970" s="39" t="s">
        <v>99</v>
      </c>
      <c r="J4970" s="44">
        <v>-3612</v>
      </c>
      <c r="K4970" s="39" t="s">
        <v>100</v>
      </c>
      <c r="L4970" s="39" t="s">
        <v>60</v>
      </c>
      <c r="M4970" s="39" t="str">
        <f>+VLOOKUP(C4970/1,Map!A:B,2,FALSE)</f>
        <v>Other Revenue - Application/Initiation Fee</v>
      </c>
      <c r="N4970" s="39" t="str">
        <f>+VLOOKUP(L4970/1,Map!E:G,3,FALSE)</f>
        <v>KY-CENTRAL</v>
      </c>
    </row>
    <row r="4971" spans="1:14" hidden="1">
      <c r="A4971" s="39" t="s">
        <v>95</v>
      </c>
      <c r="B4971" s="39" t="s">
        <v>96</v>
      </c>
      <c r="C4971" s="39" t="s">
        <v>76</v>
      </c>
      <c r="D4971" s="43">
        <v>43250</v>
      </c>
      <c r="E4971" s="39" t="s">
        <v>35</v>
      </c>
      <c r="F4971" s="39" t="s">
        <v>47</v>
      </c>
      <c r="G4971" s="39" t="s">
        <v>275</v>
      </c>
      <c r="H4971" s="39" t="s">
        <v>3523</v>
      </c>
      <c r="I4971" s="39" t="s">
        <v>99</v>
      </c>
      <c r="J4971" s="44">
        <v>-56</v>
      </c>
      <c r="K4971" s="39" t="s">
        <v>100</v>
      </c>
      <c r="L4971" s="39" t="s">
        <v>60</v>
      </c>
      <c r="M4971" s="39" t="str">
        <f>+VLOOKUP(C4971/1,Map!A:B,2,FALSE)</f>
        <v>Other Revenue - Application/Initiation Fee</v>
      </c>
      <c r="N4971" s="39" t="str">
        <f>+VLOOKUP(L4971/1,Map!E:G,3,FALSE)</f>
        <v>KY-CENTRAL</v>
      </c>
    </row>
    <row r="4972" spans="1:14" hidden="1">
      <c r="A4972" s="39" t="s">
        <v>95</v>
      </c>
      <c r="B4972" s="39" t="s">
        <v>96</v>
      </c>
      <c r="C4972" s="39" t="s">
        <v>76</v>
      </c>
      <c r="D4972" s="43">
        <v>43250</v>
      </c>
      <c r="E4972" s="39" t="s">
        <v>35</v>
      </c>
      <c r="F4972" s="39" t="s">
        <v>47</v>
      </c>
      <c r="G4972" s="39" t="s">
        <v>275</v>
      </c>
      <c r="H4972" s="39" t="s">
        <v>3523</v>
      </c>
      <c r="I4972" s="39" t="s">
        <v>99</v>
      </c>
      <c r="J4972" s="44">
        <v>-84</v>
      </c>
      <c r="K4972" s="39" t="s">
        <v>100</v>
      </c>
      <c r="L4972" s="39" t="s">
        <v>64</v>
      </c>
      <c r="M4972" s="39" t="str">
        <f>+VLOOKUP(C4972/1,Map!A:B,2,FALSE)</f>
        <v>Other Revenue - Application/Initiation Fee</v>
      </c>
      <c r="N4972" s="39" t="str">
        <f>+VLOOKUP(L4972/1,Map!E:G,3,FALSE)</f>
        <v>KY-NORTH</v>
      </c>
    </row>
    <row r="4973" spans="1:14" hidden="1">
      <c r="A4973" s="39" t="s">
        <v>95</v>
      </c>
      <c r="B4973" s="39" t="s">
        <v>96</v>
      </c>
      <c r="C4973" s="39" t="s">
        <v>76</v>
      </c>
      <c r="D4973" s="43">
        <v>43250</v>
      </c>
      <c r="E4973" s="39" t="s">
        <v>35</v>
      </c>
      <c r="F4973" s="39" t="s">
        <v>47</v>
      </c>
      <c r="G4973" s="39" t="s">
        <v>275</v>
      </c>
      <c r="H4973" s="39" t="s">
        <v>3523</v>
      </c>
      <c r="I4973" s="39" t="s">
        <v>99</v>
      </c>
      <c r="J4973" s="44">
        <v>-28</v>
      </c>
      <c r="K4973" s="39" t="s">
        <v>100</v>
      </c>
      <c r="L4973" s="39" t="s">
        <v>62</v>
      </c>
      <c r="M4973" s="39" t="str">
        <f>+VLOOKUP(C4973/1,Map!A:B,2,FALSE)</f>
        <v>Other Revenue - Application/Initiation Fee</v>
      </c>
      <c r="N4973" s="39" t="str">
        <f>+VLOOKUP(L4973/1,Map!E:G,3,FALSE)</f>
        <v>KY- E ROCKCASTE WTR</v>
      </c>
    </row>
    <row r="4974" spans="1:14" hidden="1">
      <c r="A4974" s="39" t="s">
        <v>95</v>
      </c>
      <c r="B4974" s="39" t="s">
        <v>96</v>
      </c>
      <c r="C4974" s="39" t="s">
        <v>76</v>
      </c>
      <c r="D4974" s="43">
        <v>43248</v>
      </c>
      <c r="E4974" s="39" t="s">
        <v>35</v>
      </c>
      <c r="F4974" s="39" t="s">
        <v>47</v>
      </c>
      <c r="G4974" s="39" t="s">
        <v>275</v>
      </c>
      <c r="H4974" s="39" t="s">
        <v>3524</v>
      </c>
      <c r="I4974" s="39" t="s">
        <v>99</v>
      </c>
      <c r="J4974" s="44">
        <v>-84</v>
      </c>
      <c r="K4974" s="39" t="s">
        <v>100</v>
      </c>
      <c r="L4974" s="39" t="s">
        <v>60</v>
      </c>
      <c r="M4974" s="39" t="str">
        <f>+VLOOKUP(C4974/1,Map!A:B,2,FALSE)</f>
        <v>Other Revenue - Application/Initiation Fee</v>
      </c>
      <c r="N4974" s="39" t="str">
        <f>+VLOOKUP(L4974/1,Map!E:G,3,FALSE)</f>
        <v>KY-CENTRAL</v>
      </c>
    </row>
    <row r="4975" spans="1:14" hidden="1">
      <c r="A4975" s="39" t="s">
        <v>95</v>
      </c>
      <c r="B4975" s="39" t="s">
        <v>96</v>
      </c>
      <c r="C4975" s="39" t="s">
        <v>76</v>
      </c>
      <c r="D4975" s="43">
        <v>43249</v>
      </c>
      <c r="E4975" s="39" t="s">
        <v>35</v>
      </c>
      <c r="F4975" s="39" t="s">
        <v>47</v>
      </c>
      <c r="G4975" s="39" t="s">
        <v>275</v>
      </c>
      <c r="H4975" s="39" t="s">
        <v>3525</v>
      </c>
      <c r="I4975" s="39" t="s">
        <v>99</v>
      </c>
      <c r="J4975" s="44">
        <v>-84</v>
      </c>
      <c r="K4975" s="39" t="s">
        <v>100</v>
      </c>
      <c r="L4975" s="39" t="s">
        <v>60</v>
      </c>
      <c r="M4975" s="39" t="str">
        <f>+VLOOKUP(C4975/1,Map!A:B,2,FALSE)</f>
        <v>Other Revenue - Application/Initiation Fee</v>
      </c>
      <c r="N4975" s="39" t="str">
        <f>+VLOOKUP(L4975/1,Map!E:G,3,FALSE)</f>
        <v>KY-CENTRAL</v>
      </c>
    </row>
    <row r="4976" spans="1:14" hidden="1">
      <c r="A4976" s="39" t="s">
        <v>95</v>
      </c>
      <c r="B4976" s="39" t="s">
        <v>96</v>
      </c>
      <c r="C4976" s="39" t="s">
        <v>76</v>
      </c>
      <c r="D4976" s="43">
        <v>43249</v>
      </c>
      <c r="E4976" s="39" t="s">
        <v>35</v>
      </c>
      <c r="F4976" s="39" t="s">
        <v>47</v>
      </c>
      <c r="G4976" s="39" t="s">
        <v>275</v>
      </c>
      <c r="H4976" s="39" t="s">
        <v>3525</v>
      </c>
      <c r="I4976" s="39" t="s">
        <v>99</v>
      </c>
      <c r="J4976" s="44">
        <v>-28</v>
      </c>
      <c r="K4976" s="39" t="s">
        <v>100</v>
      </c>
      <c r="L4976" s="39" t="s">
        <v>62</v>
      </c>
      <c r="M4976" s="39" t="str">
        <f>+VLOOKUP(C4976/1,Map!A:B,2,FALSE)</f>
        <v>Other Revenue - Application/Initiation Fee</v>
      </c>
      <c r="N4976" s="39" t="str">
        <f>+VLOOKUP(L4976/1,Map!E:G,3,FALSE)</f>
        <v>KY- E ROCKCASTE WTR</v>
      </c>
    </row>
    <row r="4977" spans="1:14" hidden="1">
      <c r="A4977" s="39" t="s">
        <v>95</v>
      </c>
      <c r="B4977" s="39" t="s">
        <v>96</v>
      </c>
      <c r="C4977" s="39" t="s">
        <v>76</v>
      </c>
      <c r="D4977" s="43">
        <v>43249</v>
      </c>
      <c r="E4977" s="39" t="s">
        <v>35</v>
      </c>
      <c r="F4977" s="39" t="s">
        <v>47</v>
      </c>
      <c r="G4977" s="39" t="s">
        <v>275</v>
      </c>
      <c r="H4977" s="39" t="s">
        <v>3525</v>
      </c>
      <c r="I4977" s="39" t="s">
        <v>99</v>
      </c>
      <c r="J4977" s="44">
        <v>-3024</v>
      </c>
      <c r="K4977" s="39" t="s">
        <v>100</v>
      </c>
      <c r="L4977" s="39" t="s">
        <v>60</v>
      </c>
      <c r="M4977" s="39" t="str">
        <f>+VLOOKUP(C4977/1,Map!A:B,2,FALSE)</f>
        <v>Other Revenue - Application/Initiation Fee</v>
      </c>
      <c r="N4977" s="39" t="str">
        <f>+VLOOKUP(L4977/1,Map!E:G,3,FALSE)</f>
        <v>KY-CENTRAL</v>
      </c>
    </row>
    <row r="4978" spans="1:14" hidden="1">
      <c r="A4978" s="39" t="s">
        <v>95</v>
      </c>
      <c r="B4978" s="39" t="s">
        <v>96</v>
      </c>
      <c r="C4978" s="39" t="s">
        <v>76</v>
      </c>
      <c r="D4978" s="43">
        <v>43249</v>
      </c>
      <c r="E4978" s="39" t="s">
        <v>35</v>
      </c>
      <c r="F4978" s="39" t="s">
        <v>47</v>
      </c>
      <c r="G4978" s="39" t="s">
        <v>275</v>
      </c>
      <c r="H4978" s="39" t="s">
        <v>3525</v>
      </c>
      <c r="I4978" s="39" t="s">
        <v>99</v>
      </c>
      <c r="J4978" s="44">
        <v>-56</v>
      </c>
      <c r="K4978" s="39" t="s">
        <v>100</v>
      </c>
      <c r="L4978" s="39" t="s">
        <v>60</v>
      </c>
      <c r="M4978" s="39" t="str">
        <f>+VLOOKUP(C4978/1,Map!A:B,2,FALSE)</f>
        <v>Other Revenue - Application/Initiation Fee</v>
      </c>
      <c r="N4978" s="39" t="str">
        <f>+VLOOKUP(L4978/1,Map!E:G,3,FALSE)</f>
        <v>KY-CENTRAL</v>
      </c>
    </row>
    <row r="4979" spans="1:14" hidden="1">
      <c r="A4979" s="39" t="s">
        <v>95</v>
      </c>
      <c r="B4979" s="39" t="s">
        <v>96</v>
      </c>
      <c r="C4979" s="39" t="s">
        <v>76</v>
      </c>
      <c r="D4979" s="43">
        <v>43251</v>
      </c>
      <c r="E4979" s="39" t="s">
        <v>35</v>
      </c>
      <c r="F4979" s="39" t="s">
        <v>47</v>
      </c>
      <c r="G4979" s="39" t="s">
        <v>275</v>
      </c>
      <c r="H4979" s="39" t="s">
        <v>3526</v>
      </c>
      <c r="I4979" s="39" t="s">
        <v>99</v>
      </c>
      <c r="J4979" s="44">
        <v>-28</v>
      </c>
      <c r="K4979" s="39" t="s">
        <v>100</v>
      </c>
      <c r="L4979" s="39" t="s">
        <v>60</v>
      </c>
      <c r="M4979" s="39" t="str">
        <f>+VLOOKUP(C4979/1,Map!A:B,2,FALSE)</f>
        <v>Other Revenue - Application/Initiation Fee</v>
      </c>
      <c r="N4979" s="39" t="str">
        <f>+VLOOKUP(L4979/1,Map!E:G,3,FALSE)</f>
        <v>KY-CENTRAL</v>
      </c>
    </row>
    <row r="4980" spans="1:14" hidden="1">
      <c r="A4980" s="39" t="s">
        <v>95</v>
      </c>
      <c r="B4980" s="39" t="s">
        <v>96</v>
      </c>
      <c r="C4980" s="39" t="s">
        <v>76</v>
      </c>
      <c r="D4980" s="43">
        <v>43251</v>
      </c>
      <c r="E4980" s="39" t="s">
        <v>35</v>
      </c>
      <c r="F4980" s="39" t="s">
        <v>47</v>
      </c>
      <c r="G4980" s="39" t="s">
        <v>275</v>
      </c>
      <c r="H4980" s="39" t="s">
        <v>3527</v>
      </c>
      <c r="I4980" s="39" t="s">
        <v>99</v>
      </c>
      <c r="J4980" s="44">
        <v>-28</v>
      </c>
      <c r="K4980" s="39" t="s">
        <v>100</v>
      </c>
      <c r="L4980" s="39" t="s">
        <v>64</v>
      </c>
      <c r="M4980" s="39" t="str">
        <f>+VLOOKUP(C4980/1,Map!A:B,2,FALSE)</f>
        <v>Other Revenue - Application/Initiation Fee</v>
      </c>
      <c r="N4980" s="39" t="str">
        <f>+VLOOKUP(L4980/1,Map!E:G,3,FALSE)</f>
        <v>KY-NORTH</v>
      </c>
    </row>
    <row r="4981" spans="1:14" hidden="1">
      <c r="A4981" s="39" t="s">
        <v>95</v>
      </c>
      <c r="B4981" s="39" t="s">
        <v>96</v>
      </c>
      <c r="C4981" s="39" t="s">
        <v>76</v>
      </c>
      <c r="D4981" s="43">
        <v>43251</v>
      </c>
      <c r="E4981" s="39" t="s">
        <v>35</v>
      </c>
      <c r="F4981" s="39" t="s">
        <v>47</v>
      </c>
      <c r="G4981" s="39" t="s">
        <v>275</v>
      </c>
      <c r="H4981" s="39" t="s">
        <v>3527</v>
      </c>
      <c r="I4981" s="39" t="s">
        <v>99</v>
      </c>
      <c r="J4981" s="44">
        <v>-56</v>
      </c>
      <c r="K4981" s="39" t="s">
        <v>100</v>
      </c>
      <c r="L4981" s="39" t="s">
        <v>58</v>
      </c>
      <c r="M4981" s="39" t="str">
        <f>+VLOOKUP(C4981/1,Map!A:B,2,FALSE)</f>
        <v>Other Revenue - Application/Initiation Fee</v>
      </c>
      <c r="N4981" s="39" t="str">
        <f>+VLOOKUP(L4981/1,Map!E:G,3,FALSE)</f>
        <v>KY-CORPORATE</v>
      </c>
    </row>
    <row r="4982" spans="1:14" hidden="1">
      <c r="A4982" s="39" t="s">
        <v>95</v>
      </c>
      <c r="B4982" s="39" t="s">
        <v>96</v>
      </c>
      <c r="C4982" s="39" t="s">
        <v>76</v>
      </c>
      <c r="D4982" s="43">
        <v>43251</v>
      </c>
      <c r="E4982" s="39" t="s">
        <v>35</v>
      </c>
      <c r="F4982" s="39" t="s">
        <v>47</v>
      </c>
      <c r="G4982" s="39" t="s">
        <v>275</v>
      </c>
      <c r="H4982" s="39" t="s">
        <v>3527</v>
      </c>
      <c r="I4982" s="39" t="s">
        <v>99</v>
      </c>
      <c r="J4982" s="44">
        <v>-28</v>
      </c>
      <c r="K4982" s="39" t="s">
        <v>100</v>
      </c>
      <c r="L4982" s="39" t="s">
        <v>60</v>
      </c>
      <c r="M4982" s="39" t="str">
        <f>+VLOOKUP(C4982/1,Map!A:B,2,FALSE)</f>
        <v>Other Revenue - Application/Initiation Fee</v>
      </c>
      <c r="N4982" s="39" t="str">
        <f>+VLOOKUP(L4982/1,Map!E:G,3,FALSE)</f>
        <v>KY-CENTRAL</v>
      </c>
    </row>
    <row r="4983" spans="1:14" hidden="1">
      <c r="A4983" s="39" t="s">
        <v>95</v>
      </c>
      <c r="B4983" s="39" t="s">
        <v>96</v>
      </c>
      <c r="C4983" s="39" t="s">
        <v>76</v>
      </c>
      <c r="D4983" s="43">
        <v>43251</v>
      </c>
      <c r="E4983" s="39" t="s">
        <v>35</v>
      </c>
      <c r="F4983" s="39" t="s">
        <v>47</v>
      </c>
      <c r="G4983" s="39" t="s">
        <v>275</v>
      </c>
      <c r="H4983" s="39" t="s">
        <v>3527</v>
      </c>
      <c r="I4983" s="39" t="s">
        <v>99</v>
      </c>
      <c r="J4983" s="44">
        <v>-2156</v>
      </c>
      <c r="K4983" s="39" t="s">
        <v>100</v>
      </c>
      <c r="L4983" s="39" t="s">
        <v>60</v>
      </c>
      <c r="M4983" s="39" t="str">
        <f>+VLOOKUP(C4983/1,Map!A:B,2,FALSE)</f>
        <v>Other Revenue - Application/Initiation Fee</v>
      </c>
      <c r="N4983" s="39" t="str">
        <f>+VLOOKUP(L4983/1,Map!E:G,3,FALSE)</f>
        <v>KY-CENTRAL</v>
      </c>
    </row>
    <row r="4984" spans="1:14" hidden="1">
      <c r="A4984" s="39" t="s">
        <v>95</v>
      </c>
      <c r="B4984" s="39" t="s">
        <v>96</v>
      </c>
      <c r="C4984" s="39" t="s">
        <v>76</v>
      </c>
      <c r="D4984" s="43">
        <v>43252</v>
      </c>
      <c r="E4984" s="39" t="s">
        <v>35</v>
      </c>
      <c r="F4984" s="39" t="s">
        <v>48</v>
      </c>
      <c r="G4984" s="39" t="s">
        <v>275</v>
      </c>
      <c r="H4984" s="39" t="s">
        <v>3528</v>
      </c>
      <c r="I4984" s="39" t="s">
        <v>99</v>
      </c>
      <c r="J4984" s="44">
        <v>-28</v>
      </c>
      <c r="K4984" s="39" t="s">
        <v>100</v>
      </c>
      <c r="L4984" s="39" t="s">
        <v>62</v>
      </c>
      <c r="M4984" s="39" t="str">
        <f>+VLOOKUP(C4984/1,Map!A:B,2,FALSE)</f>
        <v>Other Revenue - Application/Initiation Fee</v>
      </c>
      <c r="N4984" s="39" t="str">
        <f>+VLOOKUP(L4984/1,Map!E:G,3,FALSE)</f>
        <v>KY- E ROCKCASTE WTR</v>
      </c>
    </row>
    <row r="4985" spans="1:14" hidden="1">
      <c r="A4985" s="39" t="s">
        <v>95</v>
      </c>
      <c r="B4985" s="39" t="s">
        <v>96</v>
      </c>
      <c r="C4985" s="39" t="s">
        <v>76</v>
      </c>
      <c r="D4985" s="43">
        <v>43252</v>
      </c>
      <c r="E4985" s="39" t="s">
        <v>35</v>
      </c>
      <c r="F4985" s="39" t="s">
        <v>48</v>
      </c>
      <c r="G4985" s="39" t="s">
        <v>275</v>
      </c>
      <c r="H4985" s="39" t="s">
        <v>3528</v>
      </c>
      <c r="I4985" s="39" t="s">
        <v>99</v>
      </c>
      <c r="J4985" s="44">
        <v>-56</v>
      </c>
      <c r="K4985" s="39" t="s">
        <v>100</v>
      </c>
      <c r="L4985" s="39" t="s">
        <v>64</v>
      </c>
      <c r="M4985" s="39" t="str">
        <f>+VLOOKUP(C4985/1,Map!A:B,2,FALSE)</f>
        <v>Other Revenue - Application/Initiation Fee</v>
      </c>
      <c r="N4985" s="39" t="str">
        <f>+VLOOKUP(L4985/1,Map!E:G,3,FALSE)</f>
        <v>KY-NORTH</v>
      </c>
    </row>
    <row r="4986" spans="1:14" hidden="1">
      <c r="A4986" s="39" t="s">
        <v>95</v>
      </c>
      <c r="B4986" s="39" t="s">
        <v>96</v>
      </c>
      <c r="C4986" s="39" t="s">
        <v>76</v>
      </c>
      <c r="D4986" s="43">
        <v>43252</v>
      </c>
      <c r="E4986" s="39" t="s">
        <v>35</v>
      </c>
      <c r="F4986" s="39" t="s">
        <v>48</v>
      </c>
      <c r="G4986" s="39" t="s">
        <v>275</v>
      </c>
      <c r="H4986" s="39" t="s">
        <v>3528</v>
      </c>
      <c r="I4986" s="39" t="s">
        <v>99</v>
      </c>
      <c r="J4986" s="44">
        <v>-140</v>
      </c>
      <c r="K4986" s="39" t="s">
        <v>100</v>
      </c>
      <c r="L4986" s="39" t="s">
        <v>60</v>
      </c>
      <c r="M4986" s="39" t="str">
        <f>+VLOOKUP(C4986/1,Map!A:B,2,FALSE)</f>
        <v>Other Revenue - Application/Initiation Fee</v>
      </c>
      <c r="N4986" s="39" t="str">
        <f>+VLOOKUP(L4986/1,Map!E:G,3,FALSE)</f>
        <v>KY-CENTRAL</v>
      </c>
    </row>
    <row r="4987" spans="1:14" hidden="1">
      <c r="A4987" s="39" t="s">
        <v>95</v>
      </c>
      <c r="B4987" s="39" t="s">
        <v>96</v>
      </c>
      <c r="C4987" s="39" t="s">
        <v>76</v>
      </c>
      <c r="D4987" s="43">
        <v>43252</v>
      </c>
      <c r="E4987" s="39" t="s">
        <v>35</v>
      </c>
      <c r="F4987" s="39" t="s">
        <v>48</v>
      </c>
      <c r="G4987" s="39" t="s">
        <v>275</v>
      </c>
      <c r="H4987" s="39" t="s">
        <v>3528</v>
      </c>
      <c r="I4987" s="39" t="s">
        <v>99</v>
      </c>
      <c r="J4987" s="44">
        <v>-6076</v>
      </c>
      <c r="K4987" s="39" t="s">
        <v>100</v>
      </c>
      <c r="L4987" s="39" t="s">
        <v>60</v>
      </c>
      <c r="M4987" s="39" t="str">
        <f>+VLOOKUP(C4987/1,Map!A:B,2,FALSE)</f>
        <v>Other Revenue - Application/Initiation Fee</v>
      </c>
      <c r="N4987" s="39" t="str">
        <f>+VLOOKUP(L4987/1,Map!E:G,3,FALSE)</f>
        <v>KY-CENTRAL</v>
      </c>
    </row>
    <row r="4988" spans="1:14" hidden="1">
      <c r="A4988" s="39" t="s">
        <v>95</v>
      </c>
      <c r="B4988" s="39" t="s">
        <v>96</v>
      </c>
      <c r="C4988" s="39" t="s">
        <v>76</v>
      </c>
      <c r="D4988" s="43">
        <v>43252</v>
      </c>
      <c r="E4988" s="39" t="s">
        <v>35</v>
      </c>
      <c r="F4988" s="39" t="s">
        <v>48</v>
      </c>
      <c r="G4988" s="39" t="s">
        <v>275</v>
      </c>
      <c r="H4988" s="39" t="s">
        <v>3528</v>
      </c>
      <c r="I4988" s="39" t="s">
        <v>99</v>
      </c>
      <c r="J4988" s="44">
        <v>-56</v>
      </c>
      <c r="K4988" s="39" t="s">
        <v>100</v>
      </c>
      <c r="L4988" s="39" t="s">
        <v>60</v>
      </c>
      <c r="M4988" s="39" t="str">
        <f>+VLOOKUP(C4988/1,Map!A:B,2,FALSE)</f>
        <v>Other Revenue - Application/Initiation Fee</v>
      </c>
      <c r="N4988" s="39" t="str">
        <f>+VLOOKUP(L4988/1,Map!E:G,3,FALSE)</f>
        <v>KY-CENTRAL</v>
      </c>
    </row>
    <row r="4989" spans="1:14" hidden="1">
      <c r="A4989" s="39" t="s">
        <v>95</v>
      </c>
      <c r="B4989" s="39" t="s">
        <v>96</v>
      </c>
      <c r="C4989" s="39" t="s">
        <v>76</v>
      </c>
      <c r="D4989" s="43">
        <v>43252</v>
      </c>
      <c r="E4989" s="39" t="s">
        <v>35</v>
      </c>
      <c r="F4989" s="39" t="s">
        <v>48</v>
      </c>
      <c r="G4989" s="39" t="s">
        <v>275</v>
      </c>
      <c r="H4989" s="39" t="s">
        <v>3528</v>
      </c>
      <c r="I4989" s="39" t="s">
        <v>99</v>
      </c>
      <c r="J4989" s="44">
        <v>-56</v>
      </c>
      <c r="K4989" s="39" t="s">
        <v>100</v>
      </c>
      <c r="L4989" s="39" t="s">
        <v>60</v>
      </c>
      <c r="M4989" s="39" t="str">
        <f>+VLOOKUP(C4989/1,Map!A:B,2,FALSE)</f>
        <v>Other Revenue - Application/Initiation Fee</v>
      </c>
      <c r="N4989" s="39" t="str">
        <f>+VLOOKUP(L4989/1,Map!E:G,3,FALSE)</f>
        <v>KY-CENTRAL</v>
      </c>
    </row>
    <row r="4990" spans="1:14" hidden="1">
      <c r="A4990" s="39" t="s">
        <v>95</v>
      </c>
      <c r="B4990" s="39" t="s">
        <v>96</v>
      </c>
      <c r="C4990" s="39" t="s">
        <v>76</v>
      </c>
      <c r="D4990" s="43">
        <v>43253</v>
      </c>
      <c r="E4990" s="39" t="s">
        <v>35</v>
      </c>
      <c r="F4990" s="39" t="s">
        <v>48</v>
      </c>
      <c r="G4990" s="39" t="s">
        <v>275</v>
      </c>
      <c r="H4990" s="39" t="s">
        <v>3529</v>
      </c>
      <c r="I4990" s="39" t="s">
        <v>99</v>
      </c>
      <c r="J4990" s="44">
        <v>-28</v>
      </c>
      <c r="K4990" s="39" t="s">
        <v>100</v>
      </c>
      <c r="L4990" s="39" t="s">
        <v>60</v>
      </c>
      <c r="M4990" s="39" t="str">
        <f>+VLOOKUP(C4990/1,Map!A:B,2,FALSE)</f>
        <v>Other Revenue - Application/Initiation Fee</v>
      </c>
      <c r="N4990" s="39" t="str">
        <f>+VLOOKUP(L4990/1,Map!E:G,3,FALSE)</f>
        <v>KY-CENTRAL</v>
      </c>
    </row>
    <row r="4991" spans="1:14" hidden="1">
      <c r="A4991" s="39" t="s">
        <v>95</v>
      </c>
      <c r="B4991" s="39" t="s">
        <v>96</v>
      </c>
      <c r="C4991" s="39" t="s">
        <v>76</v>
      </c>
      <c r="D4991" s="43">
        <v>43253</v>
      </c>
      <c r="E4991" s="39" t="s">
        <v>35</v>
      </c>
      <c r="F4991" s="39" t="s">
        <v>48</v>
      </c>
      <c r="G4991" s="39" t="s">
        <v>275</v>
      </c>
      <c r="H4991" s="39" t="s">
        <v>3530</v>
      </c>
      <c r="I4991" s="39" t="s">
        <v>99</v>
      </c>
      <c r="J4991" s="44">
        <v>-56</v>
      </c>
      <c r="K4991" s="39" t="s">
        <v>100</v>
      </c>
      <c r="L4991" s="39" t="s">
        <v>60</v>
      </c>
      <c r="M4991" s="39" t="str">
        <f>+VLOOKUP(C4991/1,Map!A:B,2,FALSE)</f>
        <v>Other Revenue - Application/Initiation Fee</v>
      </c>
      <c r="N4991" s="39" t="str">
        <f>+VLOOKUP(L4991/1,Map!E:G,3,FALSE)</f>
        <v>KY-CENTRAL</v>
      </c>
    </row>
    <row r="4992" spans="1:14" hidden="1">
      <c r="A4992" s="39" t="s">
        <v>95</v>
      </c>
      <c r="B4992" s="39" t="s">
        <v>96</v>
      </c>
      <c r="C4992" s="39" t="s">
        <v>76</v>
      </c>
      <c r="D4992" s="43">
        <v>43253</v>
      </c>
      <c r="E4992" s="39" t="s">
        <v>35</v>
      </c>
      <c r="F4992" s="39" t="s">
        <v>48</v>
      </c>
      <c r="G4992" s="39" t="s">
        <v>275</v>
      </c>
      <c r="H4992" s="39" t="s">
        <v>3530</v>
      </c>
      <c r="I4992" s="39" t="s">
        <v>99</v>
      </c>
      <c r="J4992" s="44">
        <v>-28</v>
      </c>
      <c r="K4992" s="39" t="s">
        <v>100</v>
      </c>
      <c r="L4992" s="39" t="s">
        <v>58</v>
      </c>
      <c r="M4992" s="39" t="str">
        <f>+VLOOKUP(C4992/1,Map!A:B,2,FALSE)</f>
        <v>Other Revenue - Application/Initiation Fee</v>
      </c>
      <c r="N4992" s="39" t="str">
        <f>+VLOOKUP(L4992/1,Map!E:G,3,FALSE)</f>
        <v>KY-CORPORATE</v>
      </c>
    </row>
    <row r="4993" spans="1:14" hidden="1">
      <c r="A4993" s="39" t="s">
        <v>95</v>
      </c>
      <c r="B4993" s="39" t="s">
        <v>96</v>
      </c>
      <c r="C4993" s="39" t="s">
        <v>76</v>
      </c>
      <c r="D4993" s="43">
        <v>43254</v>
      </c>
      <c r="E4993" s="39" t="s">
        <v>35</v>
      </c>
      <c r="F4993" s="39" t="s">
        <v>48</v>
      </c>
      <c r="G4993" s="39" t="s">
        <v>275</v>
      </c>
      <c r="H4993" s="39" t="s">
        <v>3531</v>
      </c>
      <c r="I4993" s="39" t="s">
        <v>99</v>
      </c>
      <c r="J4993" s="44">
        <v>-224</v>
      </c>
      <c r="K4993" s="39" t="s">
        <v>100</v>
      </c>
      <c r="L4993" s="39" t="s">
        <v>60</v>
      </c>
      <c r="M4993" s="39" t="str">
        <f>+VLOOKUP(C4993/1,Map!A:B,2,FALSE)</f>
        <v>Other Revenue - Application/Initiation Fee</v>
      </c>
      <c r="N4993" s="39" t="str">
        <f>+VLOOKUP(L4993/1,Map!E:G,3,FALSE)</f>
        <v>KY-CENTRAL</v>
      </c>
    </row>
    <row r="4994" spans="1:14" hidden="1">
      <c r="A4994" s="39" t="s">
        <v>95</v>
      </c>
      <c r="B4994" s="39" t="s">
        <v>96</v>
      </c>
      <c r="C4994" s="39" t="s">
        <v>76</v>
      </c>
      <c r="D4994" s="43">
        <v>43267</v>
      </c>
      <c r="E4994" s="39" t="s">
        <v>35</v>
      </c>
      <c r="F4994" s="39" t="s">
        <v>48</v>
      </c>
      <c r="G4994" s="39" t="s">
        <v>275</v>
      </c>
      <c r="H4994" s="39" t="s">
        <v>3532</v>
      </c>
      <c r="I4994" s="39" t="s">
        <v>99</v>
      </c>
      <c r="J4994" s="44">
        <v>-28</v>
      </c>
      <c r="K4994" s="39" t="s">
        <v>100</v>
      </c>
      <c r="L4994" s="39" t="s">
        <v>60</v>
      </c>
      <c r="M4994" s="39" t="str">
        <f>+VLOOKUP(C4994/1,Map!A:B,2,FALSE)</f>
        <v>Other Revenue - Application/Initiation Fee</v>
      </c>
      <c r="N4994" s="39" t="str">
        <f>+VLOOKUP(L4994/1,Map!E:G,3,FALSE)</f>
        <v>KY-CENTRAL</v>
      </c>
    </row>
    <row r="4995" spans="1:14" hidden="1">
      <c r="A4995" s="39" t="s">
        <v>95</v>
      </c>
      <c r="B4995" s="39" t="s">
        <v>96</v>
      </c>
      <c r="C4995" s="39" t="s">
        <v>76</v>
      </c>
      <c r="D4995" s="43">
        <v>43268</v>
      </c>
      <c r="E4995" s="39" t="s">
        <v>35</v>
      </c>
      <c r="F4995" s="39" t="s">
        <v>48</v>
      </c>
      <c r="G4995" s="39" t="s">
        <v>275</v>
      </c>
      <c r="H4995" s="39" t="s">
        <v>3533</v>
      </c>
      <c r="I4995" s="39" t="s">
        <v>99</v>
      </c>
      <c r="J4995" s="44">
        <v>-84</v>
      </c>
      <c r="K4995" s="39" t="s">
        <v>100</v>
      </c>
      <c r="L4995" s="39" t="s">
        <v>60</v>
      </c>
      <c r="M4995" s="39" t="str">
        <f>+VLOOKUP(C4995/1,Map!A:B,2,FALSE)</f>
        <v>Other Revenue - Application/Initiation Fee</v>
      </c>
      <c r="N4995" s="39" t="str">
        <f>+VLOOKUP(L4995/1,Map!E:G,3,FALSE)</f>
        <v>KY-CENTRAL</v>
      </c>
    </row>
    <row r="4996" spans="1:14" hidden="1">
      <c r="A4996" s="39" t="s">
        <v>95</v>
      </c>
      <c r="B4996" s="39" t="s">
        <v>96</v>
      </c>
      <c r="C4996" s="39" t="s">
        <v>76</v>
      </c>
      <c r="D4996" s="43">
        <v>43256</v>
      </c>
      <c r="E4996" s="39" t="s">
        <v>35</v>
      </c>
      <c r="F4996" s="39" t="s">
        <v>48</v>
      </c>
      <c r="G4996" s="39" t="s">
        <v>275</v>
      </c>
      <c r="H4996" s="39" t="s">
        <v>3534</v>
      </c>
      <c r="I4996" s="39" t="s">
        <v>99</v>
      </c>
      <c r="J4996" s="44">
        <v>-28</v>
      </c>
      <c r="K4996" s="39" t="s">
        <v>100</v>
      </c>
      <c r="L4996" s="39" t="s">
        <v>58</v>
      </c>
      <c r="M4996" s="39" t="str">
        <f>+VLOOKUP(C4996/1,Map!A:B,2,FALSE)</f>
        <v>Other Revenue - Application/Initiation Fee</v>
      </c>
      <c r="N4996" s="39" t="str">
        <f>+VLOOKUP(L4996/1,Map!E:G,3,FALSE)</f>
        <v>KY-CORPORATE</v>
      </c>
    </row>
    <row r="4997" spans="1:14" hidden="1">
      <c r="A4997" s="39" t="s">
        <v>95</v>
      </c>
      <c r="B4997" s="39" t="s">
        <v>96</v>
      </c>
      <c r="C4997" s="39" t="s">
        <v>76</v>
      </c>
      <c r="D4997" s="43">
        <v>43256</v>
      </c>
      <c r="E4997" s="39" t="s">
        <v>35</v>
      </c>
      <c r="F4997" s="39" t="s">
        <v>48</v>
      </c>
      <c r="G4997" s="39" t="s">
        <v>275</v>
      </c>
      <c r="H4997" s="39" t="s">
        <v>3534</v>
      </c>
      <c r="I4997" s="39" t="s">
        <v>99</v>
      </c>
      <c r="J4997" s="44">
        <v>-28</v>
      </c>
      <c r="K4997" s="39" t="s">
        <v>100</v>
      </c>
      <c r="L4997" s="39" t="s">
        <v>64</v>
      </c>
      <c r="M4997" s="39" t="str">
        <f>+VLOOKUP(C4997/1,Map!A:B,2,FALSE)</f>
        <v>Other Revenue - Application/Initiation Fee</v>
      </c>
      <c r="N4997" s="39" t="str">
        <f>+VLOOKUP(L4997/1,Map!E:G,3,FALSE)</f>
        <v>KY-NORTH</v>
      </c>
    </row>
    <row r="4998" spans="1:14" hidden="1">
      <c r="A4998" s="39" t="s">
        <v>95</v>
      </c>
      <c r="B4998" s="39" t="s">
        <v>96</v>
      </c>
      <c r="C4998" s="39" t="s">
        <v>76</v>
      </c>
      <c r="D4998" s="43">
        <v>43256</v>
      </c>
      <c r="E4998" s="39" t="s">
        <v>35</v>
      </c>
      <c r="F4998" s="39" t="s">
        <v>48</v>
      </c>
      <c r="G4998" s="39" t="s">
        <v>275</v>
      </c>
      <c r="H4998" s="39" t="s">
        <v>3534</v>
      </c>
      <c r="I4998" s="39" t="s">
        <v>99</v>
      </c>
      <c r="J4998" s="44">
        <v>-4172</v>
      </c>
      <c r="K4998" s="39" t="s">
        <v>100</v>
      </c>
      <c r="L4998" s="39" t="s">
        <v>60</v>
      </c>
      <c r="M4998" s="39" t="str">
        <f>+VLOOKUP(C4998/1,Map!A:B,2,FALSE)</f>
        <v>Other Revenue - Application/Initiation Fee</v>
      </c>
      <c r="N4998" s="39" t="str">
        <f>+VLOOKUP(L4998/1,Map!E:G,3,FALSE)</f>
        <v>KY-CENTRAL</v>
      </c>
    </row>
    <row r="4999" spans="1:14" hidden="1">
      <c r="A4999" s="39" t="s">
        <v>95</v>
      </c>
      <c r="B4999" s="39" t="s">
        <v>96</v>
      </c>
      <c r="C4999" s="39" t="s">
        <v>76</v>
      </c>
      <c r="D4999" s="43">
        <v>43256</v>
      </c>
      <c r="E4999" s="39" t="s">
        <v>35</v>
      </c>
      <c r="F4999" s="39" t="s">
        <v>48</v>
      </c>
      <c r="G4999" s="39" t="s">
        <v>275</v>
      </c>
      <c r="H4999" s="39" t="s">
        <v>3534</v>
      </c>
      <c r="I4999" s="39" t="s">
        <v>99</v>
      </c>
      <c r="J4999" s="44">
        <v>-56</v>
      </c>
      <c r="K4999" s="39" t="s">
        <v>100</v>
      </c>
      <c r="L4999" s="39" t="s">
        <v>60</v>
      </c>
      <c r="M4999" s="39" t="str">
        <f>+VLOOKUP(C4999/1,Map!A:B,2,FALSE)</f>
        <v>Other Revenue - Application/Initiation Fee</v>
      </c>
      <c r="N4999" s="39" t="str">
        <f>+VLOOKUP(L4999/1,Map!E:G,3,FALSE)</f>
        <v>KY-CENTRAL</v>
      </c>
    </row>
    <row r="5000" spans="1:14" hidden="1">
      <c r="A5000" s="39" t="s">
        <v>95</v>
      </c>
      <c r="B5000" s="39" t="s">
        <v>96</v>
      </c>
      <c r="C5000" s="39" t="s">
        <v>76</v>
      </c>
      <c r="D5000" s="43">
        <v>43256</v>
      </c>
      <c r="E5000" s="39" t="s">
        <v>35</v>
      </c>
      <c r="F5000" s="39" t="s">
        <v>48</v>
      </c>
      <c r="G5000" s="39" t="s">
        <v>275</v>
      </c>
      <c r="H5000" s="39" t="s">
        <v>3534</v>
      </c>
      <c r="I5000" s="39" t="s">
        <v>99</v>
      </c>
      <c r="J5000" s="44">
        <v>-56</v>
      </c>
      <c r="K5000" s="39" t="s">
        <v>100</v>
      </c>
      <c r="L5000" s="39" t="s">
        <v>60</v>
      </c>
      <c r="M5000" s="39" t="str">
        <f>+VLOOKUP(C5000/1,Map!A:B,2,FALSE)</f>
        <v>Other Revenue - Application/Initiation Fee</v>
      </c>
      <c r="N5000" s="39" t="str">
        <f>+VLOOKUP(L5000/1,Map!E:G,3,FALSE)</f>
        <v>KY-CENTRAL</v>
      </c>
    </row>
    <row r="5001" spans="1:14" hidden="1">
      <c r="A5001" s="39" t="s">
        <v>95</v>
      </c>
      <c r="B5001" s="39" t="s">
        <v>96</v>
      </c>
      <c r="C5001" s="39" t="s">
        <v>76</v>
      </c>
      <c r="D5001" s="43">
        <v>43255</v>
      </c>
      <c r="E5001" s="39" t="s">
        <v>35</v>
      </c>
      <c r="F5001" s="39" t="s">
        <v>48</v>
      </c>
      <c r="G5001" s="39" t="s">
        <v>275</v>
      </c>
      <c r="H5001" s="39" t="s">
        <v>3535</v>
      </c>
      <c r="I5001" s="39" t="s">
        <v>244</v>
      </c>
      <c r="J5001" s="44">
        <v>28</v>
      </c>
      <c r="K5001" s="39" t="s">
        <v>100</v>
      </c>
      <c r="L5001" s="39" t="s">
        <v>60</v>
      </c>
      <c r="M5001" s="39" t="str">
        <f>+VLOOKUP(C5001/1,Map!A:B,2,FALSE)</f>
        <v>Other Revenue - Application/Initiation Fee</v>
      </c>
      <c r="N5001" s="39" t="str">
        <f>+VLOOKUP(L5001/1,Map!E:G,3,FALSE)</f>
        <v>KY-CENTRAL</v>
      </c>
    </row>
    <row r="5002" spans="1:14" hidden="1">
      <c r="A5002" s="39" t="s">
        <v>95</v>
      </c>
      <c r="B5002" s="39" t="s">
        <v>96</v>
      </c>
      <c r="C5002" s="39" t="s">
        <v>76</v>
      </c>
      <c r="D5002" s="43">
        <v>43255</v>
      </c>
      <c r="E5002" s="39" t="s">
        <v>35</v>
      </c>
      <c r="F5002" s="39" t="s">
        <v>48</v>
      </c>
      <c r="G5002" s="39" t="s">
        <v>275</v>
      </c>
      <c r="H5002" s="39" t="s">
        <v>3536</v>
      </c>
      <c r="I5002" s="39" t="s">
        <v>99</v>
      </c>
      <c r="J5002" s="44">
        <v>-84</v>
      </c>
      <c r="K5002" s="39" t="s">
        <v>100</v>
      </c>
      <c r="L5002" s="39" t="s">
        <v>64</v>
      </c>
      <c r="M5002" s="39" t="str">
        <f>+VLOOKUP(C5002/1,Map!A:B,2,FALSE)</f>
        <v>Other Revenue - Application/Initiation Fee</v>
      </c>
      <c r="N5002" s="39" t="str">
        <f>+VLOOKUP(L5002/1,Map!E:G,3,FALSE)</f>
        <v>KY-NORTH</v>
      </c>
    </row>
    <row r="5003" spans="1:14" hidden="1">
      <c r="A5003" s="39" t="s">
        <v>95</v>
      </c>
      <c r="B5003" s="39" t="s">
        <v>96</v>
      </c>
      <c r="C5003" s="39" t="s">
        <v>76</v>
      </c>
      <c r="D5003" s="43">
        <v>43255</v>
      </c>
      <c r="E5003" s="39" t="s">
        <v>35</v>
      </c>
      <c r="F5003" s="39" t="s">
        <v>48</v>
      </c>
      <c r="G5003" s="39" t="s">
        <v>275</v>
      </c>
      <c r="H5003" s="39" t="s">
        <v>3536</v>
      </c>
      <c r="I5003" s="39" t="s">
        <v>99</v>
      </c>
      <c r="J5003" s="44">
        <v>-112</v>
      </c>
      <c r="K5003" s="39" t="s">
        <v>100</v>
      </c>
      <c r="L5003" s="39" t="s">
        <v>60</v>
      </c>
      <c r="M5003" s="39" t="str">
        <f>+VLOOKUP(C5003/1,Map!A:B,2,FALSE)</f>
        <v>Other Revenue - Application/Initiation Fee</v>
      </c>
      <c r="N5003" s="39" t="str">
        <f>+VLOOKUP(L5003/1,Map!E:G,3,FALSE)</f>
        <v>KY-CENTRAL</v>
      </c>
    </row>
    <row r="5004" spans="1:14" hidden="1">
      <c r="A5004" s="39" t="s">
        <v>95</v>
      </c>
      <c r="B5004" s="39" t="s">
        <v>96</v>
      </c>
      <c r="C5004" s="39" t="s">
        <v>76</v>
      </c>
      <c r="D5004" s="43">
        <v>43255</v>
      </c>
      <c r="E5004" s="39" t="s">
        <v>35</v>
      </c>
      <c r="F5004" s="39" t="s">
        <v>48</v>
      </c>
      <c r="G5004" s="39" t="s">
        <v>275</v>
      </c>
      <c r="H5004" s="39" t="s">
        <v>3536</v>
      </c>
      <c r="I5004" s="39" t="s">
        <v>99</v>
      </c>
      <c r="J5004" s="44">
        <v>-5292</v>
      </c>
      <c r="K5004" s="39" t="s">
        <v>100</v>
      </c>
      <c r="L5004" s="39" t="s">
        <v>60</v>
      </c>
      <c r="M5004" s="39" t="str">
        <f>+VLOOKUP(C5004/1,Map!A:B,2,FALSE)</f>
        <v>Other Revenue - Application/Initiation Fee</v>
      </c>
      <c r="N5004" s="39" t="str">
        <f>+VLOOKUP(L5004/1,Map!E:G,3,FALSE)</f>
        <v>KY-CENTRAL</v>
      </c>
    </row>
    <row r="5005" spans="1:14" hidden="1">
      <c r="A5005" s="39" t="s">
        <v>95</v>
      </c>
      <c r="B5005" s="39" t="s">
        <v>96</v>
      </c>
      <c r="C5005" s="39" t="s">
        <v>76</v>
      </c>
      <c r="D5005" s="43">
        <v>43255</v>
      </c>
      <c r="E5005" s="39" t="s">
        <v>35</v>
      </c>
      <c r="F5005" s="39" t="s">
        <v>48</v>
      </c>
      <c r="G5005" s="39" t="s">
        <v>275</v>
      </c>
      <c r="H5005" s="39" t="s">
        <v>3536</v>
      </c>
      <c r="I5005" s="39" t="s">
        <v>99</v>
      </c>
      <c r="J5005" s="44">
        <v>-28</v>
      </c>
      <c r="K5005" s="39" t="s">
        <v>100</v>
      </c>
      <c r="L5005" s="39" t="s">
        <v>60</v>
      </c>
      <c r="M5005" s="39" t="str">
        <f>+VLOOKUP(C5005/1,Map!A:B,2,FALSE)</f>
        <v>Other Revenue - Application/Initiation Fee</v>
      </c>
      <c r="N5005" s="39" t="str">
        <f>+VLOOKUP(L5005/1,Map!E:G,3,FALSE)</f>
        <v>KY-CENTRAL</v>
      </c>
    </row>
    <row r="5006" spans="1:14" hidden="1">
      <c r="A5006" s="39" t="s">
        <v>95</v>
      </c>
      <c r="B5006" s="39" t="s">
        <v>96</v>
      </c>
      <c r="C5006" s="39" t="s">
        <v>76</v>
      </c>
      <c r="D5006" s="43">
        <v>43255</v>
      </c>
      <c r="E5006" s="39" t="s">
        <v>35</v>
      </c>
      <c r="F5006" s="39" t="s">
        <v>48</v>
      </c>
      <c r="G5006" s="39" t="s">
        <v>275</v>
      </c>
      <c r="H5006" s="39" t="s">
        <v>3536</v>
      </c>
      <c r="I5006" s="39" t="s">
        <v>99</v>
      </c>
      <c r="J5006" s="44">
        <v>-28</v>
      </c>
      <c r="K5006" s="39" t="s">
        <v>100</v>
      </c>
      <c r="L5006" s="39" t="s">
        <v>58</v>
      </c>
      <c r="M5006" s="39" t="str">
        <f>+VLOOKUP(C5006/1,Map!A:B,2,FALSE)</f>
        <v>Other Revenue - Application/Initiation Fee</v>
      </c>
      <c r="N5006" s="39" t="str">
        <f>+VLOOKUP(L5006/1,Map!E:G,3,FALSE)</f>
        <v>KY-CORPORATE</v>
      </c>
    </row>
    <row r="5007" spans="1:14" hidden="1">
      <c r="A5007" s="39" t="s">
        <v>95</v>
      </c>
      <c r="B5007" s="39" t="s">
        <v>96</v>
      </c>
      <c r="C5007" s="39" t="s">
        <v>76</v>
      </c>
      <c r="D5007" s="43">
        <v>43255</v>
      </c>
      <c r="E5007" s="39" t="s">
        <v>35</v>
      </c>
      <c r="F5007" s="39" t="s">
        <v>48</v>
      </c>
      <c r="G5007" s="39" t="s">
        <v>275</v>
      </c>
      <c r="H5007" s="39" t="s">
        <v>3536</v>
      </c>
      <c r="I5007" s="39" t="s">
        <v>99</v>
      </c>
      <c r="J5007" s="44">
        <v>-28</v>
      </c>
      <c r="K5007" s="39" t="s">
        <v>100</v>
      </c>
      <c r="L5007" s="39" t="s">
        <v>60</v>
      </c>
      <c r="M5007" s="39" t="str">
        <f>+VLOOKUP(C5007/1,Map!A:B,2,FALSE)</f>
        <v>Other Revenue - Application/Initiation Fee</v>
      </c>
      <c r="N5007" s="39" t="str">
        <f>+VLOOKUP(L5007/1,Map!E:G,3,FALSE)</f>
        <v>KY-CENTRAL</v>
      </c>
    </row>
    <row r="5008" spans="1:14" hidden="1">
      <c r="A5008" s="39" t="s">
        <v>95</v>
      </c>
      <c r="B5008" s="39" t="s">
        <v>96</v>
      </c>
      <c r="C5008" s="39" t="s">
        <v>76</v>
      </c>
      <c r="D5008" s="43">
        <v>43255</v>
      </c>
      <c r="E5008" s="39" t="s">
        <v>35</v>
      </c>
      <c r="F5008" s="39" t="s">
        <v>48</v>
      </c>
      <c r="G5008" s="39" t="s">
        <v>275</v>
      </c>
      <c r="H5008" s="39" t="s">
        <v>3536</v>
      </c>
      <c r="I5008" s="39" t="s">
        <v>99</v>
      </c>
      <c r="J5008" s="44">
        <v>-28</v>
      </c>
      <c r="K5008" s="39" t="s">
        <v>100</v>
      </c>
      <c r="L5008" s="39" t="s">
        <v>60</v>
      </c>
      <c r="M5008" s="39" t="str">
        <f>+VLOOKUP(C5008/1,Map!A:B,2,FALSE)</f>
        <v>Other Revenue - Application/Initiation Fee</v>
      </c>
      <c r="N5008" s="39" t="str">
        <f>+VLOOKUP(L5008/1,Map!E:G,3,FALSE)</f>
        <v>KY-CENTRAL</v>
      </c>
    </row>
    <row r="5009" spans="1:14" hidden="1">
      <c r="A5009" s="39" t="s">
        <v>95</v>
      </c>
      <c r="B5009" s="39" t="s">
        <v>96</v>
      </c>
      <c r="C5009" s="39" t="s">
        <v>76</v>
      </c>
      <c r="D5009" s="43">
        <v>43256</v>
      </c>
      <c r="E5009" s="39" t="s">
        <v>35</v>
      </c>
      <c r="F5009" s="39" t="s">
        <v>48</v>
      </c>
      <c r="G5009" s="39" t="s">
        <v>275</v>
      </c>
      <c r="H5009" s="39" t="s">
        <v>1700</v>
      </c>
      <c r="I5009" s="39" t="s">
        <v>244</v>
      </c>
      <c r="J5009" s="44">
        <v>28</v>
      </c>
      <c r="K5009" s="39" t="s">
        <v>100</v>
      </c>
      <c r="L5009" s="39" t="s">
        <v>60</v>
      </c>
      <c r="M5009" s="39" t="str">
        <f>+VLOOKUP(C5009/1,Map!A:B,2,FALSE)</f>
        <v>Other Revenue - Application/Initiation Fee</v>
      </c>
      <c r="N5009" s="39" t="str">
        <f>+VLOOKUP(L5009/1,Map!E:G,3,FALSE)</f>
        <v>KY-CENTRAL</v>
      </c>
    </row>
    <row r="5010" spans="1:14" hidden="1">
      <c r="A5010" s="39" t="s">
        <v>95</v>
      </c>
      <c r="B5010" s="39" t="s">
        <v>96</v>
      </c>
      <c r="C5010" s="39" t="s">
        <v>76</v>
      </c>
      <c r="D5010" s="43">
        <v>43256</v>
      </c>
      <c r="E5010" s="39" t="s">
        <v>35</v>
      </c>
      <c r="F5010" s="39" t="s">
        <v>48</v>
      </c>
      <c r="G5010" s="39" t="s">
        <v>275</v>
      </c>
      <c r="H5010" s="39" t="s">
        <v>1700</v>
      </c>
      <c r="I5010" s="39" t="s">
        <v>244</v>
      </c>
      <c r="J5010" s="44">
        <v>28</v>
      </c>
      <c r="K5010" s="39" t="s">
        <v>100</v>
      </c>
      <c r="L5010" s="39" t="s">
        <v>60</v>
      </c>
      <c r="M5010" s="39" t="str">
        <f>+VLOOKUP(C5010/1,Map!A:B,2,FALSE)</f>
        <v>Other Revenue - Application/Initiation Fee</v>
      </c>
      <c r="N5010" s="39" t="str">
        <f>+VLOOKUP(L5010/1,Map!E:G,3,FALSE)</f>
        <v>KY-CENTRAL</v>
      </c>
    </row>
    <row r="5011" spans="1:14" hidden="1">
      <c r="A5011" s="39" t="s">
        <v>95</v>
      </c>
      <c r="B5011" s="39" t="s">
        <v>96</v>
      </c>
      <c r="C5011" s="39" t="s">
        <v>76</v>
      </c>
      <c r="D5011" s="43">
        <v>43256</v>
      </c>
      <c r="E5011" s="39" t="s">
        <v>35</v>
      </c>
      <c r="F5011" s="39" t="s">
        <v>48</v>
      </c>
      <c r="G5011" s="39" t="s">
        <v>275</v>
      </c>
      <c r="H5011" s="39" t="s">
        <v>1700</v>
      </c>
      <c r="I5011" s="39" t="s">
        <v>244</v>
      </c>
      <c r="J5011" s="44">
        <v>28</v>
      </c>
      <c r="K5011" s="39" t="s">
        <v>100</v>
      </c>
      <c r="L5011" s="39" t="s">
        <v>58</v>
      </c>
      <c r="M5011" s="39" t="str">
        <f>+VLOOKUP(C5011/1,Map!A:B,2,FALSE)</f>
        <v>Other Revenue - Application/Initiation Fee</v>
      </c>
      <c r="N5011" s="39" t="str">
        <f>+VLOOKUP(L5011/1,Map!E:G,3,FALSE)</f>
        <v>KY-CORPORATE</v>
      </c>
    </row>
    <row r="5012" spans="1:14" hidden="1">
      <c r="A5012" s="39" t="s">
        <v>95</v>
      </c>
      <c r="B5012" s="39" t="s">
        <v>96</v>
      </c>
      <c r="C5012" s="39" t="s">
        <v>76</v>
      </c>
      <c r="D5012" s="43">
        <v>43257</v>
      </c>
      <c r="E5012" s="39" t="s">
        <v>35</v>
      </c>
      <c r="F5012" s="39" t="s">
        <v>48</v>
      </c>
      <c r="G5012" s="39" t="s">
        <v>275</v>
      </c>
      <c r="H5012" s="39" t="s">
        <v>3537</v>
      </c>
      <c r="I5012" s="39" t="s">
        <v>99</v>
      </c>
      <c r="J5012" s="44">
        <v>-560</v>
      </c>
      <c r="K5012" s="39" t="s">
        <v>100</v>
      </c>
      <c r="L5012" s="39" t="s">
        <v>60</v>
      </c>
      <c r="M5012" s="39" t="str">
        <f>+VLOOKUP(C5012/1,Map!A:B,2,FALSE)</f>
        <v>Other Revenue - Application/Initiation Fee</v>
      </c>
      <c r="N5012" s="39" t="str">
        <f>+VLOOKUP(L5012/1,Map!E:G,3,FALSE)</f>
        <v>KY-CENTRAL</v>
      </c>
    </row>
    <row r="5013" spans="1:14" hidden="1">
      <c r="A5013" s="39" t="s">
        <v>95</v>
      </c>
      <c r="B5013" s="39" t="s">
        <v>96</v>
      </c>
      <c r="C5013" s="39" t="s">
        <v>76</v>
      </c>
      <c r="D5013" s="43">
        <v>43257</v>
      </c>
      <c r="E5013" s="39" t="s">
        <v>35</v>
      </c>
      <c r="F5013" s="39" t="s">
        <v>48</v>
      </c>
      <c r="G5013" s="39" t="s">
        <v>275</v>
      </c>
      <c r="H5013" s="39" t="s">
        <v>3538</v>
      </c>
      <c r="I5013" s="39" t="s">
        <v>99</v>
      </c>
      <c r="J5013" s="44">
        <v>-3612</v>
      </c>
      <c r="K5013" s="39" t="s">
        <v>100</v>
      </c>
      <c r="L5013" s="39" t="s">
        <v>60</v>
      </c>
      <c r="M5013" s="39" t="str">
        <f>+VLOOKUP(C5013/1,Map!A:B,2,FALSE)</f>
        <v>Other Revenue - Application/Initiation Fee</v>
      </c>
      <c r="N5013" s="39" t="str">
        <f>+VLOOKUP(L5013/1,Map!E:G,3,FALSE)</f>
        <v>KY-CENTRAL</v>
      </c>
    </row>
    <row r="5014" spans="1:14" hidden="1">
      <c r="A5014" s="39" t="s">
        <v>95</v>
      </c>
      <c r="B5014" s="39" t="s">
        <v>96</v>
      </c>
      <c r="C5014" s="39" t="s">
        <v>76</v>
      </c>
      <c r="D5014" s="43">
        <v>43257</v>
      </c>
      <c r="E5014" s="39" t="s">
        <v>35</v>
      </c>
      <c r="F5014" s="39" t="s">
        <v>48</v>
      </c>
      <c r="G5014" s="39" t="s">
        <v>275</v>
      </c>
      <c r="H5014" s="39" t="s">
        <v>3538</v>
      </c>
      <c r="I5014" s="39" t="s">
        <v>99</v>
      </c>
      <c r="J5014" s="44">
        <v>-84</v>
      </c>
      <c r="K5014" s="39" t="s">
        <v>100</v>
      </c>
      <c r="L5014" s="39" t="s">
        <v>58</v>
      </c>
      <c r="M5014" s="39" t="str">
        <f>+VLOOKUP(C5014/1,Map!A:B,2,FALSE)</f>
        <v>Other Revenue - Application/Initiation Fee</v>
      </c>
      <c r="N5014" s="39" t="str">
        <f>+VLOOKUP(L5014/1,Map!E:G,3,FALSE)</f>
        <v>KY-CORPORATE</v>
      </c>
    </row>
    <row r="5015" spans="1:14" hidden="1">
      <c r="A5015" s="39" t="s">
        <v>95</v>
      </c>
      <c r="B5015" s="39" t="s">
        <v>96</v>
      </c>
      <c r="C5015" s="39" t="s">
        <v>76</v>
      </c>
      <c r="D5015" s="43">
        <v>43257</v>
      </c>
      <c r="E5015" s="39" t="s">
        <v>35</v>
      </c>
      <c r="F5015" s="39" t="s">
        <v>48</v>
      </c>
      <c r="G5015" s="39" t="s">
        <v>275</v>
      </c>
      <c r="H5015" s="39" t="s">
        <v>3538</v>
      </c>
      <c r="I5015" s="39" t="s">
        <v>99</v>
      </c>
      <c r="J5015" s="44">
        <v>-28</v>
      </c>
      <c r="K5015" s="39" t="s">
        <v>100</v>
      </c>
      <c r="L5015" s="39" t="s">
        <v>60</v>
      </c>
      <c r="M5015" s="39" t="str">
        <f>+VLOOKUP(C5015/1,Map!A:B,2,FALSE)</f>
        <v>Other Revenue - Application/Initiation Fee</v>
      </c>
      <c r="N5015" s="39" t="str">
        <f>+VLOOKUP(L5015/1,Map!E:G,3,FALSE)</f>
        <v>KY-CENTRAL</v>
      </c>
    </row>
    <row r="5016" spans="1:14" hidden="1">
      <c r="A5016" s="39" t="s">
        <v>95</v>
      </c>
      <c r="B5016" s="39" t="s">
        <v>96</v>
      </c>
      <c r="C5016" s="39" t="s">
        <v>76</v>
      </c>
      <c r="D5016" s="43">
        <v>43257</v>
      </c>
      <c r="E5016" s="39" t="s">
        <v>35</v>
      </c>
      <c r="F5016" s="39" t="s">
        <v>48</v>
      </c>
      <c r="G5016" s="39" t="s">
        <v>275</v>
      </c>
      <c r="H5016" s="39" t="s">
        <v>3538</v>
      </c>
      <c r="I5016" s="39" t="s">
        <v>99</v>
      </c>
      <c r="J5016" s="44">
        <v>-84</v>
      </c>
      <c r="K5016" s="39" t="s">
        <v>100</v>
      </c>
      <c r="L5016" s="39" t="s">
        <v>64</v>
      </c>
      <c r="M5016" s="39" t="str">
        <f>+VLOOKUP(C5016/1,Map!A:B,2,FALSE)</f>
        <v>Other Revenue - Application/Initiation Fee</v>
      </c>
      <c r="N5016" s="39" t="str">
        <f>+VLOOKUP(L5016/1,Map!E:G,3,FALSE)</f>
        <v>KY-NORTH</v>
      </c>
    </row>
    <row r="5017" spans="1:14" hidden="1">
      <c r="A5017" s="39" t="s">
        <v>95</v>
      </c>
      <c r="B5017" s="39" t="s">
        <v>96</v>
      </c>
      <c r="C5017" s="39" t="s">
        <v>76</v>
      </c>
      <c r="D5017" s="43">
        <v>43256</v>
      </c>
      <c r="E5017" s="39" t="s">
        <v>35</v>
      </c>
      <c r="F5017" s="39" t="s">
        <v>48</v>
      </c>
      <c r="G5017" s="39" t="s">
        <v>275</v>
      </c>
      <c r="H5017" s="39" t="s">
        <v>3539</v>
      </c>
      <c r="I5017" s="39" t="s">
        <v>244</v>
      </c>
      <c r="J5017" s="44">
        <v>28</v>
      </c>
      <c r="K5017" s="39" t="s">
        <v>100</v>
      </c>
      <c r="L5017" s="39" t="s">
        <v>60</v>
      </c>
      <c r="M5017" s="39" t="str">
        <f>+VLOOKUP(C5017/1,Map!A:B,2,FALSE)</f>
        <v>Other Revenue - Application/Initiation Fee</v>
      </c>
      <c r="N5017" s="39" t="str">
        <f>+VLOOKUP(L5017/1,Map!E:G,3,FALSE)</f>
        <v>KY-CENTRAL</v>
      </c>
    </row>
    <row r="5018" spans="1:14" hidden="1">
      <c r="A5018" s="39" t="s">
        <v>95</v>
      </c>
      <c r="B5018" s="39" t="s">
        <v>96</v>
      </c>
      <c r="C5018" s="39" t="s">
        <v>76</v>
      </c>
      <c r="D5018" s="43">
        <v>43257</v>
      </c>
      <c r="E5018" s="39" t="s">
        <v>35</v>
      </c>
      <c r="F5018" s="39" t="s">
        <v>48</v>
      </c>
      <c r="G5018" s="39" t="s">
        <v>275</v>
      </c>
      <c r="H5018" s="39" t="s">
        <v>3540</v>
      </c>
      <c r="I5018" s="39" t="s">
        <v>244</v>
      </c>
      <c r="J5018" s="44">
        <v>28</v>
      </c>
      <c r="K5018" s="39" t="s">
        <v>100</v>
      </c>
      <c r="L5018" s="39" t="s">
        <v>60</v>
      </c>
      <c r="M5018" s="39" t="str">
        <f>+VLOOKUP(C5018/1,Map!A:B,2,FALSE)</f>
        <v>Other Revenue - Application/Initiation Fee</v>
      </c>
      <c r="N5018" s="39" t="str">
        <f>+VLOOKUP(L5018/1,Map!E:G,3,FALSE)</f>
        <v>KY-CENTRAL</v>
      </c>
    </row>
    <row r="5019" spans="1:14" hidden="1">
      <c r="A5019" s="39" t="s">
        <v>95</v>
      </c>
      <c r="B5019" s="39" t="s">
        <v>96</v>
      </c>
      <c r="C5019" s="39" t="s">
        <v>76</v>
      </c>
      <c r="D5019" s="43">
        <v>43258</v>
      </c>
      <c r="E5019" s="39" t="s">
        <v>35</v>
      </c>
      <c r="F5019" s="39" t="s">
        <v>48</v>
      </c>
      <c r="G5019" s="39" t="s">
        <v>275</v>
      </c>
      <c r="H5019" s="39" t="s">
        <v>3541</v>
      </c>
      <c r="I5019" s="39" t="s">
        <v>99</v>
      </c>
      <c r="J5019" s="44">
        <v>-28</v>
      </c>
      <c r="K5019" s="39" t="s">
        <v>100</v>
      </c>
      <c r="L5019" s="39" t="s">
        <v>60</v>
      </c>
      <c r="M5019" s="39" t="str">
        <f>+VLOOKUP(C5019/1,Map!A:B,2,FALSE)</f>
        <v>Other Revenue - Application/Initiation Fee</v>
      </c>
      <c r="N5019" s="39" t="str">
        <f>+VLOOKUP(L5019/1,Map!E:G,3,FALSE)</f>
        <v>KY-CENTRAL</v>
      </c>
    </row>
    <row r="5020" spans="1:14" hidden="1">
      <c r="A5020" s="39" t="s">
        <v>95</v>
      </c>
      <c r="B5020" s="39" t="s">
        <v>96</v>
      </c>
      <c r="C5020" s="39" t="s">
        <v>76</v>
      </c>
      <c r="D5020" s="43">
        <v>43258</v>
      </c>
      <c r="E5020" s="39" t="s">
        <v>35</v>
      </c>
      <c r="F5020" s="39" t="s">
        <v>48</v>
      </c>
      <c r="G5020" s="39" t="s">
        <v>275</v>
      </c>
      <c r="H5020" s="39" t="s">
        <v>3542</v>
      </c>
      <c r="I5020" s="39" t="s">
        <v>99</v>
      </c>
      <c r="J5020" s="44">
        <v>-84</v>
      </c>
      <c r="K5020" s="39" t="s">
        <v>100</v>
      </c>
      <c r="L5020" s="39" t="s">
        <v>58</v>
      </c>
      <c r="M5020" s="39" t="str">
        <f>+VLOOKUP(C5020/1,Map!A:B,2,FALSE)</f>
        <v>Other Revenue - Application/Initiation Fee</v>
      </c>
      <c r="N5020" s="39" t="str">
        <f>+VLOOKUP(L5020/1,Map!E:G,3,FALSE)</f>
        <v>KY-CORPORATE</v>
      </c>
    </row>
    <row r="5021" spans="1:14" hidden="1">
      <c r="A5021" s="39" t="s">
        <v>95</v>
      </c>
      <c r="B5021" s="39" t="s">
        <v>96</v>
      </c>
      <c r="C5021" s="39" t="s">
        <v>76</v>
      </c>
      <c r="D5021" s="43">
        <v>43258</v>
      </c>
      <c r="E5021" s="39" t="s">
        <v>35</v>
      </c>
      <c r="F5021" s="39" t="s">
        <v>48</v>
      </c>
      <c r="G5021" s="39" t="s">
        <v>275</v>
      </c>
      <c r="H5021" s="39" t="s">
        <v>3542</v>
      </c>
      <c r="I5021" s="39" t="s">
        <v>99</v>
      </c>
      <c r="J5021" s="44">
        <v>-28</v>
      </c>
      <c r="K5021" s="39" t="s">
        <v>100</v>
      </c>
      <c r="L5021" s="39" t="s">
        <v>62</v>
      </c>
      <c r="M5021" s="39" t="str">
        <f>+VLOOKUP(C5021/1,Map!A:B,2,FALSE)</f>
        <v>Other Revenue - Application/Initiation Fee</v>
      </c>
      <c r="N5021" s="39" t="str">
        <f>+VLOOKUP(L5021/1,Map!E:G,3,FALSE)</f>
        <v>KY- E ROCKCASTE WTR</v>
      </c>
    </row>
    <row r="5022" spans="1:14" hidden="1">
      <c r="A5022" s="39" t="s">
        <v>95</v>
      </c>
      <c r="B5022" s="39" t="s">
        <v>96</v>
      </c>
      <c r="C5022" s="39" t="s">
        <v>76</v>
      </c>
      <c r="D5022" s="43">
        <v>43258</v>
      </c>
      <c r="E5022" s="39" t="s">
        <v>35</v>
      </c>
      <c r="F5022" s="39" t="s">
        <v>48</v>
      </c>
      <c r="G5022" s="39" t="s">
        <v>275</v>
      </c>
      <c r="H5022" s="39" t="s">
        <v>3542</v>
      </c>
      <c r="I5022" s="39" t="s">
        <v>99</v>
      </c>
      <c r="J5022" s="44">
        <v>-28</v>
      </c>
      <c r="K5022" s="39" t="s">
        <v>100</v>
      </c>
      <c r="L5022" s="39" t="s">
        <v>60</v>
      </c>
      <c r="M5022" s="39" t="str">
        <f>+VLOOKUP(C5022/1,Map!A:B,2,FALSE)</f>
        <v>Other Revenue - Application/Initiation Fee</v>
      </c>
      <c r="N5022" s="39" t="str">
        <f>+VLOOKUP(L5022/1,Map!E:G,3,FALSE)</f>
        <v>KY-CENTRAL</v>
      </c>
    </row>
    <row r="5023" spans="1:14" hidden="1">
      <c r="A5023" s="39" t="s">
        <v>95</v>
      </c>
      <c r="B5023" s="39" t="s">
        <v>96</v>
      </c>
      <c r="C5023" s="39" t="s">
        <v>76</v>
      </c>
      <c r="D5023" s="43">
        <v>43258</v>
      </c>
      <c r="E5023" s="39" t="s">
        <v>35</v>
      </c>
      <c r="F5023" s="39" t="s">
        <v>48</v>
      </c>
      <c r="G5023" s="39" t="s">
        <v>275</v>
      </c>
      <c r="H5023" s="39" t="s">
        <v>3542</v>
      </c>
      <c r="I5023" s="39" t="s">
        <v>99</v>
      </c>
      <c r="J5023" s="44">
        <v>-3304</v>
      </c>
      <c r="K5023" s="39" t="s">
        <v>100</v>
      </c>
      <c r="L5023" s="39" t="s">
        <v>60</v>
      </c>
      <c r="M5023" s="39" t="str">
        <f>+VLOOKUP(C5023/1,Map!A:B,2,FALSE)</f>
        <v>Other Revenue - Application/Initiation Fee</v>
      </c>
      <c r="N5023" s="39" t="str">
        <f>+VLOOKUP(L5023/1,Map!E:G,3,FALSE)</f>
        <v>KY-CENTRAL</v>
      </c>
    </row>
    <row r="5024" spans="1:14" hidden="1">
      <c r="A5024" s="39" t="s">
        <v>95</v>
      </c>
      <c r="B5024" s="39" t="s">
        <v>96</v>
      </c>
      <c r="C5024" s="39" t="s">
        <v>76</v>
      </c>
      <c r="D5024" s="43">
        <v>43259</v>
      </c>
      <c r="E5024" s="39" t="s">
        <v>35</v>
      </c>
      <c r="F5024" s="39" t="s">
        <v>48</v>
      </c>
      <c r="G5024" s="39" t="s">
        <v>275</v>
      </c>
      <c r="H5024" s="39" t="s">
        <v>3543</v>
      </c>
      <c r="I5024" s="39" t="s">
        <v>99</v>
      </c>
      <c r="J5024" s="44">
        <v>-84</v>
      </c>
      <c r="K5024" s="39" t="s">
        <v>100</v>
      </c>
      <c r="L5024" s="39" t="s">
        <v>62</v>
      </c>
      <c r="M5024" s="39" t="str">
        <f>+VLOOKUP(C5024/1,Map!A:B,2,FALSE)</f>
        <v>Other Revenue - Application/Initiation Fee</v>
      </c>
      <c r="N5024" s="39" t="str">
        <f>+VLOOKUP(L5024/1,Map!E:G,3,FALSE)</f>
        <v>KY- E ROCKCASTE WTR</v>
      </c>
    </row>
    <row r="5025" spans="1:14" hidden="1">
      <c r="A5025" s="39" t="s">
        <v>95</v>
      </c>
      <c r="B5025" s="39" t="s">
        <v>96</v>
      </c>
      <c r="C5025" s="39" t="s">
        <v>76</v>
      </c>
      <c r="D5025" s="43">
        <v>43259</v>
      </c>
      <c r="E5025" s="39" t="s">
        <v>35</v>
      </c>
      <c r="F5025" s="39" t="s">
        <v>48</v>
      </c>
      <c r="G5025" s="39" t="s">
        <v>275</v>
      </c>
      <c r="H5025" s="39" t="s">
        <v>3543</v>
      </c>
      <c r="I5025" s="39" t="s">
        <v>99</v>
      </c>
      <c r="J5025" s="44">
        <v>-112</v>
      </c>
      <c r="K5025" s="39" t="s">
        <v>100</v>
      </c>
      <c r="L5025" s="39" t="s">
        <v>58</v>
      </c>
      <c r="M5025" s="39" t="str">
        <f>+VLOOKUP(C5025/1,Map!A:B,2,FALSE)</f>
        <v>Other Revenue - Application/Initiation Fee</v>
      </c>
      <c r="N5025" s="39" t="str">
        <f>+VLOOKUP(L5025/1,Map!E:G,3,FALSE)</f>
        <v>KY-CORPORATE</v>
      </c>
    </row>
    <row r="5026" spans="1:14" hidden="1">
      <c r="A5026" s="39" t="s">
        <v>95</v>
      </c>
      <c r="B5026" s="39" t="s">
        <v>96</v>
      </c>
      <c r="C5026" s="39" t="s">
        <v>76</v>
      </c>
      <c r="D5026" s="43">
        <v>43259</v>
      </c>
      <c r="E5026" s="39" t="s">
        <v>35</v>
      </c>
      <c r="F5026" s="39" t="s">
        <v>48</v>
      </c>
      <c r="G5026" s="39" t="s">
        <v>275</v>
      </c>
      <c r="H5026" s="39" t="s">
        <v>3543</v>
      </c>
      <c r="I5026" s="39" t="s">
        <v>99</v>
      </c>
      <c r="J5026" s="44">
        <v>-28</v>
      </c>
      <c r="K5026" s="39" t="s">
        <v>100</v>
      </c>
      <c r="L5026" s="39" t="s">
        <v>60</v>
      </c>
      <c r="M5026" s="39" t="str">
        <f>+VLOOKUP(C5026/1,Map!A:B,2,FALSE)</f>
        <v>Other Revenue - Application/Initiation Fee</v>
      </c>
      <c r="N5026" s="39" t="str">
        <f>+VLOOKUP(L5026/1,Map!E:G,3,FALSE)</f>
        <v>KY-CENTRAL</v>
      </c>
    </row>
    <row r="5027" spans="1:14" hidden="1">
      <c r="A5027" s="39" t="s">
        <v>95</v>
      </c>
      <c r="B5027" s="39" t="s">
        <v>96</v>
      </c>
      <c r="C5027" s="39" t="s">
        <v>76</v>
      </c>
      <c r="D5027" s="43">
        <v>43259</v>
      </c>
      <c r="E5027" s="39" t="s">
        <v>35</v>
      </c>
      <c r="F5027" s="39" t="s">
        <v>48</v>
      </c>
      <c r="G5027" s="39" t="s">
        <v>275</v>
      </c>
      <c r="H5027" s="39" t="s">
        <v>3543</v>
      </c>
      <c r="I5027" s="39" t="s">
        <v>99</v>
      </c>
      <c r="J5027" s="44">
        <v>-4620</v>
      </c>
      <c r="K5027" s="39" t="s">
        <v>100</v>
      </c>
      <c r="L5027" s="39" t="s">
        <v>60</v>
      </c>
      <c r="M5027" s="39" t="str">
        <f>+VLOOKUP(C5027/1,Map!A:B,2,FALSE)</f>
        <v>Other Revenue - Application/Initiation Fee</v>
      </c>
      <c r="N5027" s="39" t="str">
        <f>+VLOOKUP(L5027/1,Map!E:G,3,FALSE)</f>
        <v>KY-CENTRAL</v>
      </c>
    </row>
    <row r="5028" spans="1:14" hidden="1">
      <c r="A5028" s="39" t="s">
        <v>95</v>
      </c>
      <c r="B5028" s="39" t="s">
        <v>96</v>
      </c>
      <c r="C5028" s="39" t="s">
        <v>76</v>
      </c>
      <c r="D5028" s="43">
        <v>43259</v>
      </c>
      <c r="E5028" s="39" t="s">
        <v>35</v>
      </c>
      <c r="F5028" s="39" t="s">
        <v>48</v>
      </c>
      <c r="G5028" s="39" t="s">
        <v>275</v>
      </c>
      <c r="H5028" s="39" t="s">
        <v>3543</v>
      </c>
      <c r="I5028" s="39" t="s">
        <v>99</v>
      </c>
      <c r="J5028" s="44">
        <v>-84</v>
      </c>
      <c r="K5028" s="39" t="s">
        <v>100</v>
      </c>
      <c r="L5028" s="39" t="s">
        <v>64</v>
      </c>
      <c r="M5028" s="39" t="str">
        <f>+VLOOKUP(C5028/1,Map!A:B,2,FALSE)</f>
        <v>Other Revenue - Application/Initiation Fee</v>
      </c>
      <c r="N5028" s="39" t="str">
        <f>+VLOOKUP(L5028/1,Map!E:G,3,FALSE)</f>
        <v>KY-NORTH</v>
      </c>
    </row>
    <row r="5029" spans="1:14" hidden="1">
      <c r="A5029" s="39" t="s">
        <v>95</v>
      </c>
      <c r="B5029" s="39" t="s">
        <v>96</v>
      </c>
      <c r="C5029" s="39" t="s">
        <v>76</v>
      </c>
      <c r="D5029" s="43">
        <v>43259</v>
      </c>
      <c r="E5029" s="39" t="s">
        <v>35</v>
      </c>
      <c r="F5029" s="39" t="s">
        <v>48</v>
      </c>
      <c r="G5029" s="39" t="s">
        <v>275</v>
      </c>
      <c r="H5029" s="39" t="s">
        <v>3543</v>
      </c>
      <c r="I5029" s="39" t="s">
        <v>99</v>
      </c>
      <c r="J5029" s="44">
        <v>-56</v>
      </c>
      <c r="K5029" s="39" t="s">
        <v>100</v>
      </c>
      <c r="L5029" s="39" t="s">
        <v>60</v>
      </c>
      <c r="M5029" s="39" t="str">
        <f>+VLOOKUP(C5029/1,Map!A:B,2,FALSE)</f>
        <v>Other Revenue - Application/Initiation Fee</v>
      </c>
      <c r="N5029" s="39" t="str">
        <f>+VLOOKUP(L5029/1,Map!E:G,3,FALSE)</f>
        <v>KY-CENTRAL</v>
      </c>
    </row>
    <row r="5030" spans="1:14" hidden="1">
      <c r="A5030" s="39" t="s">
        <v>95</v>
      </c>
      <c r="B5030" s="39" t="s">
        <v>96</v>
      </c>
      <c r="C5030" s="39" t="s">
        <v>76</v>
      </c>
      <c r="D5030" s="43">
        <v>43259</v>
      </c>
      <c r="E5030" s="39" t="s">
        <v>35</v>
      </c>
      <c r="F5030" s="39" t="s">
        <v>48</v>
      </c>
      <c r="G5030" s="39" t="s">
        <v>275</v>
      </c>
      <c r="H5030" s="39" t="s">
        <v>3544</v>
      </c>
      <c r="I5030" s="39" t="s">
        <v>244</v>
      </c>
      <c r="J5030" s="44">
        <v>28</v>
      </c>
      <c r="K5030" s="39" t="s">
        <v>100</v>
      </c>
      <c r="L5030" s="39" t="s">
        <v>62</v>
      </c>
      <c r="M5030" s="39" t="str">
        <f>+VLOOKUP(C5030/1,Map!A:B,2,FALSE)</f>
        <v>Other Revenue - Application/Initiation Fee</v>
      </c>
      <c r="N5030" s="39" t="str">
        <f>+VLOOKUP(L5030/1,Map!E:G,3,FALSE)</f>
        <v>KY- E ROCKCASTE WTR</v>
      </c>
    </row>
    <row r="5031" spans="1:14" hidden="1">
      <c r="A5031" s="39" t="s">
        <v>95</v>
      </c>
      <c r="B5031" s="39" t="s">
        <v>96</v>
      </c>
      <c r="C5031" s="39" t="s">
        <v>76</v>
      </c>
      <c r="D5031" s="43">
        <v>43260</v>
      </c>
      <c r="E5031" s="39" t="s">
        <v>35</v>
      </c>
      <c r="F5031" s="39" t="s">
        <v>48</v>
      </c>
      <c r="G5031" s="39" t="s">
        <v>275</v>
      </c>
      <c r="H5031" s="39" t="s">
        <v>3545</v>
      </c>
      <c r="I5031" s="39" t="s">
        <v>99</v>
      </c>
      <c r="J5031" s="44">
        <v>-532</v>
      </c>
      <c r="K5031" s="39" t="s">
        <v>100</v>
      </c>
      <c r="L5031" s="39" t="s">
        <v>60</v>
      </c>
      <c r="M5031" s="39" t="str">
        <f>+VLOOKUP(C5031/1,Map!A:B,2,FALSE)</f>
        <v>Other Revenue - Application/Initiation Fee</v>
      </c>
      <c r="N5031" s="39" t="str">
        <f>+VLOOKUP(L5031/1,Map!E:G,3,FALSE)</f>
        <v>KY-CENTRAL</v>
      </c>
    </row>
    <row r="5032" spans="1:14" hidden="1">
      <c r="A5032" s="39" t="s">
        <v>95</v>
      </c>
      <c r="B5032" s="39" t="s">
        <v>96</v>
      </c>
      <c r="C5032" s="39" t="s">
        <v>76</v>
      </c>
      <c r="D5032" s="43">
        <v>43260</v>
      </c>
      <c r="E5032" s="39" t="s">
        <v>35</v>
      </c>
      <c r="F5032" s="39" t="s">
        <v>48</v>
      </c>
      <c r="G5032" s="39" t="s">
        <v>275</v>
      </c>
      <c r="H5032" s="39" t="s">
        <v>3546</v>
      </c>
      <c r="I5032" s="39" t="s">
        <v>99</v>
      </c>
      <c r="J5032" s="44">
        <v>-252</v>
      </c>
      <c r="K5032" s="39" t="s">
        <v>100</v>
      </c>
      <c r="L5032" s="39" t="s">
        <v>60</v>
      </c>
      <c r="M5032" s="39" t="str">
        <f>+VLOOKUP(C5032/1,Map!A:B,2,FALSE)</f>
        <v>Other Revenue - Application/Initiation Fee</v>
      </c>
      <c r="N5032" s="39" t="str">
        <f>+VLOOKUP(L5032/1,Map!E:G,3,FALSE)</f>
        <v>KY-CENTRAL</v>
      </c>
    </row>
    <row r="5033" spans="1:14" hidden="1">
      <c r="A5033" s="39" t="s">
        <v>95</v>
      </c>
      <c r="B5033" s="39" t="s">
        <v>96</v>
      </c>
      <c r="C5033" s="39" t="s">
        <v>76</v>
      </c>
      <c r="D5033" s="43">
        <v>43261</v>
      </c>
      <c r="E5033" s="39" t="s">
        <v>35</v>
      </c>
      <c r="F5033" s="39" t="s">
        <v>48</v>
      </c>
      <c r="G5033" s="39" t="s">
        <v>275</v>
      </c>
      <c r="H5033" s="39" t="s">
        <v>3547</v>
      </c>
      <c r="I5033" s="39" t="s">
        <v>99</v>
      </c>
      <c r="J5033" s="44">
        <v>-168</v>
      </c>
      <c r="K5033" s="39" t="s">
        <v>100</v>
      </c>
      <c r="L5033" s="39" t="s">
        <v>60</v>
      </c>
      <c r="M5033" s="39" t="str">
        <f>+VLOOKUP(C5033/1,Map!A:B,2,FALSE)</f>
        <v>Other Revenue - Application/Initiation Fee</v>
      </c>
      <c r="N5033" s="39" t="str">
        <f>+VLOOKUP(L5033/1,Map!E:G,3,FALSE)</f>
        <v>KY-CENTRAL</v>
      </c>
    </row>
    <row r="5034" spans="1:14" hidden="1">
      <c r="A5034" s="39" t="s">
        <v>95</v>
      </c>
      <c r="B5034" s="39" t="s">
        <v>96</v>
      </c>
      <c r="C5034" s="39" t="s">
        <v>76</v>
      </c>
      <c r="D5034" s="43">
        <v>43263</v>
      </c>
      <c r="E5034" s="39" t="s">
        <v>35</v>
      </c>
      <c r="F5034" s="39" t="s">
        <v>48</v>
      </c>
      <c r="G5034" s="39" t="s">
        <v>275</v>
      </c>
      <c r="H5034" s="39" t="s">
        <v>3548</v>
      </c>
      <c r="I5034" s="39" t="s">
        <v>244</v>
      </c>
      <c r="J5034" s="44">
        <v>56</v>
      </c>
      <c r="K5034" s="39" t="s">
        <v>100</v>
      </c>
      <c r="L5034" s="39" t="s">
        <v>60</v>
      </c>
      <c r="M5034" s="39" t="str">
        <f>+VLOOKUP(C5034/1,Map!A:B,2,FALSE)</f>
        <v>Other Revenue - Application/Initiation Fee</v>
      </c>
      <c r="N5034" s="39" t="str">
        <f>+VLOOKUP(L5034/1,Map!E:G,3,FALSE)</f>
        <v>KY-CENTRAL</v>
      </c>
    </row>
    <row r="5035" spans="1:14" hidden="1">
      <c r="A5035" s="39" t="s">
        <v>95</v>
      </c>
      <c r="B5035" s="39" t="s">
        <v>96</v>
      </c>
      <c r="C5035" s="39" t="s">
        <v>76</v>
      </c>
      <c r="D5035" s="43">
        <v>43263</v>
      </c>
      <c r="E5035" s="39" t="s">
        <v>35</v>
      </c>
      <c r="F5035" s="39" t="s">
        <v>48</v>
      </c>
      <c r="G5035" s="39" t="s">
        <v>275</v>
      </c>
      <c r="H5035" s="39" t="s">
        <v>3548</v>
      </c>
      <c r="I5035" s="39" t="s">
        <v>244</v>
      </c>
      <c r="J5035" s="44">
        <v>28</v>
      </c>
      <c r="K5035" s="39" t="s">
        <v>100</v>
      </c>
      <c r="L5035" s="39" t="s">
        <v>60</v>
      </c>
      <c r="M5035" s="39" t="str">
        <f>+VLOOKUP(C5035/1,Map!A:B,2,FALSE)</f>
        <v>Other Revenue - Application/Initiation Fee</v>
      </c>
      <c r="N5035" s="39" t="str">
        <f>+VLOOKUP(L5035/1,Map!E:G,3,FALSE)</f>
        <v>KY-CENTRAL</v>
      </c>
    </row>
    <row r="5036" spans="1:14" hidden="1">
      <c r="A5036" s="39" t="s">
        <v>95</v>
      </c>
      <c r="B5036" s="39" t="s">
        <v>96</v>
      </c>
      <c r="C5036" s="39" t="s">
        <v>76</v>
      </c>
      <c r="D5036" s="43">
        <v>43263</v>
      </c>
      <c r="E5036" s="39" t="s">
        <v>35</v>
      </c>
      <c r="F5036" s="39" t="s">
        <v>48</v>
      </c>
      <c r="G5036" s="39" t="s">
        <v>275</v>
      </c>
      <c r="H5036" s="39" t="s">
        <v>3549</v>
      </c>
      <c r="I5036" s="39" t="s">
        <v>99</v>
      </c>
      <c r="J5036" s="44">
        <v>-56</v>
      </c>
      <c r="K5036" s="39" t="s">
        <v>100</v>
      </c>
      <c r="L5036" s="39" t="s">
        <v>58</v>
      </c>
      <c r="M5036" s="39" t="str">
        <f>+VLOOKUP(C5036/1,Map!A:B,2,FALSE)</f>
        <v>Other Revenue - Application/Initiation Fee</v>
      </c>
      <c r="N5036" s="39" t="str">
        <f>+VLOOKUP(L5036/1,Map!E:G,3,FALSE)</f>
        <v>KY-CORPORATE</v>
      </c>
    </row>
    <row r="5037" spans="1:14" hidden="1">
      <c r="A5037" s="39" t="s">
        <v>95</v>
      </c>
      <c r="B5037" s="39" t="s">
        <v>96</v>
      </c>
      <c r="C5037" s="39" t="s">
        <v>76</v>
      </c>
      <c r="D5037" s="43">
        <v>43263</v>
      </c>
      <c r="E5037" s="39" t="s">
        <v>35</v>
      </c>
      <c r="F5037" s="39" t="s">
        <v>48</v>
      </c>
      <c r="G5037" s="39" t="s">
        <v>275</v>
      </c>
      <c r="H5037" s="39" t="s">
        <v>3549</v>
      </c>
      <c r="I5037" s="39" t="s">
        <v>99</v>
      </c>
      <c r="J5037" s="44">
        <v>-28</v>
      </c>
      <c r="K5037" s="39" t="s">
        <v>100</v>
      </c>
      <c r="L5037" s="39" t="s">
        <v>64</v>
      </c>
      <c r="M5037" s="39" t="str">
        <f>+VLOOKUP(C5037/1,Map!A:B,2,FALSE)</f>
        <v>Other Revenue - Application/Initiation Fee</v>
      </c>
      <c r="N5037" s="39" t="str">
        <f>+VLOOKUP(L5037/1,Map!E:G,3,FALSE)</f>
        <v>KY-NORTH</v>
      </c>
    </row>
    <row r="5038" spans="1:14" hidden="1">
      <c r="A5038" s="39" t="s">
        <v>95</v>
      </c>
      <c r="B5038" s="39" t="s">
        <v>96</v>
      </c>
      <c r="C5038" s="39" t="s">
        <v>76</v>
      </c>
      <c r="D5038" s="43">
        <v>43263</v>
      </c>
      <c r="E5038" s="39" t="s">
        <v>35</v>
      </c>
      <c r="F5038" s="39" t="s">
        <v>48</v>
      </c>
      <c r="G5038" s="39" t="s">
        <v>275</v>
      </c>
      <c r="H5038" s="39" t="s">
        <v>3549</v>
      </c>
      <c r="I5038" s="39" t="s">
        <v>99</v>
      </c>
      <c r="J5038" s="44">
        <v>-2688</v>
      </c>
      <c r="K5038" s="39" t="s">
        <v>100</v>
      </c>
      <c r="L5038" s="39" t="s">
        <v>60</v>
      </c>
      <c r="M5038" s="39" t="str">
        <f>+VLOOKUP(C5038/1,Map!A:B,2,FALSE)</f>
        <v>Other Revenue - Application/Initiation Fee</v>
      </c>
      <c r="N5038" s="39" t="str">
        <f>+VLOOKUP(L5038/1,Map!E:G,3,FALSE)</f>
        <v>KY-CENTRAL</v>
      </c>
    </row>
    <row r="5039" spans="1:14" hidden="1">
      <c r="A5039" s="39" t="s">
        <v>95</v>
      </c>
      <c r="B5039" s="39" t="s">
        <v>96</v>
      </c>
      <c r="C5039" s="39" t="s">
        <v>76</v>
      </c>
      <c r="D5039" s="43">
        <v>43263</v>
      </c>
      <c r="E5039" s="39" t="s">
        <v>35</v>
      </c>
      <c r="F5039" s="39" t="s">
        <v>48</v>
      </c>
      <c r="G5039" s="39" t="s">
        <v>275</v>
      </c>
      <c r="H5039" s="39" t="s">
        <v>3549</v>
      </c>
      <c r="I5039" s="39" t="s">
        <v>99</v>
      </c>
      <c r="J5039" s="44">
        <v>-112</v>
      </c>
      <c r="K5039" s="39" t="s">
        <v>100</v>
      </c>
      <c r="L5039" s="39" t="s">
        <v>60</v>
      </c>
      <c r="M5039" s="39" t="str">
        <f>+VLOOKUP(C5039/1,Map!A:B,2,FALSE)</f>
        <v>Other Revenue - Application/Initiation Fee</v>
      </c>
      <c r="N5039" s="39" t="str">
        <f>+VLOOKUP(L5039/1,Map!E:G,3,FALSE)</f>
        <v>KY-CENTRAL</v>
      </c>
    </row>
    <row r="5040" spans="1:14" hidden="1">
      <c r="A5040" s="39" t="s">
        <v>95</v>
      </c>
      <c r="B5040" s="39" t="s">
        <v>96</v>
      </c>
      <c r="C5040" s="39" t="s">
        <v>76</v>
      </c>
      <c r="D5040" s="43">
        <v>43262</v>
      </c>
      <c r="E5040" s="39" t="s">
        <v>35</v>
      </c>
      <c r="F5040" s="39" t="s">
        <v>48</v>
      </c>
      <c r="G5040" s="39" t="s">
        <v>275</v>
      </c>
      <c r="H5040" s="39" t="s">
        <v>3550</v>
      </c>
      <c r="I5040" s="39" t="s">
        <v>99</v>
      </c>
      <c r="J5040" s="44">
        <v>-28</v>
      </c>
      <c r="K5040" s="39" t="s">
        <v>100</v>
      </c>
      <c r="L5040" s="39" t="s">
        <v>60</v>
      </c>
      <c r="M5040" s="39" t="str">
        <f>+VLOOKUP(C5040/1,Map!A:B,2,FALSE)</f>
        <v>Other Revenue - Application/Initiation Fee</v>
      </c>
      <c r="N5040" s="39" t="str">
        <f>+VLOOKUP(L5040/1,Map!E:G,3,FALSE)</f>
        <v>KY-CENTRAL</v>
      </c>
    </row>
    <row r="5041" spans="1:14" hidden="1">
      <c r="A5041" s="39" t="s">
        <v>95</v>
      </c>
      <c r="B5041" s="39" t="s">
        <v>96</v>
      </c>
      <c r="C5041" s="39" t="s">
        <v>76</v>
      </c>
      <c r="D5041" s="43">
        <v>43262</v>
      </c>
      <c r="E5041" s="39" t="s">
        <v>35</v>
      </c>
      <c r="F5041" s="39" t="s">
        <v>48</v>
      </c>
      <c r="G5041" s="39" t="s">
        <v>275</v>
      </c>
      <c r="H5041" s="39" t="s">
        <v>3550</v>
      </c>
      <c r="I5041" s="39" t="s">
        <v>99</v>
      </c>
      <c r="J5041" s="44">
        <v>-2912</v>
      </c>
      <c r="K5041" s="39" t="s">
        <v>100</v>
      </c>
      <c r="L5041" s="39" t="s">
        <v>60</v>
      </c>
      <c r="M5041" s="39" t="str">
        <f>+VLOOKUP(C5041/1,Map!A:B,2,FALSE)</f>
        <v>Other Revenue - Application/Initiation Fee</v>
      </c>
      <c r="N5041" s="39" t="str">
        <f>+VLOOKUP(L5041/1,Map!E:G,3,FALSE)</f>
        <v>KY-CENTRAL</v>
      </c>
    </row>
    <row r="5042" spans="1:14" hidden="1">
      <c r="A5042" s="39" t="s">
        <v>95</v>
      </c>
      <c r="B5042" s="39" t="s">
        <v>96</v>
      </c>
      <c r="C5042" s="39" t="s">
        <v>76</v>
      </c>
      <c r="D5042" s="43">
        <v>43262</v>
      </c>
      <c r="E5042" s="39" t="s">
        <v>35</v>
      </c>
      <c r="F5042" s="39" t="s">
        <v>48</v>
      </c>
      <c r="G5042" s="39" t="s">
        <v>275</v>
      </c>
      <c r="H5042" s="39" t="s">
        <v>3550</v>
      </c>
      <c r="I5042" s="39" t="s">
        <v>99</v>
      </c>
      <c r="J5042" s="44">
        <v>-56</v>
      </c>
      <c r="K5042" s="39" t="s">
        <v>100</v>
      </c>
      <c r="L5042" s="39" t="s">
        <v>58</v>
      </c>
      <c r="M5042" s="39" t="str">
        <f>+VLOOKUP(C5042/1,Map!A:B,2,FALSE)</f>
        <v>Other Revenue - Application/Initiation Fee</v>
      </c>
      <c r="N5042" s="39" t="str">
        <f>+VLOOKUP(L5042/1,Map!E:G,3,FALSE)</f>
        <v>KY-CORPORATE</v>
      </c>
    </row>
    <row r="5043" spans="1:14" hidden="1">
      <c r="A5043" s="39" t="s">
        <v>95</v>
      </c>
      <c r="B5043" s="39" t="s">
        <v>96</v>
      </c>
      <c r="C5043" s="39" t="s">
        <v>76</v>
      </c>
      <c r="D5043" s="43">
        <v>43262</v>
      </c>
      <c r="E5043" s="39" t="s">
        <v>35</v>
      </c>
      <c r="F5043" s="39" t="s">
        <v>48</v>
      </c>
      <c r="G5043" s="39" t="s">
        <v>275</v>
      </c>
      <c r="H5043" s="39" t="s">
        <v>3550</v>
      </c>
      <c r="I5043" s="39" t="s">
        <v>99</v>
      </c>
      <c r="J5043" s="44">
        <v>-56</v>
      </c>
      <c r="K5043" s="39" t="s">
        <v>100</v>
      </c>
      <c r="L5043" s="39" t="s">
        <v>60</v>
      </c>
      <c r="M5043" s="39" t="str">
        <f>+VLOOKUP(C5043/1,Map!A:B,2,FALSE)</f>
        <v>Other Revenue - Application/Initiation Fee</v>
      </c>
      <c r="N5043" s="39" t="str">
        <f>+VLOOKUP(L5043/1,Map!E:G,3,FALSE)</f>
        <v>KY-CENTRAL</v>
      </c>
    </row>
    <row r="5044" spans="1:14" hidden="1">
      <c r="A5044" s="39" t="s">
        <v>95</v>
      </c>
      <c r="B5044" s="39" t="s">
        <v>96</v>
      </c>
      <c r="C5044" s="39" t="s">
        <v>76</v>
      </c>
      <c r="D5044" s="43">
        <v>43262</v>
      </c>
      <c r="E5044" s="39" t="s">
        <v>35</v>
      </c>
      <c r="F5044" s="39" t="s">
        <v>48</v>
      </c>
      <c r="G5044" s="39" t="s">
        <v>275</v>
      </c>
      <c r="H5044" s="39" t="s">
        <v>3550</v>
      </c>
      <c r="I5044" s="39" t="s">
        <v>99</v>
      </c>
      <c r="J5044" s="44">
        <v>-28</v>
      </c>
      <c r="K5044" s="39" t="s">
        <v>100</v>
      </c>
      <c r="L5044" s="39" t="s">
        <v>64</v>
      </c>
      <c r="M5044" s="39" t="str">
        <f>+VLOOKUP(C5044/1,Map!A:B,2,FALSE)</f>
        <v>Other Revenue - Application/Initiation Fee</v>
      </c>
      <c r="N5044" s="39" t="str">
        <f>+VLOOKUP(L5044/1,Map!E:G,3,FALSE)</f>
        <v>KY-NORTH</v>
      </c>
    </row>
    <row r="5045" spans="1:14" hidden="1">
      <c r="A5045" s="39" t="s">
        <v>95</v>
      </c>
      <c r="B5045" s="39" t="s">
        <v>96</v>
      </c>
      <c r="C5045" s="39" t="s">
        <v>76</v>
      </c>
      <c r="D5045" s="43">
        <v>43262</v>
      </c>
      <c r="E5045" s="39" t="s">
        <v>35</v>
      </c>
      <c r="F5045" s="39" t="s">
        <v>48</v>
      </c>
      <c r="G5045" s="39" t="s">
        <v>275</v>
      </c>
      <c r="H5045" s="39" t="s">
        <v>3550</v>
      </c>
      <c r="I5045" s="39" t="s">
        <v>99</v>
      </c>
      <c r="J5045" s="44">
        <v>-56</v>
      </c>
      <c r="K5045" s="39" t="s">
        <v>100</v>
      </c>
      <c r="L5045" s="39" t="s">
        <v>60</v>
      </c>
      <c r="M5045" s="39" t="str">
        <f>+VLOOKUP(C5045/1,Map!A:B,2,FALSE)</f>
        <v>Other Revenue - Application/Initiation Fee</v>
      </c>
      <c r="N5045" s="39" t="str">
        <f>+VLOOKUP(L5045/1,Map!E:G,3,FALSE)</f>
        <v>KY-CENTRAL</v>
      </c>
    </row>
    <row r="5046" spans="1:14" hidden="1">
      <c r="A5046" s="39" t="s">
        <v>95</v>
      </c>
      <c r="B5046" s="39" t="s">
        <v>96</v>
      </c>
      <c r="C5046" s="39" t="s">
        <v>76</v>
      </c>
      <c r="D5046" s="43">
        <v>43262</v>
      </c>
      <c r="E5046" s="39" t="s">
        <v>35</v>
      </c>
      <c r="F5046" s="39" t="s">
        <v>48</v>
      </c>
      <c r="G5046" s="39" t="s">
        <v>275</v>
      </c>
      <c r="H5046" s="39" t="s">
        <v>3550</v>
      </c>
      <c r="I5046" s="39" t="s">
        <v>99</v>
      </c>
      <c r="J5046" s="44">
        <v>-28</v>
      </c>
      <c r="K5046" s="39" t="s">
        <v>100</v>
      </c>
      <c r="L5046" s="39" t="s">
        <v>60</v>
      </c>
      <c r="M5046" s="39" t="str">
        <f>+VLOOKUP(C5046/1,Map!A:B,2,FALSE)</f>
        <v>Other Revenue - Application/Initiation Fee</v>
      </c>
      <c r="N5046" s="39" t="str">
        <f>+VLOOKUP(L5046/1,Map!E:G,3,FALSE)</f>
        <v>KY-CENTRAL</v>
      </c>
    </row>
    <row r="5047" spans="1:14" hidden="1">
      <c r="A5047" s="39" t="s">
        <v>95</v>
      </c>
      <c r="B5047" s="39" t="s">
        <v>96</v>
      </c>
      <c r="C5047" s="39" t="s">
        <v>76</v>
      </c>
      <c r="D5047" s="43">
        <v>43262</v>
      </c>
      <c r="E5047" s="39" t="s">
        <v>35</v>
      </c>
      <c r="F5047" s="39" t="s">
        <v>48</v>
      </c>
      <c r="G5047" s="39" t="s">
        <v>275</v>
      </c>
      <c r="H5047" s="39" t="s">
        <v>3550</v>
      </c>
      <c r="I5047" s="39" t="s">
        <v>99</v>
      </c>
      <c r="J5047" s="44">
        <v>-28</v>
      </c>
      <c r="K5047" s="39" t="s">
        <v>100</v>
      </c>
      <c r="L5047" s="39" t="s">
        <v>60</v>
      </c>
      <c r="M5047" s="39" t="str">
        <f>+VLOOKUP(C5047/1,Map!A:B,2,FALSE)</f>
        <v>Other Revenue - Application/Initiation Fee</v>
      </c>
      <c r="N5047" s="39" t="str">
        <f>+VLOOKUP(L5047/1,Map!E:G,3,FALSE)</f>
        <v>KY-CENTRAL</v>
      </c>
    </row>
    <row r="5048" spans="1:14" hidden="1">
      <c r="A5048" s="39" t="s">
        <v>95</v>
      </c>
      <c r="B5048" s="39" t="s">
        <v>96</v>
      </c>
      <c r="C5048" s="39" t="s">
        <v>76</v>
      </c>
      <c r="D5048" s="43">
        <v>43264</v>
      </c>
      <c r="E5048" s="39" t="s">
        <v>35</v>
      </c>
      <c r="F5048" s="39" t="s">
        <v>48</v>
      </c>
      <c r="G5048" s="39" t="s">
        <v>275</v>
      </c>
      <c r="H5048" s="39" t="s">
        <v>3551</v>
      </c>
      <c r="I5048" s="39" t="s">
        <v>99</v>
      </c>
      <c r="J5048" s="44">
        <v>-532</v>
      </c>
      <c r="K5048" s="39" t="s">
        <v>100</v>
      </c>
      <c r="L5048" s="39" t="s">
        <v>60</v>
      </c>
      <c r="M5048" s="39" t="str">
        <f>+VLOOKUP(C5048/1,Map!A:B,2,FALSE)</f>
        <v>Other Revenue - Application/Initiation Fee</v>
      </c>
      <c r="N5048" s="39" t="str">
        <f>+VLOOKUP(L5048/1,Map!E:G,3,FALSE)</f>
        <v>KY-CENTRAL</v>
      </c>
    </row>
    <row r="5049" spans="1:14" hidden="1">
      <c r="A5049" s="39" t="s">
        <v>95</v>
      </c>
      <c r="B5049" s="39" t="s">
        <v>96</v>
      </c>
      <c r="C5049" s="39" t="s">
        <v>76</v>
      </c>
      <c r="D5049" s="43">
        <v>43264</v>
      </c>
      <c r="E5049" s="39" t="s">
        <v>35</v>
      </c>
      <c r="F5049" s="39" t="s">
        <v>48</v>
      </c>
      <c r="G5049" s="39" t="s">
        <v>275</v>
      </c>
      <c r="H5049" s="39" t="s">
        <v>3552</v>
      </c>
      <c r="I5049" s="39" t="s">
        <v>99</v>
      </c>
      <c r="J5049" s="44">
        <v>-56</v>
      </c>
      <c r="K5049" s="39" t="s">
        <v>100</v>
      </c>
      <c r="L5049" s="39" t="s">
        <v>58</v>
      </c>
      <c r="M5049" s="39" t="str">
        <f>+VLOOKUP(C5049/1,Map!A:B,2,FALSE)</f>
        <v>Other Revenue - Application/Initiation Fee</v>
      </c>
      <c r="N5049" s="39" t="str">
        <f>+VLOOKUP(L5049/1,Map!E:G,3,FALSE)</f>
        <v>KY-CORPORATE</v>
      </c>
    </row>
    <row r="5050" spans="1:14" hidden="1">
      <c r="A5050" s="39" t="s">
        <v>95</v>
      </c>
      <c r="B5050" s="39" t="s">
        <v>96</v>
      </c>
      <c r="C5050" s="39" t="s">
        <v>76</v>
      </c>
      <c r="D5050" s="43">
        <v>43264</v>
      </c>
      <c r="E5050" s="39" t="s">
        <v>35</v>
      </c>
      <c r="F5050" s="39" t="s">
        <v>48</v>
      </c>
      <c r="G5050" s="39" t="s">
        <v>275</v>
      </c>
      <c r="H5050" s="39" t="s">
        <v>3552</v>
      </c>
      <c r="I5050" s="39" t="s">
        <v>99</v>
      </c>
      <c r="J5050" s="44">
        <v>-28</v>
      </c>
      <c r="K5050" s="39" t="s">
        <v>100</v>
      </c>
      <c r="L5050" s="39" t="s">
        <v>60</v>
      </c>
      <c r="M5050" s="39" t="str">
        <f>+VLOOKUP(C5050/1,Map!A:B,2,FALSE)</f>
        <v>Other Revenue - Application/Initiation Fee</v>
      </c>
      <c r="N5050" s="39" t="str">
        <f>+VLOOKUP(L5050/1,Map!E:G,3,FALSE)</f>
        <v>KY-CENTRAL</v>
      </c>
    </row>
    <row r="5051" spans="1:14" hidden="1">
      <c r="A5051" s="39" t="s">
        <v>95</v>
      </c>
      <c r="B5051" s="39" t="s">
        <v>96</v>
      </c>
      <c r="C5051" s="39" t="s">
        <v>76</v>
      </c>
      <c r="D5051" s="43">
        <v>43264</v>
      </c>
      <c r="E5051" s="39" t="s">
        <v>35</v>
      </c>
      <c r="F5051" s="39" t="s">
        <v>48</v>
      </c>
      <c r="G5051" s="39" t="s">
        <v>275</v>
      </c>
      <c r="H5051" s="39" t="s">
        <v>3552</v>
      </c>
      <c r="I5051" s="39" t="s">
        <v>99</v>
      </c>
      <c r="J5051" s="44">
        <v>-28</v>
      </c>
      <c r="K5051" s="39" t="s">
        <v>100</v>
      </c>
      <c r="L5051" s="39" t="s">
        <v>60</v>
      </c>
      <c r="M5051" s="39" t="str">
        <f>+VLOOKUP(C5051/1,Map!A:B,2,FALSE)</f>
        <v>Other Revenue - Application/Initiation Fee</v>
      </c>
      <c r="N5051" s="39" t="str">
        <f>+VLOOKUP(L5051/1,Map!E:G,3,FALSE)</f>
        <v>KY-CENTRAL</v>
      </c>
    </row>
    <row r="5052" spans="1:14" hidden="1">
      <c r="A5052" s="39" t="s">
        <v>95</v>
      </c>
      <c r="B5052" s="39" t="s">
        <v>96</v>
      </c>
      <c r="C5052" s="39" t="s">
        <v>76</v>
      </c>
      <c r="D5052" s="43">
        <v>43264</v>
      </c>
      <c r="E5052" s="39" t="s">
        <v>35</v>
      </c>
      <c r="F5052" s="39" t="s">
        <v>48</v>
      </c>
      <c r="G5052" s="39" t="s">
        <v>275</v>
      </c>
      <c r="H5052" s="39" t="s">
        <v>3552</v>
      </c>
      <c r="I5052" s="39" t="s">
        <v>99</v>
      </c>
      <c r="J5052" s="44">
        <v>-2772</v>
      </c>
      <c r="K5052" s="39" t="s">
        <v>100</v>
      </c>
      <c r="L5052" s="39" t="s">
        <v>60</v>
      </c>
      <c r="M5052" s="39" t="str">
        <f>+VLOOKUP(C5052/1,Map!A:B,2,FALSE)</f>
        <v>Other Revenue - Application/Initiation Fee</v>
      </c>
      <c r="N5052" s="39" t="str">
        <f>+VLOOKUP(L5052/1,Map!E:G,3,FALSE)</f>
        <v>KY-CENTRAL</v>
      </c>
    </row>
    <row r="5053" spans="1:14" hidden="1">
      <c r="A5053" s="39" t="s">
        <v>95</v>
      </c>
      <c r="B5053" s="39" t="s">
        <v>96</v>
      </c>
      <c r="C5053" s="39" t="s">
        <v>76</v>
      </c>
      <c r="D5053" s="43">
        <v>43264</v>
      </c>
      <c r="E5053" s="39" t="s">
        <v>35</v>
      </c>
      <c r="F5053" s="39" t="s">
        <v>48</v>
      </c>
      <c r="G5053" s="39" t="s">
        <v>275</v>
      </c>
      <c r="H5053" s="39" t="s">
        <v>3552</v>
      </c>
      <c r="I5053" s="39" t="s">
        <v>99</v>
      </c>
      <c r="J5053" s="44">
        <v>-56</v>
      </c>
      <c r="K5053" s="39" t="s">
        <v>100</v>
      </c>
      <c r="L5053" s="39" t="s">
        <v>64</v>
      </c>
      <c r="M5053" s="39" t="str">
        <f>+VLOOKUP(C5053/1,Map!A:B,2,FALSE)</f>
        <v>Other Revenue - Application/Initiation Fee</v>
      </c>
      <c r="N5053" s="39" t="str">
        <f>+VLOOKUP(L5053/1,Map!E:G,3,FALSE)</f>
        <v>KY-NORTH</v>
      </c>
    </row>
    <row r="5054" spans="1:14" hidden="1">
      <c r="A5054" s="39" t="s">
        <v>95</v>
      </c>
      <c r="B5054" s="39" t="s">
        <v>96</v>
      </c>
      <c r="C5054" s="39" t="s">
        <v>76</v>
      </c>
      <c r="D5054" s="43">
        <v>43287</v>
      </c>
      <c r="E5054" s="39" t="s">
        <v>35</v>
      </c>
      <c r="F5054" s="39" t="s">
        <v>49</v>
      </c>
      <c r="G5054" s="39" t="s">
        <v>275</v>
      </c>
      <c r="H5054" s="39" t="s">
        <v>3553</v>
      </c>
      <c r="I5054" s="39" t="s">
        <v>99</v>
      </c>
      <c r="J5054" s="44">
        <v>-4592</v>
      </c>
      <c r="K5054" s="39" t="s">
        <v>100</v>
      </c>
      <c r="L5054" s="39" t="s">
        <v>60</v>
      </c>
      <c r="M5054" s="39" t="str">
        <f>+VLOOKUP(C5054/1,Map!A:B,2,FALSE)</f>
        <v>Other Revenue - Application/Initiation Fee</v>
      </c>
      <c r="N5054" s="39" t="str">
        <f>+VLOOKUP(L5054/1,Map!E:G,3,FALSE)</f>
        <v>KY-CENTRAL</v>
      </c>
    </row>
    <row r="5055" spans="1:14" hidden="1">
      <c r="A5055" s="39" t="s">
        <v>95</v>
      </c>
      <c r="B5055" s="39" t="s">
        <v>96</v>
      </c>
      <c r="C5055" s="39" t="s">
        <v>76</v>
      </c>
      <c r="D5055" s="43">
        <v>43287</v>
      </c>
      <c r="E5055" s="39" t="s">
        <v>35</v>
      </c>
      <c r="F5055" s="39" t="s">
        <v>49</v>
      </c>
      <c r="G5055" s="39" t="s">
        <v>275</v>
      </c>
      <c r="H5055" s="39" t="s">
        <v>3553</v>
      </c>
      <c r="I5055" s="39" t="s">
        <v>99</v>
      </c>
      <c r="J5055" s="44">
        <v>-28</v>
      </c>
      <c r="K5055" s="39" t="s">
        <v>100</v>
      </c>
      <c r="L5055" s="39" t="s">
        <v>60</v>
      </c>
      <c r="M5055" s="39" t="str">
        <f>+VLOOKUP(C5055/1,Map!A:B,2,FALSE)</f>
        <v>Other Revenue - Application/Initiation Fee</v>
      </c>
      <c r="N5055" s="39" t="str">
        <f>+VLOOKUP(L5055/1,Map!E:G,3,FALSE)</f>
        <v>KY-CENTRAL</v>
      </c>
    </row>
    <row r="5056" spans="1:14" hidden="1">
      <c r="A5056" s="39" t="s">
        <v>95</v>
      </c>
      <c r="B5056" s="39" t="s">
        <v>96</v>
      </c>
      <c r="C5056" s="39" t="s">
        <v>76</v>
      </c>
      <c r="D5056" s="43">
        <v>43287</v>
      </c>
      <c r="E5056" s="39" t="s">
        <v>35</v>
      </c>
      <c r="F5056" s="39" t="s">
        <v>49</v>
      </c>
      <c r="G5056" s="39" t="s">
        <v>275</v>
      </c>
      <c r="H5056" s="39" t="s">
        <v>3553</v>
      </c>
      <c r="I5056" s="39" t="s">
        <v>99</v>
      </c>
      <c r="J5056" s="44">
        <v>-28</v>
      </c>
      <c r="K5056" s="39" t="s">
        <v>100</v>
      </c>
      <c r="L5056" s="39" t="s">
        <v>60</v>
      </c>
      <c r="M5056" s="39" t="str">
        <f>+VLOOKUP(C5056/1,Map!A:B,2,FALSE)</f>
        <v>Other Revenue - Application/Initiation Fee</v>
      </c>
      <c r="N5056" s="39" t="str">
        <f>+VLOOKUP(L5056/1,Map!E:G,3,FALSE)</f>
        <v>KY-CENTRAL</v>
      </c>
    </row>
    <row r="5057" spans="1:14" hidden="1">
      <c r="A5057" s="39" t="s">
        <v>95</v>
      </c>
      <c r="B5057" s="39" t="s">
        <v>96</v>
      </c>
      <c r="C5057" s="39" t="s">
        <v>76</v>
      </c>
      <c r="D5057" s="43">
        <v>43287</v>
      </c>
      <c r="E5057" s="39" t="s">
        <v>35</v>
      </c>
      <c r="F5057" s="39" t="s">
        <v>49</v>
      </c>
      <c r="G5057" s="39" t="s">
        <v>275</v>
      </c>
      <c r="H5057" s="39" t="s">
        <v>3553</v>
      </c>
      <c r="I5057" s="39" t="s">
        <v>99</v>
      </c>
      <c r="J5057" s="44">
        <v>-28</v>
      </c>
      <c r="K5057" s="39" t="s">
        <v>100</v>
      </c>
      <c r="L5057" s="39" t="s">
        <v>60</v>
      </c>
      <c r="M5057" s="39" t="str">
        <f>+VLOOKUP(C5057/1,Map!A:B,2,FALSE)</f>
        <v>Other Revenue - Application/Initiation Fee</v>
      </c>
      <c r="N5057" s="39" t="str">
        <f>+VLOOKUP(L5057/1,Map!E:G,3,FALSE)</f>
        <v>KY-CENTRAL</v>
      </c>
    </row>
    <row r="5058" spans="1:14" hidden="1">
      <c r="A5058" s="39" t="s">
        <v>95</v>
      </c>
      <c r="B5058" s="39" t="s">
        <v>96</v>
      </c>
      <c r="C5058" s="39" t="s">
        <v>76</v>
      </c>
      <c r="D5058" s="43">
        <v>43287</v>
      </c>
      <c r="E5058" s="39" t="s">
        <v>35</v>
      </c>
      <c r="F5058" s="39" t="s">
        <v>49</v>
      </c>
      <c r="G5058" s="39" t="s">
        <v>275</v>
      </c>
      <c r="H5058" s="39" t="s">
        <v>3553</v>
      </c>
      <c r="I5058" s="39" t="s">
        <v>99</v>
      </c>
      <c r="J5058" s="44">
        <v>-84</v>
      </c>
      <c r="K5058" s="39" t="s">
        <v>100</v>
      </c>
      <c r="L5058" s="39" t="s">
        <v>60</v>
      </c>
      <c r="M5058" s="39" t="str">
        <f>+VLOOKUP(C5058/1,Map!A:B,2,FALSE)</f>
        <v>Other Revenue - Application/Initiation Fee</v>
      </c>
      <c r="N5058" s="39" t="str">
        <f>+VLOOKUP(L5058/1,Map!E:G,3,FALSE)</f>
        <v>KY-CENTRAL</v>
      </c>
    </row>
    <row r="5059" spans="1:14" hidden="1">
      <c r="A5059" s="39" t="s">
        <v>95</v>
      </c>
      <c r="B5059" s="39" t="s">
        <v>96</v>
      </c>
      <c r="C5059" s="39" t="s">
        <v>76</v>
      </c>
      <c r="D5059" s="43">
        <v>43287</v>
      </c>
      <c r="E5059" s="39" t="s">
        <v>35</v>
      </c>
      <c r="F5059" s="39" t="s">
        <v>49</v>
      </c>
      <c r="G5059" s="39" t="s">
        <v>275</v>
      </c>
      <c r="H5059" s="39" t="s">
        <v>3553</v>
      </c>
      <c r="I5059" s="39" t="s">
        <v>99</v>
      </c>
      <c r="J5059" s="44">
        <v>-28</v>
      </c>
      <c r="K5059" s="39" t="s">
        <v>100</v>
      </c>
      <c r="L5059" s="39" t="s">
        <v>64</v>
      </c>
      <c r="M5059" s="39" t="str">
        <f>+VLOOKUP(C5059/1,Map!A:B,2,FALSE)</f>
        <v>Other Revenue - Application/Initiation Fee</v>
      </c>
      <c r="N5059" s="39" t="str">
        <f>+VLOOKUP(L5059/1,Map!E:G,3,FALSE)</f>
        <v>KY-NORTH</v>
      </c>
    </row>
    <row r="5060" spans="1:14" hidden="1">
      <c r="A5060" s="39" t="s">
        <v>95</v>
      </c>
      <c r="B5060" s="39" t="s">
        <v>96</v>
      </c>
      <c r="C5060" s="39" t="s">
        <v>76</v>
      </c>
      <c r="D5060" s="43">
        <v>43287</v>
      </c>
      <c r="E5060" s="39" t="s">
        <v>35</v>
      </c>
      <c r="F5060" s="39" t="s">
        <v>49</v>
      </c>
      <c r="G5060" s="39" t="s">
        <v>275</v>
      </c>
      <c r="H5060" s="39" t="s">
        <v>3553</v>
      </c>
      <c r="I5060" s="39" t="s">
        <v>99</v>
      </c>
      <c r="J5060" s="44">
        <v>-84</v>
      </c>
      <c r="K5060" s="39" t="s">
        <v>100</v>
      </c>
      <c r="L5060" s="39" t="s">
        <v>58</v>
      </c>
      <c r="M5060" s="39" t="str">
        <f>+VLOOKUP(C5060/1,Map!A:B,2,FALSE)</f>
        <v>Other Revenue - Application/Initiation Fee</v>
      </c>
      <c r="N5060" s="39" t="str">
        <f>+VLOOKUP(L5060/1,Map!E:G,3,FALSE)</f>
        <v>KY-CORPORATE</v>
      </c>
    </row>
    <row r="5061" spans="1:14" hidden="1">
      <c r="A5061" s="39" t="s">
        <v>95</v>
      </c>
      <c r="B5061" s="39" t="s">
        <v>96</v>
      </c>
      <c r="C5061" s="39" t="s">
        <v>76</v>
      </c>
      <c r="D5061" s="43">
        <v>43265</v>
      </c>
      <c r="E5061" s="39" t="s">
        <v>35</v>
      </c>
      <c r="F5061" s="39" t="s">
        <v>48</v>
      </c>
      <c r="G5061" s="39" t="s">
        <v>275</v>
      </c>
      <c r="H5061" s="39" t="s">
        <v>1767</v>
      </c>
      <c r="I5061" s="39" t="s">
        <v>244</v>
      </c>
      <c r="J5061" s="44">
        <v>28</v>
      </c>
      <c r="K5061" s="39" t="s">
        <v>100</v>
      </c>
      <c r="L5061" s="39" t="s">
        <v>62</v>
      </c>
      <c r="M5061" s="39" t="str">
        <f>+VLOOKUP(C5061/1,Map!A:B,2,FALSE)</f>
        <v>Other Revenue - Application/Initiation Fee</v>
      </c>
      <c r="N5061" s="39" t="str">
        <f>+VLOOKUP(L5061/1,Map!E:G,3,FALSE)</f>
        <v>KY- E ROCKCASTE WTR</v>
      </c>
    </row>
    <row r="5062" spans="1:14" hidden="1">
      <c r="A5062" s="39" t="s">
        <v>95</v>
      </c>
      <c r="B5062" s="39" t="s">
        <v>96</v>
      </c>
      <c r="C5062" s="39" t="s">
        <v>76</v>
      </c>
      <c r="D5062" s="43">
        <v>43265</v>
      </c>
      <c r="E5062" s="39" t="s">
        <v>35</v>
      </c>
      <c r="F5062" s="39" t="s">
        <v>48</v>
      </c>
      <c r="G5062" s="39" t="s">
        <v>275</v>
      </c>
      <c r="H5062" s="39" t="s">
        <v>1767</v>
      </c>
      <c r="I5062" s="39" t="s">
        <v>244</v>
      </c>
      <c r="J5062" s="44">
        <v>28</v>
      </c>
      <c r="K5062" s="39" t="s">
        <v>100</v>
      </c>
      <c r="L5062" s="39" t="s">
        <v>60</v>
      </c>
      <c r="M5062" s="39" t="str">
        <f>+VLOOKUP(C5062/1,Map!A:B,2,FALSE)</f>
        <v>Other Revenue - Application/Initiation Fee</v>
      </c>
      <c r="N5062" s="39" t="str">
        <f>+VLOOKUP(L5062/1,Map!E:G,3,FALSE)</f>
        <v>KY-CENTRAL</v>
      </c>
    </row>
    <row r="5063" spans="1:14" hidden="1">
      <c r="A5063" s="39" t="s">
        <v>95</v>
      </c>
      <c r="B5063" s="39" t="s">
        <v>96</v>
      </c>
      <c r="C5063" s="39" t="s">
        <v>76</v>
      </c>
      <c r="D5063" s="43">
        <v>43265</v>
      </c>
      <c r="E5063" s="39" t="s">
        <v>35</v>
      </c>
      <c r="F5063" s="39" t="s">
        <v>48</v>
      </c>
      <c r="G5063" s="39" t="s">
        <v>275</v>
      </c>
      <c r="H5063" s="39" t="s">
        <v>1767</v>
      </c>
      <c r="I5063" s="39" t="s">
        <v>244</v>
      </c>
      <c r="J5063" s="44">
        <v>28</v>
      </c>
      <c r="K5063" s="39" t="s">
        <v>100</v>
      </c>
      <c r="L5063" s="39" t="s">
        <v>58</v>
      </c>
      <c r="M5063" s="39" t="str">
        <f>+VLOOKUP(C5063/1,Map!A:B,2,FALSE)</f>
        <v>Other Revenue - Application/Initiation Fee</v>
      </c>
      <c r="N5063" s="39" t="str">
        <f>+VLOOKUP(L5063/1,Map!E:G,3,FALSE)</f>
        <v>KY-CORPORATE</v>
      </c>
    </row>
    <row r="5064" spans="1:14" hidden="1">
      <c r="A5064" s="39" t="s">
        <v>95</v>
      </c>
      <c r="B5064" s="39" t="s">
        <v>96</v>
      </c>
      <c r="C5064" s="39" t="s">
        <v>76</v>
      </c>
      <c r="D5064" s="43">
        <v>43265</v>
      </c>
      <c r="E5064" s="39" t="s">
        <v>35</v>
      </c>
      <c r="F5064" s="39" t="s">
        <v>48</v>
      </c>
      <c r="G5064" s="39" t="s">
        <v>275</v>
      </c>
      <c r="H5064" s="39" t="s">
        <v>3554</v>
      </c>
      <c r="I5064" s="39" t="s">
        <v>99</v>
      </c>
      <c r="J5064" s="44">
        <v>-28</v>
      </c>
      <c r="K5064" s="39" t="s">
        <v>100</v>
      </c>
      <c r="L5064" s="39" t="s">
        <v>64</v>
      </c>
      <c r="M5064" s="39" t="str">
        <f>+VLOOKUP(C5064/1,Map!A:B,2,FALSE)</f>
        <v>Other Revenue - Application/Initiation Fee</v>
      </c>
      <c r="N5064" s="39" t="str">
        <f>+VLOOKUP(L5064/1,Map!E:G,3,FALSE)</f>
        <v>KY-NORTH</v>
      </c>
    </row>
    <row r="5065" spans="1:14" hidden="1">
      <c r="A5065" s="39" t="s">
        <v>95</v>
      </c>
      <c r="B5065" s="39" t="s">
        <v>96</v>
      </c>
      <c r="C5065" s="39" t="s">
        <v>76</v>
      </c>
      <c r="D5065" s="43">
        <v>43265</v>
      </c>
      <c r="E5065" s="39" t="s">
        <v>35</v>
      </c>
      <c r="F5065" s="39" t="s">
        <v>48</v>
      </c>
      <c r="G5065" s="39" t="s">
        <v>275</v>
      </c>
      <c r="H5065" s="39" t="s">
        <v>3554</v>
      </c>
      <c r="I5065" s="39" t="s">
        <v>99</v>
      </c>
      <c r="J5065" s="44">
        <v>-28</v>
      </c>
      <c r="K5065" s="39" t="s">
        <v>100</v>
      </c>
      <c r="L5065" s="39" t="s">
        <v>60</v>
      </c>
      <c r="M5065" s="39" t="str">
        <f>+VLOOKUP(C5065/1,Map!A:B,2,FALSE)</f>
        <v>Other Revenue - Application/Initiation Fee</v>
      </c>
      <c r="N5065" s="39" t="str">
        <f>+VLOOKUP(L5065/1,Map!E:G,3,FALSE)</f>
        <v>KY-CENTRAL</v>
      </c>
    </row>
    <row r="5066" spans="1:14" hidden="1">
      <c r="A5066" s="39" t="s">
        <v>95</v>
      </c>
      <c r="B5066" s="39" t="s">
        <v>96</v>
      </c>
      <c r="C5066" s="39" t="s">
        <v>76</v>
      </c>
      <c r="D5066" s="43">
        <v>43265</v>
      </c>
      <c r="E5066" s="39" t="s">
        <v>35</v>
      </c>
      <c r="F5066" s="39" t="s">
        <v>48</v>
      </c>
      <c r="G5066" s="39" t="s">
        <v>275</v>
      </c>
      <c r="H5066" s="39" t="s">
        <v>3554</v>
      </c>
      <c r="I5066" s="39" t="s">
        <v>99</v>
      </c>
      <c r="J5066" s="44">
        <v>-28</v>
      </c>
      <c r="K5066" s="39" t="s">
        <v>100</v>
      </c>
      <c r="L5066" s="39" t="s">
        <v>58</v>
      </c>
      <c r="M5066" s="39" t="str">
        <f>+VLOOKUP(C5066/1,Map!A:B,2,FALSE)</f>
        <v>Other Revenue - Application/Initiation Fee</v>
      </c>
      <c r="N5066" s="39" t="str">
        <f>+VLOOKUP(L5066/1,Map!E:G,3,FALSE)</f>
        <v>KY-CORPORATE</v>
      </c>
    </row>
    <row r="5067" spans="1:14" hidden="1">
      <c r="A5067" s="39" t="s">
        <v>95</v>
      </c>
      <c r="B5067" s="39" t="s">
        <v>96</v>
      </c>
      <c r="C5067" s="39" t="s">
        <v>76</v>
      </c>
      <c r="D5067" s="43">
        <v>43265</v>
      </c>
      <c r="E5067" s="39" t="s">
        <v>35</v>
      </c>
      <c r="F5067" s="39" t="s">
        <v>48</v>
      </c>
      <c r="G5067" s="39" t="s">
        <v>275</v>
      </c>
      <c r="H5067" s="39" t="s">
        <v>3554</v>
      </c>
      <c r="I5067" s="39" t="s">
        <v>99</v>
      </c>
      <c r="J5067" s="44">
        <v>-2016</v>
      </c>
      <c r="K5067" s="39" t="s">
        <v>100</v>
      </c>
      <c r="L5067" s="39" t="s">
        <v>60</v>
      </c>
      <c r="M5067" s="39" t="str">
        <f>+VLOOKUP(C5067/1,Map!A:B,2,FALSE)</f>
        <v>Other Revenue - Application/Initiation Fee</v>
      </c>
      <c r="N5067" s="39" t="str">
        <f>+VLOOKUP(L5067/1,Map!E:G,3,FALSE)</f>
        <v>KY-CENTRAL</v>
      </c>
    </row>
    <row r="5068" spans="1:14" hidden="1">
      <c r="A5068" s="39" t="s">
        <v>95</v>
      </c>
      <c r="B5068" s="39" t="s">
        <v>96</v>
      </c>
      <c r="C5068" s="39" t="s">
        <v>76</v>
      </c>
      <c r="D5068" s="43">
        <v>43288</v>
      </c>
      <c r="E5068" s="39" t="s">
        <v>35</v>
      </c>
      <c r="F5068" s="39" t="s">
        <v>49</v>
      </c>
      <c r="G5068" s="39" t="s">
        <v>275</v>
      </c>
      <c r="H5068" s="39" t="s">
        <v>3555</v>
      </c>
      <c r="I5068" s="39" t="s">
        <v>99</v>
      </c>
      <c r="J5068" s="44">
        <v>-924</v>
      </c>
      <c r="K5068" s="39" t="s">
        <v>100</v>
      </c>
      <c r="L5068" s="39" t="s">
        <v>60</v>
      </c>
      <c r="M5068" s="39" t="str">
        <f>+VLOOKUP(C5068/1,Map!A:B,2,FALSE)</f>
        <v>Other Revenue - Application/Initiation Fee</v>
      </c>
      <c r="N5068" s="39" t="str">
        <f>+VLOOKUP(L5068/1,Map!E:G,3,FALSE)</f>
        <v>KY-CENTRAL</v>
      </c>
    </row>
    <row r="5069" spans="1:14" hidden="1">
      <c r="A5069" s="39" t="s">
        <v>95</v>
      </c>
      <c r="B5069" s="39" t="s">
        <v>96</v>
      </c>
      <c r="C5069" s="39" t="s">
        <v>76</v>
      </c>
      <c r="D5069" s="43">
        <v>43266</v>
      </c>
      <c r="E5069" s="39" t="s">
        <v>35</v>
      </c>
      <c r="F5069" s="39" t="s">
        <v>48</v>
      </c>
      <c r="G5069" s="39" t="s">
        <v>275</v>
      </c>
      <c r="H5069" s="39" t="s">
        <v>1779</v>
      </c>
      <c r="I5069" s="39" t="s">
        <v>244</v>
      </c>
      <c r="J5069" s="44">
        <v>28</v>
      </c>
      <c r="K5069" s="39" t="s">
        <v>100</v>
      </c>
      <c r="L5069" s="39" t="s">
        <v>64</v>
      </c>
      <c r="M5069" s="39" t="str">
        <f>+VLOOKUP(C5069/1,Map!A:B,2,FALSE)</f>
        <v>Other Revenue - Application/Initiation Fee</v>
      </c>
      <c r="N5069" s="39" t="str">
        <f>+VLOOKUP(L5069/1,Map!E:G,3,FALSE)</f>
        <v>KY-NORTH</v>
      </c>
    </row>
    <row r="5070" spans="1:14" hidden="1">
      <c r="A5070" s="39" t="s">
        <v>95</v>
      </c>
      <c r="B5070" s="39" t="s">
        <v>96</v>
      </c>
      <c r="C5070" s="39" t="s">
        <v>76</v>
      </c>
      <c r="D5070" s="43">
        <v>43266</v>
      </c>
      <c r="E5070" s="39" t="s">
        <v>35</v>
      </c>
      <c r="F5070" s="39" t="s">
        <v>48</v>
      </c>
      <c r="G5070" s="39" t="s">
        <v>275</v>
      </c>
      <c r="H5070" s="39" t="s">
        <v>3556</v>
      </c>
      <c r="I5070" s="39" t="s">
        <v>99</v>
      </c>
      <c r="J5070" s="44">
        <v>-28</v>
      </c>
      <c r="K5070" s="39" t="s">
        <v>100</v>
      </c>
      <c r="L5070" s="39" t="s">
        <v>58</v>
      </c>
      <c r="M5070" s="39" t="str">
        <f>+VLOOKUP(C5070/1,Map!A:B,2,FALSE)</f>
        <v>Other Revenue - Application/Initiation Fee</v>
      </c>
      <c r="N5070" s="39" t="str">
        <f>+VLOOKUP(L5070/1,Map!E:G,3,FALSE)</f>
        <v>KY-CORPORATE</v>
      </c>
    </row>
    <row r="5071" spans="1:14" hidden="1">
      <c r="A5071" s="39" t="s">
        <v>95</v>
      </c>
      <c r="B5071" s="39" t="s">
        <v>96</v>
      </c>
      <c r="C5071" s="39" t="s">
        <v>76</v>
      </c>
      <c r="D5071" s="43">
        <v>43266</v>
      </c>
      <c r="E5071" s="39" t="s">
        <v>35</v>
      </c>
      <c r="F5071" s="39" t="s">
        <v>48</v>
      </c>
      <c r="G5071" s="39" t="s">
        <v>275</v>
      </c>
      <c r="H5071" s="39" t="s">
        <v>3556</v>
      </c>
      <c r="I5071" s="39" t="s">
        <v>99</v>
      </c>
      <c r="J5071" s="44">
        <v>-28</v>
      </c>
      <c r="K5071" s="39" t="s">
        <v>100</v>
      </c>
      <c r="L5071" s="39" t="s">
        <v>60</v>
      </c>
      <c r="M5071" s="39" t="str">
        <f>+VLOOKUP(C5071/1,Map!A:B,2,FALSE)</f>
        <v>Other Revenue - Application/Initiation Fee</v>
      </c>
      <c r="N5071" s="39" t="str">
        <f>+VLOOKUP(L5071/1,Map!E:G,3,FALSE)</f>
        <v>KY-CENTRAL</v>
      </c>
    </row>
    <row r="5072" spans="1:14" hidden="1">
      <c r="A5072" s="39" t="s">
        <v>95</v>
      </c>
      <c r="B5072" s="39" t="s">
        <v>96</v>
      </c>
      <c r="C5072" s="39" t="s">
        <v>76</v>
      </c>
      <c r="D5072" s="43">
        <v>43266</v>
      </c>
      <c r="E5072" s="39" t="s">
        <v>35</v>
      </c>
      <c r="F5072" s="39" t="s">
        <v>48</v>
      </c>
      <c r="G5072" s="39" t="s">
        <v>275</v>
      </c>
      <c r="H5072" s="39" t="s">
        <v>3556</v>
      </c>
      <c r="I5072" s="39" t="s">
        <v>99</v>
      </c>
      <c r="J5072" s="44">
        <v>-3360</v>
      </c>
      <c r="K5072" s="39" t="s">
        <v>100</v>
      </c>
      <c r="L5072" s="39" t="s">
        <v>60</v>
      </c>
      <c r="M5072" s="39" t="str">
        <f>+VLOOKUP(C5072/1,Map!A:B,2,FALSE)</f>
        <v>Other Revenue - Application/Initiation Fee</v>
      </c>
      <c r="N5072" s="39" t="str">
        <f>+VLOOKUP(L5072/1,Map!E:G,3,FALSE)</f>
        <v>KY-CENTRAL</v>
      </c>
    </row>
    <row r="5073" spans="1:14" hidden="1">
      <c r="A5073" s="39" t="s">
        <v>95</v>
      </c>
      <c r="B5073" s="39" t="s">
        <v>96</v>
      </c>
      <c r="C5073" s="39" t="s">
        <v>76</v>
      </c>
      <c r="D5073" s="43">
        <v>43266</v>
      </c>
      <c r="E5073" s="39" t="s">
        <v>35</v>
      </c>
      <c r="F5073" s="39" t="s">
        <v>48</v>
      </c>
      <c r="G5073" s="39" t="s">
        <v>275</v>
      </c>
      <c r="H5073" s="39" t="s">
        <v>3556</v>
      </c>
      <c r="I5073" s="39" t="s">
        <v>99</v>
      </c>
      <c r="J5073" s="44">
        <v>-84</v>
      </c>
      <c r="K5073" s="39" t="s">
        <v>100</v>
      </c>
      <c r="L5073" s="39" t="s">
        <v>64</v>
      </c>
      <c r="M5073" s="39" t="str">
        <f>+VLOOKUP(C5073/1,Map!A:B,2,FALSE)</f>
        <v>Other Revenue - Application/Initiation Fee</v>
      </c>
      <c r="N5073" s="39" t="str">
        <f>+VLOOKUP(L5073/1,Map!E:G,3,FALSE)</f>
        <v>KY-NORTH</v>
      </c>
    </row>
    <row r="5074" spans="1:14" hidden="1">
      <c r="A5074" s="39" t="s">
        <v>95</v>
      </c>
      <c r="B5074" s="39" t="s">
        <v>96</v>
      </c>
      <c r="C5074" s="39" t="s">
        <v>76</v>
      </c>
      <c r="D5074" s="43">
        <v>43266</v>
      </c>
      <c r="E5074" s="39" t="s">
        <v>35</v>
      </c>
      <c r="F5074" s="39" t="s">
        <v>48</v>
      </c>
      <c r="G5074" s="39" t="s">
        <v>275</v>
      </c>
      <c r="H5074" s="39" t="s">
        <v>3556</v>
      </c>
      <c r="I5074" s="39" t="s">
        <v>99</v>
      </c>
      <c r="J5074" s="44">
        <v>-56</v>
      </c>
      <c r="K5074" s="39" t="s">
        <v>100</v>
      </c>
      <c r="L5074" s="39" t="s">
        <v>60</v>
      </c>
      <c r="M5074" s="39" t="str">
        <f>+VLOOKUP(C5074/1,Map!A:B,2,FALSE)</f>
        <v>Other Revenue - Application/Initiation Fee</v>
      </c>
      <c r="N5074" s="39" t="str">
        <f>+VLOOKUP(L5074/1,Map!E:G,3,FALSE)</f>
        <v>KY-CENTRAL</v>
      </c>
    </row>
    <row r="5075" spans="1:14" hidden="1">
      <c r="A5075" s="39" t="s">
        <v>95</v>
      </c>
      <c r="B5075" s="39" t="s">
        <v>96</v>
      </c>
      <c r="C5075" s="39" t="s">
        <v>76</v>
      </c>
      <c r="D5075" s="43">
        <v>43267</v>
      </c>
      <c r="E5075" s="39" t="s">
        <v>35</v>
      </c>
      <c r="F5075" s="39" t="s">
        <v>48</v>
      </c>
      <c r="G5075" s="39" t="s">
        <v>275</v>
      </c>
      <c r="H5075" s="39" t="s">
        <v>3557</v>
      </c>
      <c r="I5075" s="39" t="s">
        <v>99</v>
      </c>
      <c r="J5075" s="44">
        <v>-112</v>
      </c>
      <c r="K5075" s="39" t="s">
        <v>100</v>
      </c>
      <c r="L5075" s="39" t="s">
        <v>60</v>
      </c>
      <c r="M5075" s="39" t="str">
        <f>+VLOOKUP(C5075/1,Map!A:B,2,FALSE)</f>
        <v>Other Revenue - Application/Initiation Fee</v>
      </c>
      <c r="N5075" s="39" t="str">
        <f>+VLOOKUP(L5075/1,Map!E:G,3,FALSE)</f>
        <v>KY-CENTRAL</v>
      </c>
    </row>
    <row r="5076" spans="1:14" hidden="1">
      <c r="A5076" s="39" t="s">
        <v>95</v>
      </c>
      <c r="B5076" s="39" t="s">
        <v>96</v>
      </c>
      <c r="C5076" s="39" t="s">
        <v>76</v>
      </c>
      <c r="D5076" s="43">
        <v>43268</v>
      </c>
      <c r="E5076" s="39" t="s">
        <v>35</v>
      </c>
      <c r="F5076" s="39" t="s">
        <v>48</v>
      </c>
      <c r="G5076" s="39" t="s">
        <v>275</v>
      </c>
      <c r="H5076" s="39" t="s">
        <v>3558</v>
      </c>
      <c r="I5076" s="39" t="s">
        <v>99</v>
      </c>
      <c r="J5076" s="44">
        <v>-28</v>
      </c>
      <c r="K5076" s="39" t="s">
        <v>100</v>
      </c>
      <c r="L5076" s="39" t="s">
        <v>60</v>
      </c>
      <c r="M5076" s="39" t="str">
        <f>+VLOOKUP(C5076/1,Map!A:B,2,FALSE)</f>
        <v>Other Revenue - Application/Initiation Fee</v>
      </c>
      <c r="N5076" s="39" t="str">
        <f>+VLOOKUP(L5076/1,Map!E:G,3,FALSE)</f>
        <v>KY-CENTRAL</v>
      </c>
    </row>
    <row r="5077" spans="1:14" hidden="1">
      <c r="A5077" s="39" t="s">
        <v>95</v>
      </c>
      <c r="B5077" s="39" t="s">
        <v>96</v>
      </c>
      <c r="C5077" s="39" t="s">
        <v>76</v>
      </c>
      <c r="D5077" s="43">
        <v>43269</v>
      </c>
      <c r="E5077" s="39" t="s">
        <v>35</v>
      </c>
      <c r="F5077" s="39" t="s">
        <v>48</v>
      </c>
      <c r="G5077" s="39" t="s">
        <v>275</v>
      </c>
      <c r="H5077" s="39" t="s">
        <v>1790</v>
      </c>
      <c r="I5077" s="39" t="s">
        <v>244</v>
      </c>
      <c r="J5077" s="44">
        <v>28</v>
      </c>
      <c r="K5077" s="39" t="s">
        <v>100</v>
      </c>
      <c r="L5077" s="39" t="s">
        <v>60</v>
      </c>
      <c r="M5077" s="39" t="str">
        <f>+VLOOKUP(C5077/1,Map!A:B,2,FALSE)</f>
        <v>Other Revenue - Application/Initiation Fee</v>
      </c>
      <c r="N5077" s="39" t="str">
        <f>+VLOOKUP(L5077/1,Map!E:G,3,FALSE)</f>
        <v>KY-CENTRAL</v>
      </c>
    </row>
    <row r="5078" spans="1:14" hidden="1">
      <c r="A5078" s="39" t="s">
        <v>95</v>
      </c>
      <c r="B5078" s="39" t="s">
        <v>96</v>
      </c>
      <c r="C5078" s="39" t="s">
        <v>76</v>
      </c>
      <c r="D5078" s="43">
        <v>43269</v>
      </c>
      <c r="E5078" s="39" t="s">
        <v>35</v>
      </c>
      <c r="F5078" s="39" t="s">
        <v>48</v>
      </c>
      <c r="G5078" s="39" t="s">
        <v>275</v>
      </c>
      <c r="H5078" s="39" t="s">
        <v>1790</v>
      </c>
      <c r="I5078" s="39" t="s">
        <v>244</v>
      </c>
      <c r="J5078" s="44">
        <v>440</v>
      </c>
      <c r="K5078" s="39" t="s">
        <v>100</v>
      </c>
      <c r="L5078" s="39" t="s">
        <v>58</v>
      </c>
      <c r="M5078" s="39" t="str">
        <f>+VLOOKUP(C5078/1,Map!A:B,2,FALSE)</f>
        <v>Other Revenue - Application/Initiation Fee</v>
      </c>
      <c r="N5078" s="39" t="str">
        <f>+VLOOKUP(L5078/1,Map!E:G,3,FALSE)</f>
        <v>KY-CORPORATE</v>
      </c>
    </row>
    <row r="5079" spans="1:14" hidden="1">
      <c r="A5079" s="39" t="s">
        <v>95</v>
      </c>
      <c r="B5079" s="39" t="s">
        <v>96</v>
      </c>
      <c r="C5079" s="39" t="s">
        <v>76</v>
      </c>
      <c r="D5079" s="43">
        <v>43262</v>
      </c>
      <c r="E5079" s="39" t="s">
        <v>35</v>
      </c>
      <c r="F5079" s="39" t="s">
        <v>48</v>
      </c>
      <c r="G5079" s="39" t="s">
        <v>275</v>
      </c>
      <c r="H5079" s="39" t="s">
        <v>3559</v>
      </c>
      <c r="I5079" s="39" t="s">
        <v>244</v>
      </c>
      <c r="J5079" s="44">
        <v>28</v>
      </c>
      <c r="K5079" s="39" t="s">
        <v>100</v>
      </c>
      <c r="L5079" s="39" t="s">
        <v>60</v>
      </c>
      <c r="M5079" s="39" t="str">
        <f>+VLOOKUP(C5079/1,Map!A:B,2,FALSE)</f>
        <v>Other Revenue - Application/Initiation Fee</v>
      </c>
      <c r="N5079" s="39" t="str">
        <f>+VLOOKUP(L5079/1,Map!E:G,3,FALSE)</f>
        <v>KY-CENTRAL</v>
      </c>
    </row>
    <row r="5080" spans="1:14" hidden="1">
      <c r="A5080" s="39" t="s">
        <v>95</v>
      </c>
      <c r="B5080" s="39" t="s">
        <v>96</v>
      </c>
      <c r="C5080" s="39" t="s">
        <v>76</v>
      </c>
      <c r="D5080" s="43">
        <v>43269</v>
      </c>
      <c r="E5080" s="39" t="s">
        <v>35</v>
      </c>
      <c r="F5080" s="39" t="s">
        <v>48</v>
      </c>
      <c r="G5080" s="39" t="s">
        <v>275</v>
      </c>
      <c r="H5080" s="39" t="s">
        <v>3560</v>
      </c>
      <c r="I5080" s="39" t="s">
        <v>99</v>
      </c>
      <c r="J5080" s="44">
        <v>-28</v>
      </c>
      <c r="K5080" s="39" t="s">
        <v>100</v>
      </c>
      <c r="L5080" s="39" t="s">
        <v>64</v>
      </c>
      <c r="M5080" s="39" t="str">
        <f>+VLOOKUP(C5080/1,Map!A:B,2,FALSE)</f>
        <v>Other Revenue - Application/Initiation Fee</v>
      </c>
      <c r="N5080" s="39" t="str">
        <f>+VLOOKUP(L5080/1,Map!E:G,3,FALSE)</f>
        <v>KY-NORTH</v>
      </c>
    </row>
    <row r="5081" spans="1:14" hidden="1">
      <c r="A5081" s="39" t="s">
        <v>95</v>
      </c>
      <c r="B5081" s="39" t="s">
        <v>96</v>
      </c>
      <c r="C5081" s="39" t="s">
        <v>76</v>
      </c>
      <c r="D5081" s="43">
        <v>43269</v>
      </c>
      <c r="E5081" s="39" t="s">
        <v>35</v>
      </c>
      <c r="F5081" s="39" t="s">
        <v>48</v>
      </c>
      <c r="G5081" s="39" t="s">
        <v>275</v>
      </c>
      <c r="H5081" s="39" t="s">
        <v>3560</v>
      </c>
      <c r="I5081" s="39" t="s">
        <v>99</v>
      </c>
      <c r="J5081" s="44">
        <v>-56</v>
      </c>
      <c r="K5081" s="39" t="s">
        <v>100</v>
      </c>
      <c r="L5081" s="39" t="s">
        <v>64</v>
      </c>
      <c r="M5081" s="39" t="str">
        <f>+VLOOKUP(C5081/1,Map!A:B,2,FALSE)</f>
        <v>Other Revenue - Application/Initiation Fee</v>
      </c>
      <c r="N5081" s="39" t="str">
        <f>+VLOOKUP(L5081/1,Map!E:G,3,FALSE)</f>
        <v>KY-NORTH</v>
      </c>
    </row>
    <row r="5082" spans="1:14" hidden="1">
      <c r="A5082" s="39" t="s">
        <v>95</v>
      </c>
      <c r="B5082" s="39" t="s">
        <v>96</v>
      </c>
      <c r="C5082" s="39" t="s">
        <v>76</v>
      </c>
      <c r="D5082" s="43">
        <v>43269</v>
      </c>
      <c r="E5082" s="39" t="s">
        <v>35</v>
      </c>
      <c r="F5082" s="39" t="s">
        <v>48</v>
      </c>
      <c r="G5082" s="39" t="s">
        <v>275</v>
      </c>
      <c r="H5082" s="39" t="s">
        <v>3560</v>
      </c>
      <c r="I5082" s="39" t="s">
        <v>99</v>
      </c>
      <c r="J5082" s="44">
        <v>-3912</v>
      </c>
      <c r="K5082" s="39" t="s">
        <v>100</v>
      </c>
      <c r="L5082" s="39" t="s">
        <v>60</v>
      </c>
      <c r="M5082" s="39" t="str">
        <f>+VLOOKUP(C5082/1,Map!A:B,2,FALSE)</f>
        <v>Other Revenue - Application/Initiation Fee</v>
      </c>
      <c r="N5082" s="39" t="str">
        <f>+VLOOKUP(L5082/1,Map!E:G,3,FALSE)</f>
        <v>KY-CENTRAL</v>
      </c>
    </row>
    <row r="5083" spans="1:14" hidden="1">
      <c r="A5083" s="39" t="s">
        <v>95</v>
      </c>
      <c r="B5083" s="39" t="s">
        <v>96</v>
      </c>
      <c r="C5083" s="39" t="s">
        <v>76</v>
      </c>
      <c r="D5083" s="43">
        <v>43269</v>
      </c>
      <c r="E5083" s="39" t="s">
        <v>35</v>
      </c>
      <c r="F5083" s="39" t="s">
        <v>48</v>
      </c>
      <c r="G5083" s="39" t="s">
        <v>275</v>
      </c>
      <c r="H5083" s="39" t="s">
        <v>3560</v>
      </c>
      <c r="I5083" s="39" t="s">
        <v>99</v>
      </c>
      <c r="J5083" s="44">
        <v>-84</v>
      </c>
      <c r="K5083" s="39" t="s">
        <v>100</v>
      </c>
      <c r="L5083" s="39" t="s">
        <v>60</v>
      </c>
      <c r="M5083" s="39" t="str">
        <f>+VLOOKUP(C5083/1,Map!A:B,2,FALSE)</f>
        <v>Other Revenue - Application/Initiation Fee</v>
      </c>
      <c r="N5083" s="39" t="str">
        <f>+VLOOKUP(L5083/1,Map!E:G,3,FALSE)</f>
        <v>KY-CENTRAL</v>
      </c>
    </row>
    <row r="5084" spans="1:14" hidden="1">
      <c r="A5084" s="39" t="s">
        <v>95</v>
      </c>
      <c r="B5084" s="39" t="s">
        <v>96</v>
      </c>
      <c r="C5084" s="39" t="s">
        <v>76</v>
      </c>
      <c r="D5084" s="43">
        <v>43270</v>
      </c>
      <c r="E5084" s="39" t="s">
        <v>35</v>
      </c>
      <c r="F5084" s="39" t="s">
        <v>48</v>
      </c>
      <c r="G5084" s="39" t="s">
        <v>275</v>
      </c>
      <c r="H5084" s="39" t="s">
        <v>3561</v>
      </c>
      <c r="I5084" s="39" t="s">
        <v>99</v>
      </c>
      <c r="J5084" s="44">
        <v>-28</v>
      </c>
      <c r="K5084" s="39" t="s">
        <v>100</v>
      </c>
      <c r="L5084" s="39" t="s">
        <v>64</v>
      </c>
      <c r="M5084" s="39" t="str">
        <f>+VLOOKUP(C5084/1,Map!A:B,2,FALSE)</f>
        <v>Other Revenue - Application/Initiation Fee</v>
      </c>
      <c r="N5084" s="39" t="str">
        <f>+VLOOKUP(L5084/1,Map!E:G,3,FALSE)</f>
        <v>KY-NORTH</v>
      </c>
    </row>
    <row r="5085" spans="1:14" hidden="1">
      <c r="A5085" s="39" t="s">
        <v>95</v>
      </c>
      <c r="B5085" s="39" t="s">
        <v>96</v>
      </c>
      <c r="C5085" s="39" t="s">
        <v>76</v>
      </c>
      <c r="D5085" s="43">
        <v>43270</v>
      </c>
      <c r="E5085" s="39" t="s">
        <v>35</v>
      </c>
      <c r="F5085" s="39" t="s">
        <v>48</v>
      </c>
      <c r="G5085" s="39" t="s">
        <v>275</v>
      </c>
      <c r="H5085" s="39" t="s">
        <v>3561</v>
      </c>
      <c r="I5085" s="39" t="s">
        <v>99</v>
      </c>
      <c r="J5085" s="44">
        <v>-3052</v>
      </c>
      <c r="K5085" s="39" t="s">
        <v>100</v>
      </c>
      <c r="L5085" s="39" t="s">
        <v>60</v>
      </c>
      <c r="M5085" s="39" t="str">
        <f>+VLOOKUP(C5085/1,Map!A:B,2,FALSE)</f>
        <v>Other Revenue - Application/Initiation Fee</v>
      </c>
      <c r="N5085" s="39" t="str">
        <f>+VLOOKUP(L5085/1,Map!E:G,3,FALSE)</f>
        <v>KY-CENTRAL</v>
      </c>
    </row>
    <row r="5086" spans="1:14" hidden="1">
      <c r="A5086" s="39" t="s">
        <v>95</v>
      </c>
      <c r="B5086" s="39" t="s">
        <v>96</v>
      </c>
      <c r="C5086" s="39" t="s">
        <v>76</v>
      </c>
      <c r="D5086" s="43">
        <v>43270</v>
      </c>
      <c r="E5086" s="39" t="s">
        <v>35</v>
      </c>
      <c r="F5086" s="39" t="s">
        <v>48</v>
      </c>
      <c r="G5086" s="39" t="s">
        <v>275</v>
      </c>
      <c r="H5086" s="39" t="s">
        <v>3561</v>
      </c>
      <c r="I5086" s="39" t="s">
        <v>99</v>
      </c>
      <c r="J5086" s="44">
        <v>-28</v>
      </c>
      <c r="K5086" s="39" t="s">
        <v>100</v>
      </c>
      <c r="L5086" s="39" t="s">
        <v>60</v>
      </c>
      <c r="M5086" s="39" t="str">
        <f>+VLOOKUP(C5086/1,Map!A:B,2,FALSE)</f>
        <v>Other Revenue - Application/Initiation Fee</v>
      </c>
      <c r="N5086" s="39" t="str">
        <f>+VLOOKUP(L5086/1,Map!E:G,3,FALSE)</f>
        <v>KY-CENTRAL</v>
      </c>
    </row>
    <row r="5087" spans="1:14" hidden="1">
      <c r="A5087" s="39" t="s">
        <v>95</v>
      </c>
      <c r="B5087" s="39" t="s">
        <v>96</v>
      </c>
      <c r="C5087" s="39" t="s">
        <v>76</v>
      </c>
      <c r="D5087" s="43">
        <v>43270</v>
      </c>
      <c r="E5087" s="39" t="s">
        <v>35</v>
      </c>
      <c r="F5087" s="39" t="s">
        <v>48</v>
      </c>
      <c r="G5087" s="39" t="s">
        <v>275</v>
      </c>
      <c r="H5087" s="39" t="s">
        <v>3561</v>
      </c>
      <c r="I5087" s="39" t="s">
        <v>99</v>
      </c>
      <c r="J5087" s="44">
        <v>-28</v>
      </c>
      <c r="K5087" s="39" t="s">
        <v>100</v>
      </c>
      <c r="L5087" s="39" t="s">
        <v>60</v>
      </c>
      <c r="M5087" s="39" t="str">
        <f>+VLOOKUP(C5087/1,Map!A:B,2,FALSE)</f>
        <v>Other Revenue - Application/Initiation Fee</v>
      </c>
      <c r="N5087" s="39" t="str">
        <f>+VLOOKUP(L5087/1,Map!E:G,3,FALSE)</f>
        <v>KY-CENTRAL</v>
      </c>
    </row>
    <row r="5088" spans="1:14" hidden="1">
      <c r="A5088" s="39" t="s">
        <v>95</v>
      </c>
      <c r="B5088" s="39" t="s">
        <v>96</v>
      </c>
      <c r="C5088" s="39" t="s">
        <v>76</v>
      </c>
      <c r="D5088" s="43">
        <v>43270</v>
      </c>
      <c r="E5088" s="39" t="s">
        <v>35</v>
      </c>
      <c r="F5088" s="39" t="s">
        <v>48</v>
      </c>
      <c r="G5088" s="39" t="s">
        <v>275</v>
      </c>
      <c r="H5088" s="39" t="s">
        <v>3561</v>
      </c>
      <c r="I5088" s="39" t="s">
        <v>99</v>
      </c>
      <c r="J5088" s="44">
        <v>-28</v>
      </c>
      <c r="K5088" s="39" t="s">
        <v>100</v>
      </c>
      <c r="L5088" s="39" t="s">
        <v>60</v>
      </c>
      <c r="M5088" s="39" t="str">
        <f>+VLOOKUP(C5088/1,Map!A:B,2,FALSE)</f>
        <v>Other Revenue - Application/Initiation Fee</v>
      </c>
      <c r="N5088" s="39" t="str">
        <f>+VLOOKUP(L5088/1,Map!E:G,3,FALSE)</f>
        <v>KY-CENTRAL</v>
      </c>
    </row>
    <row r="5089" spans="1:14" hidden="1">
      <c r="A5089" s="39" t="s">
        <v>95</v>
      </c>
      <c r="B5089" s="39" t="s">
        <v>96</v>
      </c>
      <c r="C5089" s="39" t="s">
        <v>76</v>
      </c>
      <c r="D5089" s="43">
        <v>43270</v>
      </c>
      <c r="E5089" s="39" t="s">
        <v>35</v>
      </c>
      <c r="F5089" s="39" t="s">
        <v>48</v>
      </c>
      <c r="G5089" s="39" t="s">
        <v>275</v>
      </c>
      <c r="H5089" s="39" t="s">
        <v>3561</v>
      </c>
      <c r="I5089" s="39" t="s">
        <v>99</v>
      </c>
      <c r="J5089" s="44">
        <v>-28</v>
      </c>
      <c r="K5089" s="39" t="s">
        <v>100</v>
      </c>
      <c r="L5089" s="39" t="s">
        <v>58</v>
      </c>
      <c r="M5089" s="39" t="str">
        <f>+VLOOKUP(C5089/1,Map!A:B,2,FALSE)</f>
        <v>Other Revenue - Application/Initiation Fee</v>
      </c>
      <c r="N5089" s="39" t="str">
        <f>+VLOOKUP(L5089/1,Map!E:G,3,FALSE)</f>
        <v>KY-CORPORATE</v>
      </c>
    </row>
    <row r="5090" spans="1:14" hidden="1">
      <c r="A5090" s="39" t="s">
        <v>95</v>
      </c>
      <c r="B5090" s="39" t="s">
        <v>96</v>
      </c>
      <c r="C5090" s="39" t="s">
        <v>76</v>
      </c>
      <c r="D5090" s="43">
        <v>43270</v>
      </c>
      <c r="E5090" s="39" t="s">
        <v>35</v>
      </c>
      <c r="F5090" s="39" t="s">
        <v>48</v>
      </c>
      <c r="G5090" s="39" t="s">
        <v>275</v>
      </c>
      <c r="H5090" s="39" t="s">
        <v>3561</v>
      </c>
      <c r="I5090" s="39" t="s">
        <v>99</v>
      </c>
      <c r="J5090" s="44">
        <v>-56</v>
      </c>
      <c r="K5090" s="39" t="s">
        <v>100</v>
      </c>
      <c r="L5090" s="39" t="s">
        <v>60</v>
      </c>
      <c r="M5090" s="39" t="str">
        <f>+VLOOKUP(C5090/1,Map!A:B,2,FALSE)</f>
        <v>Other Revenue - Application/Initiation Fee</v>
      </c>
      <c r="N5090" s="39" t="str">
        <f>+VLOOKUP(L5090/1,Map!E:G,3,FALSE)</f>
        <v>KY-CENTRAL</v>
      </c>
    </row>
    <row r="5091" spans="1:14" hidden="1">
      <c r="A5091" s="39" t="s">
        <v>95</v>
      </c>
      <c r="B5091" s="39" t="s">
        <v>96</v>
      </c>
      <c r="C5091" s="39" t="s">
        <v>76</v>
      </c>
      <c r="D5091" s="43">
        <v>43271</v>
      </c>
      <c r="E5091" s="39" t="s">
        <v>35</v>
      </c>
      <c r="F5091" s="39" t="s">
        <v>48</v>
      </c>
      <c r="G5091" s="39" t="s">
        <v>275</v>
      </c>
      <c r="H5091" s="39" t="s">
        <v>3562</v>
      </c>
      <c r="I5091" s="39" t="s">
        <v>99</v>
      </c>
      <c r="J5091" s="44">
        <v>-196</v>
      </c>
      <c r="K5091" s="39" t="s">
        <v>100</v>
      </c>
      <c r="L5091" s="39" t="s">
        <v>60</v>
      </c>
      <c r="M5091" s="39" t="str">
        <f>+VLOOKUP(C5091/1,Map!A:B,2,FALSE)</f>
        <v>Other Revenue - Application/Initiation Fee</v>
      </c>
      <c r="N5091" s="39" t="str">
        <f>+VLOOKUP(L5091/1,Map!E:G,3,FALSE)</f>
        <v>KY-CENTRAL</v>
      </c>
    </row>
    <row r="5092" spans="1:14" hidden="1">
      <c r="A5092" s="39" t="s">
        <v>95</v>
      </c>
      <c r="B5092" s="39" t="s">
        <v>96</v>
      </c>
      <c r="C5092" s="39" t="s">
        <v>76</v>
      </c>
      <c r="D5092" s="43">
        <v>43271</v>
      </c>
      <c r="E5092" s="39" t="s">
        <v>35</v>
      </c>
      <c r="F5092" s="39" t="s">
        <v>48</v>
      </c>
      <c r="G5092" s="39" t="s">
        <v>275</v>
      </c>
      <c r="H5092" s="39" t="s">
        <v>3563</v>
      </c>
      <c r="I5092" s="39" t="s">
        <v>99</v>
      </c>
      <c r="J5092" s="44">
        <v>-28</v>
      </c>
      <c r="K5092" s="39" t="s">
        <v>100</v>
      </c>
      <c r="L5092" s="39" t="s">
        <v>64</v>
      </c>
      <c r="M5092" s="39" t="str">
        <f>+VLOOKUP(C5092/1,Map!A:B,2,FALSE)</f>
        <v>Other Revenue - Application/Initiation Fee</v>
      </c>
      <c r="N5092" s="39" t="str">
        <f>+VLOOKUP(L5092/1,Map!E:G,3,FALSE)</f>
        <v>KY-NORTH</v>
      </c>
    </row>
    <row r="5093" spans="1:14" hidden="1">
      <c r="A5093" s="39" t="s">
        <v>95</v>
      </c>
      <c r="B5093" s="39" t="s">
        <v>96</v>
      </c>
      <c r="C5093" s="39" t="s">
        <v>76</v>
      </c>
      <c r="D5093" s="43">
        <v>43271</v>
      </c>
      <c r="E5093" s="39" t="s">
        <v>35</v>
      </c>
      <c r="F5093" s="39" t="s">
        <v>48</v>
      </c>
      <c r="G5093" s="39" t="s">
        <v>275</v>
      </c>
      <c r="H5093" s="39" t="s">
        <v>3563</v>
      </c>
      <c r="I5093" s="39" t="s">
        <v>99</v>
      </c>
      <c r="J5093" s="44">
        <v>-28</v>
      </c>
      <c r="K5093" s="39" t="s">
        <v>100</v>
      </c>
      <c r="L5093" s="39" t="s">
        <v>62</v>
      </c>
      <c r="M5093" s="39" t="str">
        <f>+VLOOKUP(C5093/1,Map!A:B,2,FALSE)</f>
        <v>Other Revenue - Application/Initiation Fee</v>
      </c>
      <c r="N5093" s="39" t="str">
        <f>+VLOOKUP(L5093/1,Map!E:G,3,FALSE)</f>
        <v>KY- E ROCKCASTE WTR</v>
      </c>
    </row>
    <row r="5094" spans="1:14" hidden="1">
      <c r="A5094" s="39" t="s">
        <v>95</v>
      </c>
      <c r="B5094" s="39" t="s">
        <v>96</v>
      </c>
      <c r="C5094" s="39" t="s">
        <v>76</v>
      </c>
      <c r="D5094" s="43">
        <v>43271</v>
      </c>
      <c r="E5094" s="39" t="s">
        <v>35</v>
      </c>
      <c r="F5094" s="39" t="s">
        <v>48</v>
      </c>
      <c r="G5094" s="39" t="s">
        <v>275</v>
      </c>
      <c r="H5094" s="39" t="s">
        <v>3563</v>
      </c>
      <c r="I5094" s="39" t="s">
        <v>99</v>
      </c>
      <c r="J5094" s="44">
        <v>-28</v>
      </c>
      <c r="K5094" s="39" t="s">
        <v>100</v>
      </c>
      <c r="L5094" s="39" t="s">
        <v>60</v>
      </c>
      <c r="M5094" s="39" t="str">
        <f>+VLOOKUP(C5094/1,Map!A:B,2,FALSE)</f>
        <v>Other Revenue - Application/Initiation Fee</v>
      </c>
      <c r="N5094" s="39" t="str">
        <f>+VLOOKUP(L5094/1,Map!E:G,3,FALSE)</f>
        <v>KY-CENTRAL</v>
      </c>
    </row>
    <row r="5095" spans="1:14" hidden="1">
      <c r="A5095" s="39" t="s">
        <v>95</v>
      </c>
      <c r="B5095" s="39" t="s">
        <v>96</v>
      </c>
      <c r="C5095" s="39" t="s">
        <v>76</v>
      </c>
      <c r="D5095" s="43">
        <v>43271</v>
      </c>
      <c r="E5095" s="39" t="s">
        <v>35</v>
      </c>
      <c r="F5095" s="39" t="s">
        <v>48</v>
      </c>
      <c r="G5095" s="39" t="s">
        <v>275</v>
      </c>
      <c r="H5095" s="39" t="s">
        <v>3563</v>
      </c>
      <c r="I5095" s="39" t="s">
        <v>99</v>
      </c>
      <c r="J5095" s="44">
        <v>-140</v>
      </c>
      <c r="K5095" s="39" t="s">
        <v>100</v>
      </c>
      <c r="L5095" s="39" t="s">
        <v>58</v>
      </c>
      <c r="M5095" s="39" t="str">
        <f>+VLOOKUP(C5095/1,Map!A:B,2,FALSE)</f>
        <v>Other Revenue - Application/Initiation Fee</v>
      </c>
      <c r="N5095" s="39" t="str">
        <f>+VLOOKUP(L5095/1,Map!E:G,3,FALSE)</f>
        <v>KY-CORPORATE</v>
      </c>
    </row>
    <row r="5096" spans="1:14" hidden="1">
      <c r="A5096" s="39" t="s">
        <v>95</v>
      </c>
      <c r="B5096" s="39" t="s">
        <v>96</v>
      </c>
      <c r="C5096" s="39" t="s">
        <v>76</v>
      </c>
      <c r="D5096" s="43">
        <v>43271</v>
      </c>
      <c r="E5096" s="39" t="s">
        <v>35</v>
      </c>
      <c r="F5096" s="39" t="s">
        <v>48</v>
      </c>
      <c r="G5096" s="39" t="s">
        <v>275</v>
      </c>
      <c r="H5096" s="39" t="s">
        <v>3563</v>
      </c>
      <c r="I5096" s="39" t="s">
        <v>99</v>
      </c>
      <c r="J5096" s="44">
        <v>-3024</v>
      </c>
      <c r="K5096" s="39" t="s">
        <v>100</v>
      </c>
      <c r="L5096" s="39" t="s">
        <v>60</v>
      </c>
      <c r="M5096" s="39" t="str">
        <f>+VLOOKUP(C5096/1,Map!A:B,2,FALSE)</f>
        <v>Other Revenue - Application/Initiation Fee</v>
      </c>
      <c r="N5096" s="39" t="str">
        <f>+VLOOKUP(L5096/1,Map!E:G,3,FALSE)</f>
        <v>KY-CENTRAL</v>
      </c>
    </row>
    <row r="5097" spans="1:14" hidden="1">
      <c r="A5097" s="39" t="s">
        <v>95</v>
      </c>
      <c r="B5097" s="39" t="s">
        <v>96</v>
      </c>
      <c r="C5097" s="39" t="s">
        <v>76</v>
      </c>
      <c r="D5097" s="43">
        <v>43271</v>
      </c>
      <c r="E5097" s="39" t="s">
        <v>35</v>
      </c>
      <c r="F5097" s="39" t="s">
        <v>48</v>
      </c>
      <c r="G5097" s="39" t="s">
        <v>275</v>
      </c>
      <c r="H5097" s="39" t="s">
        <v>3563</v>
      </c>
      <c r="I5097" s="39" t="s">
        <v>99</v>
      </c>
      <c r="J5097" s="44">
        <v>-56</v>
      </c>
      <c r="K5097" s="39" t="s">
        <v>100</v>
      </c>
      <c r="L5097" s="39" t="s">
        <v>60</v>
      </c>
      <c r="M5097" s="39" t="str">
        <f>+VLOOKUP(C5097/1,Map!A:B,2,FALSE)</f>
        <v>Other Revenue - Application/Initiation Fee</v>
      </c>
      <c r="N5097" s="39" t="str">
        <f>+VLOOKUP(L5097/1,Map!E:G,3,FALSE)</f>
        <v>KY-CENTRAL</v>
      </c>
    </row>
    <row r="5098" spans="1:14" hidden="1">
      <c r="A5098" s="39" t="s">
        <v>95</v>
      </c>
      <c r="B5098" s="39" t="s">
        <v>96</v>
      </c>
      <c r="C5098" s="39" t="s">
        <v>76</v>
      </c>
      <c r="D5098" s="43">
        <v>43271</v>
      </c>
      <c r="E5098" s="39" t="s">
        <v>35</v>
      </c>
      <c r="F5098" s="39" t="s">
        <v>48</v>
      </c>
      <c r="G5098" s="39" t="s">
        <v>275</v>
      </c>
      <c r="H5098" s="39" t="s">
        <v>3564</v>
      </c>
      <c r="I5098" s="39" t="s">
        <v>244</v>
      </c>
      <c r="J5098" s="44">
        <v>28</v>
      </c>
      <c r="K5098" s="39" t="s">
        <v>100</v>
      </c>
      <c r="L5098" s="39" t="s">
        <v>60</v>
      </c>
      <c r="M5098" s="39" t="str">
        <f>+VLOOKUP(C5098/1,Map!A:B,2,FALSE)</f>
        <v>Other Revenue - Application/Initiation Fee</v>
      </c>
      <c r="N5098" s="39" t="str">
        <f>+VLOOKUP(L5098/1,Map!E:G,3,FALSE)</f>
        <v>KY-CENTRAL</v>
      </c>
    </row>
    <row r="5099" spans="1:14" hidden="1">
      <c r="A5099" s="39" t="s">
        <v>95</v>
      </c>
      <c r="B5099" s="39" t="s">
        <v>96</v>
      </c>
      <c r="C5099" s="39" t="s">
        <v>76</v>
      </c>
      <c r="D5099" s="43">
        <v>43271</v>
      </c>
      <c r="E5099" s="39" t="s">
        <v>35</v>
      </c>
      <c r="F5099" s="39" t="s">
        <v>48</v>
      </c>
      <c r="G5099" s="39" t="s">
        <v>275</v>
      </c>
      <c r="H5099" s="39" t="s">
        <v>3564</v>
      </c>
      <c r="I5099" s="39" t="s">
        <v>244</v>
      </c>
      <c r="J5099" s="44">
        <v>28</v>
      </c>
      <c r="K5099" s="39" t="s">
        <v>100</v>
      </c>
      <c r="L5099" s="39" t="s">
        <v>60</v>
      </c>
      <c r="M5099" s="39" t="str">
        <f>+VLOOKUP(C5099/1,Map!A:B,2,FALSE)</f>
        <v>Other Revenue - Application/Initiation Fee</v>
      </c>
      <c r="N5099" s="39" t="str">
        <f>+VLOOKUP(L5099/1,Map!E:G,3,FALSE)</f>
        <v>KY-CENTRAL</v>
      </c>
    </row>
    <row r="5100" spans="1:14" hidden="1">
      <c r="A5100" s="39" t="s">
        <v>95</v>
      </c>
      <c r="B5100" s="39" t="s">
        <v>96</v>
      </c>
      <c r="C5100" s="39" t="s">
        <v>76</v>
      </c>
      <c r="D5100" s="43">
        <v>43288</v>
      </c>
      <c r="E5100" s="39" t="s">
        <v>35</v>
      </c>
      <c r="F5100" s="39" t="s">
        <v>49</v>
      </c>
      <c r="G5100" s="39" t="s">
        <v>275</v>
      </c>
      <c r="H5100" s="39" t="s">
        <v>3565</v>
      </c>
      <c r="I5100" s="39" t="s">
        <v>99</v>
      </c>
      <c r="J5100" s="44">
        <v>-28</v>
      </c>
      <c r="K5100" s="39" t="s">
        <v>100</v>
      </c>
      <c r="L5100" s="39" t="s">
        <v>60</v>
      </c>
      <c r="M5100" s="39" t="str">
        <f>+VLOOKUP(C5100/1,Map!A:B,2,FALSE)</f>
        <v>Other Revenue - Application/Initiation Fee</v>
      </c>
      <c r="N5100" s="39" t="str">
        <f>+VLOOKUP(L5100/1,Map!E:G,3,FALSE)</f>
        <v>KY-CENTRAL</v>
      </c>
    </row>
    <row r="5101" spans="1:14" hidden="1">
      <c r="A5101" s="39" t="s">
        <v>95</v>
      </c>
      <c r="B5101" s="39" t="s">
        <v>96</v>
      </c>
      <c r="C5101" s="39" t="s">
        <v>76</v>
      </c>
      <c r="D5101" s="43">
        <v>43289</v>
      </c>
      <c r="E5101" s="39" t="s">
        <v>35</v>
      </c>
      <c r="F5101" s="39" t="s">
        <v>49</v>
      </c>
      <c r="G5101" s="39" t="s">
        <v>275</v>
      </c>
      <c r="H5101" s="39" t="s">
        <v>3566</v>
      </c>
      <c r="I5101" s="39" t="s">
        <v>99</v>
      </c>
      <c r="J5101" s="44">
        <v>-392</v>
      </c>
      <c r="K5101" s="39" t="s">
        <v>100</v>
      </c>
      <c r="L5101" s="39" t="s">
        <v>60</v>
      </c>
      <c r="M5101" s="39" t="str">
        <f>+VLOOKUP(C5101/1,Map!A:B,2,FALSE)</f>
        <v>Other Revenue - Application/Initiation Fee</v>
      </c>
      <c r="N5101" s="39" t="str">
        <f>+VLOOKUP(L5101/1,Map!E:G,3,FALSE)</f>
        <v>KY-CENTRAL</v>
      </c>
    </row>
    <row r="5102" spans="1:14" hidden="1">
      <c r="A5102" s="39" t="s">
        <v>95</v>
      </c>
      <c r="B5102" s="39" t="s">
        <v>96</v>
      </c>
      <c r="C5102" s="39" t="s">
        <v>76</v>
      </c>
      <c r="D5102" s="43">
        <v>43272</v>
      </c>
      <c r="E5102" s="39" t="s">
        <v>35</v>
      </c>
      <c r="F5102" s="39" t="s">
        <v>48</v>
      </c>
      <c r="G5102" s="39" t="s">
        <v>275</v>
      </c>
      <c r="H5102" s="39" t="s">
        <v>3567</v>
      </c>
      <c r="I5102" s="39" t="s">
        <v>99</v>
      </c>
      <c r="J5102" s="44">
        <v>-56</v>
      </c>
      <c r="K5102" s="39" t="s">
        <v>100</v>
      </c>
      <c r="L5102" s="39" t="s">
        <v>58</v>
      </c>
      <c r="M5102" s="39" t="str">
        <f>+VLOOKUP(C5102/1,Map!A:B,2,FALSE)</f>
        <v>Other Revenue - Application/Initiation Fee</v>
      </c>
      <c r="N5102" s="39" t="str">
        <f>+VLOOKUP(L5102/1,Map!E:G,3,FALSE)</f>
        <v>KY-CORPORATE</v>
      </c>
    </row>
    <row r="5103" spans="1:14" hidden="1">
      <c r="A5103" s="39" t="s">
        <v>95</v>
      </c>
      <c r="B5103" s="39" t="s">
        <v>96</v>
      </c>
      <c r="C5103" s="39" t="s">
        <v>76</v>
      </c>
      <c r="D5103" s="43">
        <v>43272</v>
      </c>
      <c r="E5103" s="39" t="s">
        <v>35</v>
      </c>
      <c r="F5103" s="39" t="s">
        <v>48</v>
      </c>
      <c r="G5103" s="39" t="s">
        <v>275</v>
      </c>
      <c r="H5103" s="39" t="s">
        <v>3567</v>
      </c>
      <c r="I5103" s="39" t="s">
        <v>99</v>
      </c>
      <c r="J5103" s="44">
        <v>-28</v>
      </c>
      <c r="K5103" s="39" t="s">
        <v>100</v>
      </c>
      <c r="L5103" s="39" t="s">
        <v>62</v>
      </c>
      <c r="M5103" s="39" t="str">
        <f>+VLOOKUP(C5103/1,Map!A:B,2,FALSE)</f>
        <v>Other Revenue - Application/Initiation Fee</v>
      </c>
      <c r="N5103" s="39" t="str">
        <f>+VLOOKUP(L5103/1,Map!E:G,3,FALSE)</f>
        <v>KY- E ROCKCASTE WTR</v>
      </c>
    </row>
    <row r="5104" spans="1:14" hidden="1">
      <c r="A5104" s="39" t="s">
        <v>95</v>
      </c>
      <c r="B5104" s="39" t="s">
        <v>96</v>
      </c>
      <c r="C5104" s="39" t="s">
        <v>76</v>
      </c>
      <c r="D5104" s="43">
        <v>43272</v>
      </c>
      <c r="E5104" s="39" t="s">
        <v>35</v>
      </c>
      <c r="F5104" s="39" t="s">
        <v>48</v>
      </c>
      <c r="G5104" s="39" t="s">
        <v>275</v>
      </c>
      <c r="H5104" s="39" t="s">
        <v>3567</v>
      </c>
      <c r="I5104" s="39" t="s">
        <v>99</v>
      </c>
      <c r="J5104" s="44">
        <v>-1542.22</v>
      </c>
      <c r="K5104" s="39" t="s">
        <v>100</v>
      </c>
      <c r="L5104" s="39" t="s">
        <v>60</v>
      </c>
      <c r="M5104" s="39" t="str">
        <f>+VLOOKUP(C5104/1,Map!A:B,2,FALSE)</f>
        <v>Other Revenue - Application/Initiation Fee</v>
      </c>
      <c r="N5104" s="39" t="str">
        <f>+VLOOKUP(L5104/1,Map!E:G,3,FALSE)</f>
        <v>KY-CENTRAL</v>
      </c>
    </row>
    <row r="5105" spans="1:14" hidden="1">
      <c r="A5105" s="39" t="s">
        <v>95</v>
      </c>
      <c r="B5105" s="39" t="s">
        <v>96</v>
      </c>
      <c r="C5105" s="39" t="s">
        <v>76</v>
      </c>
      <c r="D5105" s="43">
        <v>43272</v>
      </c>
      <c r="E5105" s="39" t="s">
        <v>35</v>
      </c>
      <c r="F5105" s="39" t="s">
        <v>48</v>
      </c>
      <c r="G5105" s="39" t="s">
        <v>275</v>
      </c>
      <c r="H5105" s="39" t="s">
        <v>3567</v>
      </c>
      <c r="I5105" s="39" t="s">
        <v>99</v>
      </c>
      <c r="J5105" s="44">
        <v>-84</v>
      </c>
      <c r="K5105" s="39" t="s">
        <v>100</v>
      </c>
      <c r="L5105" s="39" t="s">
        <v>60</v>
      </c>
      <c r="M5105" s="39" t="str">
        <f>+VLOOKUP(C5105/1,Map!A:B,2,FALSE)</f>
        <v>Other Revenue - Application/Initiation Fee</v>
      </c>
      <c r="N5105" s="39" t="str">
        <f>+VLOOKUP(L5105/1,Map!E:G,3,FALSE)</f>
        <v>KY-CENTRAL</v>
      </c>
    </row>
    <row r="5106" spans="1:14" hidden="1">
      <c r="A5106" s="39" t="s">
        <v>95</v>
      </c>
      <c r="B5106" s="39" t="s">
        <v>96</v>
      </c>
      <c r="C5106" s="39" t="s">
        <v>76</v>
      </c>
      <c r="D5106" s="43">
        <v>43272</v>
      </c>
      <c r="E5106" s="39" t="s">
        <v>35</v>
      </c>
      <c r="F5106" s="39" t="s">
        <v>48</v>
      </c>
      <c r="G5106" s="39" t="s">
        <v>275</v>
      </c>
      <c r="H5106" s="39" t="s">
        <v>3567</v>
      </c>
      <c r="I5106" s="39" t="s">
        <v>99</v>
      </c>
      <c r="J5106" s="44">
        <v>-56</v>
      </c>
      <c r="K5106" s="39" t="s">
        <v>100</v>
      </c>
      <c r="L5106" s="39" t="s">
        <v>64</v>
      </c>
      <c r="M5106" s="39" t="str">
        <f>+VLOOKUP(C5106/1,Map!A:B,2,FALSE)</f>
        <v>Other Revenue - Application/Initiation Fee</v>
      </c>
      <c r="N5106" s="39" t="str">
        <f>+VLOOKUP(L5106/1,Map!E:G,3,FALSE)</f>
        <v>KY-NORTH</v>
      </c>
    </row>
    <row r="5107" spans="1:14" hidden="1">
      <c r="A5107" s="39" t="s">
        <v>95</v>
      </c>
      <c r="B5107" s="39" t="s">
        <v>96</v>
      </c>
      <c r="C5107" s="39" t="s">
        <v>76</v>
      </c>
      <c r="D5107" s="43">
        <v>43272</v>
      </c>
      <c r="E5107" s="39" t="s">
        <v>35</v>
      </c>
      <c r="F5107" s="39" t="s">
        <v>48</v>
      </c>
      <c r="G5107" s="39" t="s">
        <v>275</v>
      </c>
      <c r="H5107" s="39" t="s">
        <v>1817</v>
      </c>
      <c r="I5107" s="39" t="s">
        <v>244</v>
      </c>
      <c r="J5107" s="44">
        <v>2.2200000000000002</v>
      </c>
      <c r="K5107" s="39" t="s">
        <v>100</v>
      </c>
      <c r="L5107" s="39" t="s">
        <v>60</v>
      </c>
      <c r="M5107" s="39" t="str">
        <f>+VLOOKUP(C5107/1,Map!A:B,2,FALSE)</f>
        <v>Other Revenue - Application/Initiation Fee</v>
      </c>
      <c r="N5107" s="39" t="str">
        <f>+VLOOKUP(L5107/1,Map!E:G,3,FALSE)</f>
        <v>KY-CENTRAL</v>
      </c>
    </row>
    <row r="5108" spans="1:14" hidden="1">
      <c r="A5108" s="39" t="s">
        <v>95</v>
      </c>
      <c r="B5108" s="39" t="s">
        <v>96</v>
      </c>
      <c r="C5108" s="39" t="s">
        <v>76</v>
      </c>
      <c r="D5108" s="43">
        <v>43273</v>
      </c>
      <c r="E5108" s="39" t="s">
        <v>35</v>
      </c>
      <c r="F5108" s="39" t="s">
        <v>48</v>
      </c>
      <c r="G5108" s="39" t="s">
        <v>275</v>
      </c>
      <c r="H5108" s="39" t="s">
        <v>3568</v>
      </c>
      <c r="I5108" s="39" t="s">
        <v>99</v>
      </c>
      <c r="J5108" s="44">
        <v>-28</v>
      </c>
      <c r="K5108" s="39" t="s">
        <v>100</v>
      </c>
      <c r="L5108" s="39" t="s">
        <v>60</v>
      </c>
      <c r="M5108" s="39" t="str">
        <f>+VLOOKUP(C5108/1,Map!A:B,2,FALSE)</f>
        <v>Other Revenue - Application/Initiation Fee</v>
      </c>
      <c r="N5108" s="39" t="str">
        <f>+VLOOKUP(L5108/1,Map!E:G,3,FALSE)</f>
        <v>KY-CENTRAL</v>
      </c>
    </row>
    <row r="5109" spans="1:14" hidden="1">
      <c r="A5109" s="39" t="s">
        <v>95</v>
      </c>
      <c r="B5109" s="39" t="s">
        <v>96</v>
      </c>
      <c r="C5109" s="39" t="s">
        <v>76</v>
      </c>
      <c r="D5109" s="43">
        <v>43273</v>
      </c>
      <c r="E5109" s="39" t="s">
        <v>35</v>
      </c>
      <c r="F5109" s="39" t="s">
        <v>48</v>
      </c>
      <c r="G5109" s="39" t="s">
        <v>275</v>
      </c>
      <c r="H5109" s="39" t="s">
        <v>3569</v>
      </c>
      <c r="I5109" s="39" t="s">
        <v>99</v>
      </c>
      <c r="J5109" s="44">
        <v>-28</v>
      </c>
      <c r="K5109" s="39" t="s">
        <v>100</v>
      </c>
      <c r="L5109" s="39" t="s">
        <v>64</v>
      </c>
      <c r="M5109" s="39" t="str">
        <f>+VLOOKUP(C5109/1,Map!A:B,2,FALSE)</f>
        <v>Other Revenue - Application/Initiation Fee</v>
      </c>
      <c r="N5109" s="39" t="str">
        <f>+VLOOKUP(L5109/1,Map!E:G,3,FALSE)</f>
        <v>KY-NORTH</v>
      </c>
    </row>
    <row r="5110" spans="1:14" hidden="1">
      <c r="A5110" s="39" t="s">
        <v>95</v>
      </c>
      <c r="B5110" s="39" t="s">
        <v>96</v>
      </c>
      <c r="C5110" s="39" t="s">
        <v>76</v>
      </c>
      <c r="D5110" s="43">
        <v>43273</v>
      </c>
      <c r="E5110" s="39" t="s">
        <v>35</v>
      </c>
      <c r="F5110" s="39" t="s">
        <v>48</v>
      </c>
      <c r="G5110" s="39" t="s">
        <v>275</v>
      </c>
      <c r="H5110" s="39" t="s">
        <v>3569</v>
      </c>
      <c r="I5110" s="39" t="s">
        <v>99</v>
      </c>
      <c r="J5110" s="44">
        <v>-56</v>
      </c>
      <c r="K5110" s="39" t="s">
        <v>100</v>
      </c>
      <c r="L5110" s="39" t="s">
        <v>58</v>
      </c>
      <c r="M5110" s="39" t="str">
        <f>+VLOOKUP(C5110/1,Map!A:B,2,FALSE)</f>
        <v>Other Revenue - Application/Initiation Fee</v>
      </c>
      <c r="N5110" s="39" t="str">
        <f>+VLOOKUP(L5110/1,Map!E:G,3,FALSE)</f>
        <v>KY-CORPORATE</v>
      </c>
    </row>
    <row r="5111" spans="1:14" hidden="1">
      <c r="A5111" s="39" t="s">
        <v>95</v>
      </c>
      <c r="B5111" s="39" t="s">
        <v>96</v>
      </c>
      <c r="C5111" s="39" t="s">
        <v>76</v>
      </c>
      <c r="D5111" s="43">
        <v>43273</v>
      </c>
      <c r="E5111" s="39" t="s">
        <v>35</v>
      </c>
      <c r="F5111" s="39" t="s">
        <v>48</v>
      </c>
      <c r="G5111" s="39" t="s">
        <v>275</v>
      </c>
      <c r="H5111" s="39" t="s">
        <v>3569</v>
      </c>
      <c r="I5111" s="39" t="s">
        <v>99</v>
      </c>
      <c r="J5111" s="44">
        <v>-4396</v>
      </c>
      <c r="K5111" s="39" t="s">
        <v>100</v>
      </c>
      <c r="L5111" s="39" t="s">
        <v>60</v>
      </c>
      <c r="M5111" s="39" t="str">
        <f>+VLOOKUP(C5111/1,Map!A:B,2,FALSE)</f>
        <v>Other Revenue - Application/Initiation Fee</v>
      </c>
      <c r="N5111" s="39" t="str">
        <f>+VLOOKUP(L5111/1,Map!E:G,3,FALSE)</f>
        <v>KY-CENTRAL</v>
      </c>
    </row>
    <row r="5112" spans="1:14" hidden="1">
      <c r="A5112" s="39" t="s">
        <v>95</v>
      </c>
      <c r="B5112" s="39" t="s">
        <v>96</v>
      </c>
      <c r="C5112" s="39" t="s">
        <v>76</v>
      </c>
      <c r="D5112" s="43">
        <v>43273</v>
      </c>
      <c r="E5112" s="39" t="s">
        <v>35</v>
      </c>
      <c r="F5112" s="39" t="s">
        <v>48</v>
      </c>
      <c r="G5112" s="39" t="s">
        <v>275</v>
      </c>
      <c r="H5112" s="39" t="s">
        <v>3570</v>
      </c>
      <c r="I5112" s="39" t="s">
        <v>244</v>
      </c>
      <c r="J5112" s="44">
        <v>28</v>
      </c>
      <c r="K5112" s="39" t="s">
        <v>100</v>
      </c>
      <c r="L5112" s="39" t="s">
        <v>60</v>
      </c>
      <c r="M5112" s="39" t="str">
        <f>+VLOOKUP(C5112/1,Map!A:B,2,FALSE)</f>
        <v>Other Revenue - Application/Initiation Fee</v>
      </c>
      <c r="N5112" s="39" t="str">
        <f>+VLOOKUP(L5112/1,Map!E:G,3,FALSE)</f>
        <v>KY-CENTRAL</v>
      </c>
    </row>
    <row r="5113" spans="1:14" hidden="1">
      <c r="A5113" s="39" t="s">
        <v>95</v>
      </c>
      <c r="B5113" s="39" t="s">
        <v>96</v>
      </c>
      <c r="C5113" s="39" t="s">
        <v>76</v>
      </c>
      <c r="D5113" s="43">
        <v>43274</v>
      </c>
      <c r="E5113" s="39" t="s">
        <v>35</v>
      </c>
      <c r="F5113" s="39" t="s">
        <v>48</v>
      </c>
      <c r="G5113" s="39" t="s">
        <v>275</v>
      </c>
      <c r="H5113" s="39" t="s">
        <v>3571</v>
      </c>
      <c r="I5113" s="39" t="s">
        <v>99</v>
      </c>
      <c r="J5113" s="44">
        <v>-532</v>
      </c>
      <c r="K5113" s="39" t="s">
        <v>100</v>
      </c>
      <c r="L5113" s="39" t="s">
        <v>60</v>
      </c>
      <c r="M5113" s="39" t="str">
        <f>+VLOOKUP(C5113/1,Map!A:B,2,FALSE)</f>
        <v>Other Revenue - Application/Initiation Fee</v>
      </c>
      <c r="N5113" s="39" t="str">
        <f>+VLOOKUP(L5113/1,Map!E:G,3,FALSE)</f>
        <v>KY-CENTRAL</v>
      </c>
    </row>
    <row r="5114" spans="1:14" hidden="1">
      <c r="A5114" s="39" t="s">
        <v>95</v>
      </c>
      <c r="B5114" s="39" t="s">
        <v>96</v>
      </c>
      <c r="C5114" s="39" t="s">
        <v>76</v>
      </c>
      <c r="D5114" s="43">
        <v>43276</v>
      </c>
      <c r="E5114" s="39" t="s">
        <v>35</v>
      </c>
      <c r="F5114" s="39" t="s">
        <v>48</v>
      </c>
      <c r="G5114" s="39" t="s">
        <v>275</v>
      </c>
      <c r="H5114" s="39" t="s">
        <v>3572</v>
      </c>
      <c r="I5114" s="39" t="s">
        <v>99</v>
      </c>
      <c r="J5114" s="44">
        <v>-28</v>
      </c>
      <c r="K5114" s="39" t="s">
        <v>100</v>
      </c>
      <c r="L5114" s="39" t="s">
        <v>58</v>
      </c>
      <c r="M5114" s="39" t="str">
        <f>+VLOOKUP(C5114/1,Map!A:B,2,FALSE)</f>
        <v>Other Revenue - Application/Initiation Fee</v>
      </c>
      <c r="N5114" s="39" t="str">
        <f>+VLOOKUP(L5114/1,Map!E:G,3,FALSE)</f>
        <v>KY-CORPORATE</v>
      </c>
    </row>
    <row r="5115" spans="1:14" hidden="1">
      <c r="A5115" s="39" t="s">
        <v>95</v>
      </c>
      <c r="B5115" s="39" t="s">
        <v>96</v>
      </c>
      <c r="C5115" s="39" t="s">
        <v>76</v>
      </c>
      <c r="D5115" s="43">
        <v>43276</v>
      </c>
      <c r="E5115" s="39" t="s">
        <v>35</v>
      </c>
      <c r="F5115" s="39" t="s">
        <v>48</v>
      </c>
      <c r="G5115" s="39" t="s">
        <v>275</v>
      </c>
      <c r="H5115" s="39" t="s">
        <v>3572</v>
      </c>
      <c r="I5115" s="39" t="s">
        <v>99</v>
      </c>
      <c r="J5115" s="44">
        <v>-28</v>
      </c>
      <c r="K5115" s="39" t="s">
        <v>100</v>
      </c>
      <c r="L5115" s="39" t="s">
        <v>60</v>
      </c>
      <c r="M5115" s="39" t="str">
        <f>+VLOOKUP(C5115/1,Map!A:B,2,FALSE)</f>
        <v>Other Revenue - Application/Initiation Fee</v>
      </c>
      <c r="N5115" s="39" t="str">
        <f>+VLOOKUP(L5115/1,Map!E:G,3,FALSE)</f>
        <v>KY-CENTRAL</v>
      </c>
    </row>
    <row r="5116" spans="1:14" hidden="1">
      <c r="A5116" s="39" t="s">
        <v>95</v>
      </c>
      <c r="B5116" s="39" t="s">
        <v>96</v>
      </c>
      <c r="C5116" s="39" t="s">
        <v>76</v>
      </c>
      <c r="D5116" s="43">
        <v>43276</v>
      </c>
      <c r="E5116" s="39" t="s">
        <v>35</v>
      </c>
      <c r="F5116" s="39" t="s">
        <v>48</v>
      </c>
      <c r="G5116" s="39" t="s">
        <v>275</v>
      </c>
      <c r="H5116" s="39" t="s">
        <v>3572</v>
      </c>
      <c r="I5116" s="39" t="s">
        <v>99</v>
      </c>
      <c r="J5116" s="44">
        <v>-28</v>
      </c>
      <c r="K5116" s="39" t="s">
        <v>100</v>
      </c>
      <c r="L5116" s="39" t="s">
        <v>60</v>
      </c>
      <c r="M5116" s="39" t="str">
        <f>+VLOOKUP(C5116/1,Map!A:B,2,FALSE)</f>
        <v>Other Revenue - Application/Initiation Fee</v>
      </c>
      <c r="N5116" s="39" t="str">
        <f>+VLOOKUP(L5116/1,Map!E:G,3,FALSE)</f>
        <v>KY-CENTRAL</v>
      </c>
    </row>
    <row r="5117" spans="1:14" hidden="1">
      <c r="A5117" s="39" t="s">
        <v>95</v>
      </c>
      <c r="B5117" s="39" t="s">
        <v>96</v>
      </c>
      <c r="C5117" s="39" t="s">
        <v>76</v>
      </c>
      <c r="D5117" s="43">
        <v>43276</v>
      </c>
      <c r="E5117" s="39" t="s">
        <v>35</v>
      </c>
      <c r="F5117" s="39" t="s">
        <v>48</v>
      </c>
      <c r="G5117" s="39" t="s">
        <v>275</v>
      </c>
      <c r="H5117" s="39" t="s">
        <v>3572</v>
      </c>
      <c r="I5117" s="39" t="s">
        <v>99</v>
      </c>
      <c r="J5117" s="44">
        <v>-28</v>
      </c>
      <c r="K5117" s="39" t="s">
        <v>100</v>
      </c>
      <c r="L5117" s="39" t="s">
        <v>64</v>
      </c>
      <c r="M5117" s="39" t="str">
        <f>+VLOOKUP(C5117/1,Map!A:B,2,FALSE)</f>
        <v>Other Revenue - Application/Initiation Fee</v>
      </c>
      <c r="N5117" s="39" t="str">
        <f>+VLOOKUP(L5117/1,Map!E:G,3,FALSE)</f>
        <v>KY-NORTH</v>
      </c>
    </row>
    <row r="5118" spans="1:14" hidden="1">
      <c r="A5118" s="39" t="s">
        <v>95</v>
      </c>
      <c r="B5118" s="39" t="s">
        <v>96</v>
      </c>
      <c r="C5118" s="39" t="s">
        <v>76</v>
      </c>
      <c r="D5118" s="43">
        <v>43276</v>
      </c>
      <c r="E5118" s="39" t="s">
        <v>35</v>
      </c>
      <c r="F5118" s="39" t="s">
        <v>48</v>
      </c>
      <c r="G5118" s="39" t="s">
        <v>275</v>
      </c>
      <c r="H5118" s="39" t="s">
        <v>3572</v>
      </c>
      <c r="I5118" s="39" t="s">
        <v>99</v>
      </c>
      <c r="J5118" s="44">
        <v>-588</v>
      </c>
      <c r="K5118" s="39" t="s">
        <v>100</v>
      </c>
      <c r="L5118" s="39" t="s">
        <v>60</v>
      </c>
      <c r="M5118" s="39" t="str">
        <f>+VLOOKUP(C5118/1,Map!A:B,2,FALSE)</f>
        <v>Other Revenue - Application/Initiation Fee</v>
      </c>
      <c r="N5118" s="39" t="str">
        <f>+VLOOKUP(L5118/1,Map!E:G,3,FALSE)</f>
        <v>KY-CENTRAL</v>
      </c>
    </row>
    <row r="5119" spans="1:14" hidden="1">
      <c r="A5119" s="39" t="s">
        <v>95</v>
      </c>
      <c r="B5119" s="39" t="s">
        <v>96</v>
      </c>
      <c r="C5119" s="39" t="s">
        <v>76</v>
      </c>
      <c r="D5119" s="43">
        <v>43277</v>
      </c>
      <c r="E5119" s="39" t="s">
        <v>35</v>
      </c>
      <c r="F5119" s="39" t="s">
        <v>48</v>
      </c>
      <c r="G5119" s="39" t="s">
        <v>275</v>
      </c>
      <c r="H5119" s="39" t="s">
        <v>3573</v>
      </c>
      <c r="I5119" s="39" t="s">
        <v>99</v>
      </c>
      <c r="J5119" s="44">
        <v>-56</v>
      </c>
      <c r="K5119" s="39" t="s">
        <v>100</v>
      </c>
      <c r="L5119" s="39" t="s">
        <v>60</v>
      </c>
      <c r="M5119" s="39" t="str">
        <f>+VLOOKUP(C5119/1,Map!A:B,2,FALSE)</f>
        <v>Other Revenue - Application/Initiation Fee</v>
      </c>
      <c r="N5119" s="39" t="str">
        <f>+VLOOKUP(L5119/1,Map!E:G,3,FALSE)</f>
        <v>KY-CENTRAL</v>
      </c>
    </row>
    <row r="5120" spans="1:14" hidden="1">
      <c r="A5120" s="39" t="s">
        <v>95</v>
      </c>
      <c r="B5120" s="39" t="s">
        <v>96</v>
      </c>
      <c r="C5120" s="39" t="s">
        <v>76</v>
      </c>
      <c r="D5120" s="43">
        <v>43277</v>
      </c>
      <c r="E5120" s="39" t="s">
        <v>35</v>
      </c>
      <c r="F5120" s="39" t="s">
        <v>48</v>
      </c>
      <c r="G5120" s="39" t="s">
        <v>275</v>
      </c>
      <c r="H5120" s="39" t="s">
        <v>3573</v>
      </c>
      <c r="I5120" s="39" t="s">
        <v>99</v>
      </c>
      <c r="J5120" s="44">
        <v>-84</v>
      </c>
      <c r="K5120" s="39" t="s">
        <v>100</v>
      </c>
      <c r="L5120" s="39" t="s">
        <v>60</v>
      </c>
      <c r="M5120" s="39" t="str">
        <f>+VLOOKUP(C5120/1,Map!A:B,2,FALSE)</f>
        <v>Other Revenue - Application/Initiation Fee</v>
      </c>
      <c r="N5120" s="39" t="str">
        <f>+VLOOKUP(L5120/1,Map!E:G,3,FALSE)</f>
        <v>KY-CENTRAL</v>
      </c>
    </row>
    <row r="5121" spans="1:14" hidden="1">
      <c r="A5121" s="39" t="s">
        <v>95</v>
      </c>
      <c r="B5121" s="39" t="s">
        <v>96</v>
      </c>
      <c r="C5121" s="39" t="s">
        <v>76</v>
      </c>
      <c r="D5121" s="43">
        <v>43277</v>
      </c>
      <c r="E5121" s="39" t="s">
        <v>35</v>
      </c>
      <c r="F5121" s="39" t="s">
        <v>48</v>
      </c>
      <c r="G5121" s="39" t="s">
        <v>275</v>
      </c>
      <c r="H5121" s="39" t="s">
        <v>3573</v>
      </c>
      <c r="I5121" s="39" t="s">
        <v>99</v>
      </c>
      <c r="J5121" s="44">
        <v>-28</v>
      </c>
      <c r="K5121" s="39" t="s">
        <v>100</v>
      </c>
      <c r="L5121" s="39" t="s">
        <v>58</v>
      </c>
      <c r="M5121" s="39" t="str">
        <f>+VLOOKUP(C5121/1,Map!A:B,2,FALSE)</f>
        <v>Other Revenue - Application/Initiation Fee</v>
      </c>
      <c r="N5121" s="39" t="str">
        <f>+VLOOKUP(L5121/1,Map!E:G,3,FALSE)</f>
        <v>KY-CORPORATE</v>
      </c>
    </row>
    <row r="5122" spans="1:14" hidden="1">
      <c r="A5122" s="39" t="s">
        <v>95</v>
      </c>
      <c r="B5122" s="39" t="s">
        <v>96</v>
      </c>
      <c r="C5122" s="39" t="s">
        <v>76</v>
      </c>
      <c r="D5122" s="43">
        <v>43277</v>
      </c>
      <c r="E5122" s="39" t="s">
        <v>35</v>
      </c>
      <c r="F5122" s="39" t="s">
        <v>48</v>
      </c>
      <c r="G5122" s="39" t="s">
        <v>275</v>
      </c>
      <c r="H5122" s="39" t="s">
        <v>3573</v>
      </c>
      <c r="I5122" s="39" t="s">
        <v>99</v>
      </c>
      <c r="J5122" s="44">
        <v>-4200</v>
      </c>
      <c r="K5122" s="39" t="s">
        <v>100</v>
      </c>
      <c r="L5122" s="39" t="s">
        <v>60</v>
      </c>
      <c r="M5122" s="39" t="str">
        <f>+VLOOKUP(C5122/1,Map!A:B,2,FALSE)</f>
        <v>Other Revenue - Application/Initiation Fee</v>
      </c>
      <c r="N5122" s="39" t="str">
        <f>+VLOOKUP(L5122/1,Map!E:G,3,FALSE)</f>
        <v>KY-CENTRAL</v>
      </c>
    </row>
    <row r="5123" spans="1:14" hidden="1">
      <c r="A5123" s="39" t="s">
        <v>95</v>
      </c>
      <c r="B5123" s="39" t="s">
        <v>96</v>
      </c>
      <c r="C5123" s="39" t="s">
        <v>76</v>
      </c>
      <c r="D5123" s="43">
        <v>43277</v>
      </c>
      <c r="E5123" s="39" t="s">
        <v>35</v>
      </c>
      <c r="F5123" s="39" t="s">
        <v>48</v>
      </c>
      <c r="G5123" s="39" t="s">
        <v>275</v>
      </c>
      <c r="H5123" s="39" t="s">
        <v>3573</v>
      </c>
      <c r="I5123" s="39" t="s">
        <v>99</v>
      </c>
      <c r="J5123" s="44">
        <v>-56</v>
      </c>
      <c r="K5123" s="39" t="s">
        <v>100</v>
      </c>
      <c r="L5123" s="39" t="s">
        <v>64</v>
      </c>
      <c r="M5123" s="39" t="str">
        <f>+VLOOKUP(C5123/1,Map!A:B,2,FALSE)</f>
        <v>Other Revenue - Application/Initiation Fee</v>
      </c>
      <c r="N5123" s="39" t="str">
        <f>+VLOOKUP(L5123/1,Map!E:G,3,FALSE)</f>
        <v>KY-NORTH</v>
      </c>
    </row>
    <row r="5124" spans="1:14" hidden="1">
      <c r="A5124" s="39" t="s">
        <v>95</v>
      </c>
      <c r="B5124" s="39" t="s">
        <v>96</v>
      </c>
      <c r="C5124" s="39" t="s">
        <v>76</v>
      </c>
      <c r="D5124" s="43">
        <v>43278</v>
      </c>
      <c r="E5124" s="39" t="s">
        <v>35</v>
      </c>
      <c r="F5124" s="39" t="s">
        <v>48</v>
      </c>
      <c r="G5124" s="39" t="s">
        <v>275</v>
      </c>
      <c r="H5124" s="39" t="s">
        <v>3574</v>
      </c>
      <c r="I5124" s="39" t="s">
        <v>99</v>
      </c>
      <c r="J5124" s="44">
        <v>-364</v>
      </c>
      <c r="K5124" s="39" t="s">
        <v>100</v>
      </c>
      <c r="L5124" s="39" t="s">
        <v>60</v>
      </c>
      <c r="M5124" s="39" t="str">
        <f>+VLOOKUP(C5124/1,Map!A:B,2,FALSE)</f>
        <v>Other Revenue - Application/Initiation Fee</v>
      </c>
      <c r="N5124" s="39" t="str">
        <f>+VLOOKUP(L5124/1,Map!E:G,3,FALSE)</f>
        <v>KY-CENTRAL</v>
      </c>
    </row>
    <row r="5125" spans="1:14" hidden="1">
      <c r="A5125" s="39" t="s">
        <v>95</v>
      </c>
      <c r="B5125" s="39" t="s">
        <v>96</v>
      </c>
      <c r="C5125" s="39" t="s">
        <v>76</v>
      </c>
      <c r="D5125" s="43">
        <v>43278</v>
      </c>
      <c r="E5125" s="39" t="s">
        <v>35</v>
      </c>
      <c r="F5125" s="39" t="s">
        <v>48</v>
      </c>
      <c r="G5125" s="39" t="s">
        <v>275</v>
      </c>
      <c r="H5125" s="39" t="s">
        <v>3575</v>
      </c>
      <c r="I5125" s="39" t="s">
        <v>99</v>
      </c>
      <c r="J5125" s="44">
        <v>-28</v>
      </c>
      <c r="K5125" s="39" t="s">
        <v>100</v>
      </c>
      <c r="L5125" s="39" t="s">
        <v>60</v>
      </c>
      <c r="M5125" s="39" t="str">
        <f>+VLOOKUP(C5125/1,Map!A:B,2,FALSE)</f>
        <v>Other Revenue - Application/Initiation Fee</v>
      </c>
      <c r="N5125" s="39" t="str">
        <f>+VLOOKUP(L5125/1,Map!E:G,3,FALSE)</f>
        <v>KY-CENTRAL</v>
      </c>
    </row>
    <row r="5126" spans="1:14" hidden="1">
      <c r="A5126" s="39" t="s">
        <v>95</v>
      </c>
      <c r="B5126" s="39" t="s">
        <v>96</v>
      </c>
      <c r="C5126" s="39" t="s">
        <v>76</v>
      </c>
      <c r="D5126" s="43">
        <v>43278</v>
      </c>
      <c r="E5126" s="39" t="s">
        <v>35</v>
      </c>
      <c r="F5126" s="39" t="s">
        <v>48</v>
      </c>
      <c r="G5126" s="39" t="s">
        <v>275</v>
      </c>
      <c r="H5126" s="39" t="s">
        <v>3575</v>
      </c>
      <c r="I5126" s="39" t="s">
        <v>99</v>
      </c>
      <c r="J5126" s="44">
        <v>-56</v>
      </c>
      <c r="K5126" s="39" t="s">
        <v>100</v>
      </c>
      <c r="L5126" s="39" t="s">
        <v>58</v>
      </c>
      <c r="M5126" s="39" t="str">
        <f>+VLOOKUP(C5126/1,Map!A:B,2,FALSE)</f>
        <v>Other Revenue - Application/Initiation Fee</v>
      </c>
      <c r="N5126" s="39" t="str">
        <f>+VLOOKUP(L5126/1,Map!E:G,3,FALSE)</f>
        <v>KY-CORPORATE</v>
      </c>
    </row>
    <row r="5127" spans="1:14" hidden="1">
      <c r="A5127" s="39" t="s">
        <v>95</v>
      </c>
      <c r="B5127" s="39" t="s">
        <v>96</v>
      </c>
      <c r="C5127" s="39" t="s">
        <v>76</v>
      </c>
      <c r="D5127" s="43">
        <v>43278</v>
      </c>
      <c r="E5127" s="39" t="s">
        <v>35</v>
      </c>
      <c r="F5127" s="39" t="s">
        <v>48</v>
      </c>
      <c r="G5127" s="39" t="s">
        <v>275</v>
      </c>
      <c r="H5127" s="39" t="s">
        <v>3575</v>
      </c>
      <c r="I5127" s="39" t="s">
        <v>99</v>
      </c>
      <c r="J5127" s="44">
        <v>-2632</v>
      </c>
      <c r="K5127" s="39" t="s">
        <v>100</v>
      </c>
      <c r="L5127" s="39" t="s">
        <v>60</v>
      </c>
      <c r="M5127" s="39" t="str">
        <f>+VLOOKUP(C5127/1,Map!A:B,2,FALSE)</f>
        <v>Other Revenue - Application/Initiation Fee</v>
      </c>
      <c r="N5127" s="39" t="str">
        <f>+VLOOKUP(L5127/1,Map!E:G,3,FALSE)</f>
        <v>KY-CENTRAL</v>
      </c>
    </row>
    <row r="5128" spans="1:14" hidden="1">
      <c r="A5128" s="39" t="s">
        <v>95</v>
      </c>
      <c r="B5128" s="39" t="s">
        <v>96</v>
      </c>
      <c r="C5128" s="39" t="s">
        <v>76</v>
      </c>
      <c r="D5128" s="43">
        <v>43278</v>
      </c>
      <c r="E5128" s="39" t="s">
        <v>35</v>
      </c>
      <c r="F5128" s="39" t="s">
        <v>48</v>
      </c>
      <c r="G5128" s="39" t="s">
        <v>275</v>
      </c>
      <c r="H5128" s="39" t="s">
        <v>3575</v>
      </c>
      <c r="I5128" s="39" t="s">
        <v>99</v>
      </c>
      <c r="J5128" s="44">
        <v>-56</v>
      </c>
      <c r="K5128" s="39" t="s">
        <v>100</v>
      </c>
      <c r="L5128" s="39" t="s">
        <v>60</v>
      </c>
      <c r="M5128" s="39" t="str">
        <f>+VLOOKUP(C5128/1,Map!A:B,2,FALSE)</f>
        <v>Other Revenue - Application/Initiation Fee</v>
      </c>
      <c r="N5128" s="39" t="str">
        <f>+VLOOKUP(L5128/1,Map!E:G,3,FALSE)</f>
        <v>KY-CENTRAL</v>
      </c>
    </row>
    <row r="5129" spans="1:14" hidden="1">
      <c r="A5129" s="39" t="s">
        <v>95</v>
      </c>
      <c r="B5129" s="39" t="s">
        <v>96</v>
      </c>
      <c r="C5129" s="39" t="s">
        <v>76</v>
      </c>
      <c r="D5129" s="43">
        <v>43279</v>
      </c>
      <c r="E5129" s="39" t="s">
        <v>35</v>
      </c>
      <c r="F5129" s="39" t="s">
        <v>48</v>
      </c>
      <c r="G5129" s="39" t="s">
        <v>275</v>
      </c>
      <c r="H5129" s="39" t="s">
        <v>3576</v>
      </c>
      <c r="I5129" s="39" t="s">
        <v>99</v>
      </c>
      <c r="J5129" s="44">
        <v>-28</v>
      </c>
      <c r="K5129" s="39" t="s">
        <v>100</v>
      </c>
      <c r="L5129" s="39" t="s">
        <v>60</v>
      </c>
      <c r="M5129" s="39" t="str">
        <f>+VLOOKUP(C5129/1,Map!A:B,2,FALSE)</f>
        <v>Other Revenue - Application/Initiation Fee</v>
      </c>
      <c r="N5129" s="39" t="str">
        <f>+VLOOKUP(L5129/1,Map!E:G,3,FALSE)</f>
        <v>KY-CENTRAL</v>
      </c>
    </row>
    <row r="5130" spans="1:14" hidden="1">
      <c r="A5130" s="39" t="s">
        <v>95</v>
      </c>
      <c r="B5130" s="39" t="s">
        <v>96</v>
      </c>
      <c r="C5130" s="39" t="s">
        <v>76</v>
      </c>
      <c r="D5130" s="43">
        <v>43279</v>
      </c>
      <c r="E5130" s="39" t="s">
        <v>35</v>
      </c>
      <c r="F5130" s="39" t="s">
        <v>48</v>
      </c>
      <c r="G5130" s="39" t="s">
        <v>275</v>
      </c>
      <c r="H5130" s="39" t="s">
        <v>3577</v>
      </c>
      <c r="I5130" s="39" t="s">
        <v>99</v>
      </c>
      <c r="J5130" s="44">
        <v>-56</v>
      </c>
      <c r="K5130" s="39" t="s">
        <v>100</v>
      </c>
      <c r="L5130" s="39" t="s">
        <v>62</v>
      </c>
      <c r="M5130" s="39" t="str">
        <f>+VLOOKUP(C5130/1,Map!A:B,2,FALSE)</f>
        <v>Other Revenue - Application/Initiation Fee</v>
      </c>
      <c r="N5130" s="39" t="str">
        <f>+VLOOKUP(L5130/1,Map!E:G,3,FALSE)</f>
        <v>KY- E ROCKCASTE WTR</v>
      </c>
    </row>
    <row r="5131" spans="1:14" hidden="1">
      <c r="A5131" s="39" t="s">
        <v>95</v>
      </c>
      <c r="B5131" s="39" t="s">
        <v>96</v>
      </c>
      <c r="C5131" s="39" t="s">
        <v>76</v>
      </c>
      <c r="D5131" s="43">
        <v>43279</v>
      </c>
      <c r="E5131" s="39" t="s">
        <v>35</v>
      </c>
      <c r="F5131" s="39" t="s">
        <v>48</v>
      </c>
      <c r="G5131" s="39" t="s">
        <v>275</v>
      </c>
      <c r="H5131" s="39" t="s">
        <v>3577</v>
      </c>
      <c r="I5131" s="39" t="s">
        <v>99</v>
      </c>
      <c r="J5131" s="44">
        <v>-2408</v>
      </c>
      <c r="K5131" s="39" t="s">
        <v>100</v>
      </c>
      <c r="L5131" s="39" t="s">
        <v>60</v>
      </c>
      <c r="M5131" s="39" t="str">
        <f>+VLOOKUP(C5131/1,Map!A:B,2,FALSE)</f>
        <v>Other Revenue - Application/Initiation Fee</v>
      </c>
      <c r="N5131" s="39" t="str">
        <f>+VLOOKUP(L5131/1,Map!E:G,3,FALSE)</f>
        <v>KY-CENTRAL</v>
      </c>
    </row>
    <row r="5132" spans="1:14" hidden="1">
      <c r="A5132" s="39" t="s">
        <v>95</v>
      </c>
      <c r="B5132" s="39" t="s">
        <v>96</v>
      </c>
      <c r="C5132" s="39" t="s">
        <v>76</v>
      </c>
      <c r="D5132" s="43">
        <v>43279</v>
      </c>
      <c r="E5132" s="39" t="s">
        <v>35</v>
      </c>
      <c r="F5132" s="39" t="s">
        <v>48</v>
      </c>
      <c r="G5132" s="39" t="s">
        <v>275</v>
      </c>
      <c r="H5132" s="39" t="s">
        <v>3577</v>
      </c>
      <c r="I5132" s="39" t="s">
        <v>99</v>
      </c>
      <c r="J5132" s="44">
        <v>-28</v>
      </c>
      <c r="K5132" s="39" t="s">
        <v>100</v>
      </c>
      <c r="L5132" s="39" t="s">
        <v>58</v>
      </c>
      <c r="M5132" s="39" t="str">
        <f>+VLOOKUP(C5132/1,Map!A:B,2,FALSE)</f>
        <v>Other Revenue - Application/Initiation Fee</v>
      </c>
      <c r="N5132" s="39" t="str">
        <f>+VLOOKUP(L5132/1,Map!E:G,3,FALSE)</f>
        <v>KY-CORPORATE</v>
      </c>
    </row>
    <row r="5133" spans="1:14" hidden="1">
      <c r="A5133" s="39" t="s">
        <v>95</v>
      </c>
      <c r="B5133" s="39" t="s">
        <v>96</v>
      </c>
      <c r="C5133" s="39" t="s">
        <v>76</v>
      </c>
      <c r="D5133" s="43">
        <v>43279</v>
      </c>
      <c r="E5133" s="39" t="s">
        <v>35</v>
      </c>
      <c r="F5133" s="39" t="s">
        <v>48</v>
      </c>
      <c r="G5133" s="39" t="s">
        <v>275</v>
      </c>
      <c r="H5133" s="39" t="s">
        <v>1863</v>
      </c>
      <c r="I5133" s="39" t="s">
        <v>244</v>
      </c>
      <c r="J5133" s="44">
        <v>28</v>
      </c>
      <c r="K5133" s="39" t="s">
        <v>100</v>
      </c>
      <c r="L5133" s="39" t="s">
        <v>60</v>
      </c>
      <c r="M5133" s="39" t="str">
        <f>+VLOOKUP(C5133/1,Map!A:B,2,FALSE)</f>
        <v>Other Revenue - Application/Initiation Fee</v>
      </c>
      <c r="N5133" s="39" t="str">
        <f>+VLOOKUP(L5133/1,Map!E:G,3,FALSE)</f>
        <v>KY-CENTRAL</v>
      </c>
    </row>
    <row r="5134" spans="1:14" hidden="1">
      <c r="A5134" s="39" t="s">
        <v>95</v>
      </c>
      <c r="B5134" s="39" t="s">
        <v>96</v>
      </c>
      <c r="C5134" s="39" t="s">
        <v>76</v>
      </c>
      <c r="D5134" s="43">
        <v>43281</v>
      </c>
      <c r="E5134" s="39" t="s">
        <v>35</v>
      </c>
      <c r="F5134" s="39" t="s">
        <v>48</v>
      </c>
      <c r="G5134" s="39" t="s">
        <v>275</v>
      </c>
      <c r="H5134" s="39" t="s">
        <v>3578</v>
      </c>
      <c r="I5134" s="39" t="s">
        <v>99</v>
      </c>
      <c r="J5134" s="44">
        <v>-420</v>
      </c>
      <c r="K5134" s="39" t="s">
        <v>100</v>
      </c>
      <c r="L5134" s="39" t="s">
        <v>60</v>
      </c>
      <c r="M5134" s="39" t="str">
        <f>+VLOOKUP(C5134/1,Map!A:B,2,FALSE)</f>
        <v>Other Revenue - Application/Initiation Fee</v>
      </c>
      <c r="N5134" s="39" t="str">
        <f>+VLOOKUP(L5134/1,Map!E:G,3,FALSE)</f>
        <v>KY-CENTRAL</v>
      </c>
    </row>
    <row r="5135" spans="1:14" hidden="1">
      <c r="A5135" s="39" t="s">
        <v>95</v>
      </c>
      <c r="B5135" s="39" t="s">
        <v>96</v>
      </c>
      <c r="C5135" s="39" t="s">
        <v>76</v>
      </c>
      <c r="D5135" s="43">
        <v>43280</v>
      </c>
      <c r="E5135" s="39" t="s">
        <v>35</v>
      </c>
      <c r="F5135" s="39" t="s">
        <v>48</v>
      </c>
      <c r="G5135" s="39" t="s">
        <v>275</v>
      </c>
      <c r="H5135" s="39" t="s">
        <v>3579</v>
      </c>
      <c r="I5135" s="39" t="s">
        <v>99</v>
      </c>
      <c r="J5135" s="44">
        <v>-28</v>
      </c>
      <c r="K5135" s="39" t="s">
        <v>100</v>
      </c>
      <c r="L5135" s="39" t="s">
        <v>60</v>
      </c>
      <c r="M5135" s="39" t="str">
        <f>+VLOOKUP(C5135/1,Map!A:B,2,FALSE)</f>
        <v>Other Revenue - Application/Initiation Fee</v>
      </c>
      <c r="N5135" s="39" t="str">
        <f>+VLOOKUP(L5135/1,Map!E:G,3,FALSE)</f>
        <v>KY-CENTRAL</v>
      </c>
    </row>
    <row r="5136" spans="1:14" hidden="1">
      <c r="A5136" s="39" t="s">
        <v>95</v>
      </c>
      <c r="B5136" s="39" t="s">
        <v>96</v>
      </c>
      <c r="C5136" s="39" t="s">
        <v>76</v>
      </c>
      <c r="D5136" s="43">
        <v>43280</v>
      </c>
      <c r="E5136" s="39" t="s">
        <v>35</v>
      </c>
      <c r="F5136" s="39" t="s">
        <v>48</v>
      </c>
      <c r="G5136" s="39" t="s">
        <v>275</v>
      </c>
      <c r="H5136" s="39" t="s">
        <v>3579</v>
      </c>
      <c r="I5136" s="39" t="s">
        <v>99</v>
      </c>
      <c r="J5136" s="44">
        <v>-28</v>
      </c>
      <c r="K5136" s="39" t="s">
        <v>100</v>
      </c>
      <c r="L5136" s="39" t="s">
        <v>60</v>
      </c>
      <c r="M5136" s="39" t="str">
        <f>+VLOOKUP(C5136/1,Map!A:B,2,FALSE)</f>
        <v>Other Revenue - Application/Initiation Fee</v>
      </c>
      <c r="N5136" s="39" t="str">
        <f>+VLOOKUP(L5136/1,Map!E:G,3,FALSE)</f>
        <v>KY-CENTRAL</v>
      </c>
    </row>
    <row r="5137" spans="1:14" hidden="1">
      <c r="A5137" s="39" t="s">
        <v>95</v>
      </c>
      <c r="B5137" s="39" t="s">
        <v>96</v>
      </c>
      <c r="C5137" s="39" t="s">
        <v>76</v>
      </c>
      <c r="D5137" s="43">
        <v>43280</v>
      </c>
      <c r="E5137" s="39" t="s">
        <v>35</v>
      </c>
      <c r="F5137" s="39" t="s">
        <v>48</v>
      </c>
      <c r="G5137" s="39" t="s">
        <v>275</v>
      </c>
      <c r="H5137" s="39" t="s">
        <v>3579</v>
      </c>
      <c r="I5137" s="39" t="s">
        <v>99</v>
      </c>
      <c r="J5137" s="44">
        <v>-28</v>
      </c>
      <c r="K5137" s="39" t="s">
        <v>100</v>
      </c>
      <c r="L5137" s="39" t="s">
        <v>60</v>
      </c>
      <c r="M5137" s="39" t="str">
        <f>+VLOOKUP(C5137/1,Map!A:B,2,FALSE)</f>
        <v>Other Revenue - Application/Initiation Fee</v>
      </c>
      <c r="N5137" s="39" t="str">
        <f>+VLOOKUP(L5137/1,Map!E:G,3,FALSE)</f>
        <v>KY-CENTRAL</v>
      </c>
    </row>
    <row r="5138" spans="1:14" hidden="1">
      <c r="A5138" s="39" t="s">
        <v>95</v>
      </c>
      <c r="B5138" s="39" t="s">
        <v>96</v>
      </c>
      <c r="C5138" s="39" t="s">
        <v>76</v>
      </c>
      <c r="D5138" s="43">
        <v>43280</v>
      </c>
      <c r="E5138" s="39" t="s">
        <v>35</v>
      </c>
      <c r="F5138" s="39" t="s">
        <v>48</v>
      </c>
      <c r="G5138" s="39" t="s">
        <v>275</v>
      </c>
      <c r="H5138" s="39" t="s">
        <v>3579</v>
      </c>
      <c r="I5138" s="39" t="s">
        <v>99</v>
      </c>
      <c r="J5138" s="44">
        <v>-4844</v>
      </c>
      <c r="K5138" s="39" t="s">
        <v>100</v>
      </c>
      <c r="L5138" s="39" t="s">
        <v>60</v>
      </c>
      <c r="M5138" s="39" t="str">
        <f>+VLOOKUP(C5138/1,Map!A:B,2,FALSE)</f>
        <v>Other Revenue - Application/Initiation Fee</v>
      </c>
      <c r="N5138" s="39" t="str">
        <f>+VLOOKUP(L5138/1,Map!E:G,3,FALSE)</f>
        <v>KY-CENTRAL</v>
      </c>
    </row>
    <row r="5139" spans="1:14" hidden="1">
      <c r="A5139" s="39" t="s">
        <v>95</v>
      </c>
      <c r="B5139" s="39" t="s">
        <v>96</v>
      </c>
      <c r="C5139" s="39" t="s">
        <v>76</v>
      </c>
      <c r="D5139" s="43">
        <v>43280</v>
      </c>
      <c r="E5139" s="39" t="s">
        <v>35</v>
      </c>
      <c r="F5139" s="39" t="s">
        <v>48</v>
      </c>
      <c r="G5139" s="39" t="s">
        <v>275</v>
      </c>
      <c r="H5139" s="39" t="s">
        <v>3579</v>
      </c>
      <c r="I5139" s="39" t="s">
        <v>99</v>
      </c>
      <c r="J5139" s="44">
        <v>-56</v>
      </c>
      <c r="K5139" s="39" t="s">
        <v>100</v>
      </c>
      <c r="L5139" s="39" t="s">
        <v>58</v>
      </c>
      <c r="M5139" s="39" t="str">
        <f>+VLOOKUP(C5139/1,Map!A:B,2,FALSE)</f>
        <v>Other Revenue - Application/Initiation Fee</v>
      </c>
      <c r="N5139" s="39" t="str">
        <f>+VLOOKUP(L5139/1,Map!E:G,3,FALSE)</f>
        <v>KY-CORPORATE</v>
      </c>
    </row>
    <row r="5140" spans="1:14" hidden="1">
      <c r="A5140" s="39" t="s">
        <v>95</v>
      </c>
      <c r="B5140" s="39" t="s">
        <v>96</v>
      </c>
      <c r="C5140" s="39" t="s">
        <v>76</v>
      </c>
      <c r="D5140" s="43">
        <v>43280</v>
      </c>
      <c r="E5140" s="39" t="s">
        <v>35</v>
      </c>
      <c r="F5140" s="39" t="s">
        <v>48</v>
      </c>
      <c r="G5140" s="39" t="s">
        <v>275</v>
      </c>
      <c r="H5140" s="39" t="s">
        <v>3579</v>
      </c>
      <c r="I5140" s="39" t="s">
        <v>99</v>
      </c>
      <c r="J5140" s="44">
        <v>-84</v>
      </c>
      <c r="K5140" s="39" t="s">
        <v>100</v>
      </c>
      <c r="L5140" s="39" t="s">
        <v>64</v>
      </c>
      <c r="M5140" s="39" t="str">
        <f>+VLOOKUP(C5140/1,Map!A:B,2,FALSE)</f>
        <v>Other Revenue - Application/Initiation Fee</v>
      </c>
      <c r="N5140" s="39" t="str">
        <f>+VLOOKUP(L5140/1,Map!E:G,3,FALSE)</f>
        <v>KY-NORTH</v>
      </c>
    </row>
    <row r="5141" spans="1:14" hidden="1">
      <c r="A5141" s="39" t="s">
        <v>95</v>
      </c>
      <c r="B5141" s="39" t="s">
        <v>96</v>
      </c>
      <c r="C5141" s="39" t="s">
        <v>76</v>
      </c>
      <c r="D5141" s="43">
        <v>43269</v>
      </c>
      <c r="E5141" s="39" t="s">
        <v>35</v>
      </c>
      <c r="F5141" s="39" t="s">
        <v>48</v>
      </c>
      <c r="G5141" s="39" t="s">
        <v>275</v>
      </c>
      <c r="H5141" s="39" t="s">
        <v>3580</v>
      </c>
      <c r="I5141" s="39" t="s">
        <v>244</v>
      </c>
      <c r="J5141" s="44">
        <v>28</v>
      </c>
      <c r="K5141" s="39" t="s">
        <v>100</v>
      </c>
      <c r="L5141" s="39" t="s">
        <v>60</v>
      </c>
      <c r="M5141" s="39" t="str">
        <f>+VLOOKUP(C5141/1,Map!A:B,2,FALSE)</f>
        <v>Other Revenue - Application/Initiation Fee</v>
      </c>
      <c r="N5141" s="39" t="str">
        <f>+VLOOKUP(L5141/1,Map!E:G,3,FALSE)</f>
        <v>KY-CENTRAL</v>
      </c>
    </row>
    <row r="5142" spans="1:14" hidden="1">
      <c r="A5142" s="39" t="s">
        <v>95</v>
      </c>
      <c r="B5142" s="39" t="s">
        <v>96</v>
      </c>
      <c r="C5142" s="39" t="s">
        <v>76</v>
      </c>
      <c r="D5142" s="43">
        <v>43280</v>
      </c>
      <c r="E5142" s="39" t="s">
        <v>35</v>
      </c>
      <c r="F5142" s="39" t="s">
        <v>48</v>
      </c>
      <c r="G5142" s="39" t="s">
        <v>275</v>
      </c>
      <c r="H5142" s="39" t="s">
        <v>1868</v>
      </c>
      <c r="I5142" s="39" t="s">
        <v>244</v>
      </c>
      <c r="J5142" s="44">
        <v>28</v>
      </c>
      <c r="K5142" s="39" t="s">
        <v>100</v>
      </c>
      <c r="L5142" s="39" t="s">
        <v>60</v>
      </c>
      <c r="M5142" s="39" t="str">
        <f>+VLOOKUP(C5142/1,Map!A:B,2,FALSE)</f>
        <v>Other Revenue - Application/Initiation Fee</v>
      </c>
      <c r="N5142" s="39" t="str">
        <f>+VLOOKUP(L5142/1,Map!E:G,3,FALSE)</f>
        <v>KY-CENTRAL</v>
      </c>
    </row>
    <row r="5143" spans="1:14" hidden="1">
      <c r="A5143" s="39" t="s">
        <v>95</v>
      </c>
      <c r="B5143" s="39" t="s">
        <v>96</v>
      </c>
      <c r="C5143" s="39" t="s">
        <v>76</v>
      </c>
      <c r="D5143" s="43">
        <v>43281</v>
      </c>
      <c r="E5143" s="39" t="s">
        <v>35</v>
      </c>
      <c r="F5143" s="39" t="s">
        <v>48</v>
      </c>
      <c r="G5143" s="39" t="s">
        <v>275</v>
      </c>
      <c r="H5143" s="39" t="s">
        <v>3581</v>
      </c>
      <c r="I5143" s="39" t="s">
        <v>99</v>
      </c>
      <c r="J5143" s="44">
        <v>-112</v>
      </c>
      <c r="K5143" s="39" t="s">
        <v>100</v>
      </c>
      <c r="L5143" s="39" t="s">
        <v>60</v>
      </c>
      <c r="M5143" s="39" t="str">
        <f>+VLOOKUP(C5143/1,Map!A:B,2,FALSE)</f>
        <v>Other Revenue - Application/Initiation Fee</v>
      </c>
      <c r="N5143" s="39" t="str">
        <f>+VLOOKUP(L5143/1,Map!E:G,3,FALSE)</f>
        <v>KY-CENTRAL</v>
      </c>
    </row>
    <row r="5144" spans="1:14" hidden="1">
      <c r="A5144" s="39" t="s">
        <v>95</v>
      </c>
      <c r="B5144" s="39" t="s">
        <v>96</v>
      </c>
      <c r="C5144" s="39" t="s">
        <v>76</v>
      </c>
      <c r="D5144" s="43">
        <v>43284</v>
      </c>
      <c r="E5144" s="39" t="s">
        <v>35</v>
      </c>
      <c r="F5144" s="39" t="s">
        <v>49</v>
      </c>
      <c r="G5144" s="39" t="s">
        <v>275</v>
      </c>
      <c r="H5144" s="39" t="s">
        <v>3582</v>
      </c>
      <c r="I5144" s="39" t="s">
        <v>99</v>
      </c>
      <c r="J5144" s="44">
        <v>-56</v>
      </c>
      <c r="K5144" s="39" t="s">
        <v>100</v>
      </c>
      <c r="L5144" s="39" t="s">
        <v>60</v>
      </c>
      <c r="M5144" s="39" t="str">
        <f>+VLOOKUP(C5144/1,Map!A:B,2,FALSE)</f>
        <v>Other Revenue - Application/Initiation Fee</v>
      </c>
      <c r="N5144" s="39" t="str">
        <f>+VLOOKUP(L5144/1,Map!E:G,3,FALSE)</f>
        <v>KY-CENTRAL</v>
      </c>
    </row>
    <row r="5145" spans="1:14" hidden="1">
      <c r="A5145" s="39" t="s">
        <v>95</v>
      </c>
      <c r="B5145" s="39" t="s">
        <v>96</v>
      </c>
      <c r="C5145" s="39" t="s">
        <v>76</v>
      </c>
      <c r="D5145" s="43">
        <v>43284</v>
      </c>
      <c r="E5145" s="39" t="s">
        <v>35</v>
      </c>
      <c r="F5145" s="39" t="s">
        <v>49</v>
      </c>
      <c r="G5145" s="39" t="s">
        <v>275</v>
      </c>
      <c r="H5145" s="39" t="s">
        <v>3582</v>
      </c>
      <c r="I5145" s="39" t="s">
        <v>99</v>
      </c>
      <c r="J5145" s="44">
        <v>-4340</v>
      </c>
      <c r="K5145" s="39" t="s">
        <v>100</v>
      </c>
      <c r="L5145" s="39" t="s">
        <v>60</v>
      </c>
      <c r="M5145" s="39" t="str">
        <f>+VLOOKUP(C5145/1,Map!A:B,2,FALSE)</f>
        <v>Other Revenue - Application/Initiation Fee</v>
      </c>
      <c r="N5145" s="39" t="str">
        <f>+VLOOKUP(L5145/1,Map!E:G,3,FALSE)</f>
        <v>KY-CENTRAL</v>
      </c>
    </row>
    <row r="5146" spans="1:14" hidden="1">
      <c r="A5146" s="39" t="s">
        <v>95</v>
      </c>
      <c r="B5146" s="39" t="s">
        <v>96</v>
      </c>
      <c r="C5146" s="39" t="s">
        <v>76</v>
      </c>
      <c r="D5146" s="43">
        <v>43284</v>
      </c>
      <c r="E5146" s="39" t="s">
        <v>35</v>
      </c>
      <c r="F5146" s="39" t="s">
        <v>49</v>
      </c>
      <c r="G5146" s="39" t="s">
        <v>275</v>
      </c>
      <c r="H5146" s="39" t="s">
        <v>3582</v>
      </c>
      <c r="I5146" s="39" t="s">
        <v>99</v>
      </c>
      <c r="J5146" s="44">
        <v>-196</v>
      </c>
      <c r="K5146" s="39" t="s">
        <v>100</v>
      </c>
      <c r="L5146" s="39" t="s">
        <v>58</v>
      </c>
      <c r="M5146" s="39" t="str">
        <f>+VLOOKUP(C5146/1,Map!A:B,2,FALSE)</f>
        <v>Other Revenue - Application/Initiation Fee</v>
      </c>
      <c r="N5146" s="39" t="str">
        <f>+VLOOKUP(L5146/1,Map!E:G,3,FALSE)</f>
        <v>KY-CORPORATE</v>
      </c>
    </row>
    <row r="5147" spans="1:14" hidden="1">
      <c r="A5147" s="39" t="s">
        <v>95</v>
      </c>
      <c r="B5147" s="39" t="s">
        <v>96</v>
      </c>
      <c r="C5147" s="39" t="s">
        <v>76</v>
      </c>
      <c r="D5147" s="43">
        <v>43284</v>
      </c>
      <c r="E5147" s="39" t="s">
        <v>35</v>
      </c>
      <c r="F5147" s="39" t="s">
        <v>49</v>
      </c>
      <c r="G5147" s="39" t="s">
        <v>275</v>
      </c>
      <c r="H5147" s="39" t="s">
        <v>3582</v>
      </c>
      <c r="I5147" s="39" t="s">
        <v>99</v>
      </c>
      <c r="J5147" s="44">
        <v>-28</v>
      </c>
      <c r="K5147" s="39" t="s">
        <v>100</v>
      </c>
      <c r="L5147" s="39" t="s">
        <v>60</v>
      </c>
      <c r="M5147" s="39" t="str">
        <f>+VLOOKUP(C5147/1,Map!A:B,2,FALSE)</f>
        <v>Other Revenue - Application/Initiation Fee</v>
      </c>
      <c r="N5147" s="39" t="str">
        <f>+VLOOKUP(L5147/1,Map!E:G,3,FALSE)</f>
        <v>KY-CENTRAL</v>
      </c>
    </row>
    <row r="5148" spans="1:14" hidden="1">
      <c r="A5148" s="39" t="s">
        <v>95</v>
      </c>
      <c r="B5148" s="39" t="s">
        <v>96</v>
      </c>
      <c r="C5148" s="39" t="s">
        <v>76</v>
      </c>
      <c r="D5148" s="43">
        <v>43284</v>
      </c>
      <c r="E5148" s="39" t="s">
        <v>35</v>
      </c>
      <c r="F5148" s="39" t="s">
        <v>49</v>
      </c>
      <c r="G5148" s="39" t="s">
        <v>275</v>
      </c>
      <c r="H5148" s="39" t="s">
        <v>3582</v>
      </c>
      <c r="I5148" s="39" t="s">
        <v>99</v>
      </c>
      <c r="J5148" s="44">
        <v>-28</v>
      </c>
      <c r="K5148" s="39" t="s">
        <v>100</v>
      </c>
      <c r="L5148" s="39" t="s">
        <v>62</v>
      </c>
      <c r="M5148" s="39" t="str">
        <f>+VLOOKUP(C5148/1,Map!A:B,2,FALSE)</f>
        <v>Other Revenue - Application/Initiation Fee</v>
      </c>
      <c r="N5148" s="39" t="str">
        <f>+VLOOKUP(L5148/1,Map!E:G,3,FALSE)</f>
        <v>KY- E ROCKCASTE WTR</v>
      </c>
    </row>
    <row r="5149" spans="1:14" hidden="1">
      <c r="A5149" s="39" t="s">
        <v>95</v>
      </c>
      <c r="B5149" s="39" t="s">
        <v>96</v>
      </c>
      <c r="C5149" s="39" t="s">
        <v>76</v>
      </c>
      <c r="D5149" s="43">
        <v>43284</v>
      </c>
      <c r="E5149" s="39" t="s">
        <v>35</v>
      </c>
      <c r="F5149" s="39" t="s">
        <v>49</v>
      </c>
      <c r="G5149" s="39" t="s">
        <v>275</v>
      </c>
      <c r="H5149" s="39" t="s">
        <v>3582</v>
      </c>
      <c r="I5149" s="39" t="s">
        <v>99</v>
      </c>
      <c r="J5149" s="44">
        <v>-28</v>
      </c>
      <c r="K5149" s="39" t="s">
        <v>100</v>
      </c>
      <c r="L5149" s="39" t="s">
        <v>60</v>
      </c>
      <c r="M5149" s="39" t="str">
        <f>+VLOOKUP(C5149/1,Map!A:B,2,FALSE)</f>
        <v>Other Revenue - Application/Initiation Fee</v>
      </c>
      <c r="N5149" s="39" t="str">
        <f>+VLOOKUP(L5149/1,Map!E:G,3,FALSE)</f>
        <v>KY-CENTRAL</v>
      </c>
    </row>
    <row r="5150" spans="1:14" hidden="1">
      <c r="A5150" s="39" t="s">
        <v>95</v>
      </c>
      <c r="B5150" s="39" t="s">
        <v>96</v>
      </c>
      <c r="C5150" s="39" t="s">
        <v>76</v>
      </c>
      <c r="D5150" s="43">
        <v>43284</v>
      </c>
      <c r="E5150" s="39" t="s">
        <v>35</v>
      </c>
      <c r="F5150" s="39" t="s">
        <v>49</v>
      </c>
      <c r="G5150" s="39" t="s">
        <v>275</v>
      </c>
      <c r="H5150" s="39" t="s">
        <v>3582</v>
      </c>
      <c r="I5150" s="39" t="s">
        <v>99</v>
      </c>
      <c r="J5150" s="44">
        <v>-28</v>
      </c>
      <c r="K5150" s="39" t="s">
        <v>100</v>
      </c>
      <c r="L5150" s="39" t="s">
        <v>64</v>
      </c>
      <c r="M5150" s="39" t="str">
        <f>+VLOOKUP(C5150/1,Map!A:B,2,FALSE)</f>
        <v>Other Revenue - Application/Initiation Fee</v>
      </c>
      <c r="N5150" s="39" t="str">
        <f>+VLOOKUP(L5150/1,Map!E:G,3,FALSE)</f>
        <v>KY-NORTH</v>
      </c>
    </row>
    <row r="5151" spans="1:14" hidden="1">
      <c r="A5151" s="39" t="s">
        <v>95</v>
      </c>
      <c r="B5151" s="39" t="s">
        <v>96</v>
      </c>
      <c r="C5151" s="39" t="s">
        <v>76</v>
      </c>
      <c r="D5151" s="43">
        <v>43284</v>
      </c>
      <c r="E5151" s="39" t="s">
        <v>35</v>
      </c>
      <c r="F5151" s="39" t="s">
        <v>49</v>
      </c>
      <c r="G5151" s="39" t="s">
        <v>275</v>
      </c>
      <c r="H5151" s="39" t="s">
        <v>3582</v>
      </c>
      <c r="I5151" s="39" t="s">
        <v>99</v>
      </c>
      <c r="J5151" s="44">
        <v>-28</v>
      </c>
      <c r="K5151" s="39" t="s">
        <v>100</v>
      </c>
      <c r="L5151" s="39" t="s">
        <v>60</v>
      </c>
      <c r="M5151" s="39" t="str">
        <f>+VLOOKUP(C5151/1,Map!A:B,2,FALSE)</f>
        <v>Other Revenue - Application/Initiation Fee</v>
      </c>
      <c r="N5151" s="39" t="str">
        <f>+VLOOKUP(L5151/1,Map!E:G,3,FALSE)</f>
        <v>KY-CENTRAL</v>
      </c>
    </row>
    <row r="5152" spans="1:14" hidden="1">
      <c r="A5152" s="39" t="s">
        <v>95</v>
      </c>
      <c r="B5152" s="39" t="s">
        <v>96</v>
      </c>
      <c r="C5152" s="39" t="s">
        <v>76</v>
      </c>
      <c r="D5152" s="43">
        <v>43283</v>
      </c>
      <c r="E5152" s="39" t="s">
        <v>35</v>
      </c>
      <c r="F5152" s="39" t="s">
        <v>49</v>
      </c>
      <c r="G5152" s="39" t="s">
        <v>275</v>
      </c>
      <c r="H5152" s="39" t="s">
        <v>1877</v>
      </c>
      <c r="I5152" s="39" t="s">
        <v>244</v>
      </c>
      <c r="J5152" s="44">
        <v>108</v>
      </c>
      <c r="K5152" s="39" t="s">
        <v>100</v>
      </c>
      <c r="L5152" s="39" t="s">
        <v>58</v>
      </c>
      <c r="M5152" s="39" t="str">
        <f>+VLOOKUP(C5152/1,Map!A:B,2,FALSE)</f>
        <v>Other Revenue - Application/Initiation Fee</v>
      </c>
      <c r="N5152" s="39" t="str">
        <f>+VLOOKUP(L5152/1,Map!E:G,3,FALSE)</f>
        <v>KY-CORPORATE</v>
      </c>
    </row>
    <row r="5153" spans="1:14" hidden="1">
      <c r="A5153" s="39" t="s">
        <v>95</v>
      </c>
      <c r="B5153" s="39" t="s">
        <v>96</v>
      </c>
      <c r="C5153" s="39" t="s">
        <v>76</v>
      </c>
      <c r="D5153" s="43">
        <v>43284</v>
      </c>
      <c r="E5153" s="39" t="s">
        <v>35</v>
      </c>
      <c r="F5153" s="39" t="s">
        <v>49</v>
      </c>
      <c r="G5153" s="39" t="s">
        <v>275</v>
      </c>
      <c r="H5153" s="39" t="s">
        <v>1878</v>
      </c>
      <c r="I5153" s="39" t="s">
        <v>244</v>
      </c>
      <c r="J5153" s="44">
        <v>354</v>
      </c>
      <c r="K5153" s="39" t="s">
        <v>100</v>
      </c>
      <c r="L5153" s="39" t="s">
        <v>58</v>
      </c>
      <c r="M5153" s="39" t="str">
        <f>+VLOOKUP(C5153/1,Map!A:B,2,FALSE)</f>
        <v>Other Revenue - Application/Initiation Fee</v>
      </c>
      <c r="N5153" s="39" t="str">
        <f>+VLOOKUP(L5153/1,Map!E:G,3,FALSE)</f>
        <v>KY-CORPORATE</v>
      </c>
    </row>
    <row r="5154" spans="1:14" hidden="1">
      <c r="A5154" s="39" t="s">
        <v>95</v>
      </c>
      <c r="B5154" s="39" t="s">
        <v>96</v>
      </c>
      <c r="C5154" s="39" t="s">
        <v>76</v>
      </c>
      <c r="D5154" s="43">
        <v>43283</v>
      </c>
      <c r="E5154" s="39" t="s">
        <v>35</v>
      </c>
      <c r="F5154" s="39" t="s">
        <v>49</v>
      </c>
      <c r="G5154" s="39" t="s">
        <v>275</v>
      </c>
      <c r="H5154" s="39" t="s">
        <v>3583</v>
      </c>
      <c r="I5154" s="39" t="s">
        <v>99</v>
      </c>
      <c r="J5154" s="44">
        <v>-56</v>
      </c>
      <c r="K5154" s="39" t="s">
        <v>100</v>
      </c>
      <c r="L5154" s="39" t="s">
        <v>58</v>
      </c>
      <c r="M5154" s="39" t="str">
        <f>+VLOOKUP(C5154/1,Map!A:B,2,FALSE)</f>
        <v>Other Revenue - Application/Initiation Fee</v>
      </c>
      <c r="N5154" s="39" t="str">
        <f>+VLOOKUP(L5154/1,Map!E:G,3,FALSE)</f>
        <v>KY-CORPORATE</v>
      </c>
    </row>
    <row r="5155" spans="1:14" hidden="1">
      <c r="A5155" s="39" t="s">
        <v>95</v>
      </c>
      <c r="B5155" s="39" t="s">
        <v>96</v>
      </c>
      <c r="C5155" s="39" t="s">
        <v>76</v>
      </c>
      <c r="D5155" s="43">
        <v>43283</v>
      </c>
      <c r="E5155" s="39" t="s">
        <v>35</v>
      </c>
      <c r="F5155" s="39" t="s">
        <v>49</v>
      </c>
      <c r="G5155" s="39" t="s">
        <v>275</v>
      </c>
      <c r="H5155" s="39" t="s">
        <v>3583</v>
      </c>
      <c r="I5155" s="39" t="s">
        <v>99</v>
      </c>
      <c r="J5155" s="44">
        <v>-112</v>
      </c>
      <c r="K5155" s="39" t="s">
        <v>100</v>
      </c>
      <c r="L5155" s="39" t="s">
        <v>64</v>
      </c>
      <c r="M5155" s="39" t="str">
        <f>+VLOOKUP(C5155/1,Map!A:B,2,FALSE)</f>
        <v>Other Revenue - Application/Initiation Fee</v>
      </c>
      <c r="N5155" s="39" t="str">
        <f>+VLOOKUP(L5155/1,Map!E:G,3,FALSE)</f>
        <v>KY-NORTH</v>
      </c>
    </row>
    <row r="5156" spans="1:14" hidden="1">
      <c r="A5156" s="39" t="s">
        <v>95</v>
      </c>
      <c r="B5156" s="39" t="s">
        <v>96</v>
      </c>
      <c r="C5156" s="39" t="s">
        <v>76</v>
      </c>
      <c r="D5156" s="43">
        <v>43283</v>
      </c>
      <c r="E5156" s="39" t="s">
        <v>35</v>
      </c>
      <c r="F5156" s="39" t="s">
        <v>49</v>
      </c>
      <c r="G5156" s="39" t="s">
        <v>275</v>
      </c>
      <c r="H5156" s="39" t="s">
        <v>3583</v>
      </c>
      <c r="I5156" s="39" t="s">
        <v>99</v>
      </c>
      <c r="J5156" s="44">
        <v>-280</v>
      </c>
      <c r="K5156" s="39" t="s">
        <v>100</v>
      </c>
      <c r="L5156" s="39" t="s">
        <v>60</v>
      </c>
      <c r="M5156" s="39" t="str">
        <f>+VLOOKUP(C5156/1,Map!A:B,2,FALSE)</f>
        <v>Other Revenue - Application/Initiation Fee</v>
      </c>
      <c r="N5156" s="39" t="str">
        <f>+VLOOKUP(L5156/1,Map!E:G,3,FALSE)</f>
        <v>KY-CENTRAL</v>
      </c>
    </row>
    <row r="5157" spans="1:14" hidden="1">
      <c r="A5157" s="39" t="s">
        <v>95</v>
      </c>
      <c r="B5157" s="39" t="s">
        <v>96</v>
      </c>
      <c r="C5157" s="39" t="s">
        <v>76</v>
      </c>
      <c r="D5157" s="43">
        <v>43283</v>
      </c>
      <c r="E5157" s="39" t="s">
        <v>35</v>
      </c>
      <c r="F5157" s="39" t="s">
        <v>49</v>
      </c>
      <c r="G5157" s="39" t="s">
        <v>275</v>
      </c>
      <c r="H5157" s="39" t="s">
        <v>3583</v>
      </c>
      <c r="I5157" s="39" t="s">
        <v>99</v>
      </c>
      <c r="J5157" s="44">
        <v>-4956</v>
      </c>
      <c r="K5157" s="39" t="s">
        <v>100</v>
      </c>
      <c r="L5157" s="39" t="s">
        <v>60</v>
      </c>
      <c r="M5157" s="39" t="str">
        <f>+VLOOKUP(C5157/1,Map!A:B,2,FALSE)</f>
        <v>Other Revenue - Application/Initiation Fee</v>
      </c>
      <c r="N5157" s="39" t="str">
        <f>+VLOOKUP(L5157/1,Map!E:G,3,FALSE)</f>
        <v>KY-CENTRAL</v>
      </c>
    </row>
    <row r="5158" spans="1:14" hidden="1">
      <c r="A5158" s="39" t="s">
        <v>95</v>
      </c>
      <c r="B5158" s="39" t="s">
        <v>96</v>
      </c>
      <c r="C5158" s="39" t="s">
        <v>76</v>
      </c>
      <c r="D5158" s="43">
        <v>43285</v>
      </c>
      <c r="E5158" s="39" t="s">
        <v>35</v>
      </c>
      <c r="F5158" s="39" t="s">
        <v>49</v>
      </c>
      <c r="G5158" s="39" t="s">
        <v>275</v>
      </c>
      <c r="H5158" s="39" t="s">
        <v>3584</v>
      </c>
      <c r="I5158" s="39" t="s">
        <v>99</v>
      </c>
      <c r="J5158" s="44">
        <v>-532</v>
      </c>
      <c r="K5158" s="39" t="s">
        <v>100</v>
      </c>
      <c r="L5158" s="39" t="s">
        <v>60</v>
      </c>
      <c r="M5158" s="39" t="str">
        <f>+VLOOKUP(C5158/1,Map!A:B,2,FALSE)</f>
        <v>Other Revenue - Application/Initiation Fee</v>
      </c>
      <c r="N5158" s="39" t="str">
        <f>+VLOOKUP(L5158/1,Map!E:G,3,FALSE)</f>
        <v>KY-CENTRAL</v>
      </c>
    </row>
    <row r="5159" spans="1:14" hidden="1">
      <c r="A5159" s="39" t="s">
        <v>95</v>
      </c>
      <c r="B5159" s="39" t="s">
        <v>96</v>
      </c>
      <c r="C5159" s="39" t="s">
        <v>76</v>
      </c>
      <c r="D5159" s="43">
        <v>43286</v>
      </c>
      <c r="E5159" s="39" t="s">
        <v>35</v>
      </c>
      <c r="F5159" s="39" t="s">
        <v>49</v>
      </c>
      <c r="G5159" s="39" t="s">
        <v>275</v>
      </c>
      <c r="H5159" s="39" t="s">
        <v>3585</v>
      </c>
      <c r="I5159" s="39" t="s">
        <v>99</v>
      </c>
      <c r="J5159" s="44">
        <v>-28</v>
      </c>
      <c r="K5159" s="39" t="s">
        <v>100</v>
      </c>
      <c r="L5159" s="39" t="s">
        <v>60</v>
      </c>
      <c r="M5159" s="39" t="str">
        <f>+VLOOKUP(C5159/1,Map!A:B,2,FALSE)</f>
        <v>Other Revenue - Application/Initiation Fee</v>
      </c>
      <c r="N5159" s="39" t="str">
        <f>+VLOOKUP(L5159/1,Map!E:G,3,FALSE)</f>
        <v>KY-CENTRAL</v>
      </c>
    </row>
    <row r="5160" spans="1:14" hidden="1">
      <c r="A5160" s="39" t="s">
        <v>95</v>
      </c>
      <c r="B5160" s="39" t="s">
        <v>96</v>
      </c>
      <c r="C5160" s="39" t="s">
        <v>76</v>
      </c>
      <c r="D5160" s="43">
        <v>43286</v>
      </c>
      <c r="E5160" s="39" t="s">
        <v>35</v>
      </c>
      <c r="F5160" s="39" t="s">
        <v>49</v>
      </c>
      <c r="G5160" s="39" t="s">
        <v>275</v>
      </c>
      <c r="H5160" s="39" t="s">
        <v>3585</v>
      </c>
      <c r="I5160" s="39" t="s">
        <v>99</v>
      </c>
      <c r="J5160" s="44">
        <v>-28</v>
      </c>
      <c r="K5160" s="39" t="s">
        <v>100</v>
      </c>
      <c r="L5160" s="39" t="s">
        <v>60</v>
      </c>
      <c r="M5160" s="39" t="str">
        <f>+VLOOKUP(C5160/1,Map!A:B,2,FALSE)</f>
        <v>Other Revenue - Application/Initiation Fee</v>
      </c>
      <c r="N5160" s="39" t="str">
        <f>+VLOOKUP(L5160/1,Map!E:G,3,FALSE)</f>
        <v>KY-CENTRAL</v>
      </c>
    </row>
    <row r="5161" spans="1:14" hidden="1">
      <c r="A5161" s="39" t="s">
        <v>95</v>
      </c>
      <c r="B5161" s="39" t="s">
        <v>96</v>
      </c>
      <c r="C5161" s="39" t="s">
        <v>76</v>
      </c>
      <c r="D5161" s="43">
        <v>43286</v>
      </c>
      <c r="E5161" s="39" t="s">
        <v>35</v>
      </c>
      <c r="F5161" s="39" t="s">
        <v>49</v>
      </c>
      <c r="G5161" s="39" t="s">
        <v>275</v>
      </c>
      <c r="H5161" s="39" t="s">
        <v>3585</v>
      </c>
      <c r="I5161" s="39" t="s">
        <v>99</v>
      </c>
      <c r="J5161" s="44">
        <v>-28</v>
      </c>
      <c r="K5161" s="39" t="s">
        <v>100</v>
      </c>
      <c r="L5161" s="39" t="s">
        <v>58</v>
      </c>
      <c r="M5161" s="39" t="str">
        <f>+VLOOKUP(C5161/1,Map!A:B,2,FALSE)</f>
        <v>Other Revenue - Application/Initiation Fee</v>
      </c>
      <c r="N5161" s="39" t="str">
        <f>+VLOOKUP(L5161/1,Map!E:G,3,FALSE)</f>
        <v>KY-CORPORATE</v>
      </c>
    </row>
    <row r="5162" spans="1:14" hidden="1">
      <c r="A5162" s="39" t="s">
        <v>95</v>
      </c>
      <c r="B5162" s="39" t="s">
        <v>96</v>
      </c>
      <c r="C5162" s="39" t="s">
        <v>76</v>
      </c>
      <c r="D5162" s="43">
        <v>43286</v>
      </c>
      <c r="E5162" s="39" t="s">
        <v>35</v>
      </c>
      <c r="F5162" s="39" t="s">
        <v>49</v>
      </c>
      <c r="G5162" s="39" t="s">
        <v>275</v>
      </c>
      <c r="H5162" s="39" t="s">
        <v>3585</v>
      </c>
      <c r="I5162" s="39" t="s">
        <v>99</v>
      </c>
      <c r="J5162" s="44">
        <v>-112</v>
      </c>
      <c r="K5162" s="39" t="s">
        <v>100</v>
      </c>
      <c r="L5162" s="39" t="s">
        <v>60</v>
      </c>
      <c r="M5162" s="39" t="str">
        <f>+VLOOKUP(C5162/1,Map!A:B,2,FALSE)</f>
        <v>Other Revenue - Application/Initiation Fee</v>
      </c>
      <c r="N5162" s="39" t="str">
        <f>+VLOOKUP(L5162/1,Map!E:G,3,FALSE)</f>
        <v>KY-CENTRAL</v>
      </c>
    </row>
    <row r="5163" spans="1:14" hidden="1">
      <c r="A5163" s="39" t="s">
        <v>95</v>
      </c>
      <c r="B5163" s="39" t="s">
        <v>96</v>
      </c>
      <c r="C5163" s="39" t="s">
        <v>76</v>
      </c>
      <c r="D5163" s="43">
        <v>43286</v>
      </c>
      <c r="E5163" s="39" t="s">
        <v>35</v>
      </c>
      <c r="F5163" s="39" t="s">
        <v>49</v>
      </c>
      <c r="G5163" s="39" t="s">
        <v>275</v>
      </c>
      <c r="H5163" s="39" t="s">
        <v>3585</v>
      </c>
      <c r="I5163" s="39" t="s">
        <v>99</v>
      </c>
      <c r="J5163" s="44">
        <v>-2828</v>
      </c>
      <c r="K5163" s="39" t="s">
        <v>100</v>
      </c>
      <c r="L5163" s="39" t="s">
        <v>60</v>
      </c>
      <c r="M5163" s="39" t="str">
        <f>+VLOOKUP(C5163/1,Map!A:B,2,FALSE)</f>
        <v>Other Revenue - Application/Initiation Fee</v>
      </c>
      <c r="N5163" s="39" t="str">
        <f>+VLOOKUP(L5163/1,Map!E:G,3,FALSE)</f>
        <v>KY-CENTRAL</v>
      </c>
    </row>
    <row r="5164" spans="1:14" hidden="1">
      <c r="A5164" s="39" t="s">
        <v>95</v>
      </c>
      <c r="B5164" s="39" t="s">
        <v>96</v>
      </c>
      <c r="C5164" s="39" t="s">
        <v>76</v>
      </c>
      <c r="D5164" s="43">
        <v>43286</v>
      </c>
      <c r="E5164" s="39" t="s">
        <v>35</v>
      </c>
      <c r="F5164" s="39" t="s">
        <v>49</v>
      </c>
      <c r="G5164" s="39" t="s">
        <v>275</v>
      </c>
      <c r="H5164" s="39" t="s">
        <v>3585</v>
      </c>
      <c r="I5164" s="39" t="s">
        <v>99</v>
      </c>
      <c r="J5164" s="44">
        <v>-28</v>
      </c>
      <c r="K5164" s="39" t="s">
        <v>100</v>
      </c>
      <c r="L5164" s="39" t="s">
        <v>64</v>
      </c>
      <c r="M5164" s="39" t="str">
        <f>+VLOOKUP(C5164/1,Map!A:B,2,FALSE)</f>
        <v>Other Revenue - Application/Initiation Fee</v>
      </c>
      <c r="N5164" s="39" t="str">
        <f>+VLOOKUP(L5164/1,Map!E:G,3,FALSE)</f>
        <v>KY-NORTH</v>
      </c>
    </row>
    <row r="5165" spans="1:14" hidden="1">
      <c r="A5165" s="39" t="s">
        <v>95</v>
      </c>
      <c r="B5165" s="39" t="s">
        <v>96</v>
      </c>
      <c r="C5165" s="39" t="s">
        <v>76</v>
      </c>
      <c r="D5165" s="43">
        <v>43286</v>
      </c>
      <c r="E5165" s="39" t="s">
        <v>35</v>
      </c>
      <c r="F5165" s="39" t="s">
        <v>49</v>
      </c>
      <c r="G5165" s="39" t="s">
        <v>275</v>
      </c>
      <c r="H5165" s="39" t="s">
        <v>3585</v>
      </c>
      <c r="I5165" s="39" t="s">
        <v>99</v>
      </c>
      <c r="J5165" s="44">
        <v>-28</v>
      </c>
      <c r="K5165" s="39" t="s">
        <v>100</v>
      </c>
      <c r="L5165" s="39" t="s">
        <v>64</v>
      </c>
      <c r="M5165" s="39" t="str">
        <f>+VLOOKUP(C5165/1,Map!A:B,2,FALSE)</f>
        <v>Other Revenue - Application/Initiation Fee</v>
      </c>
      <c r="N5165" s="39" t="str">
        <f>+VLOOKUP(L5165/1,Map!E:G,3,FALSE)</f>
        <v>KY-NORTH</v>
      </c>
    </row>
    <row r="5166" spans="1:14" hidden="1">
      <c r="A5166" s="39" t="s">
        <v>95</v>
      </c>
      <c r="B5166" s="39" t="s">
        <v>96</v>
      </c>
      <c r="C5166" s="39" t="s">
        <v>76</v>
      </c>
      <c r="D5166" s="43">
        <v>43286</v>
      </c>
      <c r="E5166" s="39" t="s">
        <v>35</v>
      </c>
      <c r="F5166" s="39" t="s">
        <v>49</v>
      </c>
      <c r="G5166" s="39" t="s">
        <v>275</v>
      </c>
      <c r="H5166" s="39" t="s">
        <v>1893</v>
      </c>
      <c r="I5166" s="39" t="s">
        <v>244</v>
      </c>
      <c r="J5166" s="44">
        <v>28</v>
      </c>
      <c r="K5166" s="39" t="s">
        <v>100</v>
      </c>
      <c r="L5166" s="39" t="s">
        <v>60</v>
      </c>
      <c r="M5166" s="39" t="str">
        <f>+VLOOKUP(C5166/1,Map!A:B,2,FALSE)</f>
        <v>Other Revenue - Application/Initiation Fee</v>
      </c>
      <c r="N5166" s="39" t="str">
        <f>+VLOOKUP(L5166/1,Map!E:G,3,FALSE)</f>
        <v>KY-CENTRAL</v>
      </c>
    </row>
    <row r="5167" spans="1:14" hidden="1">
      <c r="A5167" s="39" t="s">
        <v>95</v>
      </c>
      <c r="B5167" s="39" t="s">
        <v>96</v>
      </c>
      <c r="C5167" s="39" t="s">
        <v>76</v>
      </c>
      <c r="D5167" s="43">
        <v>43322</v>
      </c>
      <c r="E5167" s="39" t="s">
        <v>35</v>
      </c>
      <c r="F5167" s="39" t="s">
        <v>50</v>
      </c>
      <c r="G5167" s="39" t="s">
        <v>275</v>
      </c>
      <c r="H5167" s="39" t="s">
        <v>3586</v>
      </c>
      <c r="I5167" s="39" t="s">
        <v>99</v>
      </c>
      <c r="J5167" s="44">
        <v>-28</v>
      </c>
      <c r="K5167" s="39" t="s">
        <v>100</v>
      </c>
      <c r="L5167" s="39" t="s">
        <v>60</v>
      </c>
      <c r="M5167" s="39" t="str">
        <f>+VLOOKUP(C5167/1,Map!A:B,2,FALSE)</f>
        <v>Other Revenue - Application/Initiation Fee</v>
      </c>
      <c r="N5167" s="39" t="str">
        <f>+VLOOKUP(L5167/1,Map!E:G,3,FALSE)</f>
        <v>KY-CENTRAL</v>
      </c>
    </row>
    <row r="5168" spans="1:14" hidden="1">
      <c r="A5168" s="39" t="s">
        <v>95</v>
      </c>
      <c r="B5168" s="39" t="s">
        <v>96</v>
      </c>
      <c r="C5168" s="39" t="s">
        <v>76</v>
      </c>
      <c r="D5168" s="43">
        <v>43291</v>
      </c>
      <c r="E5168" s="39" t="s">
        <v>35</v>
      </c>
      <c r="F5168" s="39" t="s">
        <v>49</v>
      </c>
      <c r="G5168" s="39" t="s">
        <v>275</v>
      </c>
      <c r="H5168" s="39" t="s">
        <v>3587</v>
      </c>
      <c r="I5168" s="39" t="s">
        <v>99</v>
      </c>
      <c r="J5168" s="44">
        <v>-28</v>
      </c>
      <c r="K5168" s="39" t="s">
        <v>100</v>
      </c>
      <c r="L5168" s="39" t="s">
        <v>58</v>
      </c>
      <c r="M5168" s="39" t="str">
        <f>+VLOOKUP(C5168/1,Map!A:B,2,FALSE)</f>
        <v>Other Revenue - Application/Initiation Fee</v>
      </c>
      <c r="N5168" s="39" t="str">
        <f>+VLOOKUP(L5168/1,Map!E:G,3,FALSE)</f>
        <v>KY-CORPORATE</v>
      </c>
    </row>
    <row r="5169" spans="1:14" hidden="1">
      <c r="A5169" s="39" t="s">
        <v>95</v>
      </c>
      <c r="B5169" s="39" t="s">
        <v>96</v>
      </c>
      <c r="C5169" s="39" t="s">
        <v>76</v>
      </c>
      <c r="D5169" s="43">
        <v>43291</v>
      </c>
      <c r="E5169" s="39" t="s">
        <v>35</v>
      </c>
      <c r="F5169" s="39" t="s">
        <v>49</v>
      </c>
      <c r="G5169" s="39" t="s">
        <v>275</v>
      </c>
      <c r="H5169" s="39" t="s">
        <v>3587</v>
      </c>
      <c r="I5169" s="39" t="s">
        <v>99</v>
      </c>
      <c r="J5169" s="44">
        <v>-28</v>
      </c>
      <c r="K5169" s="39" t="s">
        <v>100</v>
      </c>
      <c r="L5169" s="39" t="s">
        <v>60</v>
      </c>
      <c r="M5169" s="39" t="str">
        <f>+VLOOKUP(C5169/1,Map!A:B,2,FALSE)</f>
        <v>Other Revenue - Application/Initiation Fee</v>
      </c>
      <c r="N5169" s="39" t="str">
        <f>+VLOOKUP(L5169/1,Map!E:G,3,FALSE)</f>
        <v>KY-CENTRAL</v>
      </c>
    </row>
    <row r="5170" spans="1:14" hidden="1">
      <c r="A5170" s="39" t="s">
        <v>95</v>
      </c>
      <c r="B5170" s="39" t="s">
        <v>96</v>
      </c>
      <c r="C5170" s="39" t="s">
        <v>76</v>
      </c>
      <c r="D5170" s="43">
        <v>43291</v>
      </c>
      <c r="E5170" s="39" t="s">
        <v>35</v>
      </c>
      <c r="F5170" s="39" t="s">
        <v>49</v>
      </c>
      <c r="G5170" s="39" t="s">
        <v>275</v>
      </c>
      <c r="H5170" s="39" t="s">
        <v>3587</v>
      </c>
      <c r="I5170" s="39" t="s">
        <v>99</v>
      </c>
      <c r="J5170" s="44">
        <v>-28</v>
      </c>
      <c r="K5170" s="39" t="s">
        <v>100</v>
      </c>
      <c r="L5170" s="39" t="s">
        <v>64</v>
      </c>
      <c r="M5170" s="39" t="str">
        <f>+VLOOKUP(C5170/1,Map!A:B,2,FALSE)</f>
        <v>Other Revenue - Application/Initiation Fee</v>
      </c>
      <c r="N5170" s="39" t="str">
        <f>+VLOOKUP(L5170/1,Map!E:G,3,FALSE)</f>
        <v>KY-NORTH</v>
      </c>
    </row>
    <row r="5171" spans="1:14" hidden="1">
      <c r="A5171" s="39" t="s">
        <v>95</v>
      </c>
      <c r="B5171" s="39" t="s">
        <v>96</v>
      </c>
      <c r="C5171" s="39" t="s">
        <v>76</v>
      </c>
      <c r="D5171" s="43">
        <v>43291</v>
      </c>
      <c r="E5171" s="39" t="s">
        <v>35</v>
      </c>
      <c r="F5171" s="39" t="s">
        <v>49</v>
      </c>
      <c r="G5171" s="39" t="s">
        <v>275</v>
      </c>
      <c r="H5171" s="39" t="s">
        <v>3587</v>
      </c>
      <c r="I5171" s="39" t="s">
        <v>99</v>
      </c>
      <c r="J5171" s="44">
        <v>-3612</v>
      </c>
      <c r="K5171" s="39" t="s">
        <v>100</v>
      </c>
      <c r="L5171" s="39" t="s">
        <v>60</v>
      </c>
      <c r="M5171" s="39" t="str">
        <f>+VLOOKUP(C5171/1,Map!A:B,2,FALSE)</f>
        <v>Other Revenue - Application/Initiation Fee</v>
      </c>
      <c r="N5171" s="39" t="str">
        <f>+VLOOKUP(L5171/1,Map!E:G,3,FALSE)</f>
        <v>KY-CENTRAL</v>
      </c>
    </row>
    <row r="5172" spans="1:14" hidden="1">
      <c r="A5172" s="39" t="s">
        <v>95</v>
      </c>
      <c r="B5172" s="39" t="s">
        <v>96</v>
      </c>
      <c r="C5172" s="39" t="s">
        <v>76</v>
      </c>
      <c r="D5172" s="43">
        <v>43291</v>
      </c>
      <c r="E5172" s="39" t="s">
        <v>35</v>
      </c>
      <c r="F5172" s="39" t="s">
        <v>49</v>
      </c>
      <c r="G5172" s="39" t="s">
        <v>275</v>
      </c>
      <c r="H5172" s="39" t="s">
        <v>3587</v>
      </c>
      <c r="I5172" s="39" t="s">
        <v>99</v>
      </c>
      <c r="J5172" s="44">
        <v>-28</v>
      </c>
      <c r="K5172" s="39" t="s">
        <v>100</v>
      </c>
      <c r="L5172" s="39" t="s">
        <v>58</v>
      </c>
      <c r="M5172" s="39" t="str">
        <f>+VLOOKUP(C5172/1,Map!A:B,2,FALSE)</f>
        <v>Other Revenue - Application/Initiation Fee</v>
      </c>
      <c r="N5172" s="39" t="str">
        <f>+VLOOKUP(L5172/1,Map!E:G,3,FALSE)</f>
        <v>KY-CORPORATE</v>
      </c>
    </row>
    <row r="5173" spans="1:14" hidden="1">
      <c r="A5173" s="39" t="s">
        <v>95</v>
      </c>
      <c r="B5173" s="39" t="s">
        <v>96</v>
      </c>
      <c r="C5173" s="39" t="s">
        <v>76</v>
      </c>
      <c r="D5173" s="43">
        <v>43291</v>
      </c>
      <c r="E5173" s="39" t="s">
        <v>35</v>
      </c>
      <c r="F5173" s="39" t="s">
        <v>49</v>
      </c>
      <c r="G5173" s="39" t="s">
        <v>275</v>
      </c>
      <c r="H5173" s="39" t="s">
        <v>3587</v>
      </c>
      <c r="I5173" s="39" t="s">
        <v>99</v>
      </c>
      <c r="J5173" s="44">
        <v>-28</v>
      </c>
      <c r="K5173" s="39" t="s">
        <v>100</v>
      </c>
      <c r="L5173" s="39" t="s">
        <v>68</v>
      </c>
      <c r="M5173" s="39" t="str">
        <f>+VLOOKUP(C5173/1,Map!A:B,2,FALSE)</f>
        <v>Other Revenue - Application/Initiation Fee</v>
      </c>
      <c r="N5173" s="39" t="str">
        <f>+VLOOKUP(L5173/1,Map!E:G,3,FALSE)</f>
        <v>KY - RIDGEWOOD WW</v>
      </c>
    </row>
    <row r="5174" spans="1:14" hidden="1">
      <c r="A5174" s="39" t="s">
        <v>95</v>
      </c>
      <c r="B5174" s="39" t="s">
        <v>96</v>
      </c>
      <c r="C5174" s="39" t="s">
        <v>76</v>
      </c>
      <c r="D5174" s="43">
        <v>43291</v>
      </c>
      <c r="E5174" s="39" t="s">
        <v>35</v>
      </c>
      <c r="F5174" s="39" t="s">
        <v>49</v>
      </c>
      <c r="G5174" s="39" t="s">
        <v>275</v>
      </c>
      <c r="H5174" s="39" t="s">
        <v>3587</v>
      </c>
      <c r="I5174" s="39" t="s">
        <v>99</v>
      </c>
      <c r="J5174" s="44">
        <v>-28</v>
      </c>
      <c r="K5174" s="39" t="s">
        <v>100</v>
      </c>
      <c r="L5174" s="39" t="s">
        <v>60</v>
      </c>
      <c r="M5174" s="39" t="str">
        <f>+VLOOKUP(C5174/1,Map!A:B,2,FALSE)</f>
        <v>Other Revenue - Application/Initiation Fee</v>
      </c>
      <c r="N5174" s="39" t="str">
        <f>+VLOOKUP(L5174/1,Map!E:G,3,FALSE)</f>
        <v>KY-CENTRAL</v>
      </c>
    </row>
    <row r="5175" spans="1:14" hidden="1">
      <c r="A5175" s="39" t="s">
        <v>95</v>
      </c>
      <c r="B5175" s="39" t="s">
        <v>96</v>
      </c>
      <c r="C5175" s="39" t="s">
        <v>76</v>
      </c>
      <c r="D5175" s="43">
        <v>43291</v>
      </c>
      <c r="E5175" s="39" t="s">
        <v>35</v>
      </c>
      <c r="F5175" s="39" t="s">
        <v>49</v>
      </c>
      <c r="G5175" s="39" t="s">
        <v>275</v>
      </c>
      <c r="H5175" s="39" t="s">
        <v>3587</v>
      </c>
      <c r="I5175" s="39" t="s">
        <v>99</v>
      </c>
      <c r="J5175" s="44">
        <v>-28</v>
      </c>
      <c r="K5175" s="39" t="s">
        <v>100</v>
      </c>
      <c r="L5175" s="39" t="s">
        <v>62</v>
      </c>
      <c r="M5175" s="39" t="str">
        <f>+VLOOKUP(C5175/1,Map!A:B,2,FALSE)</f>
        <v>Other Revenue - Application/Initiation Fee</v>
      </c>
      <c r="N5175" s="39" t="str">
        <f>+VLOOKUP(L5175/1,Map!E:G,3,FALSE)</f>
        <v>KY- E ROCKCASTE WTR</v>
      </c>
    </row>
    <row r="5176" spans="1:14" hidden="1">
      <c r="A5176" s="39" t="s">
        <v>95</v>
      </c>
      <c r="B5176" s="39" t="s">
        <v>96</v>
      </c>
      <c r="C5176" s="39" t="s">
        <v>76</v>
      </c>
      <c r="D5176" s="43">
        <v>43291</v>
      </c>
      <c r="E5176" s="39" t="s">
        <v>35</v>
      </c>
      <c r="F5176" s="39" t="s">
        <v>49</v>
      </c>
      <c r="G5176" s="39" t="s">
        <v>275</v>
      </c>
      <c r="H5176" s="39" t="s">
        <v>3587</v>
      </c>
      <c r="I5176" s="39" t="s">
        <v>99</v>
      </c>
      <c r="J5176" s="44">
        <v>-28</v>
      </c>
      <c r="K5176" s="39" t="s">
        <v>100</v>
      </c>
      <c r="L5176" s="39" t="s">
        <v>60</v>
      </c>
      <c r="M5176" s="39" t="str">
        <f>+VLOOKUP(C5176/1,Map!A:B,2,FALSE)</f>
        <v>Other Revenue - Application/Initiation Fee</v>
      </c>
      <c r="N5176" s="39" t="str">
        <f>+VLOOKUP(L5176/1,Map!E:G,3,FALSE)</f>
        <v>KY-CENTRAL</v>
      </c>
    </row>
    <row r="5177" spans="1:14" hidden="1">
      <c r="A5177" s="39" t="s">
        <v>95</v>
      </c>
      <c r="B5177" s="39" t="s">
        <v>96</v>
      </c>
      <c r="C5177" s="39" t="s">
        <v>76</v>
      </c>
      <c r="D5177" s="43">
        <v>43291</v>
      </c>
      <c r="E5177" s="39" t="s">
        <v>35</v>
      </c>
      <c r="F5177" s="39" t="s">
        <v>49</v>
      </c>
      <c r="G5177" s="39" t="s">
        <v>275</v>
      </c>
      <c r="H5177" s="39" t="s">
        <v>3587</v>
      </c>
      <c r="I5177" s="39" t="s">
        <v>99</v>
      </c>
      <c r="J5177" s="44">
        <v>-56</v>
      </c>
      <c r="K5177" s="39" t="s">
        <v>100</v>
      </c>
      <c r="L5177" s="39" t="s">
        <v>58</v>
      </c>
      <c r="M5177" s="39" t="str">
        <f>+VLOOKUP(C5177/1,Map!A:B,2,FALSE)</f>
        <v>Other Revenue - Application/Initiation Fee</v>
      </c>
      <c r="N5177" s="39" t="str">
        <f>+VLOOKUP(L5177/1,Map!E:G,3,FALSE)</f>
        <v>KY-CORPORATE</v>
      </c>
    </row>
    <row r="5178" spans="1:14" hidden="1">
      <c r="A5178" s="39" t="s">
        <v>95</v>
      </c>
      <c r="B5178" s="39" t="s">
        <v>96</v>
      </c>
      <c r="C5178" s="39" t="s">
        <v>76</v>
      </c>
      <c r="D5178" s="43">
        <v>43290</v>
      </c>
      <c r="E5178" s="39" t="s">
        <v>35</v>
      </c>
      <c r="F5178" s="39" t="s">
        <v>49</v>
      </c>
      <c r="G5178" s="39" t="s">
        <v>275</v>
      </c>
      <c r="H5178" s="39" t="s">
        <v>3588</v>
      </c>
      <c r="I5178" s="39" t="s">
        <v>99</v>
      </c>
      <c r="J5178" s="44">
        <v>-28</v>
      </c>
      <c r="K5178" s="39" t="s">
        <v>100</v>
      </c>
      <c r="L5178" s="39" t="s">
        <v>60</v>
      </c>
      <c r="M5178" s="39" t="str">
        <f>+VLOOKUP(C5178/1,Map!A:B,2,FALSE)</f>
        <v>Other Revenue - Application/Initiation Fee</v>
      </c>
      <c r="N5178" s="39" t="str">
        <f>+VLOOKUP(L5178/1,Map!E:G,3,FALSE)</f>
        <v>KY-CENTRAL</v>
      </c>
    </row>
    <row r="5179" spans="1:14" hidden="1">
      <c r="A5179" s="39" t="s">
        <v>95</v>
      </c>
      <c r="B5179" s="39" t="s">
        <v>96</v>
      </c>
      <c r="C5179" s="39" t="s">
        <v>76</v>
      </c>
      <c r="D5179" s="43">
        <v>43290</v>
      </c>
      <c r="E5179" s="39" t="s">
        <v>35</v>
      </c>
      <c r="F5179" s="39" t="s">
        <v>49</v>
      </c>
      <c r="G5179" s="39" t="s">
        <v>275</v>
      </c>
      <c r="H5179" s="39" t="s">
        <v>3588</v>
      </c>
      <c r="I5179" s="39" t="s">
        <v>99</v>
      </c>
      <c r="J5179" s="44">
        <v>-28</v>
      </c>
      <c r="K5179" s="39" t="s">
        <v>100</v>
      </c>
      <c r="L5179" s="39" t="s">
        <v>62</v>
      </c>
      <c r="M5179" s="39" t="str">
        <f>+VLOOKUP(C5179/1,Map!A:B,2,FALSE)</f>
        <v>Other Revenue - Application/Initiation Fee</v>
      </c>
      <c r="N5179" s="39" t="str">
        <f>+VLOOKUP(L5179/1,Map!E:G,3,FALSE)</f>
        <v>KY- E ROCKCASTE WTR</v>
      </c>
    </row>
    <row r="5180" spans="1:14" hidden="1">
      <c r="A5180" s="39" t="s">
        <v>95</v>
      </c>
      <c r="B5180" s="39" t="s">
        <v>96</v>
      </c>
      <c r="C5180" s="39" t="s">
        <v>76</v>
      </c>
      <c r="D5180" s="43">
        <v>43290</v>
      </c>
      <c r="E5180" s="39" t="s">
        <v>35</v>
      </c>
      <c r="F5180" s="39" t="s">
        <v>49</v>
      </c>
      <c r="G5180" s="39" t="s">
        <v>275</v>
      </c>
      <c r="H5180" s="39" t="s">
        <v>3588</v>
      </c>
      <c r="I5180" s="39" t="s">
        <v>99</v>
      </c>
      <c r="J5180" s="44">
        <v>-28</v>
      </c>
      <c r="K5180" s="39" t="s">
        <v>100</v>
      </c>
      <c r="L5180" s="39" t="s">
        <v>60</v>
      </c>
      <c r="M5180" s="39" t="str">
        <f>+VLOOKUP(C5180/1,Map!A:B,2,FALSE)</f>
        <v>Other Revenue - Application/Initiation Fee</v>
      </c>
      <c r="N5180" s="39" t="str">
        <f>+VLOOKUP(L5180/1,Map!E:G,3,FALSE)</f>
        <v>KY-CENTRAL</v>
      </c>
    </row>
    <row r="5181" spans="1:14" hidden="1">
      <c r="A5181" s="39" t="s">
        <v>95</v>
      </c>
      <c r="B5181" s="39" t="s">
        <v>96</v>
      </c>
      <c r="C5181" s="39" t="s">
        <v>76</v>
      </c>
      <c r="D5181" s="43">
        <v>43290</v>
      </c>
      <c r="E5181" s="39" t="s">
        <v>35</v>
      </c>
      <c r="F5181" s="39" t="s">
        <v>49</v>
      </c>
      <c r="G5181" s="39" t="s">
        <v>275</v>
      </c>
      <c r="H5181" s="39" t="s">
        <v>3588</v>
      </c>
      <c r="I5181" s="39" t="s">
        <v>99</v>
      </c>
      <c r="J5181" s="44">
        <v>-56</v>
      </c>
      <c r="K5181" s="39" t="s">
        <v>100</v>
      </c>
      <c r="L5181" s="39" t="s">
        <v>60</v>
      </c>
      <c r="M5181" s="39" t="str">
        <f>+VLOOKUP(C5181/1,Map!A:B,2,FALSE)</f>
        <v>Other Revenue - Application/Initiation Fee</v>
      </c>
      <c r="N5181" s="39" t="str">
        <f>+VLOOKUP(L5181/1,Map!E:G,3,FALSE)</f>
        <v>KY-CENTRAL</v>
      </c>
    </row>
    <row r="5182" spans="1:14" hidden="1">
      <c r="A5182" s="39" t="s">
        <v>95</v>
      </c>
      <c r="B5182" s="39" t="s">
        <v>96</v>
      </c>
      <c r="C5182" s="39" t="s">
        <v>76</v>
      </c>
      <c r="D5182" s="43">
        <v>43290</v>
      </c>
      <c r="E5182" s="39" t="s">
        <v>35</v>
      </c>
      <c r="F5182" s="39" t="s">
        <v>49</v>
      </c>
      <c r="G5182" s="39" t="s">
        <v>275</v>
      </c>
      <c r="H5182" s="39" t="s">
        <v>3588</v>
      </c>
      <c r="I5182" s="39" t="s">
        <v>99</v>
      </c>
      <c r="J5182" s="44">
        <v>-28</v>
      </c>
      <c r="K5182" s="39" t="s">
        <v>100</v>
      </c>
      <c r="L5182" s="39" t="s">
        <v>64</v>
      </c>
      <c r="M5182" s="39" t="str">
        <f>+VLOOKUP(C5182/1,Map!A:B,2,FALSE)</f>
        <v>Other Revenue - Application/Initiation Fee</v>
      </c>
      <c r="N5182" s="39" t="str">
        <f>+VLOOKUP(L5182/1,Map!E:G,3,FALSE)</f>
        <v>KY-NORTH</v>
      </c>
    </row>
    <row r="5183" spans="1:14" hidden="1">
      <c r="A5183" s="39" t="s">
        <v>95</v>
      </c>
      <c r="B5183" s="39" t="s">
        <v>96</v>
      </c>
      <c r="C5183" s="39" t="s">
        <v>76</v>
      </c>
      <c r="D5183" s="43">
        <v>43290</v>
      </c>
      <c r="E5183" s="39" t="s">
        <v>35</v>
      </c>
      <c r="F5183" s="39" t="s">
        <v>49</v>
      </c>
      <c r="G5183" s="39" t="s">
        <v>275</v>
      </c>
      <c r="H5183" s="39" t="s">
        <v>3588</v>
      </c>
      <c r="I5183" s="39" t="s">
        <v>99</v>
      </c>
      <c r="J5183" s="44">
        <v>-3696</v>
      </c>
      <c r="K5183" s="39" t="s">
        <v>100</v>
      </c>
      <c r="L5183" s="39" t="s">
        <v>60</v>
      </c>
      <c r="M5183" s="39" t="str">
        <f>+VLOOKUP(C5183/1,Map!A:B,2,FALSE)</f>
        <v>Other Revenue - Application/Initiation Fee</v>
      </c>
      <c r="N5183" s="39" t="str">
        <f>+VLOOKUP(L5183/1,Map!E:G,3,FALSE)</f>
        <v>KY-CENTRAL</v>
      </c>
    </row>
    <row r="5184" spans="1:14" hidden="1">
      <c r="A5184" s="39" t="s">
        <v>95</v>
      </c>
      <c r="B5184" s="39" t="s">
        <v>96</v>
      </c>
      <c r="C5184" s="39" t="s">
        <v>76</v>
      </c>
      <c r="D5184" s="43">
        <v>43290</v>
      </c>
      <c r="E5184" s="39" t="s">
        <v>35</v>
      </c>
      <c r="F5184" s="39" t="s">
        <v>49</v>
      </c>
      <c r="G5184" s="39" t="s">
        <v>275</v>
      </c>
      <c r="H5184" s="39" t="s">
        <v>3588</v>
      </c>
      <c r="I5184" s="39" t="s">
        <v>99</v>
      </c>
      <c r="J5184" s="44">
        <v>-56</v>
      </c>
      <c r="K5184" s="39" t="s">
        <v>100</v>
      </c>
      <c r="L5184" s="39" t="s">
        <v>58</v>
      </c>
      <c r="M5184" s="39" t="str">
        <f>+VLOOKUP(C5184/1,Map!A:B,2,FALSE)</f>
        <v>Other Revenue - Application/Initiation Fee</v>
      </c>
      <c r="N5184" s="39" t="str">
        <f>+VLOOKUP(L5184/1,Map!E:G,3,FALSE)</f>
        <v>KY-CORPORATE</v>
      </c>
    </row>
    <row r="5185" spans="1:14" hidden="1">
      <c r="A5185" s="39" t="s">
        <v>95</v>
      </c>
      <c r="B5185" s="39" t="s">
        <v>96</v>
      </c>
      <c r="C5185" s="39" t="s">
        <v>76</v>
      </c>
      <c r="D5185" s="43">
        <v>43290</v>
      </c>
      <c r="E5185" s="39" t="s">
        <v>35</v>
      </c>
      <c r="F5185" s="39" t="s">
        <v>49</v>
      </c>
      <c r="G5185" s="39" t="s">
        <v>275</v>
      </c>
      <c r="H5185" s="39" t="s">
        <v>3588</v>
      </c>
      <c r="I5185" s="39" t="s">
        <v>99</v>
      </c>
      <c r="J5185" s="44">
        <v>-56</v>
      </c>
      <c r="K5185" s="39" t="s">
        <v>100</v>
      </c>
      <c r="L5185" s="39" t="s">
        <v>60</v>
      </c>
      <c r="M5185" s="39" t="str">
        <f>+VLOOKUP(C5185/1,Map!A:B,2,FALSE)</f>
        <v>Other Revenue - Application/Initiation Fee</v>
      </c>
      <c r="N5185" s="39" t="str">
        <f>+VLOOKUP(L5185/1,Map!E:G,3,FALSE)</f>
        <v>KY-CENTRAL</v>
      </c>
    </row>
    <row r="5186" spans="1:14" hidden="1">
      <c r="A5186" s="39" t="s">
        <v>95</v>
      </c>
      <c r="B5186" s="39" t="s">
        <v>96</v>
      </c>
      <c r="C5186" s="39" t="s">
        <v>76</v>
      </c>
      <c r="D5186" s="43">
        <v>43292</v>
      </c>
      <c r="E5186" s="39" t="s">
        <v>35</v>
      </c>
      <c r="F5186" s="39" t="s">
        <v>49</v>
      </c>
      <c r="G5186" s="39" t="s">
        <v>275</v>
      </c>
      <c r="H5186" s="39" t="s">
        <v>3589</v>
      </c>
      <c r="I5186" s="39" t="s">
        <v>99</v>
      </c>
      <c r="J5186" s="44">
        <v>-28</v>
      </c>
      <c r="K5186" s="39" t="s">
        <v>100</v>
      </c>
      <c r="L5186" s="39" t="s">
        <v>58</v>
      </c>
      <c r="M5186" s="39" t="str">
        <f>+VLOOKUP(C5186/1,Map!A:B,2,FALSE)</f>
        <v>Other Revenue - Application/Initiation Fee</v>
      </c>
      <c r="N5186" s="39" t="str">
        <f>+VLOOKUP(L5186/1,Map!E:G,3,FALSE)</f>
        <v>KY-CORPORATE</v>
      </c>
    </row>
    <row r="5187" spans="1:14" hidden="1">
      <c r="A5187" s="39" t="s">
        <v>95</v>
      </c>
      <c r="B5187" s="39" t="s">
        <v>96</v>
      </c>
      <c r="C5187" s="39" t="s">
        <v>76</v>
      </c>
      <c r="D5187" s="43">
        <v>43292</v>
      </c>
      <c r="E5187" s="39" t="s">
        <v>35</v>
      </c>
      <c r="F5187" s="39" t="s">
        <v>49</v>
      </c>
      <c r="G5187" s="39" t="s">
        <v>275</v>
      </c>
      <c r="H5187" s="39" t="s">
        <v>3589</v>
      </c>
      <c r="I5187" s="39" t="s">
        <v>99</v>
      </c>
      <c r="J5187" s="44">
        <v>-504</v>
      </c>
      <c r="K5187" s="39" t="s">
        <v>100</v>
      </c>
      <c r="L5187" s="39" t="s">
        <v>60</v>
      </c>
      <c r="M5187" s="39" t="str">
        <f>+VLOOKUP(C5187/1,Map!A:B,2,FALSE)</f>
        <v>Other Revenue - Application/Initiation Fee</v>
      </c>
      <c r="N5187" s="39" t="str">
        <f>+VLOOKUP(L5187/1,Map!E:G,3,FALSE)</f>
        <v>KY-CENTRAL</v>
      </c>
    </row>
    <row r="5188" spans="1:14" hidden="1">
      <c r="A5188" s="39" t="s">
        <v>95</v>
      </c>
      <c r="B5188" s="39" t="s">
        <v>96</v>
      </c>
      <c r="C5188" s="39" t="s">
        <v>76</v>
      </c>
      <c r="D5188" s="43">
        <v>43292</v>
      </c>
      <c r="E5188" s="39" t="s">
        <v>35</v>
      </c>
      <c r="F5188" s="39" t="s">
        <v>49</v>
      </c>
      <c r="G5188" s="39" t="s">
        <v>275</v>
      </c>
      <c r="H5188" s="39" t="s">
        <v>3590</v>
      </c>
      <c r="I5188" s="39" t="s">
        <v>99</v>
      </c>
      <c r="J5188" s="44">
        <v>-84</v>
      </c>
      <c r="K5188" s="39" t="s">
        <v>100</v>
      </c>
      <c r="L5188" s="39" t="s">
        <v>58</v>
      </c>
      <c r="M5188" s="39" t="str">
        <f>+VLOOKUP(C5188/1,Map!A:B,2,FALSE)</f>
        <v>Other Revenue - Application/Initiation Fee</v>
      </c>
      <c r="N5188" s="39" t="str">
        <f>+VLOOKUP(L5188/1,Map!E:G,3,FALSE)</f>
        <v>KY-CORPORATE</v>
      </c>
    </row>
    <row r="5189" spans="1:14" hidden="1">
      <c r="A5189" s="39" t="s">
        <v>95</v>
      </c>
      <c r="B5189" s="39" t="s">
        <v>96</v>
      </c>
      <c r="C5189" s="39" t="s">
        <v>76</v>
      </c>
      <c r="D5189" s="43">
        <v>43292</v>
      </c>
      <c r="E5189" s="39" t="s">
        <v>35</v>
      </c>
      <c r="F5189" s="39" t="s">
        <v>49</v>
      </c>
      <c r="G5189" s="39" t="s">
        <v>275</v>
      </c>
      <c r="H5189" s="39" t="s">
        <v>3590</v>
      </c>
      <c r="I5189" s="39" t="s">
        <v>99</v>
      </c>
      <c r="J5189" s="44">
        <v>-28</v>
      </c>
      <c r="K5189" s="39" t="s">
        <v>100</v>
      </c>
      <c r="L5189" s="39" t="s">
        <v>64</v>
      </c>
      <c r="M5189" s="39" t="str">
        <f>+VLOOKUP(C5189/1,Map!A:B,2,FALSE)</f>
        <v>Other Revenue - Application/Initiation Fee</v>
      </c>
      <c r="N5189" s="39" t="str">
        <f>+VLOOKUP(L5189/1,Map!E:G,3,FALSE)</f>
        <v>KY-NORTH</v>
      </c>
    </row>
    <row r="5190" spans="1:14" hidden="1">
      <c r="A5190" s="39" t="s">
        <v>95</v>
      </c>
      <c r="B5190" s="39" t="s">
        <v>96</v>
      </c>
      <c r="C5190" s="39" t="s">
        <v>76</v>
      </c>
      <c r="D5190" s="43">
        <v>43292</v>
      </c>
      <c r="E5190" s="39" t="s">
        <v>35</v>
      </c>
      <c r="F5190" s="39" t="s">
        <v>49</v>
      </c>
      <c r="G5190" s="39" t="s">
        <v>275</v>
      </c>
      <c r="H5190" s="39" t="s">
        <v>3590</v>
      </c>
      <c r="I5190" s="39" t="s">
        <v>99</v>
      </c>
      <c r="J5190" s="44">
        <v>-28</v>
      </c>
      <c r="K5190" s="39" t="s">
        <v>100</v>
      </c>
      <c r="L5190" s="39" t="s">
        <v>60</v>
      </c>
      <c r="M5190" s="39" t="str">
        <f>+VLOOKUP(C5190/1,Map!A:B,2,FALSE)</f>
        <v>Other Revenue - Application/Initiation Fee</v>
      </c>
      <c r="N5190" s="39" t="str">
        <f>+VLOOKUP(L5190/1,Map!E:G,3,FALSE)</f>
        <v>KY-CENTRAL</v>
      </c>
    </row>
    <row r="5191" spans="1:14" hidden="1">
      <c r="A5191" s="39" t="s">
        <v>95</v>
      </c>
      <c r="B5191" s="39" t="s">
        <v>96</v>
      </c>
      <c r="C5191" s="39" t="s">
        <v>76</v>
      </c>
      <c r="D5191" s="43">
        <v>43292</v>
      </c>
      <c r="E5191" s="39" t="s">
        <v>35</v>
      </c>
      <c r="F5191" s="39" t="s">
        <v>49</v>
      </c>
      <c r="G5191" s="39" t="s">
        <v>275</v>
      </c>
      <c r="H5191" s="39" t="s">
        <v>3590</v>
      </c>
      <c r="I5191" s="39" t="s">
        <v>99</v>
      </c>
      <c r="J5191" s="44">
        <v>-28</v>
      </c>
      <c r="K5191" s="39" t="s">
        <v>100</v>
      </c>
      <c r="L5191" s="39" t="s">
        <v>60</v>
      </c>
      <c r="M5191" s="39" t="str">
        <f>+VLOOKUP(C5191/1,Map!A:B,2,FALSE)</f>
        <v>Other Revenue - Application/Initiation Fee</v>
      </c>
      <c r="N5191" s="39" t="str">
        <f>+VLOOKUP(L5191/1,Map!E:G,3,FALSE)</f>
        <v>KY-CENTRAL</v>
      </c>
    </row>
    <row r="5192" spans="1:14" hidden="1">
      <c r="A5192" s="39" t="s">
        <v>95</v>
      </c>
      <c r="B5192" s="39" t="s">
        <v>96</v>
      </c>
      <c r="C5192" s="39" t="s">
        <v>76</v>
      </c>
      <c r="D5192" s="43">
        <v>43292</v>
      </c>
      <c r="E5192" s="39" t="s">
        <v>35</v>
      </c>
      <c r="F5192" s="39" t="s">
        <v>49</v>
      </c>
      <c r="G5192" s="39" t="s">
        <v>275</v>
      </c>
      <c r="H5192" s="39" t="s">
        <v>3590</v>
      </c>
      <c r="I5192" s="39" t="s">
        <v>99</v>
      </c>
      <c r="J5192" s="44">
        <v>-2492</v>
      </c>
      <c r="K5192" s="39" t="s">
        <v>100</v>
      </c>
      <c r="L5192" s="39" t="s">
        <v>60</v>
      </c>
      <c r="M5192" s="39" t="str">
        <f>+VLOOKUP(C5192/1,Map!A:B,2,FALSE)</f>
        <v>Other Revenue - Application/Initiation Fee</v>
      </c>
      <c r="N5192" s="39" t="str">
        <f>+VLOOKUP(L5192/1,Map!E:G,3,FALSE)</f>
        <v>KY-CENTRAL</v>
      </c>
    </row>
    <row r="5193" spans="1:14" hidden="1">
      <c r="A5193" s="39" t="s">
        <v>95</v>
      </c>
      <c r="B5193" s="39" t="s">
        <v>96</v>
      </c>
      <c r="C5193" s="39" t="s">
        <v>76</v>
      </c>
      <c r="D5193" s="43">
        <v>43292</v>
      </c>
      <c r="E5193" s="39" t="s">
        <v>35</v>
      </c>
      <c r="F5193" s="39" t="s">
        <v>49</v>
      </c>
      <c r="G5193" s="39" t="s">
        <v>275</v>
      </c>
      <c r="H5193" s="39" t="s">
        <v>3590</v>
      </c>
      <c r="I5193" s="39" t="s">
        <v>99</v>
      </c>
      <c r="J5193" s="44">
        <v>-56</v>
      </c>
      <c r="K5193" s="39" t="s">
        <v>100</v>
      </c>
      <c r="L5193" s="39" t="s">
        <v>60</v>
      </c>
      <c r="M5193" s="39" t="str">
        <f>+VLOOKUP(C5193/1,Map!A:B,2,FALSE)</f>
        <v>Other Revenue - Application/Initiation Fee</v>
      </c>
      <c r="N5193" s="39" t="str">
        <f>+VLOOKUP(L5193/1,Map!E:G,3,FALSE)</f>
        <v>KY-CENTRAL</v>
      </c>
    </row>
    <row r="5194" spans="1:14" hidden="1">
      <c r="A5194" s="39" t="s">
        <v>95</v>
      </c>
      <c r="B5194" s="39" t="s">
        <v>96</v>
      </c>
      <c r="C5194" s="39" t="s">
        <v>76</v>
      </c>
      <c r="D5194" s="43">
        <v>43293</v>
      </c>
      <c r="E5194" s="39" t="s">
        <v>35</v>
      </c>
      <c r="F5194" s="39" t="s">
        <v>49</v>
      </c>
      <c r="G5194" s="39" t="s">
        <v>275</v>
      </c>
      <c r="H5194" s="39" t="s">
        <v>3591</v>
      </c>
      <c r="I5194" s="39" t="s">
        <v>99</v>
      </c>
      <c r="J5194" s="44">
        <v>-2128</v>
      </c>
      <c r="K5194" s="39" t="s">
        <v>100</v>
      </c>
      <c r="L5194" s="39" t="s">
        <v>60</v>
      </c>
      <c r="M5194" s="39" t="str">
        <f>+VLOOKUP(C5194/1,Map!A:B,2,FALSE)</f>
        <v>Other Revenue - Application/Initiation Fee</v>
      </c>
      <c r="N5194" s="39" t="str">
        <f>+VLOOKUP(L5194/1,Map!E:G,3,FALSE)</f>
        <v>KY-CENTRAL</v>
      </c>
    </row>
    <row r="5195" spans="1:14" hidden="1">
      <c r="A5195" s="39" t="s">
        <v>95</v>
      </c>
      <c r="B5195" s="39" t="s">
        <v>96</v>
      </c>
      <c r="C5195" s="39" t="s">
        <v>76</v>
      </c>
      <c r="D5195" s="43">
        <v>43293</v>
      </c>
      <c r="E5195" s="39" t="s">
        <v>35</v>
      </c>
      <c r="F5195" s="39" t="s">
        <v>49</v>
      </c>
      <c r="G5195" s="39" t="s">
        <v>275</v>
      </c>
      <c r="H5195" s="39" t="s">
        <v>3591</v>
      </c>
      <c r="I5195" s="39" t="s">
        <v>99</v>
      </c>
      <c r="J5195" s="44">
        <v>-28</v>
      </c>
      <c r="K5195" s="39" t="s">
        <v>100</v>
      </c>
      <c r="L5195" s="39" t="s">
        <v>64</v>
      </c>
      <c r="M5195" s="39" t="str">
        <f>+VLOOKUP(C5195/1,Map!A:B,2,FALSE)</f>
        <v>Other Revenue - Application/Initiation Fee</v>
      </c>
      <c r="N5195" s="39" t="str">
        <f>+VLOOKUP(L5195/1,Map!E:G,3,FALSE)</f>
        <v>KY-NORTH</v>
      </c>
    </row>
    <row r="5196" spans="1:14" hidden="1">
      <c r="A5196" s="39" t="s">
        <v>95</v>
      </c>
      <c r="B5196" s="39" t="s">
        <v>96</v>
      </c>
      <c r="C5196" s="39" t="s">
        <v>76</v>
      </c>
      <c r="D5196" s="43">
        <v>43293</v>
      </c>
      <c r="E5196" s="39" t="s">
        <v>35</v>
      </c>
      <c r="F5196" s="39" t="s">
        <v>49</v>
      </c>
      <c r="G5196" s="39" t="s">
        <v>275</v>
      </c>
      <c r="H5196" s="39" t="s">
        <v>3591</v>
      </c>
      <c r="I5196" s="39" t="s">
        <v>99</v>
      </c>
      <c r="J5196" s="44">
        <v>-112</v>
      </c>
      <c r="K5196" s="39" t="s">
        <v>100</v>
      </c>
      <c r="L5196" s="39" t="s">
        <v>58</v>
      </c>
      <c r="M5196" s="39" t="str">
        <f>+VLOOKUP(C5196/1,Map!A:B,2,FALSE)</f>
        <v>Other Revenue - Application/Initiation Fee</v>
      </c>
      <c r="N5196" s="39" t="str">
        <f>+VLOOKUP(L5196/1,Map!E:G,3,FALSE)</f>
        <v>KY-CORPORATE</v>
      </c>
    </row>
    <row r="5197" spans="1:14" hidden="1">
      <c r="A5197" s="39" t="s">
        <v>95</v>
      </c>
      <c r="B5197" s="39" t="s">
        <v>96</v>
      </c>
      <c r="C5197" s="39" t="s">
        <v>76</v>
      </c>
      <c r="D5197" s="43">
        <v>43293</v>
      </c>
      <c r="E5197" s="39" t="s">
        <v>35</v>
      </c>
      <c r="F5197" s="39" t="s">
        <v>49</v>
      </c>
      <c r="G5197" s="39" t="s">
        <v>275</v>
      </c>
      <c r="H5197" s="39" t="s">
        <v>3591</v>
      </c>
      <c r="I5197" s="39" t="s">
        <v>99</v>
      </c>
      <c r="J5197" s="44">
        <v>-28</v>
      </c>
      <c r="K5197" s="39" t="s">
        <v>100</v>
      </c>
      <c r="L5197" s="39" t="s">
        <v>60</v>
      </c>
      <c r="M5197" s="39" t="str">
        <f>+VLOOKUP(C5197/1,Map!A:B,2,FALSE)</f>
        <v>Other Revenue - Application/Initiation Fee</v>
      </c>
      <c r="N5197" s="39" t="str">
        <f>+VLOOKUP(L5197/1,Map!E:G,3,FALSE)</f>
        <v>KY-CENTRAL</v>
      </c>
    </row>
    <row r="5198" spans="1:14" hidden="1">
      <c r="A5198" s="39" t="s">
        <v>95</v>
      </c>
      <c r="B5198" s="39" t="s">
        <v>96</v>
      </c>
      <c r="C5198" s="39" t="s">
        <v>76</v>
      </c>
      <c r="D5198" s="43">
        <v>43293</v>
      </c>
      <c r="E5198" s="39" t="s">
        <v>35</v>
      </c>
      <c r="F5198" s="39" t="s">
        <v>49</v>
      </c>
      <c r="G5198" s="39" t="s">
        <v>275</v>
      </c>
      <c r="H5198" s="39" t="s">
        <v>3591</v>
      </c>
      <c r="I5198" s="39" t="s">
        <v>99</v>
      </c>
      <c r="J5198" s="44">
        <v>-140</v>
      </c>
      <c r="K5198" s="39" t="s">
        <v>100</v>
      </c>
      <c r="L5198" s="39" t="s">
        <v>60</v>
      </c>
      <c r="M5198" s="39" t="str">
        <f>+VLOOKUP(C5198/1,Map!A:B,2,FALSE)</f>
        <v>Other Revenue - Application/Initiation Fee</v>
      </c>
      <c r="N5198" s="39" t="str">
        <f>+VLOOKUP(L5198/1,Map!E:G,3,FALSE)</f>
        <v>KY-CENTRAL</v>
      </c>
    </row>
    <row r="5199" spans="1:14" hidden="1">
      <c r="A5199" s="39" t="s">
        <v>95</v>
      </c>
      <c r="B5199" s="39" t="s">
        <v>96</v>
      </c>
      <c r="C5199" s="39" t="s">
        <v>76</v>
      </c>
      <c r="D5199" s="43">
        <v>43294</v>
      </c>
      <c r="E5199" s="39" t="s">
        <v>35</v>
      </c>
      <c r="F5199" s="39" t="s">
        <v>49</v>
      </c>
      <c r="G5199" s="39" t="s">
        <v>275</v>
      </c>
      <c r="H5199" s="39" t="s">
        <v>1927</v>
      </c>
      <c r="I5199" s="39" t="s">
        <v>244</v>
      </c>
      <c r="J5199" s="44">
        <v>28</v>
      </c>
      <c r="K5199" s="39" t="s">
        <v>100</v>
      </c>
      <c r="L5199" s="39" t="s">
        <v>60</v>
      </c>
      <c r="M5199" s="39" t="str">
        <f>+VLOOKUP(C5199/1,Map!A:B,2,FALSE)</f>
        <v>Other Revenue - Application/Initiation Fee</v>
      </c>
      <c r="N5199" s="39" t="str">
        <f>+VLOOKUP(L5199/1,Map!E:G,3,FALSE)</f>
        <v>KY-CENTRAL</v>
      </c>
    </row>
    <row r="5200" spans="1:14" hidden="1">
      <c r="A5200" s="39" t="s">
        <v>95</v>
      </c>
      <c r="B5200" s="39" t="s">
        <v>96</v>
      </c>
      <c r="C5200" s="39" t="s">
        <v>76</v>
      </c>
      <c r="D5200" s="43">
        <v>43294</v>
      </c>
      <c r="E5200" s="39" t="s">
        <v>35</v>
      </c>
      <c r="F5200" s="39" t="s">
        <v>49</v>
      </c>
      <c r="G5200" s="39" t="s">
        <v>275</v>
      </c>
      <c r="H5200" s="39" t="s">
        <v>3592</v>
      </c>
      <c r="I5200" s="39" t="s">
        <v>99</v>
      </c>
      <c r="J5200" s="44">
        <v>-28</v>
      </c>
      <c r="K5200" s="39" t="s">
        <v>100</v>
      </c>
      <c r="L5200" s="39" t="s">
        <v>60</v>
      </c>
      <c r="M5200" s="39" t="str">
        <f>+VLOOKUP(C5200/1,Map!A:B,2,FALSE)</f>
        <v>Other Revenue - Application/Initiation Fee</v>
      </c>
      <c r="N5200" s="39" t="str">
        <f>+VLOOKUP(L5200/1,Map!E:G,3,FALSE)</f>
        <v>KY-CENTRAL</v>
      </c>
    </row>
    <row r="5201" spans="1:14" hidden="1">
      <c r="A5201" s="39" t="s">
        <v>95</v>
      </c>
      <c r="B5201" s="39" t="s">
        <v>96</v>
      </c>
      <c r="C5201" s="39" t="s">
        <v>76</v>
      </c>
      <c r="D5201" s="43">
        <v>43294</v>
      </c>
      <c r="E5201" s="39" t="s">
        <v>35</v>
      </c>
      <c r="F5201" s="39" t="s">
        <v>49</v>
      </c>
      <c r="G5201" s="39" t="s">
        <v>275</v>
      </c>
      <c r="H5201" s="39" t="s">
        <v>3592</v>
      </c>
      <c r="I5201" s="39" t="s">
        <v>99</v>
      </c>
      <c r="J5201" s="44">
        <v>-28</v>
      </c>
      <c r="K5201" s="39" t="s">
        <v>100</v>
      </c>
      <c r="L5201" s="39" t="s">
        <v>64</v>
      </c>
      <c r="M5201" s="39" t="str">
        <f>+VLOOKUP(C5201/1,Map!A:B,2,FALSE)</f>
        <v>Other Revenue - Application/Initiation Fee</v>
      </c>
      <c r="N5201" s="39" t="str">
        <f>+VLOOKUP(L5201/1,Map!E:G,3,FALSE)</f>
        <v>KY-NORTH</v>
      </c>
    </row>
    <row r="5202" spans="1:14" hidden="1">
      <c r="A5202" s="39" t="s">
        <v>95</v>
      </c>
      <c r="B5202" s="39" t="s">
        <v>96</v>
      </c>
      <c r="C5202" s="39" t="s">
        <v>76</v>
      </c>
      <c r="D5202" s="43">
        <v>43294</v>
      </c>
      <c r="E5202" s="39" t="s">
        <v>35</v>
      </c>
      <c r="F5202" s="39" t="s">
        <v>49</v>
      </c>
      <c r="G5202" s="39" t="s">
        <v>275</v>
      </c>
      <c r="H5202" s="39" t="s">
        <v>3592</v>
      </c>
      <c r="I5202" s="39" t="s">
        <v>99</v>
      </c>
      <c r="J5202" s="44">
        <v>-56</v>
      </c>
      <c r="K5202" s="39" t="s">
        <v>100</v>
      </c>
      <c r="L5202" s="39" t="s">
        <v>60</v>
      </c>
      <c r="M5202" s="39" t="str">
        <f>+VLOOKUP(C5202/1,Map!A:B,2,FALSE)</f>
        <v>Other Revenue - Application/Initiation Fee</v>
      </c>
      <c r="N5202" s="39" t="str">
        <f>+VLOOKUP(L5202/1,Map!E:G,3,FALSE)</f>
        <v>KY-CENTRAL</v>
      </c>
    </row>
    <row r="5203" spans="1:14" hidden="1">
      <c r="A5203" s="39" t="s">
        <v>95</v>
      </c>
      <c r="B5203" s="39" t="s">
        <v>96</v>
      </c>
      <c r="C5203" s="39" t="s">
        <v>76</v>
      </c>
      <c r="D5203" s="43">
        <v>43294</v>
      </c>
      <c r="E5203" s="39" t="s">
        <v>35</v>
      </c>
      <c r="F5203" s="39" t="s">
        <v>49</v>
      </c>
      <c r="G5203" s="39" t="s">
        <v>275</v>
      </c>
      <c r="H5203" s="39" t="s">
        <v>3592</v>
      </c>
      <c r="I5203" s="39" t="s">
        <v>99</v>
      </c>
      <c r="J5203" s="44">
        <v>-5068</v>
      </c>
      <c r="K5203" s="39" t="s">
        <v>100</v>
      </c>
      <c r="L5203" s="39" t="s">
        <v>60</v>
      </c>
      <c r="M5203" s="39" t="str">
        <f>+VLOOKUP(C5203/1,Map!A:B,2,FALSE)</f>
        <v>Other Revenue - Application/Initiation Fee</v>
      </c>
      <c r="N5203" s="39" t="str">
        <f>+VLOOKUP(L5203/1,Map!E:G,3,FALSE)</f>
        <v>KY-CENTRAL</v>
      </c>
    </row>
    <row r="5204" spans="1:14" hidden="1">
      <c r="A5204" s="39" t="s">
        <v>95</v>
      </c>
      <c r="B5204" s="39" t="s">
        <v>96</v>
      </c>
      <c r="C5204" s="39" t="s">
        <v>76</v>
      </c>
      <c r="D5204" s="43">
        <v>43294</v>
      </c>
      <c r="E5204" s="39" t="s">
        <v>35</v>
      </c>
      <c r="F5204" s="39" t="s">
        <v>49</v>
      </c>
      <c r="G5204" s="39" t="s">
        <v>275</v>
      </c>
      <c r="H5204" s="39" t="s">
        <v>3592</v>
      </c>
      <c r="I5204" s="39" t="s">
        <v>99</v>
      </c>
      <c r="J5204" s="44">
        <v>-112</v>
      </c>
      <c r="K5204" s="39" t="s">
        <v>100</v>
      </c>
      <c r="L5204" s="39" t="s">
        <v>60</v>
      </c>
      <c r="M5204" s="39" t="str">
        <f>+VLOOKUP(C5204/1,Map!A:B,2,FALSE)</f>
        <v>Other Revenue - Application/Initiation Fee</v>
      </c>
      <c r="N5204" s="39" t="str">
        <f>+VLOOKUP(L5204/1,Map!E:G,3,FALSE)</f>
        <v>KY-CENTRAL</v>
      </c>
    </row>
    <row r="5205" spans="1:14" hidden="1">
      <c r="A5205" s="39" t="s">
        <v>95</v>
      </c>
      <c r="B5205" s="39" t="s">
        <v>96</v>
      </c>
      <c r="C5205" s="39" t="s">
        <v>76</v>
      </c>
      <c r="D5205" s="43">
        <v>43294</v>
      </c>
      <c r="E5205" s="39" t="s">
        <v>35</v>
      </c>
      <c r="F5205" s="39" t="s">
        <v>49</v>
      </c>
      <c r="G5205" s="39" t="s">
        <v>275</v>
      </c>
      <c r="H5205" s="39" t="s">
        <v>3592</v>
      </c>
      <c r="I5205" s="39" t="s">
        <v>99</v>
      </c>
      <c r="J5205" s="44">
        <v>-84</v>
      </c>
      <c r="K5205" s="39" t="s">
        <v>100</v>
      </c>
      <c r="L5205" s="39" t="s">
        <v>58</v>
      </c>
      <c r="M5205" s="39" t="str">
        <f>+VLOOKUP(C5205/1,Map!A:B,2,FALSE)</f>
        <v>Other Revenue - Application/Initiation Fee</v>
      </c>
      <c r="N5205" s="39" t="str">
        <f>+VLOOKUP(L5205/1,Map!E:G,3,FALSE)</f>
        <v>KY-CORPORATE</v>
      </c>
    </row>
    <row r="5206" spans="1:14" hidden="1">
      <c r="A5206" s="39" t="s">
        <v>95</v>
      </c>
      <c r="B5206" s="39" t="s">
        <v>96</v>
      </c>
      <c r="C5206" s="39" t="s">
        <v>76</v>
      </c>
      <c r="D5206" s="43">
        <v>43295</v>
      </c>
      <c r="E5206" s="39" t="s">
        <v>35</v>
      </c>
      <c r="F5206" s="39" t="s">
        <v>49</v>
      </c>
      <c r="G5206" s="39" t="s">
        <v>275</v>
      </c>
      <c r="H5206" s="39" t="s">
        <v>3593</v>
      </c>
      <c r="I5206" s="39" t="s">
        <v>99</v>
      </c>
      <c r="J5206" s="44">
        <v>-280</v>
      </c>
      <c r="K5206" s="39" t="s">
        <v>100</v>
      </c>
      <c r="L5206" s="39" t="s">
        <v>60</v>
      </c>
      <c r="M5206" s="39" t="str">
        <f>+VLOOKUP(C5206/1,Map!A:B,2,FALSE)</f>
        <v>Other Revenue - Application/Initiation Fee</v>
      </c>
      <c r="N5206" s="39" t="str">
        <f>+VLOOKUP(L5206/1,Map!E:G,3,FALSE)</f>
        <v>KY-CENTRAL</v>
      </c>
    </row>
    <row r="5207" spans="1:14" hidden="1">
      <c r="A5207" s="39" t="s">
        <v>95</v>
      </c>
      <c r="B5207" s="39" t="s">
        <v>96</v>
      </c>
      <c r="C5207" s="39" t="s">
        <v>76</v>
      </c>
      <c r="D5207" s="43">
        <v>43295</v>
      </c>
      <c r="E5207" s="39" t="s">
        <v>35</v>
      </c>
      <c r="F5207" s="39" t="s">
        <v>49</v>
      </c>
      <c r="G5207" s="39" t="s">
        <v>275</v>
      </c>
      <c r="H5207" s="39" t="s">
        <v>3594</v>
      </c>
      <c r="I5207" s="39" t="s">
        <v>99</v>
      </c>
      <c r="J5207" s="44">
        <v>-28</v>
      </c>
      <c r="K5207" s="39" t="s">
        <v>100</v>
      </c>
      <c r="L5207" s="39" t="s">
        <v>60</v>
      </c>
      <c r="M5207" s="39" t="str">
        <f>+VLOOKUP(C5207/1,Map!A:B,2,FALSE)</f>
        <v>Other Revenue - Application/Initiation Fee</v>
      </c>
      <c r="N5207" s="39" t="str">
        <f>+VLOOKUP(L5207/1,Map!E:G,3,FALSE)</f>
        <v>KY-CENTRAL</v>
      </c>
    </row>
    <row r="5208" spans="1:14" hidden="1">
      <c r="A5208" s="39" t="s">
        <v>95</v>
      </c>
      <c r="B5208" s="39" t="s">
        <v>96</v>
      </c>
      <c r="C5208" s="39" t="s">
        <v>76</v>
      </c>
      <c r="D5208" s="43">
        <v>43295</v>
      </c>
      <c r="E5208" s="39" t="s">
        <v>35</v>
      </c>
      <c r="F5208" s="39" t="s">
        <v>49</v>
      </c>
      <c r="G5208" s="39" t="s">
        <v>275</v>
      </c>
      <c r="H5208" s="39" t="s">
        <v>3595</v>
      </c>
      <c r="I5208" s="39" t="s">
        <v>99</v>
      </c>
      <c r="J5208" s="44">
        <v>-84</v>
      </c>
      <c r="K5208" s="39" t="s">
        <v>100</v>
      </c>
      <c r="L5208" s="39" t="s">
        <v>60</v>
      </c>
      <c r="M5208" s="39" t="str">
        <f>+VLOOKUP(C5208/1,Map!A:B,2,FALSE)</f>
        <v>Other Revenue - Application/Initiation Fee</v>
      </c>
      <c r="N5208" s="39" t="str">
        <f>+VLOOKUP(L5208/1,Map!E:G,3,FALSE)</f>
        <v>KY-CENTRAL</v>
      </c>
    </row>
    <row r="5209" spans="1:14" hidden="1">
      <c r="A5209" s="39" t="s">
        <v>95</v>
      </c>
      <c r="B5209" s="39" t="s">
        <v>96</v>
      </c>
      <c r="C5209" s="39" t="s">
        <v>76</v>
      </c>
      <c r="D5209" s="43">
        <v>43295</v>
      </c>
      <c r="E5209" s="39" t="s">
        <v>35</v>
      </c>
      <c r="F5209" s="39" t="s">
        <v>49</v>
      </c>
      <c r="G5209" s="39" t="s">
        <v>275</v>
      </c>
      <c r="H5209" s="39" t="s">
        <v>3595</v>
      </c>
      <c r="I5209" s="39" t="s">
        <v>99</v>
      </c>
      <c r="J5209" s="44">
        <v>-28</v>
      </c>
      <c r="K5209" s="39" t="s">
        <v>100</v>
      </c>
      <c r="L5209" s="39" t="s">
        <v>58</v>
      </c>
      <c r="M5209" s="39" t="str">
        <f>+VLOOKUP(C5209/1,Map!A:B,2,FALSE)</f>
        <v>Other Revenue - Application/Initiation Fee</v>
      </c>
      <c r="N5209" s="39" t="str">
        <f>+VLOOKUP(L5209/1,Map!E:G,3,FALSE)</f>
        <v>KY-CORPORATE</v>
      </c>
    </row>
    <row r="5210" spans="1:14" hidden="1">
      <c r="A5210" s="39" t="s">
        <v>95</v>
      </c>
      <c r="B5210" s="39" t="s">
        <v>96</v>
      </c>
      <c r="C5210" s="39" t="s">
        <v>76</v>
      </c>
      <c r="D5210" s="43">
        <v>43296</v>
      </c>
      <c r="E5210" s="39" t="s">
        <v>35</v>
      </c>
      <c r="F5210" s="39" t="s">
        <v>49</v>
      </c>
      <c r="G5210" s="39" t="s">
        <v>275</v>
      </c>
      <c r="H5210" s="39" t="s">
        <v>3596</v>
      </c>
      <c r="I5210" s="39" t="s">
        <v>99</v>
      </c>
      <c r="J5210" s="44">
        <v>-252</v>
      </c>
      <c r="K5210" s="39" t="s">
        <v>100</v>
      </c>
      <c r="L5210" s="39" t="s">
        <v>60</v>
      </c>
      <c r="M5210" s="39" t="str">
        <f>+VLOOKUP(C5210/1,Map!A:B,2,FALSE)</f>
        <v>Other Revenue - Application/Initiation Fee</v>
      </c>
      <c r="N5210" s="39" t="str">
        <f>+VLOOKUP(L5210/1,Map!E:G,3,FALSE)</f>
        <v>KY-CENTRAL</v>
      </c>
    </row>
    <row r="5211" spans="1:14" hidden="1">
      <c r="A5211" s="39" t="s">
        <v>95</v>
      </c>
      <c r="B5211" s="39" t="s">
        <v>96</v>
      </c>
      <c r="C5211" s="39" t="s">
        <v>76</v>
      </c>
      <c r="D5211" s="43">
        <v>43298</v>
      </c>
      <c r="E5211" s="39" t="s">
        <v>35</v>
      </c>
      <c r="F5211" s="39" t="s">
        <v>49</v>
      </c>
      <c r="G5211" s="39" t="s">
        <v>275</v>
      </c>
      <c r="H5211" s="39" t="s">
        <v>3597</v>
      </c>
      <c r="I5211" s="39" t="s">
        <v>99</v>
      </c>
      <c r="J5211" s="44">
        <v>-28</v>
      </c>
      <c r="K5211" s="39" t="s">
        <v>100</v>
      </c>
      <c r="L5211" s="39" t="s">
        <v>58</v>
      </c>
      <c r="M5211" s="39" t="str">
        <f>+VLOOKUP(C5211/1,Map!A:B,2,FALSE)</f>
        <v>Other Revenue - Application/Initiation Fee</v>
      </c>
      <c r="N5211" s="39" t="str">
        <f>+VLOOKUP(L5211/1,Map!E:G,3,FALSE)</f>
        <v>KY-CORPORATE</v>
      </c>
    </row>
    <row r="5212" spans="1:14" hidden="1">
      <c r="A5212" s="39" t="s">
        <v>95</v>
      </c>
      <c r="B5212" s="39" t="s">
        <v>96</v>
      </c>
      <c r="C5212" s="39" t="s">
        <v>76</v>
      </c>
      <c r="D5212" s="43">
        <v>43298</v>
      </c>
      <c r="E5212" s="39" t="s">
        <v>35</v>
      </c>
      <c r="F5212" s="39" t="s">
        <v>49</v>
      </c>
      <c r="G5212" s="39" t="s">
        <v>275</v>
      </c>
      <c r="H5212" s="39" t="s">
        <v>3597</v>
      </c>
      <c r="I5212" s="39" t="s">
        <v>99</v>
      </c>
      <c r="J5212" s="44">
        <v>-28</v>
      </c>
      <c r="K5212" s="39" t="s">
        <v>100</v>
      </c>
      <c r="L5212" s="39" t="s">
        <v>60</v>
      </c>
      <c r="M5212" s="39" t="str">
        <f>+VLOOKUP(C5212/1,Map!A:B,2,FALSE)</f>
        <v>Other Revenue - Application/Initiation Fee</v>
      </c>
      <c r="N5212" s="39" t="str">
        <f>+VLOOKUP(L5212/1,Map!E:G,3,FALSE)</f>
        <v>KY-CENTRAL</v>
      </c>
    </row>
    <row r="5213" spans="1:14" hidden="1">
      <c r="A5213" s="39" t="s">
        <v>95</v>
      </c>
      <c r="B5213" s="39" t="s">
        <v>96</v>
      </c>
      <c r="C5213" s="39" t="s">
        <v>76</v>
      </c>
      <c r="D5213" s="43">
        <v>43298</v>
      </c>
      <c r="E5213" s="39" t="s">
        <v>35</v>
      </c>
      <c r="F5213" s="39" t="s">
        <v>49</v>
      </c>
      <c r="G5213" s="39" t="s">
        <v>275</v>
      </c>
      <c r="H5213" s="39" t="s">
        <v>3597</v>
      </c>
      <c r="I5213" s="39" t="s">
        <v>99</v>
      </c>
      <c r="J5213" s="44">
        <v>-28</v>
      </c>
      <c r="K5213" s="39" t="s">
        <v>100</v>
      </c>
      <c r="L5213" s="39" t="s">
        <v>60</v>
      </c>
      <c r="M5213" s="39" t="str">
        <f>+VLOOKUP(C5213/1,Map!A:B,2,FALSE)</f>
        <v>Other Revenue - Application/Initiation Fee</v>
      </c>
      <c r="N5213" s="39" t="str">
        <f>+VLOOKUP(L5213/1,Map!E:G,3,FALSE)</f>
        <v>KY-CENTRAL</v>
      </c>
    </row>
    <row r="5214" spans="1:14" hidden="1">
      <c r="A5214" s="39" t="s">
        <v>95</v>
      </c>
      <c r="B5214" s="39" t="s">
        <v>96</v>
      </c>
      <c r="C5214" s="39" t="s">
        <v>76</v>
      </c>
      <c r="D5214" s="43">
        <v>43298</v>
      </c>
      <c r="E5214" s="39" t="s">
        <v>35</v>
      </c>
      <c r="F5214" s="39" t="s">
        <v>49</v>
      </c>
      <c r="G5214" s="39" t="s">
        <v>275</v>
      </c>
      <c r="H5214" s="39" t="s">
        <v>3597</v>
      </c>
      <c r="I5214" s="39" t="s">
        <v>99</v>
      </c>
      <c r="J5214" s="44">
        <v>-28</v>
      </c>
      <c r="K5214" s="39" t="s">
        <v>100</v>
      </c>
      <c r="L5214" s="39" t="s">
        <v>60</v>
      </c>
      <c r="M5214" s="39" t="str">
        <f>+VLOOKUP(C5214/1,Map!A:B,2,FALSE)</f>
        <v>Other Revenue - Application/Initiation Fee</v>
      </c>
      <c r="N5214" s="39" t="str">
        <f>+VLOOKUP(L5214/1,Map!E:G,3,FALSE)</f>
        <v>KY-CENTRAL</v>
      </c>
    </row>
    <row r="5215" spans="1:14" hidden="1">
      <c r="A5215" s="39" t="s">
        <v>95</v>
      </c>
      <c r="B5215" s="39" t="s">
        <v>96</v>
      </c>
      <c r="C5215" s="39" t="s">
        <v>76</v>
      </c>
      <c r="D5215" s="43">
        <v>43298</v>
      </c>
      <c r="E5215" s="39" t="s">
        <v>35</v>
      </c>
      <c r="F5215" s="39" t="s">
        <v>49</v>
      </c>
      <c r="G5215" s="39" t="s">
        <v>275</v>
      </c>
      <c r="H5215" s="39" t="s">
        <v>3597</v>
      </c>
      <c r="I5215" s="39" t="s">
        <v>99</v>
      </c>
      <c r="J5215" s="44">
        <v>-784</v>
      </c>
      <c r="K5215" s="39" t="s">
        <v>100</v>
      </c>
      <c r="L5215" s="39" t="s">
        <v>60</v>
      </c>
      <c r="M5215" s="39" t="str">
        <f>+VLOOKUP(C5215/1,Map!A:B,2,FALSE)</f>
        <v>Other Revenue - Application/Initiation Fee</v>
      </c>
      <c r="N5215" s="39" t="str">
        <f>+VLOOKUP(L5215/1,Map!E:G,3,FALSE)</f>
        <v>KY-CENTRAL</v>
      </c>
    </row>
    <row r="5216" spans="1:14" hidden="1">
      <c r="A5216" s="39" t="s">
        <v>95</v>
      </c>
      <c r="B5216" s="39" t="s">
        <v>96</v>
      </c>
      <c r="C5216" s="39" t="s">
        <v>76</v>
      </c>
      <c r="D5216" s="43">
        <v>43298</v>
      </c>
      <c r="E5216" s="39" t="s">
        <v>35</v>
      </c>
      <c r="F5216" s="39" t="s">
        <v>49</v>
      </c>
      <c r="G5216" s="39" t="s">
        <v>275</v>
      </c>
      <c r="H5216" s="39" t="s">
        <v>3597</v>
      </c>
      <c r="I5216" s="39" t="s">
        <v>99</v>
      </c>
      <c r="J5216" s="44">
        <v>-28</v>
      </c>
      <c r="K5216" s="39" t="s">
        <v>100</v>
      </c>
      <c r="L5216" s="39" t="s">
        <v>60</v>
      </c>
      <c r="M5216" s="39" t="str">
        <f>+VLOOKUP(C5216/1,Map!A:B,2,FALSE)</f>
        <v>Other Revenue - Application/Initiation Fee</v>
      </c>
      <c r="N5216" s="39" t="str">
        <f>+VLOOKUP(L5216/1,Map!E:G,3,FALSE)</f>
        <v>KY-CENTRAL</v>
      </c>
    </row>
    <row r="5217" spans="1:14" hidden="1">
      <c r="A5217" s="39" t="s">
        <v>95</v>
      </c>
      <c r="B5217" s="39" t="s">
        <v>96</v>
      </c>
      <c r="C5217" s="39" t="s">
        <v>76</v>
      </c>
      <c r="D5217" s="43">
        <v>43297</v>
      </c>
      <c r="E5217" s="39" t="s">
        <v>35</v>
      </c>
      <c r="F5217" s="39" t="s">
        <v>49</v>
      </c>
      <c r="G5217" s="39" t="s">
        <v>275</v>
      </c>
      <c r="H5217" s="39" t="s">
        <v>3598</v>
      </c>
      <c r="I5217" s="39" t="s">
        <v>99</v>
      </c>
      <c r="J5217" s="44">
        <v>-84</v>
      </c>
      <c r="K5217" s="39" t="s">
        <v>100</v>
      </c>
      <c r="L5217" s="39" t="s">
        <v>60</v>
      </c>
      <c r="M5217" s="39" t="str">
        <f>+VLOOKUP(C5217/1,Map!A:B,2,FALSE)</f>
        <v>Other Revenue - Application/Initiation Fee</v>
      </c>
      <c r="N5217" s="39" t="str">
        <f>+VLOOKUP(L5217/1,Map!E:G,3,FALSE)</f>
        <v>KY-CENTRAL</v>
      </c>
    </row>
    <row r="5218" spans="1:14" hidden="1">
      <c r="A5218" s="39" t="s">
        <v>95</v>
      </c>
      <c r="B5218" s="39" t="s">
        <v>96</v>
      </c>
      <c r="C5218" s="39" t="s">
        <v>76</v>
      </c>
      <c r="D5218" s="43">
        <v>43297</v>
      </c>
      <c r="E5218" s="39" t="s">
        <v>35</v>
      </c>
      <c r="F5218" s="39" t="s">
        <v>49</v>
      </c>
      <c r="G5218" s="39" t="s">
        <v>275</v>
      </c>
      <c r="H5218" s="39" t="s">
        <v>3598</v>
      </c>
      <c r="I5218" s="39" t="s">
        <v>99</v>
      </c>
      <c r="J5218" s="44">
        <v>-4312</v>
      </c>
      <c r="K5218" s="39" t="s">
        <v>100</v>
      </c>
      <c r="L5218" s="39" t="s">
        <v>60</v>
      </c>
      <c r="M5218" s="39" t="str">
        <f>+VLOOKUP(C5218/1,Map!A:B,2,FALSE)</f>
        <v>Other Revenue - Application/Initiation Fee</v>
      </c>
      <c r="N5218" s="39" t="str">
        <f>+VLOOKUP(L5218/1,Map!E:G,3,FALSE)</f>
        <v>KY-CENTRAL</v>
      </c>
    </row>
    <row r="5219" spans="1:14" hidden="1">
      <c r="A5219" s="39" t="s">
        <v>95</v>
      </c>
      <c r="B5219" s="39" t="s">
        <v>96</v>
      </c>
      <c r="C5219" s="39" t="s">
        <v>76</v>
      </c>
      <c r="D5219" s="43">
        <v>43297</v>
      </c>
      <c r="E5219" s="39" t="s">
        <v>35</v>
      </c>
      <c r="F5219" s="39" t="s">
        <v>49</v>
      </c>
      <c r="G5219" s="39" t="s">
        <v>275</v>
      </c>
      <c r="H5219" s="39" t="s">
        <v>3598</v>
      </c>
      <c r="I5219" s="39" t="s">
        <v>99</v>
      </c>
      <c r="J5219" s="44">
        <v>-28</v>
      </c>
      <c r="K5219" s="39" t="s">
        <v>100</v>
      </c>
      <c r="L5219" s="39" t="s">
        <v>58</v>
      </c>
      <c r="M5219" s="39" t="str">
        <f>+VLOOKUP(C5219/1,Map!A:B,2,FALSE)</f>
        <v>Other Revenue - Application/Initiation Fee</v>
      </c>
      <c r="N5219" s="39" t="str">
        <f>+VLOOKUP(L5219/1,Map!E:G,3,FALSE)</f>
        <v>KY-CORPORATE</v>
      </c>
    </row>
    <row r="5220" spans="1:14" hidden="1">
      <c r="A5220" s="39" t="s">
        <v>95</v>
      </c>
      <c r="B5220" s="39" t="s">
        <v>96</v>
      </c>
      <c r="C5220" s="39" t="s">
        <v>76</v>
      </c>
      <c r="D5220" s="43">
        <v>43297</v>
      </c>
      <c r="E5220" s="39" t="s">
        <v>35</v>
      </c>
      <c r="F5220" s="39" t="s">
        <v>49</v>
      </c>
      <c r="G5220" s="39" t="s">
        <v>275</v>
      </c>
      <c r="H5220" s="39" t="s">
        <v>3598</v>
      </c>
      <c r="I5220" s="39" t="s">
        <v>99</v>
      </c>
      <c r="J5220" s="44">
        <v>-56</v>
      </c>
      <c r="K5220" s="39" t="s">
        <v>100</v>
      </c>
      <c r="L5220" s="39" t="s">
        <v>60</v>
      </c>
      <c r="M5220" s="39" t="str">
        <f>+VLOOKUP(C5220/1,Map!A:B,2,FALSE)</f>
        <v>Other Revenue - Application/Initiation Fee</v>
      </c>
      <c r="N5220" s="39" t="str">
        <f>+VLOOKUP(L5220/1,Map!E:G,3,FALSE)</f>
        <v>KY-CENTRAL</v>
      </c>
    </row>
    <row r="5221" spans="1:14" hidden="1">
      <c r="A5221" s="39" t="s">
        <v>95</v>
      </c>
      <c r="B5221" s="39" t="s">
        <v>96</v>
      </c>
      <c r="C5221" s="39" t="s">
        <v>76</v>
      </c>
      <c r="D5221" s="43">
        <v>43297</v>
      </c>
      <c r="E5221" s="39" t="s">
        <v>35</v>
      </c>
      <c r="F5221" s="39" t="s">
        <v>49</v>
      </c>
      <c r="G5221" s="39" t="s">
        <v>275</v>
      </c>
      <c r="H5221" s="39" t="s">
        <v>3598</v>
      </c>
      <c r="I5221" s="39" t="s">
        <v>99</v>
      </c>
      <c r="J5221" s="44">
        <v>-56</v>
      </c>
      <c r="K5221" s="39" t="s">
        <v>100</v>
      </c>
      <c r="L5221" s="39" t="s">
        <v>64</v>
      </c>
      <c r="M5221" s="39" t="str">
        <f>+VLOOKUP(C5221/1,Map!A:B,2,FALSE)</f>
        <v>Other Revenue - Application/Initiation Fee</v>
      </c>
      <c r="N5221" s="39" t="str">
        <f>+VLOOKUP(L5221/1,Map!E:G,3,FALSE)</f>
        <v>KY-NORTH</v>
      </c>
    </row>
    <row r="5222" spans="1:14" hidden="1">
      <c r="A5222" s="39" t="s">
        <v>95</v>
      </c>
      <c r="B5222" s="39" t="s">
        <v>96</v>
      </c>
      <c r="C5222" s="39" t="s">
        <v>76</v>
      </c>
      <c r="D5222" s="43">
        <v>43294</v>
      </c>
      <c r="E5222" s="39" t="s">
        <v>35</v>
      </c>
      <c r="F5222" s="39" t="s">
        <v>49</v>
      </c>
      <c r="G5222" s="39" t="s">
        <v>275</v>
      </c>
      <c r="H5222" s="39" t="s">
        <v>3599</v>
      </c>
      <c r="I5222" s="39" t="s">
        <v>244</v>
      </c>
      <c r="J5222" s="44">
        <v>56</v>
      </c>
      <c r="K5222" s="39" t="s">
        <v>100</v>
      </c>
      <c r="L5222" s="39" t="s">
        <v>60</v>
      </c>
      <c r="M5222" s="39" t="str">
        <f>+VLOOKUP(C5222/1,Map!A:B,2,FALSE)</f>
        <v>Other Revenue - Application/Initiation Fee</v>
      </c>
      <c r="N5222" s="39" t="str">
        <f>+VLOOKUP(L5222/1,Map!E:G,3,FALSE)</f>
        <v>KY-CENTRAL</v>
      </c>
    </row>
    <row r="5223" spans="1:14" hidden="1">
      <c r="A5223" s="39" t="s">
        <v>95</v>
      </c>
      <c r="B5223" s="39" t="s">
        <v>96</v>
      </c>
      <c r="C5223" s="39" t="s">
        <v>76</v>
      </c>
      <c r="D5223" s="43">
        <v>43297</v>
      </c>
      <c r="E5223" s="39" t="s">
        <v>35</v>
      </c>
      <c r="F5223" s="39" t="s">
        <v>49</v>
      </c>
      <c r="G5223" s="39" t="s">
        <v>275</v>
      </c>
      <c r="H5223" s="39" t="s">
        <v>1939</v>
      </c>
      <c r="I5223" s="39" t="s">
        <v>244</v>
      </c>
      <c r="J5223" s="44">
        <v>56</v>
      </c>
      <c r="K5223" s="39" t="s">
        <v>100</v>
      </c>
      <c r="L5223" s="39" t="s">
        <v>60</v>
      </c>
      <c r="M5223" s="39" t="str">
        <f>+VLOOKUP(C5223/1,Map!A:B,2,FALSE)</f>
        <v>Other Revenue - Application/Initiation Fee</v>
      </c>
      <c r="N5223" s="39" t="str">
        <f>+VLOOKUP(L5223/1,Map!E:G,3,FALSE)</f>
        <v>KY-CENTRAL</v>
      </c>
    </row>
    <row r="5224" spans="1:14" hidden="1">
      <c r="A5224" s="39" t="s">
        <v>95</v>
      </c>
      <c r="B5224" s="39" t="s">
        <v>96</v>
      </c>
      <c r="C5224" s="39" t="s">
        <v>76</v>
      </c>
      <c r="D5224" s="43">
        <v>43299</v>
      </c>
      <c r="E5224" s="39" t="s">
        <v>35</v>
      </c>
      <c r="F5224" s="39" t="s">
        <v>49</v>
      </c>
      <c r="G5224" s="39" t="s">
        <v>275</v>
      </c>
      <c r="H5224" s="39" t="s">
        <v>3600</v>
      </c>
      <c r="I5224" s="39" t="s">
        <v>99</v>
      </c>
      <c r="J5224" s="44">
        <v>-252</v>
      </c>
      <c r="K5224" s="39" t="s">
        <v>100</v>
      </c>
      <c r="L5224" s="39" t="s">
        <v>60</v>
      </c>
      <c r="M5224" s="39" t="str">
        <f>+VLOOKUP(C5224/1,Map!A:B,2,FALSE)</f>
        <v>Other Revenue - Application/Initiation Fee</v>
      </c>
      <c r="N5224" s="39" t="str">
        <f>+VLOOKUP(L5224/1,Map!E:G,3,FALSE)</f>
        <v>KY-CENTRAL</v>
      </c>
    </row>
    <row r="5225" spans="1:14" hidden="1">
      <c r="A5225" s="39" t="s">
        <v>95</v>
      </c>
      <c r="B5225" s="39" t="s">
        <v>96</v>
      </c>
      <c r="C5225" s="39" t="s">
        <v>76</v>
      </c>
      <c r="D5225" s="43">
        <v>43299</v>
      </c>
      <c r="E5225" s="39" t="s">
        <v>35</v>
      </c>
      <c r="F5225" s="39" t="s">
        <v>49</v>
      </c>
      <c r="G5225" s="39" t="s">
        <v>275</v>
      </c>
      <c r="H5225" s="39" t="s">
        <v>1949</v>
      </c>
      <c r="I5225" s="39" t="s">
        <v>244</v>
      </c>
      <c r="J5225" s="44">
        <v>28</v>
      </c>
      <c r="K5225" s="39" t="s">
        <v>100</v>
      </c>
      <c r="L5225" s="39" t="s">
        <v>60</v>
      </c>
      <c r="M5225" s="39" t="str">
        <f>+VLOOKUP(C5225/1,Map!A:B,2,FALSE)</f>
        <v>Other Revenue - Application/Initiation Fee</v>
      </c>
      <c r="N5225" s="39" t="str">
        <f>+VLOOKUP(L5225/1,Map!E:G,3,FALSE)</f>
        <v>KY-CENTRAL</v>
      </c>
    </row>
    <row r="5226" spans="1:14" hidden="1">
      <c r="A5226" s="39" t="s">
        <v>95</v>
      </c>
      <c r="B5226" s="39" t="s">
        <v>96</v>
      </c>
      <c r="C5226" s="39" t="s">
        <v>76</v>
      </c>
      <c r="D5226" s="43">
        <v>43299</v>
      </c>
      <c r="E5226" s="39" t="s">
        <v>35</v>
      </c>
      <c r="F5226" s="39" t="s">
        <v>49</v>
      </c>
      <c r="G5226" s="39" t="s">
        <v>275</v>
      </c>
      <c r="H5226" s="39" t="s">
        <v>1949</v>
      </c>
      <c r="I5226" s="39" t="s">
        <v>244</v>
      </c>
      <c r="J5226" s="44">
        <v>56</v>
      </c>
      <c r="K5226" s="39" t="s">
        <v>100</v>
      </c>
      <c r="L5226" s="39" t="s">
        <v>60</v>
      </c>
      <c r="M5226" s="39" t="str">
        <f>+VLOOKUP(C5226/1,Map!A:B,2,FALSE)</f>
        <v>Other Revenue - Application/Initiation Fee</v>
      </c>
      <c r="N5226" s="39" t="str">
        <f>+VLOOKUP(L5226/1,Map!E:G,3,FALSE)</f>
        <v>KY-CENTRAL</v>
      </c>
    </row>
    <row r="5227" spans="1:14" hidden="1">
      <c r="A5227" s="39" t="s">
        <v>95</v>
      </c>
      <c r="B5227" s="39" t="s">
        <v>96</v>
      </c>
      <c r="C5227" s="39" t="s">
        <v>76</v>
      </c>
      <c r="D5227" s="43">
        <v>43300</v>
      </c>
      <c r="E5227" s="39" t="s">
        <v>35</v>
      </c>
      <c r="F5227" s="39" t="s">
        <v>49</v>
      </c>
      <c r="G5227" s="39" t="s">
        <v>275</v>
      </c>
      <c r="H5227" s="39" t="s">
        <v>3601</v>
      </c>
      <c r="I5227" s="39" t="s">
        <v>99</v>
      </c>
      <c r="J5227" s="44">
        <v>-28</v>
      </c>
      <c r="K5227" s="39" t="s">
        <v>100</v>
      </c>
      <c r="L5227" s="39" t="s">
        <v>60</v>
      </c>
      <c r="M5227" s="39" t="str">
        <f>+VLOOKUP(C5227/1,Map!A:B,2,FALSE)</f>
        <v>Other Revenue - Application/Initiation Fee</v>
      </c>
      <c r="N5227" s="39" t="str">
        <f>+VLOOKUP(L5227/1,Map!E:G,3,FALSE)</f>
        <v>KY-CENTRAL</v>
      </c>
    </row>
    <row r="5228" spans="1:14" hidden="1">
      <c r="A5228" s="39" t="s">
        <v>95</v>
      </c>
      <c r="B5228" s="39" t="s">
        <v>96</v>
      </c>
      <c r="C5228" s="39" t="s">
        <v>76</v>
      </c>
      <c r="D5228" s="43">
        <v>43301</v>
      </c>
      <c r="E5228" s="39" t="s">
        <v>35</v>
      </c>
      <c r="F5228" s="39" t="s">
        <v>49</v>
      </c>
      <c r="G5228" s="39" t="s">
        <v>275</v>
      </c>
      <c r="H5228" s="39" t="s">
        <v>3602</v>
      </c>
      <c r="I5228" s="39" t="s">
        <v>244</v>
      </c>
      <c r="J5228" s="44">
        <v>56</v>
      </c>
      <c r="K5228" s="39" t="s">
        <v>100</v>
      </c>
      <c r="L5228" s="39" t="s">
        <v>60</v>
      </c>
      <c r="M5228" s="39" t="str">
        <f>+VLOOKUP(C5228/1,Map!A:B,2,FALSE)</f>
        <v>Other Revenue - Application/Initiation Fee</v>
      </c>
      <c r="N5228" s="39" t="str">
        <f>+VLOOKUP(L5228/1,Map!E:G,3,FALSE)</f>
        <v>KY-CENTRAL</v>
      </c>
    </row>
    <row r="5229" spans="1:14" hidden="1">
      <c r="A5229" s="39" t="s">
        <v>95</v>
      </c>
      <c r="B5229" s="39" t="s">
        <v>96</v>
      </c>
      <c r="C5229" s="39" t="s">
        <v>76</v>
      </c>
      <c r="D5229" s="43">
        <v>43301</v>
      </c>
      <c r="E5229" s="39" t="s">
        <v>35</v>
      </c>
      <c r="F5229" s="39" t="s">
        <v>49</v>
      </c>
      <c r="G5229" s="39" t="s">
        <v>275</v>
      </c>
      <c r="H5229" s="39" t="s">
        <v>3602</v>
      </c>
      <c r="I5229" s="39" t="s">
        <v>244</v>
      </c>
      <c r="J5229" s="44">
        <v>28</v>
      </c>
      <c r="K5229" s="39" t="s">
        <v>100</v>
      </c>
      <c r="L5229" s="39" t="s">
        <v>60</v>
      </c>
      <c r="M5229" s="39" t="str">
        <f>+VLOOKUP(C5229/1,Map!A:B,2,FALSE)</f>
        <v>Other Revenue - Application/Initiation Fee</v>
      </c>
      <c r="N5229" s="39" t="str">
        <f>+VLOOKUP(L5229/1,Map!E:G,3,FALSE)</f>
        <v>KY-CENTRAL</v>
      </c>
    </row>
    <row r="5230" spans="1:14" hidden="1">
      <c r="A5230" s="39" t="s">
        <v>95</v>
      </c>
      <c r="B5230" s="39" t="s">
        <v>96</v>
      </c>
      <c r="C5230" s="39" t="s">
        <v>76</v>
      </c>
      <c r="D5230" s="43">
        <v>43300</v>
      </c>
      <c r="E5230" s="39" t="s">
        <v>35</v>
      </c>
      <c r="F5230" s="39" t="s">
        <v>49</v>
      </c>
      <c r="G5230" s="39" t="s">
        <v>275</v>
      </c>
      <c r="H5230" s="39" t="s">
        <v>3603</v>
      </c>
      <c r="I5230" s="39" t="s">
        <v>244</v>
      </c>
      <c r="J5230" s="44">
        <v>28</v>
      </c>
      <c r="K5230" s="39" t="s">
        <v>100</v>
      </c>
      <c r="L5230" s="39" t="s">
        <v>60</v>
      </c>
      <c r="M5230" s="39" t="str">
        <f>+VLOOKUP(C5230/1,Map!A:B,2,FALSE)</f>
        <v>Other Revenue - Application/Initiation Fee</v>
      </c>
      <c r="N5230" s="39" t="str">
        <f>+VLOOKUP(L5230/1,Map!E:G,3,FALSE)</f>
        <v>KY-CENTRAL</v>
      </c>
    </row>
    <row r="5231" spans="1:14" hidden="1">
      <c r="A5231" s="39" t="s">
        <v>95</v>
      </c>
      <c r="B5231" s="39" t="s">
        <v>96</v>
      </c>
      <c r="C5231" s="39" t="s">
        <v>76</v>
      </c>
      <c r="D5231" s="43">
        <v>43300</v>
      </c>
      <c r="E5231" s="39" t="s">
        <v>35</v>
      </c>
      <c r="F5231" s="39" t="s">
        <v>49</v>
      </c>
      <c r="G5231" s="39" t="s">
        <v>275</v>
      </c>
      <c r="H5231" s="39" t="s">
        <v>3603</v>
      </c>
      <c r="I5231" s="39" t="s">
        <v>244</v>
      </c>
      <c r="J5231" s="44">
        <v>28</v>
      </c>
      <c r="K5231" s="39" t="s">
        <v>100</v>
      </c>
      <c r="L5231" s="39" t="s">
        <v>60</v>
      </c>
      <c r="M5231" s="39" t="str">
        <f>+VLOOKUP(C5231/1,Map!A:B,2,FALSE)</f>
        <v>Other Revenue - Application/Initiation Fee</v>
      </c>
      <c r="N5231" s="39" t="str">
        <f>+VLOOKUP(L5231/1,Map!E:G,3,FALSE)</f>
        <v>KY-CENTRAL</v>
      </c>
    </row>
    <row r="5232" spans="1:14" hidden="1">
      <c r="A5232" s="39" t="s">
        <v>95</v>
      </c>
      <c r="B5232" s="39" t="s">
        <v>96</v>
      </c>
      <c r="C5232" s="39" t="s">
        <v>76</v>
      </c>
      <c r="D5232" s="43">
        <v>43300</v>
      </c>
      <c r="E5232" s="39" t="s">
        <v>35</v>
      </c>
      <c r="F5232" s="39" t="s">
        <v>49</v>
      </c>
      <c r="G5232" s="39" t="s">
        <v>275</v>
      </c>
      <c r="H5232" s="39" t="s">
        <v>3603</v>
      </c>
      <c r="I5232" s="39" t="s">
        <v>244</v>
      </c>
      <c r="J5232" s="44">
        <v>28</v>
      </c>
      <c r="K5232" s="39" t="s">
        <v>100</v>
      </c>
      <c r="L5232" s="39" t="s">
        <v>60</v>
      </c>
      <c r="M5232" s="39" t="str">
        <f>+VLOOKUP(C5232/1,Map!A:B,2,FALSE)</f>
        <v>Other Revenue - Application/Initiation Fee</v>
      </c>
      <c r="N5232" s="39" t="str">
        <f>+VLOOKUP(L5232/1,Map!E:G,3,FALSE)</f>
        <v>KY-CENTRAL</v>
      </c>
    </row>
    <row r="5233" spans="1:14" hidden="1">
      <c r="A5233" s="39" t="s">
        <v>95</v>
      </c>
      <c r="B5233" s="39" t="s">
        <v>96</v>
      </c>
      <c r="C5233" s="39" t="s">
        <v>76</v>
      </c>
      <c r="D5233" s="43">
        <v>43300</v>
      </c>
      <c r="E5233" s="39" t="s">
        <v>35</v>
      </c>
      <c r="F5233" s="39" t="s">
        <v>49</v>
      </c>
      <c r="G5233" s="39" t="s">
        <v>275</v>
      </c>
      <c r="H5233" s="39" t="s">
        <v>3604</v>
      </c>
      <c r="I5233" s="39" t="s">
        <v>99</v>
      </c>
      <c r="J5233" s="44">
        <v>-112</v>
      </c>
      <c r="K5233" s="39" t="s">
        <v>100</v>
      </c>
      <c r="L5233" s="39" t="s">
        <v>60</v>
      </c>
      <c r="M5233" s="39" t="str">
        <f>+VLOOKUP(C5233/1,Map!A:B,2,FALSE)</f>
        <v>Other Revenue - Application/Initiation Fee</v>
      </c>
      <c r="N5233" s="39" t="str">
        <f>+VLOOKUP(L5233/1,Map!E:G,3,FALSE)</f>
        <v>KY-CENTRAL</v>
      </c>
    </row>
    <row r="5234" spans="1:14" hidden="1">
      <c r="A5234" s="39" t="s">
        <v>95</v>
      </c>
      <c r="B5234" s="39" t="s">
        <v>96</v>
      </c>
      <c r="C5234" s="39" t="s">
        <v>76</v>
      </c>
      <c r="D5234" s="43">
        <v>43300</v>
      </c>
      <c r="E5234" s="39" t="s">
        <v>35</v>
      </c>
      <c r="F5234" s="39" t="s">
        <v>49</v>
      </c>
      <c r="G5234" s="39" t="s">
        <v>275</v>
      </c>
      <c r="H5234" s="39" t="s">
        <v>3604</v>
      </c>
      <c r="I5234" s="39" t="s">
        <v>99</v>
      </c>
      <c r="J5234" s="44">
        <v>-28</v>
      </c>
      <c r="K5234" s="39" t="s">
        <v>100</v>
      </c>
      <c r="L5234" s="39" t="s">
        <v>58</v>
      </c>
      <c r="M5234" s="39" t="str">
        <f>+VLOOKUP(C5234/1,Map!A:B,2,FALSE)</f>
        <v>Other Revenue - Application/Initiation Fee</v>
      </c>
      <c r="N5234" s="39" t="str">
        <f>+VLOOKUP(L5234/1,Map!E:G,3,FALSE)</f>
        <v>KY-CORPORATE</v>
      </c>
    </row>
    <row r="5235" spans="1:14" hidden="1">
      <c r="A5235" s="39" t="s">
        <v>95</v>
      </c>
      <c r="B5235" s="39" t="s">
        <v>96</v>
      </c>
      <c r="C5235" s="39" t="s">
        <v>76</v>
      </c>
      <c r="D5235" s="43">
        <v>43300</v>
      </c>
      <c r="E5235" s="39" t="s">
        <v>35</v>
      </c>
      <c r="F5235" s="39" t="s">
        <v>49</v>
      </c>
      <c r="G5235" s="39" t="s">
        <v>275</v>
      </c>
      <c r="H5235" s="39" t="s">
        <v>3604</v>
      </c>
      <c r="I5235" s="39" t="s">
        <v>99</v>
      </c>
      <c r="J5235" s="44">
        <v>-2156</v>
      </c>
      <c r="K5235" s="39" t="s">
        <v>100</v>
      </c>
      <c r="L5235" s="39" t="s">
        <v>60</v>
      </c>
      <c r="M5235" s="39" t="str">
        <f>+VLOOKUP(C5235/1,Map!A:B,2,FALSE)</f>
        <v>Other Revenue - Application/Initiation Fee</v>
      </c>
      <c r="N5235" s="39" t="str">
        <f>+VLOOKUP(L5235/1,Map!E:G,3,FALSE)</f>
        <v>KY-CENTRAL</v>
      </c>
    </row>
    <row r="5236" spans="1:14" hidden="1">
      <c r="A5236" s="39" t="s">
        <v>95</v>
      </c>
      <c r="B5236" s="39" t="s">
        <v>96</v>
      </c>
      <c r="C5236" s="39" t="s">
        <v>76</v>
      </c>
      <c r="D5236" s="43">
        <v>43300</v>
      </c>
      <c r="E5236" s="39" t="s">
        <v>35</v>
      </c>
      <c r="F5236" s="39" t="s">
        <v>49</v>
      </c>
      <c r="G5236" s="39" t="s">
        <v>275</v>
      </c>
      <c r="H5236" s="39" t="s">
        <v>3604</v>
      </c>
      <c r="I5236" s="39" t="s">
        <v>99</v>
      </c>
      <c r="J5236" s="44">
        <v>-28</v>
      </c>
      <c r="K5236" s="39" t="s">
        <v>100</v>
      </c>
      <c r="L5236" s="39" t="s">
        <v>64</v>
      </c>
      <c r="M5236" s="39" t="str">
        <f>+VLOOKUP(C5236/1,Map!A:B,2,FALSE)</f>
        <v>Other Revenue - Application/Initiation Fee</v>
      </c>
      <c r="N5236" s="39" t="str">
        <f>+VLOOKUP(L5236/1,Map!E:G,3,FALSE)</f>
        <v>KY-NORTH</v>
      </c>
    </row>
    <row r="5237" spans="1:14" hidden="1">
      <c r="A5237" s="39" t="s">
        <v>95</v>
      </c>
      <c r="B5237" s="39" t="s">
        <v>96</v>
      </c>
      <c r="C5237" s="39" t="s">
        <v>76</v>
      </c>
      <c r="D5237" s="43">
        <v>43301</v>
      </c>
      <c r="E5237" s="39" t="s">
        <v>35</v>
      </c>
      <c r="F5237" s="39" t="s">
        <v>49</v>
      </c>
      <c r="G5237" s="39" t="s">
        <v>275</v>
      </c>
      <c r="H5237" s="39" t="s">
        <v>3605</v>
      </c>
      <c r="I5237" s="39" t="s">
        <v>99</v>
      </c>
      <c r="J5237" s="44">
        <v>-28</v>
      </c>
      <c r="K5237" s="39" t="s">
        <v>100</v>
      </c>
      <c r="L5237" s="39" t="s">
        <v>60</v>
      </c>
      <c r="M5237" s="39" t="str">
        <f>+VLOOKUP(C5237/1,Map!A:B,2,FALSE)</f>
        <v>Other Revenue - Application/Initiation Fee</v>
      </c>
      <c r="N5237" s="39" t="str">
        <f>+VLOOKUP(L5237/1,Map!E:G,3,FALSE)</f>
        <v>KY-CENTRAL</v>
      </c>
    </row>
    <row r="5238" spans="1:14" hidden="1">
      <c r="A5238" s="39" t="s">
        <v>95</v>
      </c>
      <c r="B5238" s="39" t="s">
        <v>96</v>
      </c>
      <c r="C5238" s="39" t="s">
        <v>76</v>
      </c>
      <c r="D5238" s="43">
        <v>43301</v>
      </c>
      <c r="E5238" s="39" t="s">
        <v>35</v>
      </c>
      <c r="F5238" s="39" t="s">
        <v>49</v>
      </c>
      <c r="G5238" s="39" t="s">
        <v>275</v>
      </c>
      <c r="H5238" s="39" t="s">
        <v>3606</v>
      </c>
      <c r="I5238" s="39" t="s">
        <v>99</v>
      </c>
      <c r="J5238" s="44">
        <v>-56</v>
      </c>
      <c r="K5238" s="39" t="s">
        <v>100</v>
      </c>
      <c r="L5238" s="39" t="s">
        <v>58</v>
      </c>
      <c r="M5238" s="39" t="str">
        <f>+VLOOKUP(C5238/1,Map!A:B,2,FALSE)</f>
        <v>Other Revenue - Application/Initiation Fee</v>
      </c>
      <c r="N5238" s="39" t="str">
        <f>+VLOOKUP(L5238/1,Map!E:G,3,FALSE)</f>
        <v>KY-CORPORATE</v>
      </c>
    </row>
    <row r="5239" spans="1:14" hidden="1">
      <c r="A5239" s="39" t="s">
        <v>95</v>
      </c>
      <c r="B5239" s="39" t="s">
        <v>96</v>
      </c>
      <c r="C5239" s="39" t="s">
        <v>76</v>
      </c>
      <c r="D5239" s="43">
        <v>43301</v>
      </c>
      <c r="E5239" s="39" t="s">
        <v>35</v>
      </c>
      <c r="F5239" s="39" t="s">
        <v>49</v>
      </c>
      <c r="G5239" s="39" t="s">
        <v>275</v>
      </c>
      <c r="H5239" s="39" t="s">
        <v>3606</v>
      </c>
      <c r="I5239" s="39" t="s">
        <v>99</v>
      </c>
      <c r="J5239" s="44">
        <v>-5096</v>
      </c>
      <c r="K5239" s="39" t="s">
        <v>100</v>
      </c>
      <c r="L5239" s="39" t="s">
        <v>60</v>
      </c>
      <c r="M5239" s="39" t="str">
        <f>+VLOOKUP(C5239/1,Map!A:B,2,FALSE)</f>
        <v>Other Revenue - Application/Initiation Fee</v>
      </c>
      <c r="N5239" s="39" t="str">
        <f>+VLOOKUP(L5239/1,Map!E:G,3,FALSE)</f>
        <v>KY-CENTRAL</v>
      </c>
    </row>
    <row r="5240" spans="1:14" hidden="1">
      <c r="A5240" s="39" t="s">
        <v>95</v>
      </c>
      <c r="B5240" s="39" t="s">
        <v>96</v>
      </c>
      <c r="C5240" s="39" t="s">
        <v>76</v>
      </c>
      <c r="D5240" s="43">
        <v>43301</v>
      </c>
      <c r="E5240" s="39" t="s">
        <v>35</v>
      </c>
      <c r="F5240" s="39" t="s">
        <v>49</v>
      </c>
      <c r="G5240" s="39" t="s">
        <v>275</v>
      </c>
      <c r="H5240" s="39" t="s">
        <v>3606</v>
      </c>
      <c r="I5240" s="39" t="s">
        <v>99</v>
      </c>
      <c r="J5240" s="44">
        <v>-28</v>
      </c>
      <c r="K5240" s="39" t="s">
        <v>100</v>
      </c>
      <c r="L5240" s="39" t="s">
        <v>60</v>
      </c>
      <c r="M5240" s="39" t="str">
        <f>+VLOOKUP(C5240/1,Map!A:B,2,FALSE)</f>
        <v>Other Revenue - Application/Initiation Fee</v>
      </c>
      <c r="N5240" s="39" t="str">
        <f>+VLOOKUP(L5240/1,Map!E:G,3,FALSE)</f>
        <v>KY-CENTRAL</v>
      </c>
    </row>
    <row r="5241" spans="1:14" hidden="1">
      <c r="A5241" s="39" t="s">
        <v>95</v>
      </c>
      <c r="B5241" s="39" t="s">
        <v>96</v>
      </c>
      <c r="C5241" s="39" t="s">
        <v>76</v>
      </c>
      <c r="D5241" s="43">
        <v>43301</v>
      </c>
      <c r="E5241" s="39" t="s">
        <v>35</v>
      </c>
      <c r="F5241" s="39" t="s">
        <v>49</v>
      </c>
      <c r="G5241" s="39" t="s">
        <v>275</v>
      </c>
      <c r="H5241" s="39" t="s">
        <v>3606</v>
      </c>
      <c r="I5241" s="39" t="s">
        <v>99</v>
      </c>
      <c r="J5241" s="44">
        <v>-56</v>
      </c>
      <c r="K5241" s="39" t="s">
        <v>100</v>
      </c>
      <c r="L5241" s="39" t="s">
        <v>60</v>
      </c>
      <c r="M5241" s="39" t="str">
        <f>+VLOOKUP(C5241/1,Map!A:B,2,FALSE)</f>
        <v>Other Revenue - Application/Initiation Fee</v>
      </c>
      <c r="N5241" s="39" t="str">
        <f>+VLOOKUP(L5241/1,Map!E:G,3,FALSE)</f>
        <v>KY-CENTRAL</v>
      </c>
    </row>
    <row r="5242" spans="1:14" hidden="1">
      <c r="A5242" s="39" t="s">
        <v>95</v>
      </c>
      <c r="B5242" s="39" t="s">
        <v>96</v>
      </c>
      <c r="C5242" s="39" t="s">
        <v>76</v>
      </c>
      <c r="D5242" s="43">
        <v>43302</v>
      </c>
      <c r="E5242" s="39" t="s">
        <v>35</v>
      </c>
      <c r="F5242" s="39" t="s">
        <v>49</v>
      </c>
      <c r="G5242" s="39" t="s">
        <v>275</v>
      </c>
      <c r="H5242" s="39" t="s">
        <v>3607</v>
      </c>
      <c r="I5242" s="39" t="s">
        <v>99</v>
      </c>
      <c r="J5242" s="44">
        <v>-476</v>
      </c>
      <c r="K5242" s="39" t="s">
        <v>100</v>
      </c>
      <c r="L5242" s="39" t="s">
        <v>60</v>
      </c>
      <c r="M5242" s="39" t="str">
        <f>+VLOOKUP(C5242/1,Map!A:B,2,FALSE)</f>
        <v>Other Revenue - Application/Initiation Fee</v>
      </c>
      <c r="N5242" s="39" t="str">
        <f>+VLOOKUP(L5242/1,Map!E:G,3,FALSE)</f>
        <v>KY-CENTRAL</v>
      </c>
    </row>
    <row r="5243" spans="1:14" hidden="1">
      <c r="A5243" s="39" t="s">
        <v>95</v>
      </c>
      <c r="B5243" s="39" t="s">
        <v>96</v>
      </c>
      <c r="C5243" s="39" t="s">
        <v>76</v>
      </c>
      <c r="D5243" s="43">
        <v>43299</v>
      </c>
      <c r="E5243" s="39" t="s">
        <v>35</v>
      </c>
      <c r="F5243" s="39" t="s">
        <v>49</v>
      </c>
      <c r="G5243" s="39" t="s">
        <v>275</v>
      </c>
      <c r="H5243" s="39" t="s">
        <v>3608</v>
      </c>
      <c r="I5243" s="39" t="s">
        <v>99</v>
      </c>
      <c r="J5243" s="44">
        <v>-3416</v>
      </c>
      <c r="K5243" s="39" t="s">
        <v>100</v>
      </c>
      <c r="L5243" s="39" t="s">
        <v>60</v>
      </c>
      <c r="M5243" s="39" t="str">
        <f>+VLOOKUP(C5243/1,Map!A:B,2,FALSE)</f>
        <v>Other Revenue - Application/Initiation Fee</v>
      </c>
      <c r="N5243" s="39" t="str">
        <f>+VLOOKUP(L5243/1,Map!E:G,3,FALSE)</f>
        <v>KY-CENTRAL</v>
      </c>
    </row>
    <row r="5244" spans="1:14" hidden="1">
      <c r="A5244" s="39" t="s">
        <v>95</v>
      </c>
      <c r="B5244" s="39" t="s">
        <v>96</v>
      </c>
      <c r="C5244" s="39" t="s">
        <v>76</v>
      </c>
      <c r="D5244" s="43">
        <v>43299</v>
      </c>
      <c r="E5244" s="39" t="s">
        <v>35</v>
      </c>
      <c r="F5244" s="39" t="s">
        <v>49</v>
      </c>
      <c r="G5244" s="39" t="s">
        <v>275</v>
      </c>
      <c r="H5244" s="39" t="s">
        <v>3608</v>
      </c>
      <c r="I5244" s="39" t="s">
        <v>99</v>
      </c>
      <c r="J5244" s="44">
        <v>-28</v>
      </c>
      <c r="K5244" s="39" t="s">
        <v>100</v>
      </c>
      <c r="L5244" s="39" t="s">
        <v>60</v>
      </c>
      <c r="M5244" s="39" t="str">
        <f>+VLOOKUP(C5244/1,Map!A:B,2,FALSE)</f>
        <v>Other Revenue - Application/Initiation Fee</v>
      </c>
      <c r="N5244" s="39" t="str">
        <f>+VLOOKUP(L5244/1,Map!E:G,3,FALSE)</f>
        <v>KY-CENTRAL</v>
      </c>
    </row>
    <row r="5245" spans="1:14" hidden="1">
      <c r="A5245" s="39" t="s">
        <v>95</v>
      </c>
      <c r="B5245" s="39" t="s">
        <v>96</v>
      </c>
      <c r="C5245" s="39" t="s">
        <v>76</v>
      </c>
      <c r="D5245" s="43">
        <v>43299</v>
      </c>
      <c r="E5245" s="39" t="s">
        <v>35</v>
      </c>
      <c r="F5245" s="39" t="s">
        <v>49</v>
      </c>
      <c r="G5245" s="39" t="s">
        <v>275</v>
      </c>
      <c r="H5245" s="39" t="s">
        <v>3608</v>
      </c>
      <c r="I5245" s="39" t="s">
        <v>99</v>
      </c>
      <c r="J5245" s="44">
        <v>-28</v>
      </c>
      <c r="K5245" s="39" t="s">
        <v>100</v>
      </c>
      <c r="L5245" s="39" t="s">
        <v>60</v>
      </c>
      <c r="M5245" s="39" t="str">
        <f>+VLOOKUP(C5245/1,Map!A:B,2,FALSE)</f>
        <v>Other Revenue - Application/Initiation Fee</v>
      </c>
      <c r="N5245" s="39" t="str">
        <f>+VLOOKUP(L5245/1,Map!E:G,3,FALSE)</f>
        <v>KY-CENTRAL</v>
      </c>
    </row>
    <row r="5246" spans="1:14" hidden="1">
      <c r="A5246" s="39" t="s">
        <v>95</v>
      </c>
      <c r="B5246" s="39" t="s">
        <v>96</v>
      </c>
      <c r="C5246" s="39" t="s">
        <v>76</v>
      </c>
      <c r="D5246" s="43">
        <v>43299</v>
      </c>
      <c r="E5246" s="39" t="s">
        <v>35</v>
      </c>
      <c r="F5246" s="39" t="s">
        <v>49</v>
      </c>
      <c r="G5246" s="39" t="s">
        <v>275</v>
      </c>
      <c r="H5246" s="39" t="s">
        <v>3608</v>
      </c>
      <c r="I5246" s="39" t="s">
        <v>99</v>
      </c>
      <c r="J5246" s="44">
        <v>-84</v>
      </c>
      <c r="K5246" s="39" t="s">
        <v>100</v>
      </c>
      <c r="L5246" s="39" t="s">
        <v>58</v>
      </c>
      <c r="M5246" s="39" t="str">
        <f>+VLOOKUP(C5246/1,Map!A:B,2,FALSE)</f>
        <v>Other Revenue - Application/Initiation Fee</v>
      </c>
      <c r="N5246" s="39" t="str">
        <f>+VLOOKUP(L5246/1,Map!E:G,3,FALSE)</f>
        <v>KY-CORPORATE</v>
      </c>
    </row>
    <row r="5247" spans="1:14" hidden="1">
      <c r="A5247" s="39" t="s">
        <v>95</v>
      </c>
      <c r="B5247" s="39" t="s">
        <v>96</v>
      </c>
      <c r="C5247" s="39" t="s">
        <v>76</v>
      </c>
      <c r="D5247" s="43">
        <v>43305</v>
      </c>
      <c r="E5247" s="39" t="s">
        <v>35</v>
      </c>
      <c r="F5247" s="39" t="s">
        <v>49</v>
      </c>
      <c r="G5247" s="39" t="s">
        <v>275</v>
      </c>
      <c r="H5247" s="39" t="s">
        <v>3609</v>
      </c>
      <c r="I5247" s="39" t="s">
        <v>99</v>
      </c>
      <c r="J5247" s="44">
        <v>-2716</v>
      </c>
      <c r="K5247" s="39" t="s">
        <v>100</v>
      </c>
      <c r="L5247" s="39" t="s">
        <v>60</v>
      </c>
      <c r="M5247" s="39" t="str">
        <f>+VLOOKUP(C5247/1,Map!A:B,2,FALSE)</f>
        <v>Other Revenue - Application/Initiation Fee</v>
      </c>
      <c r="N5247" s="39" t="str">
        <f>+VLOOKUP(L5247/1,Map!E:G,3,FALSE)</f>
        <v>KY-CENTRAL</v>
      </c>
    </row>
    <row r="5248" spans="1:14" hidden="1">
      <c r="A5248" s="39" t="s">
        <v>95</v>
      </c>
      <c r="B5248" s="39" t="s">
        <v>96</v>
      </c>
      <c r="C5248" s="39" t="s">
        <v>76</v>
      </c>
      <c r="D5248" s="43">
        <v>43305</v>
      </c>
      <c r="E5248" s="39" t="s">
        <v>35</v>
      </c>
      <c r="F5248" s="39" t="s">
        <v>49</v>
      </c>
      <c r="G5248" s="39" t="s">
        <v>275</v>
      </c>
      <c r="H5248" s="39" t="s">
        <v>3609</v>
      </c>
      <c r="I5248" s="39" t="s">
        <v>99</v>
      </c>
      <c r="J5248" s="44">
        <v>-28</v>
      </c>
      <c r="K5248" s="39" t="s">
        <v>100</v>
      </c>
      <c r="L5248" s="39" t="s">
        <v>60</v>
      </c>
      <c r="M5248" s="39" t="str">
        <f>+VLOOKUP(C5248/1,Map!A:B,2,FALSE)</f>
        <v>Other Revenue - Application/Initiation Fee</v>
      </c>
      <c r="N5248" s="39" t="str">
        <f>+VLOOKUP(L5248/1,Map!E:G,3,FALSE)</f>
        <v>KY-CENTRAL</v>
      </c>
    </row>
    <row r="5249" spans="1:14" hidden="1">
      <c r="A5249" s="39" t="s">
        <v>95</v>
      </c>
      <c r="B5249" s="39" t="s">
        <v>96</v>
      </c>
      <c r="C5249" s="39" t="s">
        <v>76</v>
      </c>
      <c r="D5249" s="43">
        <v>43305</v>
      </c>
      <c r="E5249" s="39" t="s">
        <v>35</v>
      </c>
      <c r="F5249" s="39" t="s">
        <v>49</v>
      </c>
      <c r="G5249" s="39" t="s">
        <v>275</v>
      </c>
      <c r="H5249" s="39" t="s">
        <v>3609</v>
      </c>
      <c r="I5249" s="39" t="s">
        <v>99</v>
      </c>
      <c r="J5249" s="44">
        <v>-28</v>
      </c>
      <c r="K5249" s="39" t="s">
        <v>100</v>
      </c>
      <c r="L5249" s="39" t="s">
        <v>60</v>
      </c>
      <c r="M5249" s="39" t="str">
        <f>+VLOOKUP(C5249/1,Map!A:B,2,FALSE)</f>
        <v>Other Revenue - Application/Initiation Fee</v>
      </c>
      <c r="N5249" s="39" t="str">
        <f>+VLOOKUP(L5249/1,Map!E:G,3,FALSE)</f>
        <v>KY-CENTRAL</v>
      </c>
    </row>
    <row r="5250" spans="1:14" hidden="1">
      <c r="A5250" s="39" t="s">
        <v>95</v>
      </c>
      <c r="B5250" s="39" t="s">
        <v>96</v>
      </c>
      <c r="C5250" s="39" t="s">
        <v>76</v>
      </c>
      <c r="D5250" s="43">
        <v>43305</v>
      </c>
      <c r="E5250" s="39" t="s">
        <v>35</v>
      </c>
      <c r="F5250" s="39" t="s">
        <v>49</v>
      </c>
      <c r="G5250" s="39" t="s">
        <v>275</v>
      </c>
      <c r="H5250" s="39" t="s">
        <v>3609</v>
      </c>
      <c r="I5250" s="39" t="s">
        <v>99</v>
      </c>
      <c r="J5250" s="44">
        <v>-28</v>
      </c>
      <c r="K5250" s="39" t="s">
        <v>100</v>
      </c>
      <c r="L5250" s="39" t="s">
        <v>58</v>
      </c>
      <c r="M5250" s="39" t="str">
        <f>+VLOOKUP(C5250/1,Map!A:B,2,FALSE)</f>
        <v>Other Revenue - Application/Initiation Fee</v>
      </c>
      <c r="N5250" s="39" t="str">
        <f>+VLOOKUP(L5250/1,Map!E:G,3,FALSE)</f>
        <v>KY-CORPORATE</v>
      </c>
    </row>
    <row r="5251" spans="1:14" hidden="1">
      <c r="A5251" s="39" t="s">
        <v>95</v>
      </c>
      <c r="B5251" s="39" t="s">
        <v>96</v>
      </c>
      <c r="C5251" s="39" t="s">
        <v>76</v>
      </c>
      <c r="D5251" s="43">
        <v>43305</v>
      </c>
      <c r="E5251" s="39" t="s">
        <v>35</v>
      </c>
      <c r="F5251" s="39" t="s">
        <v>49</v>
      </c>
      <c r="G5251" s="39" t="s">
        <v>275</v>
      </c>
      <c r="H5251" s="39" t="s">
        <v>3609</v>
      </c>
      <c r="I5251" s="39" t="s">
        <v>99</v>
      </c>
      <c r="J5251" s="44">
        <v>-84</v>
      </c>
      <c r="K5251" s="39" t="s">
        <v>100</v>
      </c>
      <c r="L5251" s="39" t="s">
        <v>60</v>
      </c>
      <c r="M5251" s="39" t="str">
        <f>+VLOOKUP(C5251/1,Map!A:B,2,FALSE)</f>
        <v>Other Revenue - Application/Initiation Fee</v>
      </c>
      <c r="N5251" s="39" t="str">
        <f>+VLOOKUP(L5251/1,Map!E:G,3,FALSE)</f>
        <v>KY-CENTRAL</v>
      </c>
    </row>
    <row r="5252" spans="1:14" hidden="1">
      <c r="A5252" s="39" t="s">
        <v>95</v>
      </c>
      <c r="B5252" s="39" t="s">
        <v>96</v>
      </c>
      <c r="C5252" s="39" t="s">
        <v>76</v>
      </c>
      <c r="D5252" s="43">
        <v>43304</v>
      </c>
      <c r="E5252" s="39" t="s">
        <v>35</v>
      </c>
      <c r="F5252" s="39" t="s">
        <v>49</v>
      </c>
      <c r="G5252" s="39" t="s">
        <v>275</v>
      </c>
      <c r="H5252" s="39" t="s">
        <v>3610</v>
      </c>
      <c r="I5252" s="39" t="s">
        <v>244</v>
      </c>
      <c r="J5252" s="44">
        <v>28</v>
      </c>
      <c r="K5252" s="39" t="s">
        <v>100</v>
      </c>
      <c r="L5252" s="39" t="s">
        <v>60</v>
      </c>
      <c r="M5252" s="39" t="str">
        <f>+VLOOKUP(C5252/1,Map!A:B,2,FALSE)</f>
        <v>Other Revenue - Application/Initiation Fee</v>
      </c>
      <c r="N5252" s="39" t="str">
        <f>+VLOOKUP(L5252/1,Map!E:G,3,FALSE)</f>
        <v>KY-CENTRAL</v>
      </c>
    </row>
    <row r="5253" spans="1:14" hidden="1">
      <c r="A5253" s="39" t="s">
        <v>95</v>
      </c>
      <c r="B5253" s="39" t="s">
        <v>96</v>
      </c>
      <c r="C5253" s="39" t="s">
        <v>76</v>
      </c>
      <c r="D5253" s="43">
        <v>43304</v>
      </c>
      <c r="E5253" s="39" t="s">
        <v>35</v>
      </c>
      <c r="F5253" s="39" t="s">
        <v>49</v>
      </c>
      <c r="G5253" s="39" t="s">
        <v>275</v>
      </c>
      <c r="H5253" s="39" t="s">
        <v>3611</v>
      </c>
      <c r="I5253" s="39" t="s">
        <v>99</v>
      </c>
      <c r="J5253" s="44">
        <v>-28</v>
      </c>
      <c r="K5253" s="39" t="s">
        <v>100</v>
      </c>
      <c r="L5253" s="39" t="s">
        <v>64</v>
      </c>
      <c r="M5253" s="39" t="str">
        <f>+VLOOKUP(C5253/1,Map!A:B,2,FALSE)</f>
        <v>Other Revenue - Application/Initiation Fee</v>
      </c>
      <c r="N5253" s="39" t="str">
        <f>+VLOOKUP(L5253/1,Map!E:G,3,FALSE)</f>
        <v>KY-NORTH</v>
      </c>
    </row>
    <row r="5254" spans="1:14" hidden="1">
      <c r="A5254" s="39" t="s">
        <v>95</v>
      </c>
      <c r="B5254" s="39" t="s">
        <v>96</v>
      </c>
      <c r="C5254" s="39" t="s">
        <v>76</v>
      </c>
      <c r="D5254" s="43">
        <v>43304</v>
      </c>
      <c r="E5254" s="39" t="s">
        <v>35</v>
      </c>
      <c r="F5254" s="39" t="s">
        <v>49</v>
      </c>
      <c r="G5254" s="39" t="s">
        <v>275</v>
      </c>
      <c r="H5254" s="39" t="s">
        <v>3611</v>
      </c>
      <c r="I5254" s="39" t="s">
        <v>99</v>
      </c>
      <c r="J5254" s="44">
        <v>-28</v>
      </c>
      <c r="K5254" s="39" t="s">
        <v>100</v>
      </c>
      <c r="L5254" s="39" t="s">
        <v>62</v>
      </c>
      <c r="M5254" s="39" t="str">
        <f>+VLOOKUP(C5254/1,Map!A:B,2,FALSE)</f>
        <v>Other Revenue - Application/Initiation Fee</v>
      </c>
      <c r="N5254" s="39" t="str">
        <f>+VLOOKUP(L5254/1,Map!E:G,3,FALSE)</f>
        <v>KY- E ROCKCASTE WTR</v>
      </c>
    </row>
    <row r="5255" spans="1:14" hidden="1">
      <c r="A5255" s="39" t="s">
        <v>95</v>
      </c>
      <c r="B5255" s="39" t="s">
        <v>96</v>
      </c>
      <c r="C5255" s="39" t="s">
        <v>76</v>
      </c>
      <c r="D5255" s="43">
        <v>43304</v>
      </c>
      <c r="E5255" s="39" t="s">
        <v>35</v>
      </c>
      <c r="F5255" s="39" t="s">
        <v>49</v>
      </c>
      <c r="G5255" s="39" t="s">
        <v>275</v>
      </c>
      <c r="H5255" s="39" t="s">
        <v>3611</v>
      </c>
      <c r="I5255" s="39" t="s">
        <v>99</v>
      </c>
      <c r="J5255" s="44">
        <v>-56</v>
      </c>
      <c r="K5255" s="39" t="s">
        <v>100</v>
      </c>
      <c r="L5255" s="39" t="s">
        <v>60</v>
      </c>
      <c r="M5255" s="39" t="str">
        <f>+VLOOKUP(C5255/1,Map!A:B,2,FALSE)</f>
        <v>Other Revenue - Application/Initiation Fee</v>
      </c>
      <c r="N5255" s="39" t="str">
        <f>+VLOOKUP(L5255/1,Map!E:G,3,FALSE)</f>
        <v>KY-CENTRAL</v>
      </c>
    </row>
    <row r="5256" spans="1:14" hidden="1">
      <c r="A5256" s="39" t="s">
        <v>95</v>
      </c>
      <c r="B5256" s="39" t="s">
        <v>96</v>
      </c>
      <c r="C5256" s="39" t="s">
        <v>76</v>
      </c>
      <c r="D5256" s="43">
        <v>43304</v>
      </c>
      <c r="E5256" s="39" t="s">
        <v>35</v>
      </c>
      <c r="F5256" s="39" t="s">
        <v>49</v>
      </c>
      <c r="G5256" s="39" t="s">
        <v>275</v>
      </c>
      <c r="H5256" s="39" t="s">
        <v>3611</v>
      </c>
      <c r="I5256" s="39" t="s">
        <v>99</v>
      </c>
      <c r="J5256" s="44">
        <v>-28</v>
      </c>
      <c r="K5256" s="39" t="s">
        <v>100</v>
      </c>
      <c r="L5256" s="39" t="s">
        <v>60</v>
      </c>
      <c r="M5256" s="39" t="str">
        <f>+VLOOKUP(C5256/1,Map!A:B,2,FALSE)</f>
        <v>Other Revenue - Application/Initiation Fee</v>
      </c>
      <c r="N5256" s="39" t="str">
        <f>+VLOOKUP(L5256/1,Map!E:G,3,FALSE)</f>
        <v>KY-CENTRAL</v>
      </c>
    </row>
    <row r="5257" spans="1:14" hidden="1">
      <c r="A5257" s="39" t="s">
        <v>95</v>
      </c>
      <c r="B5257" s="39" t="s">
        <v>96</v>
      </c>
      <c r="C5257" s="39" t="s">
        <v>76</v>
      </c>
      <c r="D5257" s="43">
        <v>43304</v>
      </c>
      <c r="E5257" s="39" t="s">
        <v>35</v>
      </c>
      <c r="F5257" s="39" t="s">
        <v>49</v>
      </c>
      <c r="G5257" s="39" t="s">
        <v>275</v>
      </c>
      <c r="H5257" s="39" t="s">
        <v>3611</v>
      </c>
      <c r="I5257" s="39" t="s">
        <v>99</v>
      </c>
      <c r="J5257" s="44">
        <v>-3192</v>
      </c>
      <c r="K5257" s="39" t="s">
        <v>100</v>
      </c>
      <c r="L5257" s="39" t="s">
        <v>60</v>
      </c>
      <c r="M5257" s="39" t="str">
        <f>+VLOOKUP(C5257/1,Map!A:B,2,FALSE)</f>
        <v>Other Revenue - Application/Initiation Fee</v>
      </c>
      <c r="N5257" s="39" t="str">
        <f>+VLOOKUP(L5257/1,Map!E:G,3,FALSE)</f>
        <v>KY-CENTRAL</v>
      </c>
    </row>
    <row r="5258" spans="1:14" hidden="1">
      <c r="A5258" s="39" t="s">
        <v>95</v>
      </c>
      <c r="B5258" s="39" t="s">
        <v>96</v>
      </c>
      <c r="C5258" s="39" t="s">
        <v>76</v>
      </c>
      <c r="D5258" s="43">
        <v>43304</v>
      </c>
      <c r="E5258" s="39" t="s">
        <v>35</v>
      </c>
      <c r="F5258" s="39" t="s">
        <v>49</v>
      </c>
      <c r="G5258" s="39" t="s">
        <v>275</v>
      </c>
      <c r="H5258" s="39" t="s">
        <v>3611</v>
      </c>
      <c r="I5258" s="39" t="s">
        <v>99</v>
      </c>
      <c r="J5258" s="44">
        <v>-56</v>
      </c>
      <c r="K5258" s="39" t="s">
        <v>100</v>
      </c>
      <c r="L5258" s="39" t="s">
        <v>60</v>
      </c>
      <c r="M5258" s="39" t="str">
        <f>+VLOOKUP(C5258/1,Map!A:B,2,FALSE)</f>
        <v>Other Revenue - Application/Initiation Fee</v>
      </c>
      <c r="N5258" s="39" t="str">
        <f>+VLOOKUP(L5258/1,Map!E:G,3,FALSE)</f>
        <v>KY-CENTRAL</v>
      </c>
    </row>
    <row r="5259" spans="1:14" hidden="1">
      <c r="A5259" s="39" t="s">
        <v>95</v>
      </c>
      <c r="B5259" s="39" t="s">
        <v>96</v>
      </c>
      <c r="C5259" s="39" t="s">
        <v>76</v>
      </c>
      <c r="D5259" s="43">
        <v>43304</v>
      </c>
      <c r="E5259" s="39" t="s">
        <v>35</v>
      </c>
      <c r="F5259" s="39" t="s">
        <v>49</v>
      </c>
      <c r="G5259" s="39" t="s">
        <v>275</v>
      </c>
      <c r="H5259" s="39" t="s">
        <v>3611</v>
      </c>
      <c r="I5259" s="39" t="s">
        <v>99</v>
      </c>
      <c r="J5259" s="44">
        <v>-112</v>
      </c>
      <c r="K5259" s="39" t="s">
        <v>100</v>
      </c>
      <c r="L5259" s="39" t="s">
        <v>58</v>
      </c>
      <c r="M5259" s="39" t="str">
        <f>+VLOOKUP(C5259/1,Map!A:B,2,FALSE)</f>
        <v>Other Revenue - Application/Initiation Fee</v>
      </c>
      <c r="N5259" s="39" t="str">
        <f>+VLOOKUP(L5259/1,Map!E:G,3,FALSE)</f>
        <v>KY-CORPORATE</v>
      </c>
    </row>
    <row r="5260" spans="1:14" hidden="1">
      <c r="A5260" s="39" t="s">
        <v>95</v>
      </c>
      <c r="B5260" s="39" t="s">
        <v>96</v>
      </c>
      <c r="C5260" s="39" t="s">
        <v>76</v>
      </c>
      <c r="D5260" s="43">
        <v>43306</v>
      </c>
      <c r="E5260" s="39" t="s">
        <v>35</v>
      </c>
      <c r="F5260" s="39" t="s">
        <v>49</v>
      </c>
      <c r="G5260" s="39" t="s">
        <v>275</v>
      </c>
      <c r="H5260" s="39" t="s">
        <v>3612</v>
      </c>
      <c r="I5260" s="39" t="s">
        <v>99</v>
      </c>
      <c r="J5260" s="44">
        <v>-364</v>
      </c>
      <c r="K5260" s="39" t="s">
        <v>100</v>
      </c>
      <c r="L5260" s="39" t="s">
        <v>60</v>
      </c>
      <c r="M5260" s="39" t="str">
        <f>+VLOOKUP(C5260/1,Map!A:B,2,FALSE)</f>
        <v>Other Revenue - Application/Initiation Fee</v>
      </c>
      <c r="N5260" s="39" t="str">
        <f>+VLOOKUP(L5260/1,Map!E:G,3,FALSE)</f>
        <v>KY-CENTRAL</v>
      </c>
    </row>
    <row r="5261" spans="1:14" hidden="1">
      <c r="A5261" s="39" t="s">
        <v>95</v>
      </c>
      <c r="B5261" s="39" t="s">
        <v>96</v>
      </c>
      <c r="C5261" s="39" t="s">
        <v>76</v>
      </c>
      <c r="D5261" s="43">
        <v>43306</v>
      </c>
      <c r="E5261" s="39" t="s">
        <v>35</v>
      </c>
      <c r="F5261" s="39" t="s">
        <v>49</v>
      </c>
      <c r="G5261" s="39" t="s">
        <v>275</v>
      </c>
      <c r="H5261" s="39" t="s">
        <v>3613</v>
      </c>
      <c r="I5261" s="39" t="s">
        <v>99</v>
      </c>
      <c r="J5261" s="44">
        <v>-2520</v>
      </c>
      <c r="K5261" s="39" t="s">
        <v>100</v>
      </c>
      <c r="L5261" s="39" t="s">
        <v>60</v>
      </c>
      <c r="M5261" s="39" t="str">
        <f>+VLOOKUP(C5261/1,Map!A:B,2,FALSE)</f>
        <v>Other Revenue - Application/Initiation Fee</v>
      </c>
      <c r="N5261" s="39" t="str">
        <f>+VLOOKUP(L5261/1,Map!E:G,3,FALSE)</f>
        <v>KY-CENTRAL</v>
      </c>
    </row>
    <row r="5262" spans="1:14" hidden="1">
      <c r="A5262" s="39" t="s">
        <v>95</v>
      </c>
      <c r="B5262" s="39" t="s">
        <v>96</v>
      </c>
      <c r="C5262" s="39" t="s">
        <v>76</v>
      </c>
      <c r="D5262" s="43">
        <v>43306</v>
      </c>
      <c r="E5262" s="39" t="s">
        <v>35</v>
      </c>
      <c r="F5262" s="39" t="s">
        <v>49</v>
      </c>
      <c r="G5262" s="39" t="s">
        <v>275</v>
      </c>
      <c r="H5262" s="39" t="s">
        <v>3613</v>
      </c>
      <c r="I5262" s="39" t="s">
        <v>99</v>
      </c>
      <c r="J5262" s="44">
        <v>-56</v>
      </c>
      <c r="K5262" s="39" t="s">
        <v>100</v>
      </c>
      <c r="L5262" s="39" t="s">
        <v>60</v>
      </c>
      <c r="M5262" s="39" t="str">
        <f>+VLOOKUP(C5262/1,Map!A:B,2,FALSE)</f>
        <v>Other Revenue - Application/Initiation Fee</v>
      </c>
      <c r="N5262" s="39" t="str">
        <f>+VLOOKUP(L5262/1,Map!E:G,3,FALSE)</f>
        <v>KY-CENTRAL</v>
      </c>
    </row>
    <row r="5263" spans="1:14" hidden="1">
      <c r="A5263" s="39" t="s">
        <v>95</v>
      </c>
      <c r="B5263" s="39" t="s">
        <v>96</v>
      </c>
      <c r="C5263" s="39" t="s">
        <v>76</v>
      </c>
      <c r="D5263" s="43">
        <v>43306</v>
      </c>
      <c r="E5263" s="39" t="s">
        <v>35</v>
      </c>
      <c r="F5263" s="39" t="s">
        <v>49</v>
      </c>
      <c r="G5263" s="39" t="s">
        <v>275</v>
      </c>
      <c r="H5263" s="39" t="s">
        <v>3613</v>
      </c>
      <c r="I5263" s="39" t="s">
        <v>99</v>
      </c>
      <c r="J5263" s="44">
        <v>-28</v>
      </c>
      <c r="K5263" s="39" t="s">
        <v>100</v>
      </c>
      <c r="L5263" s="39" t="s">
        <v>60</v>
      </c>
      <c r="M5263" s="39" t="str">
        <f>+VLOOKUP(C5263/1,Map!A:B,2,FALSE)</f>
        <v>Other Revenue - Application/Initiation Fee</v>
      </c>
      <c r="N5263" s="39" t="str">
        <f>+VLOOKUP(L5263/1,Map!E:G,3,FALSE)</f>
        <v>KY-CENTRAL</v>
      </c>
    </row>
    <row r="5264" spans="1:14" hidden="1">
      <c r="A5264" s="39" t="s">
        <v>95</v>
      </c>
      <c r="B5264" s="39" t="s">
        <v>96</v>
      </c>
      <c r="C5264" s="39" t="s">
        <v>76</v>
      </c>
      <c r="D5264" s="43">
        <v>43306</v>
      </c>
      <c r="E5264" s="39" t="s">
        <v>35</v>
      </c>
      <c r="F5264" s="39" t="s">
        <v>49</v>
      </c>
      <c r="G5264" s="39" t="s">
        <v>275</v>
      </c>
      <c r="H5264" s="39" t="s">
        <v>3613</v>
      </c>
      <c r="I5264" s="39" t="s">
        <v>99</v>
      </c>
      <c r="J5264" s="44">
        <v>-28</v>
      </c>
      <c r="K5264" s="39" t="s">
        <v>100</v>
      </c>
      <c r="L5264" s="39" t="s">
        <v>58</v>
      </c>
      <c r="M5264" s="39" t="str">
        <f>+VLOOKUP(C5264/1,Map!A:B,2,FALSE)</f>
        <v>Other Revenue - Application/Initiation Fee</v>
      </c>
      <c r="N5264" s="39" t="str">
        <f>+VLOOKUP(L5264/1,Map!E:G,3,FALSE)</f>
        <v>KY-CORPORATE</v>
      </c>
    </row>
    <row r="5265" spans="1:14" hidden="1">
      <c r="A5265" s="39" t="s">
        <v>95</v>
      </c>
      <c r="B5265" s="39" t="s">
        <v>96</v>
      </c>
      <c r="C5265" s="39" t="s">
        <v>76</v>
      </c>
      <c r="D5265" s="43">
        <v>43306</v>
      </c>
      <c r="E5265" s="39" t="s">
        <v>35</v>
      </c>
      <c r="F5265" s="39" t="s">
        <v>49</v>
      </c>
      <c r="G5265" s="39" t="s">
        <v>275</v>
      </c>
      <c r="H5265" s="39" t="s">
        <v>3613</v>
      </c>
      <c r="I5265" s="39" t="s">
        <v>99</v>
      </c>
      <c r="J5265" s="44">
        <v>-56</v>
      </c>
      <c r="K5265" s="39" t="s">
        <v>100</v>
      </c>
      <c r="L5265" s="39" t="s">
        <v>64</v>
      </c>
      <c r="M5265" s="39" t="str">
        <f>+VLOOKUP(C5265/1,Map!A:B,2,FALSE)</f>
        <v>Other Revenue - Application/Initiation Fee</v>
      </c>
      <c r="N5265" s="39" t="str">
        <f>+VLOOKUP(L5265/1,Map!E:G,3,FALSE)</f>
        <v>KY-NORTH</v>
      </c>
    </row>
    <row r="5266" spans="1:14" hidden="1">
      <c r="A5266" s="39" t="s">
        <v>95</v>
      </c>
      <c r="B5266" s="39" t="s">
        <v>96</v>
      </c>
      <c r="C5266" s="39" t="s">
        <v>76</v>
      </c>
      <c r="D5266" s="43">
        <v>43307</v>
      </c>
      <c r="E5266" s="39" t="s">
        <v>35</v>
      </c>
      <c r="F5266" s="39" t="s">
        <v>49</v>
      </c>
      <c r="G5266" s="39" t="s">
        <v>275</v>
      </c>
      <c r="H5266" s="39" t="s">
        <v>3614</v>
      </c>
      <c r="I5266" s="39" t="s">
        <v>99</v>
      </c>
      <c r="J5266" s="44">
        <v>-28</v>
      </c>
      <c r="K5266" s="39" t="s">
        <v>100</v>
      </c>
      <c r="L5266" s="39" t="s">
        <v>60</v>
      </c>
      <c r="M5266" s="39" t="str">
        <f>+VLOOKUP(C5266/1,Map!A:B,2,FALSE)</f>
        <v>Other Revenue - Application/Initiation Fee</v>
      </c>
      <c r="N5266" s="39" t="str">
        <f>+VLOOKUP(L5266/1,Map!E:G,3,FALSE)</f>
        <v>KY-CENTRAL</v>
      </c>
    </row>
    <row r="5267" spans="1:14" hidden="1">
      <c r="A5267" s="39" t="s">
        <v>95</v>
      </c>
      <c r="B5267" s="39" t="s">
        <v>96</v>
      </c>
      <c r="C5267" s="39" t="s">
        <v>76</v>
      </c>
      <c r="D5267" s="43">
        <v>43307</v>
      </c>
      <c r="E5267" s="39" t="s">
        <v>35</v>
      </c>
      <c r="F5267" s="39" t="s">
        <v>49</v>
      </c>
      <c r="G5267" s="39" t="s">
        <v>275</v>
      </c>
      <c r="H5267" s="39" t="s">
        <v>3615</v>
      </c>
      <c r="I5267" s="39" t="s">
        <v>99</v>
      </c>
      <c r="J5267" s="44">
        <v>-28</v>
      </c>
      <c r="K5267" s="39" t="s">
        <v>100</v>
      </c>
      <c r="L5267" s="39" t="s">
        <v>60</v>
      </c>
      <c r="M5267" s="39" t="str">
        <f>+VLOOKUP(C5267/1,Map!A:B,2,FALSE)</f>
        <v>Other Revenue - Application/Initiation Fee</v>
      </c>
      <c r="N5267" s="39" t="str">
        <f>+VLOOKUP(L5267/1,Map!E:G,3,FALSE)</f>
        <v>KY-CENTRAL</v>
      </c>
    </row>
    <row r="5268" spans="1:14" hidden="1">
      <c r="A5268" s="39" t="s">
        <v>95</v>
      </c>
      <c r="B5268" s="39" t="s">
        <v>96</v>
      </c>
      <c r="C5268" s="39" t="s">
        <v>76</v>
      </c>
      <c r="D5268" s="43">
        <v>43307</v>
      </c>
      <c r="E5268" s="39" t="s">
        <v>35</v>
      </c>
      <c r="F5268" s="39" t="s">
        <v>49</v>
      </c>
      <c r="G5268" s="39" t="s">
        <v>275</v>
      </c>
      <c r="H5268" s="39" t="s">
        <v>3615</v>
      </c>
      <c r="I5268" s="39" t="s">
        <v>99</v>
      </c>
      <c r="J5268" s="44">
        <v>-56</v>
      </c>
      <c r="K5268" s="39" t="s">
        <v>100</v>
      </c>
      <c r="L5268" s="39" t="s">
        <v>64</v>
      </c>
      <c r="M5268" s="39" t="str">
        <f>+VLOOKUP(C5268/1,Map!A:B,2,FALSE)</f>
        <v>Other Revenue - Application/Initiation Fee</v>
      </c>
      <c r="N5268" s="39" t="str">
        <f>+VLOOKUP(L5268/1,Map!E:G,3,FALSE)</f>
        <v>KY-NORTH</v>
      </c>
    </row>
    <row r="5269" spans="1:14" hidden="1">
      <c r="A5269" s="39" t="s">
        <v>95</v>
      </c>
      <c r="B5269" s="39" t="s">
        <v>96</v>
      </c>
      <c r="C5269" s="39" t="s">
        <v>76</v>
      </c>
      <c r="D5269" s="43">
        <v>43307</v>
      </c>
      <c r="E5269" s="39" t="s">
        <v>35</v>
      </c>
      <c r="F5269" s="39" t="s">
        <v>49</v>
      </c>
      <c r="G5269" s="39" t="s">
        <v>275</v>
      </c>
      <c r="H5269" s="39" t="s">
        <v>3615</v>
      </c>
      <c r="I5269" s="39" t="s">
        <v>99</v>
      </c>
      <c r="J5269" s="44">
        <v>-56</v>
      </c>
      <c r="K5269" s="39" t="s">
        <v>100</v>
      </c>
      <c r="L5269" s="39" t="s">
        <v>58</v>
      </c>
      <c r="M5269" s="39" t="str">
        <f>+VLOOKUP(C5269/1,Map!A:B,2,FALSE)</f>
        <v>Other Revenue - Application/Initiation Fee</v>
      </c>
      <c r="N5269" s="39" t="str">
        <f>+VLOOKUP(L5269/1,Map!E:G,3,FALSE)</f>
        <v>KY-CORPORATE</v>
      </c>
    </row>
    <row r="5270" spans="1:14" hidden="1">
      <c r="A5270" s="39" t="s">
        <v>95</v>
      </c>
      <c r="B5270" s="39" t="s">
        <v>96</v>
      </c>
      <c r="C5270" s="39" t="s">
        <v>76</v>
      </c>
      <c r="D5270" s="43">
        <v>43307</v>
      </c>
      <c r="E5270" s="39" t="s">
        <v>35</v>
      </c>
      <c r="F5270" s="39" t="s">
        <v>49</v>
      </c>
      <c r="G5270" s="39" t="s">
        <v>275</v>
      </c>
      <c r="H5270" s="39" t="s">
        <v>3615</v>
      </c>
      <c r="I5270" s="39" t="s">
        <v>99</v>
      </c>
      <c r="J5270" s="44">
        <v>-2240</v>
      </c>
      <c r="K5270" s="39" t="s">
        <v>100</v>
      </c>
      <c r="L5270" s="39" t="s">
        <v>60</v>
      </c>
      <c r="M5270" s="39" t="str">
        <f>+VLOOKUP(C5270/1,Map!A:B,2,FALSE)</f>
        <v>Other Revenue - Application/Initiation Fee</v>
      </c>
      <c r="N5270" s="39" t="str">
        <f>+VLOOKUP(L5270/1,Map!E:G,3,FALSE)</f>
        <v>KY-CENTRAL</v>
      </c>
    </row>
    <row r="5271" spans="1:14" hidden="1">
      <c r="A5271" s="39" t="s">
        <v>95</v>
      </c>
      <c r="B5271" s="39" t="s">
        <v>96</v>
      </c>
      <c r="C5271" s="39" t="s">
        <v>76</v>
      </c>
      <c r="D5271" s="43">
        <v>43307</v>
      </c>
      <c r="E5271" s="39" t="s">
        <v>35</v>
      </c>
      <c r="F5271" s="39" t="s">
        <v>49</v>
      </c>
      <c r="G5271" s="39" t="s">
        <v>275</v>
      </c>
      <c r="H5271" s="39" t="s">
        <v>3615</v>
      </c>
      <c r="I5271" s="39" t="s">
        <v>99</v>
      </c>
      <c r="J5271" s="44">
        <v>-56</v>
      </c>
      <c r="K5271" s="39" t="s">
        <v>100</v>
      </c>
      <c r="L5271" s="39" t="s">
        <v>60</v>
      </c>
      <c r="M5271" s="39" t="str">
        <f>+VLOOKUP(C5271/1,Map!A:B,2,FALSE)</f>
        <v>Other Revenue - Application/Initiation Fee</v>
      </c>
      <c r="N5271" s="39" t="str">
        <f>+VLOOKUP(L5271/1,Map!E:G,3,FALSE)</f>
        <v>KY-CENTRAL</v>
      </c>
    </row>
    <row r="5272" spans="1:14" hidden="1">
      <c r="A5272" s="39" t="s">
        <v>95</v>
      </c>
      <c r="B5272" s="39" t="s">
        <v>96</v>
      </c>
      <c r="C5272" s="39" t="s">
        <v>76</v>
      </c>
      <c r="D5272" s="43">
        <v>43308</v>
      </c>
      <c r="E5272" s="39" t="s">
        <v>35</v>
      </c>
      <c r="F5272" s="39" t="s">
        <v>49</v>
      </c>
      <c r="G5272" s="39" t="s">
        <v>275</v>
      </c>
      <c r="H5272" s="39" t="s">
        <v>3616</v>
      </c>
      <c r="I5272" s="39" t="s">
        <v>244</v>
      </c>
      <c r="J5272" s="44">
        <v>28</v>
      </c>
      <c r="K5272" s="39" t="s">
        <v>100</v>
      </c>
      <c r="L5272" s="39" t="s">
        <v>60</v>
      </c>
      <c r="M5272" s="39" t="str">
        <f>+VLOOKUP(C5272/1,Map!A:B,2,FALSE)</f>
        <v>Other Revenue - Application/Initiation Fee</v>
      </c>
      <c r="N5272" s="39" t="str">
        <f>+VLOOKUP(L5272/1,Map!E:G,3,FALSE)</f>
        <v>KY-CENTRAL</v>
      </c>
    </row>
    <row r="5273" spans="1:14" hidden="1">
      <c r="A5273" s="39" t="s">
        <v>95</v>
      </c>
      <c r="B5273" s="39" t="s">
        <v>96</v>
      </c>
      <c r="C5273" s="39" t="s">
        <v>76</v>
      </c>
      <c r="D5273" s="43">
        <v>43308</v>
      </c>
      <c r="E5273" s="39" t="s">
        <v>35</v>
      </c>
      <c r="F5273" s="39" t="s">
        <v>49</v>
      </c>
      <c r="G5273" s="39" t="s">
        <v>275</v>
      </c>
      <c r="H5273" s="39" t="s">
        <v>3616</v>
      </c>
      <c r="I5273" s="39" t="s">
        <v>244</v>
      </c>
      <c r="J5273" s="44">
        <v>28</v>
      </c>
      <c r="K5273" s="39" t="s">
        <v>100</v>
      </c>
      <c r="L5273" s="39" t="s">
        <v>60</v>
      </c>
      <c r="M5273" s="39" t="str">
        <f>+VLOOKUP(C5273/1,Map!A:B,2,FALSE)</f>
        <v>Other Revenue - Application/Initiation Fee</v>
      </c>
      <c r="N5273" s="39" t="str">
        <f>+VLOOKUP(L5273/1,Map!E:G,3,FALSE)</f>
        <v>KY-CENTRAL</v>
      </c>
    </row>
    <row r="5274" spans="1:14" hidden="1">
      <c r="A5274" s="39" t="s">
        <v>95</v>
      </c>
      <c r="B5274" s="39" t="s">
        <v>96</v>
      </c>
      <c r="C5274" s="39" t="s">
        <v>76</v>
      </c>
      <c r="D5274" s="43">
        <v>43308</v>
      </c>
      <c r="E5274" s="39" t="s">
        <v>35</v>
      </c>
      <c r="F5274" s="39" t="s">
        <v>49</v>
      </c>
      <c r="G5274" s="39" t="s">
        <v>275</v>
      </c>
      <c r="H5274" s="39" t="s">
        <v>3617</v>
      </c>
      <c r="I5274" s="39" t="s">
        <v>99</v>
      </c>
      <c r="J5274" s="44">
        <v>-56</v>
      </c>
      <c r="K5274" s="39" t="s">
        <v>100</v>
      </c>
      <c r="L5274" s="39" t="s">
        <v>64</v>
      </c>
      <c r="M5274" s="39" t="str">
        <f>+VLOOKUP(C5274/1,Map!A:B,2,FALSE)</f>
        <v>Other Revenue - Application/Initiation Fee</v>
      </c>
      <c r="N5274" s="39" t="str">
        <f>+VLOOKUP(L5274/1,Map!E:G,3,FALSE)</f>
        <v>KY-NORTH</v>
      </c>
    </row>
    <row r="5275" spans="1:14" hidden="1">
      <c r="A5275" s="39" t="s">
        <v>95</v>
      </c>
      <c r="B5275" s="39" t="s">
        <v>96</v>
      </c>
      <c r="C5275" s="39" t="s">
        <v>76</v>
      </c>
      <c r="D5275" s="43">
        <v>43308</v>
      </c>
      <c r="E5275" s="39" t="s">
        <v>35</v>
      </c>
      <c r="F5275" s="39" t="s">
        <v>49</v>
      </c>
      <c r="G5275" s="39" t="s">
        <v>275</v>
      </c>
      <c r="H5275" s="39" t="s">
        <v>3617</v>
      </c>
      <c r="I5275" s="39" t="s">
        <v>99</v>
      </c>
      <c r="J5275" s="44">
        <v>-28</v>
      </c>
      <c r="K5275" s="39" t="s">
        <v>100</v>
      </c>
      <c r="L5275" s="39" t="s">
        <v>60</v>
      </c>
      <c r="M5275" s="39" t="str">
        <f>+VLOOKUP(C5275/1,Map!A:B,2,FALSE)</f>
        <v>Other Revenue - Application/Initiation Fee</v>
      </c>
      <c r="N5275" s="39" t="str">
        <f>+VLOOKUP(L5275/1,Map!E:G,3,FALSE)</f>
        <v>KY-CENTRAL</v>
      </c>
    </row>
    <row r="5276" spans="1:14" hidden="1">
      <c r="A5276" s="39" t="s">
        <v>95</v>
      </c>
      <c r="B5276" s="39" t="s">
        <v>96</v>
      </c>
      <c r="C5276" s="39" t="s">
        <v>76</v>
      </c>
      <c r="D5276" s="43">
        <v>43308</v>
      </c>
      <c r="E5276" s="39" t="s">
        <v>35</v>
      </c>
      <c r="F5276" s="39" t="s">
        <v>49</v>
      </c>
      <c r="G5276" s="39" t="s">
        <v>275</v>
      </c>
      <c r="H5276" s="39" t="s">
        <v>3617</v>
      </c>
      <c r="I5276" s="39" t="s">
        <v>99</v>
      </c>
      <c r="J5276" s="44">
        <v>-28</v>
      </c>
      <c r="K5276" s="39" t="s">
        <v>100</v>
      </c>
      <c r="L5276" s="39" t="s">
        <v>62</v>
      </c>
      <c r="M5276" s="39" t="str">
        <f>+VLOOKUP(C5276/1,Map!A:B,2,FALSE)</f>
        <v>Other Revenue - Application/Initiation Fee</v>
      </c>
      <c r="N5276" s="39" t="str">
        <f>+VLOOKUP(L5276/1,Map!E:G,3,FALSE)</f>
        <v>KY- E ROCKCASTE WTR</v>
      </c>
    </row>
    <row r="5277" spans="1:14" hidden="1">
      <c r="A5277" s="39" t="s">
        <v>95</v>
      </c>
      <c r="B5277" s="39" t="s">
        <v>96</v>
      </c>
      <c r="C5277" s="39" t="s">
        <v>76</v>
      </c>
      <c r="D5277" s="43">
        <v>43308</v>
      </c>
      <c r="E5277" s="39" t="s">
        <v>35</v>
      </c>
      <c r="F5277" s="39" t="s">
        <v>49</v>
      </c>
      <c r="G5277" s="39" t="s">
        <v>275</v>
      </c>
      <c r="H5277" s="39" t="s">
        <v>3617</v>
      </c>
      <c r="I5277" s="39" t="s">
        <v>99</v>
      </c>
      <c r="J5277" s="44">
        <v>-5544</v>
      </c>
      <c r="K5277" s="39" t="s">
        <v>100</v>
      </c>
      <c r="L5277" s="39" t="s">
        <v>60</v>
      </c>
      <c r="M5277" s="39" t="str">
        <f>+VLOOKUP(C5277/1,Map!A:B,2,FALSE)</f>
        <v>Other Revenue - Application/Initiation Fee</v>
      </c>
      <c r="N5277" s="39" t="str">
        <f>+VLOOKUP(L5277/1,Map!E:G,3,FALSE)</f>
        <v>KY-CENTRAL</v>
      </c>
    </row>
    <row r="5278" spans="1:14" hidden="1">
      <c r="A5278" s="39" t="s">
        <v>95</v>
      </c>
      <c r="B5278" s="39" t="s">
        <v>96</v>
      </c>
      <c r="C5278" s="39" t="s">
        <v>76</v>
      </c>
      <c r="D5278" s="43">
        <v>43308</v>
      </c>
      <c r="E5278" s="39" t="s">
        <v>35</v>
      </c>
      <c r="F5278" s="39" t="s">
        <v>49</v>
      </c>
      <c r="G5278" s="39" t="s">
        <v>275</v>
      </c>
      <c r="H5278" s="39" t="s">
        <v>3617</v>
      </c>
      <c r="I5278" s="39" t="s">
        <v>99</v>
      </c>
      <c r="J5278" s="44">
        <v>-112</v>
      </c>
      <c r="K5278" s="39" t="s">
        <v>100</v>
      </c>
      <c r="L5278" s="39" t="s">
        <v>58</v>
      </c>
      <c r="M5278" s="39" t="str">
        <f>+VLOOKUP(C5278/1,Map!A:B,2,FALSE)</f>
        <v>Other Revenue - Application/Initiation Fee</v>
      </c>
      <c r="N5278" s="39" t="str">
        <f>+VLOOKUP(L5278/1,Map!E:G,3,FALSE)</f>
        <v>KY-CORPORATE</v>
      </c>
    </row>
    <row r="5279" spans="1:14" hidden="1">
      <c r="A5279" s="39" t="s">
        <v>95</v>
      </c>
      <c r="B5279" s="39" t="s">
        <v>96</v>
      </c>
      <c r="C5279" s="39" t="s">
        <v>76</v>
      </c>
      <c r="D5279" s="43">
        <v>43309</v>
      </c>
      <c r="E5279" s="39" t="s">
        <v>35</v>
      </c>
      <c r="F5279" s="39" t="s">
        <v>49</v>
      </c>
      <c r="G5279" s="39" t="s">
        <v>275</v>
      </c>
      <c r="H5279" s="39" t="s">
        <v>3618</v>
      </c>
      <c r="I5279" s="39" t="s">
        <v>99</v>
      </c>
      <c r="J5279" s="44">
        <v>-448</v>
      </c>
      <c r="K5279" s="39" t="s">
        <v>100</v>
      </c>
      <c r="L5279" s="39" t="s">
        <v>60</v>
      </c>
      <c r="M5279" s="39" t="str">
        <f>+VLOOKUP(C5279/1,Map!A:B,2,FALSE)</f>
        <v>Other Revenue - Application/Initiation Fee</v>
      </c>
      <c r="N5279" s="39" t="str">
        <f>+VLOOKUP(L5279/1,Map!E:G,3,FALSE)</f>
        <v>KY-CENTRAL</v>
      </c>
    </row>
    <row r="5280" spans="1:14" hidden="1">
      <c r="A5280" s="39" t="s">
        <v>95</v>
      </c>
      <c r="B5280" s="39" t="s">
        <v>96</v>
      </c>
      <c r="C5280" s="39" t="s">
        <v>76</v>
      </c>
      <c r="D5280" s="43">
        <v>43310</v>
      </c>
      <c r="E5280" s="39" t="s">
        <v>35</v>
      </c>
      <c r="F5280" s="39" t="s">
        <v>49</v>
      </c>
      <c r="G5280" s="39" t="s">
        <v>275</v>
      </c>
      <c r="H5280" s="39" t="s">
        <v>3619</v>
      </c>
      <c r="I5280" s="39" t="s">
        <v>99</v>
      </c>
      <c r="J5280" s="44">
        <v>-28</v>
      </c>
      <c r="K5280" s="39" t="s">
        <v>100</v>
      </c>
      <c r="L5280" s="39" t="s">
        <v>58</v>
      </c>
      <c r="M5280" s="39" t="str">
        <f>+VLOOKUP(C5280/1,Map!A:B,2,FALSE)</f>
        <v>Other Revenue - Application/Initiation Fee</v>
      </c>
      <c r="N5280" s="39" t="str">
        <f>+VLOOKUP(L5280/1,Map!E:G,3,FALSE)</f>
        <v>KY-CORPORATE</v>
      </c>
    </row>
    <row r="5281" spans="1:14" hidden="1">
      <c r="A5281" s="39" t="s">
        <v>95</v>
      </c>
      <c r="B5281" s="39" t="s">
        <v>96</v>
      </c>
      <c r="C5281" s="39" t="s">
        <v>76</v>
      </c>
      <c r="D5281" s="43">
        <v>43310</v>
      </c>
      <c r="E5281" s="39" t="s">
        <v>35</v>
      </c>
      <c r="F5281" s="39" t="s">
        <v>49</v>
      </c>
      <c r="G5281" s="39" t="s">
        <v>275</v>
      </c>
      <c r="H5281" s="39" t="s">
        <v>3619</v>
      </c>
      <c r="I5281" s="39" t="s">
        <v>99</v>
      </c>
      <c r="J5281" s="44">
        <v>-112</v>
      </c>
      <c r="K5281" s="39" t="s">
        <v>100</v>
      </c>
      <c r="L5281" s="39" t="s">
        <v>60</v>
      </c>
      <c r="M5281" s="39" t="str">
        <f>+VLOOKUP(C5281/1,Map!A:B,2,FALSE)</f>
        <v>Other Revenue - Application/Initiation Fee</v>
      </c>
      <c r="N5281" s="39" t="str">
        <f>+VLOOKUP(L5281/1,Map!E:G,3,FALSE)</f>
        <v>KY-CENTRAL</v>
      </c>
    </row>
    <row r="5282" spans="1:14" hidden="1">
      <c r="A5282" s="39" t="s">
        <v>95</v>
      </c>
      <c r="B5282" s="39" t="s">
        <v>96</v>
      </c>
      <c r="C5282" s="39" t="s">
        <v>76</v>
      </c>
      <c r="D5282" s="43">
        <v>43311</v>
      </c>
      <c r="E5282" s="39" t="s">
        <v>35</v>
      </c>
      <c r="F5282" s="39" t="s">
        <v>49</v>
      </c>
      <c r="G5282" s="39" t="s">
        <v>275</v>
      </c>
      <c r="H5282" s="39" t="s">
        <v>2000</v>
      </c>
      <c r="I5282" s="39" t="s">
        <v>244</v>
      </c>
      <c r="J5282" s="44">
        <v>28</v>
      </c>
      <c r="K5282" s="39" t="s">
        <v>100</v>
      </c>
      <c r="L5282" s="39" t="s">
        <v>60</v>
      </c>
      <c r="M5282" s="39" t="str">
        <f>+VLOOKUP(C5282/1,Map!A:B,2,FALSE)</f>
        <v>Other Revenue - Application/Initiation Fee</v>
      </c>
      <c r="N5282" s="39" t="str">
        <f>+VLOOKUP(L5282/1,Map!E:G,3,FALSE)</f>
        <v>KY-CENTRAL</v>
      </c>
    </row>
    <row r="5283" spans="1:14" hidden="1">
      <c r="A5283" s="39" t="s">
        <v>95</v>
      </c>
      <c r="B5283" s="39" t="s">
        <v>96</v>
      </c>
      <c r="C5283" s="39" t="s">
        <v>76</v>
      </c>
      <c r="D5283" s="43">
        <v>43312</v>
      </c>
      <c r="E5283" s="39" t="s">
        <v>35</v>
      </c>
      <c r="F5283" s="39" t="s">
        <v>49</v>
      </c>
      <c r="G5283" s="39" t="s">
        <v>275</v>
      </c>
      <c r="H5283" s="39" t="s">
        <v>3620</v>
      </c>
      <c r="I5283" s="39" t="s">
        <v>244</v>
      </c>
      <c r="J5283" s="44">
        <v>28</v>
      </c>
      <c r="K5283" s="39" t="s">
        <v>100</v>
      </c>
      <c r="L5283" s="39" t="s">
        <v>58</v>
      </c>
      <c r="M5283" s="39" t="str">
        <f>+VLOOKUP(C5283/1,Map!A:B,2,FALSE)</f>
        <v>Other Revenue - Application/Initiation Fee</v>
      </c>
      <c r="N5283" s="39" t="str">
        <f>+VLOOKUP(L5283/1,Map!E:G,3,FALSE)</f>
        <v>KY-CORPORATE</v>
      </c>
    </row>
    <row r="5284" spans="1:14" hidden="1">
      <c r="A5284" s="39" t="s">
        <v>95</v>
      </c>
      <c r="B5284" s="39" t="s">
        <v>96</v>
      </c>
      <c r="C5284" s="39" t="s">
        <v>76</v>
      </c>
      <c r="D5284" s="43">
        <v>43312</v>
      </c>
      <c r="E5284" s="39" t="s">
        <v>35</v>
      </c>
      <c r="F5284" s="39" t="s">
        <v>49</v>
      </c>
      <c r="G5284" s="39" t="s">
        <v>275</v>
      </c>
      <c r="H5284" s="39" t="s">
        <v>3620</v>
      </c>
      <c r="I5284" s="39" t="s">
        <v>244</v>
      </c>
      <c r="J5284" s="44">
        <v>28</v>
      </c>
      <c r="K5284" s="39" t="s">
        <v>100</v>
      </c>
      <c r="L5284" s="39" t="s">
        <v>58</v>
      </c>
      <c r="M5284" s="39" t="str">
        <f>+VLOOKUP(C5284/1,Map!A:B,2,FALSE)</f>
        <v>Other Revenue - Application/Initiation Fee</v>
      </c>
      <c r="N5284" s="39" t="str">
        <f>+VLOOKUP(L5284/1,Map!E:G,3,FALSE)</f>
        <v>KY-CORPORATE</v>
      </c>
    </row>
    <row r="5285" spans="1:14" hidden="1">
      <c r="A5285" s="39" t="s">
        <v>95</v>
      </c>
      <c r="B5285" s="39" t="s">
        <v>96</v>
      </c>
      <c r="C5285" s="39" t="s">
        <v>76</v>
      </c>
      <c r="D5285" s="43">
        <v>43311</v>
      </c>
      <c r="E5285" s="39" t="s">
        <v>35</v>
      </c>
      <c r="F5285" s="39" t="s">
        <v>49</v>
      </c>
      <c r="G5285" s="39" t="s">
        <v>275</v>
      </c>
      <c r="H5285" s="39" t="s">
        <v>3621</v>
      </c>
      <c r="I5285" s="39" t="s">
        <v>99</v>
      </c>
      <c r="J5285" s="44">
        <v>-112</v>
      </c>
      <c r="K5285" s="39" t="s">
        <v>100</v>
      </c>
      <c r="L5285" s="39" t="s">
        <v>60</v>
      </c>
      <c r="M5285" s="39" t="str">
        <f>+VLOOKUP(C5285/1,Map!A:B,2,FALSE)</f>
        <v>Other Revenue - Application/Initiation Fee</v>
      </c>
      <c r="N5285" s="39" t="str">
        <f>+VLOOKUP(L5285/1,Map!E:G,3,FALSE)</f>
        <v>KY-CENTRAL</v>
      </c>
    </row>
    <row r="5286" spans="1:14" hidden="1">
      <c r="A5286" s="39" t="s">
        <v>95</v>
      </c>
      <c r="B5286" s="39" t="s">
        <v>96</v>
      </c>
      <c r="C5286" s="39" t="s">
        <v>76</v>
      </c>
      <c r="D5286" s="43">
        <v>43311</v>
      </c>
      <c r="E5286" s="39" t="s">
        <v>35</v>
      </c>
      <c r="F5286" s="39" t="s">
        <v>49</v>
      </c>
      <c r="G5286" s="39" t="s">
        <v>275</v>
      </c>
      <c r="H5286" s="39" t="s">
        <v>3621</v>
      </c>
      <c r="I5286" s="39" t="s">
        <v>99</v>
      </c>
      <c r="J5286" s="44">
        <v>-28</v>
      </c>
      <c r="K5286" s="39" t="s">
        <v>100</v>
      </c>
      <c r="L5286" s="39" t="s">
        <v>60</v>
      </c>
      <c r="M5286" s="39" t="str">
        <f>+VLOOKUP(C5286/1,Map!A:B,2,FALSE)</f>
        <v>Other Revenue - Application/Initiation Fee</v>
      </c>
      <c r="N5286" s="39" t="str">
        <f>+VLOOKUP(L5286/1,Map!E:G,3,FALSE)</f>
        <v>KY-CENTRAL</v>
      </c>
    </row>
    <row r="5287" spans="1:14" hidden="1">
      <c r="A5287" s="39" t="s">
        <v>95</v>
      </c>
      <c r="B5287" s="39" t="s">
        <v>96</v>
      </c>
      <c r="C5287" s="39" t="s">
        <v>76</v>
      </c>
      <c r="D5287" s="43">
        <v>43311</v>
      </c>
      <c r="E5287" s="39" t="s">
        <v>35</v>
      </c>
      <c r="F5287" s="39" t="s">
        <v>49</v>
      </c>
      <c r="G5287" s="39" t="s">
        <v>275</v>
      </c>
      <c r="H5287" s="39" t="s">
        <v>3621</v>
      </c>
      <c r="I5287" s="39" t="s">
        <v>99</v>
      </c>
      <c r="J5287" s="44">
        <v>-4536</v>
      </c>
      <c r="K5287" s="39" t="s">
        <v>100</v>
      </c>
      <c r="L5287" s="39" t="s">
        <v>60</v>
      </c>
      <c r="M5287" s="39" t="str">
        <f>+VLOOKUP(C5287/1,Map!A:B,2,FALSE)</f>
        <v>Other Revenue - Application/Initiation Fee</v>
      </c>
      <c r="N5287" s="39" t="str">
        <f>+VLOOKUP(L5287/1,Map!E:G,3,FALSE)</f>
        <v>KY-CENTRAL</v>
      </c>
    </row>
    <row r="5288" spans="1:14" hidden="1">
      <c r="A5288" s="39" t="s">
        <v>95</v>
      </c>
      <c r="B5288" s="39" t="s">
        <v>96</v>
      </c>
      <c r="C5288" s="39" t="s">
        <v>76</v>
      </c>
      <c r="D5288" s="43">
        <v>43313</v>
      </c>
      <c r="E5288" s="39" t="s">
        <v>35</v>
      </c>
      <c r="F5288" s="39" t="s">
        <v>50</v>
      </c>
      <c r="G5288" s="39" t="s">
        <v>275</v>
      </c>
      <c r="H5288" s="39" t="s">
        <v>3622</v>
      </c>
      <c r="I5288" s="39" t="s">
        <v>99</v>
      </c>
      <c r="J5288" s="44">
        <v>-28</v>
      </c>
      <c r="K5288" s="39" t="s">
        <v>100</v>
      </c>
      <c r="L5288" s="39" t="s">
        <v>60</v>
      </c>
      <c r="M5288" s="39" t="str">
        <f>+VLOOKUP(C5288/1,Map!A:B,2,FALSE)</f>
        <v>Other Revenue - Application/Initiation Fee</v>
      </c>
      <c r="N5288" s="39" t="str">
        <f>+VLOOKUP(L5288/1,Map!E:G,3,FALSE)</f>
        <v>KY-CENTRAL</v>
      </c>
    </row>
    <row r="5289" spans="1:14" hidden="1">
      <c r="A5289" s="39" t="s">
        <v>95</v>
      </c>
      <c r="B5289" s="39" t="s">
        <v>96</v>
      </c>
      <c r="C5289" s="39" t="s">
        <v>76</v>
      </c>
      <c r="D5289" s="43">
        <v>43313</v>
      </c>
      <c r="E5289" s="39" t="s">
        <v>35</v>
      </c>
      <c r="F5289" s="39" t="s">
        <v>50</v>
      </c>
      <c r="G5289" s="39" t="s">
        <v>275</v>
      </c>
      <c r="H5289" s="39" t="s">
        <v>3622</v>
      </c>
      <c r="I5289" s="39" t="s">
        <v>99</v>
      </c>
      <c r="J5289" s="44">
        <v>-420</v>
      </c>
      <c r="K5289" s="39" t="s">
        <v>100</v>
      </c>
      <c r="L5289" s="39" t="s">
        <v>60</v>
      </c>
      <c r="M5289" s="39" t="str">
        <f>+VLOOKUP(C5289/1,Map!A:B,2,FALSE)</f>
        <v>Other Revenue - Application/Initiation Fee</v>
      </c>
      <c r="N5289" s="39" t="str">
        <f>+VLOOKUP(L5289/1,Map!E:G,3,FALSE)</f>
        <v>KY-CENTRAL</v>
      </c>
    </row>
    <row r="5290" spans="1:14" hidden="1">
      <c r="A5290" s="39" t="s">
        <v>95</v>
      </c>
      <c r="B5290" s="39" t="s">
        <v>96</v>
      </c>
      <c r="C5290" s="39" t="s">
        <v>76</v>
      </c>
      <c r="D5290" s="43">
        <v>43313</v>
      </c>
      <c r="E5290" s="39" t="s">
        <v>35</v>
      </c>
      <c r="F5290" s="39" t="s">
        <v>50</v>
      </c>
      <c r="G5290" s="39" t="s">
        <v>275</v>
      </c>
      <c r="H5290" s="39" t="s">
        <v>3623</v>
      </c>
      <c r="I5290" s="39" t="s">
        <v>99</v>
      </c>
      <c r="J5290" s="44">
        <v>-112</v>
      </c>
      <c r="K5290" s="39" t="s">
        <v>100</v>
      </c>
      <c r="L5290" s="39" t="s">
        <v>58</v>
      </c>
      <c r="M5290" s="39" t="str">
        <f>+VLOOKUP(C5290/1,Map!A:B,2,FALSE)</f>
        <v>Other Revenue - Application/Initiation Fee</v>
      </c>
      <c r="N5290" s="39" t="str">
        <f>+VLOOKUP(L5290/1,Map!E:G,3,FALSE)</f>
        <v>KY-CORPORATE</v>
      </c>
    </row>
    <row r="5291" spans="1:14" hidden="1">
      <c r="A5291" s="39" t="s">
        <v>95</v>
      </c>
      <c r="B5291" s="39" t="s">
        <v>96</v>
      </c>
      <c r="C5291" s="39" t="s">
        <v>76</v>
      </c>
      <c r="D5291" s="43">
        <v>43313</v>
      </c>
      <c r="E5291" s="39" t="s">
        <v>35</v>
      </c>
      <c r="F5291" s="39" t="s">
        <v>50</v>
      </c>
      <c r="G5291" s="39" t="s">
        <v>275</v>
      </c>
      <c r="H5291" s="39" t="s">
        <v>3623</v>
      </c>
      <c r="I5291" s="39" t="s">
        <v>99</v>
      </c>
      <c r="J5291" s="44">
        <v>-168</v>
      </c>
      <c r="K5291" s="39" t="s">
        <v>100</v>
      </c>
      <c r="L5291" s="39" t="s">
        <v>60</v>
      </c>
      <c r="M5291" s="39" t="str">
        <f>+VLOOKUP(C5291/1,Map!A:B,2,FALSE)</f>
        <v>Other Revenue - Application/Initiation Fee</v>
      </c>
      <c r="N5291" s="39" t="str">
        <f>+VLOOKUP(L5291/1,Map!E:G,3,FALSE)</f>
        <v>KY-CENTRAL</v>
      </c>
    </row>
    <row r="5292" spans="1:14" hidden="1">
      <c r="A5292" s="39" t="s">
        <v>95</v>
      </c>
      <c r="B5292" s="39" t="s">
        <v>96</v>
      </c>
      <c r="C5292" s="39" t="s">
        <v>76</v>
      </c>
      <c r="D5292" s="43">
        <v>43313</v>
      </c>
      <c r="E5292" s="39" t="s">
        <v>35</v>
      </c>
      <c r="F5292" s="39" t="s">
        <v>50</v>
      </c>
      <c r="G5292" s="39" t="s">
        <v>275</v>
      </c>
      <c r="H5292" s="39" t="s">
        <v>3623</v>
      </c>
      <c r="I5292" s="39" t="s">
        <v>99</v>
      </c>
      <c r="J5292" s="44">
        <v>-168</v>
      </c>
      <c r="K5292" s="39" t="s">
        <v>100</v>
      </c>
      <c r="L5292" s="39" t="s">
        <v>60</v>
      </c>
      <c r="M5292" s="39" t="str">
        <f>+VLOOKUP(C5292/1,Map!A:B,2,FALSE)</f>
        <v>Other Revenue - Application/Initiation Fee</v>
      </c>
      <c r="N5292" s="39" t="str">
        <f>+VLOOKUP(L5292/1,Map!E:G,3,FALSE)</f>
        <v>KY-CENTRAL</v>
      </c>
    </row>
    <row r="5293" spans="1:14" hidden="1">
      <c r="A5293" s="39" t="s">
        <v>95</v>
      </c>
      <c r="B5293" s="39" t="s">
        <v>96</v>
      </c>
      <c r="C5293" s="39" t="s">
        <v>76</v>
      </c>
      <c r="D5293" s="43">
        <v>43313</v>
      </c>
      <c r="E5293" s="39" t="s">
        <v>35</v>
      </c>
      <c r="F5293" s="39" t="s">
        <v>50</v>
      </c>
      <c r="G5293" s="39" t="s">
        <v>275</v>
      </c>
      <c r="H5293" s="39" t="s">
        <v>3623</v>
      </c>
      <c r="I5293" s="39" t="s">
        <v>99</v>
      </c>
      <c r="J5293" s="44">
        <v>-28</v>
      </c>
      <c r="K5293" s="39" t="s">
        <v>100</v>
      </c>
      <c r="L5293" s="39" t="s">
        <v>60</v>
      </c>
      <c r="M5293" s="39" t="str">
        <f>+VLOOKUP(C5293/1,Map!A:B,2,FALSE)</f>
        <v>Other Revenue - Application/Initiation Fee</v>
      </c>
      <c r="N5293" s="39" t="str">
        <f>+VLOOKUP(L5293/1,Map!E:G,3,FALSE)</f>
        <v>KY-CENTRAL</v>
      </c>
    </row>
    <row r="5294" spans="1:14" hidden="1">
      <c r="A5294" s="39" t="s">
        <v>95</v>
      </c>
      <c r="B5294" s="39" t="s">
        <v>96</v>
      </c>
      <c r="C5294" s="39" t="s">
        <v>76</v>
      </c>
      <c r="D5294" s="43">
        <v>43313</v>
      </c>
      <c r="E5294" s="39" t="s">
        <v>35</v>
      </c>
      <c r="F5294" s="39" t="s">
        <v>50</v>
      </c>
      <c r="G5294" s="39" t="s">
        <v>275</v>
      </c>
      <c r="H5294" s="39" t="s">
        <v>3623</v>
      </c>
      <c r="I5294" s="39" t="s">
        <v>99</v>
      </c>
      <c r="J5294" s="44">
        <v>-28</v>
      </c>
      <c r="K5294" s="39" t="s">
        <v>100</v>
      </c>
      <c r="L5294" s="39" t="s">
        <v>64</v>
      </c>
      <c r="M5294" s="39" t="str">
        <f>+VLOOKUP(C5294/1,Map!A:B,2,FALSE)</f>
        <v>Other Revenue - Application/Initiation Fee</v>
      </c>
      <c r="N5294" s="39" t="str">
        <f>+VLOOKUP(L5294/1,Map!E:G,3,FALSE)</f>
        <v>KY-NORTH</v>
      </c>
    </row>
    <row r="5295" spans="1:14" hidden="1">
      <c r="A5295" s="39" t="s">
        <v>95</v>
      </c>
      <c r="B5295" s="39" t="s">
        <v>96</v>
      </c>
      <c r="C5295" s="39" t="s">
        <v>76</v>
      </c>
      <c r="D5295" s="43">
        <v>43313</v>
      </c>
      <c r="E5295" s="39" t="s">
        <v>35</v>
      </c>
      <c r="F5295" s="39" t="s">
        <v>50</v>
      </c>
      <c r="G5295" s="39" t="s">
        <v>275</v>
      </c>
      <c r="H5295" s="39" t="s">
        <v>3623</v>
      </c>
      <c r="I5295" s="39" t="s">
        <v>99</v>
      </c>
      <c r="J5295" s="44">
        <v>-7448</v>
      </c>
      <c r="K5295" s="39" t="s">
        <v>100</v>
      </c>
      <c r="L5295" s="39" t="s">
        <v>60</v>
      </c>
      <c r="M5295" s="39" t="str">
        <f>+VLOOKUP(C5295/1,Map!A:B,2,FALSE)</f>
        <v>Other Revenue - Application/Initiation Fee</v>
      </c>
      <c r="N5295" s="39" t="str">
        <f>+VLOOKUP(L5295/1,Map!E:G,3,FALSE)</f>
        <v>KY-CENTRAL</v>
      </c>
    </row>
    <row r="5296" spans="1:14" hidden="1">
      <c r="A5296" s="39" t="s">
        <v>95</v>
      </c>
      <c r="B5296" s="39" t="s">
        <v>96</v>
      </c>
      <c r="C5296" s="39" t="s">
        <v>76</v>
      </c>
      <c r="D5296" s="43">
        <v>43313</v>
      </c>
      <c r="E5296" s="39" t="s">
        <v>35</v>
      </c>
      <c r="F5296" s="39" t="s">
        <v>50</v>
      </c>
      <c r="G5296" s="39" t="s">
        <v>275</v>
      </c>
      <c r="H5296" s="39" t="s">
        <v>2011</v>
      </c>
      <c r="I5296" s="39" t="s">
        <v>244</v>
      </c>
      <c r="J5296" s="44">
        <v>28</v>
      </c>
      <c r="K5296" s="39" t="s">
        <v>100</v>
      </c>
      <c r="L5296" s="39" t="s">
        <v>60</v>
      </c>
      <c r="M5296" s="39" t="str">
        <f>+VLOOKUP(C5296/1,Map!A:B,2,FALSE)</f>
        <v>Other Revenue - Application/Initiation Fee</v>
      </c>
      <c r="N5296" s="39" t="str">
        <f>+VLOOKUP(L5296/1,Map!E:G,3,FALSE)</f>
        <v>KY-CENTRAL</v>
      </c>
    </row>
    <row r="5297" spans="1:14" hidden="1">
      <c r="A5297" s="39" t="s">
        <v>95</v>
      </c>
      <c r="B5297" s="39" t="s">
        <v>96</v>
      </c>
      <c r="C5297" s="39" t="s">
        <v>76</v>
      </c>
      <c r="D5297" s="43">
        <v>43313</v>
      </c>
      <c r="E5297" s="39" t="s">
        <v>35</v>
      </c>
      <c r="F5297" s="39" t="s">
        <v>50</v>
      </c>
      <c r="G5297" s="39" t="s">
        <v>275</v>
      </c>
      <c r="H5297" s="39" t="s">
        <v>2011</v>
      </c>
      <c r="I5297" s="39" t="s">
        <v>244</v>
      </c>
      <c r="J5297" s="44">
        <v>28</v>
      </c>
      <c r="K5297" s="39" t="s">
        <v>100</v>
      </c>
      <c r="L5297" s="39" t="s">
        <v>60</v>
      </c>
      <c r="M5297" s="39" t="str">
        <f>+VLOOKUP(C5297/1,Map!A:B,2,FALSE)</f>
        <v>Other Revenue - Application/Initiation Fee</v>
      </c>
      <c r="N5297" s="39" t="str">
        <f>+VLOOKUP(L5297/1,Map!E:G,3,FALSE)</f>
        <v>KY-CENTRAL</v>
      </c>
    </row>
    <row r="5298" spans="1:14" hidden="1">
      <c r="A5298" s="39" t="s">
        <v>95</v>
      </c>
      <c r="B5298" s="39" t="s">
        <v>96</v>
      </c>
      <c r="C5298" s="39" t="s">
        <v>76</v>
      </c>
      <c r="D5298" s="43">
        <v>43314</v>
      </c>
      <c r="E5298" s="39" t="s">
        <v>35</v>
      </c>
      <c r="F5298" s="39" t="s">
        <v>50</v>
      </c>
      <c r="G5298" s="39" t="s">
        <v>275</v>
      </c>
      <c r="H5298" s="39" t="s">
        <v>3624</v>
      </c>
      <c r="I5298" s="39" t="s">
        <v>99</v>
      </c>
      <c r="J5298" s="44">
        <v>-112</v>
      </c>
      <c r="K5298" s="39" t="s">
        <v>100</v>
      </c>
      <c r="L5298" s="39" t="s">
        <v>60</v>
      </c>
      <c r="M5298" s="39" t="str">
        <f>+VLOOKUP(C5298/1,Map!A:B,2,FALSE)</f>
        <v>Other Revenue - Application/Initiation Fee</v>
      </c>
      <c r="N5298" s="39" t="str">
        <f>+VLOOKUP(L5298/1,Map!E:G,3,FALSE)</f>
        <v>KY-CENTRAL</v>
      </c>
    </row>
    <row r="5299" spans="1:14" hidden="1">
      <c r="A5299" s="39" t="s">
        <v>95</v>
      </c>
      <c r="B5299" s="39" t="s">
        <v>96</v>
      </c>
      <c r="C5299" s="39" t="s">
        <v>76</v>
      </c>
      <c r="D5299" s="43">
        <v>43314</v>
      </c>
      <c r="E5299" s="39" t="s">
        <v>35</v>
      </c>
      <c r="F5299" s="39" t="s">
        <v>50</v>
      </c>
      <c r="G5299" s="39" t="s">
        <v>275</v>
      </c>
      <c r="H5299" s="39" t="s">
        <v>3625</v>
      </c>
      <c r="I5299" s="39" t="s">
        <v>99</v>
      </c>
      <c r="J5299" s="44">
        <v>-56</v>
      </c>
      <c r="K5299" s="39" t="s">
        <v>100</v>
      </c>
      <c r="L5299" s="39" t="s">
        <v>60</v>
      </c>
      <c r="M5299" s="39" t="str">
        <f>+VLOOKUP(C5299/1,Map!A:B,2,FALSE)</f>
        <v>Other Revenue - Application/Initiation Fee</v>
      </c>
      <c r="N5299" s="39" t="str">
        <f>+VLOOKUP(L5299/1,Map!E:G,3,FALSE)</f>
        <v>KY-CENTRAL</v>
      </c>
    </row>
    <row r="5300" spans="1:14" hidden="1">
      <c r="A5300" s="39" t="s">
        <v>95</v>
      </c>
      <c r="B5300" s="39" t="s">
        <v>96</v>
      </c>
      <c r="C5300" s="39" t="s">
        <v>76</v>
      </c>
      <c r="D5300" s="43">
        <v>43314</v>
      </c>
      <c r="E5300" s="39" t="s">
        <v>35</v>
      </c>
      <c r="F5300" s="39" t="s">
        <v>50</v>
      </c>
      <c r="G5300" s="39" t="s">
        <v>275</v>
      </c>
      <c r="H5300" s="39" t="s">
        <v>3625</v>
      </c>
      <c r="I5300" s="39" t="s">
        <v>99</v>
      </c>
      <c r="J5300" s="44">
        <v>-56</v>
      </c>
      <c r="K5300" s="39" t="s">
        <v>100</v>
      </c>
      <c r="L5300" s="39" t="s">
        <v>60</v>
      </c>
      <c r="M5300" s="39" t="str">
        <f>+VLOOKUP(C5300/1,Map!A:B,2,FALSE)</f>
        <v>Other Revenue - Application/Initiation Fee</v>
      </c>
      <c r="N5300" s="39" t="str">
        <f>+VLOOKUP(L5300/1,Map!E:G,3,FALSE)</f>
        <v>KY-CENTRAL</v>
      </c>
    </row>
    <row r="5301" spans="1:14" hidden="1">
      <c r="A5301" s="39" t="s">
        <v>95</v>
      </c>
      <c r="B5301" s="39" t="s">
        <v>96</v>
      </c>
      <c r="C5301" s="39" t="s">
        <v>76</v>
      </c>
      <c r="D5301" s="43">
        <v>43314</v>
      </c>
      <c r="E5301" s="39" t="s">
        <v>35</v>
      </c>
      <c r="F5301" s="39" t="s">
        <v>50</v>
      </c>
      <c r="G5301" s="39" t="s">
        <v>275</v>
      </c>
      <c r="H5301" s="39" t="s">
        <v>3625</v>
      </c>
      <c r="I5301" s="39" t="s">
        <v>99</v>
      </c>
      <c r="J5301" s="44">
        <v>-28</v>
      </c>
      <c r="K5301" s="39" t="s">
        <v>100</v>
      </c>
      <c r="L5301" s="39" t="s">
        <v>60</v>
      </c>
      <c r="M5301" s="39" t="str">
        <f>+VLOOKUP(C5301/1,Map!A:B,2,FALSE)</f>
        <v>Other Revenue - Application/Initiation Fee</v>
      </c>
      <c r="N5301" s="39" t="str">
        <f>+VLOOKUP(L5301/1,Map!E:G,3,FALSE)</f>
        <v>KY-CENTRAL</v>
      </c>
    </row>
    <row r="5302" spans="1:14" hidden="1">
      <c r="A5302" s="39" t="s">
        <v>95</v>
      </c>
      <c r="B5302" s="39" t="s">
        <v>96</v>
      </c>
      <c r="C5302" s="39" t="s">
        <v>76</v>
      </c>
      <c r="D5302" s="43">
        <v>43314</v>
      </c>
      <c r="E5302" s="39" t="s">
        <v>35</v>
      </c>
      <c r="F5302" s="39" t="s">
        <v>50</v>
      </c>
      <c r="G5302" s="39" t="s">
        <v>275</v>
      </c>
      <c r="H5302" s="39" t="s">
        <v>3625</v>
      </c>
      <c r="I5302" s="39" t="s">
        <v>99</v>
      </c>
      <c r="J5302" s="44">
        <v>-28</v>
      </c>
      <c r="K5302" s="39" t="s">
        <v>100</v>
      </c>
      <c r="L5302" s="39" t="s">
        <v>60</v>
      </c>
      <c r="M5302" s="39" t="str">
        <f>+VLOOKUP(C5302/1,Map!A:B,2,FALSE)</f>
        <v>Other Revenue - Application/Initiation Fee</v>
      </c>
      <c r="N5302" s="39" t="str">
        <f>+VLOOKUP(L5302/1,Map!E:G,3,FALSE)</f>
        <v>KY-CENTRAL</v>
      </c>
    </row>
    <row r="5303" spans="1:14" hidden="1">
      <c r="A5303" s="39" t="s">
        <v>95</v>
      </c>
      <c r="B5303" s="39" t="s">
        <v>96</v>
      </c>
      <c r="C5303" s="39" t="s">
        <v>76</v>
      </c>
      <c r="D5303" s="43">
        <v>43314</v>
      </c>
      <c r="E5303" s="39" t="s">
        <v>35</v>
      </c>
      <c r="F5303" s="39" t="s">
        <v>50</v>
      </c>
      <c r="G5303" s="39" t="s">
        <v>275</v>
      </c>
      <c r="H5303" s="39" t="s">
        <v>3625</v>
      </c>
      <c r="I5303" s="39" t="s">
        <v>99</v>
      </c>
      <c r="J5303" s="44">
        <v>-5432</v>
      </c>
      <c r="K5303" s="39" t="s">
        <v>100</v>
      </c>
      <c r="L5303" s="39" t="s">
        <v>60</v>
      </c>
      <c r="M5303" s="39" t="str">
        <f>+VLOOKUP(C5303/1,Map!A:B,2,FALSE)</f>
        <v>Other Revenue - Application/Initiation Fee</v>
      </c>
      <c r="N5303" s="39" t="str">
        <f>+VLOOKUP(L5303/1,Map!E:G,3,FALSE)</f>
        <v>KY-CENTRAL</v>
      </c>
    </row>
    <row r="5304" spans="1:14" hidden="1">
      <c r="A5304" s="39" t="s">
        <v>95</v>
      </c>
      <c r="B5304" s="39" t="s">
        <v>96</v>
      </c>
      <c r="C5304" s="39" t="s">
        <v>76</v>
      </c>
      <c r="D5304" s="43">
        <v>43314</v>
      </c>
      <c r="E5304" s="39" t="s">
        <v>35</v>
      </c>
      <c r="F5304" s="39" t="s">
        <v>50</v>
      </c>
      <c r="G5304" s="39" t="s">
        <v>275</v>
      </c>
      <c r="H5304" s="39" t="s">
        <v>3625</v>
      </c>
      <c r="I5304" s="39" t="s">
        <v>99</v>
      </c>
      <c r="J5304" s="44">
        <v>-84</v>
      </c>
      <c r="K5304" s="39" t="s">
        <v>100</v>
      </c>
      <c r="L5304" s="39" t="s">
        <v>58</v>
      </c>
      <c r="M5304" s="39" t="str">
        <f>+VLOOKUP(C5304/1,Map!A:B,2,FALSE)</f>
        <v>Other Revenue - Application/Initiation Fee</v>
      </c>
      <c r="N5304" s="39" t="str">
        <f>+VLOOKUP(L5304/1,Map!E:G,3,FALSE)</f>
        <v>KY-CORPORATE</v>
      </c>
    </row>
    <row r="5305" spans="1:14" hidden="1">
      <c r="A5305" s="39" t="s">
        <v>95</v>
      </c>
      <c r="B5305" s="39" t="s">
        <v>96</v>
      </c>
      <c r="C5305" s="39" t="s">
        <v>76</v>
      </c>
      <c r="D5305" s="43">
        <v>43314</v>
      </c>
      <c r="E5305" s="39" t="s">
        <v>35</v>
      </c>
      <c r="F5305" s="39" t="s">
        <v>50</v>
      </c>
      <c r="G5305" s="39" t="s">
        <v>275</v>
      </c>
      <c r="H5305" s="39" t="s">
        <v>3625</v>
      </c>
      <c r="I5305" s="39" t="s">
        <v>99</v>
      </c>
      <c r="J5305" s="44">
        <v>-28</v>
      </c>
      <c r="K5305" s="39" t="s">
        <v>100</v>
      </c>
      <c r="L5305" s="39" t="s">
        <v>60</v>
      </c>
      <c r="M5305" s="39" t="str">
        <f>+VLOOKUP(C5305/1,Map!A:B,2,FALSE)</f>
        <v>Other Revenue - Application/Initiation Fee</v>
      </c>
      <c r="N5305" s="39" t="str">
        <f>+VLOOKUP(L5305/1,Map!E:G,3,FALSE)</f>
        <v>KY-CENTRAL</v>
      </c>
    </row>
    <row r="5306" spans="1:14" hidden="1">
      <c r="A5306" s="39" t="s">
        <v>95</v>
      </c>
      <c r="B5306" s="39" t="s">
        <v>96</v>
      </c>
      <c r="C5306" s="39" t="s">
        <v>76</v>
      </c>
      <c r="D5306" s="43">
        <v>43315</v>
      </c>
      <c r="E5306" s="39" t="s">
        <v>35</v>
      </c>
      <c r="F5306" s="39" t="s">
        <v>50</v>
      </c>
      <c r="G5306" s="39" t="s">
        <v>275</v>
      </c>
      <c r="H5306" s="39" t="s">
        <v>3626</v>
      </c>
      <c r="I5306" s="39" t="s">
        <v>99</v>
      </c>
      <c r="J5306" s="44">
        <v>-28</v>
      </c>
      <c r="K5306" s="39" t="s">
        <v>100</v>
      </c>
      <c r="L5306" s="39" t="s">
        <v>60</v>
      </c>
      <c r="M5306" s="39" t="str">
        <f>+VLOOKUP(C5306/1,Map!A:B,2,FALSE)</f>
        <v>Other Revenue - Application/Initiation Fee</v>
      </c>
      <c r="N5306" s="39" t="str">
        <f>+VLOOKUP(L5306/1,Map!E:G,3,FALSE)</f>
        <v>KY-CENTRAL</v>
      </c>
    </row>
    <row r="5307" spans="1:14" hidden="1">
      <c r="A5307" s="39" t="s">
        <v>95</v>
      </c>
      <c r="B5307" s="39" t="s">
        <v>96</v>
      </c>
      <c r="C5307" s="39" t="s">
        <v>76</v>
      </c>
      <c r="D5307" s="43">
        <v>43322</v>
      </c>
      <c r="E5307" s="39" t="s">
        <v>35</v>
      </c>
      <c r="F5307" s="39" t="s">
        <v>50</v>
      </c>
      <c r="G5307" s="39" t="s">
        <v>275</v>
      </c>
      <c r="H5307" s="39" t="s">
        <v>3627</v>
      </c>
      <c r="I5307" s="39" t="s">
        <v>99</v>
      </c>
      <c r="J5307" s="44">
        <v>-28</v>
      </c>
      <c r="K5307" s="39" t="s">
        <v>100</v>
      </c>
      <c r="L5307" s="39" t="s">
        <v>64</v>
      </c>
      <c r="M5307" s="39" t="str">
        <f>+VLOOKUP(C5307/1,Map!A:B,2,FALSE)</f>
        <v>Other Revenue - Application/Initiation Fee</v>
      </c>
      <c r="N5307" s="39" t="str">
        <f>+VLOOKUP(L5307/1,Map!E:G,3,FALSE)</f>
        <v>KY-NORTH</v>
      </c>
    </row>
    <row r="5308" spans="1:14" hidden="1">
      <c r="A5308" s="39" t="s">
        <v>95</v>
      </c>
      <c r="B5308" s="39" t="s">
        <v>96</v>
      </c>
      <c r="C5308" s="39" t="s">
        <v>76</v>
      </c>
      <c r="D5308" s="43">
        <v>43322</v>
      </c>
      <c r="E5308" s="39" t="s">
        <v>35</v>
      </c>
      <c r="F5308" s="39" t="s">
        <v>50</v>
      </c>
      <c r="G5308" s="39" t="s">
        <v>275</v>
      </c>
      <c r="H5308" s="39" t="s">
        <v>3627</v>
      </c>
      <c r="I5308" s="39" t="s">
        <v>99</v>
      </c>
      <c r="J5308" s="44">
        <v>-5180</v>
      </c>
      <c r="K5308" s="39" t="s">
        <v>100</v>
      </c>
      <c r="L5308" s="39" t="s">
        <v>60</v>
      </c>
      <c r="M5308" s="39" t="str">
        <f>+VLOOKUP(C5308/1,Map!A:B,2,FALSE)</f>
        <v>Other Revenue - Application/Initiation Fee</v>
      </c>
      <c r="N5308" s="39" t="str">
        <f>+VLOOKUP(L5308/1,Map!E:G,3,FALSE)</f>
        <v>KY-CENTRAL</v>
      </c>
    </row>
    <row r="5309" spans="1:14" hidden="1">
      <c r="A5309" s="39" t="s">
        <v>95</v>
      </c>
      <c r="B5309" s="39" t="s">
        <v>96</v>
      </c>
      <c r="C5309" s="39" t="s">
        <v>76</v>
      </c>
      <c r="D5309" s="43">
        <v>43322</v>
      </c>
      <c r="E5309" s="39" t="s">
        <v>35</v>
      </c>
      <c r="F5309" s="39" t="s">
        <v>50</v>
      </c>
      <c r="G5309" s="39" t="s">
        <v>275</v>
      </c>
      <c r="H5309" s="39" t="s">
        <v>3627</v>
      </c>
      <c r="I5309" s="39" t="s">
        <v>99</v>
      </c>
      <c r="J5309" s="44">
        <v>-28</v>
      </c>
      <c r="K5309" s="39" t="s">
        <v>100</v>
      </c>
      <c r="L5309" s="39" t="s">
        <v>60</v>
      </c>
      <c r="M5309" s="39" t="str">
        <f>+VLOOKUP(C5309/1,Map!A:B,2,FALSE)</f>
        <v>Other Revenue - Application/Initiation Fee</v>
      </c>
      <c r="N5309" s="39" t="str">
        <f>+VLOOKUP(L5309/1,Map!E:G,3,FALSE)</f>
        <v>KY-CENTRAL</v>
      </c>
    </row>
    <row r="5310" spans="1:14" hidden="1">
      <c r="A5310" s="39" t="s">
        <v>95</v>
      </c>
      <c r="B5310" s="39" t="s">
        <v>96</v>
      </c>
      <c r="C5310" s="39" t="s">
        <v>76</v>
      </c>
      <c r="D5310" s="43">
        <v>43322</v>
      </c>
      <c r="E5310" s="39" t="s">
        <v>35</v>
      </c>
      <c r="F5310" s="39" t="s">
        <v>50</v>
      </c>
      <c r="G5310" s="39" t="s">
        <v>275</v>
      </c>
      <c r="H5310" s="39" t="s">
        <v>3627</v>
      </c>
      <c r="I5310" s="39" t="s">
        <v>99</v>
      </c>
      <c r="J5310" s="44">
        <v>-28</v>
      </c>
      <c r="K5310" s="39" t="s">
        <v>100</v>
      </c>
      <c r="L5310" s="39" t="s">
        <v>60</v>
      </c>
      <c r="M5310" s="39" t="str">
        <f>+VLOOKUP(C5310/1,Map!A:B,2,FALSE)</f>
        <v>Other Revenue - Application/Initiation Fee</v>
      </c>
      <c r="N5310" s="39" t="str">
        <f>+VLOOKUP(L5310/1,Map!E:G,3,FALSE)</f>
        <v>KY-CENTRAL</v>
      </c>
    </row>
    <row r="5311" spans="1:14" hidden="1">
      <c r="A5311" s="39" t="s">
        <v>95</v>
      </c>
      <c r="B5311" s="39" t="s">
        <v>96</v>
      </c>
      <c r="C5311" s="39" t="s">
        <v>76</v>
      </c>
      <c r="D5311" s="43">
        <v>43322</v>
      </c>
      <c r="E5311" s="39" t="s">
        <v>35</v>
      </c>
      <c r="F5311" s="39" t="s">
        <v>50</v>
      </c>
      <c r="G5311" s="39" t="s">
        <v>275</v>
      </c>
      <c r="H5311" s="39" t="s">
        <v>3627</v>
      </c>
      <c r="I5311" s="39" t="s">
        <v>99</v>
      </c>
      <c r="J5311" s="44">
        <v>-56</v>
      </c>
      <c r="K5311" s="39" t="s">
        <v>100</v>
      </c>
      <c r="L5311" s="39" t="s">
        <v>60</v>
      </c>
      <c r="M5311" s="39" t="str">
        <f>+VLOOKUP(C5311/1,Map!A:B,2,FALSE)</f>
        <v>Other Revenue - Application/Initiation Fee</v>
      </c>
      <c r="N5311" s="39" t="str">
        <f>+VLOOKUP(L5311/1,Map!E:G,3,FALSE)</f>
        <v>KY-CENTRAL</v>
      </c>
    </row>
    <row r="5312" spans="1:14" hidden="1">
      <c r="A5312" s="39" t="s">
        <v>95</v>
      </c>
      <c r="B5312" s="39" t="s">
        <v>96</v>
      </c>
      <c r="C5312" s="39" t="s">
        <v>76</v>
      </c>
      <c r="D5312" s="43">
        <v>43322</v>
      </c>
      <c r="E5312" s="39" t="s">
        <v>35</v>
      </c>
      <c r="F5312" s="39" t="s">
        <v>50</v>
      </c>
      <c r="G5312" s="39" t="s">
        <v>275</v>
      </c>
      <c r="H5312" s="39" t="s">
        <v>3627</v>
      </c>
      <c r="I5312" s="39" t="s">
        <v>99</v>
      </c>
      <c r="J5312" s="44">
        <v>-168</v>
      </c>
      <c r="K5312" s="39" t="s">
        <v>100</v>
      </c>
      <c r="L5312" s="39" t="s">
        <v>58</v>
      </c>
      <c r="M5312" s="39" t="str">
        <f>+VLOOKUP(C5312/1,Map!A:B,2,FALSE)</f>
        <v>Other Revenue - Application/Initiation Fee</v>
      </c>
      <c r="N5312" s="39" t="str">
        <f>+VLOOKUP(L5312/1,Map!E:G,3,FALSE)</f>
        <v>KY-CORPORATE</v>
      </c>
    </row>
    <row r="5313" spans="1:14" hidden="1">
      <c r="A5313" s="39" t="s">
        <v>95</v>
      </c>
      <c r="B5313" s="39" t="s">
        <v>96</v>
      </c>
      <c r="C5313" s="39" t="s">
        <v>76</v>
      </c>
      <c r="D5313" s="43">
        <v>43315</v>
      </c>
      <c r="E5313" s="39" t="s">
        <v>35</v>
      </c>
      <c r="F5313" s="39" t="s">
        <v>50</v>
      </c>
      <c r="G5313" s="39" t="s">
        <v>275</v>
      </c>
      <c r="H5313" s="39" t="s">
        <v>3628</v>
      </c>
      <c r="I5313" s="39" t="s">
        <v>99</v>
      </c>
      <c r="J5313" s="44">
        <v>-110.29</v>
      </c>
      <c r="K5313" s="39" t="s">
        <v>100</v>
      </c>
      <c r="L5313" s="39" t="s">
        <v>58</v>
      </c>
      <c r="M5313" s="39" t="str">
        <f>+VLOOKUP(C5313/1,Map!A:B,2,FALSE)</f>
        <v>Other Revenue - Application/Initiation Fee</v>
      </c>
      <c r="N5313" s="39" t="str">
        <f>+VLOOKUP(L5313/1,Map!E:G,3,FALSE)</f>
        <v>KY-CORPORATE</v>
      </c>
    </row>
    <row r="5314" spans="1:14" hidden="1">
      <c r="A5314" s="39" t="s">
        <v>95</v>
      </c>
      <c r="B5314" s="39" t="s">
        <v>96</v>
      </c>
      <c r="C5314" s="39" t="s">
        <v>76</v>
      </c>
      <c r="D5314" s="43">
        <v>43315</v>
      </c>
      <c r="E5314" s="39" t="s">
        <v>35</v>
      </c>
      <c r="F5314" s="39" t="s">
        <v>50</v>
      </c>
      <c r="G5314" s="39" t="s">
        <v>275</v>
      </c>
      <c r="H5314" s="39" t="s">
        <v>3628</v>
      </c>
      <c r="I5314" s="39" t="s">
        <v>99</v>
      </c>
      <c r="J5314" s="44">
        <v>-56</v>
      </c>
      <c r="K5314" s="39" t="s">
        <v>100</v>
      </c>
      <c r="L5314" s="39" t="s">
        <v>60</v>
      </c>
      <c r="M5314" s="39" t="str">
        <f>+VLOOKUP(C5314/1,Map!A:B,2,FALSE)</f>
        <v>Other Revenue - Application/Initiation Fee</v>
      </c>
      <c r="N5314" s="39" t="str">
        <f>+VLOOKUP(L5314/1,Map!E:G,3,FALSE)</f>
        <v>KY-CENTRAL</v>
      </c>
    </row>
    <row r="5315" spans="1:14" hidden="1">
      <c r="A5315" s="39" t="s">
        <v>95</v>
      </c>
      <c r="B5315" s="39" t="s">
        <v>96</v>
      </c>
      <c r="C5315" s="39" t="s">
        <v>76</v>
      </c>
      <c r="D5315" s="43">
        <v>43315</v>
      </c>
      <c r="E5315" s="39" t="s">
        <v>35</v>
      </c>
      <c r="F5315" s="39" t="s">
        <v>50</v>
      </c>
      <c r="G5315" s="39" t="s">
        <v>275</v>
      </c>
      <c r="H5315" s="39" t="s">
        <v>3628</v>
      </c>
      <c r="I5315" s="39" t="s">
        <v>99</v>
      </c>
      <c r="J5315" s="44">
        <v>-8680</v>
      </c>
      <c r="K5315" s="39" t="s">
        <v>100</v>
      </c>
      <c r="L5315" s="39" t="s">
        <v>60</v>
      </c>
      <c r="M5315" s="39" t="str">
        <f>+VLOOKUP(C5315/1,Map!A:B,2,FALSE)</f>
        <v>Other Revenue - Application/Initiation Fee</v>
      </c>
      <c r="N5315" s="39" t="str">
        <f>+VLOOKUP(L5315/1,Map!E:G,3,FALSE)</f>
        <v>KY-CENTRAL</v>
      </c>
    </row>
    <row r="5316" spans="1:14" hidden="1">
      <c r="A5316" s="39" t="s">
        <v>95</v>
      </c>
      <c r="B5316" s="39" t="s">
        <v>96</v>
      </c>
      <c r="C5316" s="39" t="s">
        <v>76</v>
      </c>
      <c r="D5316" s="43">
        <v>43315</v>
      </c>
      <c r="E5316" s="39" t="s">
        <v>35</v>
      </c>
      <c r="F5316" s="39" t="s">
        <v>50</v>
      </c>
      <c r="G5316" s="39" t="s">
        <v>275</v>
      </c>
      <c r="H5316" s="39" t="s">
        <v>3628</v>
      </c>
      <c r="I5316" s="39" t="s">
        <v>99</v>
      </c>
      <c r="J5316" s="44">
        <v>-112</v>
      </c>
      <c r="K5316" s="39" t="s">
        <v>100</v>
      </c>
      <c r="L5316" s="39" t="s">
        <v>64</v>
      </c>
      <c r="M5316" s="39" t="str">
        <f>+VLOOKUP(C5316/1,Map!A:B,2,FALSE)</f>
        <v>Other Revenue - Application/Initiation Fee</v>
      </c>
      <c r="N5316" s="39" t="str">
        <f>+VLOOKUP(L5316/1,Map!E:G,3,FALSE)</f>
        <v>KY-NORTH</v>
      </c>
    </row>
    <row r="5317" spans="1:14" hidden="1">
      <c r="A5317" s="39" t="s">
        <v>95</v>
      </c>
      <c r="B5317" s="39" t="s">
        <v>96</v>
      </c>
      <c r="C5317" s="39" t="s">
        <v>76</v>
      </c>
      <c r="D5317" s="43">
        <v>43315</v>
      </c>
      <c r="E5317" s="39" t="s">
        <v>35</v>
      </c>
      <c r="F5317" s="39" t="s">
        <v>50</v>
      </c>
      <c r="G5317" s="39" t="s">
        <v>275</v>
      </c>
      <c r="H5317" s="39" t="s">
        <v>3628</v>
      </c>
      <c r="I5317" s="39" t="s">
        <v>99</v>
      </c>
      <c r="J5317" s="44">
        <v>-56</v>
      </c>
      <c r="K5317" s="39" t="s">
        <v>100</v>
      </c>
      <c r="L5317" s="39" t="s">
        <v>60</v>
      </c>
      <c r="M5317" s="39" t="str">
        <f>+VLOOKUP(C5317/1,Map!A:B,2,FALSE)</f>
        <v>Other Revenue - Application/Initiation Fee</v>
      </c>
      <c r="N5317" s="39" t="str">
        <f>+VLOOKUP(L5317/1,Map!E:G,3,FALSE)</f>
        <v>KY-CENTRAL</v>
      </c>
    </row>
    <row r="5318" spans="1:14" hidden="1">
      <c r="A5318" s="39" t="s">
        <v>95</v>
      </c>
      <c r="B5318" s="39" t="s">
        <v>96</v>
      </c>
      <c r="C5318" s="39" t="s">
        <v>76</v>
      </c>
      <c r="D5318" s="43">
        <v>43315</v>
      </c>
      <c r="E5318" s="39" t="s">
        <v>35</v>
      </c>
      <c r="F5318" s="39" t="s">
        <v>50</v>
      </c>
      <c r="G5318" s="39" t="s">
        <v>275</v>
      </c>
      <c r="H5318" s="39" t="s">
        <v>3628</v>
      </c>
      <c r="I5318" s="39" t="s">
        <v>99</v>
      </c>
      <c r="J5318" s="44">
        <v>-56</v>
      </c>
      <c r="K5318" s="39" t="s">
        <v>100</v>
      </c>
      <c r="L5318" s="39" t="s">
        <v>62</v>
      </c>
      <c r="M5318" s="39" t="str">
        <f>+VLOOKUP(C5318/1,Map!A:B,2,FALSE)</f>
        <v>Other Revenue - Application/Initiation Fee</v>
      </c>
      <c r="N5318" s="39" t="str">
        <f>+VLOOKUP(L5318/1,Map!E:G,3,FALSE)</f>
        <v>KY- E ROCKCASTE WTR</v>
      </c>
    </row>
    <row r="5319" spans="1:14" hidden="1">
      <c r="A5319" s="39" t="s">
        <v>95</v>
      </c>
      <c r="B5319" s="39" t="s">
        <v>96</v>
      </c>
      <c r="C5319" s="39" t="s">
        <v>76</v>
      </c>
      <c r="D5319" s="43">
        <v>43315</v>
      </c>
      <c r="E5319" s="39" t="s">
        <v>35</v>
      </c>
      <c r="F5319" s="39" t="s">
        <v>50</v>
      </c>
      <c r="G5319" s="39" t="s">
        <v>275</v>
      </c>
      <c r="H5319" s="39" t="s">
        <v>3628</v>
      </c>
      <c r="I5319" s="39" t="s">
        <v>99</v>
      </c>
      <c r="J5319" s="44">
        <v>-56</v>
      </c>
      <c r="K5319" s="39" t="s">
        <v>100</v>
      </c>
      <c r="L5319" s="39" t="s">
        <v>60</v>
      </c>
      <c r="M5319" s="39" t="str">
        <f>+VLOOKUP(C5319/1,Map!A:B,2,FALSE)</f>
        <v>Other Revenue - Application/Initiation Fee</v>
      </c>
      <c r="N5319" s="39" t="str">
        <f>+VLOOKUP(L5319/1,Map!E:G,3,FALSE)</f>
        <v>KY-CENTRAL</v>
      </c>
    </row>
    <row r="5320" spans="1:14" hidden="1">
      <c r="A5320" s="39" t="s">
        <v>95</v>
      </c>
      <c r="B5320" s="39" t="s">
        <v>96</v>
      </c>
      <c r="C5320" s="39" t="s">
        <v>76</v>
      </c>
      <c r="D5320" s="43">
        <v>43315</v>
      </c>
      <c r="E5320" s="39" t="s">
        <v>35</v>
      </c>
      <c r="F5320" s="39" t="s">
        <v>50</v>
      </c>
      <c r="G5320" s="39" t="s">
        <v>275</v>
      </c>
      <c r="H5320" s="39" t="s">
        <v>3628</v>
      </c>
      <c r="I5320" s="39" t="s">
        <v>99</v>
      </c>
      <c r="J5320" s="44">
        <v>-84</v>
      </c>
      <c r="K5320" s="39" t="s">
        <v>100</v>
      </c>
      <c r="L5320" s="39" t="s">
        <v>60</v>
      </c>
      <c r="M5320" s="39" t="str">
        <f>+VLOOKUP(C5320/1,Map!A:B,2,FALSE)</f>
        <v>Other Revenue - Application/Initiation Fee</v>
      </c>
      <c r="N5320" s="39" t="str">
        <f>+VLOOKUP(L5320/1,Map!E:G,3,FALSE)</f>
        <v>KY-CENTRAL</v>
      </c>
    </row>
    <row r="5321" spans="1:14" hidden="1">
      <c r="A5321" s="39" t="s">
        <v>95</v>
      </c>
      <c r="B5321" s="39" t="s">
        <v>96</v>
      </c>
      <c r="C5321" s="39" t="s">
        <v>76</v>
      </c>
      <c r="D5321" s="43">
        <v>43313</v>
      </c>
      <c r="E5321" s="39" t="s">
        <v>35</v>
      </c>
      <c r="F5321" s="39" t="s">
        <v>50</v>
      </c>
      <c r="G5321" s="39" t="s">
        <v>275</v>
      </c>
      <c r="H5321" s="39" t="s">
        <v>3629</v>
      </c>
      <c r="I5321" s="39" t="s">
        <v>99</v>
      </c>
      <c r="J5321" s="44">
        <v>-112</v>
      </c>
      <c r="K5321" s="39" t="s">
        <v>100</v>
      </c>
      <c r="L5321" s="39" t="s">
        <v>58</v>
      </c>
      <c r="M5321" s="39" t="str">
        <f>+VLOOKUP(C5321/1,Map!A:B,2,FALSE)</f>
        <v>Other Revenue - Application/Initiation Fee</v>
      </c>
      <c r="N5321" s="39" t="str">
        <f>+VLOOKUP(L5321/1,Map!E:G,3,FALSE)</f>
        <v>KY-CORPORATE</v>
      </c>
    </row>
    <row r="5322" spans="1:14" hidden="1">
      <c r="A5322" s="39" t="s">
        <v>95</v>
      </c>
      <c r="B5322" s="39" t="s">
        <v>96</v>
      </c>
      <c r="C5322" s="39" t="s">
        <v>76</v>
      </c>
      <c r="D5322" s="43">
        <v>43313</v>
      </c>
      <c r="E5322" s="39" t="s">
        <v>35</v>
      </c>
      <c r="F5322" s="39" t="s">
        <v>50</v>
      </c>
      <c r="G5322" s="39" t="s">
        <v>275</v>
      </c>
      <c r="H5322" s="39" t="s">
        <v>3629</v>
      </c>
      <c r="I5322" s="39" t="s">
        <v>99</v>
      </c>
      <c r="J5322" s="44">
        <v>-5376</v>
      </c>
      <c r="K5322" s="39" t="s">
        <v>100</v>
      </c>
      <c r="L5322" s="39" t="s">
        <v>60</v>
      </c>
      <c r="M5322" s="39" t="str">
        <f>+VLOOKUP(C5322/1,Map!A:B,2,FALSE)</f>
        <v>Other Revenue - Application/Initiation Fee</v>
      </c>
      <c r="N5322" s="39" t="str">
        <f>+VLOOKUP(L5322/1,Map!E:G,3,FALSE)</f>
        <v>KY-CENTRAL</v>
      </c>
    </row>
    <row r="5323" spans="1:14" hidden="1">
      <c r="A5323" s="39" t="s">
        <v>95</v>
      </c>
      <c r="B5323" s="39" t="s">
        <v>96</v>
      </c>
      <c r="C5323" s="39" t="s">
        <v>76</v>
      </c>
      <c r="D5323" s="43">
        <v>43313</v>
      </c>
      <c r="E5323" s="39" t="s">
        <v>35</v>
      </c>
      <c r="F5323" s="39" t="s">
        <v>50</v>
      </c>
      <c r="G5323" s="39" t="s">
        <v>275</v>
      </c>
      <c r="H5323" s="39" t="s">
        <v>3629</v>
      </c>
      <c r="I5323" s="39" t="s">
        <v>99</v>
      </c>
      <c r="J5323" s="44">
        <v>-140</v>
      </c>
      <c r="K5323" s="39" t="s">
        <v>100</v>
      </c>
      <c r="L5323" s="39" t="s">
        <v>60</v>
      </c>
      <c r="M5323" s="39" t="str">
        <f>+VLOOKUP(C5323/1,Map!A:B,2,FALSE)</f>
        <v>Other Revenue - Application/Initiation Fee</v>
      </c>
      <c r="N5323" s="39" t="str">
        <f>+VLOOKUP(L5323/1,Map!E:G,3,FALSE)</f>
        <v>KY-CENTRAL</v>
      </c>
    </row>
    <row r="5324" spans="1:14" hidden="1">
      <c r="A5324" s="39" t="s">
        <v>95</v>
      </c>
      <c r="B5324" s="39" t="s">
        <v>96</v>
      </c>
      <c r="C5324" s="39" t="s">
        <v>76</v>
      </c>
      <c r="D5324" s="43">
        <v>43313</v>
      </c>
      <c r="E5324" s="39" t="s">
        <v>35</v>
      </c>
      <c r="F5324" s="39" t="s">
        <v>50</v>
      </c>
      <c r="G5324" s="39" t="s">
        <v>275</v>
      </c>
      <c r="H5324" s="39" t="s">
        <v>3629</v>
      </c>
      <c r="I5324" s="39" t="s">
        <v>99</v>
      </c>
      <c r="J5324" s="44">
        <v>-28</v>
      </c>
      <c r="K5324" s="39" t="s">
        <v>100</v>
      </c>
      <c r="L5324" s="39" t="s">
        <v>60</v>
      </c>
      <c r="M5324" s="39" t="str">
        <f>+VLOOKUP(C5324/1,Map!A:B,2,FALSE)</f>
        <v>Other Revenue - Application/Initiation Fee</v>
      </c>
      <c r="N5324" s="39" t="str">
        <f>+VLOOKUP(L5324/1,Map!E:G,3,FALSE)</f>
        <v>KY-CENTRAL</v>
      </c>
    </row>
    <row r="5325" spans="1:14" hidden="1">
      <c r="A5325" s="39" t="s">
        <v>95</v>
      </c>
      <c r="B5325" s="39" t="s">
        <v>96</v>
      </c>
      <c r="C5325" s="39" t="s">
        <v>76</v>
      </c>
      <c r="D5325" s="43">
        <v>43313</v>
      </c>
      <c r="E5325" s="39" t="s">
        <v>35</v>
      </c>
      <c r="F5325" s="39" t="s">
        <v>50</v>
      </c>
      <c r="G5325" s="39" t="s">
        <v>275</v>
      </c>
      <c r="H5325" s="39" t="s">
        <v>3629</v>
      </c>
      <c r="I5325" s="39" t="s">
        <v>99</v>
      </c>
      <c r="J5325" s="44">
        <v>-28</v>
      </c>
      <c r="K5325" s="39" t="s">
        <v>100</v>
      </c>
      <c r="L5325" s="39" t="s">
        <v>60</v>
      </c>
      <c r="M5325" s="39" t="str">
        <f>+VLOOKUP(C5325/1,Map!A:B,2,FALSE)</f>
        <v>Other Revenue - Application/Initiation Fee</v>
      </c>
      <c r="N5325" s="39" t="str">
        <f>+VLOOKUP(L5325/1,Map!E:G,3,FALSE)</f>
        <v>KY-CENTRAL</v>
      </c>
    </row>
    <row r="5326" spans="1:14" hidden="1">
      <c r="A5326" s="39" t="s">
        <v>95</v>
      </c>
      <c r="B5326" s="39" t="s">
        <v>96</v>
      </c>
      <c r="C5326" s="39" t="s">
        <v>76</v>
      </c>
      <c r="D5326" s="43">
        <v>43313</v>
      </c>
      <c r="E5326" s="39" t="s">
        <v>35</v>
      </c>
      <c r="F5326" s="39" t="s">
        <v>50</v>
      </c>
      <c r="G5326" s="39" t="s">
        <v>275</v>
      </c>
      <c r="H5326" s="39" t="s">
        <v>3629</v>
      </c>
      <c r="I5326" s="39" t="s">
        <v>99</v>
      </c>
      <c r="J5326" s="44">
        <v>-28</v>
      </c>
      <c r="K5326" s="39" t="s">
        <v>100</v>
      </c>
      <c r="L5326" s="39" t="s">
        <v>60</v>
      </c>
      <c r="M5326" s="39" t="str">
        <f>+VLOOKUP(C5326/1,Map!A:B,2,FALSE)</f>
        <v>Other Revenue - Application/Initiation Fee</v>
      </c>
      <c r="N5326" s="39" t="str">
        <f>+VLOOKUP(L5326/1,Map!E:G,3,FALSE)</f>
        <v>KY-CENTRAL</v>
      </c>
    </row>
    <row r="5327" spans="1:14" hidden="1">
      <c r="A5327" s="39" t="s">
        <v>95</v>
      </c>
      <c r="B5327" s="39" t="s">
        <v>96</v>
      </c>
      <c r="C5327" s="39" t="s">
        <v>76</v>
      </c>
      <c r="D5327" s="43">
        <v>43313</v>
      </c>
      <c r="E5327" s="39" t="s">
        <v>35</v>
      </c>
      <c r="F5327" s="39" t="s">
        <v>50</v>
      </c>
      <c r="G5327" s="39" t="s">
        <v>275</v>
      </c>
      <c r="H5327" s="39" t="s">
        <v>3629</v>
      </c>
      <c r="I5327" s="39" t="s">
        <v>99</v>
      </c>
      <c r="J5327" s="44">
        <v>-56</v>
      </c>
      <c r="K5327" s="39" t="s">
        <v>100</v>
      </c>
      <c r="L5327" s="39" t="s">
        <v>60</v>
      </c>
      <c r="M5327" s="39" t="str">
        <f>+VLOOKUP(C5327/1,Map!A:B,2,FALSE)</f>
        <v>Other Revenue - Application/Initiation Fee</v>
      </c>
      <c r="N5327" s="39" t="str">
        <f>+VLOOKUP(L5327/1,Map!E:G,3,FALSE)</f>
        <v>KY-CENTRAL</v>
      </c>
    </row>
    <row r="5328" spans="1:14" hidden="1">
      <c r="A5328" s="39" t="s">
        <v>95</v>
      </c>
      <c r="B5328" s="39" t="s">
        <v>96</v>
      </c>
      <c r="C5328" s="39" t="s">
        <v>76</v>
      </c>
      <c r="D5328" s="43">
        <v>43316</v>
      </c>
      <c r="E5328" s="39" t="s">
        <v>35</v>
      </c>
      <c r="F5328" s="39" t="s">
        <v>50</v>
      </c>
      <c r="G5328" s="39" t="s">
        <v>275</v>
      </c>
      <c r="H5328" s="39" t="s">
        <v>3630</v>
      </c>
      <c r="I5328" s="39" t="s">
        <v>99</v>
      </c>
      <c r="J5328" s="44">
        <v>-224</v>
      </c>
      <c r="K5328" s="39" t="s">
        <v>100</v>
      </c>
      <c r="L5328" s="39" t="s">
        <v>60</v>
      </c>
      <c r="M5328" s="39" t="str">
        <f>+VLOOKUP(C5328/1,Map!A:B,2,FALSE)</f>
        <v>Other Revenue - Application/Initiation Fee</v>
      </c>
      <c r="N5328" s="39" t="str">
        <f>+VLOOKUP(L5328/1,Map!E:G,3,FALSE)</f>
        <v>KY-CENTRAL</v>
      </c>
    </row>
    <row r="5329" spans="1:14" hidden="1">
      <c r="A5329" s="39" t="s">
        <v>95</v>
      </c>
      <c r="B5329" s="39" t="s">
        <v>96</v>
      </c>
      <c r="C5329" s="39" t="s">
        <v>76</v>
      </c>
      <c r="D5329" s="43">
        <v>43316</v>
      </c>
      <c r="E5329" s="39" t="s">
        <v>35</v>
      </c>
      <c r="F5329" s="39" t="s">
        <v>50</v>
      </c>
      <c r="G5329" s="39" t="s">
        <v>275</v>
      </c>
      <c r="H5329" s="39" t="s">
        <v>3631</v>
      </c>
      <c r="I5329" s="39" t="s">
        <v>99</v>
      </c>
      <c r="J5329" s="44">
        <v>-84</v>
      </c>
      <c r="K5329" s="39" t="s">
        <v>100</v>
      </c>
      <c r="L5329" s="39" t="s">
        <v>60</v>
      </c>
      <c r="M5329" s="39" t="str">
        <f>+VLOOKUP(C5329/1,Map!A:B,2,FALSE)</f>
        <v>Other Revenue - Application/Initiation Fee</v>
      </c>
      <c r="N5329" s="39" t="str">
        <f>+VLOOKUP(L5329/1,Map!E:G,3,FALSE)</f>
        <v>KY-CENTRAL</v>
      </c>
    </row>
    <row r="5330" spans="1:14" hidden="1">
      <c r="A5330" s="39" t="s">
        <v>95</v>
      </c>
      <c r="B5330" s="39" t="s">
        <v>96</v>
      </c>
      <c r="C5330" s="39" t="s">
        <v>76</v>
      </c>
      <c r="D5330" s="43">
        <v>43317</v>
      </c>
      <c r="E5330" s="39" t="s">
        <v>35</v>
      </c>
      <c r="F5330" s="39" t="s">
        <v>50</v>
      </c>
      <c r="G5330" s="39" t="s">
        <v>275</v>
      </c>
      <c r="H5330" s="39" t="s">
        <v>3632</v>
      </c>
      <c r="I5330" s="39" t="s">
        <v>99</v>
      </c>
      <c r="J5330" s="44">
        <v>-756</v>
      </c>
      <c r="K5330" s="39" t="s">
        <v>100</v>
      </c>
      <c r="L5330" s="39" t="s">
        <v>60</v>
      </c>
      <c r="M5330" s="39" t="str">
        <f>+VLOOKUP(C5330/1,Map!A:B,2,FALSE)</f>
        <v>Other Revenue - Application/Initiation Fee</v>
      </c>
      <c r="N5330" s="39" t="str">
        <f>+VLOOKUP(L5330/1,Map!E:G,3,FALSE)</f>
        <v>KY-CENTRAL</v>
      </c>
    </row>
    <row r="5331" spans="1:14" hidden="1">
      <c r="A5331" s="39" t="s">
        <v>95</v>
      </c>
      <c r="B5331" s="39" t="s">
        <v>96</v>
      </c>
      <c r="C5331" s="39" t="s">
        <v>76</v>
      </c>
      <c r="D5331" s="43">
        <v>43323</v>
      </c>
      <c r="E5331" s="39" t="s">
        <v>35</v>
      </c>
      <c r="F5331" s="39" t="s">
        <v>50</v>
      </c>
      <c r="G5331" s="39" t="s">
        <v>275</v>
      </c>
      <c r="H5331" s="39" t="s">
        <v>3633</v>
      </c>
      <c r="I5331" s="39" t="s">
        <v>99</v>
      </c>
      <c r="J5331" s="44">
        <v>-420</v>
      </c>
      <c r="K5331" s="39" t="s">
        <v>100</v>
      </c>
      <c r="L5331" s="39" t="s">
        <v>60</v>
      </c>
      <c r="M5331" s="39" t="str">
        <f>+VLOOKUP(C5331/1,Map!A:B,2,FALSE)</f>
        <v>Other Revenue - Application/Initiation Fee</v>
      </c>
      <c r="N5331" s="39" t="str">
        <f>+VLOOKUP(L5331/1,Map!E:G,3,FALSE)</f>
        <v>KY-CENTRAL</v>
      </c>
    </row>
    <row r="5332" spans="1:14" hidden="1">
      <c r="A5332" s="39" t="s">
        <v>95</v>
      </c>
      <c r="B5332" s="39" t="s">
        <v>96</v>
      </c>
      <c r="C5332" s="39" t="s">
        <v>76</v>
      </c>
      <c r="D5332" s="43">
        <v>43319</v>
      </c>
      <c r="E5332" s="39" t="s">
        <v>35</v>
      </c>
      <c r="F5332" s="39" t="s">
        <v>50</v>
      </c>
      <c r="G5332" s="39" t="s">
        <v>275</v>
      </c>
      <c r="H5332" s="39" t="s">
        <v>2049</v>
      </c>
      <c r="I5332" s="39" t="s">
        <v>244</v>
      </c>
      <c r="J5332" s="44">
        <v>28</v>
      </c>
      <c r="K5332" s="39" t="s">
        <v>100</v>
      </c>
      <c r="L5332" s="39" t="s">
        <v>60</v>
      </c>
      <c r="M5332" s="39" t="str">
        <f>+VLOOKUP(C5332/1,Map!A:B,2,FALSE)</f>
        <v>Other Revenue - Application/Initiation Fee</v>
      </c>
      <c r="N5332" s="39" t="str">
        <f>+VLOOKUP(L5332/1,Map!E:G,3,FALSE)</f>
        <v>KY-CENTRAL</v>
      </c>
    </row>
    <row r="5333" spans="1:14" hidden="1">
      <c r="A5333" s="39" t="s">
        <v>95</v>
      </c>
      <c r="B5333" s="39" t="s">
        <v>96</v>
      </c>
      <c r="C5333" s="39" t="s">
        <v>76</v>
      </c>
      <c r="D5333" s="43">
        <v>43318</v>
      </c>
      <c r="E5333" s="39" t="s">
        <v>35</v>
      </c>
      <c r="F5333" s="39" t="s">
        <v>50</v>
      </c>
      <c r="G5333" s="39" t="s">
        <v>275</v>
      </c>
      <c r="H5333" s="39" t="s">
        <v>2053</v>
      </c>
      <c r="I5333" s="39" t="s">
        <v>244</v>
      </c>
      <c r="J5333" s="44">
        <v>28</v>
      </c>
      <c r="K5333" s="39" t="s">
        <v>100</v>
      </c>
      <c r="L5333" s="39" t="s">
        <v>60</v>
      </c>
      <c r="M5333" s="39" t="str">
        <f>+VLOOKUP(C5333/1,Map!A:B,2,FALSE)</f>
        <v>Other Revenue - Application/Initiation Fee</v>
      </c>
      <c r="N5333" s="39" t="str">
        <f>+VLOOKUP(L5333/1,Map!E:G,3,FALSE)</f>
        <v>KY-CENTRAL</v>
      </c>
    </row>
    <row r="5334" spans="1:14" hidden="1">
      <c r="A5334" s="39" t="s">
        <v>95</v>
      </c>
      <c r="B5334" s="39" t="s">
        <v>96</v>
      </c>
      <c r="C5334" s="39" t="s">
        <v>76</v>
      </c>
      <c r="D5334" s="43">
        <v>43319</v>
      </c>
      <c r="E5334" s="39" t="s">
        <v>35</v>
      </c>
      <c r="F5334" s="39" t="s">
        <v>50</v>
      </c>
      <c r="G5334" s="39" t="s">
        <v>275</v>
      </c>
      <c r="H5334" s="39" t="s">
        <v>3634</v>
      </c>
      <c r="I5334" s="39" t="s">
        <v>99</v>
      </c>
      <c r="J5334" s="44">
        <v>-84</v>
      </c>
      <c r="K5334" s="39" t="s">
        <v>100</v>
      </c>
      <c r="L5334" s="39" t="s">
        <v>64</v>
      </c>
      <c r="M5334" s="39" t="str">
        <f>+VLOOKUP(C5334/1,Map!A:B,2,FALSE)</f>
        <v>Other Revenue - Application/Initiation Fee</v>
      </c>
      <c r="N5334" s="39" t="str">
        <f>+VLOOKUP(L5334/1,Map!E:G,3,FALSE)</f>
        <v>KY-NORTH</v>
      </c>
    </row>
    <row r="5335" spans="1:14" hidden="1">
      <c r="A5335" s="39" t="s">
        <v>95</v>
      </c>
      <c r="B5335" s="39" t="s">
        <v>96</v>
      </c>
      <c r="C5335" s="39" t="s">
        <v>76</v>
      </c>
      <c r="D5335" s="43">
        <v>43319</v>
      </c>
      <c r="E5335" s="39" t="s">
        <v>35</v>
      </c>
      <c r="F5335" s="39" t="s">
        <v>50</v>
      </c>
      <c r="G5335" s="39" t="s">
        <v>275</v>
      </c>
      <c r="H5335" s="39" t="s">
        <v>3634</v>
      </c>
      <c r="I5335" s="39" t="s">
        <v>99</v>
      </c>
      <c r="J5335" s="44">
        <v>-112</v>
      </c>
      <c r="K5335" s="39" t="s">
        <v>100</v>
      </c>
      <c r="L5335" s="39" t="s">
        <v>60</v>
      </c>
      <c r="M5335" s="39" t="str">
        <f>+VLOOKUP(C5335/1,Map!A:B,2,FALSE)</f>
        <v>Other Revenue - Application/Initiation Fee</v>
      </c>
      <c r="N5335" s="39" t="str">
        <f>+VLOOKUP(L5335/1,Map!E:G,3,FALSE)</f>
        <v>KY-CENTRAL</v>
      </c>
    </row>
    <row r="5336" spans="1:14" hidden="1">
      <c r="A5336" s="39" t="s">
        <v>95</v>
      </c>
      <c r="B5336" s="39" t="s">
        <v>96</v>
      </c>
      <c r="C5336" s="39" t="s">
        <v>76</v>
      </c>
      <c r="D5336" s="43">
        <v>43319</v>
      </c>
      <c r="E5336" s="39" t="s">
        <v>35</v>
      </c>
      <c r="F5336" s="39" t="s">
        <v>50</v>
      </c>
      <c r="G5336" s="39" t="s">
        <v>275</v>
      </c>
      <c r="H5336" s="39" t="s">
        <v>3634</v>
      </c>
      <c r="I5336" s="39" t="s">
        <v>99</v>
      </c>
      <c r="J5336" s="44">
        <v>-1820</v>
      </c>
      <c r="K5336" s="39" t="s">
        <v>100</v>
      </c>
      <c r="L5336" s="39" t="s">
        <v>60</v>
      </c>
      <c r="M5336" s="39" t="str">
        <f>+VLOOKUP(C5336/1,Map!A:B,2,FALSE)</f>
        <v>Other Revenue - Application/Initiation Fee</v>
      </c>
      <c r="N5336" s="39" t="str">
        <f>+VLOOKUP(L5336/1,Map!E:G,3,FALSE)</f>
        <v>KY-CENTRAL</v>
      </c>
    </row>
    <row r="5337" spans="1:14" hidden="1">
      <c r="A5337" s="39" t="s">
        <v>95</v>
      </c>
      <c r="B5337" s="39" t="s">
        <v>96</v>
      </c>
      <c r="C5337" s="39" t="s">
        <v>76</v>
      </c>
      <c r="D5337" s="43">
        <v>43319</v>
      </c>
      <c r="E5337" s="39" t="s">
        <v>35</v>
      </c>
      <c r="F5337" s="39" t="s">
        <v>50</v>
      </c>
      <c r="G5337" s="39" t="s">
        <v>275</v>
      </c>
      <c r="H5337" s="39" t="s">
        <v>3634</v>
      </c>
      <c r="I5337" s="39" t="s">
        <v>99</v>
      </c>
      <c r="J5337" s="44">
        <v>-84</v>
      </c>
      <c r="K5337" s="39" t="s">
        <v>100</v>
      </c>
      <c r="L5337" s="39" t="s">
        <v>60</v>
      </c>
      <c r="M5337" s="39" t="str">
        <f>+VLOOKUP(C5337/1,Map!A:B,2,FALSE)</f>
        <v>Other Revenue - Application/Initiation Fee</v>
      </c>
      <c r="N5337" s="39" t="str">
        <f>+VLOOKUP(L5337/1,Map!E:G,3,FALSE)</f>
        <v>KY-CENTRAL</v>
      </c>
    </row>
    <row r="5338" spans="1:14" hidden="1">
      <c r="A5338" s="39" t="s">
        <v>95</v>
      </c>
      <c r="B5338" s="39" t="s">
        <v>96</v>
      </c>
      <c r="C5338" s="39" t="s">
        <v>76</v>
      </c>
      <c r="D5338" s="43">
        <v>43319</v>
      </c>
      <c r="E5338" s="39" t="s">
        <v>35</v>
      </c>
      <c r="F5338" s="39" t="s">
        <v>50</v>
      </c>
      <c r="G5338" s="39" t="s">
        <v>275</v>
      </c>
      <c r="H5338" s="39" t="s">
        <v>3634</v>
      </c>
      <c r="I5338" s="39" t="s">
        <v>99</v>
      </c>
      <c r="J5338" s="44">
        <v>-28</v>
      </c>
      <c r="K5338" s="39" t="s">
        <v>100</v>
      </c>
      <c r="L5338" s="39" t="s">
        <v>60</v>
      </c>
      <c r="M5338" s="39" t="str">
        <f>+VLOOKUP(C5338/1,Map!A:B,2,FALSE)</f>
        <v>Other Revenue - Application/Initiation Fee</v>
      </c>
      <c r="N5338" s="39" t="str">
        <f>+VLOOKUP(L5338/1,Map!E:G,3,FALSE)</f>
        <v>KY-CENTRAL</v>
      </c>
    </row>
    <row r="5339" spans="1:14" hidden="1">
      <c r="A5339" s="39" t="s">
        <v>95</v>
      </c>
      <c r="B5339" s="39" t="s">
        <v>96</v>
      </c>
      <c r="C5339" s="39" t="s">
        <v>76</v>
      </c>
      <c r="D5339" s="43">
        <v>43319</v>
      </c>
      <c r="E5339" s="39" t="s">
        <v>35</v>
      </c>
      <c r="F5339" s="39" t="s">
        <v>50</v>
      </c>
      <c r="G5339" s="39" t="s">
        <v>275</v>
      </c>
      <c r="H5339" s="39" t="s">
        <v>3634</v>
      </c>
      <c r="I5339" s="39" t="s">
        <v>99</v>
      </c>
      <c r="J5339" s="44">
        <v>-56</v>
      </c>
      <c r="K5339" s="39" t="s">
        <v>100</v>
      </c>
      <c r="L5339" s="39" t="s">
        <v>58</v>
      </c>
      <c r="M5339" s="39" t="str">
        <f>+VLOOKUP(C5339/1,Map!A:B,2,FALSE)</f>
        <v>Other Revenue - Application/Initiation Fee</v>
      </c>
      <c r="N5339" s="39" t="str">
        <f>+VLOOKUP(L5339/1,Map!E:G,3,FALSE)</f>
        <v>KY-CORPORATE</v>
      </c>
    </row>
    <row r="5340" spans="1:14" hidden="1">
      <c r="A5340" s="39" t="s">
        <v>95</v>
      </c>
      <c r="B5340" s="39" t="s">
        <v>96</v>
      </c>
      <c r="C5340" s="39" t="s">
        <v>76</v>
      </c>
      <c r="D5340" s="43">
        <v>43318</v>
      </c>
      <c r="E5340" s="39" t="s">
        <v>35</v>
      </c>
      <c r="F5340" s="39" t="s">
        <v>50</v>
      </c>
      <c r="G5340" s="39" t="s">
        <v>275</v>
      </c>
      <c r="H5340" s="39" t="s">
        <v>3635</v>
      </c>
      <c r="I5340" s="39" t="s">
        <v>99</v>
      </c>
      <c r="J5340" s="44">
        <v>-28</v>
      </c>
      <c r="K5340" s="39" t="s">
        <v>100</v>
      </c>
      <c r="L5340" s="39" t="s">
        <v>60</v>
      </c>
      <c r="M5340" s="39" t="str">
        <f>+VLOOKUP(C5340/1,Map!A:B,2,FALSE)</f>
        <v>Other Revenue - Application/Initiation Fee</v>
      </c>
      <c r="N5340" s="39" t="str">
        <f>+VLOOKUP(L5340/1,Map!E:G,3,FALSE)</f>
        <v>KY-CENTRAL</v>
      </c>
    </row>
    <row r="5341" spans="1:14" hidden="1">
      <c r="A5341" s="39" t="s">
        <v>95</v>
      </c>
      <c r="B5341" s="39" t="s">
        <v>96</v>
      </c>
      <c r="C5341" s="39" t="s">
        <v>76</v>
      </c>
      <c r="D5341" s="43">
        <v>43318</v>
      </c>
      <c r="E5341" s="39" t="s">
        <v>35</v>
      </c>
      <c r="F5341" s="39" t="s">
        <v>50</v>
      </c>
      <c r="G5341" s="39" t="s">
        <v>275</v>
      </c>
      <c r="H5341" s="39" t="s">
        <v>3635</v>
      </c>
      <c r="I5341" s="39" t="s">
        <v>99</v>
      </c>
      <c r="J5341" s="44">
        <v>-28</v>
      </c>
      <c r="K5341" s="39" t="s">
        <v>100</v>
      </c>
      <c r="L5341" s="39" t="s">
        <v>60</v>
      </c>
      <c r="M5341" s="39" t="str">
        <f>+VLOOKUP(C5341/1,Map!A:B,2,FALSE)</f>
        <v>Other Revenue - Application/Initiation Fee</v>
      </c>
      <c r="N5341" s="39" t="str">
        <f>+VLOOKUP(L5341/1,Map!E:G,3,FALSE)</f>
        <v>KY-CENTRAL</v>
      </c>
    </row>
    <row r="5342" spans="1:14" hidden="1">
      <c r="A5342" s="39" t="s">
        <v>95</v>
      </c>
      <c r="B5342" s="39" t="s">
        <v>96</v>
      </c>
      <c r="C5342" s="39" t="s">
        <v>76</v>
      </c>
      <c r="D5342" s="43">
        <v>43318</v>
      </c>
      <c r="E5342" s="39" t="s">
        <v>35</v>
      </c>
      <c r="F5342" s="39" t="s">
        <v>50</v>
      </c>
      <c r="G5342" s="39" t="s">
        <v>275</v>
      </c>
      <c r="H5342" s="39" t="s">
        <v>3635</v>
      </c>
      <c r="I5342" s="39" t="s">
        <v>99</v>
      </c>
      <c r="J5342" s="44">
        <v>-56</v>
      </c>
      <c r="K5342" s="39" t="s">
        <v>100</v>
      </c>
      <c r="L5342" s="39" t="s">
        <v>60</v>
      </c>
      <c r="M5342" s="39" t="str">
        <f>+VLOOKUP(C5342/1,Map!A:B,2,FALSE)</f>
        <v>Other Revenue - Application/Initiation Fee</v>
      </c>
      <c r="N5342" s="39" t="str">
        <f>+VLOOKUP(L5342/1,Map!E:G,3,FALSE)</f>
        <v>KY-CENTRAL</v>
      </c>
    </row>
    <row r="5343" spans="1:14" hidden="1">
      <c r="A5343" s="39" t="s">
        <v>95</v>
      </c>
      <c r="B5343" s="39" t="s">
        <v>96</v>
      </c>
      <c r="C5343" s="39" t="s">
        <v>76</v>
      </c>
      <c r="D5343" s="43">
        <v>43318</v>
      </c>
      <c r="E5343" s="39" t="s">
        <v>35</v>
      </c>
      <c r="F5343" s="39" t="s">
        <v>50</v>
      </c>
      <c r="G5343" s="39" t="s">
        <v>275</v>
      </c>
      <c r="H5343" s="39" t="s">
        <v>3635</v>
      </c>
      <c r="I5343" s="39" t="s">
        <v>99</v>
      </c>
      <c r="J5343" s="44">
        <v>-28</v>
      </c>
      <c r="K5343" s="39" t="s">
        <v>100</v>
      </c>
      <c r="L5343" s="39" t="s">
        <v>60</v>
      </c>
      <c r="M5343" s="39" t="str">
        <f>+VLOOKUP(C5343/1,Map!A:B,2,FALSE)</f>
        <v>Other Revenue - Application/Initiation Fee</v>
      </c>
      <c r="N5343" s="39" t="str">
        <f>+VLOOKUP(L5343/1,Map!E:G,3,FALSE)</f>
        <v>KY-CENTRAL</v>
      </c>
    </row>
    <row r="5344" spans="1:14" hidden="1">
      <c r="A5344" s="39" t="s">
        <v>95</v>
      </c>
      <c r="B5344" s="39" t="s">
        <v>96</v>
      </c>
      <c r="C5344" s="39" t="s">
        <v>76</v>
      </c>
      <c r="D5344" s="43">
        <v>43318</v>
      </c>
      <c r="E5344" s="39" t="s">
        <v>35</v>
      </c>
      <c r="F5344" s="39" t="s">
        <v>50</v>
      </c>
      <c r="G5344" s="39" t="s">
        <v>275</v>
      </c>
      <c r="H5344" s="39" t="s">
        <v>3635</v>
      </c>
      <c r="I5344" s="39" t="s">
        <v>99</v>
      </c>
      <c r="J5344" s="44">
        <v>-28</v>
      </c>
      <c r="K5344" s="39" t="s">
        <v>100</v>
      </c>
      <c r="L5344" s="39" t="s">
        <v>64</v>
      </c>
      <c r="M5344" s="39" t="str">
        <f>+VLOOKUP(C5344/1,Map!A:B,2,FALSE)</f>
        <v>Other Revenue - Application/Initiation Fee</v>
      </c>
      <c r="N5344" s="39" t="str">
        <f>+VLOOKUP(L5344/1,Map!E:G,3,FALSE)</f>
        <v>KY-NORTH</v>
      </c>
    </row>
    <row r="5345" spans="1:14" hidden="1">
      <c r="A5345" s="39" t="s">
        <v>95</v>
      </c>
      <c r="B5345" s="39" t="s">
        <v>96</v>
      </c>
      <c r="C5345" s="39" t="s">
        <v>76</v>
      </c>
      <c r="D5345" s="43">
        <v>43318</v>
      </c>
      <c r="E5345" s="39" t="s">
        <v>35</v>
      </c>
      <c r="F5345" s="39" t="s">
        <v>50</v>
      </c>
      <c r="G5345" s="39" t="s">
        <v>275</v>
      </c>
      <c r="H5345" s="39" t="s">
        <v>3635</v>
      </c>
      <c r="I5345" s="39" t="s">
        <v>99</v>
      </c>
      <c r="J5345" s="44">
        <v>-6244</v>
      </c>
      <c r="K5345" s="39" t="s">
        <v>100</v>
      </c>
      <c r="L5345" s="39" t="s">
        <v>60</v>
      </c>
      <c r="M5345" s="39" t="str">
        <f>+VLOOKUP(C5345/1,Map!A:B,2,FALSE)</f>
        <v>Other Revenue - Application/Initiation Fee</v>
      </c>
      <c r="N5345" s="39" t="str">
        <f>+VLOOKUP(L5345/1,Map!E:G,3,FALSE)</f>
        <v>KY-CENTRAL</v>
      </c>
    </row>
    <row r="5346" spans="1:14" hidden="1">
      <c r="A5346" s="39" t="s">
        <v>95</v>
      </c>
      <c r="B5346" s="39" t="s">
        <v>96</v>
      </c>
      <c r="C5346" s="39" t="s">
        <v>76</v>
      </c>
      <c r="D5346" s="43">
        <v>43318</v>
      </c>
      <c r="E5346" s="39" t="s">
        <v>35</v>
      </c>
      <c r="F5346" s="39" t="s">
        <v>50</v>
      </c>
      <c r="G5346" s="39" t="s">
        <v>275</v>
      </c>
      <c r="H5346" s="39" t="s">
        <v>3635</v>
      </c>
      <c r="I5346" s="39" t="s">
        <v>99</v>
      </c>
      <c r="J5346" s="44">
        <v>-84</v>
      </c>
      <c r="K5346" s="39" t="s">
        <v>100</v>
      </c>
      <c r="L5346" s="39" t="s">
        <v>58</v>
      </c>
      <c r="M5346" s="39" t="str">
        <f>+VLOOKUP(C5346/1,Map!A:B,2,FALSE)</f>
        <v>Other Revenue - Application/Initiation Fee</v>
      </c>
      <c r="N5346" s="39" t="str">
        <f>+VLOOKUP(L5346/1,Map!E:G,3,FALSE)</f>
        <v>KY-CORPORATE</v>
      </c>
    </row>
    <row r="5347" spans="1:14" hidden="1">
      <c r="A5347" s="39" t="s">
        <v>95</v>
      </c>
      <c r="B5347" s="39" t="s">
        <v>96</v>
      </c>
      <c r="C5347" s="39" t="s">
        <v>76</v>
      </c>
      <c r="D5347" s="43">
        <v>43320</v>
      </c>
      <c r="E5347" s="39" t="s">
        <v>35</v>
      </c>
      <c r="F5347" s="39" t="s">
        <v>50</v>
      </c>
      <c r="G5347" s="39" t="s">
        <v>275</v>
      </c>
      <c r="H5347" s="39" t="s">
        <v>3636</v>
      </c>
      <c r="I5347" s="39" t="s">
        <v>99</v>
      </c>
      <c r="J5347" s="44">
        <v>-392</v>
      </c>
      <c r="K5347" s="39" t="s">
        <v>100</v>
      </c>
      <c r="L5347" s="39" t="s">
        <v>60</v>
      </c>
      <c r="M5347" s="39" t="str">
        <f>+VLOOKUP(C5347/1,Map!A:B,2,FALSE)</f>
        <v>Other Revenue - Application/Initiation Fee</v>
      </c>
      <c r="N5347" s="39" t="str">
        <f>+VLOOKUP(L5347/1,Map!E:G,3,FALSE)</f>
        <v>KY-CENTRAL</v>
      </c>
    </row>
    <row r="5348" spans="1:14" hidden="1">
      <c r="A5348" s="39" t="s">
        <v>95</v>
      </c>
      <c r="B5348" s="39" t="s">
        <v>96</v>
      </c>
      <c r="C5348" s="39" t="s">
        <v>76</v>
      </c>
      <c r="D5348" s="43">
        <v>43318</v>
      </c>
      <c r="E5348" s="39" t="s">
        <v>35</v>
      </c>
      <c r="F5348" s="39" t="s">
        <v>50</v>
      </c>
      <c r="G5348" s="39" t="s">
        <v>275</v>
      </c>
      <c r="H5348" s="39" t="s">
        <v>3637</v>
      </c>
      <c r="I5348" s="39" t="s">
        <v>244</v>
      </c>
      <c r="J5348" s="44">
        <v>28</v>
      </c>
      <c r="K5348" s="39" t="s">
        <v>100</v>
      </c>
      <c r="L5348" s="39" t="s">
        <v>60</v>
      </c>
      <c r="M5348" s="39" t="str">
        <f>+VLOOKUP(C5348/1,Map!A:B,2,FALSE)</f>
        <v>Other Revenue - Application/Initiation Fee</v>
      </c>
      <c r="N5348" s="39" t="str">
        <f>+VLOOKUP(L5348/1,Map!E:G,3,FALSE)</f>
        <v>KY-CENTRAL</v>
      </c>
    </row>
    <row r="5349" spans="1:14" hidden="1">
      <c r="A5349" s="39" t="s">
        <v>95</v>
      </c>
      <c r="B5349" s="39" t="s">
        <v>96</v>
      </c>
      <c r="C5349" s="39" t="s">
        <v>76</v>
      </c>
      <c r="D5349" s="43">
        <v>43320</v>
      </c>
      <c r="E5349" s="39" t="s">
        <v>35</v>
      </c>
      <c r="F5349" s="39" t="s">
        <v>50</v>
      </c>
      <c r="G5349" s="39" t="s">
        <v>275</v>
      </c>
      <c r="H5349" s="39" t="s">
        <v>3638</v>
      </c>
      <c r="I5349" s="39" t="s">
        <v>99</v>
      </c>
      <c r="J5349" s="44">
        <v>-28</v>
      </c>
      <c r="K5349" s="39" t="s">
        <v>100</v>
      </c>
      <c r="L5349" s="39" t="s">
        <v>62</v>
      </c>
      <c r="M5349" s="39" t="str">
        <f>+VLOOKUP(C5349/1,Map!A:B,2,FALSE)</f>
        <v>Other Revenue - Application/Initiation Fee</v>
      </c>
      <c r="N5349" s="39" t="str">
        <f>+VLOOKUP(L5349/1,Map!E:G,3,FALSE)</f>
        <v>KY- E ROCKCASTE WTR</v>
      </c>
    </row>
    <row r="5350" spans="1:14" hidden="1">
      <c r="A5350" s="39" t="s">
        <v>95</v>
      </c>
      <c r="B5350" s="39" t="s">
        <v>96</v>
      </c>
      <c r="C5350" s="39" t="s">
        <v>76</v>
      </c>
      <c r="D5350" s="43">
        <v>43320</v>
      </c>
      <c r="E5350" s="39" t="s">
        <v>35</v>
      </c>
      <c r="F5350" s="39" t="s">
        <v>50</v>
      </c>
      <c r="G5350" s="39" t="s">
        <v>275</v>
      </c>
      <c r="H5350" s="39" t="s">
        <v>3638</v>
      </c>
      <c r="I5350" s="39" t="s">
        <v>99</v>
      </c>
      <c r="J5350" s="44">
        <v>-4732</v>
      </c>
      <c r="K5350" s="39" t="s">
        <v>100</v>
      </c>
      <c r="L5350" s="39" t="s">
        <v>60</v>
      </c>
      <c r="M5350" s="39" t="str">
        <f>+VLOOKUP(C5350/1,Map!A:B,2,FALSE)</f>
        <v>Other Revenue - Application/Initiation Fee</v>
      </c>
      <c r="N5350" s="39" t="str">
        <f>+VLOOKUP(L5350/1,Map!E:G,3,FALSE)</f>
        <v>KY-CENTRAL</v>
      </c>
    </row>
    <row r="5351" spans="1:14" hidden="1">
      <c r="A5351" s="39" t="s">
        <v>95</v>
      </c>
      <c r="B5351" s="39" t="s">
        <v>96</v>
      </c>
      <c r="C5351" s="39" t="s">
        <v>76</v>
      </c>
      <c r="D5351" s="43">
        <v>43320</v>
      </c>
      <c r="E5351" s="39" t="s">
        <v>35</v>
      </c>
      <c r="F5351" s="39" t="s">
        <v>50</v>
      </c>
      <c r="G5351" s="39" t="s">
        <v>275</v>
      </c>
      <c r="H5351" s="39" t="s">
        <v>3638</v>
      </c>
      <c r="I5351" s="39" t="s">
        <v>99</v>
      </c>
      <c r="J5351" s="44">
        <v>-56</v>
      </c>
      <c r="K5351" s="39" t="s">
        <v>100</v>
      </c>
      <c r="L5351" s="39" t="s">
        <v>60</v>
      </c>
      <c r="M5351" s="39" t="str">
        <f>+VLOOKUP(C5351/1,Map!A:B,2,FALSE)</f>
        <v>Other Revenue - Application/Initiation Fee</v>
      </c>
      <c r="N5351" s="39" t="str">
        <f>+VLOOKUP(L5351/1,Map!E:G,3,FALSE)</f>
        <v>KY-CENTRAL</v>
      </c>
    </row>
    <row r="5352" spans="1:14" hidden="1">
      <c r="A5352" s="39" t="s">
        <v>95</v>
      </c>
      <c r="B5352" s="39" t="s">
        <v>96</v>
      </c>
      <c r="C5352" s="39" t="s">
        <v>76</v>
      </c>
      <c r="D5352" s="43">
        <v>43320</v>
      </c>
      <c r="E5352" s="39" t="s">
        <v>35</v>
      </c>
      <c r="F5352" s="39" t="s">
        <v>50</v>
      </c>
      <c r="G5352" s="39" t="s">
        <v>275</v>
      </c>
      <c r="H5352" s="39" t="s">
        <v>3638</v>
      </c>
      <c r="I5352" s="39" t="s">
        <v>99</v>
      </c>
      <c r="J5352" s="44">
        <v>-28</v>
      </c>
      <c r="K5352" s="39" t="s">
        <v>100</v>
      </c>
      <c r="L5352" s="39" t="s">
        <v>60</v>
      </c>
      <c r="M5352" s="39" t="str">
        <f>+VLOOKUP(C5352/1,Map!A:B,2,FALSE)</f>
        <v>Other Revenue - Application/Initiation Fee</v>
      </c>
      <c r="N5352" s="39" t="str">
        <f>+VLOOKUP(L5352/1,Map!E:G,3,FALSE)</f>
        <v>KY-CENTRAL</v>
      </c>
    </row>
    <row r="5353" spans="1:14" hidden="1">
      <c r="A5353" s="39" t="s">
        <v>95</v>
      </c>
      <c r="B5353" s="39" t="s">
        <v>96</v>
      </c>
      <c r="C5353" s="39" t="s">
        <v>76</v>
      </c>
      <c r="D5353" s="43">
        <v>43320</v>
      </c>
      <c r="E5353" s="39" t="s">
        <v>35</v>
      </c>
      <c r="F5353" s="39" t="s">
        <v>50</v>
      </c>
      <c r="G5353" s="39" t="s">
        <v>275</v>
      </c>
      <c r="H5353" s="39" t="s">
        <v>3638</v>
      </c>
      <c r="I5353" s="39" t="s">
        <v>99</v>
      </c>
      <c r="J5353" s="44">
        <v>-28</v>
      </c>
      <c r="K5353" s="39" t="s">
        <v>100</v>
      </c>
      <c r="L5353" s="39" t="s">
        <v>58</v>
      </c>
      <c r="M5353" s="39" t="str">
        <f>+VLOOKUP(C5353/1,Map!A:B,2,FALSE)</f>
        <v>Other Revenue - Application/Initiation Fee</v>
      </c>
      <c r="N5353" s="39" t="str">
        <f>+VLOOKUP(L5353/1,Map!E:G,3,FALSE)</f>
        <v>KY-CORPORATE</v>
      </c>
    </row>
    <row r="5354" spans="1:14" hidden="1">
      <c r="A5354" s="39" t="s">
        <v>95</v>
      </c>
      <c r="B5354" s="39" t="s">
        <v>96</v>
      </c>
      <c r="C5354" s="39" t="s">
        <v>76</v>
      </c>
      <c r="D5354" s="43">
        <v>43320</v>
      </c>
      <c r="E5354" s="39" t="s">
        <v>35</v>
      </c>
      <c r="F5354" s="39" t="s">
        <v>50</v>
      </c>
      <c r="G5354" s="39" t="s">
        <v>275</v>
      </c>
      <c r="H5354" s="39" t="s">
        <v>3638</v>
      </c>
      <c r="I5354" s="39" t="s">
        <v>99</v>
      </c>
      <c r="J5354" s="44">
        <v>-28</v>
      </c>
      <c r="K5354" s="39" t="s">
        <v>100</v>
      </c>
      <c r="L5354" s="39" t="s">
        <v>64</v>
      </c>
      <c r="M5354" s="39" t="str">
        <f>+VLOOKUP(C5354/1,Map!A:B,2,FALSE)</f>
        <v>Other Revenue - Application/Initiation Fee</v>
      </c>
      <c r="N5354" s="39" t="str">
        <f>+VLOOKUP(L5354/1,Map!E:G,3,FALSE)</f>
        <v>KY-NORTH</v>
      </c>
    </row>
    <row r="5355" spans="1:14" hidden="1">
      <c r="A5355" s="39" t="s">
        <v>95</v>
      </c>
      <c r="B5355" s="39" t="s">
        <v>96</v>
      </c>
      <c r="C5355" s="39" t="s">
        <v>76</v>
      </c>
      <c r="D5355" s="43">
        <v>43321</v>
      </c>
      <c r="E5355" s="39" t="s">
        <v>35</v>
      </c>
      <c r="F5355" s="39" t="s">
        <v>50</v>
      </c>
      <c r="G5355" s="39" t="s">
        <v>275</v>
      </c>
      <c r="H5355" s="39" t="s">
        <v>3639</v>
      </c>
      <c r="I5355" s="39" t="s">
        <v>99</v>
      </c>
      <c r="J5355" s="44">
        <v>-28</v>
      </c>
      <c r="K5355" s="39" t="s">
        <v>100</v>
      </c>
      <c r="L5355" s="39" t="s">
        <v>60</v>
      </c>
      <c r="M5355" s="39" t="str">
        <f>+VLOOKUP(C5355/1,Map!A:B,2,FALSE)</f>
        <v>Other Revenue - Application/Initiation Fee</v>
      </c>
      <c r="N5355" s="39" t="str">
        <f>+VLOOKUP(L5355/1,Map!E:G,3,FALSE)</f>
        <v>KY-CENTRAL</v>
      </c>
    </row>
    <row r="5356" spans="1:14" hidden="1">
      <c r="A5356" s="39" t="s">
        <v>95</v>
      </c>
      <c r="B5356" s="39" t="s">
        <v>96</v>
      </c>
      <c r="C5356" s="39" t="s">
        <v>76</v>
      </c>
      <c r="D5356" s="43">
        <v>43321</v>
      </c>
      <c r="E5356" s="39" t="s">
        <v>35</v>
      </c>
      <c r="F5356" s="39" t="s">
        <v>50</v>
      </c>
      <c r="G5356" s="39" t="s">
        <v>275</v>
      </c>
      <c r="H5356" s="39" t="s">
        <v>3639</v>
      </c>
      <c r="I5356" s="39" t="s">
        <v>99</v>
      </c>
      <c r="J5356" s="44">
        <v>-56</v>
      </c>
      <c r="K5356" s="39" t="s">
        <v>100</v>
      </c>
      <c r="L5356" s="39" t="s">
        <v>58</v>
      </c>
      <c r="M5356" s="39" t="str">
        <f>+VLOOKUP(C5356/1,Map!A:B,2,FALSE)</f>
        <v>Other Revenue - Application/Initiation Fee</v>
      </c>
      <c r="N5356" s="39" t="str">
        <f>+VLOOKUP(L5356/1,Map!E:G,3,FALSE)</f>
        <v>KY-CORPORATE</v>
      </c>
    </row>
    <row r="5357" spans="1:14" hidden="1">
      <c r="A5357" s="39" t="s">
        <v>95</v>
      </c>
      <c r="B5357" s="39" t="s">
        <v>96</v>
      </c>
      <c r="C5357" s="39" t="s">
        <v>76</v>
      </c>
      <c r="D5357" s="43">
        <v>43321</v>
      </c>
      <c r="E5357" s="39" t="s">
        <v>35</v>
      </c>
      <c r="F5357" s="39" t="s">
        <v>50</v>
      </c>
      <c r="G5357" s="39" t="s">
        <v>275</v>
      </c>
      <c r="H5357" s="39" t="s">
        <v>3639</v>
      </c>
      <c r="I5357" s="39" t="s">
        <v>99</v>
      </c>
      <c r="J5357" s="44">
        <v>-28</v>
      </c>
      <c r="K5357" s="39" t="s">
        <v>100</v>
      </c>
      <c r="L5357" s="39" t="s">
        <v>60</v>
      </c>
      <c r="M5357" s="39" t="str">
        <f>+VLOOKUP(C5357/1,Map!A:B,2,FALSE)</f>
        <v>Other Revenue - Application/Initiation Fee</v>
      </c>
      <c r="N5357" s="39" t="str">
        <f>+VLOOKUP(L5357/1,Map!E:G,3,FALSE)</f>
        <v>KY-CENTRAL</v>
      </c>
    </row>
    <row r="5358" spans="1:14" hidden="1">
      <c r="A5358" s="39" t="s">
        <v>95</v>
      </c>
      <c r="B5358" s="39" t="s">
        <v>96</v>
      </c>
      <c r="C5358" s="39" t="s">
        <v>76</v>
      </c>
      <c r="D5358" s="43">
        <v>43321</v>
      </c>
      <c r="E5358" s="39" t="s">
        <v>35</v>
      </c>
      <c r="F5358" s="39" t="s">
        <v>50</v>
      </c>
      <c r="G5358" s="39" t="s">
        <v>275</v>
      </c>
      <c r="H5358" s="39" t="s">
        <v>3639</v>
      </c>
      <c r="I5358" s="39" t="s">
        <v>99</v>
      </c>
      <c r="J5358" s="44">
        <v>-28</v>
      </c>
      <c r="K5358" s="39" t="s">
        <v>100</v>
      </c>
      <c r="L5358" s="39" t="s">
        <v>60</v>
      </c>
      <c r="M5358" s="39" t="str">
        <f>+VLOOKUP(C5358/1,Map!A:B,2,FALSE)</f>
        <v>Other Revenue - Application/Initiation Fee</v>
      </c>
      <c r="N5358" s="39" t="str">
        <f>+VLOOKUP(L5358/1,Map!E:G,3,FALSE)</f>
        <v>KY-CENTRAL</v>
      </c>
    </row>
    <row r="5359" spans="1:14" hidden="1">
      <c r="A5359" s="39" t="s">
        <v>95</v>
      </c>
      <c r="B5359" s="39" t="s">
        <v>96</v>
      </c>
      <c r="C5359" s="39" t="s">
        <v>76</v>
      </c>
      <c r="D5359" s="43">
        <v>43321</v>
      </c>
      <c r="E5359" s="39" t="s">
        <v>35</v>
      </c>
      <c r="F5359" s="39" t="s">
        <v>50</v>
      </c>
      <c r="G5359" s="39" t="s">
        <v>275</v>
      </c>
      <c r="H5359" s="39" t="s">
        <v>3639</v>
      </c>
      <c r="I5359" s="39" t="s">
        <v>99</v>
      </c>
      <c r="J5359" s="44">
        <v>-4648</v>
      </c>
      <c r="K5359" s="39" t="s">
        <v>100</v>
      </c>
      <c r="L5359" s="39" t="s">
        <v>60</v>
      </c>
      <c r="M5359" s="39" t="str">
        <f>+VLOOKUP(C5359/1,Map!A:B,2,FALSE)</f>
        <v>Other Revenue - Application/Initiation Fee</v>
      </c>
      <c r="N5359" s="39" t="str">
        <f>+VLOOKUP(L5359/1,Map!E:G,3,FALSE)</f>
        <v>KY-CENTRAL</v>
      </c>
    </row>
    <row r="5360" spans="1:14" hidden="1">
      <c r="A5360" s="39" t="s">
        <v>95</v>
      </c>
      <c r="B5360" s="39" t="s">
        <v>96</v>
      </c>
      <c r="C5360" s="39" t="s">
        <v>76</v>
      </c>
      <c r="D5360" s="43">
        <v>43321</v>
      </c>
      <c r="E5360" s="39" t="s">
        <v>35</v>
      </c>
      <c r="F5360" s="39" t="s">
        <v>50</v>
      </c>
      <c r="G5360" s="39" t="s">
        <v>275</v>
      </c>
      <c r="H5360" s="39" t="s">
        <v>3639</v>
      </c>
      <c r="I5360" s="39" t="s">
        <v>99</v>
      </c>
      <c r="J5360" s="44">
        <v>-28</v>
      </c>
      <c r="K5360" s="39" t="s">
        <v>100</v>
      </c>
      <c r="L5360" s="39" t="s">
        <v>64</v>
      </c>
      <c r="M5360" s="39" t="str">
        <f>+VLOOKUP(C5360/1,Map!A:B,2,FALSE)</f>
        <v>Other Revenue - Application/Initiation Fee</v>
      </c>
      <c r="N5360" s="39" t="str">
        <f>+VLOOKUP(L5360/1,Map!E:G,3,FALSE)</f>
        <v>KY-NORTH</v>
      </c>
    </row>
    <row r="5361" spans="1:14" hidden="1">
      <c r="A5361" s="39" t="s">
        <v>95</v>
      </c>
      <c r="B5361" s="39" t="s">
        <v>96</v>
      </c>
      <c r="C5361" s="39" t="s">
        <v>76</v>
      </c>
      <c r="D5361" s="43">
        <v>43321</v>
      </c>
      <c r="E5361" s="39" t="s">
        <v>35</v>
      </c>
      <c r="F5361" s="39" t="s">
        <v>50</v>
      </c>
      <c r="G5361" s="39" t="s">
        <v>275</v>
      </c>
      <c r="H5361" s="39" t="s">
        <v>3639</v>
      </c>
      <c r="I5361" s="39" t="s">
        <v>99</v>
      </c>
      <c r="J5361" s="44">
        <v>-224</v>
      </c>
      <c r="K5361" s="39" t="s">
        <v>100</v>
      </c>
      <c r="L5361" s="39" t="s">
        <v>60</v>
      </c>
      <c r="M5361" s="39" t="str">
        <f>+VLOOKUP(C5361/1,Map!A:B,2,FALSE)</f>
        <v>Other Revenue - Application/Initiation Fee</v>
      </c>
      <c r="N5361" s="39" t="str">
        <f>+VLOOKUP(L5361/1,Map!E:G,3,FALSE)</f>
        <v>KY-CENTRAL</v>
      </c>
    </row>
    <row r="5362" spans="1:14" hidden="1">
      <c r="A5362" s="39" t="s">
        <v>95</v>
      </c>
      <c r="B5362" s="39" t="s">
        <v>96</v>
      </c>
      <c r="C5362" s="39" t="s">
        <v>76</v>
      </c>
      <c r="D5362" s="43">
        <v>43321</v>
      </c>
      <c r="E5362" s="39" t="s">
        <v>35</v>
      </c>
      <c r="F5362" s="39" t="s">
        <v>50</v>
      </c>
      <c r="G5362" s="39" t="s">
        <v>275</v>
      </c>
      <c r="H5362" s="39" t="s">
        <v>2072</v>
      </c>
      <c r="I5362" s="39" t="s">
        <v>244</v>
      </c>
      <c r="J5362" s="44">
        <v>28</v>
      </c>
      <c r="K5362" s="39" t="s">
        <v>100</v>
      </c>
      <c r="L5362" s="39" t="s">
        <v>60</v>
      </c>
      <c r="M5362" s="39" t="str">
        <f>+VLOOKUP(C5362/1,Map!A:B,2,FALSE)</f>
        <v>Other Revenue - Application/Initiation Fee</v>
      </c>
      <c r="N5362" s="39" t="str">
        <f>+VLOOKUP(L5362/1,Map!E:G,3,FALSE)</f>
        <v>KY-CENTRAL</v>
      </c>
    </row>
    <row r="5363" spans="1:14" hidden="1">
      <c r="A5363" s="39" t="s">
        <v>95</v>
      </c>
      <c r="B5363" s="39" t="s">
        <v>96</v>
      </c>
      <c r="C5363" s="39" t="s">
        <v>76</v>
      </c>
      <c r="D5363" s="43">
        <v>43323</v>
      </c>
      <c r="E5363" s="39" t="s">
        <v>35</v>
      </c>
      <c r="F5363" s="39" t="s">
        <v>50</v>
      </c>
      <c r="G5363" s="39" t="s">
        <v>275</v>
      </c>
      <c r="H5363" s="39" t="s">
        <v>3640</v>
      </c>
      <c r="I5363" s="39" t="s">
        <v>99</v>
      </c>
      <c r="J5363" s="44">
        <v>-168</v>
      </c>
      <c r="K5363" s="39" t="s">
        <v>100</v>
      </c>
      <c r="L5363" s="39" t="s">
        <v>60</v>
      </c>
      <c r="M5363" s="39" t="str">
        <f>+VLOOKUP(C5363/1,Map!A:B,2,FALSE)</f>
        <v>Other Revenue - Application/Initiation Fee</v>
      </c>
      <c r="N5363" s="39" t="str">
        <f>+VLOOKUP(L5363/1,Map!E:G,3,FALSE)</f>
        <v>KY-CENTRAL</v>
      </c>
    </row>
    <row r="5364" spans="1:14" hidden="1">
      <c r="A5364" s="39" t="s">
        <v>95</v>
      </c>
      <c r="B5364" s="39" t="s">
        <v>96</v>
      </c>
      <c r="C5364" s="39" t="s">
        <v>76</v>
      </c>
      <c r="D5364" s="43">
        <v>43325</v>
      </c>
      <c r="E5364" s="39" t="s">
        <v>35</v>
      </c>
      <c r="F5364" s="39" t="s">
        <v>50</v>
      </c>
      <c r="G5364" s="39" t="s">
        <v>275</v>
      </c>
      <c r="H5364" s="39" t="s">
        <v>2079</v>
      </c>
      <c r="I5364" s="39" t="s">
        <v>244</v>
      </c>
      <c r="J5364" s="44">
        <v>28</v>
      </c>
      <c r="K5364" s="39" t="s">
        <v>100</v>
      </c>
      <c r="L5364" s="39" t="s">
        <v>60</v>
      </c>
      <c r="M5364" s="39" t="str">
        <f>+VLOOKUP(C5364/1,Map!A:B,2,FALSE)</f>
        <v>Other Revenue - Application/Initiation Fee</v>
      </c>
      <c r="N5364" s="39" t="str">
        <f>+VLOOKUP(L5364/1,Map!E:G,3,FALSE)</f>
        <v>KY-CENTRAL</v>
      </c>
    </row>
    <row r="5365" spans="1:14" hidden="1">
      <c r="A5365" s="39" t="s">
        <v>95</v>
      </c>
      <c r="B5365" s="39" t="s">
        <v>96</v>
      </c>
      <c r="C5365" s="39" t="s">
        <v>76</v>
      </c>
      <c r="D5365" s="43">
        <v>43325</v>
      </c>
      <c r="E5365" s="39" t="s">
        <v>35</v>
      </c>
      <c r="F5365" s="39" t="s">
        <v>50</v>
      </c>
      <c r="G5365" s="39" t="s">
        <v>275</v>
      </c>
      <c r="H5365" s="39" t="s">
        <v>2079</v>
      </c>
      <c r="I5365" s="39" t="s">
        <v>244</v>
      </c>
      <c r="J5365" s="44">
        <v>28</v>
      </c>
      <c r="K5365" s="39" t="s">
        <v>100</v>
      </c>
      <c r="L5365" s="39" t="s">
        <v>60</v>
      </c>
      <c r="M5365" s="39" t="str">
        <f>+VLOOKUP(C5365/1,Map!A:B,2,FALSE)</f>
        <v>Other Revenue - Application/Initiation Fee</v>
      </c>
      <c r="N5365" s="39" t="str">
        <f>+VLOOKUP(L5365/1,Map!E:G,3,FALSE)</f>
        <v>KY-CENTRAL</v>
      </c>
    </row>
    <row r="5366" spans="1:14" hidden="1">
      <c r="A5366" s="39" t="s">
        <v>95</v>
      </c>
      <c r="B5366" s="39" t="s">
        <v>96</v>
      </c>
      <c r="C5366" s="39" t="s">
        <v>76</v>
      </c>
      <c r="D5366" s="43">
        <v>43325</v>
      </c>
      <c r="E5366" s="39" t="s">
        <v>35</v>
      </c>
      <c r="F5366" s="39" t="s">
        <v>50</v>
      </c>
      <c r="G5366" s="39" t="s">
        <v>275</v>
      </c>
      <c r="H5366" s="39" t="s">
        <v>2079</v>
      </c>
      <c r="I5366" s="39" t="s">
        <v>244</v>
      </c>
      <c r="J5366" s="44">
        <v>28</v>
      </c>
      <c r="K5366" s="39" t="s">
        <v>100</v>
      </c>
      <c r="L5366" s="39" t="s">
        <v>60</v>
      </c>
      <c r="M5366" s="39" t="str">
        <f>+VLOOKUP(C5366/1,Map!A:B,2,FALSE)</f>
        <v>Other Revenue - Application/Initiation Fee</v>
      </c>
      <c r="N5366" s="39" t="str">
        <f>+VLOOKUP(L5366/1,Map!E:G,3,FALSE)</f>
        <v>KY-CENTRAL</v>
      </c>
    </row>
    <row r="5367" spans="1:14" hidden="1">
      <c r="A5367" s="39" t="s">
        <v>95</v>
      </c>
      <c r="B5367" s="39" t="s">
        <v>96</v>
      </c>
      <c r="C5367" s="39" t="s">
        <v>76</v>
      </c>
      <c r="D5367" s="43">
        <v>43326</v>
      </c>
      <c r="E5367" s="39" t="s">
        <v>35</v>
      </c>
      <c r="F5367" s="39" t="s">
        <v>50</v>
      </c>
      <c r="G5367" s="39" t="s">
        <v>275</v>
      </c>
      <c r="H5367" s="39" t="s">
        <v>3641</v>
      </c>
      <c r="I5367" s="39" t="s">
        <v>99</v>
      </c>
      <c r="J5367" s="44">
        <v>-28</v>
      </c>
      <c r="K5367" s="39" t="s">
        <v>100</v>
      </c>
      <c r="L5367" s="39" t="s">
        <v>60</v>
      </c>
      <c r="M5367" s="39" t="str">
        <f>+VLOOKUP(C5367/1,Map!A:B,2,FALSE)</f>
        <v>Other Revenue - Application/Initiation Fee</v>
      </c>
      <c r="N5367" s="39" t="str">
        <f>+VLOOKUP(L5367/1,Map!E:G,3,FALSE)</f>
        <v>KY-CENTRAL</v>
      </c>
    </row>
    <row r="5368" spans="1:14" hidden="1">
      <c r="A5368" s="39" t="s">
        <v>95</v>
      </c>
      <c r="B5368" s="39" t="s">
        <v>96</v>
      </c>
      <c r="C5368" s="39" t="s">
        <v>76</v>
      </c>
      <c r="D5368" s="43">
        <v>43326</v>
      </c>
      <c r="E5368" s="39" t="s">
        <v>35</v>
      </c>
      <c r="F5368" s="39" t="s">
        <v>50</v>
      </c>
      <c r="G5368" s="39" t="s">
        <v>275</v>
      </c>
      <c r="H5368" s="39" t="s">
        <v>3641</v>
      </c>
      <c r="I5368" s="39" t="s">
        <v>99</v>
      </c>
      <c r="J5368" s="44">
        <v>-56</v>
      </c>
      <c r="K5368" s="39" t="s">
        <v>100</v>
      </c>
      <c r="L5368" s="39" t="s">
        <v>60</v>
      </c>
      <c r="M5368" s="39" t="str">
        <f>+VLOOKUP(C5368/1,Map!A:B,2,FALSE)</f>
        <v>Other Revenue - Application/Initiation Fee</v>
      </c>
      <c r="N5368" s="39" t="str">
        <f>+VLOOKUP(L5368/1,Map!E:G,3,FALSE)</f>
        <v>KY-CENTRAL</v>
      </c>
    </row>
    <row r="5369" spans="1:14" hidden="1">
      <c r="A5369" s="39" t="s">
        <v>95</v>
      </c>
      <c r="B5369" s="39" t="s">
        <v>96</v>
      </c>
      <c r="C5369" s="39" t="s">
        <v>76</v>
      </c>
      <c r="D5369" s="43">
        <v>43326</v>
      </c>
      <c r="E5369" s="39" t="s">
        <v>35</v>
      </c>
      <c r="F5369" s="39" t="s">
        <v>50</v>
      </c>
      <c r="G5369" s="39" t="s">
        <v>275</v>
      </c>
      <c r="H5369" s="39" t="s">
        <v>3641</v>
      </c>
      <c r="I5369" s="39" t="s">
        <v>99</v>
      </c>
      <c r="J5369" s="44">
        <v>-28</v>
      </c>
      <c r="K5369" s="39" t="s">
        <v>100</v>
      </c>
      <c r="L5369" s="39" t="s">
        <v>58</v>
      </c>
      <c r="M5369" s="39" t="str">
        <f>+VLOOKUP(C5369/1,Map!A:B,2,FALSE)</f>
        <v>Other Revenue - Application/Initiation Fee</v>
      </c>
      <c r="N5369" s="39" t="str">
        <f>+VLOOKUP(L5369/1,Map!E:G,3,FALSE)</f>
        <v>KY-CORPORATE</v>
      </c>
    </row>
    <row r="5370" spans="1:14" hidden="1">
      <c r="A5370" s="39" t="s">
        <v>95</v>
      </c>
      <c r="B5370" s="39" t="s">
        <v>96</v>
      </c>
      <c r="C5370" s="39" t="s">
        <v>76</v>
      </c>
      <c r="D5370" s="43">
        <v>43326</v>
      </c>
      <c r="E5370" s="39" t="s">
        <v>35</v>
      </c>
      <c r="F5370" s="39" t="s">
        <v>50</v>
      </c>
      <c r="G5370" s="39" t="s">
        <v>275</v>
      </c>
      <c r="H5370" s="39" t="s">
        <v>3641</v>
      </c>
      <c r="I5370" s="39" t="s">
        <v>99</v>
      </c>
      <c r="J5370" s="44">
        <v>-3976</v>
      </c>
      <c r="K5370" s="39" t="s">
        <v>100</v>
      </c>
      <c r="L5370" s="39" t="s">
        <v>60</v>
      </c>
      <c r="M5370" s="39" t="str">
        <f>+VLOOKUP(C5370/1,Map!A:B,2,FALSE)</f>
        <v>Other Revenue - Application/Initiation Fee</v>
      </c>
      <c r="N5370" s="39" t="str">
        <f>+VLOOKUP(L5370/1,Map!E:G,3,FALSE)</f>
        <v>KY-CENTRAL</v>
      </c>
    </row>
    <row r="5371" spans="1:14" hidden="1">
      <c r="A5371" s="39" t="s">
        <v>95</v>
      </c>
      <c r="B5371" s="39" t="s">
        <v>96</v>
      </c>
      <c r="C5371" s="39" t="s">
        <v>76</v>
      </c>
      <c r="D5371" s="43">
        <v>43326</v>
      </c>
      <c r="E5371" s="39" t="s">
        <v>35</v>
      </c>
      <c r="F5371" s="39" t="s">
        <v>50</v>
      </c>
      <c r="G5371" s="39" t="s">
        <v>275</v>
      </c>
      <c r="H5371" s="39" t="s">
        <v>3641</v>
      </c>
      <c r="I5371" s="39" t="s">
        <v>99</v>
      </c>
      <c r="J5371" s="44">
        <v>-84</v>
      </c>
      <c r="K5371" s="39" t="s">
        <v>100</v>
      </c>
      <c r="L5371" s="39" t="s">
        <v>64</v>
      </c>
      <c r="M5371" s="39" t="str">
        <f>+VLOOKUP(C5371/1,Map!A:B,2,FALSE)</f>
        <v>Other Revenue - Application/Initiation Fee</v>
      </c>
      <c r="N5371" s="39" t="str">
        <f>+VLOOKUP(L5371/1,Map!E:G,3,FALSE)</f>
        <v>KY-NORTH</v>
      </c>
    </row>
    <row r="5372" spans="1:14" hidden="1">
      <c r="A5372" s="39" t="s">
        <v>95</v>
      </c>
      <c r="B5372" s="39" t="s">
        <v>96</v>
      </c>
      <c r="C5372" s="39" t="s">
        <v>76</v>
      </c>
      <c r="D5372" s="43">
        <v>43325</v>
      </c>
      <c r="E5372" s="39" t="s">
        <v>35</v>
      </c>
      <c r="F5372" s="39" t="s">
        <v>50</v>
      </c>
      <c r="G5372" s="39" t="s">
        <v>275</v>
      </c>
      <c r="H5372" s="39" t="s">
        <v>3642</v>
      </c>
      <c r="I5372" s="39" t="s">
        <v>99</v>
      </c>
      <c r="J5372" s="44">
        <v>-3808</v>
      </c>
      <c r="K5372" s="39" t="s">
        <v>100</v>
      </c>
      <c r="L5372" s="39" t="s">
        <v>60</v>
      </c>
      <c r="M5372" s="39" t="str">
        <f>+VLOOKUP(C5372/1,Map!A:B,2,FALSE)</f>
        <v>Other Revenue - Application/Initiation Fee</v>
      </c>
      <c r="N5372" s="39" t="str">
        <f>+VLOOKUP(L5372/1,Map!E:G,3,FALSE)</f>
        <v>KY-CENTRAL</v>
      </c>
    </row>
    <row r="5373" spans="1:14" hidden="1">
      <c r="A5373" s="39" t="s">
        <v>95</v>
      </c>
      <c r="B5373" s="39" t="s">
        <v>96</v>
      </c>
      <c r="C5373" s="39" t="s">
        <v>76</v>
      </c>
      <c r="D5373" s="43">
        <v>43325</v>
      </c>
      <c r="E5373" s="39" t="s">
        <v>35</v>
      </c>
      <c r="F5373" s="39" t="s">
        <v>50</v>
      </c>
      <c r="G5373" s="39" t="s">
        <v>275</v>
      </c>
      <c r="H5373" s="39" t="s">
        <v>3642</v>
      </c>
      <c r="I5373" s="39" t="s">
        <v>99</v>
      </c>
      <c r="J5373" s="44">
        <v>-28</v>
      </c>
      <c r="K5373" s="39" t="s">
        <v>100</v>
      </c>
      <c r="L5373" s="39" t="s">
        <v>60</v>
      </c>
      <c r="M5373" s="39" t="str">
        <f>+VLOOKUP(C5373/1,Map!A:B,2,FALSE)</f>
        <v>Other Revenue - Application/Initiation Fee</v>
      </c>
      <c r="N5373" s="39" t="str">
        <f>+VLOOKUP(L5373/1,Map!E:G,3,FALSE)</f>
        <v>KY-CENTRAL</v>
      </c>
    </row>
    <row r="5374" spans="1:14" hidden="1">
      <c r="A5374" s="39" t="s">
        <v>95</v>
      </c>
      <c r="B5374" s="39" t="s">
        <v>96</v>
      </c>
      <c r="C5374" s="39" t="s">
        <v>76</v>
      </c>
      <c r="D5374" s="43">
        <v>43325</v>
      </c>
      <c r="E5374" s="39" t="s">
        <v>35</v>
      </c>
      <c r="F5374" s="39" t="s">
        <v>50</v>
      </c>
      <c r="G5374" s="39" t="s">
        <v>275</v>
      </c>
      <c r="H5374" s="39" t="s">
        <v>3642</v>
      </c>
      <c r="I5374" s="39" t="s">
        <v>99</v>
      </c>
      <c r="J5374" s="44">
        <v>-28</v>
      </c>
      <c r="K5374" s="39" t="s">
        <v>100</v>
      </c>
      <c r="L5374" s="39" t="s">
        <v>58</v>
      </c>
      <c r="M5374" s="39" t="str">
        <f>+VLOOKUP(C5374/1,Map!A:B,2,FALSE)</f>
        <v>Other Revenue - Application/Initiation Fee</v>
      </c>
      <c r="N5374" s="39" t="str">
        <f>+VLOOKUP(L5374/1,Map!E:G,3,FALSE)</f>
        <v>KY-CORPORATE</v>
      </c>
    </row>
    <row r="5375" spans="1:14" hidden="1">
      <c r="A5375" s="39" t="s">
        <v>95</v>
      </c>
      <c r="B5375" s="39" t="s">
        <v>96</v>
      </c>
      <c r="C5375" s="39" t="s">
        <v>76</v>
      </c>
      <c r="D5375" s="43">
        <v>43325</v>
      </c>
      <c r="E5375" s="39" t="s">
        <v>35</v>
      </c>
      <c r="F5375" s="39" t="s">
        <v>50</v>
      </c>
      <c r="G5375" s="39" t="s">
        <v>275</v>
      </c>
      <c r="H5375" s="39" t="s">
        <v>3642</v>
      </c>
      <c r="I5375" s="39" t="s">
        <v>99</v>
      </c>
      <c r="J5375" s="44">
        <v>-140</v>
      </c>
      <c r="K5375" s="39" t="s">
        <v>100</v>
      </c>
      <c r="L5375" s="39" t="s">
        <v>60</v>
      </c>
      <c r="M5375" s="39" t="str">
        <f>+VLOOKUP(C5375/1,Map!A:B,2,FALSE)</f>
        <v>Other Revenue - Application/Initiation Fee</v>
      </c>
      <c r="N5375" s="39" t="str">
        <f>+VLOOKUP(L5375/1,Map!E:G,3,FALSE)</f>
        <v>KY-CENTRAL</v>
      </c>
    </row>
    <row r="5376" spans="1:14" hidden="1">
      <c r="A5376" s="39" t="s">
        <v>95</v>
      </c>
      <c r="B5376" s="39" t="s">
        <v>96</v>
      </c>
      <c r="C5376" s="39" t="s">
        <v>76</v>
      </c>
      <c r="D5376" s="43">
        <v>43327</v>
      </c>
      <c r="E5376" s="39" t="s">
        <v>35</v>
      </c>
      <c r="F5376" s="39" t="s">
        <v>50</v>
      </c>
      <c r="G5376" s="39" t="s">
        <v>275</v>
      </c>
      <c r="H5376" s="39" t="s">
        <v>3643</v>
      </c>
      <c r="I5376" s="39" t="s">
        <v>99</v>
      </c>
      <c r="J5376" s="44">
        <v>-224</v>
      </c>
      <c r="K5376" s="39" t="s">
        <v>100</v>
      </c>
      <c r="L5376" s="39" t="s">
        <v>60</v>
      </c>
      <c r="M5376" s="39" t="str">
        <f>+VLOOKUP(C5376/1,Map!A:B,2,FALSE)</f>
        <v>Other Revenue - Application/Initiation Fee</v>
      </c>
      <c r="N5376" s="39" t="str">
        <f>+VLOOKUP(L5376/1,Map!E:G,3,FALSE)</f>
        <v>KY-CENTRAL</v>
      </c>
    </row>
    <row r="5377" spans="1:14" hidden="1">
      <c r="A5377" s="39" t="s">
        <v>95</v>
      </c>
      <c r="B5377" s="39" t="s">
        <v>96</v>
      </c>
      <c r="C5377" s="39" t="s">
        <v>76</v>
      </c>
      <c r="D5377" s="43">
        <v>43327</v>
      </c>
      <c r="E5377" s="39" t="s">
        <v>35</v>
      </c>
      <c r="F5377" s="39" t="s">
        <v>50</v>
      </c>
      <c r="G5377" s="39" t="s">
        <v>275</v>
      </c>
      <c r="H5377" s="39" t="s">
        <v>2092</v>
      </c>
      <c r="I5377" s="39" t="s">
        <v>244</v>
      </c>
      <c r="J5377" s="44">
        <v>28</v>
      </c>
      <c r="K5377" s="39" t="s">
        <v>100</v>
      </c>
      <c r="L5377" s="39" t="s">
        <v>60</v>
      </c>
      <c r="M5377" s="39" t="str">
        <f>+VLOOKUP(C5377/1,Map!A:B,2,FALSE)</f>
        <v>Other Revenue - Application/Initiation Fee</v>
      </c>
      <c r="N5377" s="39" t="str">
        <f>+VLOOKUP(L5377/1,Map!E:G,3,FALSE)</f>
        <v>KY-CENTRAL</v>
      </c>
    </row>
    <row r="5378" spans="1:14" hidden="1">
      <c r="A5378" s="39" t="s">
        <v>95</v>
      </c>
      <c r="B5378" s="39" t="s">
        <v>96</v>
      </c>
      <c r="C5378" s="39" t="s">
        <v>76</v>
      </c>
      <c r="D5378" s="43">
        <v>43327</v>
      </c>
      <c r="E5378" s="39" t="s">
        <v>35</v>
      </c>
      <c r="F5378" s="39" t="s">
        <v>50</v>
      </c>
      <c r="G5378" s="39" t="s">
        <v>275</v>
      </c>
      <c r="H5378" s="39" t="s">
        <v>3644</v>
      </c>
      <c r="I5378" s="39" t="s">
        <v>99</v>
      </c>
      <c r="J5378" s="44">
        <v>-28</v>
      </c>
      <c r="K5378" s="39" t="s">
        <v>100</v>
      </c>
      <c r="L5378" s="39" t="s">
        <v>64</v>
      </c>
      <c r="M5378" s="39" t="str">
        <f>+VLOOKUP(C5378/1,Map!A:B,2,FALSE)</f>
        <v>Other Revenue - Application/Initiation Fee</v>
      </c>
      <c r="N5378" s="39" t="str">
        <f>+VLOOKUP(L5378/1,Map!E:G,3,FALSE)</f>
        <v>KY-NORTH</v>
      </c>
    </row>
    <row r="5379" spans="1:14" hidden="1">
      <c r="A5379" s="39" t="s">
        <v>95</v>
      </c>
      <c r="B5379" s="39" t="s">
        <v>96</v>
      </c>
      <c r="C5379" s="39" t="s">
        <v>76</v>
      </c>
      <c r="D5379" s="43">
        <v>43327</v>
      </c>
      <c r="E5379" s="39" t="s">
        <v>35</v>
      </c>
      <c r="F5379" s="39" t="s">
        <v>50</v>
      </c>
      <c r="G5379" s="39" t="s">
        <v>275</v>
      </c>
      <c r="H5379" s="39" t="s">
        <v>3644</v>
      </c>
      <c r="I5379" s="39" t="s">
        <v>99</v>
      </c>
      <c r="J5379" s="44">
        <v>-28</v>
      </c>
      <c r="K5379" s="39" t="s">
        <v>100</v>
      </c>
      <c r="L5379" s="39" t="s">
        <v>60</v>
      </c>
      <c r="M5379" s="39" t="str">
        <f>+VLOOKUP(C5379/1,Map!A:B,2,FALSE)</f>
        <v>Other Revenue - Application/Initiation Fee</v>
      </c>
      <c r="N5379" s="39" t="str">
        <f>+VLOOKUP(L5379/1,Map!E:G,3,FALSE)</f>
        <v>KY-CENTRAL</v>
      </c>
    </row>
    <row r="5380" spans="1:14" hidden="1">
      <c r="A5380" s="39" t="s">
        <v>95</v>
      </c>
      <c r="B5380" s="39" t="s">
        <v>96</v>
      </c>
      <c r="C5380" s="39" t="s">
        <v>76</v>
      </c>
      <c r="D5380" s="43">
        <v>43327</v>
      </c>
      <c r="E5380" s="39" t="s">
        <v>35</v>
      </c>
      <c r="F5380" s="39" t="s">
        <v>50</v>
      </c>
      <c r="G5380" s="39" t="s">
        <v>275</v>
      </c>
      <c r="H5380" s="39" t="s">
        <v>3644</v>
      </c>
      <c r="I5380" s="39" t="s">
        <v>99</v>
      </c>
      <c r="J5380" s="44">
        <v>-28</v>
      </c>
      <c r="K5380" s="39" t="s">
        <v>100</v>
      </c>
      <c r="L5380" s="39" t="s">
        <v>60</v>
      </c>
      <c r="M5380" s="39" t="str">
        <f>+VLOOKUP(C5380/1,Map!A:B,2,FALSE)</f>
        <v>Other Revenue - Application/Initiation Fee</v>
      </c>
      <c r="N5380" s="39" t="str">
        <f>+VLOOKUP(L5380/1,Map!E:G,3,FALSE)</f>
        <v>KY-CENTRAL</v>
      </c>
    </row>
    <row r="5381" spans="1:14" hidden="1">
      <c r="A5381" s="39" t="s">
        <v>95</v>
      </c>
      <c r="B5381" s="39" t="s">
        <v>96</v>
      </c>
      <c r="C5381" s="39" t="s">
        <v>76</v>
      </c>
      <c r="D5381" s="43">
        <v>43327</v>
      </c>
      <c r="E5381" s="39" t="s">
        <v>35</v>
      </c>
      <c r="F5381" s="39" t="s">
        <v>50</v>
      </c>
      <c r="G5381" s="39" t="s">
        <v>275</v>
      </c>
      <c r="H5381" s="39" t="s">
        <v>3644</v>
      </c>
      <c r="I5381" s="39" t="s">
        <v>99</v>
      </c>
      <c r="J5381" s="44">
        <v>-56</v>
      </c>
      <c r="K5381" s="39" t="s">
        <v>100</v>
      </c>
      <c r="L5381" s="39" t="s">
        <v>60</v>
      </c>
      <c r="M5381" s="39" t="str">
        <f>+VLOOKUP(C5381/1,Map!A:B,2,FALSE)</f>
        <v>Other Revenue - Application/Initiation Fee</v>
      </c>
      <c r="N5381" s="39" t="str">
        <f>+VLOOKUP(L5381/1,Map!E:G,3,FALSE)</f>
        <v>KY-CENTRAL</v>
      </c>
    </row>
    <row r="5382" spans="1:14" hidden="1">
      <c r="A5382" s="39" t="s">
        <v>95</v>
      </c>
      <c r="B5382" s="39" t="s">
        <v>96</v>
      </c>
      <c r="C5382" s="39" t="s">
        <v>76</v>
      </c>
      <c r="D5382" s="43">
        <v>43327</v>
      </c>
      <c r="E5382" s="39" t="s">
        <v>35</v>
      </c>
      <c r="F5382" s="39" t="s">
        <v>50</v>
      </c>
      <c r="G5382" s="39" t="s">
        <v>275</v>
      </c>
      <c r="H5382" s="39" t="s">
        <v>3644</v>
      </c>
      <c r="I5382" s="39" t="s">
        <v>99</v>
      </c>
      <c r="J5382" s="44">
        <v>-3584</v>
      </c>
      <c r="K5382" s="39" t="s">
        <v>100</v>
      </c>
      <c r="L5382" s="39" t="s">
        <v>60</v>
      </c>
      <c r="M5382" s="39" t="str">
        <f>+VLOOKUP(C5382/1,Map!A:B,2,FALSE)</f>
        <v>Other Revenue - Application/Initiation Fee</v>
      </c>
      <c r="N5382" s="39" t="str">
        <f>+VLOOKUP(L5382/1,Map!E:G,3,FALSE)</f>
        <v>KY-CENTRAL</v>
      </c>
    </row>
    <row r="5383" spans="1:14" hidden="1">
      <c r="A5383" s="39" t="s">
        <v>95</v>
      </c>
      <c r="B5383" s="39" t="s">
        <v>96</v>
      </c>
      <c r="C5383" s="39" t="s">
        <v>76</v>
      </c>
      <c r="D5383" s="43">
        <v>43327</v>
      </c>
      <c r="E5383" s="39" t="s">
        <v>35</v>
      </c>
      <c r="F5383" s="39" t="s">
        <v>50</v>
      </c>
      <c r="G5383" s="39" t="s">
        <v>275</v>
      </c>
      <c r="H5383" s="39" t="s">
        <v>3644</v>
      </c>
      <c r="I5383" s="39" t="s">
        <v>99</v>
      </c>
      <c r="J5383" s="44">
        <v>-112</v>
      </c>
      <c r="K5383" s="39" t="s">
        <v>100</v>
      </c>
      <c r="L5383" s="39" t="s">
        <v>58</v>
      </c>
      <c r="M5383" s="39" t="str">
        <f>+VLOOKUP(C5383/1,Map!A:B,2,FALSE)</f>
        <v>Other Revenue - Application/Initiation Fee</v>
      </c>
      <c r="N5383" s="39" t="str">
        <f>+VLOOKUP(L5383/1,Map!E:G,3,FALSE)</f>
        <v>KY-CORPORATE</v>
      </c>
    </row>
    <row r="5384" spans="1:14" hidden="1">
      <c r="A5384" s="39" t="s">
        <v>95</v>
      </c>
      <c r="B5384" s="39" t="s">
        <v>96</v>
      </c>
      <c r="C5384" s="39" t="s">
        <v>76</v>
      </c>
      <c r="D5384" s="43">
        <v>43328</v>
      </c>
      <c r="E5384" s="39" t="s">
        <v>35</v>
      </c>
      <c r="F5384" s="39" t="s">
        <v>50</v>
      </c>
      <c r="G5384" s="39" t="s">
        <v>275</v>
      </c>
      <c r="H5384" s="39" t="s">
        <v>3645</v>
      </c>
      <c r="I5384" s="39" t="s">
        <v>99</v>
      </c>
      <c r="J5384" s="44">
        <v>-28</v>
      </c>
      <c r="K5384" s="39" t="s">
        <v>100</v>
      </c>
      <c r="L5384" s="39" t="s">
        <v>58</v>
      </c>
      <c r="M5384" s="39" t="str">
        <f>+VLOOKUP(C5384/1,Map!A:B,2,FALSE)</f>
        <v>Other Revenue - Application/Initiation Fee</v>
      </c>
      <c r="N5384" s="39" t="str">
        <f>+VLOOKUP(L5384/1,Map!E:G,3,FALSE)</f>
        <v>KY-CORPORATE</v>
      </c>
    </row>
    <row r="5385" spans="1:14" hidden="1">
      <c r="A5385" s="39" t="s">
        <v>95</v>
      </c>
      <c r="B5385" s="39" t="s">
        <v>96</v>
      </c>
      <c r="C5385" s="39" t="s">
        <v>76</v>
      </c>
      <c r="D5385" s="43">
        <v>43328</v>
      </c>
      <c r="E5385" s="39" t="s">
        <v>35</v>
      </c>
      <c r="F5385" s="39" t="s">
        <v>50</v>
      </c>
      <c r="G5385" s="39" t="s">
        <v>275</v>
      </c>
      <c r="H5385" s="39" t="s">
        <v>3645</v>
      </c>
      <c r="I5385" s="39" t="s">
        <v>99</v>
      </c>
      <c r="J5385" s="44">
        <v>-2520</v>
      </c>
      <c r="K5385" s="39" t="s">
        <v>100</v>
      </c>
      <c r="L5385" s="39" t="s">
        <v>60</v>
      </c>
      <c r="M5385" s="39" t="str">
        <f>+VLOOKUP(C5385/1,Map!A:B,2,FALSE)</f>
        <v>Other Revenue - Application/Initiation Fee</v>
      </c>
      <c r="N5385" s="39" t="str">
        <f>+VLOOKUP(L5385/1,Map!E:G,3,FALSE)</f>
        <v>KY-CENTRAL</v>
      </c>
    </row>
    <row r="5386" spans="1:14" hidden="1">
      <c r="A5386" s="39" t="s">
        <v>95</v>
      </c>
      <c r="B5386" s="39" t="s">
        <v>96</v>
      </c>
      <c r="C5386" s="39" t="s">
        <v>76</v>
      </c>
      <c r="D5386" s="43">
        <v>43328</v>
      </c>
      <c r="E5386" s="39" t="s">
        <v>35</v>
      </c>
      <c r="F5386" s="39" t="s">
        <v>50</v>
      </c>
      <c r="G5386" s="39" t="s">
        <v>275</v>
      </c>
      <c r="H5386" s="39" t="s">
        <v>3645</v>
      </c>
      <c r="I5386" s="39" t="s">
        <v>99</v>
      </c>
      <c r="J5386" s="44">
        <v>-28</v>
      </c>
      <c r="K5386" s="39" t="s">
        <v>100</v>
      </c>
      <c r="L5386" s="39" t="s">
        <v>60</v>
      </c>
      <c r="M5386" s="39" t="str">
        <f>+VLOOKUP(C5386/1,Map!A:B,2,FALSE)</f>
        <v>Other Revenue - Application/Initiation Fee</v>
      </c>
      <c r="N5386" s="39" t="str">
        <f>+VLOOKUP(L5386/1,Map!E:G,3,FALSE)</f>
        <v>KY-CENTRAL</v>
      </c>
    </row>
    <row r="5387" spans="1:14" hidden="1">
      <c r="A5387" s="39" t="s">
        <v>95</v>
      </c>
      <c r="B5387" s="39" t="s">
        <v>96</v>
      </c>
      <c r="C5387" s="39" t="s">
        <v>76</v>
      </c>
      <c r="D5387" s="43">
        <v>43328</v>
      </c>
      <c r="E5387" s="39" t="s">
        <v>35</v>
      </c>
      <c r="F5387" s="39" t="s">
        <v>50</v>
      </c>
      <c r="G5387" s="39" t="s">
        <v>275</v>
      </c>
      <c r="H5387" s="39" t="s">
        <v>3645</v>
      </c>
      <c r="I5387" s="39" t="s">
        <v>99</v>
      </c>
      <c r="J5387" s="44">
        <v>-28</v>
      </c>
      <c r="K5387" s="39" t="s">
        <v>100</v>
      </c>
      <c r="L5387" s="39" t="s">
        <v>60</v>
      </c>
      <c r="M5387" s="39" t="str">
        <f>+VLOOKUP(C5387/1,Map!A:B,2,FALSE)</f>
        <v>Other Revenue - Application/Initiation Fee</v>
      </c>
      <c r="N5387" s="39" t="str">
        <f>+VLOOKUP(L5387/1,Map!E:G,3,FALSE)</f>
        <v>KY-CENTRAL</v>
      </c>
    </row>
    <row r="5388" spans="1:14" hidden="1">
      <c r="A5388" s="39" t="s">
        <v>95</v>
      </c>
      <c r="B5388" s="39" t="s">
        <v>96</v>
      </c>
      <c r="C5388" s="39" t="s">
        <v>76</v>
      </c>
      <c r="D5388" s="43">
        <v>43328</v>
      </c>
      <c r="E5388" s="39" t="s">
        <v>35</v>
      </c>
      <c r="F5388" s="39" t="s">
        <v>50</v>
      </c>
      <c r="G5388" s="39" t="s">
        <v>275</v>
      </c>
      <c r="H5388" s="39" t="s">
        <v>3645</v>
      </c>
      <c r="I5388" s="39" t="s">
        <v>99</v>
      </c>
      <c r="J5388" s="44">
        <v>-28</v>
      </c>
      <c r="K5388" s="39" t="s">
        <v>100</v>
      </c>
      <c r="L5388" s="39" t="s">
        <v>60</v>
      </c>
      <c r="M5388" s="39" t="str">
        <f>+VLOOKUP(C5388/1,Map!A:B,2,FALSE)</f>
        <v>Other Revenue - Application/Initiation Fee</v>
      </c>
      <c r="N5388" s="39" t="str">
        <f>+VLOOKUP(L5388/1,Map!E:G,3,FALSE)</f>
        <v>KY-CENTRAL</v>
      </c>
    </row>
    <row r="5389" spans="1:14" hidden="1">
      <c r="A5389" s="39" t="s">
        <v>95</v>
      </c>
      <c r="B5389" s="39" t="s">
        <v>96</v>
      </c>
      <c r="C5389" s="39" t="s">
        <v>76</v>
      </c>
      <c r="D5389" s="43">
        <v>43328</v>
      </c>
      <c r="E5389" s="39" t="s">
        <v>35</v>
      </c>
      <c r="F5389" s="39" t="s">
        <v>50</v>
      </c>
      <c r="G5389" s="39" t="s">
        <v>275</v>
      </c>
      <c r="H5389" s="39" t="s">
        <v>3645</v>
      </c>
      <c r="I5389" s="39" t="s">
        <v>99</v>
      </c>
      <c r="J5389" s="44">
        <v>-28</v>
      </c>
      <c r="K5389" s="39" t="s">
        <v>100</v>
      </c>
      <c r="L5389" s="39" t="s">
        <v>60</v>
      </c>
      <c r="M5389" s="39" t="str">
        <f>+VLOOKUP(C5389/1,Map!A:B,2,FALSE)</f>
        <v>Other Revenue - Application/Initiation Fee</v>
      </c>
      <c r="N5389" s="39" t="str">
        <f>+VLOOKUP(L5389/1,Map!E:G,3,FALSE)</f>
        <v>KY-CENTRAL</v>
      </c>
    </row>
    <row r="5390" spans="1:14" hidden="1">
      <c r="A5390" s="39" t="s">
        <v>95</v>
      </c>
      <c r="B5390" s="39" t="s">
        <v>96</v>
      </c>
      <c r="C5390" s="39" t="s">
        <v>76</v>
      </c>
      <c r="D5390" s="43">
        <v>43328</v>
      </c>
      <c r="E5390" s="39" t="s">
        <v>35</v>
      </c>
      <c r="F5390" s="39" t="s">
        <v>50</v>
      </c>
      <c r="G5390" s="39" t="s">
        <v>275</v>
      </c>
      <c r="H5390" s="39" t="s">
        <v>3645</v>
      </c>
      <c r="I5390" s="39" t="s">
        <v>99</v>
      </c>
      <c r="J5390" s="44">
        <v>-56</v>
      </c>
      <c r="K5390" s="39" t="s">
        <v>100</v>
      </c>
      <c r="L5390" s="39" t="s">
        <v>64</v>
      </c>
      <c r="M5390" s="39" t="str">
        <f>+VLOOKUP(C5390/1,Map!A:B,2,FALSE)</f>
        <v>Other Revenue - Application/Initiation Fee</v>
      </c>
      <c r="N5390" s="39" t="str">
        <f>+VLOOKUP(L5390/1,Map!E:G,3,FALSE)</f>
        <v>KY-NORTH</v>
      </c>
    </row>
    <row r="5391" spans="1:14" hidden="1">
      <c r="A5391" s="39" t="s">
        <v>95</v>
      </c>
      <c r="B5391" s="39" t="s">
        <v>96</v>
      </c>
      <c r="C5391" s="39" t="s">
        <v>76</v>
      </c>
      <c r="D5391" s="43">
        <v>43328</v>
      </c>
      <c r="E5391" s="39" t="s">
        <v>35</v>
      </c>
      <c r="F5391" s="39" t="s">
        <v>50</v>
      </c>
      <c r="G5391" s="39" t="s">
        <v>275</v>
      </c>
      <c r="H5391" s="39" t="s">
        <v>2097</v>
      </c>
      <c r="I5391" s="39" t="s">
        <v>244</v>
      </c>
      <c r="J5391" s="44">
        <v>28</v>
      </c>
      <c r="K5391" s="39" t="s">
        <v>100</v>
      </c>
      <c r="L5391" s="39" t="s">
        <v>58</v>
      </c>
      <c r="M5391" s="39" t="str">
        <f>+VLOOKUP(C5391/1,Map!A:B,2,FALSE)</f>
        <v>Other Revenue - Application/Initiation Fee</v>
      </c>
      <c r="N5391" s="39" t="str">
        <f>+VLOOKUP(L5391/1,Map!E:G,3,FALSE)</f>
        <v>KY-CORPORATE</v>
      </c>
    </row>
    <row r="5392" spans="1:14" hidden="1">
      <c r="A5392" s="39" t="s">
        <v>95</v>
      </c>
      <c r="B5392" s="39" t="s">
        <v>96</v>
      </c>
      <c r="C5392" s="39" t="s">
        <v>76</v>
      </c>
      <c r="D5392" s="43">
        <v>43328</v>
      </c>
      <c r="E5392" s="39" t="s">
        <v>35</v>
      </c>
      <c r="F5392" s="39" t="s">
        <v>50</v>
      </c>
      <c r="G5392" s="39" t="s">
        <v>275</v>
      </c>
      <c r="H5392" s="39" t="s">
        <v>2097</v>
      </c>
      <c r="I5392" s="39" t="s">
        <v>244</v>
      </c>
      <c r="J5392" s="44">
        <v>28</v>
      </c>
      <c r="K5392" s="39" t="s">
        <v>100</v>
      </c>
      <c r="L5392" s="39" t="s">
        <v>60</v>
      </c>
      <c r="M5392" s="39" t="str">
        <f>+VLOOKUP(C5392/1,Map!A:B,2,FALSE)</f>
        <v>Other Revenue - Application/Initiation Fee</v>
      </c>
      <c r="N5392" s="39" t="str">
        <f>+VLOOKUP(L5392/1,Map!E:G,3,FALSE)</f>
        <v>KY-CENTRAL</v>
      </c>
    </row>
    <row r="5393" spans="1:14" hidden="1">
      <c r="A5393" s="39" t="s">
        <v>95</v>
      </c>
      <c r="B5393" s="39" t="s">
        <v>96</v>
      </c>
      <c r="C5393" s="39" t="s">
        <v>76</v>
      </c>
      <c r="D5393" s="43">
        <v>43329</v>
      </c>
      <c r="E5393" s="39" t="s">
        <v>35</v>
      </c>
      <c r="F5393" s="39" t="s">
        <v>50</v>
      </c>
      <c r="G5393" s="39" t="s">
        <v>275</v>
      </c>
      <c r="H5393" s="39" t="s">
        <v>3646</v>
      </c>
      <c r="I5393" s="39" t="s">
        <v>99</v>
      </c>
      <c r="J5393" s="44">
        <v>-28</v>
      </c>
      <c r="K5393" s="39" t="s">
        <v>100</v>
      </c>
      <c r="L5393" s="39" t="s">
        <v>60</v>
      </c>
      <c r="M5393" s="39" t="str">
        <f>+VLOOKUP(C5393/1,Map!A:B,2,FALSE)</f>
        <v>Other Revenue - Application/Initiation Fee</v>
      </c>
      <c r="N5393" s="39" t="str">
        <f>+VLOOKUP(L5393/1,Map!E:G,3,FALSE)</f>
        <v>KY-CENTRAL</v>
      </c>
    </row>
    <row r="5394" spans="1:14" hidden="1">
      <c r="A5394" s="39" t="s">
        <v>95</v>
      </c>
      <c r="B5394" s="39" t="s">
        <v>96</v>
      </c>
      <c r="C5394" s="39" t="s">
        <v>76</v>
      </c>
      <c r="D5394" s="43">
        <v>43329</v>
      </c>
      <c r="E5394" s="39" t="s">
        <v>35</v>
      </c>
      <c r="F5394" s="39" t="s">
        <v>50</v>
      </c>
      <c r="G5394" s="39" t="s">
        <v>275</v>
      </c>
      <c r="H5394" s="39" t="s">
        <v>3647</v>
      </c>
      <c r="I5394" s="39" t="s">
        <v>244</v>
      </c>
      <c r="J5394" s="44">
        <v>28</v>
      </c>
      <c r="K5394" s="39" t="s">
        <v>100</v>
      </c>
      <c r="L5394" s="39" t="s">
        <v>60</v>
      </c>
      <c r="M5394" s="39" t="str">
        <f>+VLOOKUP(C5394/1,Map!A:B,2,FALSE)</f>
        <v>Other Revenue - Application/Initiation Fee</v>
      </c>
      <c r="N5394" s="39" t="str">
        <f>+VLOOKUP(L5394/1,Map!E:G,3,FALSE)</f>
        <v>KY-CENTRAL</v>
      </c>
    </row>
    <row r="5395" spans="1:14" hidden="1">
      <c r="A5395" s="39" t="s">
        <v>95</v>
      </c>
      <c r="B5395" s="39" t="s">
        <v>96</v>
      </c>
      <c r="C5395" s="39" t="s">
        <v>76</v>
      </c>
      <c r="D5395" s="43">
        <v>43329</v>
      </c>
      <c r="E5395" s="39" t="s">
        <v>35</v>
      </c>
      <c r="F5395" s="39" t="s">
        <v>50</v>
      </c>
      <c r="G5395" s="39" t="s">
        <v>275</v>
      </c>
      <c r="H5395" s="39" t="s">
        <v>3648</v>
      </c>
      <c r="I5395" s="39" t="s">
        <v>99</v>
      </c>
      <c r="J5395" s="44">
        <v>-28</v>
      </c>
      <c r="K5395" s="39" t="s">
        <v>100</v>
      </c>
      <c r="L5395" s="39" t="s">
        <v>62</v>
      </c>
      <c r="M5395" s="39" t="str">
        <f>+VLOOKUP(C5395/1,Map!A:B,2,FALSE)</f>
        <v>Other Revenue - Application/Initiation Fee</v>
      </c>
      <c r="N5395" s="39" t="str">
        <f>+VLOOKUP(L5395/1,Map!E:G,3,FALSE)</f>
        <v>KY- E ROCKCASTE WTR</v>
      </c>
    </row>
    <row r="5396" spans="1:14" hidden="1">
      <c r="A5396" s="39" t="s">
        <v>95</v>
      </c>
      <c r="B5396" s="39" t="s">
        <v>96</v>
      </c>
      <c r="C5396" s="39" t="s">
        <v>76</v>
      </c>
      <c r="D5396" s="43">
        <v>43329</v>
      </c>
      <c r="E5396" s="39" t="s">
        <v>35</v>
      </c>
      <c r="F5396" s="39" t="s">
        <v>50</v>
      </c>
      <c r="G5396" s="39" t="s">
        <v>275</v>
      </c>
      <c r="H5396" s="39" t="s">
        <v>3648</v>
      </c>
      <c r="I5396" s="39" t="s">
        <v>99</v>
      </c>
      <c r="J5396" s="44">
        <v>-28</v>
      </c>
      <c r="K5396" s="39" t="s">
        <v>100</v>
      </c>
      <c r="L5396" s="39" t="s">
        <v>60</v>
      </c>
      <c r="M5396" s="39" t="str">
        <f>+VLOOKUP(C5396/1,Map!A:B,2,FALSE)</f>
        <v>Other Revenue - Application/Initiation Fee</v>
      </c>
      <c r="N5396" s="39" t="str">
        <f>+VLOOKUP(L5396/1,Map!E:G,3,FALSE)</f>
        <v>KY-CENTRAL</v>
      </c>
    </row>
    <row r="5397" spans="1:14" hidden="1">
      <c r="A5397" s="39" t="s">
        <v>95</v>
      </c>
      <c r="B5397" s="39" t="s">
        <v>96</v>
      </c>
      <c r="C5397" s="39" t="s">
        <v>76</v>
      </c>
      <c r="D5397" s="43">
        <v>43329</v>
      </c>
      <c r="E5397" s="39" t="s">
        <v>35</v>
      </c>
      <c r="F5397" s="39" t="s">
        <v>50</v>
      </c>
      <c r="G5397" s="39" t="s">
        <v>275</v>
      </c>
      <c r="H5397" s="39" t="s">
        <v>3648</v>
      </c>
      <c r="I5397" s="39" t="s">
        <v>99</v>
      </c>
      <c r="J5397" s="44">
        <v>-4144</v>
      </c>
      <c r="K5397" s="39" t="s">
        <v>100</v>
      </c>
      <c r="L5397" s="39" t="s">
        <v>60</v>
      </c>
      <c r="M5397" s="39" t="str">
        <f>+VLOOKUP(C5397/1,Map!A:B,2,FALSE)</f>
        <v>Other Revenue - Application/Initiation Fee</v>
      </c>
      <c r="N5397" s="39" t="str">
        <f>+VLOOKUP(L5397/1,Map!E:G,3,FALSE)</f>
        <v>KY-CENTRAL</v>
      </c>
    </row>
    <row r="5398" spans="1:14" hidden="1">
      <c r="A5398" s="39" t="s">
        <v>95</v>
      </c>
      <c r="B5398" s="39" t="s">
        <v>96</v>
      </c>
      <c r="C5398" s="39" t="s">
        <v>76</v>
      </c>
      <c r="D5398" s="43">
        <v>43329</v>
      </c>
      <c r="E5398" s="39" t="s">
        <v>35</v>
      </c>
      <c r="F5398" s="39" t="s">
        <v>50</v>
      </c>
      <c r="G5398" s="39" t="s">
        <v>275</v>
      </c>
      <c r="H5398" s="39" t="s">
        <v>3648</v>
      </c>
      <c r="I5398" s="39" t="s">
        <v>99</v>
      </c>
      <c r="J5398" s="44">
        <v>-112</v>
      </c>
      <c r="K5398" s="39" t="s">
        <v>100</v>
      </c>
      <c r="L5398" s="39" t="s">
        <v>58</v>
      </c>
      <c r="M5398" s="39" t="str">
        <f>+VLOOKUP(C5398/1,Map!A:B,2,FALSE)</f>
        <v>Other Revenue - Application/Initiation Fee</v>
      </c>
      <c r="N5398" s="39" t="str">
        <f>+VLOOKUP(L5398/1,Map!E:G,3,FALSE)</f>
        <v>KY-CORPORATE</v>
      </c>
    </row>
    <row r="5399" spans="1:14" hidden="1">
      <c r="A5399" s="39" t="s">
        <v>95</v>
      </c>
      <c r="B5399" s="39" t="s">
        <v>96</v>
      </c>
      <c r="C5399" s="39" t="s">
        <v>76</v>
      </c>
      <c r="D5399" s="43">
        <v>43330</v>
      </c>
      <c r="E5399" s="39" t="s">
        <v>35</v>
      </c>
      <c r="F5399" s="39" t="s">
        <v>50</v>
      </c>
      <c r="G5399" s="39" t="s">
        <v>275</v>
      </c>
      <c r="H5399" s="39" t="s">
        <v>3649</v>
      </c>
      <c r="I5399" s="39" t="s">
        <v>99</v>
      </c>
      <c r="J5399" s="44">
        <v>-504</v>
      </c>
      <c r="K5399" s="39" t="s">
        <v>100</v>
      </c>
      <c r="L5399" s="39" t="s">
        <v>60</v>
      </c>
      <c r="M5399" s="39" t="str">
        <f>+VLOOKUP(C5399/1,Map!A:B,2,FALSE)</f>
        <v>Other Revenue - Application/Initiation Fee</v>
      </c>
      <c r="N5399" s="39" t="str">
        <f>+VLOOKUP(L5399/1,Map!E:G,3,FALSE)</f>
        <v>KY-CENTRAL</v>
      </c>
    </row>
    <row r="5400" spans="1:14" hidden="1">
      <c r="A5400" s="39" t="s">
        <v>95</v>
      </c>
      <c r="B5400" s="39" t="s">
        <v>96</v>
      </c>
      <c r="C5400" s="39" t="s">
        <v>76</v>
      </c>
      <c r="D5400" s="43">
        <v>43330</v>
      </c>
      <c r="E5400" s="39" t="s">
        <v>35</v>
      </c>
      <c r="F5400" s="39" t="s">
        <v>50</v>
      </c>
      <c r="G5400" s="39" t="s">
        <v>275</v>
      </c>
      <c r="H5400" s="39" t="s">
        <v>3650</v>
      </c>
      <c r="I5400" s="39" t="s">
        <v>99</v>
      </c>
      <c r="J5400" s="44">
        <v>-56</v>
      </c>
      <c r="K5400" s="39" t="s">
        <v>100</v>
      </c>
      <c r="L5400" s="39" t="s">
        <v>60</v>
      </c>
      <c r="M5400" s="39" t="str">
        <f>+VLOOKUP(C5400/1,Map!A:B,2,FALSE)</f>
        <v>Other Revenue - Application/Initiation Fee</v>
      </c>
      <c r="N5400" s="39" t="str">
        <f>+VLOOKUP(L5400/1,Map!E:G,3,FALSE)</f>
        <v>KY-CENTRAL</v>
      </c>
    </row>
    <row r="5401" spans="1:14" hidden="1">
      <c r="A5401" s="39" t="s">
        <v>95</v>
      </c>
      <c r="B5401" s="39" t="s">
        <v>96</v>
      </c>
      <c r="C5401" s="39" t="s">
        <v>76</v>
      </c>
      <c r="D5401" s="43">
        <v>43331</v>
      </c>
      <c r="E5401" s="39" t="s">
        <v>35</v>
      </c>
      <c r="F5401" s="39" t="s">
        <v>50</v>
      </c>
      <c r="G5401" s="39" t="s">
        <v>275</v>
      </c>
      <c r="H5401" s="39" t="s">
        <v>3651</v>
      </c>
      <c r="I5401" s="39" t="s">
        <v>99</v>
      </c>
      <c r="J5401" s="44">
        <v>-280</v>
      </c>
      <c r="K5401" s="39" t="s">
        <v>100</v>
      </c>
      <c r="L5401" s="39" t="s">
        <v>60</v>
      </c>
      <c r="M5401" s="39" t="str">
        <f>+VLOOKUP(C5401/1,Map!A:B,2,FALSE)</f>
        <v>Other Revenue - Application/Initiation Fee</v>
      </c>
      <c r="N5401" s="39" t="str">
        <f>+VLOOKUP(L5401/1,Map!E:G,3,FALSE)</f>
        <v>KY-CENTRAL</v>
      </c>
    </row>
    <row r="5402" spans="1:14" hidden="1">
      <c r="A5402" s="39" t="s">
        <v>95</v>
      </c>
      <c r="B5402" s="39" t="s">
        <v>96</v>
      </c>
      <c r="C5402" s="39" t="s">
        <v>76</v>
      </c>
      <c r="D5402" s="43">
        <v>43332</v>
      </c>
      <c r="E5402" s="39" t="s">
        <v>35</v>
      </c>
      <c r="F5402" s="39" t="s">
        <v>50</v>
      </c>
      <c r="G5402" s="39" t="s">
        <v>275</v>
      </c>
      <c r="H5402" s="39" t="s">
        <v>3652</v>
      </c>
      <c r="I5402" s="39" t="s">
        <v>99</v>
      </c>
      <c r="J5402" s="44">
        <v>-1064</v>
      </c>
      <c r="K5402" s="39" t="s">
        <v>100</v>
      </c>
      <c r="L5402" s="39" t="s">
        <v>60</v>
      </c>
      <c r="M5402" s="39" t="str">
        <f>+VLOOKUP(C5402/1,Map!A:B,2,FALSE)</f>
        <v>Other Revenue - Application/Initiation Fee</v>
      </c>
      <c r="N5402" s="39" t="str">
        <f>+VLOOKUP(L5402/1,Map!E:G,3,FALSE)</f>
        <v>KY-CENTRAL</v>
      </c>
    </row>
    <row r="5403" spans="1:14" hidden="1">
      <c r="A5403" s="39" t="s">
        <v>95</v>
      </c>
      <c r="B5403" s="39" t="s">
        <v>96</v>
      </c>
      <c r="C5403" s="39" t="s">
        <v>76</v>
      </c>
      <c r="D5403" s="43">
        <v>43332</v>
      </c>
      <c r="E5403" s="39" t="s">
        <v>35</v>
      </c>
      <c r="F5403" s="39" t="s">
        <v>50</v>
      </c>
      <c r="G5403" s="39" t="s">
        <v>275</v>
      </c>
      <c r="H5403" s="39" t="s">
        <v>3653</v>
      </c>
      <c r="I5403" s="39" t="s">
        <v>244</v>
      </c>
      <c r="J5403" s="44">
        <v>28</v>
      </c>
      <c r="K5403" s="39" t="s">
        <v>100</v>
      </c>
      <c r="L5403" s="39" t="s">
        <v>60</v>
      </c>
      <c r="M5403" s="39" t="str">
        <f>+VLOOKUP(C5403/1,Map!A:B,2,FALSE)</f>
        <v>Other Revenue - Application/Initiation Fee</v>
      </c>
      <c r="N5403" s="39" t="str">
        <f>+VLOOKUP(L5403/1,Map!E:G,3,FALSE)</f>
        <v>KY-CENTRAL</v>
      </c>
    </row>
    <row r="5404" spans="1:14" hidden="1">
      <c r="A5404" s="39" t="s">
        <v>95</v>
      </c>
      <c r="B5404" s="39" t="s">
        <v>96</v>
      </c>
      <c r="C5404" s="39" t="s">
        <v>76</v>
      </c>
      <c r="D5404" s="43">
        <v>43332</v>
      </c>
      <c r="E5404" s="39" t="s">
        <v>35</v>
      </c>
      <c r="F5404" s="39" t="s">
        <v>50</v>
      </c>
      <c r="G5404" s="39" t="s">
        <v>275</v>
      </c>
      <c r="H5404" s="39" t="s">
        <v>3653</v>
      </c>
      <c r="I5404" s="39" t="s">
        <v>244</v>
      </c>
      <c r="J5404" s="44">
        <v>28</v>
      </c>
      <c r="K5404" s="39" t="s">
        <v>100</v>
      </c>
      <c r="L5404" s="39" t="s">
        <v>60</v>
      </c>
      <c r="M5404" s="39" t="str">
        <f>+VLOOKUP(C5404/1,Map!A:B,2,FALSE)</f>
        <v>Other Revenue - Application/Initiation Fee</v>
      </c>
      <c r="N5404" s="39" t="str">
        <f>+VLOOKUP(L5404/1,Map!E:G,3,FALSE)</f>
        <v>KY-CENTRAL</v>
      </c>
    </row>
    <row r="5405" spans="1:14" hidden="1">
      <c r="A5405" s="39" t="s">
        <v>95</v>
      </c>
      <c r="B5405" s="39" t="s">
        <v>96</v>
      </c>
      <c r="C5405" s="39" t="s">
        <v>76</v>
      </c>
      <c r="D5405" s="43">
        <v>43332</v>
      </c>
      <c r="E5405" s="39" t="s">
        <v>35</v>
      </c>
      <c r="F5405" s="39" t="s">
        <v>50</v>
      </c>
      <c r="G5405" s="39" t="s">
        <v>275</v>
      </c>
      <c r="H5405" s="39" t="s">
        <v>3653</v>
      </c>
      <c r="I5405" s="39" t="s">
        <v>244</v>
      </c>
      <c r="J5405" s="44">
        <v>28</v>
      </c>
      <c r="K5405" s="39" t="s">
        <v>100</v>
      </c>
      <c r="L5405" s="39" t="s">
        <v>60</v>
      </c>
      <c r="M5405" s="39" t="str">
        <f>+VLOOKUP(C5405/1,Map!A:B,2,FALSE)</f>
        <v>Other Revenue - Application/Initiation Fee</v>
      </c>
      <c r="N5405" s="39" t="str">
        <f>+VLOOKUP(L5405/1,Map!E:G,3,FALSE)</f>
        <v>KY-CENTRAL</v>
      </c>
    </row>
    <row r="5406" spans="1:14" hidden="1">
      <c r="A5406" s="39" t="s">
        <v>95</v>
      </c>
      <c r="B5406" s="39" t="s">
        <v>96</v>
      </c>
      <c r="C5406" s="39" t="s">
        <v>76</v>
      </c>
      <c r="D5406" s="43">
        <v>43332</v>
      </c>
      <c r="E5406" s="39" t="s">
        <v>35</v>
      </c>
      <c r="F5406" s="39" t="s">
        <v>50</v>
      </c>
      <c r="G5406" s="39" t="s">
        <v>275</v>
      </c>
      <c r="H5406" s="39" t="s">
        <v>3653</v>
      </c>
      <c r="I5406" s="39" t="s">
        <v>99</v>
      </c>
      <c r="J5406" s="44">
        <v>-28</v>
      </c>
      <c r="K5406" s="39" t="s">
        <v>100</v>
      </c>
      <c r="L5406" s="39" t="s">
        <v>60</v>
      </c>
      <c r="M5406" s="39" t="str">
        <f>+VLOOKUP(C5406/1,Map!A:B,2,FALSE)</f>
        <v>Other Revenue - Application/Initiation Fee</v>
      </c>
      <c r="N5406" s="39" t="str">
        <f>+VLOOKUP(L5406/1,Map!E:G,3,FALSE)</f>
        <v>KY-CENTRAL</v>
      </c>
    </row>
    <row r="5407" spans="1:14" hidden="1">
      <c r="A5407" s="39" t="s">
        <v>95</v>
      </c>
      <c r="B5407" s="39" t="s">
        <v>96</v>
      </c>
      <c r="C5407" s="39" t="s">
        <v>76</v>
      </c>
      <c r="D5407" s="43">
        <v>43332</v>
      </c>
      <c r="E5407" s="39" t="s">
        <v>35</v>
      </c>
      <c r="F5407" s="39" t="s">
        <v>50</v>
      </c>
      <c r="G5407" s="39" t="s">
        <v>275</v>
      </c>
      <c r="H5407" s="39" t="s">
        <v>3653</v>
      </c>
      <c r="I5407" s="39" t="s">
        <v>244</v>
      </c>
      <c r="J5407" s="44">
        <v>56</v>
      </c>
      <c r="K5407" s="39" t="s">
        <v>100</v>
      </c>
      <c r="L5407" s="39" t="s">
        <v>64</v>
      </c>
      <c r="M5407" s="39" t="str">
        <f>+VLOOKUP(C5407/1,Map!A:B,2,FALSE)</f>
        <v>Other Revenue - Application/Initiation Fee</v>
      </c>
      <c r="N5407" s="39" t="str">
        <f>+VLOOKUP(L5407/1,Map!E:G,3,FALSE)</f>
        <v>KY-NORTH</v>
      </c>
    </row>
    <row r="5408" spans="1:14" hidden="1">
      <c r="A5408" s="39" t="s">
        <v>95</v>
      </c>
      <c r="B5408" s="39" t="s">
        <v>96</v>
      </c>
      <c r="C5408" s="39" t="s">
        <v>76</v>
      </c>
      <c r="D5408" s="43">
        <v>43332</v>
      </c>
      <c r="E5408" s="39" t="s">
        <v>35</v>
      </c>
      <c r="F5408" s="39" t="s">
        <v>50</v>
      </c>
      <c r="G5408" s="39" t="s">
        <v>275</v>
      </c>
      <c r="H5408" s="39" t="s">
        <v>3653</v>
      </c>
      <c r="I5408" s="39" t="s">
        <v>244</v>
      </c>
      <c r="J5408" s="44">
        <v>28</v>
      </c>
      <c r="K5408" s="39" t="s">
        <v>100</v>
      </c>
      <c r="L5408" s="39" t="s">
        <v>60</v>
      </c>
      <c r="M5408" s="39" t="str">
        <f>+VLOOKUP(C5408/1,Map!A:B,2,FALSE)</f>
        <v>Other Revenue - Application/Initiation Fee</v>
      </c>
      <c r="N5408" s="39" t="str">
        <f>+VLOOKUP(L5408/1,Map!E:G,3,FALSE)</f>
        <v>KY-CENTRAL</v>
      </c>
    </row>
    <row r="5409" spans="1:14" hidden="1">
      <c r="A5409" s="39" t="s">
        <v>95</v>
      </c>
      <c r="B5409" s="39" t="s">
        <v>96</v>
      </c>
      <c r="C5409" s="39" t="s">
        <v>76</v>
      </c>
      <c r="D5409" s="43">
        <v>43332</v>
      </c>
      <c r="E5409" s="39" t="s">
        <v>35</v>
      </c>
      <c r="F5409" s="39" t="s">
        <v>50</v>
      </c>
      <c r="G5409" s="39" t="s">
        <v>275</v>
      </c>
      <c r="H5409" s="39" t="s">
        <v>3653</v>
      </c>
      <c r="I5409" s="39" t="s">
        <v>244</v>
      </c>
      <c r="J5409" s="44">
        <v>28</v>
      </c>
      <c r="K5409" s="39" t="s">
        <v>100</v>
      </c>
      <c r="L5409" s="39" t="s">
        <v>60</v>
      </c>
      <c r="M5409" s="39" t="str">
        <f>+VLOOKUP(C5409/1,Map!A:B,2,FALSE)</f>
        <v>Other Revenue - Application/Initiation Fee</v>
      </c>
      <c r="N5409" s="39" t="str">
        <f>+VLOOKUP(L5409/1,Map!E:G,3,FALSE)</f>
        <v>KY-CENTRAL</v>
      </c>
    </row>
    <row r="5410" spans="1:14" hidden="1">
      <c r="A5410" s="39" t="s">
        <v>95</v>
      </c>
      <c r="B5410" s="39" t="s">
        <v>96</v>
      </c>
      <c r="C5410" s="39" t="s">
        <v>76</v>
      </c>
      <c r="D5410" s="43">
        <v>43333</v>
      </c>
      <c r="E5410" s="39" t="s">
        <v>35</v>
      </c>
      <c r="F5410" s="39" t="s">
        <v>50</v>
      </c>
      <c r="G5410" s="39" t="s">
        <v>275</v>
      </c>
      <c r="H5410" s="39" t="s">
        <v>3654</v>
      </c>
      <c r="I5410" s="39" t="s">
        <v>99</v>
      </c>
      <c r="J5410" s="44">
        <v>-56</v>
      </c>
      <c r="K5410" s="39" t="s">
        <v>100</v>
      </c>
      <c r="L5410" s="39" t="s">
        <v>58</v>
      </c>
      <c r="M5410" s="39" t="str">
        <f>+VLOOKUP(C5410/1,Map!A:B,2,FALSE)</f>
        <v>Other Revenue - Application/Initiation Fee</v>
      </c>
      <c r="N5410" s="39" t="str">
        <f>+VLOOKUP(L5410/1,Map!E:G,3,FALSE)</f>
        <v>KY-CORPORATE</v>
      </c>
    </row>
    <row r="5411" spans="1:14" hidden="1">
      <c r="A5411" s="39" t="s">
        <v>95</v>
      </c>
      <c r="B5411" s="39" t="s">
        <v>96</v>
      </c>
      <c r="C5411" s="39" t="s">
        <v>76</v>
      </c>
      <c r="D5411" s="43">
        <v>43333</v>
      </c>
      <c r="E5411" s="39" t="s">
        <v>35</v>
      </c>
      <c r="F5411" s="39" t="s">
        <v>50</v>
      </c>
      <c r="G5411" s="39" t="s">
        <v>275</v>
      </c>
      <c r="H5411" s="39" t="s">
        <v>3654</v>
      </c>
      <c r="I5411" s="39" t="s">
        <v>99</v>
      </c>
      <c r="J5411" s="44">
        <v>-3332</v>
      </c>
      <c r="K5411" s="39" t="s">
        <v>100</v>
      </c>
      <c r="L5411" s="39" t="s">
        <v>60</v>
      </c>
      <c r="M5411" s="39" t="str">
        <f>+VLOOKUP(C5411/1,Map!A:B,2,FALSE)</f>
        <v>Other Revenue - Application/Initiation Fee</v>
      </c>
      <c r="N5411" s="39" t="str">
        <f>+VLOOKUP(L5411/1,Map!E:G,3,FALSE)</f>
        <v>KY-CENTRAL</v>
      </c>
    </row>
    <row r="5412" spans="1:14" hidden="1">
      <c r="A5412" s="39" t="s">
        <v>95</v>
      </c>
      <c r="B5412" s="39" t="s">
        <v>96</v>
      </c>
      <c r="C5412" s="39" t="s">
        <v>76</v>
      </c>
      <c r="D5412" s="43">
        <v>43333</v>
      </c>
      <c r="E5412" s="39" t="s">
        <v>35</v>
      </c>
      <c r="F5412" s="39" t="s">
        <v>50</v>
      </c>
      <c r="G5412" s="39" t="s">
        <v>275</v>
      </c>
      <c r="H5412" s="39" t="s">
        <v>3654</v>
      </c>
      <c r="I5412" s="39" t="s">
        <v>99</v>
      </c>
      <c r="J5412" s="44">
        <v>-28</v>
      </c>
      <c r="K5412" s="39" t="s">
        <v>100</v>
      </c>
      <c r="L5412" s="39" t="s">
        <v>60</v>
      </c>
      <c r="M5412" s="39" t="str">
        <f>+VLOOKUP(C5412/1,Map!A:B,2,FALSE)</f>
        <v>Other Revenue - Application/Initiation Fee</v>
      </c>
      <c r="N5412" s="39" t="str">
        <f>+VLOOKUP(L5412/1,Map!E:G,3,FALSE)</f>
        <v>KY-CENTRAL</v>
      </c>
    </row>
    <row r="5413" spans="1:14" hidden="1">
      <c r="A5413" s="39" t="s">
        <v>95</v>
      </c>
      <c r="B5413" s="39" t="s">
        <v>96</v>
      </c>
      <c r="C5413" s="39" t="s">
        <v>76</v>
      </c>
      <c r="D5413" s="43">
        <v>43333</v>
      </c>
      <c r="E5413" s="39" t="s">
        <v>35</v>
      </c>
      <c r="F5413" s="39" t="s">
        <v>50</v>
      </c>
      <c r="G5413" s="39" t="s">
        <v>275</v>
      </c>
      <c r="H5413" s="39" t="s">
        <v>3654</v>
      </c>
      <c r="I5413" s="39" t="s">
        <v>99</v>
      </c>
      <c r="J5413" s="44">
        <v>-28</v>
      </c>
      <c r="K5413" s="39" t="s">
        <v>100</v>
      </c>
      <c r="L5413" s="39" t="s">
        <v>68</v>
      </c>
      <c r="M5413" s="39" t="str">
        <f>+VLOOKUP(C5413/1,Map!A:B,2,FALSE)</f>
        <v>Other Revenue - Application/Initiation Fee</v>
      </c>
      <c r="N5413" s="39" t="str">
        <f>+VLOOKUP(L5413/1,Map!E:G,3,FALSE)</f>
        <v>KY - RIDGEWOOD WW</v>
      </c>
    </row>
    <row r="5414" spans="1:14" hidden="1">
      <c r="A5414" s="39" t="s">
        <v>95</v>
      </c>
      <c r="B5414" s="39" t="s">
        <v>96</v>
      </c>
      <c r="C5414" s="39" t="s">
        <v>76</v>
      </c>
      <c r="D5414" s="43">
        <v>43333</v>
      </c>
      <c r="E5414" s="39" t="s">
        <v>35</v>
      </c>
      <c r="F5414" s="39" t="s">
        <v>50</v>
      </c>
      <c r="G5414" s="39" t="s">
        <v>275</v>
      </c>
      <c r="H5414" s="39" t="s">
        <v>3654</v>
      </c>
      <c r="I5414" s="39" t="s">
        <v>99</v>
      </c>
      <c r="J5414" s="44">
        <v>-56</v>
      </c>
      <c r="K5414" s="39" t="s">
        <v>100</v>
      </c>
      <c r="L5414" s="39" t="s">
        <v>64</v>
      </c>
      <c r="M5414" s="39" t="str">
        <f>+VLOOKUP(C5414/1,Map!A:B,2,FALSE)</f>
        <v>Other Revenue - Application/Initiation Fee</v>
      </c>
      <c r="N5414" s="39" t="str">
        <f>+VLOOKUP(L5414/1,Map!E:G,3,FALSE)</f>
        <v>KY-NORTH</v>
      </c>
    </row>
    <row r="5415" spans="1:14" hidden="1">
      <c r="A5415" s="39" t="s">
        <v>95</v>
      </c>
      <c r="B5415" s="39" t="s">
        <v>96</v>
      </c>
      <c r="C5415" s="39" t="s">
        <v>76</v>
      </c>
      <c r="D5415" s="43">
        <v>43333</v>
      </c>
      <c r="E5415" s="39" t="s">
        <v>35</v>
      </c>
      <c r="F5415" s="39" t="s">
        <v>50</v>
      </c>
      <c r="G5415" s="39" t="s">
        <v>275</v>
      </c>
      <c r="H5415" s="39" t="s">
        <v>2121</v>
      </c>
      <c r="I5415" s="39" t="s">
        <v>244</v>
      </c>
      <c r="J5415" s="44">
        <v>28</v>
      </c>
      <c r="K5415" s="39" t="s">
        <v>100</v>
      </c>
      <c r="L5415" s="39" t="s">
        <v>60</v>
      </c>
      <c r="M5415" s="39" t="str">
        <f>+VLOOKUP(C5415/1,Map!A:B,2,FALSE)</f>
        <v>Other Revenue - Application/Initiation Fee</v>
      </c>
      <c r="N5415" s="39" t="str">
        <f>+VLOOKUP(L5415/1,Map!E:G,3,FALSE)</f>
        <v>KY-CENTRAL</v>
      </c>
    </row>
    <row r="5416" spans="1:14" hidden="1">
      <c r="A5416" s="39" t="s">
        <v>95</v>
      </c>
      <c r="B5416" s="39" t="s">
        <v>96</v>
      </c>
      <c r="C5416" s="39" t="s">
        <v>76</v>
      </c>
      <c r="D5416" s="43">
        <v>43332</v>
      </c>
      <c r="E5416" s="39" t="s">
        <v>35</v>
      </c>
      <c r="F5416" s="39" t="s">
        <v>50</v>
      </c>
      <c r="G5416" s="39" t="s">
        <v>275</v>
      </c>
      <c r="H5416" s="39" t="s">
        <v>3655</v>
      </c>
      <c r="I5416" s="39" t="s">
        <v>99</v>
      </c>
      <c r="J5416" s="44">
        <v>-28</v>
      </c>
      <c r="K5416" s="39" t="s">
        <v>100</v>
      </c>
      <c r="L5416" s="39" t="s">
        <v>60</v>
      </c>
      <c r="M5416" s="39" t="str">
        <f>+VLOOKUP(C5416/1,Map!A:B,2,FALSE)</f>
        <v>Other Revenue - Application/Initiation Fee</v>
      </c>
      <c r="N5416" s="39" t="str">
        <f>+VLOOKUP(L5416/1,Map!E:G,3,FALSE)</f>
        <v>KY-CENTRAL</v>
      </c>
    </row>
    <row r="5417" spans="1:14" hidden="1">
      <c r="A5417" s="39" t="s">
        <v>95</v>
      </c>
      <c r="B5417" s="39" t="s">
        <v>96</v>
      </c>
      <c r="C5417" s="39" t="s">
        <v>76</v>
      </c>
      <c r="D5417" s="43">
        <v>43332</v>
      </c>
      <c r="E5417" s="39" t="s">
        <v>35</v>
      </c>
      <c r="F5417" s="39" t="s">
        <v>50</v>
      </c>
      <c r="G5417" s="39" t="s">
        <v>275</v>
      </c>
      <c r="H5417" s="39" t="s">
        <v>3655</v>
      </c>
      <c r="I5417" s="39" t="s">
        <v>99</v>
      </c>
      <c r="J5417" s="44">
        <v>-28</v>
      </c>
      <c r="K5417" s="39" t="s">
        <v>100</v>
      </c>
      <c r="L5417" s="39" t="s">
        <v>60</v>
      </c>
      <c r="M5417" s="39" t="str">
        <f>+VLOOKUP(C5417/1,Map!A:B,2,FALSE)</f>
        <v>Other Revenue - Application/Initiation Fee</v>
      </c>
      <c r="N5417" s="39" t="str">
        <f>+VLOOKUP(L5417/1,Map!E:G,3,FALSE)</f>
        <v>KY-CENTRAL</v>
      </c>
    </row>
    <row r="5418" spans="1:14" hidden="1">
      <c r="A5418" s="39" t="s">
        <v>95</v>
      </c>
      <c r="B5418" s="39" t="s">
        <v>96</v>
      </c>
      <c r="C5418" s="39" t="s">
        <v>76</v>
      </c>
      <c r="D5418" s="43">
        <v>43332</v>
      </c>
      <c r="E5418" s="39" t="s">
        <v>35</v>
      </c>
      <c r="F5418" s="39" t="s">
        <v>50</v>
      </c>
      <c r="G5418" s="39" t="s">
        <v>275</v>
      </c>
      <c r="H5418" s="39" t="s">
        <v>3655</v>
      </c>
      <c r="I5418" s="39" t="s">
        <v>99</v>
      </c>
      <c r="J5418" s="44">
        <v>-56</v>
      </c>
      <c r="K5418" s="39" t="s">
        <v>100</v>
      </c>
      <c r="L5418" s="39" t="s">
        <v>60</v>
      </c>
      <c r="M5418" s="39" t="str">
        <f>+VLOOKUP(C5418/1,Map!A:B,2,FALSE)</f>
        <v>Other Revenue - Application/Initiation Fee</v>
      </c>
      <c r="N5418" s="39" t="str">
        <f>+VLOOKUP(L5418/1,Map!E:G,3,FALSE)</f>
        <v>KY-CENTRAL</v>
      </c>
    </row>
    <row r="5419" spans="1:14" hidden="1">
      <c r="A5419" s="39" t="s">
        <v>95</v>
      </c>
      <c r="B5419" s="39" t="s">
        <v>96</v>
      </c>
      <c r="C5419" s="39" t="s">
        <v>76</v>
      </c>
      <c r="D5419" s="43">
        <v>43332</v>
      </c>
      <c r="E5419" s="39" t="s">
        <v>35</v>
      </c>
      <c r="F5419" s="39" t="s">
        <v>50</v>
      </c>
      <c r="G5419" s="39" t="s">
        <v>275</v>
      </c>
      <c r="H5419" s="39" t="s">
        <v>3655</v>
      </c>
      <c r="I5419" s="39" t="s">
        <v>99</v>
      </c>
      <c r="J5419" s="44">
        <v>-56</v>
      </c>
      <c r="K5419" s="39" t="s">
        <v>100</v>
      </c>
      <c r="L5419" s="39" t="s">
        <v>64</v>
      </c>
      <c r="M5419" s="39" t="str">
        <f>+VLOOKUP(C5419/1,Map!A:B,2,FALSE)</f>
        <v>Other Revenue - Application/Initiation Fee</v>
      </c>
      <c r="N5419" s="39" t="str">
        <f>+VLOOKUP(L5419/1,Map!E:G,3,FALSE)</f>
        <v>KY-NORTH</v>
      </c>
    </row>
    <row r="5420" spans="1:14" hidden="1">
      <c r="A5420" s="39" t="s">
        <v>95</v>
      </c>
      <c r="B5420" s="39" t="s">
        <v>96</v>
      </c>
      <c r="C5420" s="39" t="s">
        <v>76</v>
      </c>
      <c r="D5420" s="43">
        <v>43332</v>
      </c>
      <c r="E5420" s="39" t="s">
        <v>35</v>
      </c>
      <c r="F5420" s="39" t="s">
        <v>50</v>
      </c>
      <c r="G5420" s="39" t="s">
        <v>275</v>
      </c>
      <c r="H5420" s="39" t="s">
        <v>3655</v>
      </c>
      <c r="I5420" s="39" t="s">
        <v>99</v>
      </c>
      <c r="J5420" s="44">
        <v>-28</v>
      </c>
      <c r="K5420" s="39" t="s">
        <v>100</v>
      </c>
      <c r="L5420" s="39" t="s">
        <v>62</v>
      </c>
      <c r="M5420" s="39" t="str">
        <f>+VLOOKUP(C5420/1,Map!A:B,2,FALSE)</f>
        <v>Other Revenue - Application/Initiation Fee</v>
      </c>
      <c r="N5420" s="39" t="str">
        <f>+VLOOKUP(L5420/1,Map!E:G,3,FALSE)</f>
        <v>KY- E ROCKCASTE WTR</v>
      </c>
    </row>
    <row r="5421" spans="1:14" hidden="1">
      <c r="A5421" s="39" t="s">
        <v>95</v>
      </c>
      <c r="B5421" s="39" t="s">
        <v>96</v>
      </c>
      <c r="C5421" s="39" t="s">
        <v>76</v>
      </c>
      <c r="D5421" s="43">
        <v>43332</v>
      </c>
      <c r="E5421" s="39" t="s">
        <v>35</v>
      </c>
      <c r="F5421" s="39" t="s">
        <v>50</v>
      </c>
      <c r="G5421" s="39" t="s">
        <v>275</v>
      </c>
      <c r="H5421" s="39" t="s">
        <v>3655</v>
      </c>
      <c r="I5421" s="39" t="s">
        <v>99</v>
      </c>
      <c r="J5421" s="44">
        <v>-1876</v>
      </c>
      <c r="K5421" s="39" t="s">
        <v>100</v>
      </c>
      <c r="L5421" s="39" t="s">
        <v>60</v>
      </c>
      <c r="M5421" s="39" t="str">
        <f>+VLOOKUP(C5421/1,Map!A:B,2,FALSE)</f>
        <v>Other Revenue - Application/Initiation Fee</v>
      </c>
      <c r="N5421" s="39" t="str">
        <f>+VLOOKUP(L5421/1,Map!E:G,3,FALSE)</f>
        <v>KY-CENTRAL</v>
      </c>
    </row>
    <row r="5422" spans="1:14" hidden="1">
      <c r="A5422" s="39" t="s">
        <v>95</v>
      </c>
      <c r="B5422" s="39" t="s">
        <v>96</v>
      </c>
      <c r="C5422" s="39" t="s">
        <v>76</v>
      </c>
      <c r="D5422" s="43">
        <v>43334</v>
      </c>
      <c r="E5422" s="39" t="s">
        <v>35</v>
      </c>
      <c r="F5422" s="39" t="s">
        <v>50</v>
      </c>
      <c r="G5422" s="39" t="s">
        <v>275</v>
      </c>
      <c r="H5422" s="39" t="s">
        <v>3656</v>
      </c>
      <c r="I5422" s="39" t="s">
        <v>99</v>
      </c>
      <c r="J5422" s="44">
        <v>-252</v>
      </c>
      <c r="K5422" s="39" t="s">
        <v>100</v>
      </c>
      <c r="L5422" s="39" t="s">
        <v>60</v>
      </c>
      <c r="M5422" s="39" t="str">
        <f>+VLOOKUP(C5422/1,Map!A:B,2,FALSE)</f>
        <v>Other Revenue - Application/Initiation Fee</v>
      </c>
      <c r="N5422" s="39" t="str">
        <f>+VLOOKUP(L5422/1,Map!E:G,3,FALSE)</f>
        <v>KY-CENTRAL</v>
      </c>
    </row>
    <row r="5423" spans="1:14" hidden="1">
      <c r="A5423" s="39" t="s">
        <v>95</v>
      </c>
      <c r="B5423" s="39" t="s">
        <v>96</v>
      </c>
      <c r="C5423" s="39" t="s">
        <v>76</v>
      </c>
      <c r="D5423" s="43">
        <v>43334</v>
      </c>
      <c r="E5423" s="39" t="s">
        <v>35</v>
      </c>
      <c r="F5423" s="39" t="s">
        <v>50</v>
      </c>
      <c r="G5423" s="39" t="s">
        <v>275</v>
      </c>
      <c r="H5423" s="39" t="s">
        <v>3657</v>
      </c>
      <c r="I5423" s="39" t="s">
        <v>99</v>
      </c>
      <c r="J5423" s="44">
        <v>-1680</v>
      </c>
      <c r="K5423" s="39" t="s">
        <v>100</v>
      </c>
      <c r="L5423" s="39" t="s">
        <v>60</v>
      </c>
      <c r="M5423" s="39" t="str">
        <f>+VLOOKUP(C5423/1,Map!A:B,2,FALSE)</f>
        <v>Other Revenue - Application/Initiation Fee</v>
      </c>
      <c r="N5423" s="39" t="str">
        <f>+VLOOKUP(L5423/1,Map!E:G,3,FALSE)</f>
        <v>KY-CENTRAL</v>
      </c>
    </row>
    <row r="5424" spans="1:14" hidden="1">
      <c r="A5424" s="39" t="s">
        <v>95</v>
      </c>
      <c r="B5424" s="39" t="s">
        <v>96</v>
      </c>
      <c r="C5424" s="39" t="s">
        <v>76</v>
      </c>
      <c r="D5424" s="43">
        <v>43334</v>
      </c>
      <c r="E5424" s="39" t="s">
        <v>35</v>
      </c>
      <c r="F5424" s="39" t="s">
        <v>50</v>
      </c>
      <c r="G5424" s="39" t="s">
        <v>275</v>
      </c>
      <c r="H5424" s="39" t="s">
        <v>3657</v>
      </c>
      <c r="I5424" s="39" t="s">
        <v>99</v>
      </c>
      <c r="J5424" s="44">
        <v>-28</v>
      </c>
      <c r="K5424" s="39" t="s">
        <v>100</v>
      </c>
      <c r="L5424" s="39" t="s">
        <v>64</v>
      </c>
      <c r="M5424" s="39" t="str">
        <f>+VLOOKUP(C5424/1,Map!A:B,2,FALSE)</f>
        <v>Other Revenue - Application/Initiation Fee</v>
      </c>
      <c r="N5424" s="39" t="str">
        <f>+VLOOKUP(L5424/1,Map!E:G,3,FALSE)</f>
        <v>KY-NORTH</v>
      </c>
    </row>
    <row r="5425" spans="1:14" hidden="1">
      <c r="A5425" s="39" t="s">
        <v>95</v>
      </c>
      <c r="B5425" s="39" t="s">
        <v>96</v>
      </c>
      <c r="C5425" s="39" t="s">
        <v>76</v>
      </c>
      <c r="D5425" s="43">
        <v>43334</v>
      </c>
      <c r="E5425" s="39" t="s">
        <v>35</v>
      </c>
      <c r="F5425" s="39" t="s">
        <v>50</v>
      </c>
      <c r="G5425" s="39" t="s">
        <v>275</v>
      </c>
      <c r="H5425" s="39" t="s">
        <v>3657</v>
      </c>
      <c r="I5425" s="39" t="s">
        <v>99</v>
      </c>
      <c r="J5425" s="44">
        <v>-28</v>
      </c>
      <c r="K5425" s="39" t="s">
        <v>100</v>
      </c>
      <c r="L5425" s="39" t="s">
        <v>58</v>
      </c>
      <c r="M5425" s="39" t="str">
        <f>+VLOOKUP(C5425/1,Map!A:B,2,FALSE)</f>
        <v>Other Revenue - Application/Initiation Fee</v>
      </c>
      <c r="N5425" s="39" t="str">
        <f>+VLOOKUP(L5425/1,Map!E:G,3,FALSE)</f>
        <v>KY-CORPORATE</v>
      </c>
    </row>
    <row r="5426" spans="1:14" hidden="1">
      <c r="A5426" s="39" t="s">
        <v>95</v>
      </c>
      <c r="B5426" s="39" t="s">
        <v>96</v>
      </c>
      <c r="C5426" s="39" t="s">
        <v>76</v>
      </c>
      <c r="D5426" s="43">
        <v>43334</v>
      </c>
      <c r="E5426" s="39" t="s">
        <v>35</v>
      </c>
      <c r="F5426" s="39" t="s">
        <v>50</v>
      </c>
      <c r="G5426" s="39" t="s">
        <v>275</v>
      </c>
      <c r="H5426" s="39" t="s">
        <v>3657</v>
      </c>
      <c r="I5426" s="39" t="s">
        <v>99</v>
      </c>
      <c r="J5426" s="44">
        <v>-28</v>
      </c>
      <c r="K5426" s="39" t="s">
        <v>100</v>
      </c>
      <c r="L5426" s="39" t="s">
        <v>60</v>
      </c>
      <c r="M5426" s="39" t="str">
        <f>+VLOOKUP(C5426/1,Map!A:B,2,FALSE)</f>
        <v>Other Revenue - Application/Initiation Fee</v>
      </c>
      <c r="N5426" s="39" t="str">
        <f>+VLOOKUP(L5426/1,Map!E:G,3,FALSE)</f>
        <v>KY-CENTRAL</v>
      </c>
    </row>
    <row r="5427" spans="1:14" hidden="1">
      <c r="A5427" s="39" t="s">
        <v>95</v>
      </c>
      <c r="B5427" s="39" t="s">
        <v>96</v>
      </c>
      <c r="C5427" s="39" t="s">
        <v>76</v>
      </c>
      <c r="D5427" s="43">
        <v>43334</v>
      </c>
      <c r="E5427" s="39" t="s">
        <v>35</v>
      </c>
      <c r="F5427" s="39" t="s">
        <v>50</v>
      </c>
      <c r="G5427" s="39" t="s">
        <v>275</v>
      </c>
      <c r="H5427" s="39" t="s">
        <v>3657</v>
      </c>
      <c r="I5427" s="39" t="s">
        <v>99</v>
      </c>
      <c r="J5427" s="44">
        <v>-84</v>
      </c>
      <c r="K5427" s="39" t="s">
        <v>100</v>
      </c>
      <c r="L5427" s="39" t="s">
        <v>60</v>
      </c>
      <c r="M5427" s="39" t="str">
        <f>+VLOOKUP(C5427/1,Map!A:B,2,FALSE)</f>
        <v>Other Revenue - Application/Initiation Fee</v>
      </c>
      <c r="N5427" s="39" t="str">
        <f>+VLOOKUP(L5427/1,Map!E:G,3,FALSE)</f>
        <v>KY-CENTRAL</v>
      </c>
    </row>
    <row r="5428" spans="1:14" hidden="1">
      <c r="A5428" s="39" t="s">
        <v>95</v>
      </c>
      <c r="B5428" s="39" t="s">
        <v>96</v>
      </c>
      <c r="C5428" s="39" t="s">
        <v>76</v>
      </c>
      <c r="D5428" s="43">
        <v>43334</v>
      </c>
      <c r="E5428" s="39" t="s">
        <v>35</v>
      </c>
      <c r="F5428" s="39" t="s">
        <v>50</v>
      </c>
      <c r="G5428" s="39" t="s">
        <v>275</v>
      </c>
      <c r="H5428" s="39" t="s">
        <v>2143</v>
      </c>
      <c r="I5428" s="39" t="s">
        <v>244</v>
      </c>
      <c r="J5428" s="44">
        <v>28</v>
      </c>
      <c r="K5428" s="39" t="s">
        <v>100</v>
      </c>
      <c r="L5428" s="39" t="s">
        <v>60</v>
      </c>
      <c r="M5428" s="39" t="str">
        <f>+VLOOKUP(C5428/1,Map!A:B,2,FALSE)</f>
        <v>Other Revenue - Application/Initiation Fee</v>
      </c>
      <c r="N5428" s="39" t="str">
        <f>+VLOOKUP(L5428/1,Map!E:G,3,FALSE)</f>
        <v>KY-CENTRAL</v>
      </c>
    </row>
    <row r="5429" spans="1:14" hidden="1">
      <c r="A5429" s="39" t="s">
        <v>95</v>
      </c>
      <c r="B5429" s="39" t="s">
        <v>96</v>
      </c>
      <c r="C5429" s="39" t="s">
        <v>76</v>
      </c>
      <c r="D5429" s="43">
        <v>43334</v>
      </c>
      <c r="E5429" s="39" t="s">
        <v>35</v>
      </c>
      <c r="F5429" s="39" t="s">
        <v>50</v>
      </c>
      <c r="G5429" s="39" t="s">
        <v>275</v>
      </c>
      <c r="H5429" s="39" t="s">
        <v>2143</v>
      </c>
      <c r="I5429" s="39" t="s">
        <v>244</v>
      </c>
      <c r="J5429" s="44">
        <v>28</v>
      </c>
      <c r="K5429" s="39" t="s">
        <v>100</v>
      </c>
      <c r="L5429" s="39" t="s">
        <v>60</v>
      </c>
      <c r="M5429" s="39" t="str">
        <f>+VLOOKUP(C5429/1,Map!A:B,2,FALSE)</f>
        <v>Other Revenue - Application/Initiation Fee</v>
      </c>
      <c r="N5429" s="39" t="str">
        <f>+VLOOKUP(L5429/1,Map!E:G,3,FALSE)</f>
        <v>KY-CENTRAL</v>
      </c>
    </row>
    <row r="5430" spans="1:14" hidden="1">
      <c r="A5430" s="39" t="s">
        <v>95</v>
      </c>
      <c r="B5430" s="39" t="s">
        <v>96</v>
      </c>
      <c r="C5430" s="39" t="s">
        <v>76</v>
      </c>
      <c r="D5430" s="43">
        <v>43335</v>
      </c>
      <c r="E5430" s="39" t="s">
        <v>35</v>
      </c>
      <c r="F5430" s="39" t="s">
        <v>50</v>
      </c>
      <c r="G5430" s="39" t="s">
        <v>275</v>
      </c>
      <c r="H5430" s="39" t="s">
        <v>3658</v>
      </c>
      <c r="I5430" s="39" t="s">
        <v>244</v>
      </c>
      <c r="J5430" s="44">
        <v>28</v>
      </c>
      <c r="K5430" s="39" t="s">
        <v>100</v>
      </c>
      <c r="L5430" s="39" t="s">
        <v>60</v>
      </c>
      <c r="M5430" s="39" t="str">
        <f>+VLOOKUP(C5430/1,Map!A:B,2,FALSE)</f>
        <v>Other Revenue - Application/Initiation Fee</v>
      </c>
      <c r="N5430" s="39" t="str">
        <f>+VLOOKUP(L5430/1,Map!E:G,3,FALSE)</f>
        <v>KY-CENTRAL</v>
      </c>
    </row>
    <row r="5431" spans="1:14" hidden="1">
      <c r="A5431" s="39" t="s">
        <v>95</v>
      </c>
      <c r="B5431" s="39" t="s">
        <v>96</v>
      </c>
      <c r="C5431" s="39" t="s">
        <v>76</v>
      </c>
      <c r="D5431" s="43">
        <v>43335</v>
      </c>
      <c r="E5431" s="39" t="s">
        <v>35</v>
      </c>
      <c r="F5431" s="39" t="s">
        <v>50</v>
      </c>
      <c r="G5431" s="39" t="s">
        <v>275</v>
      </c>
      <c r="H5431" s="39" t="s">
        <v>3658</v>
      </c>
      <c r="I5431" s="39" t="s">
        <v>244</v>
      </c>
      <c r="J5431" s="44">
        <v>28</v>
      </c>
      <c r="K5431" s="39" t="s">
        <v>100</v>
      </c>
      <c r="L5431" s="39" t="s">
        <v>60</v>
      </c>
      <c r="M5431" s="39" t="str">
        <f>+VLOOKUP(C5431/1,Map!A:B,2,FALSE)</f>
        <v>Other Revenue - Application/Initiation Fee</v>
      </c>
      <c r="N5431" s="39" t="str">
        <f>+VLOOKUP(L5431/1,Map!E:G,3,FALSE)</f>
        <v>KY-CENTRAL</v>
      </c>
    </row>
    <row r="5432" spans="1:14" hidden="1">
      <c r="A5432" s="39" t="s">
        <v>95</v>
      </c>
      <c r="B5432" s="39" t="s">
        <v>96</v>
      </c>
      <c r="C5432" s="39" t="s">
        <v>76</v>
      </c>
      <c r="D5432" s="43">
        <v>43335</v>
      </c>
      <c r="E5432" s="39" t="s">
        <v>35</v>
      </c>
      <c r="F5432" s="39" t="s">
        <v>50</v>
      </c>
      <c r="G5432" s="39" t="s">
        <v>275</v>
      </c>
      <c r="H5432" s="39" t="s">
        <v>3659</v>
      </c>
      <c r="I5432" s="39" t="s">
        <v>99</v>
      </c>
      <c r="J5432" s="44">
        <v>-56</v>
      </c>
      <c r="K5432" s="39" t="s">
        <v>100</v>
      </c>
      <c r="L5432" s="39" t="s">
        <v>58</v>
      </c>
      <c r="M5432" s="39" t="str">
        <f>+VLOOKUP(C5432/1,Map!A:B,2,FALSE)</f>
        <v>Other Revenue - Application/Initiation Fee</v>
      </c>
      <c r="N5432" s="39" t="str">
        <f>+VLOOKUP(L5432/1,Map!E:G,3,FALSE)</f>
        <v>KY-CORPORATE</v>
      </c>
    </row>
    <row r="5433" spans="1:14" hidden="1">
      <c r="A5433" s="39" t="s">
        <v>95</v>
      </c>
      <c r="B5433" s="39" t="s">
        <v>96</v>
      </c>
      <c r="C5433" s="39" t="s">
        <v>76</v>
      </c>
      <c r="D5433" s="43">
        <v>43335</v>
      </c>
      <c r="E5433" s="39" t="s">
        <v>35</v>
      </c>
      <c r="F5433" s="39" t="s">
        <v>50</v>
      </c>
      <c r="G5433" s="39" t="s">
        <v>275</v>
      </c>
      <c r="H5433" s="39" t="s">
        <v>3659</v>
      </c>
      <c r="I5433" s="39" t="s">
        <v>99</v>
      </c>
      <c r="J5433" s="44">
        <v>-28</v>
      </c>
      <c r="K5433" s="39" t="s">
        <v>100</v>
      </c>
      <c r="L5433" s="39" t="s">
        <v>60</v>
      </c>
      <c r="M5433" s="39" t="str">
        <f>+VLOOKUP(C5433/1,Map!A:B,2,FALSE)</f>
        <v>Other Revenue - Application/Initiation Fee</v>
      </c>
      <c r="N5433" s="39" t="str">
        <f>+VLOOKUP(L5433/1,Map!E:G,3,FALSE)</f>
        <v>KY-CENTRAL</v>
      </c>
    </row>
    <row r="5434" spans="1:14" hidden="1">
      <c r="A5434" s="39" t="s">
        <v>95</v>
      </c>
      <c r="B5434" s="39" t="s">
        <v>96</v>
      </c>
      <c r="C5434" s="39" t="s">
        <v>76</v>
      </c>
      <c r="D5434" s="43">
        <v>43335</v>
      </c>
      <c r="E5434" s="39" t="s">
        <v>35</v>
      </c>
      <c r="F5434" s="39" t="s">
        <v>50</v>
      </c>
      <c r="G5434" s="39" t="s">
        <v>275</v>
      </c>
      <c r="H5434" s="39" t="s">
        <v>3659</v>
      </c>
      <c r="I5434" s="39" t="s">
        <v>99</v>
      </c>
      <c r="J5434" s="44">
        <v>-2128</v>
      </c>
      <c r="K5434" s="39" t="s">
        <v>100</v>
      </c>
      <c r="L5434" s="39" t="s">
        <v>60</v>
      </c>
      <c r="M5434" s="39" t="str">
        <f>+VLOOKUP(C5434/1,Map!A:B,2,FALSE)</f>
        <v>Other Revenue - Application/Initiation Fee</v>
      </c>
      <c r="N5434" s="39" t="str">
        <f>+VLOOKUP(L5434/1,Map!E:G,3,FALSE)</f>
        <v>KY-CENTRAL</v>
      </c>
    </row>
    <row r="5435" spans="1:14" hidden="1">
      <c r="A5435" s="39" t="s">
        <v>95</v>
      </c>
      <c r="B5435" s="39" t="s">
        <v>96</v>
      </c>
      <c r="C5435" s="39" t="s">
        <v>76</v>
      </c>
      <c r="D5435" s="43">
        <v>43335</v>
      </c>
      <c r="E5435" s="39" t="s">
        <v>35</v>
      </c>
      <c r="F5435" s="39" t="s">
        <v>50</v>
      </c>
      <c r="G5435" s="39" t="s">
        <v>275</v>
      </c>
      <c r="H5435" s="39" t="s">
        <v>3659</v>
      </c>
      <c r="I5435" s="39" t="s">
        <v>99</v>
      </c>
      <c r="J5435" s="44">
        <v>-28</v>
      </c>
      <c r="K5435" s="39" t="s">
        <v>100</v>
      </c>
      <c r="L5435" s="39" t="s">
        <v>60</v>
      </c>
      <c r="M5435" s="39" t="str">
        <f>+VLOOKUP(C5435/1,Map!A:B,2,FALSE)</f>
        <v>Other Revenue - Application/Initiation Fee</v>
      </c>
      <c r="N5435" s="39" t="str">
        <f>+VLOOKUP(L5435/1,Map!E:G,3,FALSE)</f>
        <v>KY-CENTRAL</v>
      </c>
    </row>
    <row r="5436" spans="1:14" hidden="1">
      <c r="A5436" s="39" t="s">
        <v>95</v>
      </c>
      <c r="B5436" s="39" t="s">
        <v>96</v>
      </c>
      <c r="C5436" s="39" t="s">
        <v>76</v>
      </c>
      <c r="D5436" s="43">
        <v>43335</v>
      </c>
      <c r="E5436" s="39" t="s">
        <v>35</v>
      </c>
      <c r="F5436" s="39" t="s">
        <v>50</v>
      </c>
      <c r="G5436" s="39" t="s">
        <v>275</v>
      </c>
      <c r="H5436" s="39" t="s">
        <v>3659</v>
      </c>
      <c r="I5436" s="39" t="s">
        <v>99</v>
      </c>
      <c r="J5436" s="44">
        <v>-28</v>
      </c>
      <c r="K5436" s="39" t="s">
        <v>100</v>
      </c>
      <c r="L5436" s="39" t="s">
        <v>68</v>
      </c>
      <c r="M5436" s="39" t="str">
        <f>+VLOOKUP(C5436/1,Map!A:B,2,FALSE)</f>
        <v>Other Revenue - Application/Initiation Fee</v>
      </c>
      <c r="N5436" s="39" t="str">
        <f>+VLOOKUP(L5436/1,Map!E:G,3,FALSE)</f>
        <v>KY - RIDGEWOOD WW</v>
      </c>
    </row>
    <row r="5437" spans="1:14" hidden="1">
      <c r="A5437" s="39" t="s">
        <v>95</v>
      </c>
      <c r="B5437" s="39" t="s">
        <v>96</v>
      </c>
      <c r="C5437" s="39" t="s">
        <v>76</v>
      </c>
      <c r="D5437" s="43">
        <v>43314</v>
      </c>
      <c r="E5437" s="39" t="s">
        <v>35</v>
      </c>
      <c r="F5437" s="39" t="s">
        <v>50</v>
      </c>
      <c r="G5437" s="39" t="s">
        <v>275</v>
      </c>
      <c r="H5437" s="39" t="s">
        <v>3660</v>
      </c>
      <c r="I5437" s="39" t="s">
        <v>244</v>
      </c>
      <c r="J5437" s="44">
        <v>28</v>
      </c>
      <c r="K5437" s="39" t="s">
        <v>100</v>
      </c>
      <c r="L5437" s="39" t="s">
        <v>60</v>
      </c>
      <c r="M5437" s="39" t="str">
        <f>+VLOOKUP(C5437/1,Map!A:B,2,FALSE)</f>
        <v>Other Revenue - Application/Initiation Fee</v>
      </c>
      <c r="N5437" s="39" t="str">
        <f>+VLOOKUP(L5437/1,Map!E:G,3,FALSE)</f>
        <v>KY-CENTRAL</v>
      </c>
    </row>
    <row r="5438" spans="1:14" hidden="1">
      <c r="A5438" s="39" t="s">
        <v>95</v>
      </c>
      <c r="B5438" s="39" t="s">
        <v>96</v>
      </c>
      <c r="C5438" s="39" t="s">
        <v>76</v>
      </c>
      <c r="D5438" s="43">
        <v>43336</v>
      </c>
      <c r="E5438" s="39" t="s">
        <v>35</v>
      </c>
      <c r="F5438" s="39" t="s">
        <v>50</v>
      </c>
      <c r="G5438" s="39" t="s">
        <v>275</v>
      </c>
      <c r="H5438" s="39" t="s">
        <v>3661</v>
      </c>
      <c r="I5438" s="39" t="s">
        <v>244</v>
      </c>
      <c r="J5438" s="44">
        <v>28</v>
      </c>
      <c r="K5438" s="39" t="s">
        <v>100</v>
      </c>
      <c r="L5438" s="39" t="s">
        <v>60</v>
      </c>
      <c r="M5438" s="39" t="str">
        <f>+VLOOKUP(C5438/1,Map!A:B,2,FALSE)</f>
        <v>Other Revenue - Application/Initiation Fee</v>
      </c>
      <c r="N5438" s="39" t="str">
        <f>+VLOOKUP(L5438/1,Map!E:G,3,FALSE)</f>
        <v>KY-CENTRAL</v>
      </c>
    </row>
    <row r="5439" spans="1:14" hidden="1">
      <c r="A5439" s="39" t="s">
        <v>95</v>
      </c>
      <c r="B5439" s="39" t="s">
        <v>96</v>
      </c>
      <c r="C5439" s="39" t="s">
        <v>76</v>
      </c>
      <c r="D5439" s="43">
        <v>43336</v>
      </c>
      <c r="E5439" s="39" t="s">
        <v>35</v>
      </c>
      <c r="F5439" s="39" t="s">
        <v>50</v>
      </c>
      <c r="G5439" s="39" t="s">
        <v>275</v>
      </c>
      <c r="H5439" s="39" t="s">
        <v>3662</v>
      </c>
      <c r="I5439" s="39" t="s">
        <v>99</v>
      </c>
      <c r="J5439" s="44">
        <v>-3528</v>
      </c>
      <c r="K5439" s="39" t="s">
        <v>100</v>
      </c>
      <c r="L5439" s="39" t="s">
        <v>60</v>
      </c>
      <c r="M5439" s="39" t="str">
        <f>+VLOOKUP(C5439/1,Map!A:B,2,FALSE)</f>
        <v>Other Revenue - Application/Initiation Fee</v>
      </c>
      <c r="N5439" s="39" t="str">
        <f>+VLOOKUP(L5439/1,Map!E:G,3,FALSE)</f>
        <v>KY-CENTRAL</v>
      </c>
    </row>
    <row r="5440" spans="1:14" hidden="1">
      <c r="A5440" s="39" t="s">
        <v>95</v>
      </c>
      <c r="B5440" s="39" t="s">
        <v>96</v>
      </c>
      <c r="C5440" s="39" t="s">
        <v>76</v>
      </c>
      <c r="D5440" s="43">
        <v>43336</v>
      </c>
      <c r="E5440" s="39" t="s">
        <v>35</v>
      </c>
      <c r="F5440" s="39" t="s">
        <v>50</v>
      </c>
      <c r="G5440" s="39" t="s">
        <v>275</v>
      </c>
      <c r="H5440" s="39" t="s">
        <v>3662</v>
      </c>
      <c r="I5440" s="39" t="s">
        <v>99</v>
      </c>
      <c r="J5440" s="44">
        <v>-28</v>
      </c>
      <c r="K5440" s="39" t="s">
        <v>100</v>
      </c>
      <c r="L5440" s="39" t="s">
        <v>58</v>
      </c>
      <c r="M5440" s="39" t="str">
        <f>+VLOOKUP(C5440/1,Map!A:B,2,FALSE)</f>
        <v>Other Revenue - Application/Initiation Fee</v>
      </c>
      <c r="N5440" s="39" t="str">
        <f>+VLOOKUP(L5440/1,Map!E:G,3,FALSE)</f>
        <v>KY-CORPORATE</v>
      </c>
    </row>
    <row r="5441" spans="1:14" hidden="1">
      <c r="A5441" s="39" t="s">
        <v>95</v>
      </c>
      <c r="B5441" s="39" t="s">
        <v>96</v>
      </c>
      <c r="C5441" s="39" t="s">
        <v>76</v>
      </c>
      <c r="D5441" s="43">
        <v>43336</v>
      </c>
      <c r="E5441" s="39" t="s">
        <v>35</v>
      </c>
      <c r="F5441" s="39" t="s">
        <v>50</v>
      </c>
      <c r="G5441" s="39" t="s">
        <v>275</v>
      </c>
      <c r="H5441" s="39" t="s">
        <v>3662</v>
      </c>
      <c r="I5441" s="39" t="s">
        <v>99</v>
      </c>
      <c r="J5441" s="44">
        <v>-28</v>
      </c>
      <c r="K5441" s="39" t="s">
        <v>100</v>
      </c>
      <c r="L5441" s="39" t="s">
        <v>64</v>
      </c>
      <c r="M5441" s="39" t="str">
        <f>+VLOOKUP(C5441/1,Map!A:B,2,FALSE)</f>
        <v>Other Revenue - Application/Initiation Fee</v>
      </c>
      <c r="N5441" s="39" t="str">
        <f>+VLOOKUP(L5441/1,Map!E:G,3,FALSE)</f>
        <v>KY-NORTH</v>
      </c>
    </row>
    <row r="5442" spans="1:14" hidden="1">
      <c r="A5442" s="39" t="s">
        <v>95</v>
      </c>
      <c r="B5442" s="39" t="s">
        <v>96</v>
      </c>
      <c r="C5442" s="39" t="s">
        <v>76</v>
      </c>
      <c r="D5442" s="43">
        <v>43336</v>
      </c>
      <c r="E5442" s="39" t="s">
        <v>35</v>
      </c>
      <c r="F5442" s="39" t="s">
        <v>50</v>
      </c>
      <c r="G5442" s="39" t="s">
        <v>275</v>
      </c>
      <c r="H5442" s="39" t="s">
        <v>3663</v>
      </c>
      <c r="I5442" s="39" t="s">
        <v>244</v>
      </c>
      <c r="J5442" s="44">
        <v>28</v>
      </c>
      <c r="K5442" s="39" t="s">
        <v>100</v>
      </c>
      <c r="L5442" s="39" t="s">
        <v>58</v>
      </c>
      <c r="M5442" s="39" t="str">
        <f>+VLOOKUP(C5442/1,Map!A:B,2,FALSE)</f>
        <v>Other Revenue - Application/Initiation Fee</v>
      </c>
      <c r="N5442" s="39" t="str">
        <f>+VLOOKUP(L5442/1,Map!E:G,3,FALSE)</f>
        <v>KY-CORPORATE</v>
      </c>
    </row>
    <row r="5443" spans="1:14" hidden="1">
      <c r="A5443" s="39" t="s">
        <v>95</v>
      </c>
      <c r="B5443" s="39" t="s">
        <v>96</v>
      </c>
      <c r="C5443" s="39" t="s">
        <v>76</v>
      </c>
      <c r="D5443" s="43">
        <v>43336</v>
      </c>
      <c r="E5443" s="39" t="s">
        <v>35</v>
      </c>
      <c r="F5443" s="39" t="s">
        <v>50</v>
      </c>
      <c r="G5443" s="39" t="s">
        <v>275</v>
      </c>
      <c r="H5443" s="39" t="s">
        <v>3663</v>
      </c>
      <c r="I5443" s="39" t="s">
        <v>244</v>
      </c>
      <c r="J5443" s="44">
        <v>28</v>
      </c>
      <c r="K5443" s="39" t="s">
        <v>100</v>
      </c>
      <c r="L5443" s="39" t="s">
        <v>58</v>
      </c>
      <c r="M5443" s="39" t="str">
        <f>+VLOOKUP(C5443/1,Map!A:B,2,FALSE)</f>
        <v>Other Revenue - Application/Initiation Fee</v>
      </c>
      <c r="N5443" s="39" t="str">
        <f>+VLOOKUP(L5443/1,Map!E:G,3,FALSE)</f>
        <v>KY-CORPORATE</v>
      </c>
    </row>
    <row r="5444" spans="1:14" hidden="1">
      <c r="A5444" s="39" t="s">
        <v>95</v>
      </c>
      <c r="B5444" s="39" t="s">
        <v>96</v>
      </c>
      <c r="C5444" s="39" t="s">
        <v>76</v>
      </c>
      <c r="D5444" s="43">
        <v>43337</v>
      </c>
      <c r="E5444" s="39" t="s">
        <v>35</v>
      </c>
      <c r="F5444" s="39" t="s">
        <v>50</v>
      </c>
      <c r="G5444" s="39" t="s">
        <v>275</v>
      </c>
      <c r="H5444" s="39" t="s">
        <v>3664</v>
      </c>
      <c r="I5444" s="39" t="s">
        <v>99</v>
      </c>
      <c r="J5444" s="44">
        <v>-140</v>
      </c>
      <c r="K5444" s="39" t="s">
        <v>100</v>
      </c>
      <c r="L5444" s="39" t="s">
        <v>60</v>
      </c>
      <c r="M5444" s="39" t="str">
        <f>+VLOOKUP(C5444/1,Map!A:B,2,FALSE)</f>
        <v>Other Revenue - Application/Initiation Fee</v>
      </c>
      <c r="N5444" s="39" t="str">
        <f>+VLOOKUP(L5444/1,Map!E:G,3,FALSE)</f>
        <v>KY-CENTRAL</v>
      </c>
    </row>
    <row r="5445" spans="1:14" hidden="1">
      <c r="A5445" s="39" t="s">
        <v>95</v>
      </c>
      <c r="B5445" s="39" t="s">
        <v>96</v>
      </c>
      <c r="C5445" s="39" t="s">
        <v>76</v>
      </c>
      <c r="D5445" s="43">
        <v>43337</v>
      </c>
      <c r="E5445" s="39" t="s">
        <v>35</v>
      </c>
      <c r="F5445" s="39" t="s">
        <v>50</v>
      </c>
      <c r="G5445" s="39" t="s">
        <v>275</v>
      </c>
      <c r="H5445" s="39" t="s">
        <v>3665</v>
      </c>
      <c r="I5445" s="39" t="s">
        <v>99</v>
      </c>
      <c r="J5445" s="44">
        <v>-28</v>
      </c>
      <c r="K5445" s="39" t="s">
        <v>100</v>
      </c>
      <c r="L5445" s="39" t="s">
        <v>60</v>
      </c>
      <c r="M5445" s="39" t="str">
        <f>+VLOOKUP(C5445/1,Map!A:B,2,FALSE)</f>
        <v>Other Revenue - Application/Initiation Fee</v>
      </c>
      <c r="N5445" s="39" t="str">
        <f>+VLOOKUP(L5445/1,Map!E:G,3,FALSE)</f>
        <v>KY-CENTRAL</v>
      </c>
    </row>
    <row r="5446" spans="1:14" hidden="1">
      <c r="A5446" s="39" t="s">
        <v>95</v>
      </c>
      <c r="B5446" s="39" t="s">
        <v>96</v>
      </c>
      <c r="C5446" s="39" t="s">
        <v>76</v>
      </c>
      <c r="D5446" s="43">
        <v>43339</v>
      </c>
      <c r="E5446" s="39" t="s">
        <v>35</v>
      </c>
      <c r="F5446" s="39" t="s">
        <v>50</v>
      </c>
      <c r="G5446" s="39" t="s">
        <v>275</v>
      </c>
      <c r="H5446" s="39" t="s">
        <v>2177</v>
      </c>
      <c r="I5446" s="39" t="s">
        <v>244</v>
      </c>
      <c r="J5446" s="44">
        <v>28</v>
      </c>
      <c r="K5446" s="39" t="s">
        <v>100</v>
      </c>
      <c r="L5446" s="39" t="s">
        <v>60</v>
      </c>
      <c r="M5446" s="39" t="str">
        <f>+VLOOKUP(C5446/1,Map!A:B,2,FALSE)</f>
        <v>Other Revenue - Application/Initiation Fee</v>
      </c>
      <c r="N5446" s="39" t="str">
        <f>+VLOOKUP(L5446/1,Map!E:G,3,FALSE)</f>
        <v>KY-CENTRAL</v>
      </c>
    </row>
    <row r="5447" spans="1:14" hidden="1">
      <c r="A5447" s="39" t="s">
        <v>95</v>
      </c>
      <c r="B5447" s="39" t="s">
        <v>96</v>
      </c>
      <c r="C5447" s="39" t="s">
        <v>76</v>
      </c>
      <c r="D5447" s="43">
        <v>43340</v>
      </c>
      <c r="E5447" s="39" t="s">
        <v>35</v>
      </c>
      <c r="F5447" s="39" t="s">
        <v>50</v>
      </c>
      <c r="G5447" s="39" t="s">
        <v>275</v>
      </c>
      <c r="H5447" s="39" t="s">
        <v>3666</v>
      </c>
      <c r="I5447" s="39" t="s">
        <v>99</v>
      </c>
      <c r="J5447" s="44">
        <v>-28</v>
      </c>
      <c r="K5447" s="39" t="s">
        <v>100</v>
      </c>
      <c r="L5447" s="39" t="s">
        <v>60</v>
      </c>
      <c r="M5447" s="39" t="str">
        <f>+VLOOKUP(C5447/1,Map!A:B,2,FALSE)</f>
        <v>Other Revenue - Application/Initiation Fee</v>
      </c>
      <c r="N5447" s="39" t="str">
        <f>+VLOOKUP(L5447/1,Map!E:G,3,FALSE)</f>
        <v>KY-CENTRAL</v>
      </c>
    </row>
    <row r="5448" spans="1:14" hidden="1">
      <c r="A5448" s="39" t="s">
        <v>95</v>
      </c>
      <c r="B5448" s="39" t="s">
        <v>96</v>
      </c>
      <c r="C5448" s="39" t="s">
        <v>76</v>
      </c>
      <c r="D5448" s="43">
        <v>43340</v>
      </c>
      <c r="E5448" s="39" t="s">
        <v>35</v>
      </c>
      <c r="F5448" s="39" t="s">
        <v>50</v>
      </c>
      <c r="G5448" s="39" t="s">
        <v>275</v>
      </c>
      <c r="H5448" s="39" t="s">
        <v>3666</v>
      </c>
      <c r="I5448" s="39" t="s">
        <v>99</v>
      </c>
      <c r="J5448" s="44">
        <v>-28</v>
      </c>
      <c r="K5448" s="39" t="s">
        <v>100</v>
      </c>
      <c r="L5448" s="39" t="s">
        <v>58</v>
      </c>
      <c r="M5448" s="39" t="str">
        <f>+VLOOKUP(C5448/1,Map!A:B,2,FALSE)</f>
        <v>Other Revenue - Application/Initiation Fee</v>
      </c>
      <c r="N5448" s="39" t="str">
        <f>+VLOOKUP(L5448/1,Map!E:G,3,FALSE)</f>
        <v>KY-CORPORATE</v>
      </c>
    </row>
    <row r="5449" spans="1:14" hidden="1">
      <c r="A5449" s="39" t="s">
        <v>95</v>
      </c>
      <c r="B5449" s="39" t="s">
        <v>96</v>
      </c>
      <c r="C5449" s="39" t="s">
        <v>76</v>
      </c>
      <c r="D5449" s="43">
        <v>43340</v>
      </c>
      <c r="E5449" s="39" t="s">
        <v>35</v>
      </c>
      <c r="F5449" s="39" t="s">
        <v>50</v>
      </c>
      <c r="G5449" s="39" t="s">
        <v>275</v>
      </c>
      <c r="H5449" s="39" t="s">
        <v>3666</v>
      </c>
      <c r="I5449" s="39" t="s">
        <v>99</v>
      </c>
      <c r="J5449" s="44">
        <v>-28</v>
      </c>
      <c r="K5449" s="39" t="s">
        <v>100</v>
      </c>
      <c r="L5449" s="39" t="s">
        <v>60</v>
      </c>
      <c r="M5449" s="39" t="str">
        <f>+VLOOKUP(C5449/1,Map!A:B,2,FALSE)</f>
        <v>Other Revenue - Application/Initiation Fee</v>
      </c>
      <c r="N5449" s="39" t="str">
        <f>+VLOOKUP(L5449/1,Map!E:G,3,FALSE)</f>
        <v>KY-CENTRAL</v>
      </c>
    </row>
    <row r="5450" spans="1:14" hidden="1">
      <c r="A5450" s="39" t="s">
        <v>95</v>
      </c>
      <c r="B5450" s="39" t="s">
        <v>96</v>
      </c>
      <c r="C5450" s="39" t="s">
        <v>76</v>
      </c>
      <c r="D5450" s="43">
        <v>43340</v>
      </c>
      <c r="E5450" s="39" t="s">
        <v>35</v>
      </c>
      <c r="F5450" s="39" t="s">
        <v>50</v>
      </c>
      <c r="G5450" s="39" t="s">
        <v>275</v>
      </c>
      <c r="H5450" s="39" t="s">
        <v>3666</v>
      </c>
      <c r="I5450" s="39" t="s">
        <v>99</v>
      </c>
      <c r="J5450" s="44">
        <v>-2772</v>
      </c>
      <c r="K5450" s="39" t="s">
        <v>100</v>
      </c>
      <c r="L5450" s="39" t="s">
        <v>60</v>
      </c>
      <c r="M5450" s="39" t="str">
        <f>+VLOOKUP(C5450/1,Map!A:B,2,FALSE)</f>
        <v>Other Revenue - Application/Initiation Fee</v>
      </c>
      <c r="N5450" s="39" t="str">
        <f>+VLOOKUP(L5450/1,Map!E:G,3,FALSE)</f>
        <v>KY-CENTRAL</v>
      </c>
    </row>
    <row r="5451" spans="1:14" hidden="1">
      <c r="A5451" s="39" t="s">
        <v>95</v>
      </c>
      <c r="B5451" s="39" t="s">
        <v>96</v>
      </c>
      <c r="C5451" s="39" t="s">
        <v>76</v>
      </c>
      <c r="D5451" s="43">
        <v>43340</v>
      </c>
      <c r="E5451" s="39" t="s">
        <v>35</v>
      </c>
      <c r="F5451" s="39" t="s">
        <v>50</v>
      </c>
      <c r="G5451" s="39" t="s">
        <v>275</v>
      </c>
      <c r="H5451" s="39" t="s">
        <v>3666</v>
      </c>
      <c r="I5451" s="39" t="s">
        <v>99</v>
      </c>
      <c r="J5451" s="44">
        <v>-56</v>
      </c>
      <c r="K5451" s="39" t="s">
        <v>100</v>
      </c>
      <c r="L5451" s="39" t="s">
        <v>64</v>
      </c>
      <c r="M5451" s="39" t="str">
        <f>+VLOOKUP(C5451/1,Map!A:B,2,FALSE)</f>
        <v>Other Revenue - Application/Initiation Fee</v>
      </c>
      <c r="N5451" s="39" t="str">
        <f>+VLOOKUP(L5451/1,Map!E:G,3,FALSE)</f>
        <v>KY-NORTH</v>
      </c>
    </row>
    <row r="5452" spans="1:14" hidden="1">
      <c r="A5452" s="39" t="s">
        <v>95</v>
      </c>
      <c r="B5452" s="39" t="s">
        <v>96</v>
      </c>
      <c r="C5452" s="39" t="s">
        <v>76</v>
      </c>
      <c r="D5452" s="43">
        <v>43339</v>
      </c>
      <c r="E5452" s="39" t="s">
        <v>35</v>
      </c>
      <c r="F5452" s="39" t="s">
        <v>50</v>
      </c>
      <c r="G5452" s="39" t="s">
        <v>275</v>
      </c>
      <c r="H5452" s="39" t="s">
        <v>3667</v>
      </c>
      <c r="I5452" s="39" t="s">
        <v>99</v>
      </c>
      <c r="J5452" s="44">
        <v>-56</v>
      </c>
      <c r="K5452" s="39" t="s">
        <v>100</v>
      </c>
      <c r="L5452" s="39" t="s">
        <v>58</v>
      </c>
      <c r="M5452" s="39" t="str">
        <f>+VLOOKUP(C5452/1,Map!A:B,2,FALSE)</f>
        <v>Other Revenue - Application/Initiation Fee</v>
      </c>
      <c r="N5452" s="39" t="str">
        <f>+VLOOKUP(L5452/1,Map!E:G,3,FALSE)</f>
        <v>KY-CORPORATE</v>
      </c>
    </row>
    <row r="5453" spans="1:14" hidden="1">
      <c r="A5453" s="39" t="s">
        <v>95</v>
      </c>
      <c r="B5453" s="39" t="s">
        <v>96</v>
      </c>
      <c r="C5453" s="39" t="s">
        <v>76</v>
      </c>
      <c r="D5453" s="43">
        <v>43339</v>
      </c>
      <c r="E5453" s="39" t="s">
        <v>35</v>
      </c>
      <c r="F5453" s="39" t="s">
        <v>50</v>
      </c>
      <c r="G5453" s="39" t="s">
        <v>275</v>
      </c>
      <c r="H5453" s="39" t="s">
        <v>3667</v>
      </c>
      <c r="I5453" s="39" t="s">
        <v>99</v>
      </c>
      <c r="J5453" s="44">
        <v>-2576</v>
      </c>
      <c r="K5453" s="39" t="s">
        <v>100</v>
      </c>
      <c r="L5453" s="39" t="s">
        <v>60</v>
      </c>
      <c r="M5453" s="39" t="str">
        <f>+VLOOKUP(C5453/1,Map!A:B,2,FALSE)</f>
        <v>Other Revenue - Application/Initiation Fee</v>
      </c>
      <c r="N5453" s="39" t="str">
        <f>+VLOOKUP(L5453/1,Map!E:G,3,FALSE)</f>
        <v>KY-CENTRAL</v>
      </c>
    </row>
    <row r="5454" spans="1:14" hidden="1">
      <c r="A5454" s="39" t="s">
        <v>95</v>
      </c>
      <c r="B5454" s="39" t="s">
        <v>96</v>
      </c>
      <c r="C5454" s="39" t="s">
        <v>76</v>
      </c>
      <c r="D5454" s="43">
        <v>43339</v>
      </c>
      <c r="E5454" s="39" t="s">
        <v>35</v>
      </c>
      <c r="F5454" s="39" t="s">
        <v>50</v>
      </c>
      <c r="G5454" s="39" t="s">
        <v>275</v>
      </c>
      <c r="H5454" s="39" t="s">
        <v>3667</v>
      </c>
      <c r="I5454" s="39" t="s">
        <v>99</v>
      </c>
      <c r="J5454" s="44">
        <v>-56</v>
      </c>
      <c r="K5454" s="39" t="s">
        <v>100</v>
      </c>
      <c r="L5454" s="39" t="s">
        <v>60</v>
      </c>
      <c r="M5454" s="39" t="str">
        <f>+VLOOKUP(C5454/1,Map!A:B,2,FALSE)</f>
        <v>Other Revenue - Application/Initiation Fee</v>
      </c>
      <c r="N5454" s="39" t="str">
        <f>+VLOOKUP(L5454/1,Map!E:G,3,FALSE)</f>
        <v>KY-CENTRAL</v>
      </c>
    </row>
    <row r="5455" spans="1:14" hidden="1">
      <c r="A5455" s="39" t="s">
        <v>95</v>
      </c>
      <c r="B5455" s="39" t="s">
        <v>96</v>
      </c>
      <c r="C5455" s="39" t="s">
        <v>76</v>
      </c>
      <c r="D5455" s="43">
        <v>43339</v>
      </c>
      <c r="E5455" s="39" t="s">
        <v>35</v>
      </c>
      <c r="F5455" s="39" t="s">
        <v>50</v>
      </c>
      <c r="G5455" s="39" t="s">
        <v>275</v>
      </c>
      <c r="H5455" s="39" t="s">
        <v>3667</v>
      </c>
      <c r="I5455" s="39" t="s">
        <v>99</v>
      </c>
      <c r="J5455" s="44">
        <v>-28</v>
      </c>
      <c r="K5455" s="39" t="s">
        <v>100</v>
      </c>
      <c r="L5455" s="39" t="s">
        <v>64</v>
      </c>
      <c r="M5455" s="39" t="str">
        <f>+VLOOKUP(C5455/1,Map!A:B,2,FALSE)</f>
        <v>Other Revenue - Application/Initiation Fee</v>
      </c>
      <c r="N5455" s="39" t="str">
        <f>+VLOOKUP(L5455/1,Map!E:G,3,FALSE)</f>
        <v>KY-NORTH</v>
      </c>
    </row>
    <row r="5456" spans="1:14" hidden="1">
      <c r="A5456" s="39" t="s">
        <v>95</v>
      </c>
      <c r="B5456" s="39" t="s">
        <v>96</v>
      </c>
      <c r="C5456" s="39" t="s">
        <v>76</v>
      </c>
      <c r="D5456" s="43">
        <v>43341</v>
      </c>
      <c r="E5456" s="39" t="s">
        <v>35</v>
      </c>
      <c r="F5456" s="39" t="s">
        <v>50</v>
      </c>
      <c r="G5456" s="39" t="s">
        <v>275</v>
      </c>
      <c r="H5456" s="39" t="s">
        <v>3668</v>
      </c>
      <c r="I5456" s="39" t="s">
        <v>99</v>
      </c>
      <c r="J5456" s="44">
        <v>-84</v>
      </c>
      <c r="K5456" s="39" t="s">
        <v>100</v>
      </c>
      <c r="L5456" s="39" t="s">
        <v>60</v>
      </c>
      <c r="M5456" s="39" t="str">
        <f>+VLOOKUP(C5456/1,Map!A:B,2,FALSE)</f>
        <v>Other Revenue - Application/Initiation Fee</v>
      </c>
      <c r="N5456" s="39" t="str">
        <f>+VLOOKUP(L5456/1,Map!E:G,3,FALSE)</f>
        <v>KY-CENTRAL</v>
      </c>
    </row>
    <row r="5457" spans="1:14" hidden="1">
      <c r="A5457" s="39" t="s">
        <v>95</v>
      </c>
      <c r="B5457" s="39" t="s">
        <v>96</v>
      </c>
      <c r="C5457" s="39" t="s">
        <v>76</v>
      </c>
      <c r="D5457" s="43">
        <v>43341</v>
      </c>
      <c r="E5457" s="39" t="s">
        <v>35</v>
      </c>
      <c r="F5457" s="39" t="s">
        <v>50</v>
      </c>
      <c r="G5457" s="39" t="s">
        <v>275</v>
      </c>
      <c r="H5457" s="39" t="s">
        <v>3669</v>
      </c>
      <c r="I5457" s="39" t="s">
        <v>99</v>
      </c>
      <c r="J5457" s="44">
        <v>-56</v>
      </c>
      <c r="K5457" s="39" t="s">
        <v>100</v>
      </c>
      <c r="L5457" s="39" t="s">
        <v>60</v>
      </c>
      <c r="M5457" s="39" t="str">
        <f>+VLOOKUP(C5457/1,Map!A:B,2,FALSE)</f>
        <v>Other Revenue - Application/Initiation Fee</v>
      </c>
      <c r="N5457" s="39" t="str">
        <f>+VLOOKUP(L5457/1,Map!E:G,3,FALSE)</f>
        <v>KY-CENTRAL</v>
      </c>
    </row>
    <row r="5458" spans="1:14" hidden="1">
      <c r="A5458" s="39" t="s">
        <v>95</v>
      </c>
      <c r="B5458" s="39" t="s">
        <v>96</v>
      </c>
      <c r="C5458" s="39" t="s">
        <v>76</v>
      </c>
      <c r="D5458" s="43">
        <v>43341</v>
      </c>
      <c r="E5458" s="39" t="s">
        <v>35</v>
      </c>
      <c r="F5458" s="39" t="s">
        <v>50</v>
      </c>
      <c r="G5458" s="39" t="s">
        <v>275</v>
      </c>
      <c r="H5458" s="39" t="s">
        <v>3669</v>
      </c>
      <c r="I5458" s="39" t="s">
        <v>99</v>
      </c>
      <c r="J5458" s="44">
        <v>-56</v>
      </c>
      <c r="K5458" s="39" t="s">
        <v>100</v>
      </c>
      <c r="L5458" s="39" t="s">
        <v>60</v>
      </c>
      <c r="M5458" s="39" t="str">
        <f>+VLOOKUP(C5458/1,Map!A:B,2,FALSE)</f>
        <v>Other Revenue - Application/Initiation Fee</v>
      </c>
      <c r="N5458" s="39" t="str">
        <f>+VLOOKUP(L5458/1,Map!E:G,3,FALSE)</f>
        <v>KY-CENTRAL</v>
      </c>
    </row>
    <row r="5459" spans="1:14" hidden="1">
      <c r="A5459" s="39" t="s">
        <v>95</v>
      </c>
      <c r="B5459" s="39" t="s">
        <v>96</v>
      </c>
      <c r="C5459" s="39" t="s">
        <v>76</v>
      </c>
      <c r="D5459" s="43">
        <v>43341</v>
      </c>
      <c r="E5459" s="39" t="s">
        <v>35</v>
      </c>
      <c r="F5459" s="39" t="s">
        <v>50</v>
      </c>
      <c r="G5459" s="39" t="s">
        <v>275</v>
      </c>
      <c r="H5459" s="39" t="s">
        <v>3669</v>
      </c>
      <c r="I5459" s="39" t="s">
        <v>99</v>
      </c>
      <c r="J5459" s="44">
        <v>-1456</v>
      </c>
      <c r="K5459" s="39" t="s">
        <v>100</v>
      </c>
      <c r="L5459" s="39" t="s">
        <v>60</v>
      </c>
      <c r="M5459" s="39" t="str">
        <f>+VLOOKUP(C5459/1,Map!A:B,2,FALSE)</f>
        <v>Other Revenue - Application/Initiation Fee</v>
      </c>
      <c r="N5459" s="39" t="str">
        <f>+VLOOKUP(L5459/1,Map!E:G,3,FALSE)</f>
        <v>KY-CENTRAL</v>
      </c>
    </row>
    <row r="5460" spans="1:14" hidden="1">
      <c r="A5460" s="39" t="s">
        <v>95</v>
      </c>
      <c r="B5460" s="39" t="s">
        <v>96</v>
      </c>
      <c r="C5460" s="39" t="s">
        <v>76</v>
      </c>
      <c r="D5460" s="43">
        <v>43341</v>
      </c>
      <c r="E5460" s="39" t="s">
        <v>35</v>
      </c>
      <c r="F5460" s="39" t="s">
        <v>50</v>
      </c>
      <c r="G5460" s="39" t="s">
        <v>275</v>
      </c>
      <c r="H5460" s="39" t="s">
        <v>3669</v>
      </c>
      <c r="I5460" s="39" t="s">
        <v>99</v>
      </c>
      <c r="J5460" s="44">
        <v>-56</v>
      </c>
      <c r="K5460" s="39" t="s">
        <v>100</v>
      </c>
      <c r="L5460" s="39" t="s">
        <v>64</v>
      </c>
      <c r="M5460" s="39" t="str">
        <f>+VLOOKUP(C5460/1,Map!A:B,2,FALSE)</f>
        <v>Other Revenue - Application/Initiation Fee</v>
      </c>
      <c r="N5460" s="39" t="str">
        <f>+VLOOKUP(L5460/1,Map!E:G,3,FALSE)</f>
        <v>KY-NORTH</v>
      </c>
    </row>
    <row r="5461" spans="1:14" hidden="1">
      <c r="A5461" s="39" t="s">
        <v>95</v>
      </c>
      <c r="B5461" s="39" t="s">
        <v>96</v>
      </c>
      <c r="C5461" s="39" t="s">
        <v>76</v>
      </c>
      <c r="D5461" s="43">
        <v>43341</v>
      </c>
      <c r="E5461" s="39" t="s">
        <v>35</v>
      </c>
      <c r="F5461" s="39" t="s">
        <v>50</v>
      </c>
      <c r="G5461" s="39" t="s">
        <v>275</v>
      </c>
      <c r="H5461" s="39" t="s">
        <v>2206</v>
      </c>
      <c r="I5461" s="39" t="s">
        <v>244</v>
      </c>
      <c r="J5461" s="44">
        <v>26.29</v>
      </c>
      <c r="K5461" s="39" t="s">
        <v>100</v>
      </c>
      <c r="L5461" s="39" t="s">
        <v>58</v>
      </c>
      <c r="M5461" s="39" t="str">
        <f>+VLOOKUP(C5461/1,Map!A:B,2,FALSE)</f>
        <v>Other Revenue - Application/Initiation Fee</v>
      </c>
      <c r="N5461" s="39" t="str">
        <f>+VLOOKUP(L5461/1,Map!E:G,3,FALSE)</f>
        <v>KY-CORPORATE</v>
      </c>
    </row>
    <row r="5462" spans="1:14" hidden="1">
      <c r="A5462" s="39" t="s">
        <v>95</v>
      </c>
      <c r="B5462" s="39" t="s">
        <v>96</v>
      </c>
      <c r="C5462" s="39" t="s">
        <v>76</v>
      </c>
      <c r="D5462" s="43">
        <v>43341</v>
      </c>
      <c r="E5462" s="39" t="s">
        <v>35</v>
      </c>
      <c r="F5462" s="39" t="s">
        <v>50</v>
      </c>
      <c r="G5462" s="39" t="s">
        <v>275</v>
      </c>
      <c r="H5462" s="39" t="s">
        <v>2206</v>
      </c>
      <c r="I5462" s="39" t="s">
        <v>244</v>
      </c>
      <c r="J5462" s="44">
        <v>28</v>
      </c>
      <c r="K5462" s="39" t="s">
        <v>100</v>
      </c>
      <c r="L5462" s="39" t="s">
        <v>60</v>
      </c>
      <c r="M5462" s="39" t="str">
        <f>+VLOOKUP(C5462/1,Map!A:B,2,FALSE)</f>
        <v>Other Revenue - Application/Initiation Fee</v>
      </c>
      <c r="N5462" s="39" t="str">
        <f>+VLOOKUP(L5462/1,Map!E:G,3,FALSE)</f>
        <v>KY-CENTRAL</v>
      </c>
    </row>
    <row r="5463" spans="1:14" hidden="1">
      <c r="A5463" s="39" t="s">
        <v>95</v>
      </c>
      <c r="B5463" s="39" t="s">
        <v>96</v>
      </c>
      <c r="C5463" s="39" t="s">
        <v>76</v>
      </c>
      <c r="D5463" s="43">
        <v>43342</v>
      </c>
      <c r="E5463" s="39" t="s">
        <v>35</v>
      </c>
      <c r="F5463" s="39" t="s">
        <v>50</v>
      </c>
      <c r="G5463" s="39" t="s">
        <v>275</v>
      </c>
      <c r="H5463" s="39" t="s">
        <v>3670</v>
      </c>
      <c r="I5463" s="39" t="s">
        <v>99</v>
      </c>
      <c r="J5463" s="44">
        <v>-56</v>
      </c>
      <c r="K5463" s="39" t="s">
        <v>100</v>
      </c>
      <c r="L5463" s="39" t="s">
        <v>64</v>
      </c>
      <c r="M5463" s="39" t="str">
        <f>+VLOOKUP(C5463/1,Map!A:B,2,FALSE)</f>
        <v>Other Revenue - Application/Initiation Fee</v>
      </c>
      <c r="N5463" s="39" t="str">
        <f>+VLOOKUP(L5463/1,Map!E:G,3,FALSE)</f>
        <v>KY-NORTH</v>
      </c>
    </row>
    <row r="5464" spans="1:14" hidden="1">
      <c r="A5464" s="39" t="s">
        <v>95</v>
      </c>
      <c r="B5464" s="39" t="s">
        <v>96</v>
      </c>
      <c r="C5464" s="39" t="s">
        <v>76</v>
      </c>
      <c r="D5464" s="43">
        <v>43342</v>
      </c>
      <c r="E5464" s="39" t="s">
        <v>35</v>
      </c>
      <c r="F5464" s="39" t="s">
        <v>50</v>
      </c>
      <c r="G5464" s="39" t="s">
        <v>275</v>
      </c>
      <c r="H5464" s="39" t="s">
        <v>3670</v>
      </c>
      <c r="I5464" s="39" t="s">
        <v>99</v>
      </c>
      <c r="J5464" s="44">
        <v>-28</v>
      </c>
      <c r="K5464" s="39" t="s">
        <v>100</v>
      </c>
      <c r="L5464" s="39" t="s">
        <v>62</v>
      </c>
      <c r="M5464" s="39" t="str">
        <f>+VLOOKUP(C5464/1,Map!A:B,2,FALSE)</f>
        <v>Other Revenue - Application/Initiation Fee</v>
      </c>
      <c r="N5464" s="39" t="str">
        <f>+VLOOKUP(L5464/1,Map!E:G,3,FALSE)</f>
        <v>KY- E ROCKCASTE WTR</v>
      </c>
    </row>
    <row r="5465" spans="1:14" hidden="1">
      <c r="A5465" s="39" t="s">
        <v>95</v>
      </c>
      <c r="B5465" s="39" t="s">
        <v>96</v>
      </c>
      <c r="C5465" s="39" t="s">
        <v>76</v>
      </c>
      <c r="D5465" s="43">
        <v>43342</v>
      </c>
      <c r="E5465" s="39" t="s">
        <v>35</v>
      </c>
      <c r="F5465" s="39" t="s">
        <v>50</v>
      </c>
      <c r="G5465" s="39" t="s">
        <v>275</v>
      </c>
      <c r="H5465" s="39" t="s">
        <v>3670</v>
      </c>
      <c r="I5465" s="39" t="s">
        <v>99</v>
      </c>
      <c r="J5465" s="44">
        <v>-28</v>
      </c>
      <c r="K5465" s="39" t="s">
        <v>100</v>
      </c>
      <c r="L5465" s="39" t="s">
        <v>60</v>
      </c>
      <c r="M5465" s="39" t="str">
        <f>+VLOOKUP(C5465/1,Map!A:B,2,FALSE)</f>
        <v>Other Revenue - Application/Initiation Fee</v>
      </c>
      <c r="N5465" s="39" t="str">
        <f>+VLOOKUP(L5465/1,Map!E:G,3,FALSE)</f>
        <v>KY-CENTRAL</v>
      </c>
    </row>
    <row r="5466" spans="1:14" hidden="1">
      <c r="A5466" s="39" t="s">
        <v>95</v>
      </c>
      <c r="B5466" s="39" t="s">
        <v>96</v>
      </c>
      <c r="C5466" s="39" t="s">
        <v>76</v>
      </c>
      <c r="D5466" s="43">
        <v>43342</v>
      </c>
      <c r="E5466" s="39" t="s">
        <v>35</v>
      </c>
      <c r="F5466" s="39" t="s">
        <v>50</v>
      </c>
      <c r="G5466" s="39" t="s">
        <v>275</v>
      </c>
      <c r="H5466" s="39" t="s">
        <v>3670</v>
      </c>
      <c r="I5466" s="39" t="s">
        <v>99</v>
      </c>
      <c r="J5466" s="44">
        <v>-2968</v>
      </c>
      <c r="K5466" s="39" t="s">
        <v>100</v>
      </c>
      <c r="L5466" s="39" t="s">
        <v>60</v>
      </c>
      <c r="M5466" s="39" t="str">
        <f>+VLOOKUP(C5466/1,Map!A:B,2,FALSE)</f>
        <v>Other Revenue - Application/Initiation Fee</v>
      </c>
      <c r="N5466" s="39" t="str">
        <f>+VLOOKUP(L5466/1,Map!E:G,3,FALSE)</f>
        <v>KY-CENTRAL</v>
      </c>
    </row>
    <row r="5467" spans="1:14" hidden="1">
      <c r="A5467" s="39" t="s">
        <v>95</v>
      </c>
      <c r="B5467" s="39" t="s">
        <v>96</v>
      </c>
      <c r="C5467" s="39" t="s">
        <v>76</v>
      </c>
      <c r="D5467" s="43">
        <v>43342</v>
      </c>
      <c r="E5467" s="39" t="s">
        <v>35</v>
      </c>
      <c r="F5467" s="39" t="s">
        <v>50</v>
      </c>
      <c r="G5467" s="39" t="s">
        <v>275</v>
      </c>
      <c r="H5467" s="39" t="s">
        <v>2218</v>
      </c>
      <c r="I5467" s="39" t="s">
        <v>244</v>
      </c>
      <c r="J5467" s="44">
        <v>28</v>
      </c>
      <c r="K5467" s="39" t="s">
        <v>100</v>
      </c>
      <c r="L5467" s="39" t="s">
        <v>60</v>
      </c>
      <c r="M5467" s="39" t="str">
        <f>+VLOOKUP(C5467/1,Map!A:B,2,FALSE)</f>
        <v>Other Revenue - Application/Initiation Fee</v>
      </c>
      <c r="N5467" s="39" t="str">
        <f>+VLOOKUP(L5467/1,Map!E:G,3,FALSE)</f>
        <v>KY-CENTRAL</v>
      </c>
    </row>
    <row r="5468" spans="1:14" hidden="1">
      <c r="A5468" s="39" t="s">
        <v>95</v>
      </c>
      <c r="B5468" s="39" t="s">
        <v>96</v>
      </c>
      <c r="C5468" s="39" t="s">
        <v>80</v>
      </c>
      <c r="D5468" s="43">
        <v>43043</v>
      </c>
      <c r="E5468" s="39" t="s">
        <v>34</v>
      </c>
      <c r="F5468" s="39" t="s">
        <v>53</v>
      </c>
      <c r="G5468" s="39" t="s">
        <v>275</v>
      </c>
      <c r="H5468" s="39" t="s">
        <v>3129</v>
      </c>
      <c r="I5468" s="39" t="s">
        <v>99</v>
      </c>
      <c r="J5468" s="44">
        <v>-108.74</v>
      </c>
      <c r="K5468" s="39" t="s">
        <v>100</v>
      </c>
      <c r="L5468" s="39" t="s">
        <v>60</v>
      </c>
      <c r="M5468" s="39" t="str">
        <f>+VLOOKUP(C5468/1,Map!A:B,2,FALSE)</f>
        <v>Other Revenue - Reconnection Fee</v>
      </c>
      <c r="N5468" s="39" t="str">
        <f>+VLOOKUP(L5468/1,Map!E:G,3,FALSE)</f>
        <v>KY-CENTRAL</v>
      </c>
    </row>
    <row r="5469" spans="1:14" hidden="1">
      <c r="A5469" s="39" t="s">
        <v>95</v>
      </c>
      <c r="B5469" s="39" t="s">
        <v>96</v>
      </c>
      <c r="C5469" s="39" t="s">
        <v>80</v>
      </c>
      <c r="D5469" s="43">
        <v>42979</v>
      </c>
      <c r="E5469" s="39" t="s">
        <v>34</v>
      </c>
      <c r="F5469" s="39" t="s">
        <v>51</v>
      </c>
      <c r="G5469" s="39" t="s">
        <v>275</v>
      </c>
      <c r="H5469" s="39" t="s">
        <v>3131</v>
      </c>
      <c r="I5469" s="39" t="s">
        <v>99</v>
      </c>
      <c r="J5469" s="44">
        <v>-1095.55</v>
      </c>
      <c r="K5469" s="39" t="s">
        <v>100</v>
      </c>
      <c r="L5469" s="39" t="s">
        <v>60</v>
      </c>
      <c r="M5469" s="39" t="str">
        <f>+VLOOKUP(C5469/1,Map!A:B,2,FALSE)</f>
        <v>Other Revenue - Reconnection Fee</v>
      </c>
      <c r="N5469" s="39" t="str">
        <f>+VLOOKUP(L5469/1,Map!E:G,3,FALSE)</f>
        <v>KY-CENTRAL</v>
      </c>
    </row>
    <row r="5470" spans="1:14" hidden="1">
      <c r="A5470" s="39" t="s">
        <v>95</v>
      </c>
      <c r="B5470" s="39" t="s">
        <v>96</v>
      </c>
      <c r="C5470" s="39" t="s">
        <v>80</v>
      </c>
      <c r="D5470" s="43">
        <v>42980</v>
      </c>
      <c r="E5470" s="39" t="s">
        <v>34</v>
      </c>
      <c r="F5470" s="39" t="s">
        <v>51</v>
      </c>
      <c r="G5470" s="39" t="s">
        <v>275</v>
      </c>
      <c r="H5470" s="39" t="s">
        <v>3133</v>
      </c>
      <c r="I5470" s="39" t="s">
        <v>99</v>
      </c>
      <c r="J5470" s="44">
        <v>-56</v>
      </c>
      <c r="K5470" s="39" t="s">
        <v>100</v>
      </c>
      <c r="L5470" s="39" t="s">
        <v>60</v>
      </c>
      <c r="M5470" s="39" t="str">
        <f>+VLOOKUP(C5470/1,Map!A:B,2,FALSE)</f>
        <v>Other Revenue - Reconnection Fee</v>
      </c>
      <c r="N5470" s="39" t="str">
        <f>+VLOOKUP(L5470/1,Map!E:G,3,FALSE)</f>
        <v>KY-CENTRAL</v>
      </c>
    </row>
    <row r="5471" spans="1:14" hidden="1">
      <c r="A5471" s="39" t="s">
        <v>95</v>
      </c>
      <c r="B5471" s="39" t="s">
        <v>96</v>
      </c>
      <c r="C5471" s="39" t="s">
        <v>80</v>
      </c>
      <c r="D5471" s="43">
        <v>42984</v>
      </c>
      <c r="E5471" s="39" t="s">
        <v>34</v>
      </c>
      <c r="F5471" s="39" t="s">
        <v>51</v>
      </c>
      <c r="G5471" s="39" t="s">
        <v>275</v>
      </c>
      <c r="H5471" s="39" t="s">
        <v>3135</v>
      </c>
      <c r="I5471" s="39" t="s">
        <v>99</v>
      </c>
      <c r="J5471" s="44">
        <v>-1579.99</v>
      </c>
      <c r="K5471" s="39" t="s">
        <v>100</v>
      </c>
      <c r="L5471" s="39" t="s">
        <v>60</v>
      </c>
      <c r="M5471" s="39" t="str">
        <f>+VLOOKUP(C5471/1,Map!A:B,2,FALSE)</f>
        <v>Other Revenue - Reconnection Fee</v>
      </c>
      <c r="N5471" s="39" t="str">
        <f>+VLOOKUP(L5471/1,Map!E:G,3,FALSE)</f>
        <v>KY-CENTRAL</v>
      </c>
    </row>
    <row r="5472" spans="1:14" hidden="1">
      <c r="A5472" s="39" t="s">
        <v>95</v>
      </c>
      <c r="B5472" s="39" t="s">
        <v>96</v>
      </c>
      <c r="C5472" s="39" t="s">
        <v>80</v>
      </c>
      <c r="D5472" s="43">
        <v>42984</v>
      </c>
      <c r="E5472" s="39" t="s">
        <v>34</v>
      </c>
      <c r="F5472" s="39" t="s">
        <v>51</v>
      </c>
      <c r="G5472" s="39" t="s">
        <v>275</v>
      </c>
      <c r="H5472" s="39" t="s">
        <v>3135</v>
      </c>
      <c r="I5472" s="39" t="s">
        <v>99</v>
      </c>
      <c r="J5472" s="44">
        <v>-56</v>
      </c>
      <c r="K5472" s="39" t="s">
        <v>100</v>
      </c>
      <c r="L5472" s="39" t="s">
        <v>64</v>
      </c>
      <c r="M5472" s="39" t="str">
        <f>+VLOOKUP(C5472/1,Map!A:B,2,FALSE)</f>
        <v>Other Revenue - Reconnection Fee</v>
      </c>
      <c r="N5472" s="39" t="str">
        <f>+VLOOKUP(L5472/1,Map!E:G,3,FALSE)</f>
        <v>KY-NORTH</v>
      </c>
    </row>
    <row r="5473" spans="1:14" hidden="1">
      <c r="A5473" s="39" t="s">
        <v>95</v>
      </c>
      <c r="B5473" s="39" t="s">
        <v>96</v>
      </c>
      <c r="C5473" s="39" t="s">
        <v>80</v>
      </c>
      <c r="D5473" s="43">
        <v>42983</v>
      </c>
      <c r="E5473" s="39" t="s">
        <v>34</v>
      </c>
      <c r="F5473" s="39" t="s">
        <v>51</v>
      </c>
      <c r="G5473" s="39" t="s">
        <v>275</v>
      </c>
      <c r="H5473" s="39" t="s">
        <v>3137</v>
      </c>
      <c r="I5473" s="39" t="s">
        <v>99</v>
      </c>
      <c r="J5473" s="44">
        <v>-1252.1400000000001</v>
      </c>
      <c r="K5473" s="39" t="s">
        <v>100</v>
      </c>
      <c r="L5473" s="39" t="s">
        <v>60</v>
      </c>
      <c r="M5473" s="39" t="str">
        <f>+VLOOKUP(C5473/1,Map!A:B,2,FALSE)</f>
        <v>Other Revenue - Reconnection Fee</v>
      </c>
      <c r="N5473" s="39" t="str">
        <f>+VLOOKUP(L5473/1,Map!E:G,3,FALSE)</f>
        <v>KY-CENTRAL</v>
      </c>
    </row>
    <row r="5474" spans="1:14" hidden="1">
      <c r="A5474" s="39" t="s">
        <v>95</v>
      </c>
      <c r="B5474" s="39" t="s">
        <v>96</v>
      </c>
      <c r="C5474" s="39" t="s">
        <v>80</v>
      </c>
      <c r="D5474" s="43">
        <v>42985</v>
      </c>
      <c r="E5474" s="39" t="s">
        <v>34</v>
      </c>
      <c r="F5474" s="39" t="s">
        <v>51</v>
      </c>
      <c r="G5474" s="39" t="s">
        <v>275</v>
      </c>
      <c r="H5474" s="39" t="s">
        <v>3138</v>
      </c>
      <c r="I5474" s="39" t="s">
        <v>99</v>
      </c>
      <c r="J5474" s="44">
        <v>-2617.91</v>
      </c>
      <c r="K5474" s="39" t="s">
        <v>100</v>
      </c>
      <c r="L5474" s="39" t="s">
        <v>60</v>
      </c>
      <c r="M5474" s="39" t="str">
        <f>+VLOOKUP(C5474/1,Map!A:B,2,FALSE)</f>
        <v>Other Revenue - Reconnection Fee</v>
      </c>
      <c r="N5474" s="39" t="str">
        <f>+VLOOKUP(L5474/1,Map!E:G,3,FALSE)</f>
        <v>KY-CENTRAL</v>
      </c>
    </row>
    <row r="5475" spans="1:14" hidden="1">
      <c r="A5475" s="39" t="s">
        <v>95</v>
      </c>
      <c r="B5475" s="39" t="s">
        <v>96</v>
      </c>
      <c r="C5475" s="39" t="s">
        <v>80</v>
      </c>
      <c r="D5475" s="43">
        <v>42986</v>
      </c>
      <c r="E5475" s="39" t="s">
        <v>34</v>
      </c>
      <c r="F5475" s="39" t="s">
        <v>51</v>
      </c>
      <c r="G5475" s="39" t="s">
        <v>275</v>
      </c>
      <c r="H5475" s="39" t="s">
        <v>3139</v>
      </c>
      <c r="I5475" s="39" t="s">
        <v>99</v>
      </c>
      <c r="J5475" s="44">
        <v>-54.37</v>
      </c>
      <c r="K5475" s="39" t="s">
        <v>100</v>
      </c>
      <c r="L5475" s="39" t="s">
        <v>58</v>
      </c>
      <c r="M5475" s="39" t="str">
        <f>+VLOOKUP(C5475/1,Map!A:B,2,FALSE)</f>
        <v>Other Revenue - Reconnection Fee</v>
      </c>
      <c r="N5475" s="39" t="str">
        <f>+VLOOKUP(L5475/1,Map!E:G,3,FALSE)</f>
        <v>KY-CORPORATE</v>
      </c>
    </row>
    <row r="5476" spans="1:14" hidden="1">
      <c r="A5476" s="39" t="s">
        <v>95</v>
      </c>
      <c r="B5476" s="39" t="s">
        <v>96</v>
      </c>
      <c r="C5476" s="39" t="s">
        <v>80</v>
      </c>
      <c r="D5476" s="43">
        <v>42986</v>
      </c>
      <c r="E5476" s="39" t="s">
        <v>34</v>
      </c>
      <c r="F5476" s="39" t="s">
        <v>51</v>
      </c>
      <c r="G5476" s="39" t="s">
        <v>275</v>
      </c>
      <c r="H5476" s="39" t="s">
        <v>3139</v>
      </c>
      <c r="I5476" s="39" t="s">
        <v>99</v>
      </c>
      <c r="J5476" s="44">
        <v>-2342.8000000000002</v>
      </c>
      <c r="K5476" s="39" t="s">
        <v>100</v>
      </c>
      <c r="L5476" s="39" t="s">
        <v>60</v>
      </c>
      <c r="M5476" s="39" t="str">
        <f>+VLOOKUP(C5476/1,Map!A:B,2,FALSE)</f>
        <v>Other Revenue - Reconnection Fee</v>
      </c>
      <c r="N5476" s="39" t="str">
        <f>+VLOOKUP(L5476/1,Map!E:G,3,FALSE)</f>
        <v>KY-CENTRAL</v>
      </c>
    </row>
    <row r="5477" spans="1:14" hidden="1">
      <c r="A5477" s="39" t="s">
        <v>95</v>
      </c>
      <c r="B5477" s="39" t="s">
        <v>96</v>
      </c>
      <c r="C5477" s="39" t="s">
        <v>80</v>
      </c>
      <c r="D5477" s="43">
        <v>42987</v>
      </c>
      <c r="E5477" s="39" t="s">
        <v>34</v>
      </c>
      <c r="F5477" s="39" t="s">
        <v>51</v>
      </c>
      <c r="G5477" s="39" t="s">
        <v>275</v>
      </c>
      <c r="H5477" s="39" t="s">
        <v>3141</v>
      </c>
      <c r="I5477" s="39" t="s">
        <v>99</v>
      </c>
      <c r="J5477" s="44">
        <v>-110.37</v>
      </c>
      <c r="K5477" s="39" t="s">
        <v>100</v>
      </c>
      <c r="L5477" s="39" t="s">
        <v>60</v>
      </c>
      <c r="M5477" s="39" t="str">
        <f>+VLOOKUP(C5477/1,Map!A:B,2,FALSE)</f>
        <v>Other Revenue - Reconnection Fee</v>
      </c>
      <c r="N5477" s="39" t="str">
        <f>+VLOOKUP(L5477/1,Map!E:G,3,FALSE)</f>
        <v>KY-CENTRAL</v>
      </c>
    </row>
    <row r="5478" spans="1:14" hidden="1">
      <c r="A5478" s="39" t="s">
        <v>95</v>
      </c>
      <c r="B5478" s="39" t="s">
        <v>96</v>
      </c>
      <c r="C5478" s="39" t="s">
        <v>80</v>
      </c>
      <c r="D5478" s="43">
        <v>42987</v>
      </c>
      <c r="E5478" s="39" t="s">
        <v>34</v>
      </c>
      <c r="F5478" s="39" t="s">
        <v>51</v>
      </c>
      <c r="G5478" s="39" t="s">
        <v>275</v>
      </c>
      <c r="H5478" s="39" t="s">
        <v>3141</v>
      </c>
      <c r="I5478" s="39" t="s">
        <v>99</v>
      </c>
      <c r="J5478" s="44">
        <v>-54.37</v>
      </c>
      <c r="K5478" s="39" t="s">
        <v>100</v>
      </c>
      <c r="L5478" s="39" t="s">
        <v>58</v>
      </c>
      <c r="M5478" s="39" t="str">
        <f>+VLOOKUP(C5478/1,Map!A:B,2,FALSE)</f>
        <v>Other Revenue - Reconnection Fee</v>
      </c>
      <c r="N5478" s="39" t="str">
        <f>+VLOOKUP(L5478/1,Map!E:G,3,FALSE)</f>
        <v>KY-CORPORATE</v>
      </c>
    </row>
    <row r="5479" spans="1:14" hidden="1">
      <c r="A5479" s="39" t="s">
        <v>95</v>
      </c>
      <c r="B5479" s="39" t="s">
        <v>96</v>
      </c>
      <c r="C5479" s="39" t="s">
        <v>80</v>
      </c>
      <c r="D5479" s="43">
        <v>42990</v>
      </c>
      <c r="E5479" s="39" t="s">
        <v>34</v>
      </c>
      <c r="F5479" s="39" t="s">
        <v>51</v>
      </c>
      <c r="G5479" s="39" t="s">
        <v>275</v>
      </c>
      <c r="H5479" s="39" t="s">
        <v>3144</v>
      </c>
      <c r="I5479" s="39" t="s">
        <v>99</v>
      </c>
      <c r="J5479" s="44">
        <v>-1253.77</v>
      </c>
      <c r="K5479" s="39" t="s">
        <v>100</v>
      </c>
      <c r="L5479" s="39" t="s">
        <v>60</v>
      </c>
      <c r="M5479" s="39" t="str">
        <f>+VLOOKUP(C5479/1,Map!A:B,2,FALSE)</f>
        <v>Other Revenue - Reconnection Fee</v>
      </c>
      <c r="N5479" s="39" t="str">
        <f>+VLOOKUP(L5479/1,Map!E:G,3,FALSE)</f>
        <v>KY-CENTRAL</v>
      </c>
    </row>
    <row r="5480" spans="1:14" hidden="1">
      <c r="A5480" s="39" t="s">
        <v>95</v>
      </c>
      <c r="B5480" s="39" t="s">
        <v>96</v>
      </c>
      <c r="C5480" s="39" t="s">
        <v>80</v>
      </c>
      <c r="D5480" s="43">
        <v>42989</v>
      </c>
      <c r="E5480" s="39" t="s">
        <v>34</v>
      </c>
      <c r="F5480" s="39" t="s">
        <v>51</v>
      </c>
      <c r="G5480" s="39" t="s">
        <v>275</v>
      </c>
      <c r="H5480" s="39" t="s">
        <v>3145</v>
      </c>
      <c r="I5480" s="39" t="s">
        <v>99</v>
      </c>
      <c r="J5480" s="44">
        <v>-1197.77</v>
      </c>
      <c r="K5480" s="39" t="s">
        <v>100</v>
      </c>
      <c r="L5480" s="39" t="s">
        <v>60</v>
      </c>
      <c r="M5480" s="39" t="str">
        <f>+VLOOKUP(C5480/1,Map!A:B,2,FALSE)</f>
        <v>Other Revenue - Reconnection Fee</v>
      </c>
      <c r="N5480" s="39" t="str">
        <f>+VLOOKUP(L5480/1,Map!E:G,3,FALSE)</f>
        <v>KY-CENTRAL</v>
      </c>
    </row>
    <row r="5481" spans="1:14" hidden="1">
      <c r="A5481" s="39" t="s">
        <v>95</v>
      </c>
      <c r="B5481" s="39" t="s">
        <v>96</v>
      </c>
      <c r="C5481" s="39" t="s">
        <v>80</v>
      </c>
      <c r="D5481" s="43">
        <v>42991</v>
      </c>
      <c r="E5481" s="39" t="s">
        <v>34</v>
      </c>
      <c r="F5481" s="39" t="s">
        <v>51</v>
      </c>
      <c r="G5481" s="39" t="s">
        <v>275</v>
      </c>
      <c r="H5481" s="39" t="s">
        <v>3147</v>
      </c>
      <c r="I5481" s="39" t="s">
        <v>99</v>
      </c>
      <c r="J5481" s="44">
        <v>-168</v>
      </c>
      <c r="K5481" s="39" t="s">
        <v>100</v>
      </c>
      <c r="L5481" s="39" t="s">
        <v>58</v>
      </c>
      <c r="M5481" s="39" t="str">
        <f>+VLOOKUP(C5481/1,Map!A:B,2,FALSE)</f>
        <v>Other Revenue - Reconnection Fee</v>
      </c>
      <c r="N5481" s="39" t="str">
        <f>+VLOOKUP(L5481/1,Map!E:G,3,FALSE)</f>
        <v>KY-CORPORATE</v>
      </c>
    </row>
    <row r="5482" spans="1:14" hidden="1">
      <c r="A5482" s="39" t="s">
        <v>95</v>
      </c>
      <c r="B5482" s="39" t="s">
        <v>96</v>
      </c>
      <c r="C5482" s="39" t="s">
        <v>80</v>
      </c>
      <c r="D5482" s="43">
        <v>42991</v>
      </c>
      <c r="E5482" s="39" t="s">
        <v>34</v>
      </c>
      <c r="F5482" s="39" t="s">
        <v>51</v>
      </c>
      <c r="G5482" s="39" t="s">
        <v>275</v>
      </c>
      <c r="H5482" s="39" t="s">
        <v>3147</v>
      </c>
      <c r="I5482" s="39" t="s">
        <v>99</v>
      </c>
      <c r="J5482" s="44">
        <v>-112</v>
      </c>
      <c r="K5482" s="39" t="s">
        <v>100</v>
      </c>
      <c r="L5482" s="39" t="s">
        <v>64</v>
      </c>
      <c r="M5482" s="39" t="str">
        <f>+VLOOKUP(C5482/1,Map!A:B,2,FALSE)</f>
        <v>Other Revenue - Reconnection Fee</v>
      </c>
      <c r="N5482" s="39" t="str">
        <f>+VLOOKUP(L5482/1,Map!E:G,3,FALSE)</f>
        <v>KY-NORTH</v>
      </c>
    </row>
    <row r="5483" spans="1:14" hidden="1">
      <c r="A5483" s="39" t="s">
        <v>95</v>
      </c>
      <c r="B5483" s="39" t="s">
        <v>96</v>
      </c>
      <c r="C5483" s="39" t="s">
        <v>80</v>
      </c>
      <c r="D5483" s="43">
        <v>42991</v>
      </c>
      <c r="E5483" s="39" t="s">
        <v>34</v>
      </c>
      <c r="F5483" s="39" t="s">
        <v>51</v>
      </c>
      <c r="G5483" s="39" t="s">
        <v>275</v>
      </c>
      <c r="H5483" s="39" t="s">
        <v>3147</v>
      </c>
      <c r="I5483" s="39" t="s">
        <v>99</v>
      </c>
      <c r="J5483" s="44">
        <v>-1196.1400000000001</v>
      </c>
      <c r="K5483" s="39" t="s">
        <v>100</v>
      </c>
      <c r="L5483" s="39" t="s">
        <v>60</v>
      </c>
      <c r="M5483" s="39" t="str">
        <f>+VLOOKUP(C5483/1,Map!A:B,2,FALSE)</f>
        <v>Other Revenue - Reconnection Fee</v>
      </c>
      <c r="N5483" s="39" t="str">
        <f>+VLOOKUP(L5483/1,Map!E:G,3,FALSE)</f>
        <v>KY-CENTRAL</v>
      </c>
    </row>
    <row r="5484" spans="1:14" hidden="1">
      <c r="A5484" s="39" t="s">
        <v>95</v>
      </c>
      <c r="B5484" s="39" t="s">
        <v>96</v>
      </c>
      <c r="C5484" s="39" t="s">
        <v>80</v>
      </c>
      <c r="D5484" s="43">
        <v>42992</v>
      </c>
      <c r="E5484" s="39" t="s">
        <v>34</v>
      </c>
      <c r="F5484" s="39" t="s">
        <v>51</v>
      </c>
      <c r="G5484" s="39" t="s">
        <v>275</v>
      </c>
      <c r="H5484" s="39" t="s">
        <v>3148</v>
      </c>
      <c r="I5484" s="39" t="s">
        <v>99</v>
      </c>
      <c r="J5484" s="44">
        <v>-56</v>
      </c>
      <c r="K5484" s="39" t="s">
        <v>100</v>
      </c>
      <c r="L5484" s="39" t="s">
        <v>58</v>
      </c>
      <c r="M5484" s="39" t="str">
        <f>+VLOOKUP(C5484/1,Map!A:B,2,FALSE)</f>
        <v>Other Revenue - Reconnection Fee</v>
      </c>
      <c r="N5484" s="39" t="str">
        <f>+VLOOKUP(L5484/1,Map!E:G,3,FALSE)</f>
        <v>KY-CORPORATE</v>
      </c>
    </row>
    <row r="5485" spans="1:14" hidden="1">
      <c r="A5485" s="39" t="s">
        <v>95</v>
      </c>
      <c r="B5485" s="39" t="s">
        <v>96</v>
      </c>
      <c r="C5485" s="39" t="s">
        <v>80</v>
      </c>
      <c r="D5485" s="43">
        <v>42992</v>
      </c>
      <c r="E5485" s="39" t="s">
        <v>34</v>
      </c>
      <c r="F5485" s="39" t="s">
        <v>51</v>
      </c>
      <c r="G5485" s="39" t="s">
        <v>275</v>
      </c>
      <c r="H5485" s="39" t="s">
        <v>3148</v>
      </c>
      <c r="I5485" s="39" t="s">
        <v>99</v>
      </c>
      <c r="J5485" s="44">
        <v>-56</v>
      </c>
      <c r="K5485" s="39" t="s">
        <v>100</v>
      </c>
      <c r="L5485" s="39" t="s">
        <v>64</v>
      </c>
      <c r="M5485" s="39" t="str">
        <f>+VLOOKUP(C5485/1,Map!A:B,2,FALSE)</f>
        <v>Other Revenue - Reconnection Fee</v>
      </c>
      <c r="N5485" s="39" t="str">
        <f>+VLOOKUP(L5485/1,Map!E:G,3,FALSE)</f>
        <v>KY-NORTH</v>
      </c>
    </row>
    <row r="5486" spans="1:14" hidden="1">
      <c r="A5486" s="39" t="s">
        <v>95</v>
      </c>
      <c r="B5486" s="39" t="s">
        <v>96</v>
      </c>
      <c r="C5486" s="39" t="s">
        <v>80</v>
      </c>
      <c r="D5486" s="43">
        <v>42992</v>
      </c>
      <c r="E5486" s="39" t="s">
        <v>34</v>
      </c>
      <c r="F5486" s="39" t="s">
        <v>51</v>
      </c>
      <c r="G5486" s="39" t="s">
        <v>275</v>
      </c>
      <c r="H5486" s="39" t="s">
        <v>3148</v>
      </c>
      <c r="I5486" s="39" t="s">
        <v>99</v>
      </c>
      <c r="J5486" s="44">
        <v>-2120.4299999999998</v>
      </c>
      <c r="K5486" s="39" t="s">
        <v>100</v>
      </c>
      <c r="L5486" s="39" t="s">
        <v>60</v>
      </c>
      <c r="M5486" s="39" t="str">
        <f>+VLOOKUP(C5486/1,Map!A:B,2,FALSE)</f>
        <v>Other Revenue - Reconnection Fee</v>
      </c>
      <c r="N5486" s="39" t="str">
        <f>+VLOOKUP(L5486/1,Map!E:G,3,FALSE)</f>
        <v>KY-CENTRAL</v>
      </c>
    </row>
    <row r="5487" spans="1:14" hidden="1">
      <c r="A5487" s="39" t="s">
        <v>95</v>
      </c>
      <c r="B5487" s="39" t="s">
        <v>96</v>
      </c>
      <c r="C5487" s="39" t="s">
        <v>80</v>
      </c>
      <c r="D5487" s="43">
        <v>42993</v>
      </c>
      <c r="E5487" s="39" t="s">
        <v>34</v>
      </c>
      <c r="F5487" s="39" t="s">
        <v>51</v>
      </c>
      <c r="G5487" s="39" t="s">
        <v>275</v>
      </c>
      <c r="H5487" s="39" t="s">
        <v>3149</v>
      </c>
      <c r="I5487" s="39" t="s">
        <v>99</v>
      </c>
      <c r="J5487" s="44">
        <v>-112</v>
      </c>
      <c r="K5487" s="39" t="s">
        <v>100</v>
      </c>
      <c r="L5487" s="39" t="s">
        <v>64</v>
      </c>
      <c r="M5487" s="39" t="str">
        <f>+VLOOKUP(C5487/1,Map!A:B,2,FALSE)</f>
        <v>Other Revenue - Reconnection Fee</v>
      </c>
      <c r="N5487" s="39" t="str">
        <f>+VLOOKUP(L5487/1,Map!E:G,3,FALSE)</f>
        <v>KY-NORTH</v>
      </c>
    </row>
    <row r="5488" spans="1:14" hidden="1">
      <c r="A5488" s="39" t="s">
        <v>95</v>
      </c>
      <c r="B5488" s="39" t="s">
        <v>96</v>
      </c>
      <c r="C5488" s="39" t="s">
        <v>80</v>
      </c>
      <c r="D5488" s="43">
        <v>42993</v>
      </c>
      <c r="E5488" s="39" t="s">
        <v>34</v>
      </c>
      <c r="F5488" s="39" t="s">
        <v>51</v>
      </c>
      <c r="G5488" s="39" t="s">
        <v>275</v>
      </c>
      <c r="H5488" s="39" t="s">
        <v>3149</v>
      </c>
      <c r="I5488" s="39" t="s">
        <v>99</v>
      </c>
      <c r="J5488" s="44">
        <v>-56</v>
      </c>
      <c r="K5488" s="39" t="s">
        <v>100</v>
      </c>
      <c r="L5488" s="39" t="s">
        <v>58</v>
      </c>
      <c r="M5488" s="39" t="str">
        <f>+VLOOKUP(C5488/1,Map!A:B,2,FALSE)</f>
        <v>Other Revenue - Reconnection Fee</v>
      </c>
      <c r="N5488" s="39" t="str">
        <f>+VLOOKUP(L5488/1,Map!E:G,3,FALSE)</f>
        <v>KY-CORPORATE</v>
      </c>
    </row>
    <row r="5489" spans="1:14" hidden="1">
      <c r="A5489" s="39" t="s">
        <v>95</v>
      </c>
      <c r="B5489" s="39" t="s">
        <v>96</v>
      </c>
      <c r="C5489" s="39" t="s">
        <v>80</v>
      </c>
      <c r="D5489" s="43">
        <v>42993</v>
      </c>
      <c r="E5489" s="39" t="s">
        <v>34</v>
      </c>
      <c r="F5489" s="39" t="s">
        <v>51</v>
      </c>
      <c r="G5489" s="39" t="s">
        <v>275</v>
      </c>
      <c r="H5489" s="39" t="s">
        <v>3149</v>
      </c>
      <c r="I5489" s="39" t="s">
        <v>99</v>
      </c>
      <c r="J5489" s="44">
        <v>-2664.13</v>
      </c>
      <c r="K5489" s="39" t="s">
        <v>100</v>
      </c>
      <c r="L5489" s="39" t="s">
        <v>60</v>
      </c>
      <c r="M5489" s="39" t="str">
        <f>+VLOOKUP(C5489/1,Map!A:B,2,FALSE)</f>
        <v>Other Revenue - Reconnection Fee</v>
      </c>
      <c r="N5489" s="39" t="str">
        <f>+VLOOKUP(L5489/1,Map!E:G,3,FALSE)</f>
        <v>KY-CENTRAL</v>
      </c>
    </row>
    <row r="5490" spans="1:14" hidden="1">
      <c r="A5490" s="39" t="s">
        <v>95</v>
      </c>
      <c r="B5490" s="39" t="s">
        <v>96</v>
      </c>
      <c r="C5490" s="39" t="s">
        <v>80</v>
      </c>
      <c r="D5490" s="43">
        <v>42996</v>
      </c>
      <c r="E5490" s="39" t="s">
        <v>34</v>
      </c>
      <c r="F5490" s="39" t="s">
        <v>51</v>
      </c>
      <c r="G5490" s="39" t="s">
        <v>275</v>
      </c>
      <c r="H5490" s="39" t="s">
        <v>3151</v>
      </c>
      <c r="I5490" s="39" t="s">
        <v>99</v>
      </c>
      <c r="J5490" s="44">
        <v>-434.96</v>
      </c>
      <c r="K5490" s="39" t="s">
        <v>100</v>
      </c>
      <c r="L5490" s="39" t="s">
        <v>60</v>
      </c>
      <c r="M5490" s="39" t="str">
        <f>+VLOOKUP(C5490/1,Map!A:B,2,FALSE)</f>
        <v>Other Revenue - Reconnection Fee</v>
      </c>
      <c r="N5490" s="39" t="str">
        <f>+VLOOKUP(L5490/1,Map!E:G,3,FALSE)</f>
        <v>KY-CENTRAL</v>
      </c>
    </row>
    <row r="5491" spans="1:14" hidden="1">
      <c r="A5491" s="39" t="s">
        <v>95</v>
      </c>
      <c r="B5491" s="39" t="s">
        <v>96</v>
      </c>
      <c r="C5491" s="39" t="s">
        <v>80</v>
      </c>
      <c r="D5491" s="43">
        <v>42996</v>
      </c>
      <c r="E5491" s="39" t="s">
        <v>34</v>
      </c>
      <c r="F5491" s="39" t="s">
        <v>51</v>
      </c>
      <c r="G5491" s="39" t="s">
        <v>275</v>
      </c>
      <c r="H5491" s="39" t="s">
        <v>3151</v>
      </c>
      <c r="I5491" s="39" t="s">
        <v>99</v>
      </c>
      <c r="J5491" s="44">
        <v>-56</v>
      </c>
      <c r="K5491" s="39" t="s">
        <v>100</v>
      </c>
      <c r="L5491" s="39" t="s">
        <v>58</v>
      </c>
      <c r="M5491" s="39" t="str">
        <f>+VLOOKUP(C5491/1,Map!A:B,2,FALSE)</f>
        <v>Other Revenue - Reconnection Fee</v>
      </c>
      <c r="N5491" s="39" t="str">
        <f>+VLOOKUP(L5491/1,Map!E:G,3,FALSE)</f>
        <v>KY-CORPORATE</v>
      </c>
    </row>
    <row r="5492" spans="1:14" hidden="1">
      <c r="A5492" s="39" t="s">
        <v>95</v>
      </c>
      <c r="B5492" s="39" t="s">
        <v>96</v>
      </c>
      <c r="C5492" s="39" t="s">
        <v>80</v>
      </c>
      <c r="D5492" s="43">
        <v>42997</v>
      </c>
      <c r="E5492" s="39" t="s">
        <v>34</v>
      </c>
      <c r="F5492" s="39" t="s">
        <v>51</v>
      </c>
      <c r="G5492" s="39" t="s">
        <v>275</v>
      </c>
      <c r="H5492" s="39" t="s">
        <v>351</v>
      </c>
      <c r="I5492" s="39" t="s">
        <v>244</v>
      </c>
      <c r="J5492" s="44">
        <v>54.37</v>
      </c>
      <c r="K5492" s="39" t="s">
        <v>100</v>
      </c>
      <c r="L5492" s="39" t="s">
        <v>60</v>
      </c>
      <c r="M5492" s="39" t="str">
        <f>+VLOOKUP(C5492/1,Map!A:B,2,FALSE)</f>
        <v>Other Revenue - Reconnection Fee</v>
      </c>
      <c r="N5492" s="39" t="str">
        <f>+VLOOKUP(L5492/1,Map!E:G,3,FALSE)</f>
        <v>KY-CENTRAL</v>
      </c>
    </row>
    <row r="5493" spans="1:14" hidden="1">
      <c r="A5493" s="39" t="s">
        <v>95</v>
      </c>
      <c r="B5493" s="39" t="s">
        <v>96</v>
      </c>
      <c r="C5493" s="39" t="s">
        <v>80</v>
      </c>
      <c r="D5493" s="43">
        <v>42997</v>
      </c>
      <c r="E5493" s="39" t="s">
        <v>34</v>
      </c>
      <c r="F5493" s="39" t="s">
        <v>51</v>
      </c>
      <c r="G5493" s="39" t="s">
        <v>275</v>
      </c>
      <c r="H5493" s="39" t="s">
        <v>3154</v>
      </c>
      <c r="I5493" s="39" t="s">
        <v>99</v>
      </c>
      <c r="J5493" s="44">
        <v>-56</v>
      </c>
      <c r="K5493" s="39" t="s">
        <v>100</v>
      </c>
      <c r="L5493" s="39" t="s">
        <v>58</v>
      </c>
      <c r="M5493" s="39" t="str">
        <f>+VLOOKUP(C5493/1,Map!A:B,2,FALSE)</f>
        <v>Other Revenue - Reconnection Fee</v>
      </c>
      <c r="N5493" s="39" t="str">
        <f>+VLOOKUP(L5493/1,Map!E:G,3,FALSE)</f>
        <v>KY-CORPORATE</v>
      </c>
    </row>
    <row r="5494" spans="1:14" hidden="1">
      <c r="A5494" s="39" t="s">
        <v>95</v>
      </c>
      <c r="B5494" s="39" t="s">
        <v>96</v>
      </c>
      <c r="C5494" s="39" t="s">
        <v>80</v>
      </c>
      <c r="D5494" s="43">
        <v>42997</v>
      </c>
      <c r="E5494" s="39" t="s">
        <v>34</v>
      </c>
      <c r="F5494" s="39" t="s">
        <v>51</v>
      </c>
      <c r="G5494" s="39" t="s">
        <v>275</v>
      </c>
      <c r="H5494" s="39" t="s">
        <v>3154</v>
      </c>
      <c r="I5494" s="39" t="s">
        <v>99</v>
      </c>
      <c r="J5494" s="44">
        <v>-56</v>
      </c>
      <c r="K5494" s="39" t="s">
        <v>100</v>
      </c>
      <c r="L5494" s="39" t="s">
        <v>64</v>
      </c>
      <c r="M5494" s="39" t="str">
        <f>+VLOOKUP(C5494/1,Map!A:B,2,FALSE)</f>
        <v>Other Revenue - Reconnection Fee</v>
      </c>
      <c r="N5494" s="39" t="str">
        <f>+VLOOKUP(L5494/1,Map!E:G,3,FALSE)</f>
        <v>KY-NORTH</v>
      </c>
    </row>
    <row r="5495" spans="1:14" hidden="1">
      <c r="A5495" s="39" t="s">
        <v>95</v>
      </c>
      <c r="B5495" s="39" t="s">
        <v>96</v>
      </c>
      <c r="C5495" s="39" t="s">
        <v>80</v>
      </c>
      <c r="D5495" s="43">
        <v>42997</v>
      </c>
      <c r="E5495" s="39" t="s">
        <v>34</v>
      </c>
      <c r="F5495" s="39" t="s">
        <v>51</v>
      </c>
      <c r="G5495" s="39" t="s">
        <v>275</v>
      </c>
      <c r="H5495" s="39" t="s">
        <v>3154</v>
      </c>
      <c r="I5495" s="39" t="s">
        <v>99</v>
      </c>
      <c r="J5495" s="44">
        <v>-815.55</v>
      </c>
      <c r="K5495" s="39" t="s">
        <v>100</v>
      </c>
      <c r="L5495" s="39" t="s">
        <v>60</v>
      </c>
      <c r="M5495" s="39" t="str">
        <f>+VLOOKUP(C5495/1,Map!A:B,2,FALSE)</f>
        <v>Other Revenue - Reconnection Fee</v>
      </c>
      <c r="N5495" s="39" t="str">
        <f>+VLOOKUP(L5495/1,Map!E:G,3,FALSE)</f>
        <v>KY-CENTRAL</v>
      </c>
    </row>
    <row r="5496" spans="1:14" hidden="1">
      <c r="A5496" s="39" t="s">
        <v>95</v>
      </c>
      <c r="B5496" s="39" t="s">
        <v>96</v>
      </c>
      <c r="C5496" s="39" t="s">
        <v>80</v>
      </c>
      <c r="D5496" s="43">
        <v>42998</v>
      </c>
      <c r="E5496" s="39" t="s">
        <v>34</v>
      </c>
      <c r="F5496" s="39" t="s">
        <v>51</v>
      </c>
      <c r="G5496" s="39" t="s">
        <v>275</v>
      </c>
      <c r="H5496" s="39" t="s">
        <v>358</v>
      </c>
      <c r="I5496" s="39" t="s">
        <v>244</v>
      </c>
      <c r="J5496" s="44">
        <v>54.37</v>
      </c>
      <c r="K5496" s="39" t="s">
        <v>100</v>
      </c>
      <c r="L5496" s="39" t="s">
        <v>60</v>
      </c>
      <c r="M5496" s="39" t="str">
        <f>+VLOOKUP(C5496/1,Map!A:B,2,FALSE)</f>
        <v>Other Revenue - Reconnection Fee</v>
      </c>
      <c r="N5496" s="39" t="str">
        <f>+VLOOKUP(L5496/1,Map!E:G,3,FALSE)</f>
        <v>KY-CENTRAL</v>
      </c>
    </row>
    <row r="5497" spans="1:14" hidden="1">
      <c r="A5497" s="39" t="s">
        <v>95</v>
      </c>
      <c r="B5497" s="39" t="s">
        <v>96</v>
      </c>
      <c r="C5497" s="39" t="s">
        <v>80</v>
      </c>
      <c r="D5497" s="43">
        <v>42998</v>
      </c>
      <c r="E5497" s="39" t="s">
        <v>34</v>
      </c>
      <c r="F5497" s="39" t="s">
        <v>51</v>
      </c>
      <c r="G5497" s="39" t="s">
        <v>275</v>
      </c>
      <c r="H5497" s="39" t="s">
        <v>3157</v>
      </c>
      <c r="I5497" s="39" t="s">
        <v>99</v>
      </c>
      <c r="J5497" s="44">
        <v>-434.96</v>
      </c>
      <c r="K5497" s="39" t="s">
        <v>100</v>
      </c>
      <c r="L5497" s="39" t="s">
        <v>60</v>
      </c>
      <c r="M5497" s="39" t="str">
        <f>+VLOOKUP(C5497/1,Map!A:B,2,FALSE)</f>
        <v>Other Revenue - Reconnection Fee</v>
      </c>
      <c r="N5497" s="39" t="str">
        <f>+VLOOKUP(L5497/1,Map!E:G,3,FALSE)</f>
        <v>KY-CENTRAL</v>
      </c>
    </row>
    <row r="5498" spans="1:14" hidden="1">
      <c r="A5498" s="39" t="s">
        <v>95</v>
      </c>
      <c r="B5498" s="39" t="s">
        <v>96</v>
      </c>
      <c r="C5498" s="39" t="s">
        <v>80</v>
      </c>
      <c r="D5498" s="43">
        <v>42999</v>
      </c>
      <c r="E5498" s="39" t="s">
        <v>34</v>
      </c>
      <c r="F5498" s="39" t="s">
        <v>51</v>
      </c>
      <c r="G5498" s="39" t="s">
        <v>275</v>
      </c>
      <c r="H5498" s="39" t="s">
        <v>3158</v>
      </c>
      <c r="I5498" s="39" t="s">
        <v>99</v>
      </c>
      <c r="J5498" s="44">
        <v>-1467.99</v>
      </c>
      <c r="K5498" s="39" t="s">
        <v>100</v>
      </c>
      <c r="L5498" s="39" t="s">
        <v>60</v>
      </c>
      <c r="M5498" s="39" t="str">
        <f>+VLOOKUP(C5498/1,Map!A:B,2,FALSE)</f>
        <v>Other Revenue - Reconnection Fee</v>
      </c>
      <c r="N5498" s="39" t="str">
        <f>+VLOOKUP(L5498/1,Map!E:G,3,FALSE)</f>
        <v>KY-CENTRAL</v>
      </c>
    </row>
    <row r="5499" spans="1:14" hidden="1">
      <c r="A5499" s="39" t="s">
        <v>95</v>
      </c>
      <c r="B5499" s="39" t="s">
        <v>96</v>
      </c>
      <c r="C5499" s="39" t="s">
        <v>80</v>
      </c>
      <c r="D5499" s="43">
        <v>42999</v>
      </c>
      <c r="E5499" s="39" t="s">
        <v>34</v>
      </c>
      <c r="F5499" s="39" t="s">
        <v>51</v>
      </c>
      <c r="G5499" s="39" t="s">
        <v>275</v>
      </c>
      <c r="H5499" s="39" t="s">
        <v>3158</v>
      </c>
      <c r="I5499" s="39" t="s">
        <v>99</v>
      </c>
      <c r="J5499" s="44">
        <v>-56</v>
      </c>
      <c r="K5499" s="39" t="s">
        <v>100</v>
      </c>
      <c r="L5499" s="39" t="s">
        <v>58</v>
      </c>
      <c r="M5499" s="39" t="str">
        <f>+VLOOKUP(C5499/1,Map!A:B,2,FALSE)</f>
        <v>Other Revenue - Reconnection Fee</v>
      </c>
      <c r="N5499" s="39" t="str">
        <f>+VLOOKUP(L5499/1,Map!E:G,3,FALSE)</f>
        <v>KY-CORPORATE</v>
      </c>
    </row>
    <row r="5500" spans="1:14" hidden="1">
      <c r="A5500" s="39" t="s">
        <v>95</v>
      </c>
      <c r="B5500" s="39" t="s">
        <v>96</v>
      </c>
      <c r="C5500" s="39" t="s">
        <v>80</v>
      </c>
      <c r="D5500" s="43">
        <v>42999</v>
      </c>
      <c r="E5500" s="39" t="s">
        <v>34</v>
      </c>
      <c r="F5500" s="39" t="s">
        <v>51</v>
      </c>
      <c r="G5500" s="39" t="s">
        <v>275</v>
      </c>
      <c r="H5500" s="39" t="s">
        <v>3158</v>
      </c>
      <c r="I5500" s="39" t="s">
        <v>99</v>
      </c>
      <c r="J5500" s="44">
        <v>-56</v>
      </c>
      <c r="K5500" s="39" t="s">
        <v>100</v>
      </c>
      <c r="L5500" s="39" t="s">
        <v>64</v>
      </c>
      <c r="M5500" s="39" t="str">
        <f>+VLOOKUP(C5500/1,Map!A:B,2,FALSE)</f>
        <v>Other Revenue - Reconnection Fee</v>
      </c>
      <c r="N5500" s="39" t="str">
        <f>+VLOOKUP(L5500/1,Map!E:G,3,FALSE)</f>
        <v>KY-NORTH</v>
      </c>
    </row>
    <row r="5501" spans="1:14" hidden="1">
      <c r="A5501" s="39" t="s">
        <v>95</v>
      </c>
      <c r="B5501" s="39" t="s">
        <v>96</v>
      </c>
      <c r="C5501" s="39" t="s">
        <v>80</v>
      </c>
      <c r="D5501" s="43">
        <v>43000</v>
      </c>
      <c r="E5501" s="39" t="s">
        <v>34</v>
      </c>
      <c r="F5501" s="39" t="s">
        <v>51</v>
      </c>
      <c r="G5501" s="39" t="s">
        <v>275</v>
      </c>
      <c r="H5501" s="39" t="s">
        <v>3159</v>
      </c>
      <c r="I5501" s="39" t="s">
        <v>99</v>
      </c>
      <c r="J5501" s="44">
        <v>-815.55</v>
      </c>
      <c r="K5501" s="39" t="s">
        <v>100</v>
      </c>
      <c r="L5501" s="39" t="s">
        <v>60</v>
      </c>
      <c r="M5501" s="39" t="str">
        <f>+VLOOKUP(C5501/1,Map!A:B,2,FALSE)</f>
        <v>Other Revenue - Reconnection Fee</v>
      </c>
      <c r="N5501" s="39" t="str">
        <f>+VLOOKUP(L5501/1,Map!E:G,3,FALSE)</f>
        <v>KY-CENTRAL</v>
      </c>
    </row>
    <row r="5502" spans="1:14" hidden="1">
      <c r="A5502" s="39" t="s">
        <v>95</v>
      </c>
      <c r="B5502" s="39" t="s">
        <v>96</v>
      </c>
      <c r="C5502" s="39" t="s">
        <v>80</v>
      </c>
      <c r="D5502" s="43">
        <v>42994</v>
      </c>
      <c r="E5502" s="39" t="s">
        <v>34</v>
      </c>
      <c r="F5502" s="39" t="s">
        <v>51</v>
      </c>
      <c r="G5502" s="39" t="s">
        <v>275</v>
      </c>
      <c r="H5502" s="39" t="s">
        <v>3160</v>
      </c>
      <c r="I5502" s="39" t="s">
        <v>99</v>
      </c>
      <c r="J5502" s="44">
        <v>-108.74</v>
      </c>
      <c r="K5502" s="39" t="s">
        <v>100</v>
      </c>
      <c r="L5502" s="39" t="s">
        <v>60</v>
      </c>
      <c r="M5502" s="39" t="str">
        <f>+VLOOKUP(C5502/1,Map!A:B,2,FALSE)</f>
        <v>Other Revenue - Reconnection Fee</v>
      </c>
      <c r="N5502" s="39" t="str">
        <f>+VLOOKUP(L5502/1,Map!E:G,3,FALSE)</f>
        <v>KY-CENTRAL</v>
      </c>
    </row>
    <row r="5503" spans="1:14" hidden="1">
      <c r="A5503" s="39" t="s">
        <v>95</v>
      </c>
      <c r="B5503" s="39" t="s">
        <v>96</v>
      </c>
      <c r="C5503" s="39" t="s">
        <v>80</v>
      </c>
      <c r="D5503" s="43">
        <v>43004</v>
      </c>
      <c r="E5503" s="39" t="s">
        <v>34</v>
      </c>
      <c r="F5503" s="39" t="s">
        <v>51</v>
      </c>
      <c r="G5503" s="39" t="s">
        <v>275</v>
      </c>
      <c r="H5503" s="39" t="s">
        <v>3165</v>
      </c>
      <c r="I5503" s="39" t="s">
        <v>99</v>
      </c>
      <c r="J5503" s="44">
        <v>-56</v>
      </c>
      <c r="K5503" s="39" t="s">
        <v>100</v>
      </c>
      <c r="L5503" s="39" t="s">
        <v>64</v>
      </c>
      <c r="M5503" s="39" t="str">
        <f>+VLOOKUP(C5503/1,Map!A:B,2,FALSE)</f>
        <v>Other Revenue - Reconnection Fee</v>
      </c>
      <c r="N5503" s="39" t="str">
        <f>+VLOOKUP(L5503/1,Map!E:G,3,FALSE)</f>
        <v>KY-NORTH</v>
      </c>
    </row>
    <row r="5504" spans="1:14" hidden="1">
      <c r="A5504" s="39" t="s">
        <v>95</v>
      </c>
      <c r="B5504" s="39" t="s">
        <v>96</v>
      </c>
      <c r="C5504" s="39" t="s">
        <v>80</v>
      </c>
      <c r="D5504" s="43">
        <v>43004</v>
      </c>
      <c r="E5504" s="39" t="s">
        <v>34</v>
      </c>
      <c r="F5504" s="39" t="s">
        <v>51</v>
      </c>
      <c r="G5504" s="39" t="s">
        <v>275</v>
      </c>
      <c r="H5504" s="39" t="s">
        <v>3165</v>
      </c>
      <c r="I5504" s="39" t="s">
        <v>99</v>
      </c>
      <c r="J5504" s="44">
        <v>-1037.92</v>
      </c>
      <c r="K5504" s="39" t="s">
        <v>100</v>
      </c>
      <c r="L5504" s="39" t="s">
        <v>60</v>
      </c>
      <c r="M5504" s="39" t="str">
        <f>+VLOOKUP(C5504/1,Map!A:B,2,FALSE)</f>
        <v>Other Revenue - Reconnection Fee</v>
      </c>
      <c r="N5504" s="39" t="str">
        <f>+VLOOKUP(L5504/1,Map!E:G,3,FALSE)</f>
        <v>KY-CENTRAL</v>
      </c>
    </row>
    <row r="5505" spans="1:14" hidden="1">
      <c r="A5505" s="39" t="s">
        <v>95</v>
      </c>
      <c r="B5505" s="39" t="s">
        <v>96</v>
      </c>
      <c r="C5505" s="39" t="s">
        <v>80</v>
      </c>
      <c r="D5505" s="43">
        <v>43004</v>
      </c>
      <c r="E5505" s="39" t="s">
        <v>34</v>
      </c>
      <c r="F5505" s="39" t="s">
        <v>51</v>
      </c>
      <c r="G5505" s="39" t="s">
        <v>275</v>
      </c>
      <c r="H5505" s="39" t="s">
        <v>391</v>
      </c>
      <c r="I5505" s="39" t="s">
        <v>244</v>
      </c>
      <c r="J5505" s="44">
        <v>54.37</v>
      </c>
      <c r="K5505" s="39" t="s">
        <v>100</v>
      </c>
      <c r="L5505" s="39" t="s">
        <v>60</v>
      </c>
      <c r="M5505" s="39" t="str">
        <f>+VLOOKUP(C5505/1,Map!A:B,2,FALSE)</f>
        <v>Other Revenue - Reconnection Fee</v>
      </c>
      <c r="N5505" s="39" t="str">
        <f>+VLOOKUP(L5505/1,Map!E:G,3,FALSE)</f>
        <v>KY-CENTRAL</v>
      </c>
    </row>
    <row r="5506" spans="1:14" hidden="1">
      <c r="A5506" s="39" t="s">
        <v>95</v>
      </c>
      <c r="B5506" s="39" t="s">
        <v>96</v>
      </c>
      <c r="C5506" s="39" t="s">
        <v>80</v>
      </c>
      <c r="D5506" s="43">
        <v>43003</v>
      </c>
      <c r="E5506" s="39" t="s">
        <v>34</v>
      </c>
      <c r="F5506" s="39" t="s">
        <v>51</v>
      </c>
      <c r="G5506" s="39" t="s">
        <v>275</v>
      </c>
      <c r="H5506" s="39" t="s">
        <v>3166</v>
      </c>
      <c r="I5506" s="39" t="s">
        <v>99</v>
      </c>
      <c r="J5506" s="44">
        <v>-598.07000000000005</v>
      </c>
      <c r="K5506" s="39" t="s">
        <v>100</v>
      </c>
      <c r="L5506" s="39" t="s">
        <v>60</v>
      </c>
      <c r="M5506" s="39" t="str">
        <f>+VLOOKUP(C5506/1,Map!A:B,2,FALSE)</f>
        <v>Other Revenue - Reconnection Fee</v>
      </c>
      <c r="N5506" s="39" t="str">
        <f>+VLOOKUP(L5506/1,Map!E:G,3,FALSE)</f>
        <v>KY-CENTRAL</v>
      </c>
    </row>
    <row r="5507" spans="1:14" hidden="1">
      <c r="A5507" s="39" t="s">
        <v>95</v>
      </c>
      <c r="B5507" s="39" t="s">
        <v>96</v>
      </c>
      <c r="C5507" s="39" t="s">
        <v>80</v>
      </c>
      <c r="D5507" s="43">
        <v>43003</v>
      </c>
      <c r="E5507" s="39" t="s">
        <v>34</v>
      </c>
      <c r="F5507" s="39" t="s">
        <v>51</v>
      </c>
      <c r="G5507" s="39" t="s">
        <v>275</v>
      </c>
      <c r="H5507" s="39" t="s">
        <v>3166</v>
      </c>
      <c r="I5507" s="39" t="s">
        <v>99</v>
      </c>
      <c r="J5507" s="44">
        <v>-112</v>
      </c>
      <c r="K5507" s="39" t="s">
        <v>100</v>
      </c>
      <c r="L5507" s="39" t="s">
        <v>58</v>
      </c>
      <c r="M5507" s="39" t="str">
        <f>+VLOOKUP(C5507/1,Map!A:B,2,FALSE)</f>
        <v>Other Revenue - Reconnection Fee</v>
      </c>
      <c r="N5507" s="39" t="str">
        <f>+VLOOKUP(L5507/1,Map!E:G,3,FALSE)</f>
        <v>KY-CORPORATE</v>
      </c>
    </row>
    <row r="5508" spans="1:14" hidden="1">
      <c r="A5508" s="39" t="s">
        <v>95</v>
      </c>
      <c r="B5508" s="39" t="s">
        <v>96</v>
      </c>
      <c r="C5508" s="39" t="s">
        <v>80</v>
      </c>
      <c r="D5508" s="43">
        <v>43003</v>
      </c>
      <c r="E5508" s="39" t="s">
        <v>34</v>
      </c>
      <c r="F5508" s="39" t="s">
        <v>51</v>
      </c>
      <c r="G5508" s="39" t="s">
        <v>275</v>
      </c>
      <c r="H5508" s="39" t="s">
        <v>3166</v>
      </c>
      <c r="I5508" s="39" t="s">
        <v>99</v>
      </c>
      <c r="J5508" s="44">
        <v>-224</v>
      </c>
      <c r="K5508" s="39" t="s">
        <v>100</v>
      </c>
      <c r="L5508" s="39" t="s">
        <v>64</v>
      </c>
      <c r="M5508" s="39" t="str">
        <f>+VLOOKUP(C5508/1,Map!A:B,2,FALSE)</f>
        <v>Other Revenue - Reconnection Fee</v>
      </c>
      <c r="N5508" s="39" t="str">
        <f>+VLOOKUP(L5508/1,Map!E:G,3,FALSE)</f>
        <v>KY-NORTH</v>
      </c>
    </row>
    <row r="5509" spans="1:14" hidden="1">
      <c r="A5509" s="39" t="s">
        <v>95</v>
      </c>
      <c r="B5509" s="39" t="s">
        <v>96</v>
      </c>
      <c r="C5509" s="39" t="s">
        <v>80</v>
      </c>
      <c r="D5509" s="43">
        <v>43005</v>
      </c>
      <c r="E5509" s="39" t="s">
        <v>34</v>
      </c>
      <c r="F5509" s="39" t="s">
        <v>51</v>
      </c>
      <c r="G5509" s="39" t="s">
        <v>275</v>
      </c>
      <c r="H5509" s="39" t="s">
        <v>3168</v>
      </c>
      <c r="I5509" s="39" t="s">
        <v>99</v>
      </c>
      <c r="J5509" s="44">
        <v>-874.81</v>
      </c>
      <c r="K5509" s="39" t="s">
        <v>100</v>
      </c>
      <c r="L5509" s="39" t="s">
        <v>60</v>
      </c>
      <c r="M5509" s="39" t="str">
        <f>+VLOOKUP(C5509/1,Map!A:B,2,FALSE)</f>
        <v>Other Revenue - Reconnection Fee</v>
      </c>
      <c r="N5509" s="39" t="str">
        <f>+VLOOKUP(L5509/1,Map!E:G,3,FALSE)</f>
        <v>KY-CENTRAL</v>
      </c>
    </row>
    <row r="5510" spans="1:14" hidden="1">
      <c r="A5510" s="39" t="s">
        <v>95</v>
      </c>
      <c r="B5510" s="39" t="s">
        <v>96</v>
      </c>
      <c r="C5510" s="39" t="s">
        <v>80</v>
      </c>
      <c r="D5510" s="43">
        <v>43006</v>
      </c>
      <c r="E5510" s="39" t="s">
        <v>34</v>
      </c>
      <c r="F5510" s="39" t="s">
        <v>51</v>
      </c>
      <c r="G5510" s="39" t="s">
        <v>275</v>
      </c>
      <c r="H5510" s="39" t="s">
        <v>3170</v>
      </c>
      <c r="I5510" s="39" t="s">
        <v>99</v>
      </c>
      <c r="J5510" s="44">
        <v>-56</v>
      </c>
      <c r="K5510" s="39" t="s">
        <v>100</v>
      </c>
      <c r="L5510" s="39" t="s">
        <v>58</v>
      </c>
      <c r="M5510" s="39" t="str">
        <f>+VLOOKUP(C5510/1,Map!A:B,2,FALSE)</f>
        <v>Other Revenue - Reconnection Fee</v>
      </c>
      <c r="N5510" s="39" t="str">
        <f>+VLOOKUP(L5510/1,Map!E:G,3,FALSE)</f>
        <v>KY-CORPORATE</v>
      </c>
    </row>
    <row r="5511" spans="1:14" hidden="1">
      <c r="A5511" s="39" t="s">
        <v>95</v>
      </c>
      <c r="B5511" s="39" t="s">
        <v>96</v>
      </c>
      <c r="C5511" s="39" t="s">
        <v>80</v>
      </c>
      <c r="D5511" s="43">
        <v>43006</v>
      </c>
      <c r="E5511" s="39" t="s">
        <v>34</v>
      </c>
      <c r="F5511" s="39" t="s">
        <v>51</v>
      </c>
      <c r="G5511" s="39" t="s">
        <v>275</v>
      </c>
      <c r="H5511" s="39" t="s">
        <v>3170</v>
      </c>
      <c r="I5511" s="39" t="s">
        <v>99</v>
      </c>
      <c r="J5511" s="44">
        <v>-2617.91</v>
      </c>
      <c r="K5511" s="39" t="s">
        <v>100</v>
      </c>
      <c r="L5511" s="39" t="s">
        <v>60</v>
      </c>
      <c r="M5511" s="39" t="str">
        <f>+VLOOKUP(C5511/1,Map!A:B,2,FALSE)</f>
        <v>Other Revenue - Reconnection Fee</v>
      </c>
      <c r="N5511" s="39" t="str">
        <f>+VLOOKUP(L5511/1,Map!E:G,3,FALSE)</f>
        <v>KY-CENTRAL</v>
      </c>
    </row>
    <row r="5512" spans="1:14" hidden="1">
      <c r="A5512" s="39" t="s">
        <v>95</v>
      </c>
      <c r="B5512" s="39" t="s">
        <v>96</v>
      </c>
      <c r="C5512" s="39" t="s">
        <v>80</v>
      </c>
      <c r="D5512" s="43">
        <v>43006</v>
      </c>
      <c r="E5512" s="39" t="s">
        <v>34</v>
      </c>
      <c r="F5512" s="39" t="s">
        <v>51</v>
      </c>
      <c r="G5512" s="39" t="s">
        <v>275</v>
      </c>
      <c r="H5512" s="39" t="s">
        <v>3170</v>
      </c>
      <c r="I5512" s="39" t="s">
        <v>99</v>
      </c>
      <c r="J5512" s="44">
        <v>-56</v>
      </c>
      <c r="K5512" s="39" t="s">
        <v>100</v>
      </c>
      <c r="L5512" s="39" t="s">
        <v>64</v>
      </c>
      <c r="M5512" s="39" t="str">
        <f>+VLOOKUP(C5512/1,Map!A:B,2,FALSE)</f>
        <v>Other Revenue - Reconnection Fee</v>
      </c>
      <c r="N5512" s="39" t="str">
        <f>+VLOOKUP(L5512/1,Map!E:G,3,FALSE)</f>
        <v>KY-NORTH</v>
      </c>
    </row>
    <row r="5513" spans="1:14" hidden="1">
      <c r="A5513" s="39" t="s">
        <v>95</v>
      </c>
      <c r="B5513" s="39" t="s">
        <v>96</v>
      </c>
      <c r="C5513" s="39" t="s">
        <v>80</v>
      </c>
      <c r="D5513" s="43">
        <v>43007</v>
      </c>
      <c r="E5513" s="39" t="s">
        <v>34</v>
      </c>
      <c r="F5513" s="39" t="s">
        <v>51</v>
      </c>
      <c r="G5513" s="39" t="s">
        <v>275</v>
      </c>
      <c r="H5513" s="39" t="s">
        <v>3171</v>
      </c>
      <c r="I5513" s="39" t="s">
        <v>99</v>
      </c>
      <c r="J5513" s="44">
        <v>-2337.91</v>
      </c>
      <c r="K5513" s="39" t="s">
        <v>100</v>
      </c>
      <c r="L5513" s="39" t="s">
        <v>60</v>
      </c>
      <c r="M5513" s="39" t="str">
        <f>+VLOOKUP(C5513/1,Map!A:B,2,FALSE)</f>
        <v>Other Revenue - Reconnection Fee</v>
      </c>
      <c r="N5513" s="39" t="str">
        <f>+VLOOKUP(L5513/1,Map!E:G,3,FALSE)</f>
        <v>KY-CENTRAL</v>
      </c>
    </row>
    <row r="5514" spans="1:14" hidden="1">
      <c r="A5514" s="39" t="s">
        <v>95</v>
      </c>
      <c r="B5514" s="39" t="s">
        <v>96</v>
      </c>
      <c r="C5514" s="39" t="s">
        <v>80</v>
      </c>
      <c r="D5514" s="43">
        <v>43007</v>
      </c>
      <c r="E5514" s="39" t="s">
        <v>34</v>
      </c>
      <c r="F5514" s="39" t="s">
        <v>51</v>
      </c>
      <c r="G5514" s="39" t="s">
        <v>275</v>
      </c>
      <c r="H5514" s="39" t="s">
        <v>3171</v>
      </c>
      <c r="I5514" s="39" t="s">
        <v>99</v>
      </c>
      <c r="J5514" s="44">
        <v>-56</v>
      </c>
      <c r="K5514" s="39" t="s">
        <v>100</v>
      </c>
      <c r="L5514" s="39" t="s">
        <v>64</v>
      </c>
      <c r="M5514" s="39" t="str">
        <f>+VLOOKUP(C5514/1,Map!A:B,2,FALSE)</f>
        <v>Other Revenue - Reconnection Fee</v>
      </c>
      <c r="N5514" s="39" t="str">
        <f>+VLOOKUP(L5514/1,Map!E:G,3,FALSE)</f>
        <v>KY-NORTH</v>
      </c>
    </row>
    <row r="5515" spans="1:14" hidden="1">
      <c r="A5515" s="39" t="s">
        <v>95</v>
      </c>
      <c r="B5515" s="39" t="s">
        <v>96</v>
      </c>
      <c r="C5515" s="39" t="s">
        <v>80</v>
      </c>
      <c r="D5515" s="43">
        <v>43008</v>
      </c>
      <c r="E5515" s="39" t="s">
        <v>34</v>
      </c>
      <c r="F5515" s="39" t="s">
        <v>51</v>
      </c>
      <c r="G5515" s="39" t="s">
        <v>275</v>
      </c>
      <c r="H5515" s="39" t="s">
        <v>3173</v>
      </c>
      <c r="I5515" s="39" t="s">
        <v>99</v>
      </c>
      <c r="J5515" s="44">
        <v>-217.48</v>
      </c>
      <c r="K5515" s="39" t="s">
        <v>100</v>
      </c>
      <c r="L5515" s="39" t="s">
        <v>60</v>
      </c>
      <c r="M5515" s="39" t="str">
        <f>+VLOOKUP(C5515/1,Map!A:B,2,FALSE)</f>
        <v>Other Revenue - Reconnection Fee</v>
      </c>
      <c r="N5515" s="39" t="str">
        <f>+VLOOKUP(L5515/1,Map!E:G,3,FALSE)</f>
        <v>KY-CENTRAL</v>
      </c>
    </row>
    <row r="5516" spans="1:14" hidden="1">
      <c r="A5516" s="39" t="s">
        <v>95</v>
      </c>
      <c r="B5516" s="39" t="s">
        <v>96</v>
      </c>
      <c r="C5516" s="39" t="s">
        <v>80</v>
      </c>
      <c r="D5516" s="43">
        <v>43011</v>
      </c>
      <c r="E5516" s="39" t="s">
        <v>34</v>
      </c>
      <c r="F5516" s="39" t="s">
        <v>52</v>
      </c>
      <c r="G5516" s="39" t="s">
        <v>275</v>
      </c>
      <c r="H5516" s="39" t="s">
        <v>3175</v>
      </c>
      <c r="I5516" s="39" t="s">
        <v>99</v>
      </c>
      <c r="J5516" s="44">
        <v>-817.18</v>
      </c>
      <c r="K5516" s="39" t="s">
        <v>100</v>
      </c>
      <c r="L5516" s="39" t="s">
        <v>60</v>
      </c>
      <c r="M5516" s="39" t="str">
        <f>+VLOOKUP(C5516/1,Map!A:B,2,FALSE)</f>
        <v>Other Revenue - Reconnection Fee</v>
      </c>
      <c r="N5516" s="39" t="str">
        <f>+VLOOKUP(L5516/1,Map!E:G,3,FALSE)</f>
        <v>KY-CENTRAL</v>
      </c>
    </row>
    <row r="5517" spans="1:14" hidden="1">
      <c r="A5517" s="39" t="s">
        <v>95</v>
      </c>
      <c r="B5517" s="39" t="s">
        <v>96</v>
      </c>
      <c r="C5517" s="39" t="s">
        <v>80</v>
      </c>
      <c r="D5517" s="43">
        <v>43010</v>
      </c>
      <c r="E5517" s="39" t="s">
        <v>34</v>
      </c>
      <c r="F5517" s="39" t="s">
        <v>52</v>
      </c>
      <c r="G5517" s="39" t="s">
        <v>275</v>
      </c>
      <c r="H5517" s="39" t="s">
        <v>3176</v>
      </c>
      <c r="I5517" s="39" t="s">
        <v>99</v>
      </c>
      <c r="J5517" s="44">
        <v>-764.44</v>
      </c>
      <c r="K5517" s="39" t="s">
        <v>100</v>
      </c>
      <c r="L5517" s="39" t="s">
        <v>60</v>
      </c>
      <c r="M5517" s="39" t="str">
        <f>+VLOOKUP(C5517/1,Map!A:B,2,FALSE)</f>
        <v>Other Revenue - Reconnection Fee</v>
      </c>
      <c r="N5517" s="39" t="str">
        <f>+VLOOKUP(L5517/1,Map!E:G,3,FALSE)</f>
        <v>KY-CENTRAL</v>
      </c>
    </row>
    <row r="5518" spans="1:14" hidden="1">
      <c r="A5518" s="39" t="s">
        <v>95</v>
      </c>
      <c r="B5518" s="39" t="s">
        <v>96</v>
      </c>
      <c r="C5518" s="39" t="s">
        <v>80</v>
      </c>
      <c r="D5518" s="43">
        <v>43012</v>
      </c>
      <c r="E5518" s="39" t="s">
        <v>34</v>
      </c>
      <c r="F5518" s="39" t="s">
        <v>52</v>
      </c>
      <c r="G5518" s="39" t="s">
        <v>275</v>
      </c>
      <c r="H5518" s="39" t="s">
        <v>3178</v>
      </c>
      <c r="I5518" s="39" t="s">
        <v>99</v>
      </c>
      <c r="J5518" s="44">
        <v>-1253.77</v>
      </c>
      <c r="K5518" s="39" t="s">
        <v>100</v>
      </c>
      <c r="L5518" s="39" t="s">
        <v>60</v>
      </c>
      <c r="M5518" s="39" t="str">
        <f>+VLOOKUP(C5518/1,Map!A:B,2,FALSE)</f>
        <v>Other Revenue - Reconnection Fee</v>
      </c>
      <c r="N5518" s="39" t="str">
        <f>+VLOOKUP(L5518/1,Map!E:G,3,FALSE)</f>
        <v>KY-CENTRAL</v>
      </c>
    </row>
    <row r="5519" spans="1:14" hidden="1">
      <c r="A5519" s="39" t="s">
        <v>95</v>
      </c>
      <c r="B5519" s="39" t="s">
        <v>96</v>
      </c>
      <c r="C5519" s="39" t="s">
        <v>80</v>
      </c>
      <c r="D5519" s="43">
        <v>43012</v>
      </c>
      <c r="E5519" s="39" t="s">
        <v>34</v>
      </c>
      <c r="F5519" s="39" t="s">
        <v>52</v>
      </c>
      <c r="G5519" s="39" t="s">
        <v>275</v>
      </c>
      <c r="H5519" s="39" t="s">
        <v>3178</v>
      </c>
      <c r="I5519" s="39" t="s">
        <v>99</v>
      </c>
      <c r="J5519" s="44">
        <v>-112</v>
      </c>
      <c r="K5519" s="39" t="s">
        <v>100</v>
      </c>
      <c r="L5519" s="39" t="s">
        <v>64</v>
      </c>
      <c r="M5519" s="39" t="str">
        <f>+VLOOKUP(C5519/1,Map!A:B,2,FALSE)</f>
        <v>Other Revenue - Reconnection Fee</v>
      </c>
      <c r="N5519" s="39" t="str">
        <f>+VLOOKUP(L5519/1,Map!E:G,3,FALSE)</f>
        <v>KY-NORTH</v>
      </c>
    </row>
    <row r="5520" spans="1:14" hidden="1">
      <c r="A5520" s="39" t="s">
        <v>95</v>
      </c>
      <c r="B5520" s="39" t="s">
        <v>96</v>
      </c>
      <c r="C5520" s="39" t="s">
        <v>80</v>
      </c>
      <c r="D5520" s="43">
        <v>43013</v>
      </c>
      <c r="E5520" s="39" t="s">
        <v>34</v>
      </c>
      <c r="F5520" s="39" t="s">
        <v>52</v>
      </c>
      <c r="G5520" s="39" t="s">
        <v>275</v>
      </c>
      <c r="H5520" s="39" t="s">
        <v>3180</v>
      </c>
      <c r="I5520" s="39" t="s">
        <v>99</v>
      </c>
      <c r="J5520" s="44">
        <v>-56</v>
      </c>
      <c r="K5520" s="39" t="s">
        <v>100</v>
      </c>
      <c r="L5520" s="39" t="s">
        <v>64</v>
      </c>
      <c r="M5520" s="39" t="str">
        <f>+VLOOKUP(C5520/1,Map!A:B,2,FALSE)</f>
        <v>Other Revenue - Reconnection Fee</v>
      </c>
      <c r="N5520" s="39" t="str">
        <f>+VLOOKUP(L5520/1,Map!E:G,3,FALSE)</f>
        <v>KY-NORTH</v>
      </c>
    </row>
    <row r="5521" spans="1:14" hidden="1">
      <c r="A5521" s="39" t="s">
        <v>95</v>
      </c>
      <c r="B5521" s="39" t="s">
        <v>96</v>
      </c>
      <c r="C5521" s="39" t="s">
        <v>80</v>
      </c>
      <c r="D5521" s="43">
        <v>43013</v>
      </c>
      <c r="E5521" s="39" t="s">
        <v>34</v>
      </c>
      <c r="F5521" s="39" t="s">
        <v>52</v>
      </c>
      <c r="G5521" s="39" t="s">
        <v>275</v>
      </c>
      <c r="H5521" s="39" t="s">
        <v>3180</v>
      </c>
      <c r="I5521" s="39" t="s">
        <v>99</v>
      </c>
      <c r="J5521" s="44">
        <v>-2123.69</v>
      </c>
      <c r="K5521" s="39" t="s">
        <v>100</v>
      </c>
      <c r="L5521" s="39" t="s">
        <v>60</v>
      </c>
      <c r="M5521" s="39" t="str">
        <f>+VLOOKUP(C5521/1,Map!A:B,2,FALSE)</f>
        <v>Other Revenue - Reconnection Fee</v>
      </c>
      <c r="N5521" s="39" t="str">
        <f>+VLOOKUP(L5521/1,Map!E:G,3,FALSE)</f>
        <v>KY-CENTRAL</v>
      </c>
    </row>
    <row r="5522" spans="1:14" hidden="1">
      <c r="A5522" s="39" t="s">
        <v>95</v>
      </c>
      <c r="B5522" s="39" t="s">
        <v>96</v>
      </c>
      <c r="C5522" s="39" t="s">
        <v>80</v>
      </c>
      <c r="D5522" s="43">
        <v>43014</v>
      </c>
      <c r="E5522" s="39" t="s">
        <v>34</v>
      </c>
      <c r="F5522" s="39" t="s">
        <v>52</v>
      </c>
      <c r="G5522" s="39" t="s">
        <v>275</v>
      </c>
      <c r="H5522" s="39" t="s">
        <v>3181</v>
      </c>
      <c r="I5522" s="39" t="s">
        <v>99</v>
      </c>
      <c r="J5522" s="44">
        <v>-2013.32</v>
      </c>
      <c r="K5522" s="39" t="s">
        <v>100</v>
      </c>
      <c r="L5522" s="39" t="s">
        <v>60</v>
      </c>
      <c r="M5522" s="39" t="str">
        <f>+VLOOKUP(C5522/1,Map!A:B,2,FALSE)</f>
        <v>Other Revenue - Reconnection Fee</v>
      </c>
      <c r="N5522" s="39" t="str">
        <f>+VLOOKUP(L5522/1,Map!E:G,3,FALSE)</f>
        <v>KY-CENTRAL</v>
      </c>
    </row>
    <row r="5523" spans="1:14" hidden="1">
      <c r="A5523" s="39" t="s">
        <v>95</v>
      </c>
      <c r="B5523" s="39" t="s">
        <v>96</v>
      </c>
      <c r="C5523" s="39" t="s">
        <v>80</v>
      </c>
      <c r="D5523" s="43">
        <v>43015</v>
      </c>
      <c r="E5523" s="39" t="s">
        <v>34</v>
      </c>
      <c r="F5523" s="39" t="s">
        <v>52</v>
      </c>
      <c r="G5523" s="39" t="s">
        <v>275</v>
      </c>
      <c r="H5523" s="39" t="s">
        <v>3183</v>
      </c>
      <c r="I5523" s="39" t="s">
        <v>99</v>
      </c>
      <c r="J5523" s="44">
        <v>-108.74</v>
      </c>
      <c r="K5523" s="39" t="s">
        <v>100</v>
      </c>
      <c r="L5523" s="39" t="s">
        <v>60</v>
      </c>
      <c r="M5523" s="39" t="str">
        <f>+VLOOKUP(C5523/1,Map!A:B,2,FALSE)</f>
        <v>Other Revenue - Reconnection Fee</v>
      </c>
      <c r="N5523" s="39" t="str">
        <f>+VLOOKUP(L5523/1,Map!E:G,3,FALSE)</f>
        <v>KY-CENTRAL</v>
      </c>
    </row>
    <row r="5524" spans="1:14" hidden="1">
      <c r="A5524" s="39" t="s">
        <v>95</v>
      </c>
      <c r="B5524" s="39" t="s">
        <v>96</v>
      </c>
      <c r="C5524" s="39" t="s">
        <v>80</v>
      </c>
      <c r="D5524" s="43">
        <v>43017</v>
      </c>
      <c r="E5524" s="39" t="s">
        <v>34</v>
      </c>
      <c r="F5524" s="39" t="s">
        <v>52</v>
      </c>
      <c r="G5524" s="39" t="s">
        <v>275</v>
      </c>
      <c r="H5524" s="39" t="s">
        <v>3185</v>
      </c>
      <c r="I5524" s="39" t="s">
        <v>99</v>
      </c>
      <c r="J5524" s="44">
        <v>-271.85000000000002</v>
      </c>
      <c r="K5524" s="39" t="s">
        <v>100</v>
      </c>
      <c r="L5524" s="39" t="s">
        <v>60</v>
      </c>
      <c r="M5524" s="39" t="str">
        <f>+VLOOKUP(C5524/1,Map!A:B,2,FALSE)</f>
        <v>Other Revenue - Reconnection Fee</v>
      </c>
      <c r="N5524" s="39" t="str">
        <f>+VLOOKUP(L5524/1,Map!E:G,3,FALSE)</f>
        <v>KY-CENTRAL</v>
      </c>
    </row>
    <row r="5525" spans="1:14" hidden="1">
      <c r="A5525" s="39" t="s">
        <v>95</v>
      </c>
      <c r="B5525" s="39" t="s">
        <v>96</v>
      </c>
      <c r="C5525" s="39" t="s">
        <v>80</v>
      </c>
      <c r="D5525" s="43">
        <v>43017</v>
      </c>
      <c r="E5525" s="39" t="s">
        <v>34</v>
      </c>
      <c r="F5525" s="39" t="s">
        <v>52</v>
      </c>
      <c r="G5525" s="39" t="s">
        <v>275</v>
      </c>
      <c r="H5525" s="39" t="s">
        <v>3185</v>
      </c>
      <c r="I5525" s="39" t="s">
        <v>99</v>
      </c>
      <c r="J5525" s="44">
        <v>-56</v>
      </c>
      <c r="K5525" s="39" t="s">
        <v>100</v>
      </c>
      <c r="L5525" s="39" t="s">
        <v>58</v>
      </c>
      <c r="M5525" s="39" t="str">
        <f>+VLOOKUP(C5525/1,Map!A:B,2,FALSE)</f>
        <v>Other Revenue - Reconnection Fee</v>
      </c>
      <c r="N5525" s="39" t="str">
        <f>+VLOOKUP(L5525/1,Map!E:G,3,FALSE)</f>
        <v>KY-CORPORATE</v>
      </c>
    </row>
    <row r="5526" spans="1:14" hidden="1">
      <c r="A5526" s="39" t="s">
        <v>95</v>
      </c>
      <c r="B5526" s="39" t="s">
        <v>96</v>
      </c>
      <c r="C5526" s="39" t="s">
        <v>80</v>
      </c>
      <c r="D5526" s="43">
        <v>43018</v>
      </c>
      <c r="E5526" s="39" t="s">
        <v>34</v>
      </c>
      <c r="F5526" s="39" t="s">
        <v>52</v>
      </c>
      <c r="G5526" s="39" t="s">
        <v>275</v>
      </c>
      <c r="H5526" s="39" t="s">
        <v>3186</v>
      </c>
      <c r="I5526" s="39" t="s">
        <v>99</v>
      </c>
      <c r="J5526" s="44">
        <v>-56</v>
      </c>
      <c r="K5526" s="39" t="s">
        <v>100</v>
      </c>
      <c r="L5526" s="39" t="s">
        <v>64</v>
      </c>
      <c r="M5526" s="39" t="str">
        <f>+VLOOKUP(C5526/1,Map!A:B,2,FALSE)</f>
        <v>Other Revenue - Reconnection Fee</v>
      </c>
      <c r="N5526" s="39" t="str">
        <f>+VLOOKUP(L5526/1,Map!E:G,3,FALSE)</f>
        <v>KY-NORTH</v>
      </c>
    </row>
    <row r="5527" spans="1:14" hidden="1">
      <c r="A5527" s="39" t="s">
        <v>95</v>
      </c>
      <c r="B5527" s="39" t="s">
        <v>96</v>
      </c>
      <c r="C5527" s="39" t="s">
        <v>80</v>
      </c>
      <c r="D5527" s="43">
        <v>43018</v>
      </c>
      <c r="E5527" s="39" t="s">
        <v>34</v>
      </c>
      <c r="F5527" s="39" t="s">
        <v>52</v>
      </c>
      <c r="G5527" s="39" t="s">
        <v>275</v>
      </c>
      <c r="H5527" s="39" t="s">
        <v>3186</v>
      </c>
      <c r="I5527" s="39" t="s">
        <v>99</v>
      </c>
      <c r="J5527" s="44">
        <v>-1034.6600000000001</v>
      </c>
      <c r="K5527" s="39" t="s">
        <v>100</v>
      </c>
      <c r="L5527" s="39" t="s">
        <v>60</v>
      </c>
      <c r="M5527" s="39" t="str">
        <f>+VLOOKUP(C5527/1,Map!A:B,2,FALSE)</f>
        <v>Other Revenue - Reconnection Fee</v>
      </c>
      <c r="N5527" s="39" t="str">
        <f>+VLOOKUP(L5527/1,Map!E:G,3,FALSE)</f>
        <v>KY-CENTRAL</v>
      </c>
    </row>
    <row r="5528" spans="1:14" hidden="1">
      <c r="A5528" s="39" t="s">
        <v>95</v>
      </c>
      <c r="B5528" s="39" t="s">
        <v>96</v>
      </c>
      <c r="C5528" s="39" t="s">
        <v>80</v>
      </c>
      <c r="D5528" s="43">
        <v>43019</v>
      </c>
      <c r="E5528" s="39" t="s">
        <v>34</v>
      </c>
      <c r="F5528" s="39" t="s">
        <v>52</v>
      </c>
      <c r="G5528" s="39" t="s">
        <v>275</v>
      </c>
      <c r="H5528" s="39" t="s">
        <v>3190</v>
      </c>
      <c r="I5528" s="39" t="s">
        <v>99</v>
      </c>
      <c r="J5528" s="44">
        <v>-980.29</v>
      </c>
      <c r="K5528" s="39" t="s">
        <v>100</v>
      </c>
      <c r="L5528" s="39" t="s">
        <v>60</v>
      </c>
      <c r="M5528" s="39" t="str">
        <f>+VLOOKUP(C5528/1,Map!A:B,2,FALSE)</f>
        <v>Other Revenue - Reconnection Fee</v>
      </c>
      <c r="N5528" s="39" t="str">
        <f>+VLOOKUP(L5528/1,Map!E:G,3,FALSE)</f>
        <v>KY-CENTRAL</v>
      </c>
    </row>
    <row r="5529" spans="1:14" hidden="1">
      <c r="A5529" s="39" t="s">
        <v>95</v>
      </c>
      <c r="B5529" s="39" t="s">
        <v>96</v>
      </c>
      <c r="C5529" s="39" t="s">
        <v>80</v>
      </c>
      <c r="D5529" s="43">
        <v>43019</v>
      </c>
      <c r="E5529" s="39" t="s">
        <v>34</v>
      </c>
      <c r="F5529" s="39" t="s">
        <v>52</v>
      </c>
      <c r="G5529" s="39" t="s">
        <v>275</v>
      </c>
      <c r="H5529" s="39" t="s">
        <v>3190</v>
      </c>
      <c r="I5529" s="39" t="s">
        <v>99</v>
      </c>
      <c r="J5529" s="44">
        <v>-112</v>
      </c>
      <c r="K5529" s="39" t="s">
        <v>100</v>
      </c>
      <c r="L5529" s="39" t="s">
        <v>64</v>
      </c>
      <c r="M5529" s="39" t="str">
        <f>+VLOOKUP(C5529/1,Map!A:B,2,FALSE)</f>
        <v>Other Revenue - Reconnection Fee</v>
      </c>
      <c r="N5529" s="39" t="str">
        <f>+VLOOKUP(L5529/1,Map!E:G,3,FALSE)</f>
        <v>KY-NORTH</v>
      </c>
    </row>
    <row r="5530" spans="1:14" hidden="1">
      <c r="A5530" s="39" t="s">
        <v>95</v>
      </c>
      <c r="B5530" s="39" t="s">
        <v>96</v>
      </c>
      <c r="C5530" s="39" t="s">
        <v>80</v>
      </c>
      <c r="D5530" s="43">
        <v>43020</v>
      </c>
      <c r="E5530" s="39" t="s">
        <v>34</v>
      </c>
      <c r="F5530" s="39" t="s">
        <v>52</v>
      </c>
      <c r="G5530" s="39" t="s">
        <v>275</v>
      </c>
      <c r="H5530" s="39" t="s">
        <v>3192</v>
      </c>
      <c r="I5530" s="39" t="s">
        <v>99</v>
      </c>
      <c r="J5530" s="44">
        <v>-1413.62</v>
      </c>
      <c r="K5530" s="39" t="s">
        <v>100</v>
      </c>
      <c r="L5530" s="39" t="s">
        <v>60</v>
      </c>
      <c r="M5530" s="39" t="str">
        <f>+VLOOKUP(C5530/1,Map!A:B,2,FALSE)</f>
        <v>Other Revenue - Reconnection Fee</v>
      </c>
      <c r="N5530" s="39" t="str">
        <f>+VLOOKUP(L5530/1,Map!E:G,3,FALSE)</f>
        <v>KY-CENTRAL</v>
      </c>
    </row>
    <row r="5531" spans="1:14" hidden="1">
      <c r="A5531" s="39" t="s">
        <v>95</v>
      </c>
      <c r="B5531" s="39" t="s">
        <v>96</v>
      </c>
      <c r="C5531" s="39" t="s">
        <v>80</v>
      </c>
      <c r="D5531" s="43">
        <v>43021</v>
      </c>
      <c r="E5531" s="39" t="s">
        <v>34</v>
      </c>
      <c r="F5531" s="39" t="s">
        <v>52</v>
      </c>
      <c r="G5531" s="39" t="s">
        <v>275</v>
      </c>
      <c r="H5531" s="39" t="s">
        <v>3193</v>
      </c>
      <c r="I5531" s="39" t="s">
        <v>99</v>
      </c>
      <c r="J5531" s="44">
        <v>-815.55</v>
      </c>
      <c r="K5531" s="39" t="s">
        <v>100</v>
      </c>
      <c r="L5531" s="39" t="s">
        <v>60</v>
      </c>
      <c r="M5531" s="39" t="str">
        <f>+VLOOKUP(C5531/1,Map!A:B,2,FALSE)</f>
        <v>Other Revenue - Reconnection Fee</v>
      </c>
      <c r="N5531" s="39" t="str">
        <f>+VLOOKUP(L5531/1,Map!E:G,3,FALSE)</f>
        <v>KY-CENTRAL</v>
      </c>
    </row>
    <row r="5532" spans="1:14" hidden="1">
      <c r="A5532" s="39" t="s">
        <v>95</v>
      </c>
      <c r="B5532" s="39" t="s">
        <v>96</v>
      </c>
      <c r="C5532" s="39" t="s">
        <v>80</v>
      </c>
      <c r="D5532" s="43">
        <v>43025</v>
      </c>
      <c r="E5532" s="39" t="s">
        <v>34</v>
      </c>
      <c r="F5532" s="39" t="s">
        <v>52</v>
      </c>
      <c r="G5532" s="39" t="s">
        <v>275</v>
      </c>
      <c r="H5532" s="39" t="s">
        <v>3196</v>
      </c>
      <c r="I5532" s="39" t="s">
        <v>99</v>
      </c>
      <c r="J5532" s="44">
        <v>-873.18</v>
      </c>
      <c r="K5532" s="39" t="s">
        <v>100</v>
      </c>
      <c r="L5532" s="39" t="s">
        <v>60</v>
      </c>
      <c r="M5532" s="39" t="str">
        <f>+VLOOKUP(C5532/1,Map!A:B,2,FALSE)</f>
        <v>Other Revenue - Reconnection Fee</v>
      </c>
      <c r="N5532" s="39" t="str">
        <f>+VLOOKUP(L5532/1,Map!E:G,3,FALSE)</f>
        <v>KY-CENTRAL</v>
      </c>
    </row>
    <row r="5533" spans="1:14" hidden="1">
      <c r="A5533" s="39" t="s">
        <v>95</v>
      </c>
      <c r="B5533" s="39" t="s">
        <v>96</v>
      </c>
      <c r="C5533" s="39" t="s">
        <v>80</v>
      </c>
      <c r="D5533" s="43">
        <v>43025</v>
      </c>
      <c r="E5533" s="39" t="s">
        <v>34</v>
      </c>
      <c r="F5533" s="39" t="s">
        <v>52</v>
      </c>
      <c r="G5533" s="39" t="s">
        <v>275</v>
      </c>
      <c r="H5533" s="39" t="s">
        <v>3196</v>
      </c>
      <c r="I5533" s="39" t="s">
        <v>99</v>
      </c>
      <c r="J5533" s="44">
        <v>-112</v>
      </c>
      <c r="K5533" s="39" t="s">
        <v>100</v>
      </c>
      <c r="L5533" s="39" t="s">
        <v>58</v>
      </c>
      <c r="M5533" s="39" t="str">
        <f>+VLOOKUP(C5533/1,Map!A:B,2,FALSE)</f>
        <v>Other Revenue - Reconnection Fee</v>
      </c>
      <c r="N5533" s="39" t="str">
        <f>+VLOOKUP(L5533/1,Map!E:G,3,FALSE)</f>
        <v>KY-CORPORATE</v>
      </c>
    </row>
    <row r="5534" spans="1:14" hidden="1">
      <c r="A5534" s="39" t="s">
        <v>95</v>
      </c>
      <c r="B5534" s="39" t="s">
        <v>96</v>
      </c>
      <c r="C5534" s="39" t="s">
        <v>80</v>
      </c>
      <c r="D5534" s="43">
        <v>43025</v>
      </c>
      <c r="E5534" s="39" t="s">
        <v>34</v>
      </c>
      <c r="F5534" s="39" t="s">
        <v>52</v>
      </c>
      <c r="G5534" s="39" t="s">
        <v>275</v>
      </c>
      <c r="H5534" s="39" t="s">
        <v>3196</v>
      </c>
      <c r="I5534" s="39" t="s">
        <v>99</v>
      </c>
      <c r="J5534" s="44">
        <v>-56</v>
      </c>
      <c r="K5534" s="39" t="s">
        <v>100</v>
      </c>
      <c r="L5534" s="39" t="s">
        <v>64</v>
      </c>
      <c r="M5534" s="39" t="str">
        <f>+VLOOKUP(C5534/1,Map!A:B,2,FALSE)</f>
        <v>Other Revenue - Reconnection Fee</v>
      </c>
      <c r="N5534" s="39" t="str">
        <f>+VLOOKUP(L5534/1,Map!E:G,3,FALSE)</f>
        <v>KY-NORTH</v>
      </c>
    </row>
    <row r="5535" spans="1:14" hidden="1">
      <c r="A5535" s="39" t="s">
        <v>95</v>
      </c>
      <c r="B5535" s="39" t="s">
        <v>96</v>
      </c>
      <c r="C5535" s="39" t="s">
        <v>80</v>
      </c>
      <c r="D5535" s="43">
        <v>43024</v>
      </c>
      <c r="E5535" s="39" t="s">
        <v>34</v>
      </c>
      <c r="F5535" s="39" t="s">
        <v>52</v>
      </c>
      <c r="G5535" s="39" t="s">
        <v>275</v>
      </c>
      <c r="H5535" s="39" t="s">
        <v>3197</v>
      </c>
      <c r="I5535" s="39" t="s">
        <v>99</v>
      </c>
      <c r="J5535" s="44">
        <v>-112</v>
      </c>
      <c r="K5535" s="39" t="s">
        <v>100</v>
      </c>
      <c r="L5535" s="39" t="s">
        <v>64</v>
      </c>
      <c r="M5535" s="39" t="str">
        <f>+VLOOKUP(C5535/1,Map!A:B,2,FALSE)</f>
        <v>Other Revenue - Reconnection Fee</v>
      </c>
      <c r="N5535" s="39" t="str">
        <f>+VLOOKUP(L5535/1,Map!E:G,3,FALSE)</f>
        <v>KY-NORTH</v>
      </c>
    </row>
    <row r="5536" spans="1:14" hidden="1">
      <c r="A5536" s="39" t="s">
        <v>95</v>
      </c>
      <c r="B5536" s="39" t="s">
        <v>96</v>
      </c>
      <c r="C5536" s="39" t="s">
        <v>80</v>
      </c>
      <c r="D5536" s="43">
        <v>43024</v>
      </c>
      <c r="E5536" s="39" t="s">
        <v>34</v>
      </c>
      <c r="F5536" s="39" t="s">
        <v>52</v>
      </c>
      <c r="G5536" s="39" t="s">
        <v>275</v>
      </c>
      <c r="H5536" s="39" t="s">
        <v>3197</v>
      </c>
      <c r="I5536" s="39" t="s">
        <v>99</v>
      </c>
      <c r="J5536" s="44">
        <v>-224</v>
      </c>
      <c r="K5536" s="39" t="s">
        <v>100</v>
      </c>
      <c r="L5536" s="39" t="s">
        <v>58</v>
      </c>
      <c r="M5536" s="39" t="str">
        <f>+VLOOKUP(C5536/1,Map!A:B,2,FALSE)</f>
        <v>Other Revenue - Reconnection Fee</v>
      </c>
      <c r="N5536" s="39" t="str">
        <f>+VLOOKUP(L5536/1,Map!E:G,3,FALSE)</f>
        <v>KY-CORPORATE</v>
      </c>
    </row>
    <row r="5537" spans="1:14" hidden="1">
      <c r="A5537" s="39" t="s">
        <v>95</v>
      </c>
      <c r="B5537" s="39" t="s">
        <v>96</v>
      </c>
      <c r="C5537" s="39" t="s">
        <v>80</v>
      </c>
      <c r="D5537" s="43">
        <v>43024</v>
      </c>
      <c r="E5537" s="39" t="s">
        <v>34</v>
      </c>
      <c r="F5537" s="39" t="s">
        <v>52</v>
      </c>
      <c r="G5537" s="39" t="s">
        <v>275</v>
      </c>
      <c r="H5537" s="39" t="s">
        <v>3197</v>
      </c>
      <c r="I5537" s="39" t="s">
        <v>99</v>
      </c>
      <c r="J5537" s="44">
        <v>-766.07</v>
      </c>
      <c r="K5537" s="39" t="s">
        <v>100</v>
      </c>
      <c r="L5537" s="39" t="s">
        <v>60</v>
      </c>
      <c r="M5537" s="39" t="str">
        <f>+VLOOKUP(C5537/1,Map!A:B,2,FALSE)</f>
        <v>Other Revenue - Reconnection Fee</v>
      </c>
      <c r="N5537" s="39" t="str">
        <f>+VLOOKUP(L5537/1,Map!E:G,3,FALSE)</f>
        <v>KY-CENTRAL</v>
      </c>
    </row>
    <row r="5538" spans="1:14" hidden="1">
      <c r="A5538" s="39" t="s">
        <v>95</v>
      </c>
      <c r="B5538" s="39" t="s">
        <v>96</v>
      </c>
      <c r="C5538" s="39" t="s">
        <v>80</v>
      </c>
      <c r="D5538" s="43">
        <v>43026</v>
      </c>
      <c r="E5538" s="39" t="s">
        <v>34</v>
      </c>
      <c r="F5538" s="39" t="s">
        <v>52</v>
      </c>
      <c r="G5538" s="39" t="s">
        <v>275</v>
      </c>
      <c r="H5538" s="39" t="s">
        <v>3199</v>
      </c>
      <c r="I5538" s="39" t="s">
        <v>99</v>
      </c>
      <c r="J5538" s="44">
        <v>-815.55</v>
      </c>
      <c r="K5538" s="39" t="s">
        <v>100</v>
      </c>
      <c r="L5538" s="39" t="s">
        <v>60</v>
      </c>
      <c r="M5538" s="39" t="str">
        <f>+VLOOKUP(C5538/1,Map!A:B,2,FALSE)</f>
        <v>Other Revenue - Reconnection Fee</v>
      </c>
      <c r="N5538" s="39" t="str">
        <f>+VLOOKUP(L5538/1,Map!E:G,3,FALSE)</f>
        <v>KY-CENTRAL</v>
      </c>
    </row>
    <row r="5539" spans="1:14" hidden="1">
      <c r="A5539" s="39" t="s">
        <v>95</v>
      </c>
      <c r="B5539" s="39" t="s">
        <v>96</v>
      </c>
      <c r="C5539" s="39" t="s">
        <v>80</v>
      </c>
      <c r="D5539" s="43">
        <v>43026</v>
      </c>
      <c r="E5539" s="39" t="s">
        <v>34</v>
      </c>
      <c r="F5539" s="39" t="s">
        <v>52</v>
      </c>
      <c r="G5539" s="39" t="s">
        <v>275</v>
      </c>
      <c r="H5539" s="39" t="s">
        <v>3199</v>
      </c>
      <c r="I5539" s="39" t="s">
        <v>99</v>
      </c>
      <c r="J5539" s="44">
        <v>-168</v>
      </c>
      <c r="K5539" s="39" t="s">
        <v>100</v>
      </c>
      <c r="L5539" s="39" t="s">
        <v>58</v>
      </c>
      <c r="M5539" s="39" t="str">
        <f>+VLOOKUP(C5539/1,Map!A:B,2,FALSE)</f>
        <v>Other Revenue - Reconnection Fee</v>
      </c>
      <c r="N5539" s="39" t="str">
        <f>+VLOOKUP(L5539/1,Map!E:G,3,FALSE)</f>
        <v>KY-CORPORATE</v>
      </c>
    </row>
    <row r="5540" spans="1:14" hidden="1">
      <c r="A5540" s="39" t="s">
        <v>95</v>
      </c>
      <c r="B5540" s="39" t="s">
        <v>96</v>
      </c>
      <c r="C5540" s="39" t="s">
        <v>80</v>
      </c>
      <c r="D5540" s="43">
        <v>43027</v>
      </c>
      <c r="E5540" s="39" t="s">
        <v>34</v>
      </c>
      <c r="F5540" s="39" t="s">
        <v>52</v>
      </c>
      <c r="G5540" s="39" t="s">
        <v>275</v>
      </c>
      <c r="H5540" s="39" t="s">
        <v>3201</v>
      </c>
      <c r="I5540" s="39" t="s">
        <v>99</v>
      </c>
      <c r="J5540" s="44">
        <v>-1576.73</v>
      </c>
      <c r="K5540" s="39" t="s">
        <v>100</v>
      </c>
      <c r="L5540" s="39" t="s">
        <v>60</v>
      </c>
      <c r="M5540" s="39" t="str">
        <f>+VLOOKUP(C5540/1,Map!A:B,2,FALSE)</f>
        <v>Other Revenue - Reconnection Fee</v>
      </c>
      <c r="N5540" s="39" t="str">
        <f>+VLOOKUP(L5540/1,Map!E:G,3,FALSE)</f>
        <v>KY-CENTRAL</v>
      </c>
    </row>
    <row r="5541" spans="1:14" hidden="1">
      <c r="A5541" s="39" t="s">
        <v>95</v>
      </c>
      <c r="B5541" s="39" t="s">
        <v>96</v>
      </c>
      <c r="C5541" s="39" t="s">
        <v>80</v>
      </c>
      <c r="D5541" s="43">
        <v>43028</v>
      </c>
      <c r="E5541" s="39" t="s">
        <v>34</v>
      </c>
      <c r="F5541" s="39" t="s">
        <v>52</v>
      </c>
      <c r="G5541" s="39" t="s">
        <v>275</v>
      </c>
      <c r="H5541" s="39" t="s">
        <v>3202</v>
      </c>
      <c r="I5541" s="39" t="s">
        <v>99</v>
      </c>
      <c r="J5541" s="44">
        <v>-56</v>
      </c>
      <c r="K5541" s="39" t="s">
        <v>100</v>
      </c>
      <c r="L5541" s="39" t="s">
        <v>64</v>
      </c>
      <c r="M5541" s="39" t="str">
        <f>+VLOOKUP(C5541/1,Map!A:B,2,FALSE)</f>
        <v>Other Revenue - Reconnection Fee</v>
      </c>
      <c r="N5541" s="39" t="str">
        <f>+VLOOKUP(L5541/1,Map!E:G,3,FALSE)</f>
        <v>KY-NORTH</v>
      </c>
    </row>
    <row r="5542" spans="1:14" hidden="1">
      <c r="A5542" s="39" t="s">
        <v>95</v>
      </c>
      <c r="B5542" s="39" t="s">
        <v>96</v>
      </c>
      <c r="C5542" s="39" t="s">
        <v>80</v>
      </c>
      <c r="D5542" s="43">
        <v>43028</v>
      </c>
      <c r="E5542" s="39" t="s">
        <v>34</v>
      </c>
      <c r="F5542" s="39" t="s">
        <v>52</v>
      </c>
      <c r="G5542" s="39" t="s">
        <v>275</v>
      </c>
      <c r="H5542" s="39" t="s">
        <v>3202</v>
      </c>
      <c r="I5542" s="39" t="s">
        <v>99</v>
      </c>
      <c r="J5542" s="44">
        <v>-1087.4000000000001</v>
      </c>
      <c r="K5542" s="39" t="s">
        <v>100</v>
      </c>
      <c r="L5542" s="39" t="s">
        <v>60</v>
      </c>
      <c r="M5542" s="39" t="str">
        <f>+VLOOKUP(C5542/1,Map!A:B,2,FALSE)</f>
        <v>Other Revenue - Reconnection Fee</v>
      </c>
      <c r="N5542" s="39" t="str">
        <f>+VLOOKUP(L5542/1,Map!E:G,3,FALSE)</f>
        <v>KY-CENTRAL</v>
      </c>
    </row>
    <row r="5543" spans="1:14" hidden="1">
      <c r="A5543" s="39" t="s">
        <v>95</v>
      </c>
      <c r="B5543" s="39" t="s">
        <v>96</v>
      </c>
      <c r="C5543" s="39" t="s">
        <v>80</v>
      </c>
      <c r="D5543" s="43">
        <v>43028</v>
      </c>
      <c r="E5543" s="39" t="s">
        <v>34</v>
      </c>
      <c r="F5543" s="39" t="s">
        <v>52</v>
      </c>
      <c r="G5543" s="39" t="s">
        <v>275</v>
      </c>
      <c r="H5543" s="39" t="s">
        <v>3202</v>
      </c>
      <c r="I5543" s="39" t="s">
        <v>99</v>
      </c>
      <c r="J5543" s="44">
        <v>-56</v>
      </c>
      <c r="K5543" s="39" t="s">
        <v>100</v>
      </c>
      <c r="L5543" s="39" t="s">
        <v>58</v>
      </c>
      <c r="M5543" s="39" t="str">
        <f>+VLOOKUP(C5543/1,Map!A:B,2,FALSE)</f>
        <v>Other Revenue - Reconnection Fee</v>
      </c>
      <c r="N5543" s="39" t="str">
        <f>+VLOOKUP(L5543/1,Map!E:G,3,FALSE)</f>
        <v>KY-CORPORATE</v>
      </c>
    </row>
    <row r="5544" spans="1:14" hidden="1">
      <c r="A5544" s="39" t="s">
        <v>95</v>
      </c>
      <c r="B5544" s="39" t="s">
        <v>96</v>
      </c>
      <c r="C5544" s="39" t="s">
        <v>80</v>
      </c>
      <c r="D5544" s="43">
        <v>43029</v>
      </c>
      <c r="E5544" s="39" t="s">
        <v>34</v>
      </c>
      <c r="F5544" s="39" t="s">
        <v>52</v>
      </c>
      <c r="G5544" s="39" t="s">
        <v>275</v>
      </c>
      <c r="H5544" s="39" t="s">
        <v>3204</v>
      </c>
      <c r="I5544" s="39" t="s">
        <v>99</v>
      </c>
      <c r="J5544" s="44">
        <v>-217.48</v>
      </c>
      <c r="K5544" s="39" t="s">
        <v>100</v>
      </c>
      <c r="L5544" s="39" t="s">
        <v>60</v>
      </c>
      <c r="M5544" s="39" t="str">
        <f>+VLOOKUP(C5544/1,Map!A:B,2,FALSE)</f>
        <v>Other Revenue - Reconnection Fee</v>
      </c>
      <c r="N5544" s="39" t="str">
        <f>+VLOOKUP(L5544/1,Map!E:G,3,FALSE)</f>
        <v>KY-CENTRAL</v>
      </c>
    </row>
    <row r="5545" spans="1:14" hidden="1">
      <c r="A5545" s="39" t="s">
        <v>95</v>
      </c>
      <c r="B5545" s="39" t="s">
        <v>96</v>
      </c>
      <c r="C5545" s="39" t="s">
        <v>80</v>
      </c>
      <c r="D5545" s="43">
        <v>43032</v>
      </c>
      <c r="E5545" s="39" t="s">
        <v>34</v>
      </c>
      <c r="F5545" s="39" t="s">
        <v>52</v>
      </c>
      <c r="G5545" s="39" t="s">
        <v>275</v>
      </c>
      <c r="H5545" s="39" t="s">
        <v>3205</v>
      </c>
      <c r="I5545" s="39" t="s">
        <v>99</v>
      </c>
      <c r="J5545" s="44">
        <v>-978.66</v>
      </c>
      <c r="K5545" s="39" t="s">
        <v>100</v>
      </c>
      <c r="L5545" s="39" t="s">
        <v>60</v>
      </c>
      <c r="M5545" s="39" t="str">
        <f>+VLOOKUP(C5545/1,Map!A:B,2,FALSE)</f>
        <v>Other Revenue - Reconnection Fee</v>
      </c>
      <c r="N5545" s="39" t="str">
        <f>+VLOOKUP(L5545/1,Map!E:G,3,FALSE)</f>
        <v>KY-CENTRAL</v>
      </c>
    </row>
    <row r="5546" spans="1:14" hidden="1">
      <c r="A5546" s="39" t="s">
        <v>95</v>
      </c>
      <c r="B5546" s="39" t="s">
        <v>96</v>
      </c>
      <c r="C5546" s="39" t="s">
        <v>80</v>
      </c>
      <c r="D5546" s="43">
        <v>43032</v>
      </c>
      <c r="E5546" s="39" t="s">
        <v>34</v>
      </c>
      <c r="F5546" s="39" t="s">
        <v>52</v>
      </c>
      <c r="G5546" s="39" t="s">
        <v>275</v>
      </c>
      <c r="H5546" s="39" t="s">
        <v>3205</v>
      </c>
      <c r="I5546" s="39" t="s">
        <v>99</v>
      </c>
      <c r="J5546" s="44">
        <v>-168</v>
      </c>
      <c r="K5546" s="39" t="s">
        <v>100</v>
      </c>
      <c r="L5546" s="39" t="s">
        <v>64</v>
      </c>
      <c r="M5546" s="39" t="str">
        <f>+VLOOKUP(C5546/1,Map!A:B,2,FALSE)</f>
        <v>Other Revenue - Reconnection Fee</v>
      </c>
      <c r="N5546" s="39" t="str">
        <f>+VLOOKUP(L5546/1,Map!E:G,3,FALSE)</f>
        <v>KY-NORTH</v>
      </c>
    </row>
    <row r="5547" spans="1:14" hidden="1">
      <c r="A5547" s="39" t="s">
        <v>95</v>
      </c>
      <c r="B5547" s="39" t="s">
        <v>96</v>
      </c>
      <c r="C5547" s="39" t="s">
        <v>80</v>
      </c>
      <c r="D5547" s="43">
        <v>43031</v>
      </c>
      <c r="E5547" s="39" t="s">
        <v>34</v>
      </c>
      <c r="F5547" s="39" t="s">
        <v>52</v>
      </c>
      <c r="G5547" s="39" t="s">
        <v>275</v>
      </c>
      <c r="H5547" s="39" t="s">
        <v>3206</v>
      </c>
      <c r="I5547" s="39" t="s">
        <v>99</v>
      </c>
      <c r="J5547" s="44">
        <v>-434.96</v>
      </c>
      <c r="K5547" s="39" t="s">
        <v>100</v>
      </c>
      <c r="L5547" s="39" t="s">
        <v>60</v>
      </c>
      <c r="M5547" s="39" t="str">
        <f>+VLOOKUP(C5547/1,Map!A:B,2,FALSE)</f>
        <v>Other Revenue - Reconnection Fee</v>
      </c>
      <c r="N5547" s="39" t="str">
        <f>+VLOOKUP(L5547/1,Map!E:G,3,FALSE)</f>
        <v>KY-CENTRAL</v>
      </c>
    </row>
    <row r="5548" spans="1:14" hidden="1">
      <c r="A5548" s="39" t="s">
        <v>95</v>
      </c>
      <c r="B5548" s="39" t="s">
        <v>96</v>
      </c>
      <c r="C5548" s="39" t="s">
        <v>80</v>
      </c>
      <c r="D5548" s="43">
        <v>43033</v>
      </c>
      <c r="E5548" s="39" t="s">
        <v>34</v>
      </c>
      <c r="F5548" s="39" t="s">
        <v>52</v>
      </c>
      <c r="G5548" s="39" t="s">
        <v>275</v>
      </c>
      <c r="H5548" s="39" t="s">
        <v>3208</v>
      </c>
      <c r="I5548" s="39" t="s">
        <v>99</v>
      </c>
      <c r="J5548" s="44">
        <v>-112</v>
      </c>
      <c r="K5548" s="39" t="s">
        <v>100</v>
      </c>
      <c r="L5548" s="39" t="s">
        <v>64</v>
      </c>
      <c r="M5548" s="39" t="str">
        <f>+VLOOKUP(C5548/1,Map!A:B,2,FALSE)</f>
        <v>Other Revenue - Reconnection Fee</v>
      </c>
      <c r="N5548" s="39" t="str">
        <f>+VLOOKUP(L5548/1,Map!E:G,3,FALSE)</f>
        <v>KY-NORTH</v>
      </c>
    </row>
    <row r="5549" spans="1:14" hidden="1">
      <c r="A5549" s="39" t="s">
        <v>95</v>
      </c>
      <c r="B5549" s="39" t="s">
        <v>96</v>
      </c>
      <c r="C5549" s="39" t="s">
        <v>80</v>
      </c>
      <c r="D5549" s="43">
        <v>43033</v>
      </c>
      <c r="E5549" s="39" t="s">
        <v>34</v>
      </c>
      <c r="F5549" s="39" t="s">
        <v>52</v>
      </c>
      <c r="G5549" s="39" t="s">
        <v>275</v>
      </c>
      <c r="H5549" s="39" t="s">
        <v>3208</v>
      </c>
      <c r="I5549" s="39" t="s">
        <v>99</v>
      </c>
      <c r="J5549" s="44">
        <v>-1141.77</v>
      </c>
      <c r="K5549" s="39" t="s">
        <v>100</v>
      </c>
      <c r="L5549" s="39" t="s">
        <v>60</v>
      </c>
      <c r="M5549" s="39" t="str">
        <f>+VLOOKUP(C5549/1,Map!A:B,2,FALSE)</f>
        <v>Other Revenue - Reconnection Fee</v>
      </c>
      <c r="N5549" s="39" t="str">
        <f>+VLOOKUP(L5549/1,Map!E:G,3,FALSE)</f>
        <v>KY-CENTRAL</v>
      </c>
    </row>
    <row r="5550" spans="1:14" hidden="1">
      <c r="A5550" s="39" t="s">
        <v>95</v>
      </c>
      <c r="B5550" s="39" t="s">
        <v>96</v>
      </c>
      <c r="C5550" s="39" t="s">
        <v>80</v>
      </c>
      <c r="D5550" s="43">
        <v>43034</v>
      </c>
      <c r="E5550" s="39" t="s">
        <v>34</v>
      </c>
      <c r="F5550" s="39" t="s">
        <v>52</v>
      </c>
      <c r="G5550" s="39" t="s">
        <v>275</v>
      </c>
      <c r="H5550" s="39" t="s">
        <v>3211</v>
      </c>
      <c r="I5550" s="39" t="s">
        <v>99</v>
      </c>
      <c r="J5550" s="44">
        <v>-1739.84</v>
      </c>
      <c r="K5550" s="39" t="s">
        <v>100</v>
      </c>
      <c r="L5550" s="39" t="s">
        <v>60</v>
      </c>
      <c r="M5550" s="39" t="str">
        <f>+VLOOKUP(C5550/1,Map!A:B,2,FALSE)</f>
        <v>Other Revenue - Reconnection Fee</v>
      </c>
      <c r="N5550" s="39" t="str">
        <f>+VLOOKUP(L5550/1,Map!E:G,3,FALSE)</f>
        <v>KY-CENTRAL</v>
      </c>
    </row>
    <row r="5551" spans="1:14" hidden="1">
      <c r="A5551" s="39" t="s">
        <v>95</v>
      </c>
      <c r="B5551" s="39" t="s">
        <v>96</v>
      </c>
      <c r="C5551" s="39" t="s">
        <v>80</v>
      </c>
      <c r="D5551" s="43">
        <v>43034</v>
      </c>
      <c r="E5551" s="39" t="s">
        <v>34</v>
      </c>
      <c r="F5551" s="39" t="s">
        <v>52</v>
      </c>
      <c r="G5551" s="39" t="s">
        <v>275</v>
      </c>
      <c r="H5551" s="39" t="s">
        <v>3211</v>
      </c>
      <c r="I5551" s="39" t="s">
        <v>99</v>
      </c>
      <c r="J5551" s="44">
        <v>-56</v>
      </c>
      <c r="K5551" s="39" t="s">
        <v>100</v>
      </c>
      <c r="L5551" s="39" t="s">
        <v>64</v>
      </c>
      <c r="M5551" s="39" t="str">
        <f>+VLOOKUP(C5551/1,Map!A:B,2,FALSE)</f>
        <v>Other Revenue - Reconnection Fee</v>
      </c>
      <c r="N5551" s="39" t="str">
        <f>+VLOOKUP(L5551/1,Map!E:G,3,FALSE)</f>
        <v>KY-NORTH</v>
      </c>
    </row>
    <row r="5552" spans="1:14" hidden="1">
      <c r="A5552" s="39" t="s">
        <v>95</v>
      </c>
      <c r="B5552" s="39" t="s">
        <v>96</v>
      </c>
      <c r="C5552" s="39" t="s">
        <v>80</v>
      </c>
      <c r="D5552" s="43">
        <v>43035</v>
      </c>
      <c r="E5552" s="39" t="s">
        <v>34</v>
      </c>
      <c r="F5552" s="39" t="s">
        <v>52</v>
      </c>
      <c r="G5552" s="39" t="s">
        <v>275</v>
      </c>
      <c r="H5552" s="39" t="s">
        <v>3213</v>
      </c>
      <c r="I5552" s="39" t="s">
        <v>99</v>
      </c>
      <c r="J5552" s="44">
        <v>-1576.73</v>
      </c>
      <c r="K5552" s="39" t="s">
        <v>100</v>
      </c>
      <c r="L5552" s="39" t="s">
        <v>60</v>
      </c>
      <c r="M5552" s="39" t="str">
        <f>+VLOOKUP(C5552/1,Map!A:B,2,FALSE)</f>
        <v>Other Revenue - Reconnection Fee</v>
      </c>
      <c r="N5552" s="39" t="str">
        <f>+VLOOKUP(L5552/1,Map!E:G,3,FALSE)</f>
        <v>KY-CENTRAL</v>
      </c>
    </row>
    <row r="5553" spans="1:14" hidden="1">
      <c r="A5553" s="39" t="s">
        <v>95</v>
      </c>
      <c r="B5553" s="39" t="s">
        <v>96</v>
      </c>
      <c r="C5553" s="39" t="s">
        <v>80</v>
      </c>
      <c r="D5553" s="43">
        <v>43036</v>
      </c>
      <c r="E5553" s="39" t="s">
        <v>34</v>
      </c>
      <c r="F5553" s="39" t="s">
        <v>52</v>
      </c>
      <c r="G5553" s="39" t="s">
        <v>275</v>
      </c>
      <c r="H5553" s="39" t="s">
        <v>3215</v>
      </c>
      <c r="I5553" s="39" t="s">
        <v>99</v>
      </c>
      <c r="J5553" s="44">
        <v>-108.74</v>
      </c>
      <c r="K5553" s="39" t="s">
        <v>100</v>
      </c>
      <c r="L5553" s="39" t="s">
        <v>60</v>
      </c>
      <c r="M5553" s="39" t="str">
        <f>+VLOOKUP(C5553/1,Map!A:B,2,FALSE)</f>
        <v>Other Revenue - Reconnection Fee</v>
      </c>
      <c r="N5553" s="39" t="str">
        <f>+VLOOKUP(L5553/1,Map!E:G,3,FALSE)</f>
        <v>KY-CENTRAL</v>
      </c>
    </row>
    <row r="5554" spans="1:14" hidden="1">
      <c r="A5554" s="39" t="s">
        <v>95</v>
      </c>
      <c r="B5554" s="39" t="s">
        <v>96</v>
      </c>
      <c r="C5554" s="39" t="s">
        <v>80</v>
      </c>
      <c r="D5554" s="43">
        <v>43038</v>
      </c>
      <c r="E5554" s="39" t="s">
        <v>34</v>
      </c>
      <c r="F5554" s="39" t="s">
        <v>52</v>
      </c>
      <c r="G5554" s="39" t="s">
        <v>275</v>
      </c>
      <c r="H5554" s="39" t="s">
        <v>3217</v>
      </c>
      <c r="I5554" s="39" t="s">
        <v>99</v>
      </c>
      <c r="J5554" s="44">
        <v>-1042.81</v>
      </c>
      <c r="K5554" s="39" t="s">
        <v>100</v>
      </c>
      <c r="L5554" s="39" t="s">
        <v>60</v>
      </c>
      <c r="M5554" s="39" t="str">
        <f>+VLOOKUP(C5554/1,Map!A:B,2,FALSE)</f>
        <v>Other Revenue - Reconnection Fee</v>
      </c>
      <c r="N5554" s="39" t="str">
        <f>+VLOOKUP(L5554/1,Map!E:G,3,FALSE)</f>
        <v>KY-CENTRAL</v>
      </c>
    </row>
    <row r="5555" spans="1:14" hidden="1">
      <c r="A5555" s="39" t="s">
        <v>95</v>
      </c>
      <c r="B5555" s="39" t="s">
        <v>96</v>
      </c>
      <c r="C5555" s="39" t="s">
        <v>80</v>
      </c>
      <c r="D5555" s="43">
        <v>43039</v>
      </c>
      <c r="E5555" s="39" t="s">
        <v>34</v>
      </c>
      <c r="F5555" s="39" t="s">
        <v>52</v>
      </c>
      <c r="G5555" s="39" t="s">
        <v>275</v>
      </c>
      <c r="H5555" s="39" t="s">
        <v>3219</v>
      </c>
      <c r="I5555" s="39" t="s">
        <v>99</v>
      </c>
      <c r="J5555" s="44">
        <v>-1584.88</v>
      </c>
      <c r="K5555" s="39" t="s">
        <v>100</v>
      </c>
      <c r="L5555" s="39" t="s">
        <v>60</v>
      </c>
      <c r="M5555" s="39" t="str">
        <f>+VLOOKUP(C5555/1,Map!A:B,2,FALSE)</f>
        <v>Other Revenue - Reconnection Fee</v>
      </c>
      <c r="N5555" s="39" t="str">
        <f>+VLOOKUP(L5555/1,Map!E:G,3,FALSE)</f>
        <v>KY-CENTRAL</v>
      </c>
    </row>
    <row r="5556" spans="1:14" hidden="1">
      <c r="A5556" s="39" t="s">
        <v>95</v>
      </c>
      <c r="B5556" s="39" t="s">
        <v>96</v>
      </c>
      <c r="C5556" s="39" t="s">
        <v>80</v>
      </c>
      <c r="D5556" s="43">
        <v>43057</v>
      </c>
      <c r="E5556" s="39" t="s">
        <v>34</v>
      </c>
      <c r="F5556" s="39" t="s">
        <v>53</v>
      </c>
      <c r="G5556" s="39" t="s">
        <v>275</v>
      </c>
      <c r="H5556" s="39" t="s">
        <v>3221</v>
      </c>
      <c r="I5556" s="39" t="s">
        <v>99</v>
      </c>
      <c r="J5556" s="44">
        <v>-219.11</v>
      </c>
      <c r="K5556" s="39" t="s">
        <v>100</v>
      </c>
      <c r="L5556" s="39" t="s">
        <v>60</v>
      </c>
      <c r="M5556" s="39" t="str">
        <f>+VLOOKUP(C5556/1,Map!A:B,2,FALSE)</f>
        <v>Other Revenue - Reconnection Fee</v>
      </c>
      <c r="N5556" s="39" t="str">
        <f>+VLOOKUP(L5556/1,Map!E:G,3,FALSE)</f>
        <v>KY-CENTRAL</v>
      </c>
    </row>
    <row r="5557" spans="1:14" hidden="1">
      <c r="A5557" s="39" t="s">
        <v>95</v>
      </c>
      <c r="B5557" s="39" t="s">
        <v>96</v>
      </c>
      <c r="C5557" s="39" t="s">
        <v>80</v>
      </c>
      <c r="D5557" s="43">
        <v>43040</v>
      </c>
      <c r="E5557" s="39" t="s">
        <v>34</v>
      </c>
      <c r="F5557" s="39" t="s">
        <v>53</v>
      </c>
      <c r="G5557" s="39" t="s">
        <v>275</v>
      </c>
      <c r="H5557" s="39" t="s">
        <v>3222</v>
      </c>
      <c r="I5557" s="39" t="s">
        <v>99</v>
      </c>
      <c r="J5557" s="44">
        <v>-56</v>
      </c>
      <c r="K5557" s="39" t="s">
        <v>100</v>
      </c>
      <c r="L5557" s="39" t="s">
        <v>64</v>
      </c>
      <c r="M5557" s="39" t="str">
        <f>+VLOOKUP(C5557/1,Map!A:B,2,FALSE)</f>
        <v>Other Revenue - Reconnection Fee</v>
      </c>
      <c r="N5557" s="39" t="str">
        <f>+VLOOKUP(L5557/1,Map!E:G,3,FALSE)</f>
        <v>KY-NORTH</v>
      </c>
    </row>
    <row r="5558" spans="1:14" hidden="1">
      <c r="A5558" s="39" t="s">
        <v>95</v>
      </c>
      <c r="B5558" s="39" t="s">
        <v>96</v>
      </c>
      <c r="C5558" s="39" t="s">
        <v>80</v>
      </c>
      <c r="D5558" s="43">
        <v>43040</v>
      </c>
      <c r="E5558" s="39" t="s">
        <v>34</v>
      </c>
      <c r="F5558" s="39" t="s">
        <v>53</v>
      </c>
      <c r="G5558" s="39" t="s">
        <v>275</v>
      </c>
      <c r="H5558" s="39" t="s">
        <v>3222</v>
      </c>
      <c r="I5558" s="39" t="s">
        <v>99</v>
      </c>
      <c r="J5558" s="44">
        <v>-1639.25</v>
      </c>
      <c r="K5558" s="39" t="s">
        <v>100</v>
      </c>
      <c r="L5558" s="39" t="s">
        <v>60</v>
      </c>
      <c r="M5558" s="39" t="str">
        <f>+VLOOKUP(C5558/1,Map!A:B,2,FALSE)</f>
        <v>Other Revenue - Reconnection Fee</v>
      </c>
      <c r="N5558" s="39" t="str">
        <f>+VLOOKUP(L5558/1,Map!E:G,3,FALSE)</f>
        <v>KY-CENTRAL</v>
      </c>
    </row>
    <row r="5559" spans="1:14" hidden="1">
      <c r="A5559" s="39" t="s">
        <v>95</v>
      </c>
      <c r="B5559" s="39" t="s">
        <v>96</v>
      </c>
      <c r="C5559" s="39" t="s">
        <v>80</v>
      </c>
      <c r="D5559" s="43">
        <v>43041</v>
      </c>
      <c r="E5559" s="39" t="s">
        <v>34</v>
      </c>
      <c r="F5559" s="39" t="s">
        <v>53</v>
      </c>
      <c r="G5559" s="39" t="s">
        <v>275</v>
      </c>
      <c r="H5559" s="39" t="s">
        <v>3223</v>
      </c>
      <c r="I5559" s="39" t="s">
        <v>99</v>
      </c>
      <c r="J5559" s="44">
        <v>-1963.84</v>
      </c>
      <c r="K5559" s="39" t="s">
        <v>100</v>
      </c>
      <c r="L5559" s="39" t="s">
        <v>60</v>
      </c>
      <c r="M5559" s="39" t="str">
        <f>+VLOOKUP(C5559/1,Map!A:B,2,FALSE)</f>
        <v>Other Revenue - Reconnection Fee</v>
      </c>
      <c r="N5559" s="39" t="str">
        <f>+VLOOKUP(L5559/1,Map!E:G,3,FALSE)</f>
        <v>KY-CENTRAL</v>
      </c>
    </row>
    <row r="5560" spans="1:14" hidden="1">
      <c r="A5560" s="39" t="s">
        <v>95</v>
      </c>
      <c r="B5560" s="39" t="s">
        <v>96</v>
      </c>
      <c r="C5560" s="39" t="s">
        <v>80</v>
      </c>
      <c r="D5560" s="43">
        <v>43042</v>
      </c>
      <c r="E5560" s="39" t="s">
        <v>34</v>
      </c>
      <c r="F5560" s="39" t="s">
        <v>53</v>
      </c>
      <c r="G5560" s="39" t="s">
        <v>275</v>
      </c>
      <c r="H5560" s="39" t="s">
        <v>3224</v>
      </c>
      <c r="I5560" s="39" t="s">
        <v>99</v>
      </c>
      <c r="J5560" s="44">
        <v>-168</v>
      </c>
      <c r="K5560" s="39" t="s">
        <v>100</v>
      </c>
      <c r="L5560" s="39" t="s">
        <v>64</v>
      </c>
      <c r="M5560" s="39" t="str">
        <f>+VLOOKUP(C5560/1,Map!A:B,2,FALSE)</f>
        <v>Other Revenue - Reconnection Fee</v>
      </c>
      <c r="N5560" s="39" t="str">
        <f>+VLOOKUP(L5560/1,Map!E:G,3,FALSE)</f>
        <v>KY-NORTH</v>
      </c>
    </row>
    <row r="5561" spans="1:14" hidden="1">
      <c r="A5561" s="39" t="s">
        <v>95</v>
      </c>
      <c r="B5561" s="39" t="s">
        <v>96</v>
      </c>
      <c r="C5561" s="39" t="s">
        <v>80</v>
      </c>
      <c r="D5561" s="43">
        <v>43042</v>
      </c>
      <c r="E5561" s="39" t="s">
        <v>34</v>
      </c>
      <c r="F5561" s="39" t="s">
        <v>53</v>
      </c>
      <c r="G5561" s="39" t="s">
        <v>275</v>
      </c>
      <c r="H5561" s="39" t="s">
        <v>3224</v>
      </c>
      <c r="I5561" s="39" t="s">
        <v>99</v>
      </c>
      <c r="J5561" s="44">
        <v>-1644.14</v>
      </c>
      <c r="K5561" s="39" t="s">
        <v>100</v>
      </c>
      <c r="L5561" s="39" t="s">
        <v>60</v>
      </c>
      <c r="M5561" s="39" t="str">
        <f>+VLOOKUP(C5561/1,Map!A:B,2,FALSE)</f>
        <v>Other Revenue - Reconnection Fee</v>
      </c>
      <c r="N5561" s="39" t="str">
        <f>+VLOOKUP(L5561/1,Map!E:G,3,FALSE)</f>
        <v>KY-CENTRAL</v>
      </c>
    </row>
    <row r="5562" spans="1:14" hidden="1">
      <c r="A5562" s="39" t="s">
        <v>95</v>
      </c>
      <c r="B5562" s="39" t="s">
        <v>96</v>
      </c>
      <c r="C5562" s="39" t="s">
        <v>80</v>
      </c>
      <c r="D5562" s="43">
        <v>43046</v>
      </c>
      <c r="E5562" s="39" t="s">
        <v>34</v>
      </c>
      <c r="F5562" s="39" t="s">
        <v>53</v>
      </c>
      <c r="G5562" s="39" t="s">
        <v>275</v>
      </c>
      <c r="H5562" s="39" t="s">
        <v>3227</v>
      </c>
      <c r="I5562" s="39" t="s">
        <v>99</v>
      </c>
      <c r="J5562" s="44">
        <v>-710.07</v>
      </c>
      <c r="K5562" s="39" t="s">
        <v>100</v>
      </c>
      <c r="L5562" s="39" t="s">
        <v>60</v>
      </c>
      <c r="M5562" s="39" t="str">
        <f>+VLOOKUP(C5562/1,Map!A:B,2,FALSE)</f>
        <v>Other Revenue - Reconnection Fee</v>
      </c>
      <c r="N5562" s="39" t="str">
        <f>+VLOOKUP(L5562/1,Map!E:G,3,FALSE)</f>
        <v>KY-CENTRAL</v>
      </c>
    </row>
    <row r="5563" spans="1:14" hidden="1">
      <c r="A5563" s="39" t="s">
        <v>95</v>
      </c>
      <c r="B5563" s="39" t="s">
        <v>96</v>
      </c>
      <c r="C5563" s="39" t="s">
        <v>80</v>
      </c>
      <c r="D5563" s="43">
        <v>43046</v>
      </c>
      <c r="E5563" s="39" t="s">
        <v>34</v>
      </c>
      <c r="F5563" s="39" t="s">
        <v>53</v>
      </c>
      <c r="G5563" s="39" t="s">
        <v>275</v>
      </c>
      <c r="H5563" s="39" t="s">
        <v>3227</v>
      </c>
      <c r="I5563" s="39" t="s">
        <v>99</v>
      </c>
      <c r="J5563" s="44">
        <v>-56</v>
      </c>
      <c r="K5563" s="39" t="s">
        <v>100</v>
      </c>
      <c r="L5563" s="39" t="s">
        <v>64</v>
      </c>
      <c r="M5563" s="39" t="str">
        <f>+VLOOKUP(C5563/1,Map!A:B,2,FALSE)</f>
        <v>Other Revenue - Reconnection Fee</v>
      </c>
      <c r="N5563" s="39" t="str">
        <f>+VLOOKUP(L5563/1,Map!E:G,3,FALSE)</f>
        <v>KY-NORTH</v>
      </c>
    </row>
    <row r="5564" spans="1:14" hidden="1">
      <c r="A5564" s="39" t="s">
        <v>95</v>
      </c>
      <c r="B5564" s="39" t="s">
        <v>96</v>
      </c>
      <c r="C5564" s="39" t="s">
        <v>80</v>
      </c>
      <c r="D5564" s="43">
        <v>43045</v>
      </c>
      <c r="E5564" s="39" t="s">
        <v>34</v>
      </c>
      <c r="F5564" s="39" t="s">
        <v>53</v>
      </c>
      <c r="G5564" s="39" t="s">
        <v>275</v>
      </c>
      <c r="H5564" s="39" t="s">
        <v>606</v>
      </c>
      <c r="I5564" s="39" t="s">
        <v>244</v>
      </c>
      <c r="J5564" s="44">
        <v>54.37</v>
      </c>
      <c r="K5564" s="39" t="s">
        <v>100</v>
      </c>
      <c r="L5564" s="39" t="s">
        <v>60</v>
      </c>
      <c r="M5564" s="39" t="str">
        <f>+VLOOKUP(C5564/1,Map!A:B,2,FALSE)</f>
        <v>Other Revenue - Reconnection Fee</v>
      </c>
      <c r="N5564" s="39" t="str">
        <f>+VLOOKUP(L5564/1,Map!E:G,3,FALSE)</f>
        <v>KY-CENTRAL</v>
      </c>
    </row>
    <row r="5565" spans="1:14" hidden="1">
      <c r="A5565" s="39" t="s">
        <v>95</v>
      </c>
      <c r="B5565" s="39" t="s">
        <v>96</v>
      </c>
      <c r="C5565" s="39" t="s">
        <v>80</v>
      </c>
      <c r="D5565" s="43">
        <v>43045</v>
      </c>
      <c r="E5565" s="39" t="s">
        <v>34</v>
      </c>
      <c r="F5565" s="39" t="s">
        <v>53</v>
      </c>
      <c r="G5565" s="39" t="s">
        <v>275</v>
      </c>
      <c r="H5565" s="39" t="s">
        <v>3228</v>
      </c>
      <c r="I5565" s="39" t="s">
        <v>99</v>
      </c>
      <c r="J5565" s="44">
        <v>-983.55</v>
      </c>
      <c r="K5565" s="39" t="s">
        <v>100</v>
      </c>
      <c r="L5565" s="39" t="s">
        <v>60</v>
      </c>
      <c r="M5565" s="39" t="str">
        <f>+VLOOKUP(C5565/1,Map!A:B,2,FALSE)</f>
        <v>Other Revenue - Reconnection Fee</v>
      </c>
      <c r="N5565" s="39" t="str">
        <f>+VLOOKUP(L5565/1,Map!E:G,3,FALSE)</f>
        <v>KY-CENTRAL</v>
      </c>
    </row>
    <row r="5566" spans="1:14" hidden="1">
      <c r="A5566" s="39" t="s">
        <v>95</v>
      </c>
      <c r="B5566" s="39" t="s">
        <v>96</v>
      </c>
      <c r="C5566" s="39" t="s">
        <v>80</v>
      </c>
      <c r="D5566" s="43">
        <v>43047</v>
      </c>
      <c r="E5566" s="39" t="s">
        <v>34</v>
      </c>
      <c r="F5566" s="39" t="s">
        <v>53</v>
      </c>
      <c r="G5566" s="39" t="s">
        <v>275</v>
      </c>
      <c r="H5566" s="39" t="s">
        <v>3230</v>
      </c>
      <c r="I5566" s="39" t="s">
        <v>99</v>
      </c>
      <c r="J5566" s="44">
        <v>-1093.92</v>
      </c>
      <c r="K5566" s="39" t="s">
        <v>100</v>
      </c>
      <c r="L5566" s="39" t="s">
        <v>60</v>
      </c>
      <c r="M5566" s="39" t="str">
        <f>+VLOOKUP(C5566/1,Map!A:B,2,FALSE)</f>
        <v>Other Revenue - Reconnection Fee</v>
      </c>
      <c r="N5566" s="39" t="str">
        <f>+VLOOKUP(L5566/1,Map!E:G,3,FALSE)</f>
        <v>KY-CENTRAL</v>
      </c>
    </row>
    <row r="5567" spans="1:14" hidden="1">
      <c r="A5567" s="39" t="s">
        <v>95</v>
      </c>
      <c r="B5567" s="39" t="s">
        <v>96</v>
      </c>
      <c r="C5567" s="39" t="s">
        <v>80</v>
      </c>
      <c r="D5567" s="43">
        <v>43048</v>
      </c>
      <c r="E5567" s="39" t="s">
        <v>34</v>
      </c>
      <c r="F5567" s="39" t="s">
        <v>53</v>
      </c>
      <c r="G5567" s="39" t="s">
        <v>275</v>
      </c>
      <c r="H5567" s="39" t="s">
        <v>3231</v>
      </c>
      <c r="I5567" s="39" t="s">
        <v>99</v>
      </c>
      <c r="J5567" s="44">
        <v>-56</v>
      </c>
      <c r="K5567" s="39" t="s">
        <v>100</v>
      </c>
      <c r="L5567" s="39" t="s">
        <v>58</v>
      </c>
      <c r="M5567" s="39" t="str">
        <f>+VLOOKUP(C5567/1,Map!A:B,2,FALSE)</f>
        <v>Other Revenue - Reconnection Fee</v>
      </c>
      <c r="N5567" s="39" t="str">
        <f>+VLOOKUP(L5567/1,Map!E:G,3,FALSE)</f>
        <v>KY-CORPORATE</v>
      </c>
    </row>
    <row r="5568" spans="1:14" hidden="1">
      <c r="A5568" s="39" t="s">
        <v>95</v>
      </c>
      <c r="B5568" s="39" t="s">
        <v>96</v>
      </c>
      <c r="C5568" s="39" t="s">
        <v>80</v>
      </c>
      <c r="D5568" s="43">
        <v>43048</v>
      </c>
      <c r="E5568" s="39" t="s">
        <v>34</v>
      </c>
      <c r="F5568" s="39" t="s">
        <v>53</v>
      </c>
      <c r="G5568" s="39" t="s">
        <v>275</v>
      </c>
      <c r="H5568" s="39" t="s">
        <v>3231</v>
      </c>
      <c r="I5568" s="39" t="s">
        <v>99</v>
      </c>
      <c r="J5568" s="44">
        <v>-1741.47</v>
      </c>
      <c r="K5568" s="39" t="s">
        <v>100</v>
      </c>
      <c r="L5568" s="39" t="s">
        <v>60</v>
      </c>
      <c r="M5568" s="39" t="str">
        <f>+VLOOKUP(C5568/1,Map!A:B,2,FALSE)</f>
        <v>Other Revenue - Reconnection Fee</v>
      </c>
      <c r="N5568" s="39" t="str">
        <f>+VLOOKUP(L5568/1,Map!E:G,3,FALSE)</f>
        <v>KY-CENTRAL</v>
      </c>
    </row>
    <row r="5569" spans="1:14" hidden="1">
      <c r="A5569" s="39" t="s">
        <v>95</v>
      </c>
      <c r="B5569" s="39" t="s">
        <v>96</v>
      </c>
      <c r="C5569" s="39" t="s">
        <v>80</v>
      </c>
      <c r="D5569" s="43">
        <v>43048</v>
      </c>
      <c r="E5569" s="39" t="s">
        <v>34</v>
      </c>
      <c r="F5569" s="39" t="s">
        <v>53</v>
      </c>
      <c r="G5569" s="39" t="s">
        <v>275</v>
      </c>
      <c r="H5569" s="39" t="s">
        <v>3231</v>
      </c>
      <c r="I5569" s="39" t="s">
        <v>99</v>
      </c>
      <c r="J5569" s="44">
        <v>-112</v>
      </c>
      <c r="K5569" s="39" t="s">
        <v>100</v>
      </c>
      <c r="L5569" s="39" t="s">
        <v>64</v>
      </c>
      <c r="M5569" s="39" t="str">
        <f>+VLOOKUP(C5569/1,Map!A:B,2,FALSE)</f>
        <v>Other Revenue - Reconnection Fee</v>
      </c>
      <c r="N5569" s="39" t="str">
        <f>+VLOOKUP(L5569/1,Map!E:G,3,FALSE)</f>
        <v>KY-NORTH</v>
      </c>
    </row>
    <row r="5570" spans="1:14" hidden="1">
      <c r="A5570" s="39" t="s">
        <v>95</v>
      </c>
      <c r="B5570" s="39" t="s">
        <v>96</v>
      </c>
      <c r="C5570" s="39" t="s">
        <v>80</v>
      </c>
      <c r="D5570" s="43">
        <v>43049</v>
      </c>
      <c r="E5570" s="39" t="s">
        <v>34</v>
      </c>
      <c r="F5570" s="39" t="s">
        <v>53</v>
      </c>
      <c r="G5570" s="39" t="s">
        <v>275</v>
      </c>
      <c r="H5570" s="39" t="s">
        <v>3232</v>
      </c>
      <c r="I5570" s="39" t="s">
        <v>99</v>
      </c>
      <c r="J5570" s="44">
        <v>-382.22</v>
      </c>
      <c r="K5570" s="39" t="s">
        <v>100</v>
      </c>
      <c r="L5570" s="39" t="s">
        <v>60</v>
      </c>
      <c r="M5570" s="39" t="str">
        <f>+VLOOKUP(C5570/1,Map!A:B,2,FALSE)</f>
        <v>Other Revenue - Reconnection Fee</v>
      </c>
      <c r="N5570" s="39" t="str">
        <f>+VLOOKUP(L5570/1,Map!E:G,3,FALSE)</f>
        <v>KY-CENTRAL</v>
      </c>
    </row>
    <row r="5571" spans="1:14" hidden="1">
      <c r="A5571" s="39" t="s">
        <v>95</v>
      </c>
      <c r="B5571" s="39" t="s">
        <v>96</v>
      </c>
      <c r="C5571" s="39" t="s">
        <v>80</v>
      </c>
      <c r="D5571" s="43">
        <v>43050</v>
      </c>
      <c r="E5571" s="39" t="s">
        <v>34</v>
      </c>
      <c r="F5571" s="39" t="s">
        <v>53</v>
      </c>
      <c r="G5571" s="39" t="s">
        <v>275</v>
      </c>
      <c r="H5571" s="39" t="s">
        <v>3234</v>
      </c>
      <c r="I5571" s="39" t="s">
        <v>99</v>
      </c>
      <c r="J5571" s="44">
        <v>-54.37</v>
      </c>
      <c r="K5571" s="39" t="s">
        <v>100</v>
      </c>
      <c r="L5571" s="39" t="s">
        <v>60</v>
      </c>
      <c r="M5571" s="39" t="str">
        <f>+VLOOKUP(C5571/1,Map!A:B,2,FALSE)</f>
        <v>Other Revenue - Reconnection Fee</v>
      </c>
      <c r="N5571" s="39" t="str">
        <f>+VLOOKUP(L5571/1,Map!E:G,3,FALSE)</f>
        <v>KY-CENTRAL</v>
      </c>
    </row>
    <row r="5572" spans="1:14" hidden="1">
      <c r="A5572" s="39" t="s">
        <v>95</v>
      </c>
      <c r="B5572" s="39" t="s">
        <v>96</v>
      </c>
      <c r="C5572" s="39" t="s">
        <v>80</v>
      </c>
      <c r="D5572" s="43">
        <v>43053</v>
      </c>
      <c r="E5572" s="39" t="s">
        <v>34</v>
      </c>
      <c r="F5572" s="39" t="s">
        <v>53</v>
      </c>
      <c r="G5572" s="39" t="s">
        <v>275</v>
      </c>
      <c r="H5572" s="39" t="s">
        <v>3236</v>
      </c>
      <c r="I5572" s="39" t="s">
        <v>99</v>
      </c>
      <c r="J5572" s="44">
        <v>-1957.32</v>
      </c>
      <c r="K5572" s="39" t="s">
        <v>100</v>
      </c>
      <c r="L5572" s="39" t="s">
        <v>60</v>
      </c>
      <c r="M5572" s="39" t="str">
        <f>+VLOOKUP(C5572/1,Map!A:B,2,FALSE)</f>
        <v>Other Revenue - Reconnection Fee</v>
      </c>
      <c r="N5572" s="39" t="str">
        <f>+VLOOKUP(L5572/1,Map!E:G,3,FALSE)</f>
        <v>KY-CENTRAL</v>
      </c>
    </row>
    <row r="5573" spans="1:14" hidden="1">
      <c r="A5573" s="39" t="s">
        <v>95</v>
      </c>
      <c r="B5573" s="39" t="s">
        <v>96</v>
      </c>
      <c r="C5573" s="39" t="s">
        <v>80</v>
      </c>
      <c r="D5573" s="43">
        <v>43053</v>
      </c>
      <c r="E5573" s="39" t="s">
        <v>34</v>
      </c>
      <c r="F5573" s="39" t="s">
        <v>53</v>
      </c>
      <c r="G5573" s="39" t="s">
        <v>275</v>
      </c>
      <c r="H5573" s="39" t="s">
        <v>3236</v>
      </c>
      <c r="I5573" s="39" t="s">
        <v>99</v>
      </c>
      <c r="J5573" s="44">
        <v>-56</v>
      </c>
      <c r="K5573" s="39" t="s">
        <v>100</v>
      </c>
      <c r="L5573" s="39" t="s">
        <v>58</v>
      </c>
      <c r="M5573" s="39" t="str">
        <f>+VLOOKUP(C5573/1,Map!A:B,2,FALSE)</f>
        <v>Other Revenue - Reconnection Fee</v>
      </c>
      <c r="N5573" s="39" t="str">
        <f>+VLOOKUP(L5573/1,Map!E:G,3,FALSE)</f>
        <v>KY-CORPORATE</v>
      </c>
    </row>
    <row r="5574" spans="1:14" hidden="1">
      <c r="A5574" s="39" t="s">
        <v>95</v>
      </c>
      <c r="B5574" s="39" t="s">
        <v>96</v>
      </c>
      <c r="C5574" s="39" t="s">
        <v>80</v>
      </c>
      <c r="D5574" s="43">
        <v>43052</v>
      </c>
      <c r="E5574" s="39" t="s">
        <v>34</v>
      </c>
      <c r="F5574" s="39" t="s">
        <v>53</v>
      </c>
      <c r="G5574" s="39" t="s">
        <v>275</v>
      </c>
      <c r="H5574" s="39" t="s">
        <v>3238</v>
      </c>
      <c r="I5574" s="39" t="s">
        <v>99</v>
      </c>
      <c r="J5574" s="44">
        <v>-56</v>
      </c>
      <c r="K5574" s="39" t="s">
        <v>100</v>
      </c>
      <c r="L5574" s="39" t="s">
        <v>64</v>
      </c>
      <c r="M5574" s="39" t="str">
        <f>+VLOOKUP(C5574/1,Map!A:B,2,FALSE)</f>
        <v>Other Revenue - Reconnection Fee</v>
      </c>
      <c r="N5574" s="39" t="str">
        <f>+VLOOKUP(L5574/1,Map!E:G,3,FALSE)</f>
        <v>KY-NORTH</v>
      </c>
    </row>
    <row r="5575" spans="1:14" hidden="1">
      <c r="A5575" s="39" t="s">
        <v>95</v>
      </c>
      <c r="B5575" s="39" t="s">
        <v>96</v>
      </c>
      <c r="C5575" s="39" t="s">
        <v>80</v>
      </c>
      <c r="D5575" s="43">
        <v>43052</v>
      </c>
      <c r="E5575" s="39" t="s">
        <v>34</v>
      </c>
      <c r="F5575" s="39" t="s">
        <v>53</v>
      </c>
      <c r="G5575" s="39" t="s">
        <v>275</v>
      </c>
      <c r="H5575" s="39" t="s">
        <v>3238</v>
      </c>
      <c r="I5575" s="39" t="s">
        <v>99</v>
      </c>
      <c r="J5575" s="44">
        <v>-434.96</v>
      </c>
      <c r="K5575" s="39" t="s">
        <v>100</v>
      </c>
      <c r="L5575" s="39" t="s">
        <v>60</v>
      </c>
      <c r="M5575" s="39" t="str">
        <f>+VLOOKUP(C5575/1,Map!A:B,2,FALSE)</f>
        <v>Other Revenue - Reconnection Fee</v>
      </c>
      <c r="N5575" s="39" t="str">
        <f>+VLOOKUP(L5575/1,Map!E:G,3,FALSE)</f>
        <v>KY-CENTRAL</v>
      </c>
    </row>
    <row r="5576" spans="1:14" hidden="1">
      <c r="A5576" s="39" t="s">
        <v>95</v>
      </c>
      <c r="B5576" s="39" t="s">
        <v>96</v>
      </c>
      <c r="C5576" s="39" t="s">
        <v>80</v>
      </c>
      <c r="D5576" s="43">
        <v>43054</v>
      </c>
      <c r="E5576" s="39" t="s">
        <v>34</v>
      </c>
      <c r="F5576" s="39" t="s">
        <v>53</v>
      </c>
      <c r="G5576" s="39" t="s">
        <v>275</v>
      </c>
      <c r="H5576" s="39" t="s">
        <v>3240</v>
      </c>
      <c r="I5576" s="39" t="s">
        <v>99</v>
      </c>
      <c r="J5576" s="44">
        <v>-1469.62</v>
      </c>
      <c r="K5576" s="39" t="s">
        <v>100</v>
      </c>
      <c r="L5576" s="39" t="s">
        <v>60</v>
      </c>
      <c r="M5576" s="39" t="str">
        <f>+VLOOKUP(C5576/1,Map!A:B,2,FALSE)</f>
        <v>Other Revenue - Reconnection Fee</v>
      </c>
      <c r="N5576" s="39" t="str">
        <f>+VLOOKUP(L5576/1,Map!E:G,3,FALSE)</f>
        <v>KY-CENTRAL</v>
      </c>
    </row>
    <row r="5577" spans="1:14" hidden="1">
      <c r="A5577" s="39" t="s">
        <v>95</v>
      </c>
      <c r="B5577" s="39" t="s">
        <v>96</v>
      </c>
      <c r="C5577" s="39" t="s">
        <v>80</v>
      </c>
      <c r="D5577" s="43">
        <v>43055</v>
      </c>
      <c r="E5577" s="39" t="s">
        <v>34</v>
      </c>
      <c r="F5577" s="39" t="s">
        <v>53</v>
      </c>
      <c r="G5577" s="39" t="s">
        <v>275</v>
      </c>
      <c r="H5577" s="39" t="s">
        <v>3242</v>
      </c>
      <c r="I5577" s="39" t="s">
        <v>99</v>
      </c>
      <c r="J5577" s="44">
        <v>-56</v>
      </c>
      <c r="K5577" s="39" t="s">
        <v>100</v>
      </c>
      <c r="L5577" s="39" t="s">
        <v>64</v>
      </c>
      <c r="M5577" s="39" t="str">
        <f>+VLOOKUP(C5577/1,Map!A:B,2,FALSE)</f>
        <v>Other Revenue - Reconnection Fee</v>
      </c>
      <c r="N5577" s="39" t="str">
        <f>+VLOOKUP(L5577/1,Map!E:G,3,FALSE)</f>
        <v>KY-NORTH</v>
      </c>
    </row>
    <row r="5578" spans="1:14" hidden="1">
      <c r="A5578" s="39" t="s">
        <v>95</v>
      </c>
      <c r="B5578" s="39" t="s">
        <v>96</v>
      </c>
      <c r="C5578" s="39" t="s">
        <v>80</v>
      </c>
      <c r="D5578" s="43">
        <v>43055</v>
      </c>
      <c r="E5578" s="39" t="s">
        <v>34</v>
      </c>
      <c r="F5578" s="39" t="s">
        <v>53</v>
      </c>
      <c r="G5578" s="39" t="s">
        <v>275</v>
      </c>
      <c r="H5578" s="39" t="s">
        <v>3242</v>
      </c>
      <c r="I5578" s="39" t="s">
        <v>99</v>
      </c>
      <c r="J5578" s="44">
        <v>-2066.06</v>
      </c>
      <c r="K5578" s="39" t="s">
        <v>100</v>
      </c>
      <c r="L5578" s="39" t="s">
        <v>60</v>
      </c>
      <c r="M5578" s="39" t="str">
        <f>+VLOOKUP(C5578/1,Map!A:B,2,FALSE)</f>
        <v>Other Revenue - Reconnection Fee</v>
      </c>
      <c r="N5578" s="39" t="str">
        <f>+VLOOKUP(L5578/1,Map!E:G,3,FALSE)</f>
        <v>KY-CENTRAL</v>
      </c>
    </row>
    <row r="5579" spans="1:14" hidden="1">
      <c r="A5579" s="39" t="s">
        <v>95</v>
      </c>
      <c r="B5579" s="39" t="s">
        <v>96</v>
      </c>
      <c r="C5579" s="39" t="s">
        <v>80</v>
      </c>
      <c r="D5579" s="43">
        <v>43056</v>
      </c>
      <c r="E5579" s="39" t="s">
        <v>34</v>
      </c>
      <c r="F5579" s="39" t="s">
        <v>53</v>
      </c>
      <c r="G5579" s="39" t="s">
        <v>275</v>
      </c>
      <c r="H5579" s="39" t="s">
        <v>3244</v>
      </c>
      <c r="I5579" s="39" t="s">
        <v>99</v>
      </c>
      <c r="J5579" s="44">
        <v>-2229.17</v>
      </c>
      <c r="K5579" s="39" t="s">
        <v>100</v>
      </c>
      <c r="L5579" s="39" t="s">
        <v>60</v>
      </c>
      <c r="M5579" s="39" t="str">
        <f>+VLOOKUP(C5579/1,Map!A:B,2,FALSE)</f>
        <v>Other Revenue - Reconnection Fee</v>
      </c>
      <c r="N5579" s="39" t="str">
        <f>+VLOOKUP(L5579/1,Map!E:G,3,FALSE)</f>
        <v>KY-CENTRAL</v>
      </c>
    </row>
    <row r="5580" spans="1:14" hidden="1">
      <c r="A5580" s="39" t="s">
        <v>95</v>
      </c>
      <c r="B5580" s="39" t="s">
        <v>96</v>
      </c>
      <c r="C5580" s="39" t="s">
        <v>80</v>
      </c>
      <c r="D5580" s="43">
        <v>43056</v>
      </c>
      <c r="E5580" s="39" t="s">
        <v>34</v>
      </c>
      <c r="F5580" s="39" t="s">
        <v>53</v>
      </c>
      <c r="G5580" s="39" t="s">
        <v>275</v>
      </c>
      <c r="H5580" s="39" t="s">
        <v>3244</v>
      </c>
      <c r="I5580" s="39" t="s">
        <v>99</v>
      </c>
      <c r="J5580" s="44">
        <v>-112</v>
      </c>
      <c r="K5580" s="39" t="s">
        <v>100</v>
      </c>
      <c r="L5580" s="39" t="s">
        <v>58</v>
      </c>
      <c r="M5580" s="39" t="str">
        <f>+VLOOKUP(C5580/1,Map!A:B,2,FALSE)</f>
        <v>Other Revenue - Reconnection Fee</v>
      </c>
      <c r="N5580" s="39" t="str">
        <f>+VLOOKUP(L5580/1,Map!E:G,3,FALSE)</f>
        <v>KY-CORPORATE</v>
      </c>
    </row>
    <row r="5581" spans="1:14" hidden="1">
      <c r="A5581" s="39" t="s">
        <v>95</v>
      </c>
      <c r="B5581" s="39" t="s">
        <v>96</v>
      </c>
      <c r="C5581" s="39" t="s">
        <v>80</v>
      </c>
      <c r="D5581" s="43">
        <v>43060</v>
      </c>
      <c r="E5581" s="39" t="s">
        <v>34</v>
      </c>
      <c r="F5581" s="39" t="s">
        <v>53</v>
      </c>
      <c r="G5581" s="39" t="s">
        <v>275</v>
      </c>
      <c r="H5581" s="39" t="s">
        <v>3247</v>
      </c>
      <c r="I5581" s="39" t="s">
        <v>99</v>
      </c>
      <c r="J5581" s="44">
        <v>-1632.73</v>
      </c>
      <c r="K5581" s="39" t="s">
        <v>100</v>
      </c>
      <c r="L5581" s="39" t="s">
        <v>60</v>
      </c>
      <c r="M5581" s="39" t="str">
        <f>+VLOOKUP(C5581/1,Map!A:B,2,FALSE)</f>
        <v>Other Revenue - Reconnection Fee</v>
      </c>
      <c r="N5581" s="39" t="str">
        <f>+VLOOKUP(L5581/1,Map!E:G,3,FALSE)</f>
        <v>KY-CENTRAL</v>
      </c>
    </row>
    <row r="5582" spans="1:14" hidden="1">
      <c r="A5582" s="39" t="s">
        <v>95</v>
      </c>
      <c r="B5582" s="39" t="s">
        <v>96</v>
      </c>
      <c r="C5582" s="39" t="s">
        <v>80</v>
      </c>
      <c r="D5582" s="43">
        <v>43059</v>
      </c>
      <c r="E5582" s="39" t="s">
        <v>34</v>
      </c>
      <c r="F5582" s="39" t="s">
        <v>53</v>
      </c>
      <c r="G5582" s="39" t="s">
        <v>275</v>
      </c>
      <c r="H5582" s="39" t="s">
        <v>3248</v>
      </c>
      <c r="I5582" s="39" t="s">
        <v>99</v>
      </c>
      <c r="J5582" s="44">
        <v>-168</v>
      </c>
      <c r="K5582" s="39" t="s">
        <v>100</v>
      </c>
      <c r="L5582" s="39" t="s">
        <v>64</v>
      </c>
      <c r="M5582" s="39" t="str">
        <f>+VLOOKUP(C5582/1,Map!A:B,2,FALSE)</f>
        <v>Other Revenue - Reconnection Fee</v>
      </c>
      <c r="N5582" s="39" t="str">
        <f>+VLOOKUP(L5582/1,Map!E:G,3,FALSE)</f>
        <v>KY-NORTH</v>
      </c>
    </row>
    <row r="5583" spans="1:14" hidden="1">
      <c r="A5583" s="39" t="s">
        <v>95</v>
      </c>
      <c r="B5583" s="39" t="s">
        <v>96</v>
      </c>
      <c r="C5583" s="39" t="s">
        <v>80</v>
      </c>
      <c r="D5583" s="43">
        <v>43059</v>
      </c>
      <c r="E5583" s="39" t="s">
        <v>34</v>
      </c>
      <c r="F5583" s="39" t="s">
        <v>53</v>
      </c>
      <c r="G5583" s="39" t="s">
        <v>275</v>
      </c>
      <c r="H5583" s="39" t="s">
        <v>3248</v>
      </c>
      <c r="I5583" s="39" t="s">
        <v>99</v>
      </c>
      <c r="J5583" s="44">
        <v>-978.66</v>
      </c>
      <c r="K5583" s="39" t="s">
        <v>100</v>
      </c>
      <c r="L5583" s="39" t="s">
        <v>60</v>
      </c>
      <c r="M5583" s="39" t="str">
        <f>+VLOOKUP(C5583/1,Map!A:B,2,FALSE)</f>
        <v>Other Revenue - Reconnection Fee</v>
      </c>
      <c r="N5583" s="39" t="str">
        <f>+VLOOKUP(L5583/1,Map!E:G,3,FALSE)</f>
        <v>KY-CENTRAL</v>
      </c>
    </row>
    <row r="5584" spans="1:14" hidden="1">
      <c r="A5584" s="39" t="s">
        <v>95</v>
      </c>
      <c r="B5584" s="39" t="s">
        <v>96</v>
      </c>
      <c r="C5584" s="39" t="s">
        <v>80</v>
      </c>
      <c r="D5584" s="43">
        <v>43061</v>
      </c>
      <c r="E5584" s="39" t="s">
        <v>34</v>
      </c>
      <c r="F5584" s="39" t="s">
        <v>53</v>
      </c>
      <c r="G5584" s="39" t="s">
        <v>275</v>
      </c>
      <c r="H5584" s="39" t="s">
        <v>3250</v>
      </c>
      <c r="I5584" s="39" t="s">
        <v>99</v>
      </c>
      <c r="J5584" s="44">
        <v>-1902.95</v>
      </c>
      <c r="K5584" s="39" t="s">
        <v>100</v>
      </c>
      <c r="L5584" s="39" t="s">
        <v>60</v>
      </c>
      <c r="M5584" s="39" t="str">
        <f>+VLOOKUP(C5584/1,Map!A:B,2,FALSE)</f>
        <v>Other Revenue - Reconnection Fee</v>
      </c>
      <c r="N5584" s="39" t="str">
        <f>+VLOOKUP(L5584/1,Map!E:G,3,FALSE)</f>
        <v>KY-CENTRAL</v>
      </c>
    </row>
    <row r="5585" spans="1:14" hidden="1">
      <c r="A5585" s="39" t="s">
        <v>95</v>
      </c>
      <c r="B5585" s="39" t="s">
        <v>96</v>
      </c>
      <c r="C5585" s="39" t="s">
        <v>80</v>
      </c>
      <c r="D5585" s="43">
        <v>43064</v>
      </c>
      <c r="E5585" s="39" t="s">
        <v>34</v>
      </c>
      <c r="F5585" s="39" t="s">
        <v>53</v>
      </c>
      <c r="G5585" s="39" t="s">
        <v>275</v>
      </c>
      <c r="H5585" s="39" t="s">
        <v>3251</v>
      </c>
      <c r="I5585" s="39" t="s">
        <v>99</v>
      </c>
      <c r="J5585" s="44">
        <v>-163.11000000000001</v>
      </c>
      <c r="K5585" s="39" t="s">
        <v>100</v>
      </c>
      <c r="L5585" s="39" t="s">
        <v>60</v>
      </c>
      <c r="M5585" s="39" t="str">
        <f>+VLOOKUP(C5585/1,Map!A:B,2,FALSE)</f>
        <v>Other Revenue - Reconnection Fee</v>
      </c>
      <c r="N5585" s="39" t="str">
        <f>+VLOOKUP(L5585/1,Map!E:G,3,FALSE)</f>
        <v>KY-CENTRAL</v>
      </c>
    </row>
    <row r="5586" spans="1:14" hidden="1">
      <c r="A5586" s="39" t="s">
        <v>95</v>
      </c>
      <c r="B5586" s="39" t="s">
        <v>96</v>
      </c>
      <c r="C5586" s="39" t="s">
        <v>80</v>
      </c>
      <c r="D5586" s="43">
        <v>43067</v>
      </c>
      <c r="E5586" s="39" t="s">
        <v>34</v>
      </c>
      <c r="F5586" s="39" t="s">
        <v>53</v>
      </c>
      <c r="G5586" s="39" t="s">
        <v>275</v>
      </c>
      <c r="H5586" s="39" t="s">
        <v>3255</v>
      </c>
      <c r="I5586" s="39" t="s">
        <v>99</v>
      </c>
      <c r="J5586" s="44">
        <v>-1525.62</v>
      </c>
      <c r="K5586" s="39" t="s">
        <v>100</v>
      </c>
      <c r="L5586" s="39" t="s">
        <v>60</v>
      </c>
      <c r="M5586" s="39" t="str">
        <f>+VLOOKUP(C5586/1,Map!A:B,2,FALSE)</f>
        <v>Other Revenue - Reconnection Fee</v>
      </c>
      <c r="N5586" s="39" t="str">
        <f>+VLOOKUP(L5586/1,Map!E:G,3,FALSE)</f>
        <v>KY-CENTRAL</v>
      </c>
    </row>
    <row r="5587" spans="1:14" hidden="1">
      <c r="A5587" s="39" t="s">
        <v>95</v>
      </c>
      <c r="B5587" s="39" t="s">
        <v>96</v>
      </c>
      <c r="C5587" s="39" t="s">
        <v>80</v>
      </c>
      <c r="D5587" s="43">
        <v>43067</v>
      </c>
      <c r="E5587" s="39" t="s">
        <v>34</v>
      </c>
      <c r="F5587" s="39" t="s">
        <v>53</v>
      </c>
      <c r="G5587" s="39" t="s">
        <v>275</v>
      </c>
      <c r="H5587" s="39" t="s">
        <v>3255</v>
      </c>
      <c r="I5587" s="39" t="s">
        <v>99</v>
      </c>
      <c r="J5587" s="44">
        <v>-56</v>
      </c>
      <c r="K5587" s="39" t="s">
        <v>100</v>
      </c>
      <c r="L5587" s="39" t="s">
        <v>58</v>
      </c>
      <c r="M5587" s="39" t="str">
        <f>+VLOOKUP(C5587/1,Map!A:B,2,FALSE)</f>
        <v>Other Revenue - Reconnection Fee</v>
      </c>
      <c r="N5587" s="39" t="str">
        <f>+VLOOKUP(L5587/1,Map!E:G,3,FALSE)</f>
        <v>KY-CORPORATE</v>
      </c>
    </row>
    <row r="5588" spans="1:14" hidden="1">
      <c r="A5588" s="39" t="s">
        <v>95</v>
      </c>
      <c r="B5588" s="39" t="s">
        <v>96</v>
      </c>
      <c r="C5588" s="39" t="s">
        <v>80</v>
      </c>
      <c r="D5588" s="43">
        <v>43066</v>
      </c>
      <c r="E5588" s="39" t="s">
        <v>34</v>
      </c>
      <c r="F5588" s="39" t="s">
        <v>53</v>
      </c>
      <c r="G5588" s="39" t="s">
        <v>275</v>
      </c>
      <c r="H5588" s="39" t="s">
        <v>3256</v>
      </c>
      <c r="I5588" s="39" t="s">
        <v>99</v>
      </c>
      <c r="J5588" s="44">
        <v>-56</v>
      </c>
      <c r="K5588" s="39" t="s">
        <v>100</v>
      </c>
      <c r="L5588" s="39" t="s">
        <v>64</v>
      </c>
      <c r="M5588" s="39" t="str">
        <f>+VLOOKUP(C5588/1,Map!A:B,2,FALSE)</f>
        <v>Other Revenue - Reconnection Fee</v>
      </c>
      <c r="N5588" s="39" t="str">
        <f>+VLOOKUP(L5588/1,Map!E:G,3,FALSE)</f>
        <v>KY-NORTH</v>
      </c>
    </row>
    <row r="5589" spans="1:14" hidden="1">
      <c r="A5589" s="39" t="s">
        <v>95</v>
      </c>
      <c r="B5589" s="39" t="s">
        <v>96</v>
      </c>
      <c r="C5589" s="39" t="s">
        <v>80</v>
      </c>
      <c r="D5589" s="43">
        <v>43066</v>
      </c>
      <c r="E5589" s="39" t="s">
        <v>34</v>
      </c>
      <c r="F5589" s="39" t="s">
        <v>53</v>
      </c>
      <c r="G5589" s="39" t="s">
        <v>275</v>
      </c>
      <c r="H5589" s="39" t="s">
        <v>3256</v>
      </c>
      <c r="I5589" s="39" t="s">
        <v>99</v>
      </c>
      <c r="J5589" s="44">
        <v>-56</v>
      </c>
      <c r="K5589" s="39" t="s">
        <v>100</v>
      </c>
      <c r="L5589" s="39" t="s">
        <v>58</v>
      </c>
      <c r="M5589" s="39" t="str">
        <f>+VLOOKUP(C5589/1,Map!A:B,2,FALSE)</f>
        <v>Other Revenue - Reconnection Fee</v>
      </c>
      <c r="N5589" s="39" t="str">
        <f>+VLOOKUP(L5589/1,Map!E:G,3,FALSE)</f>
        <v>KY-CORPORATE</v>
      </c>
    </row>
    <row r="5590" spans="1:14" hidden="1">
      <c r="A5590" s="39" t="s">
        <v>95</v>
      </c>
      <c r="B5590" s="39" t="s">
        <v>96</v>
      </c>
      <c r="C5590" s="39" t="s">
        <v>80</v>
      </c>
      <c r="D5590" s="43">
        <v>43066</v>
      </c>
      <c r="E5590" s="39" t="s">
        <v>34</v>
      </c>
      <c r="F5590" s="39" t="s">
        <v>53</v>
      </c>
      <c r="G5590" s="39" t="s">
        <v>275</v>
      </c>
      <c r="H5590" s="39" t="s">
        <v>3256</v>
      </c>
      <c r="I5590" s="39" t="s">
        <v>99</v>
      </c>
      <c r="J5590" s="44">
        <v>-1033.03</v>
      </c>
      <c r="K5590" s="39" t="s">
        <v>100</v>
      </c>
      <c r="L5590" s="39" t="s">
        <v>60</v>
      </c>
      <c r="M5590" s="39" t="str">
        <f>+VLOOKUP(C5590/1,Map!A:B,2,FALSE)</f>
        <v>Other Revenue - Reconnection Fee</v>
      </c>
      <c r="N5590" s="39" t="str">
        <f>+VLOOKUP(L5590/1,Map!E:G,3,FALSE)</f>
        <v>KY-CENTRAL</v>
      </c>
    </row>
    <row r="5591" spans="1:14" hidden="1">
      <c r="A5591" s="39" t="s">
        <v>95</v>
      </c>
      <c r="B5591" s="39" t="s">
        <v>96</v>
      </c>
      <c r="C5591" s="39" t="s">
        <v>80</v>
      </c>
      <c r="D5591" s="43">
        <v>43068</v>
      </c>
      <c r="E5591" s="39" t="s">
        <v>34</v>
      </c>
      <c r="F5591" s="39" t="s">
        <v>53</v>
      </c>
      <c r="G5591" s="39" t="s">
        <v>275</v>
      </c>
      <c r="H5591" s="39" t="s">
        <v>3257</v>
      </c>
      <c r="I5591" s="39" t="s">
        <v>99</v>
      </c>
      <c r="J5591" s="44">
        <v>-1471.25</v>
      </c>
      <c r="K5591" s="39" t="s">
        <v>100</v>
      </c>
      <c r="L5591" s="39" t="s">
        <v>60</v>
      </c>
      <c r="M5591" s="39" t="str">
        <f>+VLOOKUP(C5591/1,Map!A:B,2,FALSE)</f>
        <v>Other Revenue - Reconnection Fee</v>
      </c>
      <c r="N5591" s="39" t="str">
        <f>+VLOOKUP(L5591/1,Map!E:G,3,FALSE)</f>
        <v>KY-CENTRAL</v>
      </c>
    </row>
    <row r="5592" spans="1:14" hidden="1">
      <c r="A5592" s="39" t="s">
        <v>95</v>
      </c>
      <c r="B5592" s="39" t="s">
        <v>96</v>
      </c>
      <c r="C5592" s="39" t="s">
        <v>80</v>
      </c>
      <c r="D5592" s="43">
        <v>43068</v>
      </c>
      <c r="E5592" s="39" t="s">
        <v>34</v>
      </c>
      <c r="F5592" s="39" t="s">
        <v>53</v>
      </c>
      <c r="G5592" s="39" t="s">
        <v>275</v>
      </c>
      <c r="H5592" s="39" t="s">
        <v>3257</v>
      </c>
      <c r="I5592" s="39" t="s">
        <v>99</v>
      </c>
      <c r="J5592" s="44">
        <v>-56</v>
      </c>
      <c r="K5592" s="39" t="s">
        <v>100</v>
      </c>
      <c r="L5592" s="39" t="s">
        <v>58</v>
      </c>
      <c r="M5592" s="39" t="str">
        <f>+VLOOKUP(C5592/1,Map!A:B,2,FALSE)</f>
        <v>Other Revenue - Reconnection Fee</v>
      </c>
      <c r="N5592" s="39" t="str">
        <f>+VLOOKUP(L5592/1,Map!E:G,3,FALSE)</f>
        <v>KY-CORPORATE</v>
      </c>
    </row>
    <row r="5593" spans="1:14" hidden="1">
      <c r="A5593" s="39" t="s">
        <v>95</v>
      </c>
      <c r="B5593" s="39" t="s">
        <v>96</v>
      </c>
      <c r="C5593" s="39" t="s">
        <v>80</v>
      </c>
      <c r="D5593" s="43">
        <v>43069</v>
      </c>
      <c r="E5593" s="39" t="s">
        <v>34</v>
      </c>
      <c r="F5593" s="39" t="s">
        <v>53</v>
      </c>
      <c r="G5593" s="39" t="s">
        <v>275</v>
      </c>
      <c r="H5593" s="39" t="s">
        <v>3259</v>
      </c>
      <c r="I5593" s="39" t="s">
        <v>99</v>
      </c>
      <c r="J5593" s="44">
        <v>-1036.29</v>
      </c>
      <c r="K5593" s="39" t="s">
        <v>100</v>
      </c>
      <c r="L5593" s="39" t="s">
        <v>60</v>
      </c>
      <c r="M5593" s="39" t="str">
        <f>+VLOOKUP(C5593/1,Map!A:B,2,FALSE)</f>
        <v>Other Revenue - Reconnection Fee</v>
      </c>
      <c r="N5593" s="39" t="str">
        <f>+VLOOKUP(L5593/1,Map!E:G,3,FALSE)</f>
        <v>KY-CENTRAL</v>
      </c>
    </row>
    <row r="5594" spans="1:14" hidden="1">
      <c r="A5594" s="39" t="s">
        <v>95</v>
      </c>
      <c r="B5594" s="39" t="s">
        <v>96</v>
      </c>
      <c r="C5594" s="39" t="s">
        <v>80</v>
      </c>
      <c r="D5594" s="43">
        <v>43069</v>
      </c>
      <c r="E5594" s="39" t="s">
        <v>34</v>
      </c>
      <c r="F5594" s="39" t="s">
        <v>53</v>
      </c>
      <c r="G5594" s="39" t="s">
        <v>275</v>
      </c>
      <c r="H5594" s="39" t="s">
        <v>3259</v>
      </c>
      <c r="I5594" s="39" t="s">
        <v>99</v>
      </c>
      <c r="J5594" s="44">
        <v>-28</v>
      </c>
      <c r="K5594" s="39" t="s">
        <v>100</v>
      </c>
      <c r="L5594" s="39" t="s">
        <v>64</v>
      </c>
      <c r="M5594" s="39" t="str">
        <f>+VLOOKUP(C5594/1,Map!A:B,2,FALSE)</f>
        <v>Other Revenue - Reconnection Fee</v>
      </c>
      <c r="N5594" s="39" t="str">
        <f>+VLOOKUP(L5594/1,Map!E:G,3,FALSE)</f>
        <v>KY-NORTH</v>
      </c>
    </row>
    <row r="5595" spans="1:14" hidden="1">
      <c r="A5595" s="39" t="s">
        <v>95</v>
      </c>
      <c r="B5595" s="39" t="s">
        <v>96</v>
      </c>
      <c r="C5595" s="39" t="s">
        <v>80</v>
      </c>
      <c r="D5595" s="43">
        <v>43070</v>
      </c>
      <c r="E5595" s="39" t="s">
        <v>34</v>
      </c>
      <c r="F5595" s="39" t="s">
        <v>54</v>
      </c>
      <c r="G5595" s="39" t="s">
        <v>275</v>
      </c>
      <c r="H5595" s="39" t="s">
        <v>3260</v>
      </c>
      <c r="I5595" s="39" t="s">
        <v>99</v>
      </c>
      <c r="J5595" s="44">
        <v>-112</v>
      </c>
      <c r="K5595" s="39" t="s">
        <v>100</v>
      </c>
      <c r="L5595" s="39" t="s">
        <v>58</v>
      </c>
      <c r="M5595" s="39" t="str">
        <f>+VLOOKUP(C5595/1,Map!A:B,2,FALSE)</f>
        <v>Other Revenue - Reconnection Fee</v>
      </c>
      <c r="N5595" s="39" t="str">
        <f>+VLOOKUP(L5595/1,Map!E:G,3,FALSE)</f>
        <v>KY-CORPORATE</v>
      </c>
    </row>
    <row r="5596" spans="1:14" hidden="1">
      <c r="A5596" s="39" t="s">
        <v>95</v>
      </c>
      <c r="B5596" s="39" t="s">
        <v>96</v>
      </c>
      <c r="C5596" s="39" t="s">
        <v>80</v>
      </c>
      <c r="D5596" s="43">
        <v>43070</v>
      </c>
      <c r="E5596" s="39" t="s">
        <v>34</v>
      </c>
      <c r="F5596" s="39" t="s">
        <v>54</v>
      </c>
      <c r="G5596" s="39" t="s">
        <v>275</v>
      </c>
      <c r="H5596" s="39" t="s">
        <v>3260</v>
      </c>
      <c r="I5596" s="39" t="s">
        <v>99</v>
      </c>
      <c r="J5596" s="44">
        <v>-1365.77</v>
      </c>
      <c r="K5596" s="39" t="s">
        <v>100</v>
      </c>
      <c r="L5596" s="39" t="s">
        <v>60</v>
      </c>
      <c r="M5596" s="39" t="str">
        <f>+VLOOKUP(C5596/1,Map!A:B,2,FALSE)</f>
        <v>Other Revenue - Reconnection Fee</v>
      </c>
      <c r="N5596" s="39" t="str">
        <f>+VLOOKUP(L5596/1,Map!E:G,3,FALSE)</f>
        <v>KY-CENTRAL</v>
      </c>
    </row>
    <row r="5597" spans="1:14" hidden="1">
      <c r="A5597" s="39" t="s">
        <v>95</v>
      </c>
      <c r="B5597" s="39" t="s">
        <v>96</v>
      </c>
      <c r="C5597" s="39" t="s">
        <v>80</v>
      </c>
      <c r="D5597" s="43">
        <v>43071</v>
      </c>
      <c r="E5597" s="39" t="s">
        <v>34</v>
      </c>
      <c r="F5597" s="39" t="s">
        <v>54</v>
      </c>
      <c r="G5597" s="39" t="s">
        <v>275</v>
      </c>
      <c r="H5597" s="39" t="s">
        <v>3262</v>
      </c>
      <c r="I5597" s="39" t="s">
        <v>99</v>
      </c>
      <c r="J5597" s="44">
        <v>-163.11000000000001</v>
      </c>
      <c r="K5597" s="39" t="s">
        <v>100</v>
      </c>
      <c r="L5597" s="39" t="s">
        <v>60</v>
      </c>
      <c r="M5597" s="39" t="str">
        <f>+VLOOKUP(C5597/1,Map!A:B,2,FALSE)</f>
        <v>Other Revenue - Reconnection Fee</v>
      </c>
      <c r="N5597" s="39" t="str">
        <f>+VLOOKUP(L5597/1,Map!E:G,3,FALSE)</f>
        <v>KY-CENTRAL</v>
      </c>
    </row>
    <row r="5598" spans="1:14" hidden="1">
      <c r="A5598" s="39" t="s">
        <v>95</v>
      </c>
      <c r="B5598" s="39" t="s">
        <v>96</v>
      </c>
      <c r="C5598" s="39" t="s">
        <v>80</v>
      </c>
      <c r="D5598" s="43">
        <v>43074</v>
      </c>
      <c r="E5598" s="39" t="s">
        <v>34</v>
      </c>
      <c r="F5598" s="39" t="s">
        <v>54</v>
      </c>
      <c r="G5598" s="39" t="s">
        <v>275</v>
      </c>
      <c r="H5598" s="39" t="s">
        <v>3265</v>
      </c>
      <c r="I5598" s="39" t="s">
        <v>99</v>
      </c>
      <c r="J5598" s="44">
        <v>-1087.4000000000001</v>
      </c>
      <c r="K5598" s="39" t="s">
        <v>100</v>
      </c>
      <c r="L5598" s="39" t="s">
        <v>60</v>
      </c>
      <c r="M5598" s="39" t="str">
        <f>+VLOOKUP(C5598/1,Map!A:B,2,FALSE)</f>
        <v>Other Revenue - Reconnection Fee</v>
      </c>
      <c r="N5598" s="39" t="str">
        <f>+VLOOKUP(L5598/1,Map!E:G,3,FALSE)</f>
        <v>KY-CENTRAL</v>
      </c>
    </row>
    <row r="5599" spans="1:14" hidden="1">
      <c r="A5599" s="39" t="s">
        <v>95</v>
      </c>
      <c r="B5599" s="39" t="s">
        <v>96</v>
      </c>
      <c r="C5599" s="39" t="s">
        <v>80</v>
      </c>
      <c r="D5599" s="43">
        <v>43073</v>
      </c>
      <c r="E5599" s="39" t="s">
        <v>34</v>
      </c>
      <c r="F5599" s="39" t="s">
        <v>54</v>
      </c>
      <c r="G5599" s="39" t="s">
        <v>275</v>
      </c>
      <c r="H5599" s="39" t="s">
        <v>3267</v>
      </c>
      <c r="I5599" s="39" t="s">
        <v>99</v>
      </c>
      <c r="J5599" s="44">
        <v>-380.59</v>
      </c>
      <c r="K5599" s="39" t="s">
        <v>100</v>
      </c>
      <c r="L5599" s="39" t="s">
        <v>60</v>
      </c>
      <c r="M5599" s="39" t="str">
        <f>+VLOOKUP(C5599/1,Map!A:B,2,FALSE)</f>
        <v>Other Revenue - Reconnection Fee</v>
      </c>
      <c r="N5599" s="39" t="str">
        <f>+VLOOKUP(L5599/1,Map!E:G,3,FALSE)</f>
        <v>KY-CENTRAL</v>
      </c>
    </row>
    <row r="5600" spans="1:14" hidden="1">
      <c r="A5600" s="39" t="s">
        <v>95</v>
      </c>
      <c r="B5600" s="39" t="s">
        <v>96</v>
      </c>
      <c r="C5600" s="39" t="s">
        <v>80</v>
      </c>
      <c r="D5600" s="43">
        <v>43075</v>
      </c>
      <c r="E5600" s="39" t="s">
        <v>34</v>
      </c>
      <c r="F5600" s="39" t="s">
        <v>54</v>
      </c>
      <c r="G5600" s="39" t="s">
        <v>275</v>
      </c>
      <c r="H5600" s="39" t="s">
        <v>750</v>
      </c>
      <c r="I5600" s="39" t="s">
        <v>244</v>
      </c>
      <c r="J5600" s="44">
        <v>54.37</v>
      </c>
      <c r="K5600" s="39" t="s">
        <v>100</v>
      </c>
      <c r="L5600" s="39" t="s">
        <v>60</v>
      </c>
      <c r="M5600" s="39" t="str">
        <f>+VLOOKUP(C5600/1,Map!A:B,2,FALSE)</f>
        <v>Other Revenue - Reconnection Fee</v>
      </c>
      <c r="N5600" s="39" t="str">
        <f>+VLOOKUP(L5600/1,Map!E:G,3,FALSE)</f>
        <v>KY-CENTRAL</v>
      </c>
    </row>
    <row r="5601" spans="1:14" hidden="1">
      <c r="A5601" s="39" t="s">
        <v>95</v>
      </c>
      <c r="B5601" s="39" t="s">
        <v>96</v>
      </c>
      <c r="C5601" s="39" t="s">
        <v>80</v>
      </c>
      <c r="D5601" s="43">
        <v>43075</v>
      </c>
      <c r="E5601" s="39" t="s">
        <v>34</v>
      </c>
      <c r="F5601" s="39" t="s">
        <v>54</v>
      </c>
      <c r="G5601" s="39" t="s">
        <v>275</v>
      </c>
      <c r="H5601" s="39" t="s">
        <v>3269</v>
      </c>
      <c r="I5601" s="39" t="s">
        <v>99</v>
      </c>
      <c r="J5601" s="44">
        <v>-326.22000000000003</v>
      </c>
      <c r="K5601" s="39" t="s">
        <v>100</v>
      </c>
      <c r="L5601" s="39" t="s">
        <v>60</v>
      </c>
      <c r="M5601" s="39" t="str">
        <f>+VLOOKUP(C5601/1,Map!A:B,2,FALSE)</f>
        <v>Other Revenue - Reconnection Fee</v>
      </c>
      <c r="N5601" s="39" t="str">
        <f>+VLOOKUP(L5601/1,Map!E:G,3,FALSE)</f>
        <v>KY-CENTRAL</v>
      </c>
    </row>
    <row r="5602" spans="1:14" hidden="1">
      <c r="A5602" s="39" t="s">
        <v>95</v>
      </c>
      <c r="B5602" s="39" t="s">
        <v>96</v>
      </c>
      <c r="C5602" s="39" t="s">
        <v>80</v>
      </c>
      <c r="D5602" s="43">
        <v>43076</v>
      </c>
      <c r="E5602" s="39" t="s">
        <v>34</v>
      </c>
      <c r="F5602" s="39" t="s">
        <v>54</v>
      </c>
      <c r="G5602" s="39" t="s">
        <v>275</v>
      </c>
      <c r="H5602" s="39" t="s">
        <v>3270</v>
      </c>
      <c r="I5602" s="39" t="s">
        <v>99</v>
      </c>
      <c r="J5602" s="44">
        <v>-543.70000000000005</v>
      </c>
      <c r="K5602" s="39" t="s">
        <v>100</v>
      </c>
      <c r="L5602" s="39" t="s">
        <v>60</v>
      </c>
      <c r="M5602" s="39" t="str">
        <f>+VLOOKUP(C5602/1,Map!A:B,2,FALSE)</f>
        <v>Other Revenue - Reconnection Fee</v>
      </c>
      <c r="N5602" s="39" t="str">
        <f>+VLOOKUP(L5602/1,Map!E:G,3,FALSE)</f>
        <v>KY-CENTRAL</v>
      </c>
    </row>
    <row r="5603" spans="1:14" hidden="1">
      <c r="A5603" s="39" t="s">
        <v>95</v>
      </c>
      <c r="B5603" s="39" t="s">
        <v>96</v>
      </c>
      <c r="C5603" s="39" t="s">
        <v>80</v>
      </c>
      <c r="D5603" s="43">
        <v>43077</v>
      </c>
      <c r="E5603" s="39" t="s">
        <v>34</v>
      </c>
      <c r="F5603" s="39" t="s">
        <v>54</v>
      </c>
      <c r="G5603" s="39" t="s">
        <v>275</v>
      </c>
      <c r="H5603" s="39" t="s">
        <v>3271</v>
      </c>
      <c r="I5603" s="39" t="s">
        <v>99</v>
      </c>
      <c r="J5603" s="44">
        <v>-711.7</v>
      </c>
      <c r="K5603" s="39" t="s">
        <v>100</v>
      </c>
      <c r="L5603" s="39" t="s">
        <v>60</v>
      </c>
      <c r="M5603" s="39" t="str">
        <f>+VLOOKUP(C5603/1,Map!A:B,2,FALSE)</f>
        <v>Other Revenue - Reconnection Fee</v>
      </c>
      <c r="N5603" s="39" t="str">
        <f>+VLOOKUP(L5603/1,Map!E:G,3,FALSE)</f>
        <v>KY-CENTRAL</v>
      </c>
    </row>
    <row r="5604" spans="1:14" hidden="1">
      <c r="A5604" s="39" t="s">
        <v>95</v>
      </c>
      <c r="B5604" s="39" t="s">
        <v>96</v>
      </c>
      <c r="C5604" s="39" t="s">
        <v>80</v>
      </c>
      <c r="D5604" s="43">
        <v>43081</v>
      </c>
      <c r="E5604" s="39" t="s">
        <v>34</v>
      </c>
      <c r="F5604" s="39" t="s">
        <v>54</v>
      </c>
      <c r="G5604" s="39" t="s">
        <v>275</v>
      </c>
      <c r="H5604" s="39" t="s">
        <v>3275</v>
      </c>
      <c r="I5604" s="39" t="s">
        <v>99</v>
      </c>
      <c r="J5604" s="44">
        <v>-1637.62</v>
      </c>
      <c r="K5604" s="39" t="s">
        <v>100</v>
      </c>
      <c r="L5604" s="39" t="s">
        <v>60</v>
      </c>
      <c r="M5604" s="39" t="str">
        <f>+VLOOKUP(C5604/1,Map!A:B,2,FALSE)</f>
        <v>Other Revenue - Reconnection Fee</v>
      </c>
      <c r="N5604" s="39" t="str">
        <f>+VLOOKUP(L5604/1,Map!E:G,3,FALSE)</f>
        <v>KY-CENTRAL</v>
      </c>
    </row>
    <row r="5605" spans="1:14" hidden="1">
      <c r="A5605" s="39" t="s">
        <v>95</v>
      </c>
      <c r="B5605" s="39" t="s">
        <v>96</v>
      </c>
      <c r="C5605" s="39" t="s">
        <v>80</v>
      </c>
      <c r="D5605" s="43">
        <v>43080</v>
      </c>
      <c r="E5605" s="39" t="s">
        <v>34</v>
      </c>
      <c r="F5605" s="39" t="s">
        <v>54</v>
      </c>
      <c r="G5605" s="39" t="s">
        <v>275</v>
      </c>
      <c r="H5605" s="39" t="s">
        <v>3276</v>
      </c>
      <c r="I5605" s="39" t="s">
        <v>99</v>
      </c>
      <c r="J5605" s="44">
        <v>-927.55</v>
      </c>
      <c r="K5605" s="39" t="s">
        <v>100</v>
      </c>
      <c r="L5605" s="39" t="s">
        <v>60</v>
      </c>
      <c r="M5605" s="39" t="str">
        <f>+VLOOKUP(C5605/1,Map!A:B,2,FALSE)</f>
        <v>Other Revenue - Reconnection Fee</v>
      </c>
      <c r="N5605" s="39" t="str">
        <f>+VLOOKUP(L5605/1,Map!E:G,3,FALSE)</f>
        <v>KY-CENTRAL</v>
      </c>
    </row>
    <row r="5606" spans="1:14" hidden="1">
      <c r="A5606" s="39" t="s">
        <v>95</v>
      </c>
      <c r="B5606" s="39" t="s">
        <v>96</v>
      </c>
      <c r="C5606" s="39" t="s">
        <v>80</v>
      </c>
      <c r="D5606" s="43">
        <v>43080</v>
      </c>
      <c r="E5606" s="39" t="s">
        <v>34</v>
      </c>
      <c r="F5606" s="39" t="s">
        <v>54</v>
      </c>
      <c r="G5606" s="39" t="s">
        <v>275</v>
      </c>
      <c r="H5606" s="39" t="s">
        <v>3276</v>
      </c>
      <c r="I5606" s="39" t="s">
        <v>99</v>
      </c>
      <c r="J5606" s="44">
        <v>-56</v>
      </c>
      <c r="K5606" s="39" t="s">
        <v>100</v>
      </c>
      <c r="L5606" s="39" t="s">
        <v>64</v>
      </c>
      <c r="M5606" s="39" t="str">
        <f>+VLOOKUP(C5606/1,Map!A:B,2,FALSE)</f>
        <v>Other Revenue - Reconnection Fee</v>
      </c>
      <c r="N5606" s="39" t="str">
        <f>+VLOOKUP(L5606/1,Map!E:G,3,FALSE)</f>
        <v>KY-NORTH</v>
      </c>
    </row>
    <row r="5607" spans="1:14" hidden="1">
      <c r="A5607" s="39" t="s">
        <v>95</v>
      </c>
      <c r="B5607" s="39" t="s">
        <v>96</v>
      </c>
      <c r="C5607" s="39" t="s">
        <v>80</v>
      </c>
      <c r="D5607" s="43">
        <v>43082</v>
      </c>
      <c r="E5607" s="39" t="s">
        <v>34</v>
      </c>
      <c r="F5607" s="39" t="s">
        <v>54</v>
      </c>
      <c r="G5607" s="39" t="s">
        <v>275</v>
      </c>
      <c r="H5607" s="39" t="s">
        <v>3278</v>
      </c>
      <c r="I5607" s="39" t="s">
        <v>99</v>
      </c>
      <c r="J5607" s="44">
        <v>-978.66</v>
      </c>
      <c r="K5607" s="39" t="s">
        <v>100</v>
      </c>
      <c r="L5607" s="39" t="s">
        <v>60</v>
      </c>
      <c r="M5607" s="39" t="str">
        <f>+VLOOKUP(C5607/1,Map!A:B,2,FALSE)</f>
        <v>Other Revenue - Reconnection Fee</v>
      </c>
      <c r="N5607" s="39" t="str">
        <f>+VLOOKUP(L5607/1,Map!E:G,3,FALSE)</f>
        <v>KY-CENTRAL</v>
      </c>
    </row>
    <row r="5608" spans="1:14" hidden="1">
      <c r="A5608" s="39" t="s">
        <v>95</v>
      </c>
      <c r="B5608" s="39" t="s">
        <v>96</v>
      </c>
      <c r="C5608" s="39" t="s">
        <v>80</v>
      </c>
      <c r="D5608" s="43">
        <v>43082</v>
      </c>
      <c r="E5608" s="39" t="s">
        <v>34</v>
      </c>
      <c r="F5608" s="39" t="s">
        <v>54</v>
      </c>
      <c r="G5608" s="39" t="s">
        <v>275</v>
      </c>
      <c r="H5608" s="39" t="s">
        <v>3278</v>
      </c>
      <c r="I5608" s="39" t="s">
        <v>99</v>
      </c>
      <c r="J5608" s="44">
        <v>-168</v>
      </c>
      <c r="K5608" s="39" t="s">
        <v>100</v>
      </c>
      <c r="L5608" s="39" t="s">
        <v>64</v>
      </c>
      <c r="M5608" s="39" t="str">
        <f>+VLOOKUP(C5608/1,Map!A:B,2,FALSE)</f>
        <v>Other Revenue - Reconnection Fee</v>
      </c>
      <c r="N5608" s="39" t="str">
        <f>+VLOOKUP(L5608/1,Map!E:G,3,FALSE)</f>
        <v>KY-NORTH</v>
      </c>
    </row>
    <row r="5609" spans="1:14" hidden="1">
      <c r="A5609" s="39" t="s">
        <v>95</v>
      </c>
      <c r="B5609" s="39" t="s">
        <v>96</v>
      </c>
      <c r="C5609" s="39" t="s">
        <v>80</v>
      </c>
      <c r="D5609" s="43">
        <v>43083</v>
      </c>
      <c r="E5609" s="39" t="s">
        <v>34</v>
      </c>
      <c r="F5609" s="39" t="s">
        <v>54</v>
      </c>
      <c r="G5609" s="39" t="s">
        <v>275</v>
      </c>
      <c r="H5609" s="39" t="s">
        <v>3280</v>
      </c>
      <c r="I5609" s="39" t="s">
        <v>99</v>
      </c>
      <c r="J5609" s="44">
        <v>-1359.25</v>
      </c>
      <c r="K5609" s="39" t="s">
        <v>100</v>
      </c>
      <c r="L5609" s="39" t="s">
        <v>60</v>
      </c>
      <c r="M5609" s="39" t="str">
        <f>+VLOOKUP(C5609/1,Map!A:B,2,FALSE)</f>
        <v>Other Revenue - Reconnection Fee</v>
      </c>
      <c r="N5609" s="39" t="str">
        <f>+VLOOKUP(L5609/1,Map!E:G,3,FALSE)</f>
        <v>KY-CENTRAL</v>
      </c>
    </row>
    <row r="5610" spans="1:14" hidden="1">
      <c r="A5610" s="39" t="s">
        <v>95</v>
      </c>
      <c r="B5610" s="39" t="s">
        <v>96</v>
      </c>
      <c r="C5610" s="39" t="s">
        <v>80</v>
      </c>
      <c r="D5610" s="43">
        <v>43084</v>
      </c>
      <c r="E5610" s="39" t="s">
        <v>34</v>
      </c>
      <c r="F5610" s="39" t="s">
        <v>54</v>
      </c>
      <c r="G5610" s="39" t="s">
        <v>275</v>
      </c>
      <c r="H5610" s="39" t="s">
        <v>3282</v>
      </c>
      <c r="I5610" s="39" t="s">
        <v>99</v>
      </c>
      <c r="J5610" s="44">
        <v>-817.18</v>
      </c>
      <c r="K5610" s="39" t="s">
        <v>100</v>
      </c>
      <c r="L5610" s="39" t="s">
        <v>60</v>
      </c>
      <c r="M5610" s="39" t="str">
        <f>+VLOOKUP(C5610/1,Map!A:B,2,FALSE)</f>
        <v>Other Revenue - Reconnection Fee</v>
      </c>
      <c r="N5610" s="39" t="str">
        <f>+VLOOKUP(L5610/1,Map!E:G,3,FALSE)</f>
        <v>KY-CENTRAL</v>
      </c>
    </row>
    <row r="5611" spans="1:14" hidden="1">
      <c r="A5611" s="39" t="s">
        <v>95</v>
      </c>
      <c r="B5611" s="39" t="s">
        <v>96</v>
      </c>
      <c r="C5611" s="39" t="s">
        <v>80</v>
      </c>
      <c r="D5611" s="43">
        <v>43084</v>
      </c>
      <c r="E5611" s="39" t="s">
        <v>34</v>
      </c>
      <c r="F5611" s="39" t="s">
        <v>54</v>
      </c>
      <c r="G5611" s="39" t="s">
        <v>275</v>
      </c>
      <c r="H5611" s="39" t="s">
        <v>3282</v>
      </c>
      <c r="I5611" s="39" t="s">
        <v>99</v>
      </c>
      <c r="J5611" s="44">
        <v>-56</v>
      </c>
      <c r="K5611" s="39" t="s">
        <v>100</v>
      </c>
      <c r="L5611" s="39" t="s">
        <v>64</v>
      </c>
      <c r="M5611" s="39" t="str">
        <f>+VLOOKUP(C5611/1,Map!A:B,2,FALSE)</f>
        <v>Other Revenue - Reconnection Fee</v>
      </c>
      <c r="N5611" s="39" t="str">
        <f>+VLOOKUP(L5611/1,Map!E:G,3,FALSE)</f>
        <v>KY-NORTH</v>
      </c>
    </row>
    <row r="5612" spans="1:14" hidden="1">
      <c r="A5612" s="39" t="s">
        <v>95</v>
      </c>
      <c r="B5612" s="39" t="s">
        <v>96</v>
      </c>
      <c r="C5612" s="39" t="s">
        <v>80</v>
      </c>
      <c r="D5612" s="43">
        <v>43084</v>
      </c>
      <c r="E5612" s="39" t="s">
        <v>34</v>
      </c>
      <c r="F5612" s="39" t="s">
        <v>54</v>
      </c>
      <c r="G5612" s="39" t="s">
        <v>275</v>
      </c>
      <c r="H5612" s="39" t="s">
        <v>3282</v>
      </c>
      <c r="I5612" s="39" t="s">
        <v>99</v>
      </c>
      <c r="J5612" s="44">
        <v>-56</v>
      </c>
      <c r="K5612" s="39" t="s">
        <v>100</v>
      </c>
      <c r="L5612" s="39" t="s">
        <v>58</v>
      </c>
      <c r="M5612" s="39" t="str">
        <f>+VLOOKUP(C5612/1,Map!A:B,2,FALSE)</f>
        <v>Other Revenue - Reconnection Fee</v>
      </c>
      <c r="N5612" s="39" t="str">
        <f>+VLOOKUP(L5612/1,Map!E:G,3,FALSE)</f>
        <v>KY-CORPORATE</v>
      </c>
    </row>
    <row r="5613" spans="1:14" hidden="1">
      <c r="A5613" s="39" t="s">
        <v>95</v>
      </c>
      <c r="B5613" s="39" t="s">
        <v>96</v>
      </c>
      <c r="C5613" s="39" t="s">
        <v>80</v>
      </c>
      <c r="D5613" s="43">
        <v>43088</v>
      </c>
      <c r="E5613" s="39" t="s">
        <v>34</v>
      </c>
      <c r="F5613" s="39" t="s">
        <v>54</v>
      </c>
      <c r="G5613" s="39" t="s">
        <v>275</v>
      </c>
      <c r="H5613" s="39" t="s">
        <v>3284</v>
      </c>
      <c r="I5613" s="39" t="s">
        <v>99</v>
      </c>
      <c r="J5613" s="44">
        <v>-1631.1</v>
      </c>
      <c r="K5613" s="39" t="s">
        <v>100</v>
      </c>
      <c r="L5613" s="39" t="s">
        <v>60</v>
      </c>
      <c r="M5613" s="39" t="str">
        <f>+VLOOKUP(C5613/1,Map!A:B,2,FALSE)</f>
        <v>Other Revenue - Reconnection Fee</v>
      </c>
      <c r="N5613" s="39" t="str">
        <f>+VLOOKUP(L5613/1,Map!E:G,3,FALSE)</f>
        <v>KY-CENTRAL</v>
      </c>
    </row>
    <row r="5614" spans="1:14" hidden="1">
      <c r="A5614" s="39" t="s">
        <v>95</v>
      </c>
      <c r="B5614" s="39" t="s">
        <v>96</v>
      </c>
      <c r="C5614" s="39" t="s">
        <v>80</v>
      </c>
      <c r="D5614" s="43">
        <v>43088</v>
      </c>
      <c r="E5614" s="39" t="s">
        <v>34</v>
      </c>
      <c r="F5614" s="39" t="s">
        <v>54</v>
      </c>
      <c r="G5614" s="39" t="s">
        <v>275</v>
      </c>
      <c r="H5614" s="39" t="s">
        <v>3284</v>
      </c>
      <c r="I5614" s="39" t="s">
        <v>99</v>
      </c>
      <c r="J5614" s="44">
        <v>-56</v>
      </c>
      <c r="K5614" s="39" t="s">
        <v>100</v>
      </c>
      <c r="L5614" s="39" t="s">
        <v>64</v>
      </c>
      <c r="M5614" s="39" t="str">
        <f>+VLOOKUP(C5614/1,Map!A:B,2,FALSE)</f>
        <v>Other Revenue - Reconnection Fee</v>
      </c>
      <c r="N5614" s="39" t="str">
        <f>+VLOOKUP(L5614/1,Map!E:G,3,FALSE)</f>
        <v>KY-NORTH</v>
      </c>
    </row>
    <row r="5615" spans="1:14" hidden="1">
      <c r="A5615" s="39" t="s">
        <v>95</v>
      </c>
      <c r="B5615" s="39" t="s">
        <v>96</v>
      </c>
      <c r="C5615" s="39" t="s">
        <v>80</v>
      </c>
      <c r="D5615" s="43">
        <v>43087</v>
      </c>
      <c r="E5615" s="39" t="s">
        <v>34</v>
      </c>
      <c r="F5615" s="39" t="s">
        <v>54</v>
      </c>
      <c r="G5615" s="39" t="s">
        <v>275</v>
      </c>
      <c r="H5615" s="39" t="s">
        <v>3285</v>
      </c>
      <c r="I5615" s="39" t="s">
        <v>99</v>
      </c>
      <c r="J5615" s="44">
        <v>-543.70000000000005</v>
      </c>
      <c r="K5615" s="39" t="s">
        <v>100</v>
      </c>
      <c r="L5615" s="39" t="s">
        <v>60</v>
      </c>
      <c r="M5615" s="39" t="str">
        <f>+VLOOKUP(C5615/1,Map!A:B,2,FALSE)</f>
        <v>Other Revenue - Reconnection Fee</v>
      </c>
      <c r="N5615" s="39" t="str">
        <f>+VLOOKUP(L5615/1,Map!E:G,3,FALSE)</f>
        <v>KY-CENTRAL</v>
      </c>
    </row>
    <row r="5616" spans="1:14" hidden="1">
      <c r="A5616" s="39" t="s">
        <v>95</v>
      </c>
      <c r="B5616" s="39" t="s">
        <v>96</v>
      </c>
      <c r="C5616" s="39" t="s">
        <v>80</v>
      </c>
      <c r="D5616" s="43">
        <v>43089</v>
      </c>
      <c r="E5616" s="39" t="s">
        <v>34</v>
      </c>
      <c r="F5616" s="39" t="s">
        <v>54</v>
      </c>
      <c r="G5616" s="39" t="s">
        <v>275</v>
      </c>
      <c r="H5616" s="39" t="s">
        <v>3287</v>
      </c>
      <c r="I5616" s="39" t="s">
        <v>99</v>
      </c>
      <c r="J5616" s="44">
        <v>-1359.25</v>
      </c>
      <c r="K5616" s="39" t="s">
        <v>100</v>
      </c>
      <c r="L5616" s="39" t="s">
        <v>60</v>
      </c>
      <c r="M5616" s="39" t="str">
        <f>+VLOOKUP(C5616/1,Map!A:B,2,FALSE)</f>
        <v>Other Revenue - Reconnection Fee</v>
      </c>
      <c r="N5616" s="39" t="str">
        <f>+VLOOKUP(L5616/1,Map!E:G,3,FALSE)</f>
        <v>KY-CENTRAL</v>
      </c>
    </row>
    <row r="5617" spans="1:14" hidden="1">
      <c r="A5617" s="39" t="s">
        <v>95</v>
      </c>
      <c r="B5617" s="39" t="s">
        <v>96</v>
      </c>
      <c r="C5617" s="39" t="s">
        <v>80</v>
      </c>
      <c r="D5617" s="43">
        <v>43090</v>
      </c>
      <c r="E5617" s="39" t="s">
        <v>34</v>
      </c>
      <c r="F5617" s="39" t="s">
        <v>54</v>
      </c>
      <c r="G5617" s="39" t="s">
        <v>275</v>
      </c>
      <c r="H5617" s="39" t="s">
        <v>3288</v>
      </c>
      <c r="I5617" s="39" t="s">
        <v>99</v>
      </c>
      <c r="J5617" s="44">
        <v>-1033.03</v>
      </c>
      <c r="K5617" s="39" t="s">
        <v>100</v>
      </c>
      <c r="L5617" s="39" t="s">
        <v>60</v>
      </c>
      <c r="M5617" s="39" t="str">
        <f>+VLOOKUP(C5617/1,Map!A:B,2,FALSE)</f>
        <v>Other Revenue - Reconnection Fee</v>
      </c>
      <c r="N5617" s="39" t="str">
        <f>+VLOOKUP(L5617/1,Map!E:G,3,FALSE)</f>
        <v>KY-CENTRAL</v>
      </c>
    </row>
    <row r="5618" spans="1:14" hidden="1">
      <c r="A5618" s="39" t="s">
        <v>95</v>
      </c>
      <c r="B5618" s="39" t="s">
        <v>96</v>
      </c>
      <c r="C5618" s="39" t="s">
        <v>80</v>
      </c>
      <c r="D5618" s="43">
        <v>43090</v>
      </c>
      <c r="E5618" s="39" t="s">
        <v>34</v>
      </c>
      <c r="F5618" s="39" t="s">
        <v>54</v>
      </c>
      <c r="G5618" s="39" t="s">
        <v>275</v>
      </c>
      <c r="H5618" s="39" t="s">
        <v>3288</v>
      </c>
      <c r="I5618" s="39" t="s">
        <v>99</v>
      </c>
      <c r="J5618" s="44">
        <v>-56</v>
      </c>
      <c r="K5618" s="39" t="s">
        <v>100</v>
      </c>
      <c r="L5618" s="39" t="s">
        <v>64</v>
      </c>
      <c r="M5618" s="39" t="str">
        <f>+VLOOKUP(C5618/1,Map!A:B,2,FALSE)</f>
        <v>Other Revenue - Reconnection Fee</v>
      </c>
      <c r="N5618" s="39" t="str">
        <f>+VLOOKUP(L5618/1,Map!E:G,3,FALSE)</f>
        <v>KY-NORTH</v>
      </c>
    </row>
    <row r="5619" spans="1:14" hidden="1">
      <c r="A5619" s="39" t="s">
        <v>95</v>
      </c>
      <c r="B5619" s="39" t="s">
        <v>96</v>
      </c>
      <c r="C5619" s="39" t="s">
        <v>80</v>
      </c>
      <c r="D5619" s="43">
        <v>43091</v>
      </c>
      <c r="E5619" s="39" t="s">
        <v>34</v>
      </c>
      <c r="F5619" s="39" t="s">
        <v>54</v>
      </c>
      <c r="G5619" s="39" t="s">
        <v>275</v>
      </c>
      <c r="H5619" s="39" t="s">
        <v>3290</v>
      </c>
      <c r="I5619" s="39" t="s">
        <v>99</v>
      </c>
      <c r="J5619" s="44">
        <v>-108.74</v>
      </c>
      <c r="K5619" s="39" t="s">
        <v>100</v>
      </c>
      <c r="L5619" s="39" t="s">
        <v>60</v>
      </c>
      <c r="M5619" s="39" t="str">
        <f>+VLOOKUP(C5619/1,Map!A:B,2,FALSE)</f>
        <v>Other Revenue - Reconnection Fee</v>
      </c>
      <c r="N5619" s="39" t="str">
        <f>+VLOOKUP(L5619/1,Map!E:G,3,FALSE)</f>
        <v>KY-CENTRAL</v>
      </c>
    </row>
    <row r="5620" spans="1:14" hidden="1">
      <c r="A5620" s="39" t="s">
        <v>95</v>
      </c>
      <c r="B5620" s="39" t="s">
        <v>96</v>
      </c>
      <c r="C5620" s="39" t="s">
        <v>80</v>
      </c>
      <c r="D5620" s="43">
        <v>43092</v>
      </c>
      <c r="E5620" s="39" t="s">
        <v>34</v>
      </c>
      <c r="F5620" s="39" t="s">
        <v>54</v>
      </c>
      <c r="G5620" s="39" t="s">
        <v>275</v>
      </c>
      <c r="H5620" s="39" t="s">
        <v>3671</v>
      </c>
      <c r="I5620" s="39" t="s">
        <v>99</v>
      </c>
      <c r="J5620" s="44">
        <v>-54.37</v>
      </c>
      <c r="K5620" s="39" t="s">
        <v>100</v>
      </c>
      <c r="L5620" s="39" t="s">
        <v>60</v>
      </c>
      <c r="M5620" s="39" t="str">
        <f>+VLOOKUP(C5620/1,Map!A:B,2,FALSE)</f>
        <v>Other Revenue - Reconnection Fee</v>
      </c>
      <c r="N5620" s="39" t="str">
        <f>+VLOOKUP(L5620/1,Map!E:G,3,FALSE)</f>
        <v>KY-CENTRAL</v>
      </c>
    </row>
    <row r="5621" spans="1:14" hidden="1">
      <c r="A5621" s="39" t="s">
        <v>95</v>
      </c>
      <c r="B5621" s="39" t="s">
        <v>96</v>
      </c>
      <c r="C5621" s="39" t="s">
        <v>80</v>
      </c>
      <c r="D5621" s="43">
        <v>43096</v>
      </c>
      <c r="E5621" s="39" t="s">
        <v>34</v>
      </c>
      <c r="F5621" s="39" t="s">
        <v>54</v>
      </c>
      <c r="G5621" s="39" t="s">
        <v>275</v>
      </c>
      <c r="H5621" s="39" t="s">
        <v>3294</v>
      </c>
      <c r="I5621" s="39" t="s">
        <v>99</v>
      </c>
      <c r="J5621" s="44">
        <v>-112</v>
      </c>
      <c r="K5621" s="39" t="s">
        <v>100</v>
      </c>
      <c r="L5621" s="39" t="s">
        <v>64</v>
      </c>
      <c r="M5621" s="39" t="str">
        <f>+VLOOKUP(C5621/1,Map!A:B,2,FALSE)</f>
        <v>Other Revenue - Reconnection Fee</v>
      </c>
      <c r="N5621" s="39" t="str">
        <f>+VLOOKUP(L5621/1,Map!E:G,3,FALSE)</f>
        <v>KY-NORTH</v>
      </c>
    </row>
    <row r="5622" spans="1:14" hidden="1">
      <c r="A5622" s="39" t="s">
        <v>95</v>
      </c>
      <c r="B5622" s="39" t="s">
        <v>96</v>
      </c>
      <c r="C5622" s="39" t="s">
        <v>80</v>
      </c>
      <c r="D5622" s="43">
        <v>43096</v>
      </c>
      <c r="E5622" s="39" t="s">
        <v>34</v>
      </c>
      <c r="F5622" s="39" t="s">
        <v>54</v>
      </c>
      <c r="G5622" s="39" t="s">
        <v>275</v>
      </c>
      <c r="H5622" s="39" t="s">
        <v>3294</v>
      </c>
      <c r="I5622" s="39" t="s">
        <v>99</v>
      </c>
      <c r="J5622" s="44">
        <v>-271.85000000000002</v>
      </c>
      <c r="K5622" s="39" t="s">
        <v>100</v>
      </c>
      <c r="L5622" s="39" t="s">
        <v>60</v>
      </c>
      <c r="M5622" s="39" t="str">
        <f>+VLOOKUP(C5622/1,Map!A:B,2,FALSE)</f>
        <v>Other Revenue - Reconnection Fee</v>
      </c>
      <c r="N5622" s="39" t="str">
        <f>+VLOOKUP(L5622/1,Map!E:G,3,FALSE)</f>
        <v>KY-CENTRAL</v>
      </c>
    </row>
    <row r="5623" spans="1:14" hidden="1">
      <c r="A5623" s="39" t="s">
        <v>95</v>
      </c>
      <c r="B5623" s="39" t="s">
        <v>96</v>
      </c>
      <c r="C5623" s="39" t="s">
        <v>80</v>
      </c>
      <c r="D5623" s="43">
        <v>43095</v>
      </c>
      <c r="E5623" s="39" t="s">
        <v>34</v>
      </c>
      <c r="F5623" s="39" t="s">
        <v>54</v>
      </c>
      <c r="G5623" s="39" t="s">
        <v>275</v>
      </c>
      <c r="H5623" s="39" t="s">
        <v>3296</v>
      </c>
      <c r="I5623" s="39" t="s">
        <v>99</v>
      </c>
      <c r="J5623" s="44">
        <v>-326.22000000000003</v>
      </c>
      <c r="K5623" s="39" t="s">
        <v>100</v>
      </c>
      <c r="L5623" s="39" t="s">
        <v>60</v>
      </c>
      <c r="M5623" s="39" t="str">
        <f>+VLOOKUP(C5623/1,Map!A:B,2,FALSE)</f>
        <v>Other Revenue - Reconnection Fee</v>
      </c>
      <c r="N5623" s="39" t="str">
        <f>+VLOOKUP(L5623/1,Map!E:G,3,FALSE)</f>
        <v>KY-CENTRAL</v>
      </c>
    </row>
    <row r="5624" spans="1:14" hidden="1">
      <c r="A5624" s="39" t="s">
        <v>95</v>
      </c>
      <c r="B5624" s="39" t="s">
        <v>96</v>
      </c>
      <c r="C5624" s="39" t="s">
        <v>80</v>
      </c>
      <c r="D5624" s="43">
        <v>43095</v>
      </c>
      <c r="E5624" s="39" t="s">
        <v>34</v>
      </c>
      <c r="F5624" s="39" t="s">
        <v>54</v>
      </c>
      <c r="G5624" s="39" t="s">
        <v>275</v>
      </c>
      <c r="H5624" s="39" t="s">
        <v>3296</v>
      </c>
      <c r="I5624" s="39" t="s">
        <v>99</v>
      </c>
      <c r="J5624" s="44">
        <v>-56</v>
      </c>
      <c r="K5624" s="39" t="s">
        <v>100</v>
      </c>
      <c r="L5624" s="39" t="s">
        <v>58</v>
      </c>
      <c r="M5624" s="39" t="str">
        <f>+VLOOKUP(C5624/1,Map!A:B,2,FALSE)</f>
        <v>Other Revenue - Reconnection Fee</v>
      </c>
      <c r="N5624" s="39" t="str">
        <f>+VLOOKUP(L5624/1,Map!E:G,3,FALSE)</f>
        <v>KY-CORPORATE</v>
      </c>
    </row>
    <row r="5625" spans="1:14" hidden="1">
      <c r="A5625" s="39" t="s">
        <v>95</v>
      </c>
      <c r="B5625" s="39" t="s">
        <v>96</v>
      </c>
      <c r="C5625" s="39" t="s">
        <v>80</v>
      </c>
      <c r="D5625" s="43">
        <v>43097</v>
      </c>
      <c r="E5625" s="39" t="s">
        <v>34</v>
      </c>
      <c r="F5625" s="39" t="s">
        <v>54</v>
      </c>
      <c r="G5625" s="39" t="s">
        <v>275</v>
      </c>
      <c r="H5625" s="39" t="s">
        <v>3298</v>
      </c>
      <c r="I5625" s="39" t="s">
        <v>99</v>
      </c>
      <c r="J5625" s="44">
        <v>-108.74</v>
      </c>
      <c r="K5625" s="39" t="s">
        <v>100</v>
      </c>
      <c r="L5625" s="39" t="s">
        <v>60</v>
      </c>
      <c r="M5625" s="39" t="str">
        <f>+VLOOKUP(C5625/1,Map!A:B,2,FALSE)</f>
        <v>Other Revenue - Reconnection Fee</v>
      </c>
      <c r="N5625" s="39" t="str">
        <f>+VLOOKUP(L5625/1,Map!E:G,3,FALSE)</f>
        <v>KY-CENTRAL</v>
      </c>
    </row>
    <row r="5626" spans="1:14" hidden="1">
      <c r="A5626" s="39" t="s">
        <v>95</v>
      </c>
      <c r="B5626" s="39" t="s">
        <v>96</v>
      </c>
      <c r="C5626" s="39" t="s">
        <v>80</v>
      </c>
      <c r="D5626" s="43">
        <v>43097</v>
      </c>
      <c r="E5626" s="39" t="s">
        <v>34</v>
      </c>
      <c r="F5626" s="39" t="s">
        <v>54</v>
      </c>
      <c r="G5626" s="39" t="s">
        <v>275</v>
      </c>
      <c r="H5626" s="39" t="s">
        <v>3298</v>
      </c>
      <c r="I5626" s="39" t="s">
        <v>99</v>
      </c>
      <c r="J5626" s="44">
        <v>-56</v>
      </c>
      <c r="K5626" s="39" t="s">
        <v>100</v>
      </c>
      <c r="L5626" s="39" t="s">
        <v>64</v>
      </c>
      <c r="M5626" s="39" t="str">
        <f>+VLOOKUP(C5626/1,Map!A:B,2,FALSE)</f>
        <v>Other Revenue - Reconnection Fee</v>
      </c>
      <c r="N5626" s="39" t="str">
        <f>+VLOOKUP(L5626/1,Map!E:G,3,FALSE)</f>
        <v>KY-NORTH</v>
      </c>
    </row>
    <row r="5627" spans="1:14" hidden="1">
      <c r="A5627" s="39" t="s">
        <v>95</v>
      </c>
      <c r="B5627" s="39" t="s">
        <v>96</v>
      </c>
      <c r="C5627" s="39" t="s">
        <v>80</v>
      </c>
      <c r="D5627" s="43">
        <v>43098</v>
      </c>
      <c r="E5627" s="39" t="s">
        <v>34</v>
      </c>
      <c r="F5627" s="39" t="s">
        <v>54</v>
      </c>
      <c r="G5627" s="39" t="s">
        <v>275</v>
      </c>
      <c r="H5627" s="39" t="s">
        <v>3299</v>
      </c>
      <c r="I5627" s="39" t="s">
        <v>99</v>
      </c>
      <c r="J5627" s="44">
        <v>-108.74</v>
      </c>
      <c r="K5627" s="39" t="s">
        <v>100</v>
      </c>
      <c r="L5627" s="39" t="s">
        <v>60</v>
      </c>
      <c r="M5627" s="39" t="str">
        <f>+VLOOKUP(C5627/1,Map!A:B,2,FALSE)</f>
        <v>Other Revenue - Reconnection Fee</v>
      </c>
      <c r="N5627" s="39" t="str">
        <f>+VLOOKUP(L5627/1,Map!E:G,3,FALSE)</f>
        <v>KY-CENTRAL</v>
      </c>
    </row>
    <row r="5628" spans="1:14" hidden="1">
      <c r="A5628" s="39" t="s">
        <v>95</v>
      </c>
      <c r="B5628" s="39" t="s">
        <v>96</v>
      </c>
      <c r="C5628" s="39" t="s">
        <v>80</v>
      </c>
      <c r="D5628" s="43">
        <v>43101</v>
      </c>
      <c r="E5628" s="39" t="s">
        <v>35</v>
      </c>
      <c r="F5628" s="39" t="s">
        <v>43</v>
      </c>
      <c r="G5628" s="39" t="s">
        <v>275</v>
      </c>
      <c r="H5628" s="39" t="s">
        <v>3300</v>
      </c>
      <c r="I5628" s="39" t="s">
        <v>99</v>
      </c>
      <c r="J5628" s="44">
        <v>-54.37</v>
      </c>
      <c r="K5628" s="39" t="s">
        <v>100</v>
      </c>
      <c r="L5628" s="39" t="s">
        <v>60</v>
      </c>
      <c r="M5628" s="39" t="str">
        <f>+VLOOKUP(C5628/1,Map!A:B,2,FALSE)</f>
        <v>Other Revenue - Reconnection Fee</v>
      </c>
      <c r="N5628" s="39" t="str">
        <f>+VLOOKUP(L5628/1,Map!E:G,3,FALSE)</f>
        <v>KY-CENTRAL</v>
      </c>
    </row>
    <row r="5629" spans="1:14" hidden="1">
      <c r="A5629" s="39" t="s">
        <v>95</v>
      </c>
      <c r="B5629" s="39" t="s">
        <v>96</v>
      </c>
      <c r="C5629" s="39" t="s">
        <v>80</v>
      </c>
      <c r="D5629" s="43">
        <v>43101</v>
      </c>
      <c r="E5629" s="39" t="s">
        <v>35</v>
      </c>
      <c r="F5629" s="39" t="s">
        <v>43</v>
      </c>
      <c r="G5629" s="39" t="s">
        <v>275</v>
      </c>
      <c r="H5629" s="39" t="s">
        <v>3302</v>
      </c>
      <c r="I5629" s="39" t="s">
        <v>99</v>
      </c>
      <c r="J5629" s="44">
        <v>-108.74</v>
      </c>
      <c r="K5629" s="39" t="s">
        <v>100</v>
      </c>
      <c r="L5629" s="39" t="s">
        <v>60</v>
      </c>
      <c r="M5629" s="39" t="str">
        <f>+VLOOKUP(C5629/1,Map!A:B,2,FALSE)</f>
        <v>Other Revenue - Reconnection Fee</v>
      </c>
      <c r="N5629" s="39" t="str">
        <f>+VLOOKUP(L5629/1,Map!E:G,3,FALSE)</f>
        <v>KY-CENTRAL</v>
      </c>
    </row>
    <row r="5630" spans="1:14" hidden="1">
      <c r="A5630" s="39" t="s">
        <v>95</v>
      </c>
      <c r="B5630" s="39" t="s">
        <v>96</v>
      </c>
      <c r="C5630" s="39" t="s">
        <v>80</v>
      </c>
      <c r="D5630" s="43">
        <v>43102</v>
      </c>
      <c r="E5630" s="39" t="s">
        <v>35</v>
      </c>
      <c r="F5630" s="39" t="s">
        <v>43</v>
      </c>
      <c r="G5630" s="39" t="s">
        <v>275</v>
      </c>
      <c r="H5630" s="39" t="s">
        <v>3303</v>
      </c>
      <c r="I5630" s="39" t="s">
        <v>99</v>
      </c>
      <c r="J5630" s="44">
        <v>-54.37</v>
      </c>
      <c r="K5630" s="39" t="s">
        <v>100</v>
      </c>
      <c r="L5630" s="39" t="s">
        <v>60</v>
      </c>
      <c r="M5630" s="39" t="str">
        <f>+VLOOKUP(C5630/1,Map!A:B,2,FALSE)</f>
        <v>Other Revenue - Reconnection Fee</v>
      </c>
      <c r="N5630" s="39" t="str">
        <f>+VLOOKUP(L5630/1,Map!E:G,3,FALSE)</f>
        <v>KY-CENTRAL</v>
      </c>
    </row>
    <row r="5631" spans="1:14" hidden="1">
      <c r="A5631" s="39" t="s">
        <v>95</v>
      </c>
      <c r="B5631" s="39" t="s">
        <v>96</v>
      </c>
      <c r="C5631" s="39" t="s">
        <v>80</v>
      </c>
      <c r="D5631" s="43">
        <v>43103</v>
      </c>
      <c r="E5631" s="39" t="s">
        <v>35</v>
      </c>
      <c r="F5631" s="39" t="s">
        <v>43</v>
      </c>
      <c r="G5631" s="39" t="s">
        <v>275</v>
      </c>
      <c r="H5631" s="39" t="s">
        <v>3304</v>
      </c>
      <c r="I5631" s="39" t="s">
        <v>99</v>
      </c>
      <c r="J5631" s="44">
        <v>-112</v>
      </c>
      <c r="K5631" s="39" t="s">
        <v>100</v>
      </c>
      <c r="L5631" s="39" t="s">
        <v>64</v>
      </c>
      <c r="M5631" s="39" t="str">
        <f>+VLOOKUP(C5631/1,Map!A:B,2,FALSE)</f>
        <v>Other Revenue - Reconnection Fee</v>
      </c>
      <c r="N5631" s="39" t="str">
        <f>+VLOOKUP(L5631/1,Map!E:G,3,FALSE)</f>
        <v>KY-NORTH</v>
      </c>
    </row>
    <row r="5632" spans="1:14" hidden="1">
      <c r="A5632" s="39" t="s">
        <v>95</v>
      </c>
      <c r="B5632" s="39" t="s">
        <v>96</v>
      </c>
      <c r="C5632" s="39" t="s">
        <v>80</v>
      </c>
      <c r="D5632" s="43">
        <v>43103</v>
      </c>
      <c r="E5632" s="39" t="s">
        <v>35</v>
      </c>
      <c r="F5632" s="39" t="s">
        <v>43</v>
      </c>
      <c r="G5632" s="39" t="s">
        <v>275</v>
      </c>
      <c r="H5632" s="39" t="s">
        <v>3304</v>
      </c>
      <c r="I5632" s="39" t="s">
        <v>99</v>
      </c>
      <c r="J5632" s="44">
        <v>-54.37</v>
      </c>
      <c r="K5632" s="39" t="s">
        <v>100</v>
      </c>
      <c r="L5632" s="39" t="s">
        <v>60</v>
      </c>
      <c r="M5632" s="39" t="str">
        <f>+VLOOKUP(C5632/1,Map!A:B,2,FALSE)</f>
        <v>Other Revenue - Reconnection Fee</v>
      </c>
      <c r="N5632" s="39" t="str">
        <f>+VLOOKUP(L5632/1,Map!E:G,3,FALSE)</f>
        <v>KY-CENTRAL</v>
      </c>
    </row>
    <row r="5633" spans="1:14" hidden="1">
      <c r="A5633" s="39" t="s">
        <v>95</v>
      </c>
      <c r="B5633" s="39" t="s">
        <v>96</v>
      </c>
      <c r="C5633" s="39" t="s">
        <v>80</v>
      </c>
      <c r="D5633" s="43">
        <v>43104</v>
      </c>
      <c r="E5633" s="39" t="s">
        <v>35</v>
      </c>
      <c r="F5633" s="39" t="s">
        <v>43</v>
      </c>
      <c r="G5633" s="39" t="s">
        <v>275</v>
      </c>
      <c r="H5633" s="39" t="s">
        <v>3306</v>
      </c>
      <c r="I5633" s="39" t="s">
        <v>99</v>
      </c>
      <c r="J5633" s="44">
        <v>-54.37</v>
      </c>
      <c r="K5633" s="39" t="s">
        <v>100</v>
      </c>
      <c r="L5633" s="39" t="s">
        <v>60</v>
      </c>
      <c r="M5633" s="39" t="str">
        <f>+VLOOKUP(C5633/1,Map!A:B,2,FALSE)</f>
        <v>Other Revenue - Reconnection Fee</v>
      </c>
      <c r="N5633" s="39" t="str">
        <f>+VLOOKUP(L5633/1,Map!E:G,3,FALSE)</f>
        <v>KY-CENTRAL</v>
      </c>
    </row>
    <row r="5634" spans="1:14" hidden="1">
      <c r="A5634" s="39" t="s">
        <v>95</v>
      </c>
      <c r="B5634" s="39" t="s">
        <v>96</v>
      </c>
      <c r="C5634" s="39" t="s">
        <v>80</v>
      </c>
      <c r="D5634" s="43">
        <v>43105</v>
      </c>
      <c r="E5634" s="39" t="s">
        <v>35</v>
      </c>
      <c r="F5634" s="39" t="s">
        <v>43</v>
      </c>
      <c r="G5634" s="39" t="s">
        <v>275</v>
      </c>
      <c r="H5634" s="39" t="s">
        <v>3307</v>
      </c>
      <c r="I5634" s="39" t="s">
        <v>99</v>
      </c>
      <c r="J5634" s="44">
        <v>-163.11000000000001</v>
      </c>
      <c r="K5634" s="39" t="s">
        <v>100</v>
      </c>
      <c r="L5634" s="39" t="s">
        <v>60</v>
      </c>
      <c r="M5634" s="39" t="str">
        <f>+VLOOKUP(C5634/1,Map!A:B,2,FALSE)</f>
        <v>Other Revenue - Reconnection Fee</v>
      </c>
      <c r="N5634" s="39" t="str">
        <f>+VLOOKUP(L5634/1,Map!E:G,3,FALSE)</f>
        <v>KY-CENTRAL</v>
      </c>
    </row>
    <row r="5635" spans="1:14" hidden="1">
      <c r="A5635" s="39" t="s">
        <v>95</v>
      </c>
      <c r="B5635" s="39" t="s">
        <v>96</v>
      </c>
      <c r="C5635" s="39" t="s">
        <v>80</v>
      </c>
      <c r="D5635" s="43">
        <v>43106</v>
      </c>
      <c r="E5635" s="39" t="s">
        <v>35</v>
      </c>
      <c r="F5635" s="39" t="s">
        <v>43</v>
      </c>
      <c r="G5635" s="39" t="s">
        <v>275</v>
      </c>
      <c r="H5635" s="39" t="s">
        <v>3308</v>
      </c>
      <c r="I5635" s="39" t="s">
        <v>99</v>
      </c>
      <c r="J5635" s="44">
        <v>-56</v>
      </c>
      <c r="K5635" s="39" t="s">
        <v>100</v>
      </c>
      <c r="L5635" s="39" t="s">
        <v>60</v>
      </c>
      <c r="M5635" s="39" t="str">
        <f>+VLOOKUP(C5635/1,Map!A:B,2,FALSE)</f>
        <v>Other Revenue - Reconnection Fee</v>
      </c>
      <c r="N5635" s="39" t="str">
        <f>+VLOOKUP(L5635/1,Map!E:G,3,FALSE)</f>
        <v>KY-CENTRAL</v>
      </c>
    </row>
    <row r="5636" spans="1:14" hidden="1">
      <c r="A5636" s="39" t="s">
        <v>95</v>
      </c>
      <c r="B5636" s="39" t="s">
        <v>96</v>
      </c>
      <c r="C5636" s="39" t="s">
        <v>80</v>
      </c>
      <c r="D5636" s="43">
        <v>43109</v>
      </c>
      <c r="E5636" s="39" t="s">
        <v>35</v>
      </c>
      <c r="F5636" s="39" t="s">
        <v>43</v>
      </c>
      <c r="G5636" s="39" t="s">
        <v>275</v>
      </c>
      <c r="H5636" s="39" t="s">
        <v>897</v>
      </c>
      <c r="I5636" s="39" t="s">
        <v>244</v>
      </c>
      <c r="J5636" s="44">
        <v>54.37</v>
      </c>
      <c r="K5636" s="39" t="s">
        <v>100</v>
      </c>
      <c r="L5636" s="39" t="s">
        <v>60</v>
      </c>
      <c r="M5636" s="39" t="str">
        <f>+VLOOKUP(C5636/1,Map!A:B,2,FALSE)</f>
        <v>Other Revenue - Reconnection Fee</v>
      </c>
      <c r="N5636" s="39" t="str">
        <f>+VLOOKUP(L5636/1,Map!E:G,3,FALSE)</f>
        <v>KY-CENTRAL</v>
      </c>
    </row>
    <row r="5637" spans="1:14" hidden="1">
      <c r="A5637" s="39" t="s">
        <v>95</v>
      </c>
      <c r="B5637" s="39" t="s">
        <v>96</v>
      </c>
      <c r="C5637" s="39" t="s">
        <v>80</v>
      </c>
      <c r="D5637" s="43">
        <v>43108</v>
      </c>
      <c r="E5637" s="39" t="s">
        <v>35</v>
      </c>
      <c r="F5637" s="39" t="s">
        <v>43</v>
      </c>
      <c r="G5637" s="39" t="s">
        <v>275</v>
      </c>
      <c r="H5637" s="39" t="s">
        <v>3311</v>
      </c>
      <c r="I5637" s="39" t="s">
        <v>99</v>
      </c>
      <c r="J5637" s="44">
        <v>-599.70000000000005</v>
      </c>
      <c r="K5637" s="39" t="s">
        <v>100</v>
      </c>
      <c r="L5637" s="39" t="s">
        <v>60</v>
      </c>
      <c r="M5637" s="39" t="str">
        <f>+VLOOKUP(C5637/1,Map!A:B,2,FALSE)</f>
        <v>Other Revenue - Reconnection Fee</v>
      </c>
      <c r="N5637" s="39" t="str">
        <f>+VLOOKUP(L5637/1,Map!E:G,3,FALSE)</f>
        <v>KY-CENTRAL</v>
      </c>
    </row>
    <row r="5638" spans="1:14" hidden="1">
      <c r="A5638" s="39" t="s">
        <v>95</v>
      </c>
      <c r="B5638" s="39" t="s">
        <v>96</v>
      </c>
      <c r="C5638" s="39" t="s">
        <v>80</v>
      </c>
      <c r="D5638" s="43">
        <v>43109</v>
      </c>
      <c r="E5638" s="39" t="s">
        <v>35</v>
      </c>
      <c r="F5638" s="39" t="s">
        <v>43</v>
      </c>
      <c r="G5638" s="39" t="s">
        <v>275</v>
      </c>
      <c r="H5638" s="39" t="s">
        <v>3312</v>
      </c>
      <c r="I5638" s="39" t="s">
        <v>99</v>
      </c>
      <c r="J5638" s="44">
        <v>-924.29</v>
      </c>
      <c r="K5638" s="39" t="s">
        <v>100</v>
      </c>
      <c r="L5638" s="39" t="s">
        <v>60</v>
      </c>
      <c r="M5638" s="39" t="str">
        <f>+VLOOKUP(C5638/1,Map!A:B,2,FALSE)</f>
        <v>Other Revenue - Reconnection Fee</v>
      </c>
      <c r="N5638" s="39" t="str">
        <f>+VLOOKUP(L5638/1,Map!E:G,3,FALSE)</f>
        <v>KY-CENTRAL</v>
      </c>
    </row>
    <row r="5639" spans="1:14" hidden="1">
      <c r="A5639" s="39" t="s">
        <v>95</v>
      </c>
      <c r="B5639" s="39" t="s">
        <v>96</v>
      </c>
      <c r="C5639" s="39" t="s">
        <v>80</v>
      </c>
      <c r="D5639" s="43">
        <v>43110</v>
      </c>
      <c r="E5639" s="39" t="s">
        <v>35</v>
      </c>
      <c r="F5639" s="39" t="s">
        <v>43</v>
      </c>
      <c r="G5639" s="39" t="s">
        <v>275</v>
      </c>
      <c r="H5639" s="39" t="s">
        <v>3314</v>
      </c>
      <c r="I5639" s="39" t="s">
        <v>99</v>
      </c>
      <c r="J5639" s="44">
        <v>-654.07000000000005</v>
      </c>
      <c r="K5639" s="39" t="s">
        <v>100</v>
      </c>
      <c r="L5639" s="39" t="s">
        <v>60</v>
      </c>
      <c r="M5639" s="39" t="str">
        <f>+VLOOKUP(C5639/1,Map!A:B,2,FALSE)</f>
        <v>Other Revenue - Reconnection Fee</v>
      </c>
      <c r="N5639" s="39" t="str">
        <f>+VLOOKUP(L5639/1,Map!E:G,3,FALSE)</f>
        <v>KY-CENTRAL</v>
      </c>
    </row>
    <row r="5640" spans="1:14" hidden="1">
      <c r="A5640" s="39" t="s">
        <v>95</v>
      </c>
      <c r="B5640" s="39" t="s">
        <v>96</v>
      </c>
      <c r="C5640" s="39" t="s">
        <v>80</v>
      </c>
      <c r="D5640" s="43">
        <v>43111</v>
      </c>
      <c r="E5640" s="39" t="s">
        <v>35</v>
      </c>
      <c r="F5640" s="39" t="s">
        <v>43</v>
      </c>
      <c r="G5640" s="39" t="s">
        <v>275</v>
      </c>
      <c r="H5640" s="39" t="s">
        <v>3315</v>
      </c>
      <c r="I5640" s="39" t="s">
        <v>99</v>
      </c>
      <c r="J5640" s="44">
        <v>-654.07000000000005</v>
      </c>
      <c r="K5640" s="39" t="s">
        <v>100</v>
      </c>
      <c r="L5640" s="39" t="s">
        <v>60</v>
      </c>
      <c r="M5640" s="39" t="str">
        <f>+VLOOKUP(C5640/1,Map!A:B,2,FALSE)</f>
        <v>Other Revenue - Reconnection Fee</v>
      </c>
      <c r="N5640" s="39" t="str">
        <f>+VLOOKUP(L5640/1,Map!E:G,3,FALSE)</f>
        <v>KY-CENTRAL</v>
      </c>
    </row>
    <row r="5641" spans="1:14" hidden="1">
      <c r="A5641" s="39" t="s">
        <v>95</v>
      </c>
      <c r="B5641" s="39" t="s">
        <v>96</v>
      </c>
      <c r="C5641" s="39" t="s">
        <v>80</v>
      </c>
      <c r="D5641" s="43">
        <v>43112</v>
      </c>
      <c r="E5641" s="39" t="s">
        <v>35</v>
      </c>
      <c r="F5641" s="39" t="s">
        <v>43</v>
      </c>
      <c r="G5641" s="39" t="s">
        <v>275</v>
      </c>
      <c r="H5641" s="39" t="s">
        <v>3316</v>
      </c>
      <c r="I5641" s="39" t="s">
        <v>99</v>
      </c>
      <c r="J5641" s="44">
        <v>-56</v>
      </c>
      <c r="K5641" s="39" t="s">
        <v>100</v>
      </c>
      <c r="L5641" s="39" t="s">
        <v>64</v>
      </c>
      <c r="M5641" s="39" t="str">
        <f>+VLOOKUP(C5641/1,Map!A:B,2,FALSE)</f>
        <v>Other Revenue - Reconnection Fee</v>
      </c>
      <c r="N5641" s="39" t="str">
        <f>+VLOOKUP(L5641/1,Map!E:G,3,FALSE)</f>
        <v>KY-NORTH</v>
      </c>
    </row>
    <row r="5642" spans="1:14" hidden="1">
      <c r="A5642" s="39" t="s">
        <v>95</v>
      </c>
      <c r="B5642" s="39" t="s">
        <v>96</v>
      </c>
      <c r="C5642" s="39" t="s">
        <v>80</v>
      </c>
      <c r="D5642" s="43">
        <v>43112</v>
      </c>
      <c r="E5642" s="39" t="s">
        <v>35</v>
      </c>
      <c r="F5642" s="39" t="s">
        <v>43</v>
      </c>
      <c r="G5642" s="39" t="s">
        <v>275</v>
      </c>
      <c r="H5642" s="39" t="s">
        <v>3316</v>
      </c>
      <c r="I5642" s="39" t="s">
        <v>99</v>
      </c>
      <c r="J5642" s="44">
        <v>-871.55</v>
      </c>
      <c r="K5642" s="39" t="s">
        <v>100</v>
      </c>
      <c r="L5642" s="39" t="s">
        <v>60</v>
      </c>
      <c r="M5642" s="39" t="str">
        <f>+VLOOKUP(C5642/1,Map!A:B,2,FALSE)</f>
        <v>Other Revenue - Reconnection Fee</v>
      </c>
      <c r="N5642" s="39" t="str">
        <f>+VLOOKUP(L5642/1,Map!E:G,3,FALSE)</f>
        <v>KY-CENTRAL</v>
      </c>
    </row>
    <row r="5643" spans="1:14" hidden="1">
      <c r="A5643" s="39" t="s">
        <v>95</v>
      </c>
      <c r="B5643" s="39" t="s">
        <v>96</v>
      </c>
      <c r="C5643" s="39" t="s">
        <v>80</v>
      </c>
      <c r="D5643" s="43">
        <v>43115</v>
      </c>
      <c r="E5643" s="39" t="s">
        <v>35</v>
      </c>
      <c r="F5643" s="39" t="s">
        <v>43</v>
      </c>
      <c r="G5643" s="39" t="s">
        <v>275</v>
      </c>
      <c r="H5643" s="39" t="s">
        <v>3322</v>
      </c>
      <c r="I5643" s="39" t="s">
        <v>99</v>
      </c>
      <c r="J5643" s="44">
        <v>-163.11000000000001</v>
      </c>
      <c r="K5643" s="39" t="s">
        <v>100</v>
      </c>
      <c r="L5643" s="39" t="s">
        <v>60</v>
      </c>
      <c r="M5643" s="39" t="str">
        <f>+VLOOKUP(C5643/1,Map!A:B,2,FALSE)</f>
        <v>Other Revenue - Reconnection Fee</v>
      </c>
      <c r="N5643" s="39" t="str">
        <f>+VLOOKUP(L5643/1,Map!E:G,3,FALSE)</f>
        <v>KY-CENTRAL</v>
      </c>
    </row>
    <row r="5644" spans="1:14" hidden="1">
      <c r="A5644" s="39" t="s">
        <v>95</v>
      </c>
      <c r="B5644" s="39" t="s">
        <v>96</v>
      </c>
      <c r="C5644" s="39" t="s">
        <v>80</v>
      </c>
      <c r="D5644" s="43">
        <v>43116</v>
      </c>
      <c r="E5644" s="39" t="s">
        <v>35</v>
      </c>
      <c r="F5644" s="39" t="s">
        <v>43</v>
      </c>
      <c r="G5644" s="39" t="s">
        <v>275</v>
      </c>
      <c r="H5644" s="39" t="s">
        <v>3323</v>
      </c>
      <c r="I5644" s="39" t="s">
        <v>99</v>
      </c>
      <c r="J5644" s="44">
        <v>-168</v>
      </c>
      <c r="K5644" s="39" t="s">
        <v>100</v>
      </c>
      <c r="L5644" s="39" t="s">
        <v>64</v>
      </c>
      <c r="M5644" s="39" t="str">
        <f>+VLOOKUP(C5644/1,Map!A:B,2,FALSE)</f>
        <v>Other Revenue - Reconnection Fee</v>
      </c>
      <c r="N5644" s="39" t="str">
        <f>+VLOOKUP(L5644/1,Map!E:G,3,FALSE)</f>
        <v>KY-NORTH</v>
      </c>
    </row>
    <row r="5645" spans="1:14" hidden="1">
      <c r="A5645" s="39" t="s">
        <v>95</v>
      </c>
      <c r="B5645" s="39" t="s">
        <v>96</v>
      </c>
      <c r="C5645" s="39" t="s">
        <v>80</v>
      </c>
      <c r="D5645" s="43">
        <v>43116</v>
      </c>
      <c r="E5645" s="39" t="s">
        <v>35</v>
      </c>
      <c r="F5645" s="39" t="s">
        <v>43</v>
      </c>
      <c r="G5645" s="39" t="s">
        <v>275</v>
      </c>
      <c r="H5645" s="39" t="s">
        <v>3323</v>
      </c>
      <c r="I5645" s="39" t="s">
        <v>99</v>
      </c>
      <c r="J5645" s="44">
        <v>-112</v>
      </c>
      <c r="K5645" s="39" t="s">
        <v>100</v>
      </c>
      <c r="L5645" s="39" t="s">
        <v>58</v>
      </c>
      <c r="M5645" s="39" t="str">
        <f>+VLOOKUP(C5645/1,Map!A:B,2,FALSE)</f>
        <v>Other Revenue - Reconnection Fee</v>
      </c>
      <c r="N5645" s="39" t="str">
        <f>+VLOOKUP(L5645/1,Map!E:G,3,FALSE)</f>
        <v>KY-CORPORATE</v>
      </c>
    </row>
    <row r="5646" spans="1:14" hidden="1">
      <c r="A5646" s="39" t="s">
        <v>95</v>
      </c>
      <c r="B5646" s="39" t="s">
        <v>96</v>
      </c>
      <c r="C5646" s="39" t="s">
        <v>80</v>
      </c>
      <c r="D5646" s="43">
        <v>43116</v>
      </c>
      <c r="E5646" s="39" t="s">
        <v>35</v>
      </c>
      <c r="F5646" s="39" t="s">
        <v>43</v>
      </c>
      <c r="G5646" s="39" t="s">
        <v>275</v>
      </c>
      <c r="H5646" s="39" t="s">
        <v>3323</v>
      </c>
      <c r="I5646" s="39" t="s">
        <v>99</v>
      </c>
      <c r="J5646" s="44">
        <v>-56</v>
      </c>
      <c r="K5646" s="39" t="s">
        <v>100</v>
      </c>
      <c r="L5646" s="39" t="s">
        <v>60</v>
      </c>
      <c r="M5646" s="39" t="str">
        <f>+VLOOKUP(C5646/1,Map!A:B,2,FALSE)</f>
        <v>Other Revenue - Reconnection Fee</v>
      </c>
      <c r="N5646" s="39" t="str">
        <f>+VLOOKUP(L5646/1,Map!E:G,3,FALSE)</f>
        <v>KY-CENTRAL</v>
      </c>
    </row>
    <row r="5647" spans="1:14" hidden="1">
      <c r="A5647" s="39" t="s">
        <v>95</v>
      </c>
      <c r="B5647" s="39" t="s">
        <v>96</v>
      </c>
      <c r="C5647" s="39" t="s">
        <v>80</v>
      </c>
      <c r="D5647" s="43">
        <v>43118</v>
      </c>
      <c r="E5647" s="39" t="s">
        <v>35</v>
      </c>
      <c r="F5647" s="39" t="s">
        <v>43</v>
      </c>
      <c r="G5647" s="39" t="s">
        <v>275</v>
      </c>
      <c r="H5647" s="39" t="s">
        <v>3327</v>
      </c>
      <c r="I5647" s="39" t="s">
        <v>99</v>
      </c>
      <c r="J5647" s="44">
        <v>-112</v>
      </c>
      <c r="K5647" s="39" t="s">
        <v>100</v>
      </c>
      <c r="L5647" s="39" t="s">
        <v>64</v>
      </c>
      <c r="M5647" s="39" t="str">
        <f>+VLOOKUP(C5647/1,Map!A:B,2,FALSE)</f>
        <v>Other Revenue - Reconnection Fee</v>
      </c>
      <c r="N5647" s="39" t="str">
        <f>+VLOOKUP(L5647/1,Map!E:G,3,FALSE)</f>
        <v>KY-NORTH</v>
      </c>
    </row>
    <row r="5648" spans="1:14" hidden="1">
      <c r="A5648" s="39" t="s">
        <v>95</v>
      </c>
      <c r="B5648" s="39" t="s">
        <v>96</v>
      </c>
      <c r="C5648" s="39" t="s">
        <v>80</v>
      </c>
      <c r="D5648" s="43">
        <v>43118</v>
      </c>
      <c r="E5648" s="39" t="s">
        <v>35</v>
      </c>
      <c r="F5648" s="39" t="s">
        <v>43</v>
      </c>
      <c r="G5648" s="39" t="s">
        <v>275</v>
      </c>
      <c r="H5648" s="39" t="s">
        <v>3327</v>
      </c>
      <c r="I5648" s="39" t="s">
        <v>99</v>
      </c>
      <c r="J5648" s="44">
        <v>-56</v>
      </c>
      <c r="K5648" s="39" t="s">
        <v>100</v>
      </c>
      <c r="L5648" s="39" t="s">
        <v>58</v>
      </c>
      <c r="M5648" s="39" t="str">
        <f>+VLOOKUP(C5648/1,Map!A:B,2,FALSE)</f>
        <v>Other Revenue - Reconnection Fee</v>
      </c>
      <c r="N5648" s="39" t="str">
        <f>+VLOOKUP(L5648/1,Map!E:G,3,FALSE)</f>
        <v>KY-CORPORATE</v>
      </c>
    </row>
    <row r="5649" spans="1:14" hidden="1">
      <c r="A5649" s="39" t="s">
        <v>95</v>
      </c>
      <c r="B5649" s="39" t="s">
        <v>96</v>
      </c>
      <c r="C5649" s="39" t="s">
        <v>80</v>
      </c>
      <c r="D5649" s="43">
        <v>43118</v>
      </c>
      <c r="E5649" s="39" t="s">
        <v>35</v>
      </c>
      <c r="F5649" s="39" t="s">
        <v>43</v>
      </c>
      <c r="G5649" s="39" t="s">
        <v>275</v>
      </c>
      <c r="H5649" s="39" t="s">
        <v>3327</v>
      </c>
      <c r="I5649" s="39" t="s">
        <v>99</v>
      </c>
      <c r="J5649" s="44">
        <v>-163.11000000000001</v>
      </c>
      <c r="K5649" s="39" t="s">
        <v>100</v>
      </c>
      <c r="L5649" s="39" t="s">
        <v>60</v>
      </c>
      <c r="M5649" s="39" t="str">
        <f>+VLOOKUP(C5649/1,Map!A:B,2,FALSE)</f>
        <v>Other Revenue - Reconnection Fee</v>
      </c>
      <c r="N5649" s="39" t="str">
        <f>+VLOOKUP(L5649/1,Map!E:G,3,FALSE)</f>
        <v>KY-CENTRAL</v>
      </c>
    </row>
    <row r="5650" spans="1:14" hidden="1">
      <c r="A5650" s="39" t="s">
        <v>95</v>
      </c>
      <c r="B5650" s="39" t="s">
        <v>96</v>
      </c>
      <c r="C5650" s="39" t="s">
        <v>80</v>
      </c>
      <c r="D5650" s="43">
        <v>43119</v>
      </c>
      <c r="E5650" s="39" t="s">
        <v>35</v>
      </c>
      <c r="F5650" s="39" t="s">
        <v>43</v>
      </c>
      <c r="G5650" s="39" t="s">
        <v>275</v>
      </c>
      <c r="H5650" s="39" t="s">
        <v>3328</v>
      </c>
      <c r="I5650" s="39" t="s">
        <v>99</v>
      </c>
      <c r="J5650" s="44">
        <v>-108.74</v>
      </c>
      <c r="K5650" s="39" t="s">
        <v>100</v>
      </c>
      <c r="L5650" s="39" t="s">
        <v>60</v>
      </c>
      <c r="M5650" s="39" t="str">
        <f>+VLOOKUP(C5650/1,Map!A:B,2,FALSE)</f>
        <v>Other Revenue - Reconnection Fee</v>
      </c>
      <c r="N5650" s="39" t="str">
        <f>+VLOOKUP(L5650/1,Map!E:G,3,FALSE)</f>
        <v>KY-CENTRAL</v>
      </c>
    </row>
    <row r="5651" spans="1:14" hidden="1">
      <c r="A5651" s="39" t="s">
        <v>95</v>
      </c>
      <c r="B5651" s="39" t="s">
        <v>96</v>
      </c>
      <c r="C5651" s="39" t="s">
        <v>80</v>
      </c>
      <c r="D5651" s="43">
        <v>43120</v>
      </c>
      <c r="E5651" s="39" t="s">
        <v>35</v>
      </c>
      <c r="F5651" s="39" t="s">
        <v>43</v>
      </c>
      <c r="G5651" s="39" t="s">
        <v>275</v>
      </c>
      <c r="H5651" s="39" t="s">
        <v>3672</v>
      </c>
      <c r="I5651" s="39" t="s">
        <v>99</v>
      </c>
      <c r="J5651" s="44">
        <v>-56</v>
      </c>
      <c r="K5651" s="39" t="s">
        <v>100</v>
      </c>
      <c r="L5651" s="39" t="s">
        <v>58</v>
      </c>
      <c r="M5651" s="39" t="str">
        <f>+VLOOKUP(C5651/1,Map!A:B,2,FALSE)</f>
        <v>Other Revenue - Reconnection Fee</v>
      </c>
      <c r="N5651" s="39" t="str">
        <f>+VLOOKUP(L5651/1,Map!E:G,3,FALSE)</f>
        <v>KY-CORPORATE</v>
      </c>
    </row>
    <row r="5652" spans="1:14" hidden="1">
      <c r="A5652" s="39" t="s">
        <v>95</v>
      </c>
      <c r="B5652" s="39" t="s">
        <v>96</v>
      </c>
      <c r="C5652" s="39" t="s">
        <v>80</v>
      </c>
      <c r="D5652" s="43">
        <v>43123</v>
      </c>
      <c r="E5652" s="39" t="s">
        <v>35</v>
      </c>
      <c r="F5652" s="39" t="s">
        <v>43</v>
      </c>
      <c r="G5652" s="39" t="s">
        <v>275</v>
      </c>
      <c r="H5652" s="39" t="s">
        <v>3331</v>
      </c>
      <c r="I5652" s="39" t="s">
        <v>99</v>
      </c>
      <c r="J5652" s="44">
        <v>-1902.95</v>
      </c>
      <c r="K5652" s="39" t="s">
        <v>100</v>
      </c>
      <c r="L5652" s="39" t="s">
        <v>60</v>
      </c>
      <c r="M5652" s="39" t="str">
        <f>+VLOOKUP(C5652/1,Map!A:B,2,FALSE)</f>
        <v>Other Revenue - Reconnection Fee</v>
      </c>
      <c r="N5652" s="39" t="str">
        <f>+VLOOKUP(L5652/1,Map!E:G,3,FALSE)</f>
        <v>KY-CENTRAL</v>
      </c>
    </row>
    <row r="5653" spans="1:14" hidden="1">
      <c r="A5653" s="39" t="s">
        <v>95</v>
      </c>
      <c r="B5653" s="39" t="s">
        <v>96</v>
      </c>
      <c r="C5653" s="39" t="s">
        <v>80</v>
      </c>
      <c r="D5653" s="43">
        <v>43122</v>
      </c>
      <c r="E5653" s="39" t="s">
        <v>35</v>
      </c>
      <c r="F5653" s="39" t="s">
        <v>43</v>
      </c>
      <c r="G5653" s="39" t="s">
        <v>275</v>
      </c>
      <c r="H5653" s="39" t="s">
        <v>3333</v>
      </c>
      <c r="I5653" s="39" t="s">
        <v>99</v>
      </c>
      <c r="J5653" s="44">
        <v>-1196.1400000000001</v>
      </c>
      <c r="K5653" s="39" t="s">
        <v>100</v>
      </c>
      <c r="L5653" s="39" t="s">
        <v>60</v>
      </c>
      <c r="M5653" s="39" t="str">
        <f>+VLOOKUP(C5653/1,Map!A:B,2,FALSE)</f>
        <v>Other Revenue - Reconnection Fee</v>
      </c>
      <c r="N5653" s="39" t="str">
        <f>+VLOOKUP(L5653/1,Map!E:G,3,FALSE)</f>
        <v>KY-CENTRAL</v>
      </c>
    </row>
    <row r="5654" spans="1:14" hidden="1">
      <c r="A5654" s="39" t="s">
        <v>95</v>
      </c>
      <c r="B5654" s="39" t="s">
        <v>96</v>
      </c>
      <c r="C5654" s="39" t="s">
        <v>80</v>
      </c>
      <c r="D5654" s="43">
        <v>43124</v>
      </c>
      <c r="E5654" s="39" t="s">
        <v>35</v>
      </c>
      <c r="F5654" s="39" t="s">
        <v>43</v>
      </c>
      <c r="G5654" s="39" t="s">
        <v>275</v>
      </c>
      <c r="H5654" s="39" t="s">
        <v>3335</v>
      </c>
      <c r="I5654" s="39" t="s">
        <v>99</v>
      </c>
      <c r="J5654" s="44">
        <v>-168</v>
      </c>
      <c r="K5654" s="39" t="s">
        <v>100</v>
      </c>
      <c r="L5654" s="39" t="s">
        <v>64</v>
      </c>
      <c r="M5654" s="39" t="str">
        <f>+VLOOKUP(C5654/1,Map!A:B,2,FALSE)</f>
        <v>Other Revenue - Reconnection Fee</v>
      </c>
      <c r="N5654" s="39" t="str">
        <f>+VLOOKUP(L5654/1,Map!E:G,3,FALSE)</f>
        <v>KY-NORTH</v>
      </c>
    </row>
    <row r="5655" spans="1:14" hidden="1">
      <c r="A5655" s="39" t="s">
        <v>95</v>
      </c>
      <c r="B5655" s="39" t="s">
        <v>96</v>
      </c>
      <c r="C5655" s="39" t="s">
        <v>80</v>
      </c>
      <c r="D5655" s="43">
        <v>43124</v>
      </c>
      <c r="E5655" s="39" t="s">
        <v>35</v>
      </c>
      <c r="F5655" s="39" t="s">
        <v>43</v>
      </c>
      <c r="G5655" s="39" t="s">
        <v>275</v>
      </c>
      <c r="H5655" s="39" t="s">
        <v>3335</v>
      </c>
      <c r="I5655" s="39" t="s">
        <v>99</v>
      </c>
      <c r="J5655" s="44">
        <v>-2990.35</v>
      </c>
      <c r="K5655" s="39" t="s">
        <v>100</v>
      </c>
      <c r="L5655" s="39" t="s">
        <v>60</v>
      </c>
      <c r="M5655" s="39" t="str">
        <f>+VLOOKUP(C5655/1,Map!A:B,2,FALSE)</f>
        <v>Other Revenue - Reconnection Fee</v>
      </c>
      <c r="N5655" s="39" t="str">
        <f>+VLOOKUP(L5655/1,Map!E:G,3,FALSE)</f>
        <v>KY-CENTRAL</v>
      </c>
    </row>
    <row r="5656" spans="1:14" hidden="1">
      <c r="A5656" s="39" t="s">
        <v>95</v>
      </c>
      <c r="B5656" s="39" t="s">
        <v>96</v>
      </c>
      <c r="C5656" s="39" t="s">
        <v>80</v>
      </c>
      <c r="D5656" s="43">
        <v>43125</v>
      </c>
      <c r="E5656" s="39" t="s">
        <v>35</v>
      </c>
      <c r="F5656" s="39" t="s">
        <v>43</v>
      </c>
      <c r="G5656" s="39" t="s">
        <v>275</v>
      </c>
      <c r="H5656" s="39" t="s">
        <v>3336</v>
      </c>
      <c r="I5656" s="39" t="s">
        <v>99</v>
      </c>
      <c r="J5656" s="44">
        <v>-56</v>
      </c>
      <c r="K5656" s="39" t="s">
        <v>100</v>
      </c>
      <c r="L5656" s="39" t="s">
        <v>58</v>
      </c>
      <c r="M5656" s="39" t="str">
        <f>+VLOOKUP(C5656/1,Map!A:B,2,FALSE)</f>
        <v>Other Revenue - Reconnection Fee</v>
      </c>
      <c r="N5656" s="39" t="str">
        <f>+VLOOKUP(L5656/1,Map!E:G,3,FALSE)</f>
        <v>KY-CORPORATE</v>
      </c>
    </row>
    <row r="5657" spans="1:14" hidden="1">
      <c r="A5657" s="39" t="s">
        <v>95</v>
      </c>
      <c r="B5657" s="39" t="s">
        <v>96</v>
      </c>
      <c r="C5657" s="39" t="s">
        <v>80</v>
      </c>
      <c r="D5657" s="43">
        <v>43125</v>
      </c>
      <c r="E5657" s="39" t="s">
        <v>35</v>
      </c>
      <c r="F5657" s="39" t="s">
        <v>43</v>
      </c>
      <c r="G5657" s="39" t="s">
        <v>275</v>
      </c>
      <c r="H5657" s="39" t="s">
        <v>3336</v>
      </c>
      <c r="I5657" s="39" t="s">
        <v>99</v>
      </c>
      <c r="J5657" s="44">
        <v>-3593.31</v>
      </c>
      <c r="K5657" s="39" t="s">
        <v>100</v>
      </c>
      <c r="L5657" s="39" t="s">
        <v>60</v>
      </c>
      <c r="M5657" s="39" t="str">
        <f>+VLOOKUP(C5657/1,Map!A:B,2,FALSE)</f>
        <v>Other Revenue - Reconnection Fee</v>
      </c>
      <c r="N5657" s="39" t="str">
        <f>+VLOOKUP(L5657/1,Map!E:G,3,FALSE)</f>
        <v>KY-CENTRAL</v>
      </c>
    </row>
    <row r="5658" spans="1:14" hidden="1">
      <c r="A5658" s="39" t="s">
        <v>95</v>
      </c>
      <c r="B5658" s="39" t="s">
        <v>96</v>
      </c>
      <c r="C5658" s="39" t="s">
        <v>80</v>
      </c>
      <c r="D5658" s="43">
        <v>43125</v>
      </c>
      <c r="E5658" s="39" t="s">
        <v>35</v>
      </c>
      <c r="F5658" s="39" t="s">
        <v>43</v>
      </c>
      <c r="G5658" s="39" t="s">
        <v>275</v>
      </c>
      <c r="H5658" s="39" t="s">
        <v>3336</v>
      </c>
      <c r="I5658" s="39" t="s">
        <v>99</v>
      </c>
      <c r="J5658" s="44">
        <v>-56</v>
      </c>
      <c r="K5658" s="39" t="s">
        <v>100</v>
      </c>
      <c r="L5658" s="39" t="s">
        <v>64</v>
      </c>
      <c r="M5658" s="39" t="str">
        <f>+VLOOKUP(C5658/1,Map!A:B,2,FALSE)</f>
        <v>Other Revenue - Reconnection Fee</v>
      </c>
      <c r="N5658" s="39" t="str">
        <f>+VLOOKUP(L5658/1,Map!E:G,3,FALSE)</f>
        <v>KY-NORTH</v>
      </c>
    </row>
    <row r="5659" spans="1:14" hidden="1">
      <c r="A5659" s="39" t="s">
        <v>95</v>
      </c>
      <c r="B5659" s="39" t="s">
        <v>96</v>
      </c>
      <c r="C5659" s="39" t="s">
        <v>80</v>
      </c>
      <c r="D5659" s="43">
        <v>43126</v>
      </c>
      <c r="E5659" s="39" t="s">
        <v>35</v>
      </c>
      <c r="F5659" s="39" t="s">
        <v>43</v>
      </c>
      <c r="G5659" s="39" t="s">
        <v>275</v>
      </c>
      <c r="H5659" s="39" t="s">
        <v>3337</v>
      </c>
      <c r="I5659" s="39" t="s">
        <v>99</v>
      </c>
      <c r="J5659" s="44">
        <v>-2832.13</v>
      </c>
      <c r="K5659" s="39" t="s">
        <v>100</v>
      </c>
      <c r="L5659" s="39" t="s">
        <v>60</v>
      </c>
      <c r="M5659" s="39" t="str">
        <f>+VLOOKUP(C5659/1,Map!A:B,2,FALSE)</f>
        <v>Other Revenue - Reconnection Fee</v>
      </c>
      <c r="N5659" s="39" t="str">
        <f>+VLOOKUP(L5659/1,Map!E:G,3,FALSE)</f>
        <v>KY-CENTRAL</v>
      </c>
    </row>
    <row r="5660" spans="1:14" hidden="1">
      <c r="A5660" s="39" t="s">
        <v>95</v>
      </c>
      <c r="B5660" s="39" t="s">
        <v>96</v>
      </c>
      <c r="C5660" s="39" t="s">
        <v>80</v>
      </c>
      <c r="D5660" s="43">
        <v>43127</v>
      </c>
      <c r="E5660" s="39" t="s">
        <v>35</v>
      </c>
      <c r="F5660" s="39" t="s">
        <v>43</v>
      </c>
      <c r="G5660" s="39" t="s">
        <v>275</v>
      </c>
      <c r="H5660" s="39" t="s">
        <v>3673</v>
      </c>
      <c r="I5660" s="39" t="s">
        <v>99</v>
      </c>
      <c r="J5660" s="44">
        <v>-54.37</v>
      </c>
      <c r="K5660" s="39" t="s">
        <v>100</v>
      </c>
      <c r="L5660" s="39" t="s">
        <v>60</v>
      </c>
      <c r="M5660" s="39" t="str">
        <f>+VLOOKUP(C5660/1,Map!A:B,2,FALSE)</f>
        <v>Other Revenue - Reconnection Fee</v>
      </c>
      <c r="N5660" s="39" t="str">
        <f>+VLOOKUP(L5660/1,Map!E:G,3,FALSE)</f>
        <v>KY-CENTRAL</v>
      </c>
    </row>
    <row r="5661" spans="1:14" hidden="1">
      <c r="A5661" s="39" t="s">
        <v>95</v>
      </c>
      <c r="B5661" s="39" t="s">
        <v>96</v>
      </c>
      <c r="C5661" s="39" t="s">
        <v>80</v>
      </c>
      <c r="D5661" s="43">
        <v>43155</v>
      </c>
      <c r="E5661" s="39" t="s">
        <v>35</v>
      </c>
      <c r="F5661" s="39" t="s">
        <v>44</v>
      </c>
      <c r="G5661" s="39" t="s">
        <v>275</v>
      </c>
      <c r="H5661" s="39" t="s">
        <v>3674</v>
      </c>
      <c r="I5661" s="39" t="s">
        <v>99</v>
      </c>
      <c r="J5661" s="44">
        <v>-108.74</v>
      </c>
      <c r="K5661" s="39" t="s">
        <v>100</v>
      </c>
      <c r="L5661" s="39" t="s">
        <v>60</v>
      </c>
      <c r="M5661" s="39" t="str">
        <f>+VLOOKUP(C5661/1,Map!A:B,2,FALSE)</f>
        <v>Other Revenue - Reconnection Fee</v>
      </c>
      <c r="N5661" s="39" t="str">
        <f>+VLOOKUP(L5661/1,Map!E:G,3,FALSE)</f>
        <v>KY-CENTRAL</v>
      </c>
    </row>
    <row r="5662" spans="1:14" hidden="1">
      <c r="A5662" s="39" t="s">
        <v>95</v>
      </c>
      <c r="B5662" s="39" t="s">
        <v>96</v>
      </c>
      <c r="C5662" s="39" t="s">
        <v>80</v>
      </c>
      <c r="D5662" s="43">
        <v>43130</v>
      </c>
      <c r="E5662" s="39" t="s">
        <v>35</v>
      </c>
      <c r="F5662" s="39" t="s">
        <v>43</v>
      </c>
      <c r="G5662" s="39" t="s">
        <v>275</v>
      </c>
      <c r="H5662" s="39" t="s">
        <v>3340</v>
      </c>
      <c r="I5662" s="39" t="s">
        <v>99</v>
      </c>
      <c r="J5662" s="44">
        <v>-2130.21</v>
      </c>
      <c r="K5662" s="39" t="s">
        <v>100</v>
      </c>
      <c r="L5662" s="39" t="s">
        <v>60</v>
      </c>
      <c r="M5662" s="39" t="str">
        <f>+VLOOKUP(C5662/1,Map!A:B,2,FALSE)</f>
        <v>Other Revenue - Reconnection Fee</v>
      </c>
      <c r="N5662" s="39" t="str">
        <f>+VLOOKUP(L5662/1,Map!E:G,3,FALSE)</f>
        <v>KY-CENTRAL</v>
      </c>
    </row>
    <row r="5663" spans="1:14" hidden="1">
      <c r="A5663" s="39" t="s">
        <v>95</v>
      </c>
      <c r="B5663" s="39" t="s">
        <v>96</v>
      </c>
      <c r="C5663" s="39" t="s">
        <v>80</v>
      </c>
      <c r="D5663" s="43">
        <v>43129</v>
      </c>
      <c r="E5663" s="39" t="s">
        <v>35</v>
      </c>
      <c r="F5663" s="39" t="s">
        <v>43</v>
      </c>
      <c r="G5663" s="39" t="s">
        <v>275</v>
      </c>
      <c r="H5663" s="39" t="s">
        <v>3341</v>
      </c>
      <c r="I5663" s="39" t="s">
        <v>99</v>
      </c>
      <c r="J5663" s="44">
        <v>-1090.6600000000001</v>
      </c>
      <c r="K5663" s="39" t="s">
        <v>100</v>
      </c>
      <c r="L5663" s="39" t="s">
        <v>60</v>
      </c>
      <c r="M5663" s="39" t="str">
        <f>+VLOOKUP(C5663/1,Map!A:B,2,FALSE)</f>
        <v>Other Revenue - Reconnection Fee</v>
      </c>
      <c r="N5663" s="39" t="str">
        <f>+VLOOKUP(L5663/1,Map!E:G,3,FALSE)</f>
        <v>KY-CENTRAL</v>
      </c>
    </row>
    <row r="5664" spans="1:14" hidden="1">
      <c r="A5664" s="39" t="s">
        <v>95</v>
      </c>
      <c r="B5664" s="39" t="s">
        <v>96</v>
      </c>
      <c r="C5664" s="39" t="s">
        <v>80</v>
      </c>
      <c r="D5664" s="43">
        <v>43129</v>
      </c>
      <c r="E5664" s="39" t="s">
        <v>35</v>
      </c>
      <c r="F5664" s="39" t="s">
        <v>43</v>
      </c>
      <c r="G5664" s="39" t="s">
        <v>275</v>
      </c>
      <c r="H5664" s="39" t="s">
        <v>3341</v>
      </c>
      <c r="I5664" s="39" t="s">
        <v>99</v>
      </c>
      <c r="J5664" s="44">
        <v>-56</v>
      </c>
      <c r="K5664" s="39" t="s">
        <v>100</v>
      </c>
      <c r="L5664" s="39" t="s">
        <v>58</v>
      </c>
      <c r="M5664" s="39" t="str">
        <f>+VLOOKUP(C5664/1,Map!A:B,2,FALSE)</f>
        <v>Other Revenue - Reconnection Fee</v>
      </c>
      <c r="N5664" s="39" t="str">
        <f>+VLOOKUP(L5664/1,Map!E:G,3,FALSE)</f>
        <v>KY-CORPORATE</v>
      </c>
    </row>
    <row r="5665" spans="1:14" hidden="1">
      <c r="A5665" s="39" t="s">
        <v>95</v>
      </c>
      <c r="B5665" s="39" t="s">
        <v>96</v>
      </c>
      <c r="C5665" s="39" t="s">
        <v>80</v>
      </c>
      <c r="D5665" s="43">
        <v>43131</v>
      </c>
      <c r="E5665" s="39" t="s">
        <v>35</v>
      </c>
      <c r="F5665" s="39" t="s">
        <v>43</v>
      </c>
      <c r="G5665" s="39" t="s">
        <v>275</v>
      </c>
      <c r="H5665" s="39" t="s">
        <v>3343</v>
      </c>
      <c r="I5665" s="39" t="s">
        <v>99</v>
      </c>
      <c r="J5665" s="44">
        <v>-1197.77</v>
      </c>
      <c r="K5665" s="39" t="s">
        <v>100</v>
      </c>
      <c r="L5665" s="39" t="s">
        <v>60</v>
      </c>
      <c r="M5665" s="39" t="str">
        <f>+VLOOKUP(C5665/1,Map!A:B,2,FALSE)</f>
        <v>Other Revenue - Reconnection Fee</v>
      </c>
      <c r="N5665" s="39" t="str">
        <f>+VLOOKUP(L5665/1,Map!E:G,3,FALSE)</f>
        <v>KY-CENTRAL</v>
      </c>
    </row>
    <row r="5666" spans="1:14" hidden="1">
      <c r="A5666" s="39" t="s">
        <v>95</v>
      </c>
      <c r="B5666" s="39" t="s">
        <v>96</v>
      </c>
      <c r="C5666" s="39" t="s">
        <v>80</v>
      </c>
      <c r="D5666" s="43">
        <v>43132</v>
      </c>
      <c r="E5666" s="39" t="s">
        <v>35</v>
      </c>
      <c r="F5666" s="39" t="s">
        <v>44</v>
      </c>
      <c r="G5666" s="39" t="s">
        <v>275</v>
      </c>
      <c r="H5666" s="39" t="s">
        <v>3348</v>
      </c>
      <c r="I5666" s="39" t="s">
        <v>99</v>
      </c>
      <c r="J5666" s="44">
        <v>-56</v>
      </c>
      <c r="K5666" s="39" t="s">
        <v>100</v>
      </c>
      <c r="L5666" s="39" t="s">
        <v>58</v>
      </c>
      <c r="M5666" s="39" t="str">
        <f>+VLOOKUP(C5666/1,Map!A:B,2,FALSE)</f>
        <v>Other Revenue - Reconnection Fee</v>
      </c>
      <c r="N5666" s="39" t="str">
        <f>+VLOOKUP(L5666/1,Map!E:G,3,FALSE)</f>
        <v>KY-CORPORATE</v>
      </c>
    </row>
    <row r="5667" spans="1:14" hidden="1">
      <c r="A5667" s="39" t="s">
        <v>95</v>
      </c>
      <c r="B5667" s="39" t="s">
        <v>96</v>
      </c>
      <c r="C5667" s="39" t="s">
        <v>80</v>
      </c>
      <c r="D5667" s="43">
        <v>43132</v>
      </c>
      <c r="E5667" s="39" t="s">
        <v>35</v>
      </c>
      <c r="F5667" s="39" t="s">
        <v>44</v>
      </c>
      <c r="G5667" s="39" t="s">
        <v>275</v>
      </c>
      <c r="H5667" s="39" t="s">
        <v>3348</v>
      </c>
      <c r="I5667" s="39" t="s">
        <v>99</v>
      </c>
      <c r="J5667" s="44">
        <v>-2070.9499999999998</v>
      </c>
      <c r="K5667" s="39" t="s">
        <v>100</v>
      </c>
      <c r="L5667" s="39" t="s">
        <v>60</v>
      </c>
      <c r="M5667" s="39" t="str">
        <f>+VLOOKUP(C5667/1,Map!A:B,2,FALSE)</f>
        <v>Other Revenue - Reconnection Fee</v>
      </c>
      <c r="N5667" s="39" t="str">
        <f>+VLOOKUP(L5667/1,Map!E:G,3,FALSE)</f>
        <v>KY-CENTRAL</v>
      </c>
    </row>
    <row r="5668" spans="1:14" hidden="1">
      <c r="A5668" s="39" t="s">
        <v>95</v>
      </c>
      <c r="B5668" s="39" t="s">
        <v>96</v>
      </c>
      <c r="C5668" s="39" t="s">
        <v>80</v>
      </c>
      <c r="D5668" s="43">
        <v>43133</v>
      </c>
      <c r="E5668" s="39" t="s">
        <v>35</v>
      </c>
      <c r="F5668" s="39" t="s">
        <v>44</v>
      </c>
      <c r="G5668" s="39" t="s">
        <v>275</v>
      </c>
      <c r="H5668" s="39" t="s">
        <v>3349</v>
      </c>
      <c r="I5668" s="39" t="s">
        <v>99</v>
      </c>
      <c r="J5668" s="44">
        <v>-163.11000000000001</v>
      </c>
      <c r="K5668" s="39" t="s">
        <v>100</v>
      </c>
      <c r="L5668" s="39" t="s">
        <v>60</v>
      </c>
      <c r="M5668" s="39" t="str">
        <f>+VLOOKUP(C5668/1,Map!A:B,2,FALSE)</f>
        <v>Other Revenue - Reconnection Fee</v>
      </c>
      <c r="N5668" s="39" t="str">
        <f>+VLOOKUP(L5668/1,Map!E:G,3,FALSE)</f>
        <v>KY-CENTRAL</v>
      </c>
    </row>
    <row r="5669" spans="1:14" hidden="1">
      <c r="A5669" s="39" t="s">
        <v>95</v>
      </c>
      <c r="B5669" s="39" t="s">
        <v>96</v>
      </c>
      <c r="C5669" s="39" t="s">
        <v>80</v>
      </c>
      <c r="D5669" s="43">
        <v>43133</v>
      </c>
      <c r="E5669" s="39" t="s">
        <v>35</v>
      </c>
      <c r="F5669" s="39" t="s">
        <v>44</v>
      </c>
      <c r="G5669" s="39" t="s">
        <v>275</v>
      </c>
      <c r="H5669" s="39" t="s">
        <v>3350</v>
      </c>
      <c r="I5669" s="39" t="s">
        <v>99</v>
      </c>
      <c r="J5669" s="44">
        <v>-1642.51</v>
      </c>
      <c r="K5669" s="39" t="s">
        <v>100</v>
      </c>
      <c r="L5669" s="39" t="s">
        <v>60</v>
      </c>
      <c r="M5669" s="39" t="str">
        <f>+VLOOKUP(C5669/1,Map!A:B,2,FALSE)</f>
        <v>Other Revenue - Reconnection Fee</v>
      </c>
      <c r="N5669" s="39" t="str">
        <f>+VLOOKUP(L5669/1,Map!E:G,3,FALSE)</f>
        <v>KY-CENTRAL</v>
      </c>
    </row>
    <row r="5670" spans="1:14" hidden="1">
      <c r="A5670" s="39" t="s">
        <v>95</v>
      </c>
      <c r="B5670" s="39" t="s">
        <v>96</v>
      </c>
      <c r="C5670" s="39" t="s">
        <v>80</v>
      </c>
      <c r="D5670" s="43">
        <v>43137</v>
      </c>
      <c r="E5670" s="39" t="s">
        <v>35</v>
      </c>
      <c r="F5670" s="39" t="s">
        <v>44</v>
      </c>
      <c r="G5670" s="39" t="s">
        <v>275</v>
      </c>
      <c r="H5670" s="39" t="s">
        <v>3354</v>
      </c>
      <c r="I5670" s="39" t="s">
        <v>99</v>
      </c>
      <c r="J5670" s="44">
        <v>-1919.25</v>
      </c>
      <c r="K5670" s="39" t="s">
        <v>100</v>
      </c>
      <c r="L5670" s="39" t="s">
        <v>60</v>
      </c>
      <c r="M5670" s="39" t="str">
        <f>+VLOOKUP(C5670/1,Map!A:B,2,FALSE)</f>
        <v>Other Revenue - Reconnection Fee</v>
      </c>
      <c r="N5670" s="39" t="str">
        <f>+VLOOKUP(L5670/1,Map!E:G,3,FALSE)</f>
        <v>KY-CENTRAL</v>
      </c>
    </row>
    <row r="5671" spans="1:14" hidden="1">
      <c r="A5671" s="39" t="s">
        <v>95</v>
      </c>
      <c r="B5671" s="39" t="s">
        <v>96</v>
      </c>
      <c r="C5671" s="39" t="s">
        <v>80</v>
      </c>
      <c r="D5671" s="43">
        <v>43136</v>
      </c>
      <c r="E5671" s="39" t="s">
        <v>35</v>
      </c>
      <c r="F5671" s="39" t="s">
        <v>44</v>
      </c>
      <c r="G5671" s="39" t="s">
        <v>275</v>
      </c>
      <c r="H5671" s="39" t="s">
        <v>3355</v>
      </c>
      <c r="I5671" s="39" t="s">
        <v>99</v>
      </c>
      <c r="J5671" s="44">
        <v>-980.29</v>
      </c>
      <c r="K5671" s="39" t="s">
        <v>100</v>
      </c>
      <c r="L5671" s="39" t="s">
        <v>60</v>
      </c>
      <c r="M5671" s="39" t="str">
        <f>+VLOOKUP(C5671/1,Map!A:B,2,FALSE)</f>
        <v>Other Revenue - Reconnection Fee</v>
      </c>
      <c r="N5671" s="39" t="str">
        <f>+VLOOKUP(L5671/1,Map!E:G,3,FALSE)</f>
        <v>KY-CENTRAL</v>
      </c>
    </row>
    <row r="5672" spans="1:14" hidden="1">
      <c r="A5672" s="39" t="s">
        <v>95</v>
      </c>
      <c r="B5672" s="39" t="s">
        <v>96</v>
      </c>
      <c r="C5672" s="39" t="s">
        <v>80</v>
      </c>
      <c r="D5672" s="43">
        <v>43138</v>
      </c>
      <c r="E5672" s="39" t="s">
        <v>35</v>
      </c>
      <c r="F5672" s="39" t="s">
        <v>44</v>
      </c>
      <c r="G5672" s="39" t="s">
        <v>275</v>
      </c>
      <c r="H5672" s="39" t="s">
        <v>3357</v>
      </c>
      <c r="I5672" s="39" t="s">
        <v>99</v>
      </c>
      <c r="J5672" s="44">
        <v>-1909.47</v>
      </c>
      <c r="K5672" s="39" t="s">
        <v>100</v>
      </c>
      <c r="L5672" s="39" t="s">
        <v>60</v>
      </c>
      <c r="M5672" s="39" t="str">
        <f>+VLOOKUP(C5672/1,Map!A:B,2,FALSE)</f>
        <v>Other Revenue - Reconnection Fee</v>
      </c>
      <c r="N5672" s="39" t="str">
        <f>+VLOOKUP(L5672/1,Map!E:G,3,FALSE)</f>
        <v>KY-CENTRAL</v>
      </c>
    </row>
    <row r="5673" spans="1:14" hidden="1">
      <c r="A5673" s="39" t="s">
        <v>95</v>
      </c>
      <c r="B5673" s="39" t="s">
        <v>96</v>
      </c>
      <c r="C5673" s="39" t="s">
        <v>80</v>
      </c>
      <c r="D5673" s="43">
        <v>43139</v>
      </c>
      <c r="E5673" s="39" t="s">
        <v>35</v>
      </c>
      <c r="F5673" s="39" t="s">
        <v>44</v>
      </c>
      <c r="G5673" s="39" t="s">
        <v>275</v>
      </c>
      <c r="H5673" s="39" t="s">
        <v>3358</v>
      </c>
      <c r="I5673" s="39" t="s">
        <v>99</v>
      </c>
      <c r="J5673" s="44">
        <v>-2937.61</v>
      </c>
      <c r="K5673" s="39" t="s">
        <v>100</v>
      </c>
      <c r="L5673" s="39" t="s">
        <v>60</v>
      </c>
      <c r="M5673" s="39" t="str">
        <f>+VLOOKUP(C5673/1,Map!A:B,2,FALSE)</f>
        <v>Other Revenue - Reconnection Fee</v>
      </c>
      <c r="N5673" s="39" t="str">
        <f>+VLOOKUP(L5673/1,Map!E:G,3,FALSE)</f>
        <v>KY-CENTRAL</v>
      </c>
    </row>
    <row r="5674" spans="1:14" hidden="1">
      <c r="A5674" s="39" t="s">
        <v>95</v>
      </c>
      <c r="B5674" s="39" t="s">
        <v>96</v>
      </c>
      <c r="C5674" s="39" t="s">
        <v>80</v>
      </c>
      <c r="D5674" s="43">
        <v>43140</v>
      </c>
      <c r="E5674" s="39" t="s">
        <v>35</v>
      </c>
      <c r="F5674" s="39" t="s">
        <v>44</v>
      </c>
      <c r="G5674" s="39" t="s">
        <v>275</v>
      </c>
      <c r="H5674" s="39" t="s">
        <v>3359</v>
      </c>
      <c r="I5674" s="39" t="s">
        <v>99</v>
      </c>
      <c r="J5674" s="44">
        <v>-1741.47</v>
      </c>
      <c r="K5674" s="39" t="s">
        <v>100</v>
      </c>
      <c r="L5674" s="39" t="s">
        <v>60</v>
      </c>
      <c r="M5674" s="39" t="str">
        <f>+VLOOKUP(C5674/1,Map!A:B,2,FALSE)</f>
        <v>Other Revenue - Reconnection Fee</v>
      </c>
      <c r="N5674" s="39" t="str">
        <f>+VLOOKUP(L5674/1,Map!E:G,3,FALSE)</f>
        <v>KY-CENTRAL</v>
      </c>
    </row>
    <row r="5675" spans="1:14" hidden="1">
      <c r="A5675" s="39" t="s">
        <v>95</v>
      </c>
      <c r="B5675" s="39" t="s">
        <v>96</v>
      </c>
      <c r="C5675" s="39" t="s">
        <v>80</v>
      </c>
      <c r="D5675" s="43">
        <v>43141</v>
      </c>
      <c r="E5675" s="39" t="s">
        <v>35</v>
      </c>
      <c r="F5675" s="39" t="s">
        <v>44</v>
      </c>
      <c r="G5675" s="39" t="s">
        <v>275</v>
      </c>
      <c r="H5675" s="39" t="s">
        <v>3361</v>
      </c>
      <c r="I5675" s="39" t="s">
        <v>99</v>
      </c>
      <c r="J5675" s="44">
        <v>-108.74</v>
      </c>
      <c r="K5675" s="39" t="s">
        <v>100</v>
      </c>
      <c r="L5675" s="39" t="s">
        <v>60</v>
      </c>
      <c r="M5675" s="39" t="str">
        <f>+VLOOKUP(C5675/1,Map!A:B,2,FALSE)</f>
        <v>Other Revenue - Reconnection Fee</v>
      </c>
      <c r="N5675" s="39" t="str">
        <f>+VLOOKUP(L5675/1,Map!E:G,3,FALSE)</f>
        <v>KY-CENTRAL</v>
      </c>
    </row>
    <row r="5676" spans="1:14" hidden="1">
      <c r="A5676" s="39" t="s">
        <v>95</v>
      </c>
      <c r="B5676" s="39" t="s">
        <v>96</v>
      </c>
      <c r="C5676" s="39" t="s">
        <v>80</v>
      </c>
      <c r="D5676" s="43">
        <v>43172</v>
      </c>
      <c r="E5676" s="39" t="s">
        <v>35</v>
      </c>
      <c r="F5676" s="39" t="s">
        <v>45</v>
      </c>
      <c r="G5676" s="39" t="s">
        <v>275</v>
      </c>
      <c r="H5676" s="39" t="s">
        <v>3363</v>
      </c>
      <c r="I5676" s="39" t="s">
        <v>99</v>
      </c>
      <c r="J5676" s="44">
        <v>-56</v>
      </c>
      <c r="K5676" s="39" t="s">
        <v>100</v>
      </c>
      <c r="L5676" s="39" t="s">
        <v>64</v>
      </c>
      <c r="M5676" s="39" t="str">
        <f>+VLOOKUP(C5676/1,Map!A:B,2,FALSE)</f>
        <v>Other Revenue - Reconnection Fee</v>
      </c>
      <c r="N5676" s="39" t="str">
        <f>+VLOOKUP(L5676/1,Map!E:G,3,FALSE)</f>
        <v>KY-NORTH</v>
      </c>
    </row>
    <row r="5677" spans="1:14" hidden="1">
      <c r="A5677" s="39" t="s">
        <v>95</v>
      </c>
      <c r="B5677" s="39" t="s">
        <v>96</v>
      </c>
      <c r="C5677" s="39" t="s">
        <v>80</v>
      </c>
      <c r="D5677" s="43">
        <v>43172</v>
      </c>
      <c r="E5677" s="39" t="s">
        <v>35</v>
      </c>
      <c r="F5677" s="39" t="s">
        <v>45</v>
      </c>
      <c r="G5677" s="39" t="s">
        <v>275</v>
      </c>
      <c r="H5677" s="39" t="s">
        <v>3363</v>
      </c>
      <c r="I5677" s="39" t="s">
        <v>99</v>
      </c>
      <c r="J5677" s="44">
        <v>-815.55</v>
      </c>
      <c r="K5677" s="39" t="s">
        <v>100</v>
      </c>
      <c r="L5677" s="39" t="s">
        <v>60</v>
      </c>
      <c r="M5677" s="39" t="str">
        <f>+VLOOKUP(C5677/1,Map!A:B,2,FALSE)</f>
        <v>Other Revenue - Reconnection Fee</v>
      </c>
      <c r="N5677" s="39" t="str">
        <f>+VLOOKUP(L5677/1,Map!E:G,3,FALSE)</f>
        <v>KY-CENTRAL</v>
      </c>
    </row>
    <row r="5678" spans="1:14" hidden="1">
      <c r="A5678" s="39" t="s">
        <v>95</v>
      </c>
      <c r="B5678" s="39" t="s">
        <v>96</v>
      </c>
      <c r="C5678" s="39" t="s">
        <v>80</v>
      </c>
      <c r="D5678" s="43">
        <v>43143</v>
      </c>
      <c r="E5678" s="39" t="s">
        <v>35</v>
      </c>
      <c r="F5678" s="39" t="s">
        <v>44</v>
      </c>
      <c r="G5678" s="39" t="s">
        <v>275</v>
      </c>
      <c r="H5678" s="39" t="s">
        <v>3366</v>
      </c>
      <c r="I5678" s="39" t="s">
        <v>99</v>
      </c>
      <c r="J5678" s="44">
        <v>-1960.58</v>
      </c>
      <c r="K5678" s="39" t="s">
        <v>100</v>
      </c>
      <c r="L5678" s="39" t="s">
        <v>60</v>
      </c>
      <c r="M5678" s="39" t="str">
        <f>+VLOOKUP(C5678/1,Map!A:B,2,FALSE)</f>
        <v>Other Revenue - Reconnection Fee</v>
      </c>
      <c r="N5678" s="39" t="str">
        <f>+VLOOKUP(L5678/1,Map!E:G,3,FALSE)</f>
        <v>KY-CENTRAL</v>
      </c>
    </row>
    <row r="5679" spans="1:14" hidden="1">
      <c r="A5679" s="39" t="s">
        <v>95</v>
      </c>
      <c r="B5679" s="39" t="s">
        <v>96</v>
      </c>
      <c r="C5679" s="39" t="s">
        <v>80</v>
      </c>
      <c r="D5679" s="43">
        <v>43144</v>
      </c>
      <c r="E5679" s="39" t="s">
        <v>35</v>
      </c>
      <c r="F5679" s="39" t="s">
        <v>44</v>
      </c>
      <c r="G5679" s="39" t="s">
        <v>275</v>
      </c>
      <c r="H5679" s="39" t="s">
        <v>3367</v>
      </c>
      <c r="I5679" s="39" t="s">
        <v>99</v>
      </c>
      <c r="J5679" s="44">
        <v>-56</v>
      </c>
      <c r="K5679" s="39" t="s">
        <v>100</v>
      </c>
      <c r="L5679" s="39" t="s">
        <v>64</v>
      </c>
      <c r="M5679" s="39" t="str">
        <f>+VLOOKUP(C5679/1,Map!A:B,2,FALSE)</f>
        <v>Other Revenue - Reconnection Fee</v>
      </c>
      <c r="N5679" s="39" t="str">
        <f>+VLOOKUP(L5679/1,Map!E:G,3,FALSE)</f>
        <v>KY-NORTH</v>
      </c>
    </row>
    <row r="5680" spans="1:14" hidden="1">
      <c r="A5680" s="39" t="s">
        <v>95</v>
      </c>
      <c r="B5680" s="39" t="s">
        <v>96</v>
      </c>
      <c r="C5680" s="39" t="s">
        <v>80</v>
      </c>
      <c r="D5680" s="43">
        <v>43144</v>
      </c>
      <c r="E5680" s="39" t="s">
        <v>35</v>
      </c>
      <c r="F5680" s="39" t="s">
        <v>44</v>
      </c>
      <c r="G5680" s="39" t="s">
        <v>275</v>
      </c>
      <c r="H5680" s="39" t="s">
        <v>3367</v>
      </c>
      <c r="I5680" s="39" t="s">
        <v>99</v>
      </c>
      <c r="J5680" s="44">
        <v>-1685.47</v>
      </c>
      <c r="K5680" s="39" t="s">
        <v>100</v>
      </c>
      <c r="L5680" s="39" t="s">
        <v>60</v>
      </c>
      <c r="M5680" s="39" t="str">
        <f>+VLOOKUP(C5680/1,Map!A:B,2,FALSE)</f>
        <v>Other Revenue - Reconnection Fee</v>
      </c>
      <c r="N5680" s="39" t="str">
        <f>+VLOOKUP(L5680/1,Map!E:G,3,FALSE)</f>
        <v>KY-CENTRAL</v>
      </c>
    </row>
    <row r="5681" spans="1:14" hidden="1">
      <c r="A5681" s="39" t="s">
        <v>95</v>
      </c>
      <c r="B5681" s="39" t="s">
        <v>96</v>
      </c>
      <c r="C5681" s="39" t="s">
        <v>80</v>
      </c>
      <c r="D5681" s="43">
        <v>43145</v>
      </c>
      <c r="E5681" s="39" t="s">
        <v>35</v>
      </c>
      <c r="F5681" s="39" t="s">
        <v>44</v>
      </c>
      <c r="G5681" s="39" t="s">
        <v>275</v>
      </c>
      <c r="H5681" s="39" t="s">
        <v>3369</v>
      </c>
      <c r="I5681" s="39" t="s">
        <v>99</v>
      </c>
      <c r="J5681" s="44">
        <v>-2013.32</v>
      </c>
      <c r="K5681" s="39" t="s">
        <v>100</v>
      </c>
      <c r="L5681" s="39" t="s">
        <v>60</v>
      </c>
      <c r="M5681" s="39" t="str">
        <f>+VLOOKUP(C5681/1,Map!A:B,2,FALSE)</f>
        <v>Other Revenue - Reconnection Fee</v>
      </c>
      <c r="N5681" s="39" t="str">
        <f>+VLOOKUP(L5681/1,Map!E:G,3,FALSE)</f>
        <v>KY-CENTRAL</v>
      </c>
    </row>
    <row r="5682" spans="1:14" hidden="1">
      <c r="A5682" s="39" t="s">
        <v>95</v>
      </c>
      <c r="B5682" s="39" t="s">
        <v>96</v>
      </c>
      <c r="C5682" s="39" t="s">
        <v>80</v>
      </c>
      <c r="D5682" s="43">
        <v>43146</v>
      </c>
      <c r="E5682" s="39" t="s">
        <v>35</v>
      </c>
      <c r="F5682" s="39" t="s">
        <v>44</v>
      </c>
      <c r="G5682" s="39" t="s">
        <v>275</v>
      </c>
      <c r="H5682" s="39" t="s">
        <v>3370</v>
      </c>
      <c r="I5682" s="39" t="s">
        <v>99</v>
      </c>
      <c r="J5682" s="44">
        <v>-1902.95</v>
      </c>
      <c r="K5682" s="39" t="s">
        <v>100</v>
      </c>
      <c r="L5682" s="39" t="s">
        <v>60</v>
      </c>
      <c r="M5682" s="39" t="str">
        <f>+VLOOKUP(C5682/1,Map!A:B,2,FALSE)</f>
        <v>Other Revenue - Reconnection Fee</v>
      </c>
      <c r="N5682" s="39" t="str">
        <f>+VLOOKUP(L5682/1,Map!E:G,3,FALSE)</f>
        <v>KY-CENTRAL</v>
      </c>
    </row>
    <row r="5683" spans="1:14" hidden="1">
      <c r="A5683" s="39" t="s">
        <v>95</v>
      </c>
      <c r="B5683" s="39" t="s">
        <v>96</v>
      </c>
      <c r="C5683" s="39" t="s">
        <v>80</v>
      </c>
      <c r="D5683" s="43">
        <v>43147</v>
      </c>
      <c r="E5683" s="39" t="s">
        <v>35</v>
      </c>
      <c r="F5683" s="39" t="s">
        <v>44</v>
      </c>
      <c r="G5683" s="39" t="s">
        <v>275</v>
      </c>
      <c r="H5683" s="39" t="s">
        <v>3373</v>
      </c>
      <c r="I5683" s="39" t="s">
        <v>99</v>
      </c>
      <c r="J5683" s="44">
        <v>-56</v>
      </c>
      <c r="K5683" s="39" t="s">
        <v>100</v>
      </c>
      <c r="L5683" s="39" t="s">
        <v>64</v>
      </c>
      <c r="M5683" s="39" t="str">
        <f>+VLOOKUP(C5683/1,Map!A:B,2,FALSE)</f>
        <v>Other Revenue - Reconnection Fee</v>
      </c>
      <c r="N5683" s="39" t="str">
        <f>+VLOOKUP(L5683/1,Map!E:G,3,FALSE)</f>
        <v>KY-NORTH</v>
      </c>
    </row>
    <row r="5684" spans="1:14" hidden="1">
      <c r="A5684" s="39" t="s">
        <v>95</v>
      </c>
      <c r="B5684" s="39" t="s">
        <v>96</v>
      </c>
      <c r="C5684" s="39" t="s">
        <v>80</v>
      </c>
      <c r="D5684" s="43">
        <v>43147</v>
      </c>
      <c r="E5684" s="39" t="s">
        <v>35</v>
      </c>
      <c r="F5684" s="39" t="s">
        <v>44</v>
      </c>
      <c r="G5684" s="39" t="s">
        <v>275</v>
      </c>
      <c r="H5684" s="39" t="s">
        <v>3373</v>
      </c>
      <c r="I5684" s="39" t="s">
        <v>99</v>
      </c>
      <c r="J5684" s="44">
        <v>-1448.14</v>
      </c>
      <c r="K5684" s="39" t="s">
        <v>100</v>
      </c>
      <c r="L5684" s="39" t="s">
        <v>60</v>
      </c>
      <c r="M5684" s="39" t="str">
        <f>+VLOOKUP(C5684/1,Map!A:B,2,FALSE)</f>
        <v>Other Revenue - Reconnection Fee</v>
      </c>
      <c r="N5684" s="39" t="str">
        <f>+VLOOKUP(L5684/1,Map!E:G,3,FALSE)</f>
        <v>KY-CENTRAL</v>
      </c>
    </row>
    <row r="5685" spans="1:14" hidden="1">
      <c r="A5685" s="39" t="s">
        <v>95</v>
      </c>
      <c r="B5685" s="39" t="s">
        <v>96</v>
      </c>
      <c r="C5685" s="39" t="s">
        <v>80</v>
      </c>
      <c r="D5685" s="43">
        <v>43150</v>
      </c>
      <c r="E5685" s="39" t="s">
        <v>35</v>
      </c>
      <c r="F5685" s="39" t="s">
        <v>44</v>
      </c>
      <c r="G5685" s="39" t="s">
        <v>275</v>
      </c>
      <c r="H5685" s="39" t="s">
        <v>3378</v>
      </c>
      <c r="I5685" s="39" t="s">
        <v>99</v>
      </c>
      <c r="J5685" s="44">
        <v>-380.59</v>
      </c>
      <c r="K5685" s="39" t="s">
        <v>100</v>
      </c>
      <c r="L5685" s="39" t="s">
        <v>60</v>
      </c>
      <c r="M5685" s="39" t="str">
        <f>+VLOOKUP(C5685/1,Map!A:B,2,FALSE)</f>
        <v>Other Revenue - Reconnection Fee</v>
      </c>
      <c r="N5685" s="39" t="str">
        <f>+VLOOKUP(L5685/1,Map!E:G,3,FALSE)</f>
        <v>KY-CENTRAL</v>
      </c>
    </row>
    <row r="5686" spans="1:14" hidden="1">
      <c r="A5686" s="39" t="s">
        <v>95</v>
      </c>
      <c r="B5686" s="39" t="s">
        <v>96</v>
      </c>
      <c r="C5686" s="39" t="s">
        <v>80</v>
      </c>
      <c r="D5686" s="43">
        <v>43151</v>
      </c>
      <c r="E5686" s="39" t="s">
        <v>35</v>
      </c>
      <c r="F5686" s="39" t="s">
        <v>44</v>
      </c>
      <c r="G5686" s="39" t="s">
        <v>275</v>
      </c>
      <c r="H5686" s="39" t="s">
        <v>3379</v>
      </c>
      <c r="I5686" s="39" t="s">
        <v>99</v>
      </c>
      <c r="J5686" s="44">
        <v>-980.29</v>
      </c>
      <c r="K5686" s="39" t="s">
        <v>100</v>
      </c>
      <c r="L5686" s="39" t="s">
        <v>60</v>
      </c>
      <c r="M5686" s="39" t="str">
        <f>+VLOOKUP(C5686/1,Map!A:B,2,FALSE)</f>
        <v>Other Revenue - Reconnection Fee</v>
      </c>
      <c r="N5686" s="39" t="str">
        <f>+VLOOKUP(L5686/1,Map!E:G,3,FALSE)</f>
        <v>KY-CENTRAL</v>
      </c>
    </row>
    <row r="5687" spans="1:14" hidden="1">
      <c r="A5687" s="39" t="s">
        <v>95</v>
      </c>
      <c r="B5687" s="39" t="s">
        <v>96</v>
      </c>
      <c r="C5687" s="39" t="s">
        <v>80</v>
      </c>
      <c r="D5687" s="43">
        <v>43151</v>
      </c>
      <c r="E5687" s="39" t="s">
        <v>35</v>
      </c>
      <c r="F5687" s="39" t="s">
        <v>44</v>
      </c>
      <c r="G5687" s="39" t="s">
        <v>275</v>
      </c>
      <c r="H5687" s="39" t="s">
        <v>3379</v>
      </c>
      <c r="I5687" s="39" t="s">
        <v>99</v>
      </c>
      <c r="J5687" s="44">
        <v>-56</v>
      </c>
      <c r="K5687" s="39" t="s">
        <v>100</v>
      </c>
      <c r="L5687" s="39" t="s">
        <v>64</v>
      </c>
      <c r="M5687" s="39" t="str">
        <f>+VLOOKUP(C5687/1,Map!A:B,2,FALSE)</f>
        <v>Other Revenue - Reconnection Fee</v>
      </c>
      <c r="N5687" s="39" t="str">
        <f>+VLOOKUP(L5687/1,Map!E:G,3,FALSE)</f>
        <v>KY-NORTH</v>
      </c>
    </row>
    <row r="5688" spans="1:14" hidden="1">
      <c r="A5688" s="39" t="s">
        <v>95</v>
      </c>
      <c r="B5688" s="39" t="s">
        <v>96</v>
      </c>
      <c r="C5688" s="39" t="s">
        <v>80</v>
      </c>
      <c r="D5688" s="43">
        <v>43152</v>
      </c>
      <c r="E5688" s="39" t="s">
        <v>35</v>
      </c>
      <c r="F5688" s="39" t="s">
        <v>44</v>
      </c>
      <c r="G5688" s="39" t="s">
        <v>275</v>
      </c>
      <c r="H5688" s="39" t="s">
        <v>3381</v>
      </c>
      <c r="I5688" s="39" t="s">
        <v>99</v>
      </c>
      <c r="J5688" s="44">
        <v>-112</v>
      </c>
      <c r="K5688" s="39" t="s">
        <v>100</v>
      </c>
      <c r="L5688" s="39" t="s">
        <v>58</v>
      </c>
      <c r="M5688" s="39" t="str">
        <f>+VLOOKUP(C5688/1,Map!A:B,2,FALSE)</f>
        <v>Other Revenue - Reconnection Fee</v>
      </c>
      <c r="N5688" s="39" t="str">
        <f>+VLOOKUP(L5688/1,Map!E:G,3,FALSE)</f>
        <v>KY-CORPORATE</v>
      </c>
    </row>
    <row r="5689" spans="1:14" hidden="1">
      <c r="A5689" s="39" t="s">
        <v>95</v>
      </c>
      <c r="B5689" s="39" t="s">
        <v>96</v>
      </c>
      <c r="C5689" s="39" t="s">
        <v>80</v>
      </c>
      <c r="D5689" s="43">
        <v>43152</v>
      </c>
      <c r="E5689" s="39" t="s">
        <v>35</v>
      </c>
      <c r="F5689" s="39" t="s">
        <v>44</v>
      </c>
      <c r="G5689" s="39" t="s">
        <v>275</v>
      </c>
      <c r="H5689" s="39" t="s">
        <v>3381</v>
      </c>
      <c r="I5689" s="39" t="s">
        <v>99</v>
      </c>
      <c r="J5689" s="44">
        <v>-1250.51</v>
      </c>
      <c r="K5689" s="39" t="s">
        <v>100</v>
      </c>
      <c r="L5689" s="39" t="s">
        <v>60</v>
      </c>
      <c r="M5689" s="39" t="str">
        <f>+VLOOKUP(C5689/1,Map!A:B,2,FALSE)</f>
        <v>Other Revenue - Reconnection Fee</v>
      </c>
      <c r="N5689" s="39" t="str">
        <f>+VLOOKUP(L5689/1,Map!E:G,3,FALSE)</f>
        <v>KY-CENTRAL</v>
      </c>
    </row>
    <row r="5690" spans="1:14" hidden="1">
      <c r="A5690" s="39" t="s">
        <v>95</v>
      </c>
      <c r="B5690" s="39" t="s">
        <v>96</v>
      </c>
      <c r="C5690" s="39" t="s">
        <v>80</v>
      </c>
      <c r="D5690" s="43">
        <v>43151</v>
      </c>
      <c r="E5690" s="39" t="s">
        <v>35</v>
      </c>
      <c r="F5690" s="39" t="s">
        <v>44</v>
      </c>
      <c r="G5690" s="39" t="s">
        <v>275</v>
      </c>
      <c r="H5690" s="39" t="s">
        <v>3382</v>
      </c>
      <c r="I5690" s="39" t="s">
        <v>244</v>
      </c>
      <c r="J5690" s="44">
        <v>54.37</v>
      </c>
      <c r="K5690" s="39" t="s">
        <v>100</v>
      </c>
      <c r="L5690" s="39" t="s">
        <v>60</v>
      </c>
      <c r="M5690" s="39" t="str">
        <f>+VLOOKUP(C5690/1,Map!A:B,2,FALSE)</f>
        <v>Other Revenue - Reconnection Fee</v>
      </c>
      <c r="N5690" s="39" t="str">
        <f>+VLOOKUP(L5690/1,Map!E:G,3,FALSE)</f>
        <v>KY-CENTRAL</v>
      </c>
    </row>
    <row r="5691" spans="1:14" hidden="1">
      <c r="A5691" s="39" t="s">
        <v>95</v>
      </c>
      <c r="B5691" s="39" t="s">
        <v>96</v>
      </c>
      <c r="C5691" s="39" t="s">
        <v>80</v>
      </c>
      <c r="D5691" s="43">
        <v>43153</v>
      </c>
      <c r="E5691" s="39" t="s">
        <v>35</v>
      </c>
      <c r="F5691" s="39" t="s">
        <v>44</v>
      </c>
      <c r="G5691" s="39" t="s">
        <v>275</v>
      </c>
      <c r="H5691" s="39" t="s">
        <v>3384</v>
      </c>
      <c r="I5691" s="39" t="s">
        <v>99</v>
      </c>
      <c r="J5691" s="44">
        <v>-2449.91</v>
      </c>
      <c r="K5691" s="39" t="s">
        <v>100</v>
      </c>
      <c r="L5691" s="39" t="s">
        <v>60</v>
      </c>
      <c r="M5691" s="39" t="str">
        <f>+VLOOKUP(C5691/1,Map!A:B,2,FALSE)</f>
        <v>Other Revenue - Reconnection Fee</v>
      </c>
      <c r="N5691" s="39" t="str">
        <f>+VLOOKUP(L5691/1,Map!E:G,3,FALSE)</f>
        <v>KY-CENTRAL</v>
      </c>
    </row>
    <row r="5692" spans="1:14" hidden="1">
      <c r="A5692" s="39" t="s">
        <v>95</v>
      </c>
      <c r="B5692" s="39" t="s">
        <v>96</v>
      </c>
      <c r="C5692" s="39" t="s">
        <v>80</v>
      </c>
      <c r="D5692" s="43">
        <v>43183</v>
      </c>
      <c r="E5692" s="39" t="s">
        <v>35</v>
      </c>
      <c r="F5692" s="39" t="s">
        <v>45</v>
      </c>
      <c r="G5692" s="39" t="s">
        <v>275</v>
      </c>
      <c r="H5692" s="39" t="s">
        <v>3385</v>
      </c>
      <c r="I5692" s="39" t="s">
        <v>99</v>
      </c>
      <c r="J5692" s="44">
        <v>-54.37</v>
      </c>
      <c r="K5692" s="39" t="s">
        <v>100</v>
      </c>
      <c r="L5692" s="39" t="s">
        <v>60</v>
      </c>
      <c r="M5692" s="39" t="str">
        <f>+VLOOKUP(C5692/1,Map!A:B,2,FALSE)</f>
        <v>Other Revenue - Reconnection Fee</v>
      </c>
      <c r="N5692" s="39" t="str">
        <f>+VLOOKUP(L5692/1,Map!E:G,3,FALSE)</f>
        <v>KY-CENTRAL</v>
      </c>
    </row>
    <row r="5693" spans="1:14" hidden="1">
      <c r="A5693" s="39" t="s">
        <v>95</v>
      </c>
      <c r="B5693" s="39" t="s">
        <v>96</v>
      </c>
      <c r="C5693" s="39" t="s">
        <v>80</v>
      </c>
      <c r="D5693" s="43">
        <v>43154</v>
      </c>
      <c r="E5693" s="39" t="s">
        <v>35</v>
      </c>
      <c r="F5693" s="39" t="s">
        <v>44</v>
      </c>
      <c r="G5693" s="39" t="s">
        <v>275</v>
      </c>
      <c r="H5693" s="39" t="s">
        <v>3388</v>
      </c>
      <c r="I5693" s="39" t="s">
        <v>99</v>
      </c>
      <c r="J5693" s="44">
        <v>-1469.62</v>
      </c>
      <c r="K5693" s="39" t="s">
        <v>100</v>
      </c>
      <c r="L5693" s="39" t="s">
        <v>60</v>
      </c>
      <c r="M5693" s="39" t="str">
        <f>+VLOOKUP(C5693/1,Map!A:B,2,FALSE)</f>
        <v>Other Revenue - Reconnection Fee</v>
      </c>
      <c r="N5693" s="39" t="str">
        <f>+VLOOKUP(L5693/1,Map!E:G,3,FALSE)</f>
        <v>KY-CENTRAL</v>
      </c>
    </row>
    <row r="5694" spans="1:14" hidden="1">
      <c r="A5694" s="39" t="s">
        <v>95</v>
      </c>
      <c r="B5694" s="39" t="s">
        <v>96</v>
      </c>
      <c r="C5694" s="39" t="s">
        <v>80</v>
      </c>
      <c r="D5694" s="43">
        <v>43157</v>
      </c>
      <c r="E5694" s="39" t="s">
        <v>35</v>
      </c>
      <c r="F5694" s="39" t="s">
        <v>44</v>
      </c>
      <c r="G5694" s="39" t="s">
        <v>275</v>
      </c>
      <c r="H5694" s="39" t="s">
        <v>3390</v>
      </c>
      <c r="I5694" s="39" t="s">
        <v>99</v>
      </c>
      <c r="J5694" s="44">
        <v>-112</v>
      </c>
      <c r="K5694" s="39" t="s">
        <v>100</v>
      </c>
      <c r="L5694" s="39" t="s">
        <v>64</v>
      </c>
      <c r="M5694" s="39" t="str">
        <f>+VLOOKUP(C5694/1,Map!A:B,2,FALSE)</f>
        <v>Other Revenue - Reconnection Fee</v>
      </c>
      <c r="N5694" s="39" t="str">
        <f>+VLOOKUP(L5694/1,Map!E:G,3,FALSE)</f>
        <v>KY-NORTH</v>
      </c>
    </row>
    <row r="5695" spans="1:14" hidden="1">
      <c r="A5695" s="39" t="s">
        <v>95</v>
      </c>
      <c r="B5695" s="39" t="s">
        <v>96</v>
      </c>
      <c r="C5695" s="39" t="s">
        <v>80</v>
      </c>
      <c r="D5695" s="43">
        <v>43157</v>
      </c>
      <c r="E5695" s="39" t="s">
        <v>35</v>
      </c>
      <c r="F5695" s="39" t="s">
        <v>44</v>
      </c>
      <c r="G5695" s="39" t="s">
        <v>275</v>
      </c>
      <c r="H5695" s="39" t="s">
        <v>3390</v>
      </c>
      <c r="I5695" s="39" t="s">
        <v>99</v>
      </c>
      <c r="J5695" s="44">
        <v>-56</v>
      </c>
      <c r="K5695" s="39" t="s">
        <v>100</v>
      </c>
      <c r="L5695" s="39" t="s">
        <v>58</v>
      </c>
      <c r="M5695" s="39" t="str">
        <f>+VLOOKUP(C5695/1,Map!A:B,2,FALSE)</f>
        <v>Other Revenue - Reconnection Fee</v>
      </c>
      <c r="N5695" s="39" t="str">
        <f>+VLOOKUP(L5695/1,Map!E:G,3,FALSE)</f>
        <v>KY-CORPORATE</v>
      </c>
    </row>
    <row r="5696" spans="1:14" hidden="1">
      <c r="A5696" s="39" t="s">
        <v>95</v>
      </c>
      <c r="B5696" s="39" t="s">
        <v>96</v>
      </c>
      <c r="C5696" s="39" t="s">
        <v>80</v>
      </c>
      <c r="D5696" s="43">
        <v>43157</v>
      </c>
      <c r="E5696" s="39" t="s">
        <v>35</v>
      </c>
      <c r="F5696" s="39" t="s">
        <v>44</v>
      </c>
      <c r="G5696" s="39" t="s">
        <v>275</v>
      </c>
      <c r="H5696" s="39" t="s">
        <v>3390</v>
      </c>
      <c r="I5696" s="39" t="s">
        <v>99</v>
      </c>
      <c r="J5696" s="44">
        <v>-1092.29</v>
      </c>
      <c r="K5696" s="39" t="s">
        <v>100</v>
      </c>
      <c r="L5696" s="39" t="s">
        <v>60</v>
      </c>
      <c r="M5696" s="39" t="str">
        <f>+VLOOKUP(C5696/1,Map!A:B,2,FALSE)</f>
        <v>Other Revenue - Reconnection Fee</v>
      </c>
      <c r="N5696" s="39" t="str">
        <f>+VLOOKUP(L5696/1,Map!E:G,3,FALSE)</f>
        <v>KY-CENTRAL</v>
      </c>
    </row>
    <row r="5697" spans="1:14" hidden="1">
      <c r="A5697" s="39" t="s">
        <v>95</v>
      </c>
      <c r="B5697" s="39" t="s">
        <v>96</v>
      </c>
      <c r="C5697" s="39" t="s">
        <v>80</v>
      </c>
      <c r="D5697" s="43">
        <v>43158</v>
      </c>
      <c r="E5697" s="39" t="s">
        <v>35</v>
      </c>
      <c r="F5697" s="39" t="s">
        <v>44</v>
      </c>
      <c r="G5697" s="39" t="s">
        <v>275</v>
      </c>
      <c r="H5697" s="39" t="s">
        <v>3391</v>
      </c>
      <c r="I5697" s="39" t="s">
        <v>99</v>
      </c>
      <c r="J5697" s="44">
        <v>-56</v>
      </c>
      <c r="K5697" s="39" t="s">
        <v>100</v>
      </c>
      <c r="L5697" s="39" t="s">
        <v>58</v>
      </c>
      <c r="M5697" s="39" t="str">
        <f>+VLOOKUP(C5697/1,Map!A:B,2,FALSE)</f>
        <v>Other Revenue - Reconnection Fee</v>
      </c>
      <c r="N5697" s="39" t="str">
        <f>+VLOOKUP(L5697/1,Map!E:G,3,FALSE)</f>
        <v>KY-CORPORATE</v>
      </c>
    </row>
    <row r="5698" spans="1:14" hidden="1">
      <c r="A5698" s="39" t="s">
        <v>95</v>
      </c>
      <c r="B5698" s="39" t="s">
        <v>96</v>
      </c>
      <c r="C5698" s="39" t="s">
        <v>80</v>
      </c>
      <c r="D5698" s="43">
        <v>43158</v>
      </c>
      <c r="E5698" s="39" t="s">
        <v>35</v>
      </c>
      <c r="F5698" s="39" t="s">
        <v>44</v>
      </c>
      <c r="G5698" s="39" t="s">
        <v>275</v>
      </c>
      <c r="H5698" s="39" t="s">
        <v>3391</v>
      </c>
      <c r="I5698" s="39" t="s">
        <v>99</v>
      </c>
      <c r="J5698" s="44">
        <v>-1527.25</v>
      </c>
      <c r="K5698" s="39" t="s">
        <v>100</v>
      </c>
      <c r="L5698" s="39" t="s">
        <v>60</v>
      </c>
      <c r="M5698" s="39" t="str">
        <f>+VLOOKUP(C5698/1,Map!A:B,2,FALSE)</f>
        <v>Other Revenue - Reconnection Fee</v>
      </c>
      <c r="N5698" s="39" t="str">
        <f>+VLOOKUP(L5698/1,Map!E:G,3,FALSE)</f>
        <v>KY-CENTRAL</v>
      </c>
    </row>
    <row r="5699" spans="1:14" hidden="1">
      <c r="A5699" s="39" t="s">
        <v>95</v>
      </c>
      <c r="B5699" s="39" t="s">
        <v>96</v>
      </c>
      <c r="C5699" s="39" t="s">
        <v>80</v>
      </c>
      <c r="D5699" s="43">
        <v>43159</v>
      </c>
      <c r="E5699" s="39" t="s">
        <v>35</v>
      </c>
      <c r="F5699" s="39" t="s">
        <v>44</v>
      </c>
      <c r="G5699" s="39" t="s">
        <v>275</v>
      </c>
      <c r="H5699" s="39" t="s">
        <v>3393</v>
      </c>
      <c r="I5699" s="39" t="s">
        <v>99</v>
      </c>
      <c r="J5699" s="44">
        <v>-380.59</v>
      </c>
      <c r="K5699" s="39" t="s">
        <v>100</v>
      </c>
      <c r="L5699" s="39" t="s">
        <v>60</v>
      </c>
      <c r="M5699" s="39" t="str">
        <f>+VLOOKUP(C5699/1,Map!A:B,2,FALSE)</f>
        <v>Other Revenue - Reconnection Fee</v>
      </c>
      <c r="N5699" s="39" t="str">
        <f>+VLOOKUP(L5699/1,Map!E:G,3,FALSE)</f>
        <v>KY-CENTRAL</v>
      </c>
    </row>
    <row r="5700" spans="1:14" hidden="1">
      <c r="A5700" s="39" t="s">
        <v>95</v>
      </c>
      <c r="B5700" s="39" t="s">
        <v>96</v>
      </c>
      <c r="C5700" s="39" t="s">
        <v>80</v>
      </c>
      <c r="D5700" s="43">
        <v>43160</v>
      </c>
      <c r="E5700" s="39" t="s">
        <v>35</v>
      </c>
      <c r="F5700" s="39" t="s">
        <v>45</v>
      </c>
      <c r="G5700" s="39" t="s">
        <v>275</v>
      </c>
      <c r="H5700" s="39" t="s">
        <v>3395</v>
      </c>
      <c r="I5700" s="39" t="s">
        <v>99</v>
      </c>
      <c r="J5700" s="44">
        <v>-168</v>
      </c>
      <c r="K5700" s="39" t="s">
        <v>100</v>
      </c>
      <c r="L5700" s="39" t="s">
        <v>64</v>
      </c>
      <c r="M5700" s="39" t="str">
        <f>+VLOOKUP(C5700/1,Map!A:B,2,FALSE)</f>
        <v>Other Revenue - Reconnection Fee</v>
      </c>
      <c r="N5700" s="39" t="str">
        <f>+VLOOKUP(L5700/1,Map!E:G,3,FALSE)</f>
        <v>KY-NORTH</v>
      </c>
    </row>
    <row r="5701" spans="1:14" hidden="1">
      <c r="A5701" s="39" t="s">
        <v>95</v>
      </c>
      <c r="B5701" s="39" t="s">
        <v>96</v>
      </c>
      <c r="C5701" s="39" t="s">
        <v>80</v>
      </c>
      <c r="D5701" s="43">
        <v>43160</v>
      </c>
      <c r="E5701" s="39" t="s">
        <v>35</v>
      </c>
      <c r="F5701" s="39" t="s">
        <v>45</v>
      </c>
      <c r="G5701" s="39" t="s">
        <v>275</v>
      </c>
      <c r="H5701" s="39" t="s">
        <v>3395</v>
      </c>
      <c r="I5701" s="39" t="s">
        <v>99</v>
      </c>
      <c r="J5701" s="44">
        <v>-1316.29</v>
      </c>
      <c r="K5701" s="39" t="s">
        <v>100</v>
      </c>
      <c r="L5701" s="39" t="s">
        <v>60</v>
      </c>
      <c r="M5701" s="39" t="str">
        <f>+VLOOKUP(C5701/1,Map!A:B,2,FALSE)</f>
        <v>Other Revenue - Reconnection Fee</v>
      </c>
      <c r="N5701" s="39" t="str">
        <f>+VLOOKUP(L5701/1,Map!E:G,3,FALSE)</f>
        <v>KY-CENTRAL</v>
      </c>
    </row>
    <row r="5702" spans="1:14" hidden="1">
      <c r="A5702" s="39" t="s">
        <v>95</v>
      </c>
      <c r="B5702" s="39" t="s">
        <v>96</v>
      </c>
      <c r="C5702" s="39" t="s">
        <v>80</v>
      </c>
      <c r="D5702" s="43">
        <v>43160</v>
      </c>
      <c r="E5702" s="39" t="s">
        <v>35</v>
      </c>
      <c r="F5702" s="39" t="s">
        <v>45</v>
      </c>
      <c r="G5702" s="39" t="s">
        <v>275</v>
      </c>
      <c r="H5702" s="39" t="s">
        <v>1164</v>
      </c>
      <c r="I5702" s="39" t="s">
        <v>244</v>
      </c>
      <c r="J5702" s="44">
        <v>54.37</v>
      </c>
      <c r="K5702" s="39" t="s">
        <v>100</v>
      </c>
      <c r="L5702" s="39" t="s">
        <v>58</v>
      </c>
      <c r="M5702" s="39" t="str">
        <f>+VLOOKUP(C5702/1,Map!A:B,2,FALSE)</f>
        <v>Other Revenue - Reconnection Fee</v>
      </c>
      <c r="N5702" s="39" t="str">
        <f>+VLOOKUP(L5702/1,Map!E:G,3,FALSE)</f>
        <v>KY-CORPORATE</v>
      </c>
    </row>
    <row r="5703" spans="1:14" hidden="1">
      <c r="A5703" s="39" t="s">
        <v>95</v>
      </c>
      <c r="B5703" s="39" t="s">
        <v>96</v>
      </c>
      <c r="C5703" s="39" t="s">
        <v>80</v>
      </c>
      <c r="D5703" s="43">
        <v>43161</v>
      </c>
      <c r="E5703" s="39" t="s">
        <v>35</v>
      </c>
      <c r="F5703" s="39" t="s">
        <v>45</v>
      </c>
      <c r="G5703" s="39" t="s">
        <v>275</v>
      </c>
      <c r="H5703" s="39" t="s">
        <v>3397</v>
      </c>
      <c r="I5703" s="39" t="s">
        <v>99</v>
      </c>
      <c r="J5703" s="44">
        <v>-56</v>
      </c>
      <c r="K5703" s="39" t="s">
        <v>100</v>
      </c>
      <c r="L5703" s="39" t="s">
        <v>64</v>
      </c>
      <c r="M5703" s="39" t="str">
        <f>+VLOOKUP(C5703/1,Map!A:B,2,FALSE)</f>
        <v>Other Revenue - Reconnection Fee</v>
      </c>
      <c r="N5703" s="39" t="str">
        <f>+VLOOKUP(L5703/1,Map!E:G,3,FALSE)</f>
        <v>KY-NORTH</v>
      </c>
    </row>
    <row r="5704" spans="1:14" hidden="1">
      <c r="A5704" s="39" t="s">
        <v>95</v>
      </c>
      <c r="B5704" s="39" t="s">
        <v>96</v>
      </c>
      <c r="C5704" s="39" t="s">
        <v>80</v>
      </c>
      <c r="D5704" s="43">
        <v>43161</v>
      </c>
      <c r="E5704" s="39" t="s">
        <v>35</v>
      </c>
      <c r="F5704" s="39" t="s">
        <v>45</v>
      </c>
      <c r="G5704" s="39" t="s">
        <v>275</v>
      </c>
      <c r="H5704" s="39" t="s">
        <v>3397</v>
      </c>
      <c r="I5704" s="39" t="s">
        <v>99</v>
      </c>
      <c r="J5704" s="44">
        <v>-657.33</v>
      </c>
      <c r="K5704" s="39" t="s">
        <v>100</v>
      </c>
      <c r="L5704" s="39" t="s">
        <v>60</v>
      </c>
      <c r="M5704" s="39" t="str">
        <f>+VLOOKUP(C5704/1,Map!A:B,2,FALSE)</f>
        <v>Other Revenue - Reconnection Fee</v>
      </c>
      <c r="N5704" s="39" t="str">
        <f>+VLOOKUP(L5704/1,Map!E:G,3,FALSE)</f>
        <v>KY-CENTRAL</v>
      </c>
    </row>
    <row r="5705" spans="1:14" hidden="1">
      <c r="A5705" s="39" t="s">
        <v>95</v>
      </c>
      <c r="B5705" s="39" t="s">
        <v>96</v>
      </c>
      <c r="C5705" s="39" t="s">
        <v>80</v>
      </c>
      <c r="D5705" s="43">
        <v>43162</v>
      </c>
      <c r="E5705" s="39" t="s">
        <v>35</v>
      </c>
      <c r="F5705" s="39" t="s">
        <v>45</v>
      </c>
      <c r="G5705" s="39" t="s">
        <v>275</v>
      </c>
      <c r="H5705" s="39" t="s">
        <v>3400</v>
      </c>
      <c r="I5705" s="39" t="s">
        <v>99</v>
      </c>
      <c r="J5705" s="44">
        <v>-54.37</v>
      </c>
      <c r="K5705" s="39" t="s">
        <v>100</v>
      </c>
      <c r="L5705" s="39" t="s">
        <v>60</v>
      </c>
      <c r="M5705" s="39" t="str">
        <f>+VLOOKUP(C5705/1,Map!A:B,2,FALSE)</f>
        <v>Other Revenue - Reconnection Fee</v>
      </c>
      <c r="N5705" s="39" t="str">
        <f>+VLOOKUP(L5705/1,Map!E:G,3,FALSE)</f>
        <v>KY-CENTRAL</v>
      </c>
    </row>
    <row r="5706" spans="1:14" hidden="1">
      <c r="A5706" s="39" t="s">
        <v>95</v>
      </c>
      <c r="B5706" s="39" t="s">
        <v>96</v>
      </c>
      <c r="C5706" s="39" t="s">
        <v>80</v>
      </c>
      <c r="D5706" s="43">
        <v>43164</v>
      </c>
      <c r="E5706" s="39" t="s">
        <v>35</v>
      </c>
      <c r="F5706" s="39" t="s">
        <v>45</v>
      </c>
      <c r="G5706" s="39" t="s">
        <v>275</v>
      </c>
      <c r="H5706" s="39" t="s">
        <v>3402</v>
      </c>
      <c r="I5706" s="39" t="s">
        <v>99</v>
      </c>
      <c r="J5706" s="44">
        <v>-112</v>
      </c>
      <c r="K5706" s="39" t="s">
        <v>100</v>
      </c>
      <c r="L5706" s="39" t="s">
        <v>64</v>
      </c>
      <c r="M5706" s="39" t="str">
        <f>+VLOOKUP(C5706/1,Map!A:B,2,FALSE)</f>
        <v>Other Revenue - Reconnection Fee</v>
      </c>
      <c r="N5706" s="39" t="str">
        <f>+VLOOKUP(L5706/1,Map!E:G,3,FALSE)</f>
        <v>KY-NORTH</v>
      </c>
    </row>
    <row r="5707" spans="1:14" hidden="1">
      <c r="A5707" s="39" t="s">
        <v>95</v>
      </c>
      <c r="B5707" s="39" t="s">
        <v>96</v>
      </c>
      <c r="C5707" s="39" t="s">
        <v>80</v>
      </c>
      <c r="D5707" s="43">
        <v>43164</v>
      </c>
      <c r="E5707" s="39" t="s">
        <v>35</v>
      </c>
      <c r="F5707" s="39" t="s">
        <v>45</v>
      </c>
      <c r="G5707" s="39" t="s">
        <v>275</v>
      </c>
      <c r="H5707" s="39" t="s">
        <v>3402</v>
      </c>
      <c r="I5707" s="39" t="s">
        <v>99</v>
      </c>
      <c r="J5707" s="44">
        <v>-1471.25</v>
      </c>
      <c r="K5707" s="39" t="s">
        <v>100</v>
      </c>
      <c r="L5707" s="39" t="s">
        <v>60</v>
      </c>
      <c r="M5707" s="39" t="str">
        <f>+VLOOKUP(C5707/1,Map!A:B,2,FALSE)</f>
        <v>Other Revenue - Reconnection Fee</v>
      </c>
      <c r="N5707" s="39" t="str">
        <f>+VLOOKUP(L5707/1,Map!E:G,3,FALSE)</f>
        <v>KY-CENTRAL</v>
      </c>
    </row>
    <row r="5708" spans="1:14" hidden="1">
      <c r="A5708" s="39" t="s">
        <v>95</v>
      </c>
      <c r="B5708" s="39" t="s">
        <v>96</v>
      </c>
      <c r="C5708" s="39" t="s">
        <v>80</v>
      </c>
      <c r="D5708" s="43">
        <v>43165</v>
      </c>
      <c r="E5708" s="39" t="s">
        <v>35</v>
      </c>
      <c r="F5708" s="39" t="s">
        <v>45</v>
      </c>
      <c r="G5708" s="39" t="s">
        <v>275</v>
      </c>
      <c r="H5708" s="39" t="s">
        <v>3403</v>
      </c>
      <c r="I5708" s="39" t="s">
        <v>99</v>
      </c>
      <c r="J5708" s="44">
        <v>-2402.06</v>
      </c>
      <c r="K5708" s="39" t="s">
        <v>100</v>
      </c>
      <c r="L5708" s="39" t="s">
        <v>60</v>
      </c>
      <c r="M5708" s="39" t="str">
        <f>+VLOOKUP(C5708/1,Map!A:B,2,FALSE)</f>
        <v>Other Revenue - Reconnection Fee</v>
      </c>
      <c r="N5708" s="39" t="str">
        <f>+VLOOKUP(L5708/1,Map!E:G,3,FALSE)</f>
        <v>KY-CENTRAL</v>
      </c>
    </row>
    <row r="5709" spans="1:14" hidden="1">
      <c r="A5709" s="39" t="s">
        <v>95</v>
      </c>
      <c r="B5709" s="39" t="s">
        <v>96</v>
      </c>
      <c r="C5709" s="39" t="s">
        <v>80</v>
      </c>
      <c r="D5709" s="43">
        <v>43166</v>
      </c>
      <c r="E5709" s="39" t="s">
        <v>35</v>
      </c>
      <c r="F5709" s="39" t="s">
        <v>45</v>
      </c>
      <c r="G5709" s="39" t="s">
        <v>275</v>
      </c>
      <c r="H5709" s="39" t="s">
        <v>3406</v>
      </c>
      <c r="I5709" s="39" t="s">
        <v>99</v>
      </c>
      <c r="J5709" s="44">
        <v>-1855.1</v>
      </c>
      <c r="K5709" s="39" t="s">
        <v>100</v>
      </c>
      <c r="L5709" s="39" t="s">
        <v>60</v>
      </c>
      <c r="M5709" s="39" t="str">
        <f>+VLOOKUP(C5709/1,Map!A:B,2,FALSE)</f>
        <v>Other Revenue - Reconnection Fee</v>
      </c>
      <c r="N5709" s="39" t="str">
        <f>+VLOOKUP(L5709/1,Map!E:G,3,FALSE)</f>
        <v>KY-CENTRAL</v>
      </c>
    </row>
    <row r="5710" spans="1:14" hidden="1">
      <c r="A5710" s="39" t="s">
        <v>95</v>
      </c>
      <c r="B5710" s="39" t="s">
        <v>96</v>
      </c>
      <c r="C5710" s="39" t="s">
        <v>80</v>
      </c>
      <c r="D5710" s="43">
        <v>43167</v>
      </c>
      <c r="E5710" s="39" t="s">
        <v>35</v>
      </c>
      <c r="F5710" s="39" t="s">
        <v>45</v>
      </c>
      <c r="G5710" s="39" t="s">
        <v>275</v>
      </c>
      <c r="H5710" s="39" t="s">
        <v>3407</v>
      </c>
      <c r="I5710" s="39" t="s">
        <v>99</v>
      </c>
      <c r="J5710" s="44">
        <v>-2451.54</v>
      </c>
      <c r="K5710" s="39" t="s">
        <v>100</v>
      </c>
      <c r="L5710" s="39" t="s">
        <v>60</v>
      </c>
      <c r="M5710" s="39" t="str">
        <f>+VLOOKUP(C5710/1,Map!A:B,2,FALSE)</f>
        <v>Other Revenue - Reconnection Fee</v>
      </c>
      <c r="N5710" s="39" t="str">
        <f>+VLOOKUP(L5710/1,Map!E:G,3,FALSE)</f>
        <v>KY-CENTRAL</v>
      </c>
    </row>
    <row r="5711" spans="1:14" hidden="1">
      <c r="A5711" s="39" t="s">
        <v>95</v>
      </c>
      <c r="B5711" s="39" t="s">
        <v>96</v>
      </c>
      <c r="C5711" s="39" t="s">
        <v>80</v>
      </c>
      <c r="D5711" s="43">
        <v>43168</v>
      </c>
      <c r="E5711" s="39" t="s">
        <v>35</v>
      </c>
      <c r="F5711" s="39" t="s">
        <v>45</v>
      </c>
      <c r="G5711" s="39" t="s">
        <v>275</v>
      </c>
      <c r="H5711" s="39" t="s">
        <v>3408</v>
      </c>
      <c r="I5711" s="39" t="s">
        <v>99</v>
      </c>
      <c r="J5711" s="44">
        <v>-1741.47</v>
      </c>
      <c r="K5711" s="39" t="s">
        <v>100</v>
      </c>
      <c r="L5711" s="39" t="s">
        <v>60</v>
      </c>
      <c r="M5711" s="39" t="str">
        <f>+VLOOKUP(C5711/1,Map!A:B,2,FALSE)</f>
        <v>Other Revenue - Reconnection Fee</v>
      </c>
      <c r="N5711" s="39" t="str">
        <f>+VLOOKUP(L5711/1,Map!E:G,3,FALSE)</f>
        <v>KY-CENTRAL</v>
      </c>
    </row>
    <row r="5712" spans="1:14" hidden="1">
      <c r="A5712" s="39" t="s">
        <v>95</v>
      </c>
      <c r="B5712" s="39" t="s">
        <v>96</v>
      </c>
      <c r="C5712" s="39" t="s">
        <v>80</v>
      </c>
      <c r="D5712" s="43">
        <v>43169</v>
      </c>
      <c r="E5712" s="39" t="s">
        <v>35</v>
      </c>
      <c r="F5712" s="39" t="s">
        <v>45</v>
      </c>
      <c r="G5712" s="39" t="s">
        <v>275</v>
      </c>
      <c r="H5712" s="39" t="s">
        <v>3410</v>
      </c>
      <c r="I5712" s="39" t="s">
        <v>99</v>
      </c>
      <c r="J5712" s="44">
        <v>-164.74</v>
      </c>
      <c r="K5712" s="39" t="s">
        <v>100</v>
      </c>
      <c r="L5712" s="39" t="s">
        <v>60</v>
      </c>
      <c r="M5712" s="39" t="str">
        <f>+VLOOKUP(C5712/1,Map!A:B,2,FALSE)</f>
        <v>Other Revenue - Reconnection Fee</v>
      </c>
      <c r="N5712" s="39" t="str">
        <f>+VLOOKUP(L5712/1,Map!E:G,3,FALSE)</f>
        <v>KY-CENTRAL</v>
      </c>
    </row>
    <row r="5713" spans="1:14" hidden="1">
      <c r="A5713" s="39" t="s">
        <v>95</v>
      </c>
      <c r="B5713" s="39" t="s">
        <v>96</v>
      </c>
      <c r="C5713" s="39" t="s">
        <v>80</v>
      </c>
      <c r="D5713" s="43">
        <v>43171</v>
      </c>
      <c r="E5713" s="39" t="s">
        <v>35</v>
      </c>
      <c r="F5713" s="39" t="s">
        <v>45</v>
      </c>
      <c r="G5713" s="39" t="s">
        <v>275</v>
      </c>
      <c r="H5713" s="39" t="s">
        <v>3412</v>
      </c>
      <c r="I5713" s="39" t="s">
        <v>99</v>
      </c>
      <c r="J5713" s="44">
        <v>-273.48</v>
      </c>
      <c r="K5713" s="39" t="s">
        <v>100</v>
      </c>
      <c r="L5713" s="39" t="s">
        <v>60</v>
      </c>
      <c r="M5713" s="39" t="str">
        <f>+VLOOKUP(C5713/1,Map!A:B,2,FALSE)</f>
        <v>Other Revenue - Reconnection Fee</v>
      </c>
      <c r="N5713" s="39" t="str">
        <f>+VLOOKUP(L5713/1,Map!E:G,3,FALSE)</f>
        <v>KY-CENTRAL</v>
      </c>
    </row>
    <row r="5714" spans="1:14" hidden="1">
      <c r="A5714" s="39" t="s">
        <v>95</v>
      </c>
      <c r="B5714" s="39" t="s">
        <v>96</v>
      </c>
      <c r="C5714" s="39" t="s">
        <v>80</v>
      </c>
      <c r="D5714" s="43">
        <v>43173</v>
      </c>
      <c r="E5714" s="39" t="s">
        <v>35</v>
      </c>
      <c r="F5714" s="39" t="s">
        <v>45</v>
      </c>
      <c r="G5714" s="39" t="s">
        <v>275</v>
      </c>
      <c r="H5714" s="39" t="s">
        <v>3413</v>
      </c>
      <c r="I5714" s="39" t="s">
        <v>99</v>
      </c>
      <c r="J5714" s="44">
        <v>-1143.4000000000001</v>
      </c>
      <c r="K5714" s="39" t="s">
        <v>100</v>
      </c>
      <c r="L5714" s="39" t="s">
        <v>60</v>
      </c>
      <c r="M5714" s="39" t="str">
        <f>+VLOOKUP(C5714/1,Map!A:B,2,FALSE)</f>
        <v>Other Revenue - Reconnection Fee</v>
      </c>
      <c r="N5714" s="39" t="str">
        <f>+VLOOKUP(L5714/1,Map!E:G,3,FALSE)</f>
        <v>KY-CENTRAL</v>
      </c>
    </row>
    <row r="5715" spans="1:14" hidden="1">
      <c r="A5715" s="39" t="s">
        <v>95</v>
      </c>
      <c r="B5715" s="39" t="s">
        <v>96</v>
      </c>
      <c r="C5715" s="39" t="s">
        <v>80</v>
      </c>
      <c r="D5715" s="43">
        <v>43174</v>
      </c>
      <c r="E5715" s="39" t="s">
        <v>35</v>
      </c>
      <c r="F5715" s="39" t="s">
        <v>45</v>
      </c>
      <c r="G5715" s="39" t="s">
        <v>275</v>
      </c>
      <c r="H5715" s="39" t="s">
        <v>3416</v>
      </c>
      <c r="I5715" s="39" t="s">
        <v>99</v>
      </c>
      <c r="J5715" s="44">
        <v>-978.66</v>
      </c>
      <c r="K5715" s="39" t="s">
        <v>100</v>
      </c>
      <c r="L5715" s="39" t="s">
        <v>60</v>
      </c>
      <c r="M5715" s="39" t="str">
        <f>+VLOOKUP(C5715/1,Map!A:B,2,FALSE)</f>
        <v>Other Revenue - Reconnection Fee</v>
      </c>
      <c r="N5715" s="39" t="str">
        <f>+VLOOKUP(L5715/1,Map!E:G,3,FALSE)</f>
        <v>KY-CENTRAL</v>
      </c>
    </row>
    <row r="5716" spans="1:14" hidden="1">
      <c r="A5716" s="39" t="s">
        <v>95</v>
      </c>
      <c r="B5716" s="39" t="s">
        <v>96</v>
      </c>
      <c r="C5716" s="39" t="s">
        <v>80</v>
      </c>
      <c r="D5716" s="43">
        <v>43174</v>
      </c>
      <c r="E5716" s="39" t="s">
        <v>35</v>
      </c>
      <c r="F5716" s="39" t="s">
        <v>45</v>
      </c>
      <c r="G5716" s="39" t="s">
        <v>275</v>
      </c>
      <c r="H5716" s="39" t="s">
        <v>3416</v>
      </c>
      <c r="I5716" s="39" t="s">
        <v>99</v>
      </c>
      <c r="J5716" s="44">
        <v>-56</v>
      </c>
      <c r="K5716" s="39" t="s">
        <v>100</v>
      </c>
      <c r="L5716" s="39" t="s">
        <v>64</v>
      </c>
      <c r="M5716" s="39" t="str">
        <f>+VLOOKUP(C5716/1,Map!A:B,2,FALSE)</f>
        <v>Other Revenue - Reconnection Fee</v>
      </c>
      <c r="N5716" s="39" t="str">
        <f>+VLOOKUP(L5716/1,Map!E:G,3,FALSE)</f>
        <v>KY-NORTH</v>
      </c>
    </row>
    <row r="5717" spans="1:14" hidden="1">
      <c r="A5717" s="39" t="s">
        <v>95</v>
      </c>
      <c r="B5717" s="39" t="s">
        <v>96</v>
      </c>
      <c r="C5717" s="39" t="s">
        <v>80</v>
      </c>
      <c r="D5717" s="43">
        <v>43175</v>
      </c>
      <c r="E5717" s="39" t="s">
        <v>35</v>
      </c>
      <c r="F5717" s="39" t="s">
        <v>45</v>
      </c>
      <c r="G5717" s="39" t="s">
        <v>275</v>
      </c>
      <c r="H5717" s="39" t="s">
        <v>3417</v>
      </c>
      <c r="I5717" s="39" t="s">
        <v>99</v>
      </c>
      <c r="J5717" s="44">
        <v>-271.85000000000002</v>
      </c>
      <c r="K5717" s="39" t="s">
        <v>100</v>
      </c>
      <c r="L5717" s="39" t="s">
        <v>60</v>
      </c>
      <c r="M5717" s="39" t="str">
        <f>+VLOOKUP(C5717/1,Map!A:B,2,FALSE)</f>
        <v>Other Revenue - Reconnection Fee</v>
      </c>
      <c r="N5717" s="39" t="str">
        <f>+VLOOKUP(L5717/1,Map!E:G,3,FALSE)</f>
        <v>KY-CENTRAL</v>
      </c>
    </row>
    <row r="5718" spans="1:14" hidden="1">
      <c r="A5718" s="39" t="s">
        <v>95</v>
      </c>
      <c r="B5718" s="39" t="s">
        <v>96</v>
      </c>
      <c r="C5718" s="39" t="s">
        <v>80</v>
      </c>
      <c r="D5718" s="43">
        <v>43176</v>
      </c>
      <c r="E5718" s="39" t="s">
        <v>35</v>
      </c>
      <c r="F5718" s="39" t="s">
        <v>45</v>
      </c>
      <c r="G5718" s="39" t="s">
        <v>275</v>
      </c>
      <c r="H5718" s="39" t="s">
        <v>3419</v>
      </c>
      <c r="I5718" s="39" t="s">
        <v>99</v>
      </c>
      <c r="J5718" s="44">
        <v>-54.37</v>
      </c>
      <c r="K5718" s="39" t="s">
        <v>100</v>
      </c>
      <c r="L5718" s="39" t="s">
        <v>60</v>
      </c>
      <c r="M5718" s="39" t="str">
        <f>+VLOOKUP(C5718/1,Map!A:B,2,FALSE)</f>
        <v>Other Revenue - Reconnection Fee</v>
      </c>
      <c r="N5718" s="39" t="str">
        <f>+VLOOKUP(L5718/1,Map!E:G,3,FALSE)</f>
        <v>KY-CENTRAL</v>
      </c>
    </row>
    <row r="5719" spans="1:14" hidden="1">
      <c r="A5719" s="39" t="s">
        <v>95</v>
      </c>
      <c r="B5719" s="39" t="s">
        <v>96</v>
      </c>
      <c r="C5719" s="39" t="s">
        <v>80</v>
      </c>
      <c r="D5719" s="43">
        <v>43204</v>
      </c>
      <c r="E5719" s="39" t="s">
        <v>35</v>
      </c>
      <c r="F5719" s="39" t="s">
        <v>46</v>
      </c>
      <c r="G5719" s="39" t="s">
        <v>275</v>
      </c>
      <c r="H5719" s="39" t="s">
        <v>3421</v>
      </c>
      <c r="I5719" s="39" t="s">
        <v>99</v>
      </c>
      <c r="J5719" s="44">
        <v>-54.37</v>
      </c>
      <c r="K5719" s="39" t="s">
        <v>100</v>
      </c>
      <c r="L5719" s="39" t="s">
        <v>60</v>
      </c>
      <c r="M5719" s="39" t="str">
        <f>+VLOOKUP(C5719/1,Map!A:B,2,FALSE)</f>
        <v>Other Revenue - Reconnection Fee</v>
      </c>
      <c r="N5719" s="39" t="str">
        <f>+VLOOKUP(L5719/1,Map!E:G,3,FALSE)</f>
        <v>KY-CENTRAL</v>
      </c>
    </row>
    <row r="5720" spans="1:14" hidden="1">
      <c r="A5720" s="39" t="s">
        <v>95</v>
      </c>
      <c r="B5720" s="39" t="s">
        <v>96</v>
      </c>
      <c r="C5720" s="39" t="s">
        <v>80</v>
      </c>
      <c r="D5720" s="43">
        <v>43178</v>
      </c>
      <c r="E5720" s="39" t="s">
        <v>35</v>
      </c>
      <c r="F5720" s="39" t="s">
        <v>45</v>
      </c>
      <c r="G5720" s="39" t="s">
        <v>275</v>
      </c>
      <c r="H5720" s="39" t="s">
        <v>3423</v>
      </c>
      <c r="I5720" s="39" t="s">
        <v>99</v>
      </c>
      <c r="J5720" s="44">
        <v>-382.22</v>
      </c>
      <c r="K5720" s="39" t="s">
        <v>100</v>
      </c>
      <c r="L5720" s="39" t="s">
        <v>60</v>
      </c>
      <c r="M5720" s="39" t="str">
        <f>+VLOOKUP(C5720/1,Map!A:B,2,FALSE)</f>
        <v>Other Revenue - Reconnection Fee</v>
      </c>
      <c r="N5720" s="39" t="str">
        <f>+VLOOKUP(L5720/1,Map!E:G,3,FALSE)</f>
        <v>KY-CENTRAL</v>
      </c>
    </row>
    <row r="5721" spans="1:14" hidden="1">
      <c r="A5721" s="39" t="s">
        <v>95</v>
      </c>
      <c r="B5721" s="39" t="s">
        <v>96</v>
      </c>
      <c r="C5721" s="39" t="s">
        <v>80</v>
      </c>
      <c r="D5721" s="43">
        <v>43178</v>
      </c>
      <c r="E5721" s="39" t="s">
        <v>35</v>
      </c>
      <c r="F5721" s="39" t="s">
        <v>45</v>
      </c>
      <c r="G5721" s="39" t="s">
        <v>275</v>
      </c>
      <c r="H5721" s="39" t="s">
        <v>3423</v>
      </c>
      <c r="I5721" s="39" t="s">
        <v>99</v>
      </c>
      <c r="J5721" s="44">
        <v>-56</v>
      </c>
      <c r="K5721" s="39" t="s">
        <v>100</v>
      </c>
      <c r="L5721" s="39" t="s">
        <v>64</v>
      </c>
      <c r="M5721" s="39" t="str">
        <f>+VLOOKUP(C5721/1,Map!A:B,2,FALSE)</f>
        <v>Other Revenue - Reconnection Fee</v>
      </c>
      <c r="N5721" s="39" t="str">
        <f>+VLOOKUP(L5721/1,Map!E:G,3,FALSE)</f>
        <v>KY-NORTH</v>
      </c>
    </row>
    <row r="5722" spans="1:14" hidden="1">
      <c r="A5722" s="39" t="s">
        <v>95</v>
      </c>
      <c r="B5722" s="39" t="s">
        <v>96</v>
      </c>
      <c r="C5722" s="39" t="s">
        <v>80</v>
      </c>
      <c r="D5722" s="43">
        <v>43179</v>
      </c>
      <c r="E5722" s="39" t="s">
        <v>35</v>
      </c>
      <c r="F5722" s="39" t="s">
        <v>45</v>
      </c>
      <c r="G5722" s="39" t="s">
        <v>275</v>
      </c>
      <c r="H5722" s="39" t="s">
        <v>3424</v>
      </c>
      <c r="I5722" s="39" t="s">
        <v>99</v>
      </c>
      <c r="J5722" s="44">
        <v>-219.11</v>
      </c>
      <c r="K5722" s="39" t="s">
        <v>100</v>
      </c>
      <c r="L5722" s="39" t="s">
        <v>60</v>
      </c>
      <c r="M5722" s="39" t="str">
        <f>+VLOOKUP(C5722/1,Map!A:B,2,FALSE)</f>
        <v>Other Revenue - Reconnection Fee</v>
      </c>
      <c r="N5722" s="39" t="str">
        <f>+VLOOKUP(L5722/1,Map!E:G,3,FALSE)</f>
        <v>KY-CENTRAL</v>
      </c>
    </row>
    <row r="5723" spans="1:14" hidden="1">
      <c r="A5723" s="39" t="s">
        <v>95</v>
      </c>
      <c r="B5723" s="39" t="s">
        <v>96</v>
      </c>
      <c r="C5723" s="39" t="s">
        <v>80</v>
      </c>
      <c r="D5723" s="43">
        <v>43180</v>
      </c>
      <c r="E5723" s="39" t="s">
        <v>35</v>
      </c>
      <c r="F5723" s="39" t="s">
        <v>45</v>
      </c>
      <c r="G5723" s="39" t="s">
        <v>275</v>
      </c>
      <c r="H5723" s="39" t="s">
        <v>3427</v>
      </c>
      <c r="I5723" s="39" t="s">
        <v>99</v>
      </c>
      <c r="J5723" s="44">
        <v>-1196.1400000000001</v>
      </c>
      <c r="K5723" s="39" t="s">
        <v>100</v>
      </c>
      <c r="L5723" s="39" t="s">
        <v>60</v>
      </c>
      <c r="M5723" s="39" t="str">
        <f>+VLOOKUP(C5723/1,Map!A:B,2,FALSE)</f>
        <v>Other Revenue - Reconnection Fee</v>
      </c>
      <c r="N5723" s="39" t="str">
        <f>+VLOOKUP(L5723/1,Map!E:G,3,FALSE)</f>
        <v>KY-CENTRAL</v>
      </c>
    </row>
    <row r="5724" spans="1:14" hidden="1">
      <c r="A5724" s="39" t="s">
        <v>95</v>
      </c>
      <c r="B5724" s="39" t="s">
        <v>96</v>
      </c>
      <c r="C5724" s="39" t="s">
        <v>80</v>
      </c>
      <c r="D5724" s="43">
        <v>43181</v>
      </c>
      <c r="E5724" s="39" t="s">
        <v>35</v>
      </c>
      <c r="F5724" s="39" t="s">
        <v>45</v>
      </c>
      <c r="G5724" s="39" t="s">
        <v>275</v>
      </c>
      <c r="H5724" s="39" t="s">
        <v>3430</v>
      </c>
      <c r="I5724" s="39" t="s">
        <v>99</v>
      </c>
      <c r="J5724" s="44">
        <v>-2772.87</v>
      </c>
      <c r="K5724" s="39" t="s">
        <v>100</v>
      </c>
      <c r="L5724" s="39" t="s">
        <v>60</v>
      </c>
      <c r="M5724" s="39" t="str">
        <f>+VLOOKUP(C5724/1,Map!A:B,2,FALSE)</f>
        <v>Other Revenue - Reconnection Fee</v>
      </c>
      <c r="N5724" s="39" t="str">
        <f>+VLOOKUP(L5724/1,Map!E:G,3,FALSE)</f>
        <v>KY-CENTRAL</v>
      </c>
    </row>
    <row r="5725" spans="1:14" hidden="1">
      <c r="A5725" s="39" t="s">
        <v>95</v>
      </c>
      <c r="B5725" s="39" t="s">
        <v>96</v>
      </c>
      <c r="C5725" s="39" t="s">
        <v>80</v>
      </c>
      <c r="D5725" s="43">
        <v>43182</v>
      </c>
      <c r="E5725" s="39" t="s">
        <v>35</v>
      </c>
      <c r="F5725" s="39" t="s">
        <v>45</v>
      </c>
      <c r="G5725" s="39" t="s">
        <v>275</v>
      </c>
      <c r="H5725" s="39" t="s">
        <v>3431</v>
      </c>
      <c r="I5725" s="39" t="s">
        <v>99</v>
      </c>
      <c r="J5725" s="44">
        <v>-56</v>
      </c>
      <c r="K5725" s="39" t="s">
        <v>100</v>
      </c>
      <c r="L5725" s="39" t="s">
        <v>58</v>
      </c>
      <c r="M5725" s="39" t="str">
        <f>+VLOOKUP(C5725/1,Map!A:B,2,FALSE)</f>
        <v>Other Revenue - Reconnection Fee</v>
      </c>
      <c r="N5725" s="39" t="str">
        <f>+VLOOKUP(L5725/1,Map!E:G,3,FALSE)</f>
        <v>KY-CORPORATE</v>
      </c>
    </row>
    <row r="5726" spans="1:14" hidden="1">
      <c r="A5726" s="39" t="s">
        <v>95</v>
      </c>
      <c r="B5726" s="39" t="s">
        <v>96</v>
      </c>
      <c r="C5726" s="39" t="s">
        <v>80</v>
      </c>
      <c r="D5726" s="43">
        <v>43182</v>
      </c>
      <c r="E5726" s="39" t="s">
        <v>35</v>
      </c>
      <c r="F5726" s="39" t="s">
        <v>45</v>
      </c>
      <c r="G5726" s="39" t="s">
        <v>275</v>
      </c>
      <c r="H5726" s="39" t="s">
        <v>3431</v>
      </c>
      <c r="I5726" s="39" t="s">
        <v>99</v>
      </c>
      <c r="J5726" s="44">
        <v>-56</v>
      </c>
      <c r="K5726" s="39" t="s">
        <v>100</v>
      </c>
      <c r="L5726" s="39" t="s">
        <v>64</v>
      </c>
      <c r="M5726" s="39" t="str">
        <f>+VLOOKUP(C5726/1,Map!A:B,2,FALSE)</f>
        <v>Other Revenue - Reconnection Fee</v>
      </c>
      <c r="N5726" s="39" t="str">
        <f>+VLOOKUP(L5726/1,Map!E:G,3,FALSE)</f>
        <v>KY-NORTH</v>
      </c>
    </row>
    <row r="5727" spans="1:14" hidden="1">
      <c r="A5727" s="39" t="s">
        <v>95</v>
      </c>
      <c r="B5727" s="39" t="s">
        <v>96</v>
      </c>
      <c r="C5727" s="39" t="s">
        <v>80</v>
      </c>
      <c r="D5727" s="43">
        <v>43182</v>
      </c>
      <c r="E5727" s="39" t="s">
        <v>35</v>
      </c>
      <c r="F5727" s="39" t="s">
        <v>45</v>
      </c>
      <c r="G5727" s="39" t="s">
        <v>275</v>
      </c>
      <c r="H5727" s="39" t="s">
        <v>3431</v>
      </c>
      <c r="I5727" s="39" t="s">
        <v>99</v>
      </c>
      <c r="J5727" s="44">
        <v>-2174.8000000000002</v>
      </c>
      <c r="K5727" s="39" t="s">
        <v>100</v>
      </c>
      <c r="L5727" s="39" t="s">
        <v>60</v>
      </c>
      <c r="M5727" s="39" t="str">
        <f>+VLOOKUP(C5727/1,Map!A:B,2,FALSE)</f>
        <v>Other Revenue - Reconnection Fee</v>
      </c>
      <c r="N5727" s="39" t="str">
        <f>+VLOOKUP(L5727/1,Map!E:G,3,FALSE)</f>
        <v>KY-CENTRAL</v>
      </c>
    </row>
    <row r="5728" spans="1:14" hidden="1">
      <c r="A5728" s="39" t="s">
        <v>95</v>
      </c>
      <c r="B5728" s="39" t="s">
        <v>96</v>
      </c>
      <c r="C5728" s="39" t="s">
        <v>80</v>
      </c>
      <c r="D5728" s="43">
        <v>43186</v>
      </c>
      <c r="E5728" s="39" t="s">
        <v>35</v>
      </c>
      <c r="F5728" s="39" t="s">
        <v>45</v>
      </c>
      <c r="G5728" s="39" t="s">
        <v>275</v>
      </c>
      <c r="H5728" s="39" t="s">
        <v>3434</v>
      </c>
      <c r="I5728" s="39" t="s">
        <v>99</v>
      </c>
      <c r="J5728" s="44">
        <v>-1576.73</v>
      </c>
      <c r="K5728" s="39" t="s">
        <v>100</v>
      </c>
      <c r="L5728" s="39" t="s">
        <v>60</v>
      </c>
      <c r="M5728" s="39" t="str">
        <f>+VLOOKUP(C5728/1,Map!A:B,2,FALSE)</f>
        <v>Other Revenue - Reconnection Fee</v>
      </c>
      <c r="N5728" s="39" t="str">
        <f>+VLOOKUP(L5728/1,Map!E:G,3,FALSE)</f>
        <v>KY-CENTRAL</v>
      </c>
    </row>
    <row r="5729" spans="1:14" hidden="1">
      <c r="A5729" s="39" t="s">
        <v>95</v>
      </c>
      <c r="B5729" s="39" t="s">
        <v>96</v>
      </c>
      <c r="C5729" s="39" t="s">
        <v>80</v>
      </c>
      <c r="D5729" s="43">
        <v>43186</v>
      </c>
      <c r="E5729" s="39" t="s">
        <v>35</v>
      </c>
      <c r="F5729" s="39" t="s">
        <v>45</v>
      </c>
      <c r="G5729" s="39" t="s">
        <v>275</v>
      </c>
      <c r="H5729" s="39" t="s">
        <v>3434</v>
      </c>
      <c r="I5729" s="39" t="s">
        <v>99</v>
      </c>
      <c r="J5729" s="44">
        <v>-56</v>
      </c>
      <c r="K5729" s="39" t="s">
        <v>100</v>
      </c>
      <c r="L5729" s="39" t="s">
        <v>64</v>
      </c>
      <c r="M5729" s="39" t="str">
        <f>+VLOOKUP(C5729/1,Map!A:B,2,FALSE)</f>
        <v>Other Revenue - Reconnection Fee</v>
      </c>
      <c r="N5729" s="39" t="str">
        <f>+VLOOKUP(L5729/1,Map!E:G,3,FALSE)</f>
        <v>KY-NORTH</v>
      </c>
    </row>
    <row r="5730" spans="1:14" hidden="1">
      <c r="A5730" s="39" t="s">
        <v>95</v>
      </c>
      <c r="B5730" s="39" t="s">
        <v>96</v>
      </c>
      <c r="C5730" s="39" t="s">
        <v>80</v>
      </c>
      <c r="D5730" s="43">
        <v>43185</v>
      </c>
      <c r="E5730" s="39" t="s">
        <v>35</v>
      </c>
      <c r="F5730" s="39" t="s">
        <v>45</v>
      </c>
      <c r="G5730" s="39" t="s">
        <v>275</v>
      </c>
      <c r="H5730" s="39" t="s">
        <v>3435</v>
      </c>
      <c r="I5730" s="39" t="s">
        <v>99</v>
      </c>
      <c r="J5730" s="44">
        <v>-1033.03</v>
      </c>
      <c r="K5730" s="39" t="s">
        <v>100</v>
      </c>
      <c r="L5730" s="39" t="s">
        <v>60</v>
      </c>
      <c r="M5730" s="39" t="str">
        <f>+VLOOKUP(C5730/1,Map!A:B,2,FALSE)</f>
        <v>Other Revenue - Reconnection Fee</v>
      </c>
      <c r="N5730" s="39" t="str">
        <f>+VLOOKUP(L5730/1,Map!E:G,3,FALSE)</f>
        <v>KY-CENTRAL</v>
      </c>
    </row>
    <row r="5731" spans="1:14" hidden="1">
      <c r="A5731" s="39" t="s">
        <v>95</v>
      </c>
      <c r="B5731" s="39" t="s">
        <v>96</v>
      </c>
      <c r="C5731" s="39" t="s">
        <v>80</v>
      </c>
      <c r="D5731" s="43">
        <v>43187</v>
      </c>
      <c r="E5731" s="39" t="s">
        <v>35</v>
      </c>
      <c r="F5731" s="39" t="s">
        <v>45</v>
      </c>
      <c r="G5731" s="39" t="s">
        <v>275</v>
      </c>
      <c r="H5731" s="39" t="s">
        <v>3437</v>
      </c>
      <c r="I5731" s="39" t="s">
        <v>99</v>
      </c>
      <c r="J5731" s="44">
        <v>-56</v>
      </c>
      <c r="K5731" s="39" t="s">
        <v>100</v>
      </c>
      <c r="L5731" s="39" t="s">
        <v>64</v>
      </c>
      <c r="M5731" s="39" t="str">
        <f>+VLOOKUP(C5731/1,Map!A:B,2,FALSE)</f>
        <v>Other Revenue - Reconnection Fee</v>
      </c>
      <c r="N5731" s="39" t="str">
        <f>+VLOOKUP(L5731/1,Map!E:G,3,FALSE)</f>
        <v>KY-NORTH</v>
      </c>
    </row>
    <row r="5732" spans="1:14" hidden="1">
      <c r="A5732" s="39" t="s">
        <v>95</v>
      </c>
      <c r="B5732" s="39" t="s">
        <v>96</v>
      </c>
      <c r="C5732" s="39" t="s">
        <v>80</v>
      </c>
      <c r="D5732" s="43">
        <v>43187</v>
      </c>
      <c r="E5732" s="39" t="s">
        <v>35</v>
      </c>
      <c r="F5732" s="39" t="s">
        <v>45</v>
      </c>
      <c r="G5732" s="39" t="s">
        <v>275</v>
      </c>
      <c r="H5732" s="39" t="s">
        <v>3437</v>
      </c>
      <c r="I5732" s="39" t="s">
        <v>99</v>
      </c>
      <c r="J5732" s="44">
        <v>-1087.4000000000001</v>
      </c>
      <c r="K5732" s="39" t="s">
        <v>100</v>
      </c>
      <c r="L5732" s="39" t="s">
        <v>60</v>
      </c>
      <c r="M5732" s="39" t="str">
        <f>+VLOOKUP(C5732/1,Map!A:B,2,FALSE)</f>
        <v>Other Revenue - Reconnection Fee</v>
      </c>
      <c r="N5732" s="39" t="str">
        <f>+VLOOKUP(L5732/1,Map!E:G,3,FALSE)</f>
        <v>KY-CENTRAL</v>
      </c>
    </row>
    <row r="5733" spans="1:14" hidden="1">
      <c r="A5733" s="39" t="s">
        <v>95</v>
      </c>
      <c r="B5733" s="39" t="s">
        <v>96</v>
      </c>
      <c r="C5733" s="39" t="s">
        <v>80</v>
      </c>
      <c r="D5733" s="43">
        <v>43188</v>
      </c>
      <c r="E5733" s="39" t="s">
        <v>35</v>
      </c>
      <c r="F5733" s="39" t="s">
        <v>45</v>
      </c>
      <c r="G5733" s="39" t="s">
        <v>275</v>
      </c>
      <c r="H5733" s="39" t="s">
        <v>3438</v>
      </c>
      <c r="I5733" s="39" t="s">
        <v>99</v>
      </c>
      <c r="J5733" s="44">
        <v>-924.29</v>
      </c>
      <c r="K5733" s="39" t="s">
        <v>100</v>
      </c>
      <c r="L5733" s="39" t="s">
        <v>60</v>
      </c>
      <c r="M5733" s="39" t="str">
        <f>+VLOOKUP(C5733/1,Map!A:B,2,FALSE)</f>
        <v>Other Revenue - Reconnection Fee</v>
      </c>
      <c r="N5733" s="39" t="str">
        <f>+VLOOKUP(L5733/1,Map!E:G,3,FALSE)</f>
        <v>KY-CENTRAL</v>
      </c>
    </row>
    <row r="5734" spans="1:14" hidden="1">
      <c r="A5734" s="39" t="s">
        <v>95</v>
      </c>
      <c r="B5734" s="39" t="s">
        <v>96</v>
      </c>
      <c r="C5734" s="39" t="s">
        <v>80</v>
      </c>
      <c r="D5734" s="43">
        <v>43189</v>
      </c>
      <c r="E5734" s="39" t="s">
        <v>35</v>
      </c>
      <c r="F5734" s="39" t="s">
        <v>45</v>
      </c>
      <c r="G5734" s="39" t="s">
        <v>275</v>
      </c>
      <c r="H5734" s="39" t="s">
        <v>3440</v>
      </c>
      <c r="I5734" s="39" t="s">
        <v>99</v>
      </c>
      <c r="J5734" s="44">
        <v>-163.11000000000001</v>
      </c>
      <c r="K5734" s="39" t="s">
        <v>100</v>
      </c>
      <c r="L5734" s="39" t="s">
        <v>60</v>
      </c>
      <c r="M5734" s="39" t="str">
        <f>+VLOOKUP(C5734/1,Map!A:B,2,FALSE)</f>
        <v>Other Revenue - Reconnection Fee</v>
      </c>
      <c r="N5734" s="39" t="str">
        <f>+VLOOKUP(L5734/1,Map!E:G,3,FALSE)</f>
        <v>KY-CENTRAL</v>
      </c>
    </row>
    <row r="5735" spans="1:14" hidden="1">
      <c r="A5735" s="39" t="s">
        <v>95</v>
      </c>
      <c r="B5735" s="39" t="s">
        <v>96</v>
      </c>
      <c r="C5735" s="39" t="s">
        <v>80</v>
      </c>
      <c r="D5735" s="43">
        <v>43190</v>
      </c>
      <c r="E5735" s="39" t="s">
        <v>35</v>
      </c>
      <c r="F5735" s="39" t="s">
        <v>45</v>
      </c>
      <c r="G5735" s="39" t="s">
        <v>275</v>
      </c>
      <c r="H5735" s="39" t="s">
        <v>3444</v>
      </c>
      <c r="I5735" s="39" t="s">
        <v>99</v>
      </c>
      <c r="J5735" s="44">
        <v>-54.37</v>
      </c>
      <c r="K5735" s="39" t="s">
        <v>100</v>
      </c>
      <c r="L5735" s="39" t="s">
        <v>60</v>
      </c>
      <c r="M5735" s="39" t="str">
        <f>+VLOOKUP(C5735/1,Map!A:B,2,FALSE)</f>
        <v>Other Revenue - Reconnection Fee</v>
      </c>
      <c r="N5735" s="39" t="str">
        <f>+VLOOKUP(L5735/1,Map!E:G,3,FALSE)</f>
        <v>KY-CENTRAL</v>
      </c>
    </row>
    <row r="5736" spans="1:14" hidden="1">
      <c r="A5736" s="39" t="s">
        <v>95</v>
      </c>
      <c r="B5736" s="39" t="s">
        <v>96</v>
      </c>
      <c r="C5736" s="39" t="s">
        <v>80</v>
      </c>
      <c r="D5736" s="43">
        <v>43211</v>
      </c>
      <c r="E5736" s="39" t="s">
        <v>35</v>
      </c>
      <c r="F5736" s="39" t="s">
        <v>46</v>
      </c>
      <c r="G5736" s="39" t="s">
        <v>275</v>
      </c>
      <c r="H5736" s="39" t="s">
        <v>3446</v>
      </c>
      <c r="I5736" s="39" t="s">
        <v>99</v>
      </c>
      <c r="J5736" s="44">
        <v>-163.11000000000001</v>
      </c>
      <c r="K5736" s="39" t="s">
        <v>100</v>
      </c>
      <c r="L5736" s="39" t="s">
        <v>60</v>
      </c>
      <c r="M5736" s="39" t="str">
        <f>+VLOOKUP(C5736/1,Map!A:B,2,FALSE)</f>
        <v>Other Revenue - Reconnection Fee</v>
      </c>
      <c r="N5736" s="39" t="str">
        <f>+VLOOKUP(L5736/1,Map!E:G,3,FALSE)</f>
        <v>KY-CENTRAL</v>
      </c>
    </row>
    <row r="5737" spans="1:14" hidden="1">
      <c r="A5737" s="39" t="s">
        <v>95</v>
      </c>
      <c r="B5737" s="39" t="s">
        <v>96</v>
      </c>
      <c r="C5737" s="39" t="s">
        <v>80</v>
      </c>
      <c r="D5737" s="43">
        <v>43232</v>
      </c>
      <c r="E5737" s="39" t="s">
        <v>35</v>
      </c>
      <c r="F5737" s="39" t="s">
        <v>47</v>
      </c>
      <c r="G5737" s="39" t="s">
        <v>275</v>
      </c>
      <c r="H5737" s="39" t="s">
        <v>3447</v>
      </c>
      <c r="I5737" s="39" t="s">
        <v>99</v>
      </c>
      <c r="J5737" s="44">
        <v>-54.37</v>
      </c>
      <c r="K5737" s="39" t="s">
        <v>100</v>
      </c>
      <c r="L5737" s="39" t="s">
        <v>60</v>
      </c>
      <c r="M5737" s="39" t="str">
        <f>+VLOOKUP(C5737/1,Map!A:B,2,FALSE)</f>
        <v>Other Revenue - Reconnection Fee</v>
      </c>
      <c r="N5737" s="39" t="str">
        <f>+VLOOKUP(L5737/1,Map!E:G,3,FALSE)</f>
        <v>KY-CENTRAL</v>
      </c>
    </row>
    <row r="5738" spans="1:14" hidden="1">
      <c r="A5738" s="39" t="s">
        <v>95</v>
      </c>
      <c r="B5738" s="39" t="s">
        <v>96</v>
      </c>
      <c r="C5738" s="39" t="s">
        <v>80</v>
      </c>
      <c r="D5738" s="43">
        <v>43193</v>
      </c>
      <c r="E5738" s="39" t="s">
        <v>35</v>
      </c>
      <c r="F5738" s="39" t="s">
        <v>46</v>
      </c>
      <c r="G5738" s="39" t="s">
        <v>275</v>
      </c>
      <c r="H5738" s="39" t="s">
        <v>3449</v>
      </c>
      <c r="I5738" s="39" t="s">
        <v>99</v>
      </c>
      <c r="J5738" s="44">
        <v>-983.55</v>
      </c>
      <c r="K5738" s="39" t="s">
        <v>100</v>
      </c>
      <c r="L5738" s="39" t="s">
        <v>60</v>
      </c>
      <c r="M5738" s="39" t="str">
        <f>+VLOOKUP(C5738/1,Map!A:B,2,FALSE)</f>
        <v>Other Revenue - Reconnection Fee</v>
      </c>
      <c r="N5738" s="39" t="str">
        <f>+VLOOKUP(L5738/1,Map!E:G,3,FALSE)</f>
        <v>KY-CENTRAL</v>
      </c>
    </row>
    <row r="5739" spans="1:14" hidden="1">
      <c r="A5739" s="39" t="s">
        <v>95</v>
      </c>
      <c r="B5739" s="39" t="s">
        <v>96</v>
      </c>
      <c r="C5739" s="39" t="s">
        <v>80</v>
      </c>
      <c r="D5739" s="43">
        <v>43193</v>
      </c>
      <c r="E5739" s="39" t="s">
        <v>35</v>
      </c>
      <c r="F5739" s="39" t="s">
        <v>46</v>
      </c>
      <c r="G5739" s="39" t="s">
        <v>275</v>
      </c>
      <c r="H5739" s="39" t="s">
        <v>3449</v>
      </c>
      <c r="I5739" s="39" t="s">
        <v>99</v>
      </c>
      <c r="J5739" s="44">
        <v>-56</v>
      </c>
      <c r="K5739" s="39" t="s">
        <v>100</v>
      </c>
      <c r="L5739" s="39" t="s">
        <v>58</v>
      </c>
      <c r="M5739" s="39" t="str">
        <f>+VLOOKUP(C5739/1,Map!A:B,2,FALSE)</f>
        <v>Other Revenue - Reconnection Fee</v>
      </c>
      <c r="N5739" s="39" t="str">
        <f>+VLOOKUP(L5739/1,Map!E:G,3,FALSE)</f>
        <v>KY-CORPORATE</v>
      </c>
    </row>
    <row r="5740" spans="1:14" hidden="1">
      <c r="A5740" s="39" t="s">
        <v>95</v>
      </c>
      <c r="B5740" s="39" t="s">
        <v>96</v>
      </c>
      <c r="C5740" s="39" t="s">
        <v>80</v>
      </c>
      <c r="D5740" s="43">
        <v>43192</v>
      </c>
      <c r="E5740" s="39" t="s">
        <v>35</v>
      </c>
      <c r="F5740" s="39" t="s">
        <v>46</v>
      </c>
      <c r="G5740" s="39" t="s">
        <v>275</v>
      </c>
      <c r="H5740" s="39" t="s">
        <v>3450</v>
      </c>
      <c r="I5740" s="39" t="s">
        <v>99</v>
      </c>
      <c r="J5740" s="44">
        <v>-599.70000000000005</v>
      </c>
      <c r="K5740" s="39" t="s">
        <v>100</v>
      </c>
      <c r="L5740" s="39" t="s">
        <v>60</v>
      </c>
      <c r="M5740" s="39" t="str">
        <f>+VLOOKUP(C5740/1,Map!A:B,2,FALSE)</f>
        <v>Other Revenue - Reconnection Fee</v>
      </c>
      <c r="N5740" s="39" t="str">
        <f>+VLOOKUP(L5740/1,Map!E:G,3,FALSE)</f>
        <v>KY-CENTRAL</v>
      </c>
    </row>
    <row r="5741" spans="1:14" hidden="1">
      <c r="A5741" s="39" t="s">
        <v>95</v>
      </c>
      <c r="B5741" s="39" t="s">
        <v>96</v>
      </c>
      <c r="C5741" s="39" t="s">
        <v>80</v>
      </c>
      <c r="D5741" s="43">
        <v>43192</v>
      </c>
      <c r="E5741" s="39" t="s">
        <v>35</v>
      </c>
      <c r="F5741" s="39" t="s">
        <v>46</v>
      </c>
      <c r="G5741" s="39" t="s">
        <v>275</v>
      </c>
      <c r="H5741" s="39" t="s">
        <v>3450</v>
      </c>
      <c r="I5741" s="39" t="s">
        <v>99</v>
      </c>
      <c r="J5741" s="44">
        <v>-112</v>
      </c>
      <c r="K5741" s="39" t="s">
        <v>100</v>
      </c>
      <c r="L5741" s="39" t="s">
        <v>64</v>
      </c>
      <c r="M5741" s="39" t="str">
        <f>+VLOOKUP(C5741/1,Map!A:B,2,FALSE)</f>
        <v>Other Revenue - Reconnection Fee</v>
      </c>
      <c r="N5741" s="39" t="str">
        <f>+VLOOKUP(L5741/1,Map!E:G,3,FALSE)</f>
        <v>KY-NORTH</v>
      </c>
    </row>
    <row r="5742" spans="1:14" hidden="1">
      <c r="A5742" s="39" t="s">
        <v>95</v>
      </c>
      <c r="B5742" s="39" t="s">
        <v>96</v>
      </c>
      <c r="C5742" s="39" t="s">
        <v>80</v>
      </c>
      <c r="D5742" s="43">
        <v>43194</v>
      </c>
      <c r="E5742" s="39" t="s">
        <v>35</v>
      </c>
      <c r="F5742" s="39" t="s">
        <v>46</v>
      </c>
      <c r="G5742" s="39" t="s">
        <v>275</v>
      </c>
      <c r="H5742" s="39" t="s">
        <v>3451</v>
      </c>
      <c r="I5742" s="39" t="s">
        <v>99</v>
      </c>
      <c r="J5742" s="44">
        <v>-112</v>
      </c>
      <c r="K5742" s="39" t="s">
        <v>100</v>
      </c>
      <c r="L5742" s="39" t="s">
        <v>64</v>
      </c>
      <c r="M5742" s="39" t="str">
        <f>+VLOOKUP(C5742/1,Map!A:B,2,FALSE)</f>
        <v>Other Revenue - Reconnection Fee</v>
      </c>
      <c r="N5742" s="39" t="str">
        <f>+VLOOKUP(L5742/1,Map!E:G,3,FALSE)</f>
        <v>KY-NORTH</v>
      </c>
    </row>
    <row r="5743" spans="1:14" hidden="1">
      <c r="A5743" s="39" t="s">
        <v>95</v>
      </c>
      <c r="B5743" s="39" t="s">
        <v>96</v>
      </c>
      <c r="C5743" s="39" t="s">
        <v>80</v>
      </c>
      <c r="D5743" s="43">
        <v>43194</v>
      </c>
      <c r="E5743" s="39" t="s">
        <v>35</v>
      </c>
      <c r="F5743" s="39" t="s">
        <v>46</v>
      </c>
      <c r="G5743" s="39" t="s">
        <v>275</v>
      </c>
      <c r="H5743" s="39" t="s">
        <v>3451</v>
      </c>
      <c r="I5743" s="39" t="s">
        <v>99</v>
      </c>
      <c r="J5743" s="44">
        <v>-56</v>
      </c>
      <c r="K5743" s="39" t="s">
        <v>100</v>
      </c>
      <c r="L5743" s="39" t="s">
        <v>58</v>
      </c>
      <c r="M5743" s="39" t="str">
        <f>+VLOOKUP(C5743/1,Map!A:B,2,FALSE)</f>
        <v>Other Revenue - Reconnection Fee</v>
      </c>
      <c r="N5743" s="39" t="str">
        <f>+VLOOKUP(L5743/1,Map!E:G,3,FALSE)</f>
        <v>KY-CORPORATE</v>
      </c>
    </row>
    <row r="5744" spans="1:14" hidden="1">
      <c r="A5744" s="39" t="s">
        <v>95</v>
      </c>
      <c r="B5744" s="39" t="s">
        <v>96</v>
      </c>
      <c r="C5744" s="39" t="s">
        <v>80</v>
      </c>
      <c r="D5744" s="43">
        <v>43194</v>
      </c>
      <c r="E5744" s="39" t="s">
        <v>35</v>
      </c>
      <c r="F5744" s="39" t="s">
        <v>46</v>
      </c>
      <c r="G5744" s="39" t="s">
        <v>275</v>
      </c>
      <c r="H5744" s="39" t="s">
        <v>3451</v>
      </c>
      <c r="I5744" s="39" t="s">
        <v>99</v>
      </c>
      <c r="J5744" s="44">
        <v>-718.22</v>
      </c>
      <c r="K5744" s="39" t="s">
        <v>100</v>
      </c>
      <c r="L5744" s="39" t="s">
        <v>60</v>
      </c>
      <c r="M5744" s="39" t="str">
        <f>+VLOOKUP(C5744/1,Map!A:B,2,FALSE)</f>
        <v>Other Revenue - Reconnection Fee</v>
      </c>
      <c r="N5744" s="39" t="str">
        <f>+VLOOKUP(L5744/1,Map!E:G,3,FALSE)</f>
        <v>KY-CENTRAL</v>
      </c>
    </row>
    <row r="5745" spans="1:14" hidden="1">
      <c r="A5745" s="39" t="s">
        <v>95</v>
      </c>
      <c r="B5745" s="39" t="s">
        <v>96</v>
      </c>
      <c r="C5745" s="39" t="s">
        <v>80</v>
      </c>
      <c r="D5745" s="43">
        <v>43195</v>
      </c>
      <c r="E5745" s="39" t="s">
        <v>35</v>
      </c>
      <c r="F5745" s="39" t="s">
        <v>46</v>
      </c>
      <c r="G5745" s="39" t="s">
        <v>275</v>
      </c>
      <c r="H5745" s="39" t="s">
        <v>3452</v>
      </c>
      <c r="I5745" s="39" t="s">
        <v>99</v>
      </c>
      <c r="J5745" s="44">
        <v>-436.59</v>
      </c>
      <c r="K5745" s="39" t="s">
        <v>100</v>
      </c>
      <c r="L5745" s="39" t="s">
        <v>60</v>
      </c>
      <c r="M5745" s="39" t="str">
        <f>+VLOOKUP(C5745/1,Map!A:B,2,FALSE)</f>
        <v>Other Revenue - Reconnection Fee</v>
      </c>
      <c r="N5745" s="39" t="str">
        <f>+VLOOKUP(L5745/1,Map!E:G,3,FALSE)</f>
        <v>KY-CENTRAL</v>
      </c>
    </row>
    <row r="5746" spans="1:14" hidden="1">
      <c r="A5746" s="39" t="s">
        <v>95</v>
      </c>
      <c r="B5746" s="39" t="s">
        <v>96</v>
      </c>
      <c r="C5746" s="39" t="s">
        <v>80</v>
      </c>
      <c r="D5746" s="43">
        <v>43196</v>
      </c>
      <c r="E5746" s="39" t="s">
        <v>35</v>
      </c>
      <c r="F5746" s="39" t="s">
        <v>46</v>
      </c>
      <c r="G5746" s="39" t="s">
        <v>275</v>
      </c>
      <c r="H5746" s="39" t="s">
        <v>3453</v>
      </c>
      <c r="I5746" s="39" t="s">
        <v>99</v>
      </c>
      <c r="J5746" s="44">
        <v>-546.96</v>
      </c>
      <c r="K5746" s="39" t="s">
        <v>100</v>
      </c>
      <c r="L5746" s="39" t="s">
        <v>60</v>
      </c>
      <c r="M5746" s="39" t="str">
        <f>+VLOOKUP(C5746/1,Map!A:B,2,FALSE)</f>
        <v>Other Revenue - Reconnection Fee</v>
      </c>
      <c r="N5746" s="39" t="str">
        <f>+VLOOKUP(L5746/1,Map!E:G,3,FALSE)</f>
        <v>KY-CENTRAL</v>
      </c>
    </row>
    <row r="5747" spans="1:14" hidden="1">
      <c r="A5747" s="39" t="s">
        <v>95</v>
      </c>
      <c r="B5747" s="39" t="s">
        <v>96</v>
      </c>
      <c r="C5747" s="39" t="s">
        <v>80</v>
      </c>
      <c r="D5747" s="43">
        <v>43218</v>
      </c>
      <c r="E5747" s="39" t="s">
        <v>35</v>
      </c>
      <c r="F5747" s="39" t="s">
        <v>46</v>
      </c>
      <c r="G5747" s="39" t="s">
        <v>275</v>
      </c>
      <c r="H5747" s="39" t="s">
        <v>3675</v>
      </c>
      <c r="I5747" s="39" t="s">
        <v>99</v>
      </c>
      <c r="J5747" s="44">
        <v>-108.74</v>
      </c>
      <c r="K5747" s="39" t="s">
        <v>100</v>
      </c>
      <c r="L5747" s="39" t="s">
        <v>60</v>
      </c>
      <c r="M5747" s="39" t="str">
        <f>+VLOOKUP(C5747/1,Map!A:B,2,FALSE)</f>
        <v>Other Revenue - Reconnection Fee</v>
      </c>
      <c r="N5747" s="39" t="str">
        <f>+VLOOKUP(L5747/1,Map!E:G,3,FALSE)</f>
        <v>KY-CENTRAL</v>
      </c>
    </row>
    <row r="5748" spans="1:14" hidden="1">
      <c r="A5748" s="39" t="s">
        <v>95</v>
      </c>
      <c r="B5748" s="39" t="s">
        <v>96</v>
      </c>
      <c r="C5748" s="39" t="s">
        <v>80</v>
      </c>
      <c r="D5748" s="43">
        <v>43200</v>
      </c>
      <c r="E5748" s="39" t="s">
        <v>35</v>
      </c>
      <c r="F5748" s="39" t="s">
        <v>46</v>
      </c>
      <c r="G5748" s="39" t="s">
        <v>275</v>
      </c>
      <c r="H5748" s="39" t="s">
        <v>3455</v>
      </c>
      <c r="I5748" s="39" t="s">
        <v>99</v>
      </c>
      <c r="J5748" s="44">
        <v>-1797.47</v>
      </c>
      <c r="K5748" s="39" t="s">
        <v>100</v>
      </c>
      <c r="L5748" s="39" t="s">
        <v>60</v>
      </c>
      <c r="M5748" s="39" t="str">
        <f>+VLOOKUP(C5748/1,Map!A:B,2,FALSE)</f>
        <v>Other Revenue - Reconnection Fee</v>
      </c>
      <c r="N5748" s="39" t="str">
        <f>+VLOOKUP(L5748/1,Map!E:G,3,FALSE)</f>
        <v>KY-CENTRAL</v>
      </c>
    </row>
    <row r="5749" spans="1:14" hidden="1">
      <c r="A5749" s="39" t="s">
        <v>95</v>
      </c>
      <c r="B5749" s="39" t="s">
        <v>96</v>
      </c>
      <c r="C5749" s="39" t="s">
        <v>80</v>
      </c>
      <c r="D5749" s="43">
        <v>43200</v>
      </c>
      <c r="E5749" s="39" t="s">
        <v>35</v>
      </c>
      <c r="F5749" s="39" t="s">
        <v>46</v>
      </c>
      <c r="G5749" s="39" t="s">
        <v>275</v>
      </c>
      <c r="H5749" s="39" t="s">
        <v>3455</v>
      </c>
      <c r="I5749" s="39" t="s">
        <v>99</v>
      </c>
      <c r="J5749" s="44">
        <v>-112</v>
      </c>
      <c r="K5749" s="39" t="s">
        <v>100</v>
      </c>
      <c r="L5749" s="39" t="s">
        <v>58</v>
      </c>
      <c r="M5749" s="39" t="str">
        <f>+VLOOKUP(C5749/1,Map!A:B,2,FALSE)</f>
        <v>Other Revenue - Reconnection Fee</v>
      </c>
      <c r="N5749" s="39" t="str">
        <f>+VLOOKUP(L5749/1,Map!E:G,3,FALSE)</f>
        <v>KY-CORPORATE</v>
      </c>
    </row>
    <row r="5750" spans="1:14" hidden="1">
      <c r="A5750" s="39" t="s">
        <v>95</v>
      </c>
      <c r="B5750" s="39" t="s">
        <v>96</v>
      </c>
      <c r="C5750" s="39" t="s">
        <v>80</v>
      </c>
      <c r="D5750" s="43">
        <v>43200</v>
      </c>
      <c r="E5750" s="39" t="s">
        <v>35</v>
      </c>
      <c r="F5750" s="39" t="s">
        <v>46</v>
      </c>
      <c r="G5750" s="39" t="s">
        <v>275</v>
      </c>
      <c r="H5750" s="39" t="s">
        <v>3455</v>
      </c>
      <c r="I5750" s="39" t="s">
        <v>99</v>
      </c>
      <c r="J5750" s="44">
        <v>-168</v>
      </c>
      <c r="K5750" s="39" t="s">
        <v>100</v>
      </c>
      <c r="L5750" s="39" t="s">
        <v>64</v>
      </c>
      <c r="M5750" s="39" t="str">
        <f>+VLOOKUP(C5750/1,Map!A:B,2,FALSE)</f>
        <v>Other Revenue - Reconnection Fee</v>
      </c>
      <c r="N5750" s="39" t="str">
        <f>+VLOOKUP(L5750/1,Map!E:G,3,FALSE)</f>
        <v>KY-NORTH</v>
      </c>
    </row>
    <row r="5751" spans="1:14" hidden="1">
      <c r="A5751" s="39" t="s">
        <v>95</v>
      </c>
      <c r="B5751" s="39" t="s">
        <v>96</v>
      </c>
      <c r="C5751" s="39" t="s">
        <v>80</v>
      </c>
      <c r="D5751" s="43">
        <v>43199</v>
      </c>
      <c r="E5751" s="39" t="s">
        <v>35</v>
      </c>
      <c r="F5751" s="39" t="s">
        <v>46</v>
      </c>
      <c r="G5751" s="39" t="s">
        <v>275</v>
      </c>
      <c r="H5751" s="39" t="s">
        <v>3456</v>
      </c>
      <c r="I5751" s="39" t="s">
        <v>99</v>
      </c>
      <c r="J5751" s="44">
        <v>-818.81</v>
      </c>
      <c r="K5751" s="39" t="s">
        <v>100</v>
      </c>
      <c r="L5751" s="39" t="s">
        <v>60</v>
      </c>
      <c r="M5751" s="39" t="str">
        <f>+VLOOKUP(C5751/1,Map!A:B,2,FALSE)</f>
        <v>Other Revenue - Reconnection Fee</v>
      </c>
      <c r="N5751" s="39" t="str">
        <f>+VLOOKUP(L5751/1,Map!E:G,3,FALSE)</f>
        <v>KY-CENTRAL</v>
      </c>
    </row>
    <row r="5752" spans="1:14" hidden="1">
      <c r="A5752" s="39" t="s">
        <v>95</v>
      </c>
      <c r="B5752" s="39" t="s">
        <v>96</v>
      </c>
      <c r="C5752" s="39" t="s">
        <v>80</v>
      </c>
      <c r="D5752" s="43">
        <v>43199</v>
      </c>
      <c r="E5752" s="39" t="s">
        <v>35</v>
      </c>
      <c r="F5752" s="39" t="s">
        <v>46</v>
      </c>
      <c r="G5752" s="39" t="s">
        <v>275</v>
      </c>
      <c r="H5752" s="39" t="s">
        <v>3456</v>
      </c>
      <c r="I5752" s="39" t="s">
        <v>99</v>
      </c>
      <c r="J5752" s="44">
        <v>-168</v>
      </c>
      <c r="K5752" s="39" t="s">
        <v>100</v>
      </c>
      <c r="L5752" s="39" t="s">
        <v>64</v>
      </c>
      <c r="M5752" s="39" t="str">
        <f>+VLOOKUP(C5752/1,Map!A:B,2,FALSE)</f>
        <v>Other Revenue - Reconnection Fee</v>
      </c>
      <c r="N5752" s="39" t="str">
        <f>+VLOOKUP(L5752/1,Map!E:G,3,FALSE)</f>
        <v>KY-NORTH</v>
      </c>
    </row>
    <row r="5753" spans="1:14" hidden="1">
      <c r="A5753" s="39" t="s">
        <v>95</v>
      </c>
      <c r="B5753" s="39" t="s">
        <v>96</v>
      </c>
      <c r="C5753" s="39" t="s">
        <v>80</v>
      </c>
      <c r="D5753" s="43">
        <v>43201</v>
      </c>
      <c r="E5753" s="39" t="s">
        <v>35</v>
      </c>
      <c r="F5753" s="39" t="s">
        <v>46</v>
      </c>
      <c r="G5753" s="39" t="s">
        <v>275</v>
      </c>
      <c r="H5753" s="39" t="s">
        <v>3459</v>
      </c>
      <c r="I5753" s="39" t="s">
        <v>99</v>
      </c>
      <c r="J5753" s="44">
        <v>-2393.91</v>
      </c>
      <c r="K5753" s="39" t="s">
        <v>100</v>
      </c>
      <c r="L5753" s="39" t="s">
        <v>60</v>
      </c>
      <c r="M5753" s="39" t="str">
        <f>+VLOOKUP(C5753/1,Map!A:B,2,FALSE)</f>
        <v>Other Revenue - Reconnection Fee</v>
      </c>
      <c r="N5753" s="39" t="str">
        <f>+VLOOKUP(L5753/1,Map!E:G,3,FALSE)</f>
        <v>KY-CENTRAL</v>
      </c>
    </row>
    <row r="5754" spans="1:14" hidden="1">
      <c r="A5754" s="39" t="s">
        <v>95</v>
      </c>
      <c r="B5754" s="39" t="s">
        <v>96</v>
      </c>
      <c r="C5754" s="39" t="s">
        <v>80</v>
      </c>
      <c r="D5754" s="43">
        <v>43202</v>
      </c>
      <c r="E5754" s="39" t="s">
        <v>35</v>
      </c>
      <c r="F5754" s="39" t="s">
        <v>46</v>
      </c>
      <c r="G5754" s="39" t="s">
        <v>275</v>
      </c>
      <c r="H5754" s="39" t="s">
        <v>3461</v>
      </c>
      <c r="I5754" s="39" t="s">
        <v>99</v>
      </c>
      <c r="J5754" s="44">
        <v>-1359.25</v>
      </c>
      <c r="K5754" s="39" t="s">
        <v>100</v>
      </c>
      <c r="L5754" s="39" t="s">
        <v>60</v>
      </c>
      <c r="M5754" s="39" t="str">
        <f>+VLOOKUP(C5754/1,Map!A:B,2,FALSE)</f>
        <v>Other Revenue - Reconnection Fee</v>
      </c>
      <c r="N5754" s="39" t="str">
        <f>+VLOOKUP(L5754/1,Map!E:G,3,FALSE)</f>
        <v>KY-CENTRAL</v>
      </c>
    </row>
    <row r="5755" spans="1:14" hidden="1">
      <c r="A5755" s="39" t="s">
        <v>95</v>
      </c>
      <c r="B5755" s="39" t="s">
        <v>96</v>
      </c>
      <c r="C5755" s="39" t="s">
        <v>80</v>
      </c>
      <c r="D5755" s="43">
        <v>43203</v>
      </c>
      <c r="E5755" s="39" t="s">
        <v>35</v>
      </c>
      <c r="F5755" s="39" t="s">
        <v>46</v>
      </c>
      <c r="G5755" s="39" t="s">
        <v>275</v>
      </c>
      <c r="H5755" s="39" t="s">
        <v>3463</v>
      </c>
      <c r="I5755" s="39" t="s">
        <v>99</v>
      </c>
      <c r="J5755" s="44">
        <v>-543.70000000000005</v>
      </c>
      <c r="K5755" s="39" t="s">
        <v>100</v>
      </c>
      <c r="L5755" s="39" t="s">
        <v>60</v>
      </c>
      <c r="M5755" s="39" t="str">
        <f>+VLOOKUP(C5755/1,Map!A:B,2,FALSE)</f>
        <v>Other Revenue - Reconnection Fee</v>
      </c>
      <c r="N5755" s="39" t="str">
        <f>+VLOOKUP(L5755/1,Map!E:G,3,FALSE)</f>
        <v>KY-CENTRAL</v>
      </c>
    </row>
    <row r="5756" spans="1:14" hidden="1">
      <c r="A5756" s="39" t="s">
        <v>95</v>
      </c>
      <c r="B5756" s="39" t="s">
        <v>96</v>
      </c>
      <c r="C5756" s="39" t="s">
        <v>80</v>
      </c>
      <c r="D5756" s="43">
        <v>43203</v>
      </c>
      <c r="E5756" s="39" t="s">
        <v>35</v>
      </c>
      <c r="F5756" s="39" t="s">
        <v>46</v>
      </c>
      <c r="G5756" s="39" t="s">
        <v>275</v>
      </c>
      <c r="H5756" s="39" t="s">
        <v>3463</v>
      </c>
      <c r="I5756" s="39" t="s">
        <v>99</v>
      </c>
      <c r="J5756" s="44">
        <v>-56</v>
      </c>
      <c r="K5756" s="39" t="s">
        <v>100</v>
      </c>
      <c r="L5756" s="39" t="s">
        <v>64</v>
      </c>
      <c r="M5756" s="39" t="str">
        <f>+VLOOKUP(C5756/1,Map!A:B,2,FALSE)</f>
        <v>Other Revenue - Reconnection Fee</v>
      </c>
      <c r="N5756" s="39" t="str">
        <f>+VLOOKUP(L5756/1,Map!E:G,3,FALSE)</f>
        <v>KY-NORTH</v>
      </c>
    </row>
    <row r="5757" spans="1:14" hidden="1">
      <c r="A5757" s="39" t="s">
        <v>95</v>
      </c>
      <c r="B5757" s="39" t="s">
        <v>96</v>
      </c>
      <c r="C5757" s="39" t="s">
        <v>80</v>
      </c>
      <c r="D5757" s="43">
        <v>43207</v>
      </c>
      <c r="E5757" s="39" t="s">
        <v>35</v>
      </c>
      <c r="F5757" s="39" t="s">
        <v>46</v>
      </c>
      <c r="G5757" s="39" t="s">
        <v>275</v>
      </c>
      <c r="H5757" s="39" t="s">
        <v>3466</v>
      </c>
      <c r="I5757" s="39" t="s">
        <v>99</v>
      </c>
      <c r="J5757" s="44">
        <v>-1415.25</v>
      </c>
      <c r="K5757" s="39" t="s">
        <v>100</v>
      </c>
      <c r="L5757" s="39" t="s">
        <v>60</v>
      </c>
      <c r="M5757" s="39" t="str">
        <f>+VLOOKUP(C5757/1,Map!A:B,2,FALSE)</f>
        <v>Other Revenue - Reconnection Fee</v>
      </c>
      <c r="N5757" s="39" t="str">
        <f>+VLOOKUP(L5757/1,Map!E:G,3,FALSE)</f>
        <v>KY-CENTRAL</v>
      </c>
    </row>
    <row r="5758" spans="1:14" hidden="1">
      <c r="A5758" s="39" t="s">
        <v>95</v>
      </c>
      <c r="B5758" s="39" t="s">
        <v>96</v>
      </c>
      <c r="C5758" s="39" t="s">
        <v>80</v>
      </c>
      <c r="D5758" s="43">
        <v>43207</v>
      </c>
      <c r="E5758" s="39" t="s">
        <v>35</v>
      </c>
      <c r="F5758" s="39" t="s">
        <v>46</v>
      </c>
      <c r="G5758" s="39" t="s">
        <v>275</v>
      </c>
      <c r="H5758" s="39" t="s">
        <v>3466</v>
      </c>
      <c r="I5758" s="39" t="s">
        <v>99</v>
      </c>
      <c r="J5758" s="44">
        <v>-224</v>
      </c>
      <c r="K5758" s="39" t="s">
        <v>100</v>
      </c>
      <c r="L5758" s="39" t="s">
        <v>58</v>
      </c>
      <c r="M5758" s="39" t="str">
        <f>+VLOOKUP(C5758/1,Map!A:B,2,FALSE)</f>
        <v>Other Revenue - Reconnection Fee</v>
      </c>
      <c r="N5758" s="39" t="str">
        <f>+VLOOKUP(L5758/1,Map!E:G,3,FALSE)</f>
        <v>KY-CORPORATE</v>
      </c>
    </row>
    <row r="5759" spans="1:14" hidden="1">
      <c r="A5759" s="39" t="s">
        <v>95</v>
      </c>
      <c r="B5759" s="39" t="s">
        <v>96</v>
      </c>
      <c r="C5759" s="39" t="s">
        <v>80</v>
      </c>
      <c r="D5759" s="43">
        <v>43206</v>
      </c>
      <c r="E5759" s="39" t="s">
        <v>35</v>
      </c>
      <c r="F5759" s="39" t="s">
        <v>46</v>
      </c>
      <c r="G5759" s="39" t="s">
        <v>275</v>
      </c>
      <c r="H5759" s="39" t="s">
        <v>3467</v>
      </c>
      <c r="I5759" s="39" t="s">
        <v>99</v>
      </c>
      <c r="J5759" s="44">
        <v>-112</v>
      </c>
      <c r="K5759" s="39" t="s">
        <v>100</v>
      </c>
      <c r="L5759" s="39" t="s">
        <v>64</v>
      </c>
      <c r="M5759" s="39" t="str">
        <f>+VLOOKUP(C5759/1,Map!A:B,2,FALSE)</f>
        <v>Other Revenue - Reconnection Fee</v>
      </c>
      <c r="N5759" s="39" t="str">
        <f>+VLOOKUP(L5759/1,Map!E:G,3,FALSE)</f>
        <v>KY-NORTH</v>
      </c>
    </row>
    <row r="5760" spans="1:14" hidden="1">
      <c r="A5760" s="39" t="s">
        <v>95</v>
      </c>
      <c r="B5760" s="39" t="s">
        <v>96</v>
      </c>
      <c r="C5760" s="39" t="s">
        <v>80</v>
      </c>
      <c r="D5760" s="43">
        <v>43206</v>
      </c>
      <c r="E5760" s="39" t="s">
        <v>35</v>
      </c>
      <c r="F5760" s="39" t="s">
        <v>46</v>
      </c>
      <c r="G5760" s="39" t="s">
        <v>275</v>
      </c>
      <c r="H5760" s="39" t="s">
        <v>3467</v>
      </c>
      <c r="I5760" s="39" t="s">
        <v>99</v>
      </c>
      <c r="J5760" s="44">
        <v>-543.70000000000005</v>
      </c>
      <c r="K5760" s="39" t="s">
        <v>100</v>
      </c>
      <c r="L5760" s="39" t="s">
        <v>60</v>
      </c>
      <c r="M5760" s="39" t="str">
        <f>+VLOOKUP(C5760/1,Map!A:B,2,FALSE)</f>
        <v>Other Revenue - Reconnection Fee</v>
      </c>
      <c r="N5760" s="39" t="str">
        <f>+VLOOKUP(L5760/1,Map!E:G,3,FALSE)</f>
        <v>KY-CENTRAL</v>
      </c>
    </row>
    <row r="5761" spans="1:14" hidden="1">
      <c r="A5761" s="39" t="s">
        <v>95</v>
      </c>
      <c r="B5761" s="39" t="s">
        <v>96</v>
      </c>
      <c r="C5761" s="39" t="s">
        <v>80</v>
      </c>
      <c r="D5761" s="43">
        <v>43208</v>
      </c>
      <c r="E5761" s="39" t="s">
        <v>35</v>
      </c>
      <c r="F5761" s="39" t="s">
        <v>46</v>
      </c>
      <c r="G5761" s="39" t="s">
        <v>275</v>
      </c>
      <c r="H5761" s="39" t="s">
        <v>3469</v>
      </c>
      <c r="I5761" s="39" t="s">
        <v>99</v>
      </c>
      <c r="J5761" s="44">
        <v>-1631.1</v>
      </c>
      <c r="K5761" s="39" t="s">
        <v>100</v>
      </c>
      <c r="L5761" s="39" t="s">
        <v>60</v>
      </c>
      <c r="M5761" s="39" t="str">
        <f>+VLOOKUP(C5761/1,Map!A:B,2,FALSE)</f>
        <v>Other Revenue - Reconnection Fee</v>
      </c>
      <c r="N5761" s="39" t="str">
        <f>+VLOOKUP(L5761/1,Map!E:G,3,FALSE)</f>
        <v>KY-CENTRAL</v>
      </c>
    </row>
    <row r="5762" spans="1:14" hidden="1">
      <c r="A5762" s="39" t="s">
        <v>95</v>
      </c>
      <c r="B5762" s="39" t="s">
        <v>96</v>
      </c>
      <c r="C5762" s="39" t="s">
        <v>80</v>
      </c>
      <c r="D5762" s="43">
        <v>43209</v>
      </c>
      <c r="E5762" s="39" t="s">
        <v>35</v>
      </c>
      <c r="F5762" s="39" t="s">
        <v>46</v>
      </c>
      <c r="G5762" s="39" t="s">
        <v>275</v>
      </c>
      <c r="H5762" s="39" t="s">
        <v>3470</v>
      </c>
      <c r="I5762" s="39" t="s">
        <v>99</v>
      </c>
      <c r="J5762" s="44">
        <v>-2664.13</v>
      </c>
      <c r="K5762" s="39" t="s">
        <v>100</v>
      </c>
      <c r="L5762" s="39" t="s">
        <v>60</v>
      </c>
      <c r="M5762" s="39" t="str">
        <f>+VLOOKUP(C5762/1,Map!A:B,2,FALSE)</f>
        <v>Other Revenue - Reconnection Fee</v>
      </c>
      <c r="N5762" s="39" t="str">
        <f>+VLOOKUP(L5762/1,Map!E:G,3,FALSE)</f>
        <v>KY-CENTRAL</v>
      </c>
    </row>
    <row r="5763" spans="1:14" hidden="1">
      <c r="A5763" s="39" t="s">
        <v>95</v>
      </c>
      <c r="B5763" s="39" t="s">
        <v>96</v>
      </c>
      <c r="C5763" s="39" t="s">
        <v>80</v>
      </c>
      <c r="D5763" s="43">
        <v>43210</v>
      </c>
      <c r="E5763" s="39" t="s">
        <v>35</v>
      </c>
      <c r="F5763" s="39" t="s">
        <v>46</v>
      </c>
      <c r="G5763" s="39" t="s">
        <v>275</v>
      </c>
      <c r="H5763" s="39" t="s">
        <v>3471</v>
      </c>
      <c r="I5763" s="39" t="s">
        <v>99</v>
      </c>
      <c r="J5763" s="44">
        <v>-56</v>
      </c>
      <c r="K5763" s="39" t="s">
        <v>100</v>
      </c>
      <c r="L5763" s="39" t="s">
        <v>64</v>
      </c>
      <c r="M5763" s="39" t="str">
        <f>+VLOOKUP(C5763/1,Map!A:B,2,FALSE)</f>
        <v>Other Revenue - Reconnection Fee</v>
      </c>
      <c r="N5763" s="39" t="str">
        <f>+VLOOKUP(L5763/1,Map!E:G,3,FALSE)</f>
        <v>KY-NORTH</v>
      </c>
    </row>
    <row r="5764" spans="1:14" hidden="1">
      <c r="A5764" s="39" t="s">
        <v>95</v>
      </c>
      <c r="B5764" s="39" t="s">
        <v>96</v>
      </c>
      <c r="C5764" s="39" t="s">
        <v>80</v>
      </c>
      <c r="D5764" s="43">
        <v>43210</v>
      </c>
      <c r="E5764" s="39" t="s">
        <v>35</v>
      </c>
      <c r="F5764" s="39" t="s">
        <v>46</v>
      </c>
      <c r="G5764" s="39" t="s">
        <v>275</v>
      </c>
      <c r="H5764" s="39" t="s">
        <v>3471</v>
      </c>
      <c r="I5764" s="39" t="s">
        <v>99</v>
      </c>
      <c r="J5764" s="44">
        <v>-1739.84</v>
      </c>
      <c r="K5764" s="39" t="s">
        <v>100</v>
      </c>
      <c r="L5764" s="39" t="s">
        <v>60</v>
      </c>
      <c r="M5764" s="39" t="str">
        <f>+VLOOKUP(C5764/1,Map!A:B,2,FALSE)</f>
        <v>Other Revenue - Reconnection Fee</v>
      </c>
      <c r="N5764" s="39" t="str">
        <f>+VLOOKUP(L5764/1,Map!E:G,3,FALSE)</f>
        <v>KY-CENTRAL</v>
      </c>
    </row>
    <row r="5765" spans="1:14" hidden="1">
      <c r="A5765" s="39" t="s">
        <v>95</v>
      </c>
      <c r="B5765" s="39" t="s">
        <v>96</v>
      </c>
      <c r="C5765" s="39" t="s">
        <v>80</v>
      </c>
      <c r="D5765" s="43">
        <v>43210</v>
      </c>
      <c r="E5765" s="39" t="s">
        <v>35</v>
      </c>
      <c r="F5765" s="39" t="s">
        <v>46</v>
      </c>
      <c r="G5765" s="39" t="s">
        <v>275</v>
      </c>
      <c r="H5765" s="39" t="s">
        <v>1435</v>
      </c>
      <c r="I5765" s="39" t="s">
        <v>244</v>
      </c>
      <c r="J5765" s="44">
        <v>54.37</v>
      </c>
      <c r="K5765" s="39" t="s">
        <v>100</v>
      </c>
      <c r="L5765" s="39" t="s">
        <v>60</v>
      </c>
      <c r="M5765" s="39" t="str">
        <f>+VLOOKUP(C5765/1,Map!A:B,2,FALSE)</f>
        <v>Other Revenue - Reconnection Fee</v>
      </c>
      <c r="N5765" s="39" t="str">
        <f>+VLOOKUP(L5765/1,Map!E:G,3,FALSE)</f>
        <v>KY-CENTRAL</v>
      </c>
    </row>
    <row r="5766" spans="1:14" hidden="1">
      <c r="A5766" s="39" t="s">
        <v>95</v>
      </c>
      <c r="B5766" s="39" t="s">
        <v>96</v>
      </c>
      <c r="C5766" s="39" t="s">
        <v>80</v>
      </c>
      <c r="D5766" s="43">
        <v>43214</v>
      </c>
      <c r="E5766" s="39" t="s">
        <v>35</v>
      </c>
      <c r="F5766" s="39" t="s">
        <v>46</v>
      </c>
      <c r="G5766" s="39" t="s">
        <v>275</v>
      </c>
      <c r="H5766" s="39" t="s">
        <v>3475</v>
      </c>
      <c r="I5766" s="39" t="s">
        <v>99</v>
      </c>
      <c r="J5766" s="44">
        <v>-168</v>
      </c>
      <c r="K5766" s="39" t="s">
        <v>100</v>
      </c>
      <c r="L5766" s="39" t="s">
        <v>64</v>
      </c>
      <c r="M5766" s="39" t="str">
        <f>+VLOOKUP(C5766/1,Map!A:B,2,FALSE)</f>
        <v>Other Revenue - Reconnection Fee</v>
      </c>
      <c r="N5766" s="39" t="str">
        <f>+VLOOKUP(L5766/1,Map!E:G,3,FALSE)</f>
        <v>KY-NORTH</v>
      </c>
    </row>
    <row r="5767" spans="1:14" hidden="1">
      <c r="A5767" s="39" t="s">
        <v>95</v>
      </c>
      <c r="B5767" s="39" t="s">
        <v>96</v>
      </c>
      <c r="C5767" s="39" t="s">
        <v>80</v>
      </c>
      <c r="D5767" s="43">
        <v>43214</v>
      </c>
      <c r="E5767" s="39" t="s">
        <v>35</v>
      </c>
      <c r="F5767" s="39" t="s">
        <v>46</v>
      </c>
      <c r="G5767" s="39" t="s">
        <v>275</v>
      </c>
      <c r="H5767" s="39" t="s">
        <v>3475</v>
      </c>
      <c r="I5767" s="39" t="s">
        <v>99</v>
      </c>
      <c r="J5767" s="44">
        <v>-1033.03</v>
      </c>
      <c r="K5767" s="39" t="s">
        <v>100</v>
      </c>
      <c r="L5767" s="39" t="s">
        <v>60</v>
      </c>
      <c r="M5767" s="39" t="str">
        <f>+VLOOKUP(C5767/1,Map!A:B,2,FALSE)</f>
        <v>Other Revenue - Reconnection Fee</v>
      </c>
      <c r="N5767" s="39" t="str">
        <f>+VLOOKUP(L5767/1,Map!E:G,3,FALSE)</f>
        <v>KY-CENTRAL</v>
      </c>
    </row>
    <row r="5768" spans="1:14" hidden="1">
      <c r="A5768" s="39" t="s">
        <v>95</v>
      </c>
      <c r="B5768" s="39" t="s">
        <v>96</v>
      </c>
      <c r="C5768" s="39" t="s">
        <v>80</v>
      </c>
      <c r="D5768" s="43">
        <v>43213</v>
      </c>
      <c r="E5768" s="39" t="s">
        <v>35</v>
      </c>
      <c r="F5768" s="39" t="s">
        <v>46</v>
      </c>
      <c r="G5768" s="39" t="s">
        <v>275</v>
      </c>
      <c r="H5768" s="39" t="s">
        <v>3476</v>
      </c>
      <c r="I5768" s="39" t="s">
        <v>99</v>
      </c>
      <c r="J5768" s="44">
        <v>-56</v>
      </c>
      <c r="K5768" s="39" t="s">
        <v>100</v>
      </c>
      <c r="L5768" s="39" t="s">
        <v>58</v>
      </c>
      <c r="M5768" s="39" t="str">
        <f>+VLOOKUP(C5768/1,Map!A:B,2,FALSE)</f>
        <v>Other Revenue - Reconnection Fee</v>
      </c>
      <c r="N5768" s="39" t="str">
        <f>+VLOOKUP(L5768/1,Map!E:G,3,FALSE)</f>
        <v>KY-CORPORATE</v>
      </c>
    </row>
    <row r="5769" spans="1:14" hidden="1">
      <c r="A5769" s="39" t="s">
        <v>95</v>
      </c>
      <c r="B5769" s="39" t="s">
        <v>96</v>
      </c>
      <c r="C5769" s="39" t="s">
        <v>80</v>
      </c>
      <c r="D5769" s="43">
        <v>43213</v>
      </c>
      <c r="E5769" s="39" t="s">
        <v>35</v>
      </c>
      <c r="F5769" s="39" t="s">
        <v>46</v>
      </c>
      <c r="G5769" s="39" t="s">
        <v>275</v>
      </c>
      <c r="H5769" s="39" t="s">
        <v>3476</v>
      </c>
      <c r="I5769" s="39" t="s">
        <v>99</v>
      </c>
      <c r="J5769" s="44">
        <v>-112</v>
      </c>
      <c r="K5769" s="39" t="s">
        <v>100</v>
      </c>
      <c r="L5769" s="39" t="s">
        <v>64</v>
      </c>
      <c r="M5769" s="39" t="str">
        <f>+VLOOKUP(C5769/1,Map!A:B,2,FALSE)</f>
        <v>Other Revenue - Reconnection Fee</v>
      </c>
      <c r="N5769" s="39" t="str">
        <f>+VLOOKUP(L5769/1,Map!E:G,3,FALSE)</f>
        <v>KY-NORTH</v>
      </c>
    </row>
    <row r="5770" spans="1:14" hidden="1">
      <c r="A5770" s="39" t="s">
        <v>95</v>
      </c>
      <c r="B5770" s="39" t="s">
        <v>96</v>
      </c>
      <c r="C5770" s="39" t="s">
        <v>80</v>
      </c>
      <c r="D5770" s="43">
        <v>43213</v>
      </c>
      <c r="E5770" s="39" t="s">
        <v>35</v>
      </c>
      <c r="F5770" s="39" t="s">
        <v>46</v>
      </c>
      <c r="G5770" s="39" t="s">
        <v>275</v>
      </c>
      <c r="H5770" s="39" t="s">
        <v>3476</v>
      </c>
      <c r="I5770" s="39" t="s">
        <v>99</v>
      </c>
      <c r="J5770" s="44">
        <v>-978.66</v>
      </c>
      <c r="K5770" s="39" t="s">
        <v>100</v>
      </c>
      <c r="L5770" s="39" t="s">
        <v>60</v>
      </c>
      <c r="M5770" s="39" t="str">
        <f>+VLOOKUP(C5770/1,Map!A:B,2,FALSE)</f>
        <v>Other Revenue - Reconnection Fee</v>
      </c>
      <c r="N5770" s="39" t="str">
        <f>+VLOOKUP(L5770/1,Map!E:G,3,FALSE)</f>
        <v>KY-CENTRAL</v>
      </c>
    </row>
    <row r="5771" spans="1:14" hidden="1">
      <c r="A5771" s="39" t="s">
        <v>95</v>
      </c>
      <c r="B5771" s="39" t="s">
        <v>96</v>
      </c>
      <c r="C5771" s="39" t="s">
        <v>80</v>
      </c>
      <c r="D5771" s="43">
        <v>43215</v>
      </c>
      <c r="E5771" s="39" t="s">
        <v>35</v>
      </c>
      <c r="F5771" s="39" t="s">
        <v>46</v>
      </c>
      <c r="G5771" s="39" t="s">
        <v>275</v>
      </c>
      <c r="H5771" s="39" t="s">
        <v>3478</v>
      </c>
      <c r="I5771" s="39" t="s">
        <v>99</v>
      </c>
      <c r="J5771" s="44">
        <v>-2128.58</v>
      </c>
      <c r="K5771" s="39" t="s">
        <v>100</v>
      </c>
      <c r="L5771" s="39" t="s">
        <v>60</v>
      </c>
      <c r="M5771" s="39" t="str">
        <f>+VLOOKUP(C5771/1,Map!A:B,2,FALSE)</f>
        <v>Other Revenue - Reconnection Fee</v>
      </c>
      <c r="N5771" s="39" t="str">
        <f>+VLOOKUP(L5771/1,Map!E:G,3,FALSE)</f>
        <v>KY-CENTRAL</v>
      </c>
    </row>
    <row r="5772" spans="1:14" hidden="1">
      <c r="A5772" s="39" t="s">
        <v>95</v>
      </c>
      <c r="B5772" s="39" t="s">
        <v>96</v>
      </c>
      <c r="C5772" s="39" t="s">
        <v>80</v>
      </c>
      <c r="D5772" s="43">
        <v>43215</v>
      </c>
      <c r="E5772" s="39" t="s">
        <v>35</v>
      </c>
      <c r="F5772" s="39" t="s">
        <v>46</v>
      </c>
      <c r="G5772" s="39" t="s">
        <v>275</v>
      </c>
      <c r="H5772" s="39" t="s">
        <v>3478</v>
      </c>
      <c r="I5772" s="39" t="s">
        <v>99</v>
      </c>
      <c r="J5772" s="44">
        <v>-112</v>
      </c>
      <c r="K5772" s="39" t="s">
        <v>100</v>
      </c>
      <c r="L5772" s="39" t="s">
        <v>64</v>
      </c>
      <c r="M5772" s="39" t="str">
        <f>+VLOOKUP(C5772/1,Map!A:B,2,FALSE)</f>
        <v>Other Revenue - Reconnection Fee</v>
      </c>
      <c r="N5772" s="39" t="str">
        <f>+VLOOKUP(L5772/1,Map!E:G,3,FALSE)</f>
        <v>KY-NORTH</v>
      </c>
    </row>
    <row r="5773" spans="1:14" hidden="1">
      <c r="A5773" s="39" t="s">
        <v>95</v>
      </c>
      <c r="B5773" s="39" t="s">
        <v>96</v>
      </c>
      <c r="C5773" s="39" t="s">
        <v>80</v>
      </c>
      <c r="D5773" s="43">
        <v>43216</v>
      </c>
      <c r="E5773" s="39" t="s">
        <v>35</v>
      </c>
      <c r="F5773" s="39" t="s">
        <v>46</v>
      </c>
      <c r="G5773" s="39" t="s">
        <v>275</v>
      </c>
      <c r="H5773" s="39" t="s">
        <v>3479</v>
      </c>
      <c r="I5773" s="39" t="s">
        <v>99</v>
      </c>
      <c r="J5773" s="44">
        <v>-56</v>
      </c>
      <c r="K5773" s="39" t="s">
        <v>100</v>
      </c>
      <c r="L5773" s="39" t="s">
        <v>58</v>
      </c>
      <c r="M5773" s="39" t="str">
        <f>+VLOOKUP(C5773/1,Map!A:B,2,FALSE)</f>
        <v>Other Revenue - Reconnection Fee</v>
      </c>
      <c r="N5773" s="39" t="str">
        <f>+VLOOKUP(L5773/1,Map!E:G,3,FALSE)</f>
        <v>KY-CORPORATE</v>
      </c>
    </row>
    <row r="5774" spans="1:14" hidden="1">
      <c r="A5774" s="39" t="s">
        <v>95</v>
      </c>
      <c r="B5774" s="39" t="s">
        <v>96</v>
      </c>
      <c r="C5774" s="39" t="s">
        <v>80</v>
      </c>
      <c r="D5774" s="43">
        <v>43216</v>
      </c>
      <c r="E5774" s="39" t="s">
        <v>35</v>
      </c>
      <c r="F5774" s="39" t="s">
        <v>46</v>
      </c>
      <c r="G5774" s="39" t="s">
        <v>275</v>
      </c>
      <c r="H5774" s="39" t="s">
        <v>3479</v>
      </c>
      <c r="I5774" s="39" t="s">
        <v>99</v>
      </c>
      <c r="J5774" s="44">
        <v>-3100.72</v>
      </c>
      <c r="K5774" s="39" t="s">
        <v>100</v>
      </c>
      <c r="L5774" s="39" t="s">
        <v>60</v>
      </c>
      <c r="M5774" s="39" t="str">
        <f>+VLOOKUP(C5774/1,Map!A:B,2,FALSE)</f>
        <v>Other Revenue - Reconnection Fee</v>
      </c>
      <c r="N5774" s="39" t="str">
        <f>+VLOOKUP(L5774/1,Map!E:G,3,FALSE)</f>
        <v>KY-CENTRAL</v>
      </c>
    </row>
    <row r="5775" spans="1:14" hidden="1">
      <c r="A5775" s="39" t="s">
        <v>95</v>
      </c>
      <c r="B5775" s="39" t="s">
        <v>96</v>
      </c>
      <c r="C5775" s="39" t="s">
        <v>80</v>
      </c>
      <c r="D5775" s="43">
        <v>43217</v>
      </c>
      <c r="E5775" s="39" t="s">
        <v>35</v>
      </c>
      <c r="F5775" s="39" t="s">
        <v>46</v>
      </c>
      <c r="G5775" s="39" t="s">
        <v>275</v>
      </c>
      <c r="H5775" s="39" t="s">
        <v>3480</v>
      </c>
      <c r="I5775" s="39" t="s">
        <v>99</v>
      </c>
      <c r="J5775" s="44">
        <v>-1632.73</v>
      </c>
      <c r="K5775" s="39" t="s">
        <v>100</v>
      </c>
      <c r="L5775" s="39" t="s">
        <v>60</v>
      </c>
      <c r="M5775" s="39" t="str">
        <f>+VLOOKUP(C5775/1,Map!A:B,2,FALSE)</f>
        <v>Other Revenue - Reconnection Fee</v>
      </c>
      <c r="N5775" s="39" t="str">
        <f>+VLOOKUP(L5775/1,Map!E:G,3,FALSE)</f>
        <v>KY-CENTRAL</v>
      </c>
    </row>
    <row r="5776" spans="1:14" hidden="1">
      <c r="A5776" s="39" t="s">
        <v>95</v>
      </c>
      <c r="B5776" s="39" t="s">
        <v>96</v>
      </c>
      <c r="C5776" s="39" t="s">
        <v>80</v>
      </c>
      <c r="D5776" s="43">
        <v>43221</v>
      </c>
      <c r="E5776" s="39" t="s">
        <v>35</v>
      </c>
      <c r="F5776" s="39" t="s">
        <v>47</v>
      </c>
      <c r="G5776" s="39" t="s">
        <v>275</v>
      </c>
      <c r="H5776" s="39" t="s">
        <v>3482</v>
      </c>
      <c r="I5776" s="39" t="s">
        <v>99</v>
      </c>
      <c r="J5776" s="44">
        <v>-1530.51</v>
      </c>
      <c r="K5776" s="39" t="s">
        <v>100</v>
      </c>
      <c r="L5776" s="39" t="s">
        <v>60</v>
      </c>
      <c r="M5776" s="39" t="str">
        <f>+VLOOKUP(C5776/1,Map!A:B,2,FALSE)</f>
        <v>Other Revenue - Reconnection Fee</v>
      </c>
      <c r="N5776" s="39" t="str">
        <f>+VLOOKUP(L5776/1,Map!E:G,3,FALSE)</f>
        <v>KY-CENTRAL</v>
      </c>
    </row>
    <row r="5777" spans="1:14" hidden="1">
      <c r="A5777" s="39" t="s">
        <v>95</v>
      </c>
      <c r="B5777" s="39" t="s">
        <v>96</v>
      </c>
      <c r="C5777" s="39" t="s">
        <v>80</v>
      </c>
      <c r="D5777" s="43">
        <v>43221</v>
      </c>
      <c r="E5777" s="39" t="s">
        <v>35</v>
      </c>
      <c r="F5777" s="39" t="s">
        <v>47</v>
      </c>
      <c r="G5777" s="39" t="s">
        <v>275</v>
      </c>
      <c r="H5777" s="39" t="s">
        <v>3483</v>
      </c>
      <c r="I5777" s="39" t="s">
        <v>99</v>
      </c>
      <c r="J5777" s="44">
        <v>-1637.62</v>
      </c>
      <c r="K5777" s="39" t="s">
        <v>100</v>
      </c>
      <c r="L5777" s="39" t="s">
        <v>60</v>
      </c>
      <c r="M5777" s="39" t="str">
        <f>+VLOOKUP(C5777/1,Map!A:B,2,FALSE)</f>
        <v>Other Revenue - Reconnection Fee</v>
      </c>
      <c r="N5777" s="39" t="str">
        <f>+VLOOKUP(L5777/1,Map!E:G,3,FALSE)</f>
        <v>KY-CENTRAL</v>
      </c>
    </row>
    <row r="5778" spans="1:14" hidden="1">
      <c r="A5778" s="39" t="s">
        <v>95</v>
      </c>
      <c r="B5778" s="39" t="s">
        <v>96</v>
      </c>
      <c r="C5778" s="39" t="s">
        <v>80</v>
      </c>
      <c r="D5778" s="43">
        <v>43222</v>
      </c>
      <c r="E5778" s="39" t="s">
        <v>35</v>
      </c>
      <c r="F5778" s="39" t="s">
        <v>47</v>
      </c>
      <c r="G5778" s="39" t="s">
        <v>275</v>
      </c>
      <c r="H5778" s="39" t="s">
        <v>3485</v>
      </c>
      <c r="I5778" s="39" t="s">
        <v>99</v>
      </c>
      <c r="J5778" s="44">
        <v>-380.59</v>
      </c>
      <c r="K5778" s="39" t="s">
        <v>100</v>
      </c>
      <c r="L5778" s="39" t="s">
        <v>60</v>
      </c>
      <c r="M5778" s="39" t="str">
        <f>+VLOOKUP(C5778/1,Map!A:B,2,FALSE)</f>
        <v>Other Revenue - Reconnection Fee</v>
      </c>
      <c r="N5778" s="39" t="str">
        <f>+VLOOKUP(L5778/1,Map!E:G,3,FALSE)</f>
        <v>KY-CENTRAL</v>
      </c>
    </row>
    <row r="5779" spans="1:14" hidden="1">
      <c r="A5779" s="39" t="s">
        <v>95</v>
      </c>
      <c r="B5779" s="39" t="s">
        <v>96</v>
      </c>
      <c r="C5779" s="39" t="s">
        <v>80</v>
      </c>
      <c r="D5779" s="43">
        <v>43223</v>
      </c>
      <c r="E5779" s="39" t="s">
        <v>35</v>
      </c>
      <c r="F5779" s="39" t="s">
        <v>47</v>
      </c>
      <c r="G5779" s="39" t="s">
        <v>275</v>
      </c>
      <c r="H5779" s="39" t="s">
        <v>3487</v>
      </c>
      <c r="I5779" s="39" t="s">
        <v>99</v>
      </c>
      <c r="J5779" s="44">
        <v>-112</v>
      </c>
      <c r="K5779" s="39" t="s">
        <v>100</v>
      </c>
      <c r="L5779" s="39" t="s">
        <v>64</v>
      </c>
      <c r="M5779" s="39" t="str">
        <f>+VLOOKUP(C5779/1,Map!A:B,2,FALSE)</f>
        <v>Other Revenue - Reconnection Fee</v>
      </c>
      <c r="N5779" s="39" t="str">
        <f>+VLOOKUP(L5779/1,Map!E:G,3,FALSE)</f>
        <v>KY-NORTH</v>
      </c>
    </row>
    <row r="5780" spans="1:14" hidden="1">
      <c r="A5780" s="39" t="s">
        <v>95</v>
      </c>
      <c r="B5780" s="39" t="s">
        <v>96</v>
      </c>
      <c r="C5780" s="39" t="s">
        <v>80</v>
      </c>
      <c r="D5780" s="43">
        <v>43223</v>
      </c>
      <c r="E5780" s="39" t="s">
        <v>35</v>
      </c>
      <c r="F5780" s="39" t="s">
        <v>47</v>
      </c>
      <c r="G5780" s="39" t="s">
        <v>275</v>
      </c>
      <c r="H5780" s="39" t="s">
        <v>3487</v>
      </c>
      <c r="I5780" s="39" t="s">
        <v>99</v>
      </c>
      <c r="J5780" s="44">
        <v>-2069.3200000000002</v>
      </c>
      <c r="K5780" s="39" t="s">
        <v>100</v>
      </c>
      <c r="L5780" s="39" t="s">
        <v>60</v>
      </c>
      <c r="M5780" s="39" t="str">
        <f>+VLOOKUP(C5780/1,Map!A:B,2,FALSE)</f>
        <v>Other Revenue - Reconnection Fee</v>
      </c>
      <c r="N5780" s="39" t="str">
        <f>+VLOOKUP(L5780/1,Map!E:G,3,FALSE)</f>
        <v>KY-CENTRAL</v>
      </c>
    </row>
    <row r="5781" spans="1:14" hidden="1">
      <c r="A5781" s="39" t="s">
        <v>95</v>
      </c>
      <c r="B5781" s="39" t="s">
        <v>96</v>
      </c>
      <c r="C5781" s="39" t="s">
        <v>80</v>
      </c>
      <c r="D5781" s="43">
        <v>43224</v>
      </c>
      <c r="E5781" s="39" t="s">
        <v>35</v>
      </c>
      <c r="F5781" s="39" t="s">
        <v>47</v>
      </c>
      <c r="G5781" s="39" t="s">
        <v>275</v>
      </c>
      <c r="H5781" s="39" t="s">
        <v>3488</v>
      </c>
      <c r="I5781" s="39" t="s">
        <v>99</v>
      </c>
      <c r="J5781" s="44">
        <v>-1797.47</v>
      </c>
      <c r="K5781" s="39" t="s">
        <v>100</v>
      </c>
      <c r="L5781" s="39" t="s">
        <v>60</v>
      </c>
      <c r="M5781" s="39" t="str">
        <f>+VLOOKUP(C5781/1,Map!A:B,2,FALSE)</f>
        <v>Other Revenue - Reconnection Fee</v>
      </c>
      <c r="N5781" s="39" t="str">
        <f>+VLOOKUP(L5781/1,Map!E:G,3,FALSE)</f>
        <v>KY-CENTRAL</v>
      </c>
    </row>
    <row r="5782" spans="1:14" hidden="1">
      <c r="A5782" s="39" t="s">
        <v>95</v>
      </c>
      <c r="B5782" s="39" t="s">
        <v>96</v>
      </c>
      <c r="C5782" s="39" t="s">
        <v>80</v>
      </c>
      <c r="D5782" s="43">
        <v>43224</v>
      </c>
      <c r="E5782" s="39" t="s">
        <v>35</v>
      </c>
      <c r="F5782" s="39" t="s">
        <v>47</v>
      </c>
      <c r="G5782" s="39" t="s">
        <v>275</v>
      </c>
      <c r="H5782" s="39" t="s">
        <v>3488</v>
      </c>
      <c r="I5782" s="39" t="s">
        <v>99</v>
      </c>
      <c r="J5782" s="44">
        <v>-112</v>
      </c>
      <c r="K5782" s="39" t="s">
        <v>100</v>
      </c>
      <c r="L5782" s="39" t="s">
        <v>64</v>
      </c>
      <c r="M5782" s="39" t="str">
        <f>+VLOOKUP(C5782/1,Map!A:B,2,FALSE)</f>
        <v>Other Revenue - Reconnection Fee</v>
      </c>
      <c r="N5782" s="39" t="str">
        <f>+VLOOKUP(L5782/1,Map!E:G,3,FALSE)</f>
        <v>KY-NORTH</v>
      </c>
    </row>
    <row r="5783" spans="1:14" hidden="1">
      <c r="A5783" s="39" t="s">
        <v>95</v>
      </c>
      <c r="B5783" s="39" t="s">
        <v>96</v>
      </c>
      <c r="C5783" s="39" t="s">
        <v>80</v>
      </c>
      <c r="D5783" s="43">
        <v>43225</v>
      </c>
      <c r="E5783" s="39" t="s">
        <v>35</v>
      </c>
      <c r="F5783" s="39" t="s">
        <v>47</v>
      </c>
      <c r="G5783" s="39" t="s">
        <v>275</v>
      </c>
      <c r="H5783" s="39" t="s">
        <v>3676</v>
      </c>
      <c r="I5783" s="39" t="s">
        <v>99</v>
      </c>
      <c r="J5783" s="44">
        <v>-164.74</v>
      </c>
      <c r="K5783" s="39" t="s">
        <v>100</v>
      </c>
      <c r="L5783" s="39" t="s">
        <v>60</v>
      </c>
      <c r="M5783" s="39" t="str">
        <f>+VLOOKUP(C5783/1,Map!A:B,2,FALSE)</f>
        <v>Other Revenue - Reconnection Fee</v>
      </c>
      <c r="N5783" s="39" t="str">
        <f>+VLOOKUP(L5783/1,Map!E:G,3,FALSE)</f>
        <v>KY-CENTRAL</v>
      </c>
    </row>
    <row r="5784" spans="1:14" hidden="1">
      <c r="A5784" s="39" t="s">
        <v>95</v>
      </c>
      <c r="B5784" s="39" t="s">
        <v>96</v>
      </c>
      <c r="C5784" s="39" t="s">
        <v>80</v>
      </c>
      <c r="D5784" s="43">
        <v>43228</v>
      </c>
      <c r="E5784" s="39" t="s">
        <v>35</v>
      </c>
      <c r="F5784" s="39" t="s">
        <v>47</v>
      </c>
      <c r="G5784" s="39" t="s">
        <v>275</v>
      </c>
      <c r="H5784" s="39" t="s">
        <v>3491</v>
      </c>
      <c r="I5784" s="39" t="s">
        <v>99</v>
      </c>
      <c r="J5784" s="44">
        <v>-1097.18</v>
      </c>
      <c r="K5784" s="39" t="s">
        <v>100</v>
      </c>
      <c r="L5784" s="39" t="s">
        <v>60</v>
      </c>
      <c r="M5784" s="39" t="str">
        <f>+VLOOKUP(C5784/1,Map!A:B,2,FALSE)</f>
        <v>Other Revenue - Reconnection Fee</v>
      </c>
      <c r="N5784" s="39" t="str">
        <f>+VLOOKUP(L5784/1,Map!E:G,3,FALSE)</f>
        <v>KY-CENTRAL</v>
      </c>
    </row>
    <row r="5785" spans="1:14" hidden="1">
      <c r="A5785" s="39" t="s">
        <v>95</v>
      </c>
      <c r="B5785" s="39" t="s">
        <v>96</v>
      </c>
      <c r="C5785" s="39" t="s">
        <v>80</v>
      </c>
      <c r="D5785" s="43">
        <v>43228</v>
      </c>
      <c r="E5785" s="39" t="s">
        <v>35</v>
      </c>
      <c r="F5785" s="39" t="s">
        <v>47</v>
      </c>
      <c r="G5785" s="39" t="s">
        <v>275</v>
      </c>
      <c r="H5785" s="39" t="s">
        <v>3491</v>
      </c>
      <c r="I5785" s="39" t="s">
        <v>99</v>
      </c>
      <c r="J5785" s="44">
        <v>-112</v>
      </c>
      <c r="K5785" s="39" t="s">
        <v>100</v>
      </c>
      <c r="L5785" s="39" t="s">
        <v>64</v>
      </c>
      <c r="M5785" s="39" t="str">
        <f>+VLOOKUP(C5785/1,Map!A:B,2,FALSE)</f>
        <v>Other Revenue - Reconnection Fee</v>
      </c>
      <c r="N5785" s="39" t="str">
        <f>+VLOOKUP(L5785/1,Map!E:G,3,FALSE)</f>
        <v>KY-NORTH</v>
      </c>
    </row>
    <row r="5786" spans="1:14" hidden="1">
      <c r="A5786" s="39" t="s">
        <v>95</v>
      </c>
      <c r="B5786" s="39" t="s">
        <v>96</v>
      </c>
      <c r="C5786" s="39" t="s">
        <v>80</v>
      </c>
      <c r="D5786" s="43">
        <v>43227</v>
      </c>
      <c r="E5786" s="39" t="s">
        <v>35</v>
      </c>
      <c r="F5786" s="39" t="s">
        <v>47</v>
      </c>
      <c r="G5786" s="39" t="s">
        <v>275</v>
      </c>
      <c r="H5786" s="39" t="s">
        <v>3492</v>
      </c>
      <c r="I5786" s="39" t="s">
        <v>99</v>
      </c>
      <c r="J5786" s="44">
        <v>-489.33</v>
      </c>
      <c r="K5786" s="39" t="s">
        <v>100</v>
      </c>
      <c r="L5786" s="39" t="s">
        <v>60</v>
      </c>
      <c r="M5786" s="39" t="str">
        <f>+VLOOKUP(C5786/1,Map!A:B,2,FALSE)</f>
        <v>Other Revenue - Reconnection Fee</v>
      </c>
      <c r="N5786" s="39" t="str">
        <f>+VLOOKUP(L5786/1,Map!E:G,3,FALSE)</f>
        <v>KY-CENTRAL</v>
      </c>
    </row>
    <row r="5787" spans="1:14" hidden="1">
      <c r="A5787" s="39" t="s">
        <v>95</v>
      </c>
      <c r="B5787" s="39" t="s">
        <v>96</v>
      </c>
      <c r="C5787" s="39" t="s">
        <v>80</v>
      </c>
      <c r="D5787" s="43">
        <v>43229</v>
      </c>
      <c r="E5787" s="39" t="s">
        <v>35</v>
      </c>
      <c r="F5787" s="39" t="s">
        <v>47</v>
      </c>
      <c r="G5787" s="39" t="s">
        <v>275</v>
      </c>
      <c r="H5787" s="39" t="s">
        <v>3495</v>
      </c>
      <c r="I5787" s="39" t="s">
        <v>99</v>
      </c>
      <c r="J5787" s="44">
        <v>-54.37</v>
      </c>
      <c r="K5787" s="39" t="s">
        <v>100</v>
      </c>
      <c r="L5787" s="39" t="s">
        <v>58</v>
      </c>
      <c r="M5787" s="39" t="str">
        <f>+VLOOKUP(C5787/1,Map!A:B,2,FALSE)</f>
        <v>Other Revenue - Reconnection Fee</v>
      </c>
      <c r="N5787" s="39" t="str">
        <f>+VLOOKUP(L5787/1,Map!E:G,3,FALSE)</f>
        <v>KY-CORPORATE</v>
      </c>
    </row>
    <row r="5788" spans="1:14" hidden="1">
      <c r="A5788" s="39" t="s">
        <v>95</v>
      </c>
      <c r="B5788" s="39" t="s">
        <v>96</v>
      </c>
      <c r="C5788" s="39" t="s">
        <v>80</v>
      </c>
      <c r="D5788" s="43">
        <v>43229</v>
      </c>
      <c r="E5788" s="39" t="s">
        <v>35</v>
      </c>
      <c r="F5788" s="39" t="s">
        <v>47</v>
      </c>
      <c r="G5788" s="39" t="s">
        <v>275</v>
      </c>
      <c r="H5788" s="39" t="s">
        <v>3495</v>
      </c>
      <c r="I5788" s="39" t="s">
        <v>99</v>
      </c>
      <c r="J5788" s="44">
        <v>-2339.54</v>
      </c>
      <c r="K5788" s="39" t="s">
        <v>100</v>
      </c>
      <c r="L5788" s="39" t="s">
        <v>60</v>
      </c>
      <c r="M5788" s="39" t="str">
        <f>+VLOOKUP(C5788/1,Map!A:B,2,FALSE)</f>
        <v>Other Revenue - Reconnection Fee</v>
      </c>
      <c r="N5788" s="39" t="str">
        <f>+VLOOKUP(L5788/1,Map!E:G,3,FALSE)</f>
        <v>KY-CENTRAL</v>
      </c>
    </row>
    <row r="5789" spans="1:14" hidden="1">
      <c r="A5789" s="39" t="s">
        <v>95</v>
      </c>
      <c r="B5789" s="39" t="s">
        <v>96</v>
      </c>
      <c r="C5789" s="39" t="s">
        <v>80</v>
      </c>
      <c r="D5789" s="43">
        <v>43230</v>
      </c>
      <c r="E5789" s="39" t="s">
        <v>35</v>
      </c>
      <c r="F5789" s="39" t="s">
        <v>47</v>
      </c>
      <c r="G5789" s="39" t="s">
        <v>275</v>
      </c>
      <c r="H5789" s="39" t="s">
        <v>3496</v>
      </c>
      <c r="I5789" s="39" t="s">
        <v>99</v>
      </c>
      <c r="J5789" s="44">
        <v>-56</v>
      </c>
      <c r="K5789" s="39" t="s">
        <v>100</v>
      </c>
      <c r="L5789" s="39" t="s">
        <v>64</v>
      </c>
      <c r="M5789" s="39" t="str">
        <f>+VLOOKUP(C5789/1,Map!A:B,2,FALSE)</f>
        <v>Other Revenue - Reconnection Fee</v>
      </c>
      <c r="N5789" s="39" t="str">
        <f>+VLOOKUP(L5789/1,Map!E:G,3,FALSE)</f>
        <v>KY-NORTH</v>
      </c>
    </row>
    <row r="5790" spans="1:14" hidden="1">
      <c r="A5790" s="39" t="s">
        <v>95</v>
      </c>
      <c r="B5790" s="39" t="s">
        <v>96</v>
      </c>
      <c r="C5790" s="39" t="s">
        <v>80</v>
      </c>
      <c r="D5790" s="43">
        <v>43230</v>
      </c>
      <c r="E5790" s="39" t="s">
        <v>35</v>
      </c>
      <c r="F5790" s="39" t="s">
        <v>47</v>
      </c>
      <c r="G5790" s="39" t="s">
        <v>275</v>
      </c>
      <c r="H5790" s="39" t="s">
        <v>3496</v>
      </c>
      <c r="I5790" s="39" t="s">
        <v>99</v>
      </c>
      <c r="J5790" s="44">
        <v>-2285.17</v>
      </c>
      <c r="K5790" s="39" t="s">
        <v>100</v>
      </c>
      <c r="L5790" s="39" t="s">
        <v>60</v>
      </c>
      <c r="M5790" s="39" t="str">
        <f>+VLOOKUP(C5790/1,Map!A:B,2,FALSE)</f>
        <v>Other Revenue - Reconnection Fee</v>
      </c>
      <c r="N5790" s="39" t="str">
        <f>+VLOOKUP(L5790/1,Map!E:G,3,FALSE)</f>
        <v>KY-CENTRAL</v>
      </c>
    </row>
    <row r="5791" spans="1:14" hidden="1">
      <c r="A5791" s="39" t="s">
        <v>95</v>
      </c>
      <c r="B5791" s="39" t="s">
        <v>96</v>
      </c>
      <c r="C5791" s="39" t="s">
        <v>80</v>
      </c>
      <c r="D5791" s="43">
        <v>43230</v>
      </c>
      <c r="E5791" s="39" t="s">
        <v>35</v>
      </c>
      <c r="F5791" s="39" t="s">
        <v>47</v>
      </c>
      <c r="G5791" s="39" t="s">
        <v>275</v>
      </c>
      <c r="H5791" s="39" t="s">
        <v>3496</v>
      </c>
      <c r="I5791" s="39" t="s">
        <v>99</v>
      </c>
      <c r="J5791" s="44">
        <v>-56</v>
      </c>
      <c r="K5791" s="39" t="s">
        <v>100</v>
      </c>
      <c r="L5791" s="39" t="s">
        <v>58</v>
      </c>
      <c r="M5791" s="39" t="str">
        <f>+VLOOKUP(C5791/1,Map!A:B,2,FALSE)</f>
        <v>Other Revenue - Reconnection Fee</v>
      </c>
      <c r="N5791" s="39" t="str">
        <f>+VLOOKUP(L5791/1,Map!E:G,3,FALSE)</f>
        <v>KY-CORPORATE</v>
      </c>
    </row>
    <row r="5792" spans="1:14" hidden="1">
      <c r="A5792" s="39" t="s">
        <v>95</v>
      </c>
      <c r="B5792" s="39" t="s">
        <v>96</v>
      </c>
      <c r="C5792" s="39" t="s">
        <v>80</v>
      </c>
      <c r="D5792" s="43">
        <v>43231</v>
      </c>
      <c r="E5792" s="39" t="s">
        <v>35</v>
      </c>
      <c r="F5792" s="39" t="s">
        <v>47</v>
      </c>
      <c r="G5792" s="39" t="s">
        <v>275</v>
      </c>
      <c r="H5792" s="39" t="s">
        <v>3499</v>
      </c>
      <c r="I5792" s="39" t="s">
        <v>99</v>
      </c>
      <c r="J5792" s="44">
        <v>-761.18</v>
      </c>
      <c r="K5792" s="39" t="s">
        <v>100</v>
      </c>
      <c r="L5792" s="39" t="s">
        <v>60</v>
      </c>
      <c r="M5792" s="39" t="str">
        <f>+VLOOKUP(C5792/1,Map!A:B,2,FALSE)</f>
        <v>Other Revenue - Reconnection Fee</v>
      </c>
      <c r="N5792" s="39" t="str">
        <f>+VLOOKUP(L5792/1,Map!E:G,3,FALSE)</f>
        <v>KY-CENTRAL</v>
      </c>
    </row>
    <row r="5793" spans="1:14" hidden="1">
      <c r="A5793" s="39" t="s">
        <v>95</v>
      </c>
      <c r="B5793" s="39" t="s">
        <v>96</v>
      </c>
      <c r="C5793" s="39" t="s">
        <v>80</v>
      </c>
      <c r="D5793" s="43">
        <v>43231</v>
      </c>
      <c r="E5793" s="39" t="s">
        <v>35</v>
      </c>
      <c r="F5793" s="39" t="s">
        <v>47</v>
      </c>
      <c r="G5793" s="39" t="s">
        <v>275</v>
      </c>
      <c r="H5793" s="39" t="s">
        <v>3499</v>
      </c>
      <c r="I5793" s="39" t="s">
        <v>99</v>
      </c>
      <c r="J5793" s="44">
        <v>-280</v>
      </c>
      <c r="K5793" s="39" t="s">
        <v>100</v>
      </c>
      <c r="L5793" s="39" t="s">
        <v>64</v>
      </c>
      <c r="M5793" s="39" t="str">
        <f>+VLOOKUP(C5793/1,Map!A:B,2,FALSE)</f>
        <v>Other Revenue - Reconnection Fee</v>
      </c>
      <c r="N5793" s="39" t="str">
        <f>+VLOOKUP(L5793/1,Map!E:G,3,FALSE)</f>
        <v>KY-NORTH</v>
      </c>
    </row>
    <row r="5794" spans="1:14" hidden="1">
      <c r="A5794" s="39" t="s">
        <v>95</v>
      </c>
      <c r="B5794" s="39" t="s">
        <v>96</v>
      </c>
      <c r="C5794" s="39" t="s">
        <v>80</v>
      </c>
      <c r="D5794" s="43">
        <v>43260</v>
      </c>
      <c r="E5794" s="39" t="s">
        <v>35</v>
      </c>
      <c r="F5794" s="39" t="s">
        <v>48</v>
      </c>
      <c r="G5794" s="39" t="s">
        <v>275</v>
      </c>
      <c r="H5794" s="39" t="s">
        <v>3677</v>
      </c>
      <c r="I5794" s="39" t="s">
        <v>99</v>
      </c>
      <c r="J5794" s="44">
        <v>-54.37</v>
      </c>
      <c r="K5794" s="39" t="s">
        <v>100</v>
      </c>
      <c r="L5794" s="39" t="s">
        <v>60</v>
      </c>
      <c r="M5794" s="39" t="str">
        <f>+VLOOKUP(C5794/1,Map!A:B,2,FALSE)</f>
        <v>Other Revenue - Reconnection Fee</v>
      </c>
      <c r="N5794" s="39" t="str">
        <f>+VLOOKUP(L5794/1,Map!E:G,3,FALSE)</f>
        <v>KY-CENTRAL</v>
      </c>
    </row>
    <row r="5795" spans="1:14" hidden="1">
      <c r="A5795" s="39" t="s">
        <v>95</v>
      </c>
      <c r="B5795" s="39" t="s">
        <v>96</v>
      </c>
      <c r="C5795" s="39" t="s">
        <v>80</v>
      </c>
      <c r="D5795" s="43">
        <v>43234</v>
      </c>
      <c r="E5795" s="39" t="s">
        <v>35</v>
      </c>
      <c r="F5795" s="39" t="s">
        <v>47</v>
      </c>
      <c r="G5795" s="39" t="s">
        <v>275</v>
      </c>
      <c r="H5795" s="39" t="s">
        <v>3503</v>
      </c>
      <c r="I5795" s="39" t="s">
        <v>99</v>
      </c>
      <c r="J5795" s="44">
        <v>-543.70000000000005</v>
      </c>
      <c r="K5795" s="39" t="s">
        <v>100</v>
      </c>
      <c r="L5795" s="39" t="s">
        <v>60</v>
      </c>
      <c r="M5795" s="39" t="str">
        <f>+VLOOKUP(C5795/1,Map!A:B,2,FALSE)</f>
        <v>Other Revenue - Reconnection Fee</v>
      </c>
      <c r="N5795" s="39" t="str">
        <f>+VLOOKUP(L5795/1,Map!E:G,3,FALSE)</f>
        <v>KY-CENTRAL</v>
      </c>
    </row>
    <row r="5796" spans="1:14" hidden="1">
      <c r="A5796" s="39" t="s">
        <v>95</v>
      </c>
      <c r="B5796" s="39" t="s">
        <v>96</v>
      </c>
      <c r="C5796" s="39" t="s">
        <v>80</v>
      </c>
      <c r="D5796" s="43">
        <v>43235</v>
      </c>
      <c r="E5796" s="39" t="s">
        <v>35</v>
      </c>
      <c r="F5796" s="39" t="s">
        <v>47</v>
      </c>
      <c r="G5796" s="39" t="s">
        <v>275</v>
      </c>
      <c r="H5796" s="39" t="s">
        <v>3504</v>
      </c>
      <c r="I5796" s="39" t="s">
        <v>99</v>
      </c>
      <c r="J5796" s="44">
        <v>-2122.06</v>
      </c>
      <c r="K5796" s="39" t="s">
        <v>100</v>
      </c>
      <c r="L5796" s="39" t="s">
        <v>60</v>
      </c>
      <c r="M5796" s="39" t="str">
        <f>+VLOOKUP(C5796/1,Map!A:B,2,FALSE)</f>
        <v>Other Revenue - Reconnection Fee</v>
      </c>
      <c r="N5796" s="39" t="str">
        <f>+VLOOKUP(L5796/1,Map!E:G,3,FALSE)</f>
        <v>KY-CENTRAL</v>
      </c>
    </row>
    <row r="5797" spans="1:14" hidden="1">
      <c r="A5797" s="39" t="s">
        <v>95</v>
      </c>
      <c r="B5797" s="39" t="s">
        <v>96</v>
      </c>
      <c r="C5797" s="39" t="s">
        <v>80</v>
      </c>
      <c r="D5797" s="43">
        <v>43235</v>
      </c>
      <c r="E5797" s="39" t="s">
        <v>35</v>
      </c>
      <c r="F5797" s="39" t="s">
        <v>47</v>
      </c>
      <c r="G5797" s="39" t="s">
        <v>275</v>
      </c>
      <c r="H5797" s="39" t="s">
        <v>1585</v>
      </c>
      <c r="I5797" s="39" t="s">
        <v>244</v>
      </c>
      <c r="J5797" s="44">
        <v>54.37</v>
      </c>
      <c r="K5797" s="39" t="s">
        <v>100</v>
      </c>
      <c r="L5797" s="39" t="s">
        <v>60</v>
      </c>
      <c r="M5797" s="39" t="str">
        <f>+VLOOKUP(C5797/1,Map!A:B,2,FALSE)</f>
        <v>Other Revenue - Reconnection Fee</v>
      </c>
      <c r="N5797" s="39" t="str">
        <f>+VLOOKUP(L5797/1,Map!E:G,3,FALSE)</f>
        <v>KY-CENTRAL</v>
      </c>
    </row>
    <row r="5798" spans="1:14" hidden="1">
      <c r="A5798" s="39" t="s">
        <v>95</v>
      </c>
      <c r="B5798" s="39" t="s">
        <v>96</v>
      </c>
      <c r="C5798" s="39" t="s">
        <v>80</v>
      </c>
      <c r="D5798" s="43">
        <v>43236</v>
      </c>
      <c r="E5798" s="39" t="s">
        <v>35</v>
      </c>
      <c r="F5798" s="39" t="s">
        <v>47</v>
      </c>
      <c r="G5798" s="39" t="s">
        <v>275</v>
      </c>
      <c r="H5798" s="39" t="s">
        <v>3507</v>
      </c>
      <c r="I5798" s="39" t="s">
        <v>99</v>
      </c>
      <c r="J5798" s="44">
        <v>-56</v>
      </c>
      <c r="K5798" s="39" t="s">
        <v>100</v>
      </c>
      <c r="L5798" s="39" t="s">
        <v>64</v>
      </c>
      <c r="M5798" s="39" t="str">
        <f>+VLOOKUP(C5798/1,Map!A:B,2,FALSE)</f>
        <v>Other Revenue - Reconnection Fee</v>
      </c>
      <c r="N5798" s="39" t="str">
        <f>+VLOOKUP(L5798/1,Map!E:G,3,FALSE)</f>
        <v>KY-NORTH</v>
      </c>
    </row>
    <row r="5799" spans="1:14" hidden="1">
      <c r="A5799" s="39" t="s">
        <v>95</v>
      </c>
      <c r="B5799" s="39" t="s">
        <v>96</v>
      </c>
      <c r="C5799" s="39" t="s">
        <v>80</v>
      </c>
      <c r="D5799" s="43">
        <v>43236</v>
      </c>
      <c r="E5799" s="39" t="s">
        <v>35</v>
      </c>
      <c r="F5799" s="39" t="s">
        <v>47</v>
      </c>
      <c r="G5799" s="39" t="s">
        <v>275</v>
      </c>
      <c r="H5799" s="39" t="s">
        <v>3507</v>
      </c>
      <c r="I5799" s="39" t="s">
        <v>99</v>
      </c>
      <c r="J5799" s="44">
        <v>-1196.1400000000001</v>
      </c>
      <c r="K5799" s="39" t="s">
        <v>100</v>
      </c>
      <c r="L5799" s="39" t="s">
        <v>60</v>
      </c>
      <c r="M5799" s="39" t="str">
        <f>+VLOOKUP(C5799/1,Map!A:B,2,FALSE)</f>
        <v>Other Revenue - Reconnection Fee</v>
      </c>
      <c r="N5799" s="39" t="str">
        <f>+VLOOKUP(L5799/1,Map!E:G,3,FALSE)</f>
        <v>KY-CENTRAL</v>
      </c>
    </row>
    <row r="5800" spans="1:14" hidden="1">
      <c r="A5800" s="39" t="s">
        <v>95</v>
      </c>
      <c r="B5800" s="39" t="s">
        <v>96</v>
      </c>
      <c r="C5800" s="39" t="s">
        <v>80</v>
      </c>
      <c r="D5800" s="43">
        <v>43237</v>
      </c>
      <c r="E5800" s="39" t="s">
        <v>35</v>
      </c>
      <c r="F5800" s="39" t="s">
        <v>47</v>
      </c>
      <c r="G5800" s="39" t="s">
        <v>275</v>
      </c>
      <c r="H5800" s="39" t="s">
        <v>3508</v>
      </c>
      <c r="I5800" s="39" t="s">
        <v>99</v>
      </c>
      <c r="J5800" s="44">
        <v>-434.96</v>
      </c>
      <c r="K5800" s="39" t="s">
        <v>100</v>
      </c>
      <c r="L5800" s="39" t="s">
        <v>60</v>
      </c>
      <c r="M5800" s="39" t="str">
        <f>+VLOOKUP(C5800/1,Map!A:B,2,FALSE)</f>
        <v>Other Revenue - Reconnection Fee</v>
      </c>
      <c r="N5800" s="39" t="str">
        <f>+VLOOKUP(L5800/1,Map!E:G,3,FALSE)</f>
        <v>KY-CENTRAL</v>
      </c>
    </row>
    <row r="5801" spans="1:14" hidden="1">
      <c r="A5801" s="39" t="s">
        <v>95</v>
      </c>
      <c r="B5801" s="39" t="s">
        <v>96</v>
      </c>
      <c r="C5801" s="39" t="s">
        <v>80</v>
      </c>
      <c r="D5801" s="43">
        <v>43246</v>
      </c>
      <c r="E5801" s="39" t="s">
        <v>35</v>
      </c>
      <c r="F5801" s="39" t="s">
        <v>47</v>
      </c>
      <c r="G5801" s="39" t="s">
        <v>275</v>
      </c>
      <c r="H5801" s="39" t="s">
        <v>3509</v>
      </c>
      <c r="I5801" s="39" t="s">
        <v>99</v>
      </c>
      <c r="J5801" s="44">
        <v>-54.37</v>
      </c>
      <c r="K5801" s="39" t="s">
        <v>100</v>
      </c>
      <c r="L5801" s="39" t="s">
        <v>60</v>
      </c>
      <c r="M5801" s="39" t="str">
        <f>+VLOOKUP(C5801/1,Map!A:B,2,FALSE)</f>
        <v>Other Revenue - Reconnection Fee</v>
      </c>
      <c r="N5801" s="39" t="str">
        <f>+VLOOKUP(L5801/1,Map!E:G,3,FALSE)</f>
        <v>KY-CENTRAL</v>
      </c>
    </row>
    <row r="5802" spans="1:14" hidden="1">
      <c r="A5802" s="39" t="s">
        <v>95</v>
      </c>
      <c r="B5802" s="39" t="s">
        <v>96</v>
      </c>
      <c r="C5802" s="39" t="s">
        <v>80</v>
      </c>
      <c r="D5802" s="43">
        <v>43238</v>
      </c>
      <c r="E5802" s="39" t="s">
        <v>35</v>
      </c>
      <c r="F5802" s="39" t="s">
        <v>47</v>
      </c>
      <c r="G5802" s="39" t="s">
        <v>275</v>
      </c>
      <c r="H5802" s="39" t="s">
        <v>3511</v>
      </c>
      <c r="I5802" s="39" t="s">
        <v>99</v>
      </c>
      <c r="J5802" s="44">
        <v>-56</v>
      </c>
      <c r="K5802" s="39" t="s">
        <v>100</v>
      </c>
      <c r="L5802" s="39" t="s">
        <v>64</v>
      </c>
      <c r="M5802" s="39" t="str">
        <f>+VLOOKUP(C5802/1,Map!A:B,2,FALSE)</f>
        <v>Other Revenue - Reconnection Fee</v>
      </c>
      <c r="N5802" s="39" t="str">
        <f>+VLOOKUP(L5802/1,Map!E:G,3,FALSE)</f>
        <v>KY-NORTH</v>
      </c>
    </row>
    <row r="5803" spans="1:14" hidden="1">
      <c r="A5803" s="39" t="s">
        <v>95</v>
      </c>
      <c r="B5803" s="39" t="s">
        <v>96</v>
      </c>
      <c r="C5803" s="39" t="s">
        <v>80</v>
      </c>
      <c r="D5803" s="43">
        <v>43238</v>
      </c>
      <c r="E5803" s="39" t="s">
        <v>35</v>
      </c>
      <c r="F5803" s="39" t="s">
        <v>47</v>
      </c>
      <c r="G5803" s="39" t="s">
        <v>275</v>
      </c>
      <c r="H5803" s="39" t="s">
        <v>3511</v>
      </c>
      <c r="I5803" s="39" t="s">
        <v>99</v>
      </c>
      <c r="J5803" s="44">
        <v>-706.81</v>
      </c>
      <c r="K5803" s="39" t="s">
        <v>100</v>
      </c>
      <c r="L5803" s="39" t="s">
        <v>60</v>
      </c>
      <c r="M5803" s="39" t="str">
        <f>+VLOOKUP(C5803/1,Map!A:B,2,FALSE)</f>
        <v>Other Revenue - Reconnection Fee</v>
      </c>
      <c r="N5803" s="39" t="str">
        <f>+VLOOKUP(L5803/1,Map!E:G,3,FALSE)</f>
        <v>KY-CENTRAL</v>
      </c>
    </row>
    <row r="5804" spans="1:14" hidden="1">
      <c r="A5804" s="39" t="s">
        <v>95</v>
      </c>
      <c r="B5804" s="39" t="s">
        <v>96</v>
      </c>
      <c r="C5804" s="39" t="s">
        <v>80</v>
      </c>
      <c r="D5804" s="43">
        <v>43242</v>
      </c>
      <c r="E5804" s="39" t="s">
        <v>35</v>
      </c>
      <c r="F5804" s="39" t="s">
        <v>47</v>
      </c>
      <c r="G5804" s="39" t="s">
        <v>275</v>
      </c>
      <c r="H5804" s="39" t="s">
        <v>3514</v>
      </c>
      <c r="I5804" s="39" t="s">
        <v>99</v>
      </c>
      <c r="J5804" s="44">
        <v>-652.44000000000005</v>
      </c>
      <c r="K5804" s="39" t="s">
        <v>100</v>
      </c>
      <c r="L5804" s="39" t="s">
        <v>60</v>
      </c>
      <c r="M5804" s="39" t="str">
        <f>+VLOOKUP(C5804/1,Map!A:B,2,FALSE)</f>
        <v>Other Revenue - Reconnection Fee</v>
      </c>
      <c r="N5804" s="39" t="str">
        <f>+VLOOKUP(L5804/1,Map!E:G,3,FALSE)</f>
        <v>KY-CENTRAL</v>
      </c>
    </row>
    <row r="5805" spans="1:14" hidden="1">
      <c r="A5805" s="39" t="s">
        <v>95</v>
      </c>
      <c r="B5805" s="39" t="s">
        <v>96</v>
      </c>
      <c r="C5805" s="39" t="s">
        <v>80</v>
      </c>
      <c r="D5805" s="43">
        <v>43241</v>
      </c>
      <c r="E5805" s="39" t="s">
        <v>35</v>
      </c>
      <c r="F5805" s="39" t="s">
        <v>47</v>
      </c>
      <c r="G5805" s="39" t="s">
        <v>275</v>
      </c>
      <c r="H5805" s="39" t="s">
        <v>3516</v>
      </c>
      <c r="I5805" s="39" t="s">
        <v>99</v>
      </c>
      <c r="J5805" s="44">
        <v>-56</v>
      </c>
      <c r="K5805" s="39" t="s">
        <v>100</v>
      </c>
      <c r="L5805" s="39" t="s">
        <v>58</v>
      </c>
      <c r="M5805" s="39" t="str">
        <f>+VLOOKUP(C5805/1,Map!A:B,2,FALSE)</f>
        <v>Other Revenue - Reconnection Fee</v>
      </c>
      <c r="N5805" s="39" t="str">
        <f>+VLOOKUP(L5805/1,Map!E:G,3,FALSE)</f>
        <v>KY-CORPORATE</v>
      </c>
    </row>
    <row r="5806" spans="1:14" hidden="1">
      <c r="A5806" s="39" t="s">
        <v>95</v>
      </c>
      <c r="B5806" s="39" t="s">
        <v>96</v>
      </c>
      <c r="C5806" s="39" t="s">
        <v>80</v>
      </c>
      <c r="D5806" s="43">
        <v>43241</v>
      </c>
      <c r="E5806" s="39" t="s">
        <v>35</v>
      </c>
      <c r="F5806" s="39" t="s">
        <v>47</v>
      </c>
      <c r="G5806" s="39" t="s">
        <v>275</v>
      </c>
      <c r="H5806" s="39" t="s">
        <v>3516</v>
      </c>
      <c r="I5806" s="39" t="s">
        <v>99</v>
      </c>
      <c r="J5806" s="44">
        <v>-1304.8800000000001</v>
      </c>
      <c r="K5806" s="39" t="s">
        <v>100</v>
      </c>
      <c r="L5806" s="39" t="s">
        <v>60</v>
      </c>
      <c r="M5806" s="39" t="str">
        <f>+VLOOKUP(C5806/1,Map!A:B,2,FALSE)</f>
        <v>Other Revenue - Reconnection Fee</v>
      </c>
      <c r="N5806" s="39" t="str">
        <f>+VLOOKUP(L5806/1,Map!E:G,3,FALSE)</f>
        <v>KY-CENTRAL</v>
      </c>
    </row>
    <row r="5807" spans="1:14" hidden="1">
      <c r="A5807" s="39" t="s">
        <v>95</v>
      </c>
      <c r="B5807" s="39" t="s">
        <v>96</v>
      </c>
      <c r="C5807" s="39" t="s">
        <v>80</v>
      </c>
      <c r="D5807" s="43">
        <v>43243</v>
      </c>
      <c r="E5807" s="39" t="s">
        <v>35</v>
      </c>
      <c r="F5807" s="39" t="s">
        <v>47</v>
      </c>
      <c r="G5807" s="39" t="s">
        <v>275</v>
      </c>
      <c r="H5807" s="39" t="s">
        <v>3518</v>
      </c>
      <c r="I5807" s="39" t="s">
        <v>99</v>
      </c>
      <c r="J5807" s="44">
        <v>-981.92</v>
      </c>
      <c r="K5807" s="39" t="s">
        <v>100</v>
      </c>
      <c r="L5807" s="39" t="s">
        <v>60</v>
      </c>
      <c r="M5807" s="39" t="str">
        <f>+VLOOKUP(C5807/1,Map!A:B,2,FALSE)</f>
        <v>Other Revenue - Reconnection Fee</v>
      </c>
      <c r="N5807" s="39" t="str">
        <f>+VLOOKUP(L5807/1,Map!E:G,3,FALSE)</f>
        <v>KY-CENTRAL</v>
      </c>
    </row>
    <row r="5808" spans="1:14" hidden="1">
      <c r="A5808" s="39" t="s">
        <v>95</v>
      </c>
      <c r="B5808" s="39" t="s">
        <v>96</v>
      </c>
      <c r="C5808" s="39" t="s">
        <v>80</v>
      </c>
      <c r="D5808" s="43">
        <v>43243</v>
      </c>
      <c r="E5808" s="39" t="s">
        <v>35</v>
      </c>
      <c r="F5808" s="39" t="s">
        <v>47</v>
      </c>
      <c r="G5808" s="39" t="s">
        <v>275</v>
      </c>
      <c r="H5808" s="39" t="s">
        <v>3518</v>
      </c>
      <c r="I5808" s="39" t="s">
        <v>99</v>
      </c>
      <c r="J5808" s="44">
        <v>-56</v>
      </c>
      <c r="K5808" s="39" t="s">
        <v>100</v>
      </c>
      <c r="L5808" s="39" t="s">
        <v>58</v>
      </c>
      <c r="M5808" s="39" t="str">
        <f>+VLOOKUP(C5808/1,Map!A:B,2,FALSE)</f>
        <v>Other Revenue - Reconnection Fee</v>
      </c>
      <c r="N5808" s="39" t="str">
        <f>+VLOOKUP(L5808/1,Map!E:G,3,FALSE)</f>
        <v>KY-CORPORATE</v>
      </c>
    </row>
    <row r="5809" spans="1:14" hidden="1">
      <c r="A5809" s="39" t="s">
        <v>95</v>
      </c>
      <c r="B5809" s="39" t="s">
        <v>96</v>
      </c>
      <c r="C5809" s="39" t="s">
        <v>80</v>
      </c>
      <c r="D5809" s="43">
        <v>43244</v>
      </c>
      <c r="E5809" s="39" t="s">
        <v>35</v>
      </c>
      <c r="F5809" s="39" t="s">
        <v>47</v>
      </c>
      <c r="G5809" s="39" t="s">
        <v>275</v>
      </c>
      <c r="H5809" s="39" t="s">
        <v>3519</v>
      </c>
      <c r="I5809" s="39" t="s">
        <v>99</v>
      </c>
      <c r="J5809" s="44">
        <v>-2229.17</v>
      </c>
      <c r="K5809" s="39" t="s">
        <v>100</v>
      </c>
      <c r="L5809" s="39" t="s">
        <v>60</v>
      </c>
      <c r="M5809" s="39" t="str">
        <f>+VLOOKUP(C5809/1,Map!A:B,2,FALSE)</f>
        <v>Other Revenue - Reconnection Fee</v>
      </c>
      <c r="N5809" s="39" t="str">
        <f>+VLOOKUP(L5809/1,Map!E:G,3,FALSE)</f>
        <v>KY-CENTRAL</v>
      </c>
    </row>
    <row r="5810" spans="1:14" hidden="1">
      <c r="A5810" s="39" t="s">
        <v>95</v>
      </c>
      <c r="B5810" s="39" t="s">
        <v>96</v>
      </c>
      <c r="C5810" s="39" t="s">
        <v>80</v>
      </c>
      <c r="D5810" s="43">
        <v>43244</v>
      </c>
      <c r="E5810" s="39" t="s">
        <v>35</v>
      </c>
      <c r="F5810" s="39" t="s">
        <v>47</v>
      </c>
      <c r="G5810" s="39" t="s">
        <v>275</v>
      </c>
      <c r="H5810" s="39" t="s">
        <v>3519</v>
      </c>
      <c r="I5810" s="39" t="s">
        <v>99</v>
      </c>
      <c r="J5810" s="44">
        <v>-56</v>
      </c>
      <c r="K5810" s="39" t="s">
        <v>100</v>
      </c>
      <c r="L5810" s="39" t="s">
        <v>58</v>
      </c>
      <c r="M5810" s="39" t="str">
        <f>+VLOOKUP(C5810/1,Map!A:B,2,FALSE)</f>
        <v>Other Revenue - Reconnection Fee</v>
      </c>
      <c r="N5810" s="39" t="str">
        <f>+VLOOKUP(L5810/1,Map!E:G,3,FALSE)</f>
        <v>KY-CORPORATE</v>
      </c>
    </row>
    <row r="5811" spans="1:14" hidden="1">
      <c r="A5811" s="39" t="s">
        <v>95</v>
      </c>
      <c r="B5811" s="39" t="s">
        <v>96</v>
      </c>
      <c r="C5811" s="39" t="s">
        <v>80</v>
      </c>
      <c r="D5811" s="43">
        <v>43245</v>
      </c>
      <c r="E5811" s="39" t="s">
        <v>35</v>
      </c>
      <c r="F5811" s="39" t="s">
        <v>47</v>
      </c>
      <c r="G5811" s="39" t="s">
        <v>275</v>
      </c>
      <c r="H5811" s="39" t="s">
        <v>3521</v>
      </c>
      <c r="I5811" s="39" t="s">
        <v>99</v>
      </c>
      <c r="J5811" s="44">
        <v>-815.55</v>
      </c>
      <c r="K5811" s="39" t="s">
        <v>100</v>
      </c>
      <c r="L5811" s="39" t="s">
        <v>60</v>
      </c>
      <c r="M5811" s="39" t="str">
        <f>+VLOOKUP(C5811/1,Map!A:B,2,FALSE)</f>
        <v>Other Revenue - Reconnection Fee</v>
      </c>
      <c r="N5811" s="39" t="str">
        <f>+VLOOKUP(L5811/1,Map!E:G,3,FALSE)</f>
        <v>KY-CENTRAL</v>
      </c>
    </row>
    <row r="5812" spans="1:14" hidden="1">
      <c r="A5812" s="39" t="s">
        <v>95</v>
      </c>
      <c r="B5812" s="39" t="s">
        <v>96</v>
      </c>
      <c r="C5812" s="39" t="s">
        <v>80</v>
      </c>
      <c r="D5812" s="43">
        <v>43250</v>
      </c>
      <c r="E5812" s="39" t="s">
        <v>35</v>
      </c>
      <c r="F5812" s="39" t="s">
        <v>47</v>
      </c>
      <c r="G5812" s="39" t="s">
        <v>275</v>
      </c>
      <c r="H5812" s="39" t="s">
        <v>3523</v>
      </c>
      <c r="I5812" s="39" t="s">
        <v>99</v>
      </c>
      <c r="J5812" s="44">
        <v>-1037.92</v>
      </c>
      <c r="K5812" s="39" t="s">
        <v>100</v>
      </c>
      <c r="L5812" s="39" t="s">
        <v>60</v>
      </c>
      <c r="M5812" s="39" t="str">
        <f>+VLOOKUP(C5812/1,Map!A:B,2,FALSE)</f>
        <v>Other Revenue - Reconnection Fee</v>
      </c>
      <c r="N5812" s="39" t="str">
        <f>+VLOOKUP(L5812/1,Map!E:G,3,FALSE)</f>
        <v>KY-CENTRAL</v>
      </c>
    </row>
    <row r="5813" spans="1:14" hidden="1">
      <c r="A5813" s="39" t="s">
        <v>95</v>
      </c>
      <c r="B5813" s="39" t="s">
        <v>96</v>
      </c>
      <c r="C5813" s="39" t="s">
        <v>80</v>
      </c>
      <c r="D5813" s="43">
        <v>43250</v>
      </c>
      <c r="E5813" s="39" t="s">
        <v>35</v>
      </c>
      <c r="F5813" s="39" t="s">
        <v>47</v>
      </c>
      <c r="G5813" s="39" t="s">
        <v>275</v>
      </c>
      <c r="H5813" s="39" t="s">
        <v>3523</v>
      </c>
      <c r="I5813" s="39" t="s">
        <v>99</v>
      </c>
      <c r="J5813" s="44">
        <v>-56</v>
      </c>
      <c r="K5813" s="39" t="s">
        <v>100</v>
      </c>
      <c r="L5813" s="39" t="s">
        <v>64</v>
      </c>
      <c r="M5813" s="39" t="str">
        <f>+VLOOKUP(C5813/1,Map!A:B,2,FALSE)</f>
        <v>Other Revenue - Reconnection Fee</v>
      </c>
      <c r="N5813" s="39" t="str">
        <f>+VLOOKUP(L5813/1,Map!E:G,3,FALSE)</f>
        <v>KY-NORTH</v>
      </c>
    </row>
    <row r="5814" spans="1:14" hidden="1">
      <c r="A5814" s="39" t="s">
        <v>95</v>
      </c>
      <c r="B5814" s="39" t="s">
        <v>96</v>
      </c>
      <c r="C5814" s="39" t="s">
        <v>80</v>
      </c>
      <c r="D5814" s="43">
        <v>43250</v>
      </c>
      <c r="E5814" s="39" t="s">
        <v>35</v>
      </c>
      <c r="F5814" s="39" t="s">
        <v>47</v>
      </c>
      <c r="G5814" s="39" t="s">
        <v>275</v>
      </c>
      <c r="H5814" s="39" t="s">
        <v>3523</v>
      </c>
      <c r="I5814" s="39" t="s">
        <v>99</v>
      </c>
      <c r="J5814" s="44">
        <v>-56</v>
      </c>
      <c r="K5814" s="39" t="s">
        <v>100</v>
      </c>
      <c r="L5814" s="39" t="s">
        <v>58</v>
      </c>
      <c r="M5814" s="39" t="str">
        <f>+VLOOKUP(C5814/1,Map!A:B,2,FALSE)</f>
        <v>Other Revenue - Reconnection Fee</v>
      </c>
      <c r="N5814" s="39" t="str">
        <f>+VLOOKUP(L5814/1,Map!E:G,3,FALSE)</f>
        <v>KY-CORPORATE</v>
      </c>
    </row>
    <row r="5815" spans="1:14" hidden="1">
      <c r="A5815" s="39" t="s">
        <v>95</v>
      </c>
      <c r="B5815" s="39" t="s">
        <v>96</v>
      </c>
      <c r="C5815" s="39" t="s">
        <v>80</v>
      </c>
      <c r="D5815" s="43">
        <v>43249</v>
      </c>
      <c r="E5815" s="39" t="s">
        <v>35</v>
      </c>
      <c r="F5815" s="39" t="s">
        <v>47</v>
      </c>
      <c r="G5815" s="39" t="s">
        <v>275</v>
      </c>
      <c r="H5815" s="39" t="s">
        <v>3525</v>
      </c>
      <c r="I5815" s="39" t="s">
        <v>99</v>
      </c>
      <c r="J5815" s="44">
        <v>-56</v>
      </c>
      <c r="K5815" s="39" t="s">
        <v>100</v>
      </c>
      <c r="L5815" s="39" t="s">
        <v>58</v>
      </c>
      <c r="M5815" s="39" t="str">
        <f>+VLOOKUP(C5815/1,Map!A:B,2,FALSE)</f>
        <v>Other Revenue - Reconnection Fee</v>
      </c>
      <c r="N5815" s="39" t="str">
        <f>+VLOOKUP(L5815/1,Map!E:G,3,FALSE)</f>
        <v>KY-CORPORATE</v>
      </c>
    </row>
    <row r="5816" spans="1:14" hidden="1">
      <c r="A5816" s="39" t="s">
        <v>95</v>
      </c>
      <c r="B5816" s="39" t="s">
        <v>96</v>
      </c>
      <c r="C5816" s="39" t="s">
        <v>80</v>
      </c>
      <c r="D5816" s="43">
        <v>43249</v>
      </c>
      <c r="E5816" s="39" t="s">
        <v>35</v>
      </c>
      <c r="F5816" s="39" t="s">
        <v>47</v>
      </c>
      <c r="G5816" s="39" t="s">
        <v>275</v>
      </c>
      <c r="H5816" s="39" t="s">
        <v>3525</v>
      </c>
      <c r="I5816" s="39" t="s">
        <v>99</v>
      </c>
      <c r="J5816" s="44">
        <v>-869.92</v>
      </c>
      <c r="K5816" s="39" t="s">
        <v>100</v>
      </c>
      <c r="L5816" s="39" t="s">
        <v>60</v>
      </c>
      <c r="M5816" s="39" t="str">
        <f>+VLOOKUP(C5816/1,Map!A:B,2,FALSE)</f>
        <v>Other Revenue - Reconnection Fee</v>
      </c>
      <c r="N5816" s="39" t="str">
        <f>+VLOOKUP(L5816/1,Map!E:G,3,FALSE)</f>
        <v>KY-CENTRAL</v>
      </c>
    </row>
    <row r="5817" spans="1:14" hidden="1">
      <c r="A5817" s="39" t="s">
        <v>95</v>
      </c>
      <c r="B5817" s="39" t="s">
        <v>96</v>
      </c>
      <c r="C5817" s="39" t="s">
        <v>80</v>
      </c>
      <c r="D5817" s="43">
        <v>43249</v>
      </c>
      <c r="E5817" s="39" t="s">
        <v>35</v>
      </c>
      <c r="F5817" s="39" t="s">
        <v>47</v>
      </c>
      <c r="G5817" s="39" t="s">
        <v>275</v>
      </c>
      <c r="H5817" s="39" t="s">
        <v>3525</v>
      </c>
      <c r="I5817" s="39" t="s">
        <v>99</v>
      </c>
      <c r="J5817" s="44">
        <v>-56</v>
      </c>
      <c r="K5817" s="39" t="s">
        <v>100</v>
      </c>
      <c r="L5817" s="39" t="s">
        <v>64</v>
      </c>
      <c r="M5817" s="39" t="str">
        <f>+VLOOKUP(C5817/1,Map!A:B,2,FALSE)</f>
        <v>Other Revenue - Reconnection Fee</v>
      </c>
      <c r="N5817" s="39" t="str">
        <f>+VLOOKUP(L5817/1,Map!E:G,3,FALSE)</f>
        <v>KY-NORTH</v>
      </c>
    </row>
    <row r="5818" spans="1:14" hidden="1">
      <c r="A5818" s="39" t="s">
        <v>95</v>
      </c>
      <c r="B5818" s="39" t="s">
        <v>96</v>
      </c>
      <c r="C5818" s="39" t="s">
        <v>80</v>
      </c>
      <c r="D5818" s="43">
        <v>43235</v>
      </c>
      <c r="E5818" s="39" t="s">
        <v>35</v>
      </c>
      <c r="F5818" s="39" t="s">
        <v>47</v>
      </c>
      <c r="G5818" s="39" t="s">
        <v>275</v>
      </c>
      <c r="H5818" s="39" t="s">
        <v>3678</v>
      </c>
      <c r="I5818" s="39" t="s">
        <v>244</v>
      </c>
      <c r="J5818" s="44">
        <v>56</v>
      </c>
      <c r="K5818" s="39" t="s">
        <v>100</v>
      </c>
      <c r="L5818" s="39" t="s">
        <v>60</v>
      </c>
      <c r="M5818" s="39" t="str">
        <f>+VLOOKUP(C5818/1,Map!A:B,2,FALSE)</f>
        <v>Other Revenue - Reconnection Fee</v>
      </c>
      <c r="N5818" s="39" t="str">
        <f>+VLOOKUP(L5818/1,Map!E:G,3,FALSE)</f>
        <v>KY-CENTRAL</v>
      </c>
    </row>
    <row r="5819" spans="1:14" hidden="1">
      <c r="A5819" s="39" t="s">
        <v>95</v>
      </c>
      <c r="B5819" s="39" t="s">
        <v>96</v>
      </c>
      <c r="C5819" s="39" t="s">
        <v>80</v>
      </c>
      <c r="D5819" s="43">
        <v>43251</v>
      </c>
      <c r="E5819" s="39" t="s">
        <v>35</v>
      </c>
      <c r="F5819" s="39" t="s">
        <v>47</v>
      </c>
      <c r="G5819" s="39" t="s">
        <v>275</v>
      </c>
      <c r="H5819" s="39" t="s">
        <v>3527</v>
      </c>
      <c r="I5819" s="39" t="s">
        <v>99</v>
      </c>
      <c r="J5819" s="44">
        <v>-1853.47</v>
      </c>
      <c r="K5819" s="39" t="s">
        <v>100</v>
      </c>
      <c r="L5819" s="39" t="s">
        <v>60</v>
      </c>
      <c r="M5819" s="39" t="str">
        <f>+VLOOKUP(C5819/1,Map!A:B,2,FALSE)</f>
        <v>Other Revenue - Reconnection Fee</v>
      </c>
      <c r="N5819" s="39" t="str">
        <f>+VLOOKUP(L5819/1,Map!E:G,3,FALSE)</f>
        <v>KY-CENTRAL</v>
      </c>
    </row>
    <row r="5820" spans="1:14" hidden="1">
      <c r="A5820" s="39" t="s">
        <v>95</v>
      </c>
      <c r="B5820" s="39" t="s">
        <v>96</v>
      </c>
      <c r="C5820" s="39" t="s">
        <v>80</v>
      </c>
      <c r="D5820" s="43">
        <v>43252</v>
      </c>
      <c r="E5820" s="39" t="s">
        <v>35</v>
      </c>
      <c r="F5820" s="39" t="s">
        <v>48</v>
      </c>
      <c r="G5820" s="39" t="s">
        <v>275</v>
      </c>
      <c r="H5820" s="39" t="s">
        <v>3528</v>
      </c>
      <c r="I5820" s="39" t="s">
        <v>99</v>
      </c>
      <c r="J5820" s="44">
        <v>-925.92</v>
      </c>
      <c r="K5820" s="39" t="s">
        <v>100</v>
      </c>
      <c r="L5820" s="39" t="s">
        <v>60</v>
      </c>
      <c r="M5820" s="39" t="str">
        <f>+VLOOKUP(C5820/1,Map!A:B,2,FALSE)</f>
        <v>Other Revenue - Reconnection Fee</v>
      </c>
      <c r="N5820" s="39" t="str">
        <f>+VLOOKUP(L5820/1,Map!E:G,3,FALSE)</f>
        <v>KY-CENTRAL</v>
      </c>
    </row>
    <row r="5821" spans="1:14" hidden="1">
      <c r="A5821" s="39" t="s">
        <v>95</v>
      </c>
      <c r="B5821" s="39" t="s">
        <v>96</v>
      </c>
      <c r="C5821" s="39" t="s">
        <v>80</v>
      </c>
      <c r="D5821" s="43">
        <v>43253</v>
      </c>
      <c r="E5821" s="39" t="s">
        <v>35</v>
      </c>
      <c r="F5821" s="39" t="s">
        <v>48</v>
      </c>
      <c r="G5821" s="39" t="s">
        <v>275</v>
      </c>
      <c r="H5821" s="39" t="s">
        <v>3530</v>
      </c>
      <c r="I5821" s="39" t="s">
        <v>99</v>
      </c>
      <c r="J5821" s="44">
        <v>-54.37</v>
      </c>
      <c r="K5821" s="39" t="s">
        <v>100</v>
      </c>
      <c r="L5821" s="39" t="s">
        <v>60</v>
      </c>
      <c r="M5821" s="39" t="str">
        <f>+VLOOKUP(C5821/1,Map!A:B,2,FALSE)</f>
        <v>Other Revenue - Reconnection Fee</v>
      </c>
      <c r="N5821" s="39" t="str">
        <f>+VLOOKUP(L5821/1,Map!E:G,3,FALSE)</f>
        <v>KY-CENTRAL</v>
      </c>
    </row>
    <row r="5822" spans="1:14" hidden="1">
      <c r="A5822" s="39" t="s">
        <v>95</v>
      </c>
      <c r="B5822" s="39" t="s">
        <v>96</v>
      </c>
      <c r="C5822" s="39" t="s">
        <v>80</v>
      </c>
      <c r="D5822" s="43">
        <v>43256</v>
      </c>
      <c r="E5822" s="39" t="s">
        <v>35</v>
      </c>
      <c r="F5822" s="39" t="s">
        <v>48</v>
      </c>
      <c r="G5822" s="39" t="s">
        <v>275</v>
      </c>
      <c r="H5822" s="39" t="s">
        <v>3534</v>
      </c>
      <c r="I5822" s="39" t="s">
        <v>99</v>
      </c>
      <c r="J5822" s="44">
        <v>-1306.51</v>
      </c>
      <c r="K5822" s="39" t="s">
        <v>100</v>
      </c>
      <c r="L5822" s="39" t="s">
        <v>60</v>
      </c>
      <c r="M5822" s="39" t="str">
        <f>+VLOOKUP(C5822/1,Map!A:B,2,FALSE)</f>
        <v>Other Revenue - Reconnection Fee</v>
      </c>
      <c r="N5822" s="39" t="str">
        <f>+VLOOKUP(L5822/1,Map!E:G,3,FALSE)</f>
        <v>KY-CENTRAL</v>
      </c>
    </row>
    <row r="5823" spans="1:14" hidden="1">
      <c r="A5823" s="39" t="s">
        <v>95</v>
      </c>
      <c r="B5823" s="39" t="s">
        <v>96</v>
      </c>
      <c r="C5823" s="39" t="s">
        <v>80</v>
      </c>
      <c r="D5823" s="43">
        <v>43255</v>
      </c>
      <c r="E5823" s="39" t="s">
        <v>35</v>
      </c>
      <c r="F5823" s="39" t="s">
        <v>48</v>
      </c>
      <c r="G5823" s="39" t="s">
        <v>275</v>
      </c>
      <c r="H5823" s="39" t="s">
        <v>3536</v>
      </c>
      <c r="I5823" s="39" t="s">
        <v>99</v>
      </c>
      <c r="J5823" s="44">
        <v>-871.55</v>
      </c>
      <c r="K5823" s="39" t="s">
        <v>100</v>
      </c>
      <c r="L5823" s="39" t="s">
        <v>60</v>
      </c>
      <c r="M5823" s="39" t="str">
        <f>+VLOOKUP(C5823/1,Map!A:B,2,FALSE)</f>
        <v>Other Revenue - Reconnection Fee</v>
      </c>
      <c r="N5823" s="39" t="str">
        <f>+VLOOKUP(L5823/1,Map!E:G,3,FALSE)</f>
        <v>KY-CENTRAL</v>
      </c>
    </row>
    <row r="5824" spans="1:14" hidden="1">
      <c r="A5824" s="39" t="s">
        <v>95</v>
      </c>
      <c r="B5824" s="39" t="s">
        <v>96</v>
      </c>
      <c r="C5824" s="39" t="s">
        <v>80</v>
      </c>
      <c r="D5824" s="43">
        <v>43257</v>
      </c>
      <c r="E5824" s="39" t="s">
        <v>35</v>
      </c>
      <c r="F5824" s="39" t="s">
        <v>48</v>
      </c>
      <c r="G5824" s="39" t="s">
        <v>275</v>
      </c>
      <c r="H5824" s="39" t="s">
        <v>3538</v>
      </c>
      <c r="I5824" s="39" t="s">
        <v>99</v>
      </c>
      <c r="J5824" s="44">
        <v>-657.33</v>
      </c>
      <c r="K5824" s="39" t="s">
        <v>100</v>
      </c>
      <c r="L5824" s="39" t="s">
        <v>60</v>
      </c>
      <c r="M5824" s="39" t="str">
        <f>+VLOOKUP(C5824/1,Map!A:B,2,FALSE)</f>
        <v>Other Revenue - Reconnection Fee</v>
      </c>
      <c r="N5824" s="39" t="str">
        <f>+VLOOKUP(L5824/1,Map!E:G,3,FALSE)</f>
        <v>KY-CENTRAL</v>
      </c>
    </row>
    <row r="5825" spans="1:14" hidden="1">
      <c r="A5825" s="39" t="s">
        <v>95</v>
      </c>
      <c r="B5825" s="39" t="s">
        <v>96</v>
      </c>
      <c r="C5825" s="39" t="s">
        <v>80</v>
      </c>
      <c r="D5825" s="43">
        <v>43258</v>
      </c>
      <c r="E5825" s="39" t="s">
        <v>35</v>
      </c>
      <c r="F5825" s="39" t="s">
        <v>48</v>
      </c>
      <c r="G5825" s="39" t="s">
        <v>275</v>
      </c>
      <c r="H5825" s="39" t="s">
        <v>3542</v>
      </c>
      <c r="I5825" s="39" t="s">
        <v>99</v>
      </c>
      <c r="J5825" s="44">
        <v>-869.92</v>
      </c>
      <c r="K5825" s="39" t="s">
        <v>100</v>
      </c>
      <c r="L5825" s="39" t="s">
        <v>60</v>
      </c>
      <c r="M5825" s="39" t="str">
        <f>+VLOOKUP(C5825/1,Map!A:B,2,FALSE)</f>
        <v>Other Revenue - Reconnection Fee</v>
      </c>
      <c r="N5825" s="39" t="str">
        <f>+VLOOKUP(L5825/1,Map!E:G,3,FALSE)</f>
        <v>KY-CENTRAL</v>
      </c>
    </row>
    <row r="5826" spans="1:14" hidden="1">
      <c r="A5826" s="39" t="s">
        <v>95</v>
      </c>
      <c r="B5826" s="39" t="s">
        <v>96</v>
      </c>
      <c r="C5826" s="39" t="s">
        <v>80</v>
      </c>
      <c r="D5826" s="43">
        <v>43259</v>
      </c>
      <c r="E5826" s="39" t="s">
        <v>35</v>
      </c>
      <c r="F5826" s="39" t="s">
        <v>48</v>
      </c>
      <c r="G5826" s="39" t="s">
        <v>275</v>
      </c>
      <c r="H5826" s="39" t="s">
        <v>3543</v>
      </c>
      <c r="I5826" s="39" t="s">
        <v>99</v>
      </c>
      <c r="J5826" s="44">
        <v>-326.22000000000003</v>
      </c>
      <c r="K5826" s="39" t="s">
        <v>100</v>
      </c>
      <c r="L5826" s="39" t="s">
        <v>60</v>
      </c>
      <c r="M5826" s="39" t="str">
        <f>+VLOOKUP(C5826/1,Map!A:B,2,FALSE)</f>
        <v>Other Revenue - Reconnection Fee</v>
      </c>
      <c r="N5826" s="39" t="str">
        <f>+VLOOKUP(L5826/1,Map!E:G,3,FALSE)</f>
        <v>KY-CENTRAL</v>
      </c>
    </row>
    <row r="5827" spans="1:14" hidden="1">
      <c r="A5827" s="39" t="s">
        <v>95</v>
      </c>
      <c r="B5827" s="39" t="s">
        <v>96</v>
      </c>
      <c r="C5827" s="39" t="s">
        <v>80</v>
      </c>
      <c r="D5827" s="43">
        <v>43260</v>
      </c>
      <c r="E5827" s="39" t="s">
        <v>35</v>
      </c>
      <c r="F5827" s="39" t="s">
        <v>48</v>
      </c>
      <c r="G5827" s="39" t="s">
        <v>275</v>
      </c>
      <c r="H5827" s="39" t="s">
        <v>3546</v>
      </c>
      <c r="I5827" s="39" t="s">
        <v>99</v>
      </c>
      <c r="J5827" s="44">
        <v>-54.37</v>
      </c>
      <c r="K5827" s="39" t="s">
        <v>100</v>
      </c>
      <c r="L5827" s="39" t="s">
        <v>60</v>
      </c>
      <c r="M5827" s="39" t="str">
        <f>+VLOOKUP(C5827/1,Map!A:B,2,FALSE)</f>
        <v>Other Revenue - Reconnection Fee</v>
      </c>
      <c r="N5827" s="39" t="str">
        <f>+VLOOKUP(L5827/1,Map!E:G,3,FALSE)</f>
        <v>KY-CENTRAL</v>
      </c>
    </row>
    <row r="5828" spans="1:14" hidden="1">
      <c r="A5828" s="39" t="s">
        <v>95</v>
      </c>
      <c r="B5828" s="39" t="s">
        <v>96</v>
      </c>
      <c r="C5828" s="39" t="s">
        <v>80</v>
      </c>
      <c r="D5828" s="43">
        <v>43263</v>
      </c>
      <c r="E5828" s="39" t="s">
        <v>35</v>
      </c>
      <c r="F5828" s="39" t="s">
        <v>48</v>
      </c>
      <c r="G5828" s="39" t="s">
        <v>275</v>
      </c>
      <c r="H5828" s="39" t="s">
        <v>3549</v>
      </c>
      <c r="I5828" s="39" t="s">
        <v>99</v>
      </c>
      <c r="J5828" s="44">
        <v>-1143.4000000000001</v>
      </c>
      <c r="K5828" s="39" t="s">
        <v>100</v>
      </c>
      <c r="L5828" s="39" t="s">
        <v>60</v>
      </c>
      <c r="M5828" s="39" t="str">
        <f>+VLOOKUP(C5828/1,Map!A:B,2,FALSE)</f>
        <v>Other Revenue - Reconnection Fee</v>
      </c>
      <c r="N5828" s="39" t="str">
        <f>+VLOOKUP(L5828/1,Map!E:G,3,FALSE)</f>
        <v>KY-CENTRAL</v>
      </c>
    </row>
    <row r="5829" spans="1:14" hidden="1">
      <c r="A5829" s="39" t="s">
        <v>95</v>
      </c>
      <c r="B5829" s="39" t="s">
        <v>96</v>
      </c>
      <c r="C5829" s="39" t="s">
        <v>80</v>
      </c>
      <c r="D5829" s="43">
        <v>43262</v>
      </c>
      <c r="E5829" s="39" t="s">
        <v>35</v>
      </c>
      <c r="F5829" s="39" t="s">
        <v>48</v>
      </c>
      <c r="G5829" s="39" t="s">
        <v>275</v>
      </c>
      <c r="H5829" s="39" t="s">
        <v>3550</v>
      </c>
      <c r="I5829" s="39" t="s">
        <v>99</v>
      </c>
      <c r="J5829" s="44">
        <v>-1525.62</v>
      </c>
      <c r="K5829" s="39" t="s">
        <v>100</v>
      </c>
      <c r="L5829" s="39" t="s">
        <v>60</v>
      </c>
      <c r="M5829" s="39" t="str">
        <f>+VLOOKUP(C5829/1,Map!A:B,2,FALSE)</f>
        <v>Other Revenue - Reconnection Fee</v>
      </c>
      <c r="N5829" s="39" t="str">
        <f>+VLOOKUP(L5829/1,Map!E:G,3,FALSE)</f>
        <v>KY-CENTRAL</v>
      </c>
    </row>
    <row r="5830" spans="1:14" hidden="1">
      <c r="A5830" s="39" t="s">
        <v>95</v>
      </c>
      <c r="B5830" s="39" t="s">
        <v>96</v>
      </c>
      <c r="C5830" s="39" t="s">
        <v>80</v>
      </c>
      <c r="D5830" s="43">
        <v>43264</v>
      </c>
      <c r="E5830" s="39" t="s">
        <v>35</v>
      </c>
      <c r="F5830" s="39" t="s">
        <v>48</v>
      </c>
      <c r="G5830" s="39" t="s">
        <v>275</v>
      </c>
      <c r="H5830" s="39" t="s">
        <v>3552</v>
      </c>
      <c r="I5830" s="39" t="s">
        <v>99</v>
      </c>
      <c r="J5830" s="44">
        <v>-869.92</v>
      </c>
      <c r="K5830" s="39" t="s">
        <v>100</v>
      </c>
      <c r="L5830" s="39" t="s">
        <v>60</v>
      </c>
      <c r="M5830" s="39" t="str">
        <f>+VLOOKUP(C5830/1,Map!A:B,2,FALSE)</f>
        <v>Other Revenue - Reconnection Fee</v>
      </c>
      <c r="N5830" s="39" t="str">
        <f>+VLOOKUP(L5830/1,Map!E:G,3,FALSE)</f>
        <v>KY-CENTRAL</v>
      </c>
    </row>
    <row r="5831" spans="1:14" hidden="1">
      <c r="A5831" s="39" t="s">
        <v>95</v>
      </c>
      <c r="B5831" s="39" t="s">
        <v>96</v>
      </c>
      <c r="C5831" s="39" t="s">
        <v>80</v>
      </c>
      <c r="D5831" s="43">
        <v>43287</v>
      </c>
      <c r="E5831" s="39" t="s">
        <v>35</v>
      </c>
      <c r="F5831" s="39" t="s">
        <v>49</v>
      </c>
      <c r="G5831" s="39" t="s">
        <v>275</v>
      </c>
      <c r="H5831" s="39" t="s">
        <v>3553</v>
      </c>
      <c r="I5831" s="39" t="s">
        <v>99</v>
      </c>
      <c r="J5831" s="44">
        <v>-925.92</v>
      </c>
      <c r="K5831" s="39" t="s">
        <v>100</v>
      </c>
      <c r="L5831" s="39" t="s">
        <v>60</v>
      </c>
      <c r="M5831" s="39" t="str">
        <f>+VLOOKUP(C5831/1,Map!A:B,2,FALSE)</f>
        <v>Other Revenue - Reconnection Fee</v>
      </c>
      <c r="N5831" s="39" t="str">
        <f>+VLOOKUP(L5831/1,Map!E:G,3,FALSE)</f>
        <v>KY-CENTRAL</v>
      </c>
    </row>
    <row r="5832" spans="1:14" hidden="1">
      <c r="A5832" s="39" t="s">
        <v>95</v>
      </c>
      <c r="B5832" s="39" t="s">
        <v>96</v>
      </c>
      <c r="C5832" s="39" t="s">
        <v>80</v>
      </c>
      <c r="D5832" s="43">
        <v>43287</v>
      </c>
      <c r="E5832" s="39" t="s">
        <v>35</v>
      </c>
      <c r="F5832" s="39" t="s">
        <v>49</v>
      </c>
      <c r="G5832" s="39" t="s">
        <v>275</v>
      </c>
      <c r="H5832" s="39" t="s">
        <v>3553</v>
      </c>
      <c r="I5832" s="39" t="s">
        <v>99</v>
      </c>
      <c r="J5832" s="44">
        <v>-56</v>
      </c>
      <c r="K5832" s="39" t="s">
        <v>100</v>
      </c>
      <c r="L5832" s="39" t="s">
        <v>64</v>
      </c>
      <c r="M5832" s="39" t="str">
        <f>+VLOOKUP(C5832/1,Map!A:B,2,FALSE)</f>
        <v>Other Revenue - Reconnection Fee</v>
      </c>
      <c r="N5832" s="39" t="str">
        <f>+VLOOKUP(L5832/1,Map!E:G,3,FALSE)</f>
        <v>KY-NORTH</v>
      </c>
    </row>
    <row r="5833" spans="1:14" hidden="1">
      <c r="A5833" s="39" t="s">
        <v>95</v>
      </c>
      <c r="B5833" s="39" t="s">
        <v>96</v>
      </c>
      <c r="C5833" s="39" t="s">
        <v>80</v>
      </c>
      <c r="D5833" s="43">
        <v>43265</v>
      </c>
      <c r="E5833" s="39" t="s">
        <v>35</v>
      </c>
      <c r="F5833" s="39" t="s">
        <v>48</v>
      </c>
      <c r="G5833" s="39" t="s">
        <v>275</v>
      </c>
      <c r="H5833" s="39" t="s">
        <v>3554</v>
      </c>
      <c r="I5833" s="39" t="s">
        <v>99</v>
      </c>
      <c r="J5833" s="44">
        <v>-56</v>
      </c>
      <c r="K5833" s="39" t="s">
        <v>100</v>
      </c>
      <c r="L5833" s="39" t="s">
        <v>64</v>
      </c>
      <c r="M5833" s="39" t="str">
        <f>+VLOOKUP(C5833/1,Map!A:B,2,FALSE)</f>
        <v>Other Revenue - Reconnection Fee</v>
      </c>
      <c r="N5833" s="39" t="str">
        <f>+VLOOKUP(L5833/1,Map!E:G,3,FALSE)</f>
        <v>KY-NORTH</v>
      </c>
    </row>
    <row r="5834" spans="1:14" hidden="1">
      <c r="A5834" s="39" t="s">
        <v>95</v>
      </c>
      <c r="B5834" s="39" t="s">
        <v>96</v>
      </c>
      <c r="C5834" s="39" t="s">
        <v>80</v>
      </c>
      <c r="D5834" s="43">
        <v>43265</v>
      </c>
      <c r="E5834" s="39" t="s">
        <v>35</v>
      </c>
      <c r="F5834" s="39" t="s">
        <v>48</v>
      </c>
      <c r="G5834" s="39" t="s">
        <v>275</v>
      </c>
      <c r="H5834" s="39" t="s">
        <v>3554</v>
      </c>
      <c r="I5834" s="39" t="s">
        <v>99</v>
      </c>
      <c r="J5834" s="44">
        <v>-1687.1</v>
      </c>
      <c r="K5834" s="39" t="s">
        <v>100</v>
      </c>
      <c r="L5834" s="39" t="s">
        <v>60</v>
      </c>
      <c r="M5834" s="39" t="str">
        <f>+VLOOKUP(C5834/1,Map!A:B,2,FALSE)</f>
        <v>Other Revenue - Reconnection Fee</v>
      </c>
      <c r="N5834" s="39" t="str">
        <f>+VLOOKUP(L5834/1,Map!E:G,3,FALSE)</f>
        <v>KY-CENTRAL</v>
      </c>
    </row>
    <row r="5835" spans="1:14" hidden="1">
      <c r="A5835" s="39" t="s">
        <v>95</v>
      </c>
      <c r="B5835" s="39" t="s">
        <v>96</v>
      </c>
      <c r="C5835" s="39" t="s">
        <v>80</v>
      </c>
      <c r="D5835" s="43">
        <v>43266</v>
      </c>
      <c r="E5835" s="39" t="s">
        <v>35</v>
      </c>
      <c r="F5835" s="39" t="s">
        <v>48</v>
      </c>
      <c r="G5835" s="39" t="s">
        <v>275</v>
      </c>
      <c r="H5835" s="39" t="s">
        <v>3556</v>
      </c>
      <c r="I5835" s="39" t="s">
        <v>99</v>
      </c>
      <c r="J5835" s="44">
        <v>-1033.03</v>
      </c>
      <c r="K5835" s="39" t="s">
        <v>100</v>
      </c>
      <c r="L5835" s="39" t="s">
        <v>60</v>
      </c>
      <c r="M5835" s="39" t="str">
        <f>+VLOOKUP(C5835/1,Map!A:B,2,FALSE)</f>
        <v>Other Revenue - Reconnection Fee</v>
      </c>
      <c r="N5835" s="39" t="str">
        <f>+VLOOKUP(L5835/1,Map!E:G,3,FALSE)</f>
        <v>KY-CENTRAL</v>
      </c>
    </row>
    <row r="5836" spans="1:14" hidden="1">
      <c r="A5836" s="39" t="s">
        <v>95</v>
      </c>
      <c r="B5836" s="39" t="s">
        <v>96</v>
      </c>
      <c r="C5836" s="39" t="s">
        <v>80</v>
      </c>
      <c r="D5836" s="43">
        <v>43269</v>
      </c>
      <c r="E5836" s="39" t="s">
        <v>35</v>
      </c>
      <c r="F5836" s="39" t="s">
        <v>48</v>
      </c>
      <c r="G5836" s="39" t="s">
        <v>275</v>
      </c>
      <c r="H5836" s="39" t="s">
        <v>3560</v>
      </c>
      <c r="I5836" s="39" t="s">
        <v>99</v>
      </c>
      <c r="J5836" s="44">
        <v>-56</v>
      </c>
      <c r="K5836" s="39" t="s">
        <v>100</v>
      </c>
      <c r="L5836" s="39" t="s">
        <v>58</v>
      </c>
      <c r="M5836" s="39" t="str">
        <f>+VLOOKUP(C5836/1,Map!A:B,2,FALSE)</f>
        <v>Other Revenue - Reconnection Fee</v>
      </c>
      <c r="N5836" s="39" t="str">
        <f>+VLOOKUP(L5836/1,Map!E:G,3,FALSE)</f>
        <v>KY-CORPORATE</v>
      </c>
    </row>
    <row r="5837" spans="1:14" hidden="1">
      <c r="A5837" s="39" t="s">
        <v>95</v>
      </c>
      <c r="B5837" s="39" t="s">
        <v>96</v>
      </c>
      <c r="C5837" s="39" t="s">
        <v>80</v>
      </c>
      <c r="D5837" s="43">
        <v>43269</v>
      </c>
      <c r="E5837" s="39" t="s">
        <v>35</v>
      </c>
      <c r="F5837" s="39" t="s">
        <v>48</v>
      </c>
      <c r="G5837" s="39" t="s">
        <v>275</v>
      </c>
      <c r="H5837" s="39" t="s">
        <v>3560</v>
      </c>
      <c r="I5837" s="39" t="s">
        <v>99</v>
      </c>
      <c r="J5837" s="44">
        <v>-380.59</v>
      </c>
      <c r="K5837" s="39" t="s">
        <v>100</v>
      </c>
      <c r="L5837" s="39" t="s">
        <v>60</v>
      </c>
      <c r="M5837" s="39" t="str">
        <f>+VLOOKUP(C5837/1,Map!A:B,2,FALSE)</f>
        <v>Other Revenue - Reconnection Fee</v>
      </c>
      <c r="N5837" s="39" t="str">
        <f>+VLOOKUP(L5837/1,Map!E:G,3,FALSE)</f>
        <v>KY-CENTRAL</v>
      </c>
    </row>
    <row r="5838" spans="1:14" hidden="1">
      <c r="A5838" s="39" t="s">
        <v>95</v>
      </c>
      <c r="B5838" s="39" t="s">
        <v>96</v>
      </c>
      <c r="C5838" s="39" t="s">
        <v>80</v>
      </c>
      <c r="D5838" s="43">
        <v>43270</v>
      </c>
      <c r="E5838" s="39" t="s">
        <v>35</v>
      </c>
      <c r="F5838" s="39" t="s">
        <v>48</v>
      </c>
      <c r="G5838" s="39" t="s">
        <v>275</v>
      </c>
      <c r="H5838" s="39" t="s">
        <v>3561</v>
      </c>
      <c r="I5838" s="39" t="s">
        <v>99</v>
      </c>
      <c r="J5838" s="44">
        <v>-543.70000000000005</v>
      </c>
      <c r="K5838" s="39" t="s">
        <v>100</v>
      </c>
      <c r="L5838" s="39" t="s">
        <v>60</v>
      </c>
      <c r="M5838" s="39" t="str">
        <f>+VLOOKUP(C5838/1,Map!A:B,2,FALSE)</f>
        <v>Other Revenue - Reconnection Fee</v>
      </c>
      <c r="N5838" s="39" t="str">
        <f>+VLOOKUP(L5838/1,Map!E:G,3,FALSE)</f>
        <v>KY-CENTRAL</v>
      </c>
    </row>
    <row r="5839" spans="1:14" hidden="1">
      <c r="A5839" s="39" t="s">
        <v>95</v>
      </c>
      <c r="B5839" s="39" t="s">
        <v>96</v>
      </c>
      <c r="C5839" s="39" t="s">
        <v>80</v>
      </c>
      <c r="D5839" s="43">
        <v>43270</v>
      </c>
      <c r="E5839" s="39" t="s">
        <v>35</v>
      </c>
      <c r="F5839" s="39" t="s">
        <v>48</v>
      </c>
      <c r="G5839" s="39" t="s">
        <v>275</v>
      </c>
      <c r="H5839" s="39" t="s">
        <v>3561</v>
      </c>
      <c r="I5839" s="39" t="s">
        <v>99</v>
      </c>
      <c r="J5839" s="44">
        <v>-56</v>
      </c>
      <c r="K5839" s="39" t="s">
        <v>100</v>
      </c>
      <c r="L5839" s="39" t="s">
        <v>64</v>
      </c>
      <c r="M5839" s="39" t="str">
        <f>+VLOOKUP(C5839/1,Map!A:B,2,FALSE)</f>
        <v>Other Revenue - Reconnection Fee</v>
      </c>
      <c r="N5839" s="39" t="str">
        <f>+VLOOKUP(L5839/1,Map!E:G,3,FALSE)</f>
        <v>KY-NORTH</v>
      </c>
    </row>
    <row r="5840" spans="1:14" hidden="1">
      <c r="A5840" s="39" t="s">
        <v>95</v>
      </c>
      <c r="B5840" s="39" t="s">
        <v>96</v>
      </c>
      <c r="C5840" s="39" t="s">
        <v>80</v>
      </c>
      <c r="D5840" s="43">
        <v>43271</v>
      </c>
      <c r="E5840" s="39" t="s">
        <v>35</v>
      </c>
      <c r="F5840" s="39" t="s">
        <v>48</v>
      </c>
      <c r="G5840" s="39" t="s">
        <v>275</v>
      </c>
      <c r="H5840" s="39" t="s">
        <v>3563</v>
      </c>
      <c r="I5840" s="39" t="s">
        <v>99</v>
      </c>
      <c r="J5840" s="44">
        <v>-56</v>
      </c>
      <c r="K5840" s="39" t="s">
        <v>100</v>
      </c>
      <c r="L5840" s="39" t="s">
        <v>58</v>
      </c>
      <c r="M5840" s="39" t="str">
        <f>+VLOOKUP(C5840/1,Map!A:B,2,FALSE)</f>
        <v>Other Revenue - Reconnection Fee</v>
      </c>
      <c r="N5840" s="39" t="str">
        <f>+VLOOKUP(L5840/1,Map!E:G,3,FALSE)</f>
        <v>KY-CORPORATE</v>
      </c>
    </row>
    <row r="5841" spans="1:14" hidden="1">
      <c r="A5841" s="39" t="s">
        <v>95</v>
      </c>
      <c r="B5841" s="39" t="s">
        <v>96</v>
      </c>
      <c r="C5841" s="39" t="s">
        <v>80</v>
      </c>
      <c r="D5841" s="43">
        <v>43271</v>
      </c>
      <c r="E5841" s="39" t="s">
        <v>35</v>
      </c>
      <c r="F5841" s="39" t="s">
        <v>48</v>
      </c>
      <c r="G5841" s="39" t="s">
        <v>275</v>
      </c>
      <c r="H5841" s="39" t="s">
        <v>3563</v>
      </c>
      <c r="I5841" s="39" t="s">
        <v>99</v>
      </c>
      <c r="J5841" s="44">
        <v>-380.59</v>
      </c>
      <c r="K5841" s="39" t="s">
        <v>100</v>
      </c>
      <c r="L5841" s="39" t="s">
        <v>60</v>
      </c>
      <c r="M5841" s="39" t="str">
        <f>+VLOOKUP(C5841/1,Map!A:B,2,FALSE)</f>
        <v>Other Revenue - Reconnection Fee</v>
      </c>
      <c r="N5841" s="39" t="str">
        <f>+VLOOKUP(L5841/1,Map!E:G,3,FALSE)</f>
        <v>KY-CENTRAL</v>
      </c>
    </row>
    <row r="5842" spans="1:14" hidden="1">
      <c r="A5842" s="39" t="s">
        <v>95</v>
      </c>
      <c r="B5842" s="39" t="s">
        <v>96</v>
      </c>
      <c r="C5842" s="39" t="s">
        <v>80</v>
      </c>
      <c r="D5842" s="43">
        <v>43288</v>
      </c>
      <c r="E5842" s="39" t="s">
        <v>35</v>
      </c>
      <c r="F5842" s="39" t="s">
        <v>49</v>
      </c>
      <c r="G5842" s="39" t="s">
        <v>275</v>
      </c>
      <c r="H5842" s="39" t="s">
        <v>3565</v>
      </c>
      <c r="I5842" s="39" t="s">
        <v>99</v>
      </c>
      <c r="J5842" s="44">
        <v>-56</v>
      </c>
      <c r="K5842" s="39" t="s">
        <v>100</v>
      </c>
      <c r="L5842" s="39" t="s">
        <v>60</v>
      </c>
      <c r="M5842" s="39" t="str">
        <f>+VLOOKUP(C5842/1,Map!A:B,2,FALSE)</f>
        <v>Other Revenue - Reconnection Fee</v>
      </c>
      <c r="N5842" s="39" t="str">
        <f>+VLOOKUP(L5842/1,Map!E:G,3,FALSE)</f>
        <v>KY-CENTRAL</v>
      </c>
    </row>
    <row r="5843" spans="1:14" hidden="1">
      <c r="A5843" s="39" t="s">
        <v>95</v>
      </c>
      <c r="B5843" s="39" t="s">
        <v>96</v>
      </c>
      <c r="C5843" s="39" t="s">
        <v>80</v>
      </c>
      <c r="D5843" s="43">
        <v>43272</v>
      </c>
      <c r="E5843" s="39" t="s">
        <v>35</v>
      </c>
      <c r="F5843" s="39" t="s">
        <v>48</v>
      </c>
      <c r="G5843" s="39" t="s">
        <v>275</v>
      </c>
      <c r="H5843" s="39" t="s">
        <v>3567</v>
      </c>
      <c r="I5843" s="39" t="s">
        <v>99</v>
      </c>
      <c r="J5843" s="44">
        <v>-112</v>
      </c>
      <c r="K5843" s="39" t="s">
        <v>100</v>
      </c>
      <c r="L5843" s="39" t="s">
        <v>64</v>
      </c>
      <c r="M5843" s="39" t="str">
        <f>+VLOOKUP(C5843/1,Map!A:B,2,FALSE)</f>
        <v>Other Revenue - Reconnection Fee</v>
      </c>
      <c r="N5843" s="39" t="str">
        <f>+VLOOKUP(L5843/1,Map!E:G,3,FALSE)</f>
        <v>KY-NORTH</v>
      </c>
    </row>
    <row r="5844" spans="1:14" hidden="1">
      <c r="A5844" s="39" t="s">
        <v>95</v>
      </c>
      <c r="B5844" s="39" t="s">
        <v>96</v>
      </c>
      <c r="C5844" s="39" t="s">
        <v>80</v>
      </c>
      <c r="D5844" s="43">
        <v>43272</v>
      </c>
      <c r="E5844" s="39" t="s">
        <v>35</v>
      </c>
      <c r="F5844" s="39" t="s">
        <v>48</v>
      </c>
      <c r="G5844" s="39" t="s">
        <v>275</v>
      </c>
      <c r="H5844" s="39" t="s">
        <v>3567</v>
      </c>
      <c r="I5844" s="39" t="s">
        <v>99</v>
      </c>
      <c r="J5844" s="44">
        <v>-815.55</v>
      </c>
      <c r="K5844" s="39" t="s">
        <v>100</v>
      </c>
      <c r="L5844" s="39" t="s">
        <v>60</v>
      </c>
      <c r="M5844" s="39" t="str">
        <f>+VLOOKUP(C5844/1,Map!A:B,2,FALSE)</f>
        <v>Other Revenue - Reconnection Fee</v>
      </c>
      <c r="N5844" s="39" t="str">
        <f>+VLOOKUP(L5844/1,Map!E:G,3,FALSE)</f>
        <v>KY-CENTRAL</v>
      </c>
    </row>
    <row r="5845" spans="1:14" hidden="1">
      <c r="A5845" s="39" t="s">
        <v>95</v>
      </c>
      <c r="B5845" s="39" t="s">
        <v>96</v>
      </c>
      <c r="C5845" s="39" t="s">
        <v>80</v>
      </c>
      <c r="D5845" s="43">
        <v>43273</v>
      </c>
      <c r="E5845" s="39" t="s">
        <v>35</v>
      </c>
      <c r="F5845" s="39" t="s">
        <v>48</v>
      </c>
      <c r="G5845" s="39" t="s">
        <v>275</v>
      </c>
      <c r="H5845" s="39" t="s">
        <v>3569</v>
      </c>
      <c r="I5845" s="39" t="s">
        <v>99</v>
      </c>
      <c r="J5845" s="44">
        <v>-56</v>
      </c>
      <c r="K5845" s="39" t="s">
        <v>100</v>
      </c>
      <c r="L5845" s="39" t="s">
        <v>64</v>
      </c>
      <c r="M5845" s="39" t="str">
        <f>+VLOOKUP(C5845/1,Map!A:B,2,FALSE)</f>
        <v>Other Revenue - Reconnection Fee</v>
      </c>
      <c r="N5845" s="39" t="str">
        <f>+VLOOKUP(L5845/1,Map!E:G,3,FALSE)</f>
        <v>KY-NORTH</v>
      </c>
    </row>
    <row r="5846" spans="1:14" hidden="1">
      <c r="A5846" s="39" t="s">
        <v>95</v>
      </c>
      <c r="B5846" s="39" t="s">
        <v>96</v>
      </c>
      <c r="C5846" s="39" t="s">
        <v>80</v>
      </c>
      <c r="D5846" s="43">
        <v>43273</v>
      </c>
      <c r="E5846" s="39" t="s">
        <v>35</v>
      </c>
      <c r="F5846" s="39" t="s">
        <v>48</v>
      </c>
      <c r="G5846" s="39" t="s">
        <v>275</v>
      </c>
      <c r="H5846" s="39" t="s">
        <v>3569</v>
      </c>
      <c r="I5846" s="39" t="s">
        <v>99</v>
      </c>
      <c r="J5846" s="44">
        <v>-1141.77</v>
      </c>
      <c r="K5846" s="39" t="s">
        <v>100</v>
      </c>
      <c r="L5846" s="39" t="s">
        <v>60</v>
      </c>
      <c r="M5846" s="39" t="str">
        <f>+VLOOKUP(C5846/1,Map!A:B,2,FALSE)</f>
        <v>Other Revenue - Reconnection Fee</v>
      </c>
      <c r="N5846" s="39" t="str">
        <f>+VLOOKUP(L5846/1,Map!E:G,3,FALSE)</f>
        <v>KY-CENTRAL</v>
      </c>
    </row>
    <row r="5847" spans="1:14" hidden="1">
      <c r="A5847" s="39" t="s">
        <v>95</v>
      </c>
      <c r="B5847" s="39" t="s">
        <v>96</v>
      </c>
      <c r="C5847" s="39" t="s">
        <v>80</v>
      </c>
      <c r="D5847" s="43">
        <v>43276</v>
      </c>
      <c r="E5847" s="39" t="s">
        <v>35</v>
      </c>
      <c r="F5847" s="39" t="s">
        <v>48</v>
      </c>
      <c r="G5847" s="39" t="s">
        <v>275</v>
      </c>
      <c r="H5847" s="39" t="s">
        <v>3572</v>
      </c>
      <c r="I5847" s="39" t="s">
        <v>99</v>
      </c>
      <c r="J5847" s="44">
        <v>-1965.47</v>
      </c>
      <c r="K5847" s="39" t="s">
        <v>100</v>
      </c>
      <c r="L5847" s="39" t="s">
        <v>60</v>
      </c>
      <c r="M5847" s="39" t="str">
        <f>+VLOOKUP(C5847/1,Map!A:B,2,FALSE)</f>
        <v>Other Revenue - Reconnection Fee</v>
      </c>
      <c r="N5847" s="39" t="str">
        <f>+VLOOKUP(L5847/1,Map!E:G,3,FALSE)</f>
        <v>KY-CENTRAL</v>
      </c>
    </row>
    <row r="5848" spans="1:14" hidden="1">
      <c r="A5848" s="39" t="s">
        <v>95</v>
      </c>
      <c r="B5848" s="39" t="s">
        <v>96</v>
      </c>
      <c r="C5848" s="39" t="s">
        <v>80</v>
      </c>
      <c r="D5848" s="43">
        <v>43277</v>
      </c>
      <c r="E5848" s="39" t="s">
        <v>35</v>
      </c>
      <c r="F5848" s="39" t="s">
        <v>48</v>
      </c>
      <c r="G5848" s="39" t="s">
        <v>275</v>
      </c>
      <c r="H5848" s="39" t="s">
        <v>3573</v>
      </c>
      <c r="I5848" s="39" t="s">
        <v>99</v>
      </c>
      <c r="J5848" s="44">
        <v>-3332.87</v>
      </c>
      <c r="K5848" s="39" t="s">
        <v>100</v>
      </c>
      <c r="L5848" s="39" t="s">
        <v>60</v>
      </c>
      <c r="M5848" s="39" t="str">
        <f>+VLOOKUP(C5848/1,Map!A:B,2,FALSE)</f>
        <v>Other Revenue - Reconnection Fee</v>
      </c>
      <c r="N5848" s="39" t="str">
        <f>+VLOOKUP(L5848/1,Map!E:G,3,FALSE)</f>
        <v>KY-CENTRAL</v>
      </c>
    </row>
    <row r="5849" spans="1:14" hidden="1">
      <c r="A5849" s="39" t="s">
        <v>95</v>
      </c>
      <c r="B5849" s="39" t="s">
        <v>96</v>
      </c>
      <c r="C5849" s="39" t="s">
        <v>80</v>
      </c>
      <c r="D5849" s="43">
        <v>43278</v>
      </c>
      <c r="E5849" s="39" t="s">
        <v>35</v>
      </c>
      <c r="F5849" s="39" t="s">
        <v>48</v>
      </c>
      <c r="G5849" s="39" t="s">
        <v>275</v>
      </c>
      <c r="H5849" s="39" t="s">
        <v>3575</v>
      </c>
      <c r="I5849" s="39" t="s">
        <v>99</v>
      </c>
      <c r="J5849" s="44">
        <v>-56</v>
      </c>
      <c r="K5849" s="39" t="s">
        <v>100</v>
      </c>
      <c r="L5849" s="39" t="s">
        <v>64</v>
      </c>
      <c r="M5849" s="39" t="str">
        <f>+VLOOKUP(C5849/1,Map!A:B,2,FALSE)</f>
        <v>Other Revenue - Reconnection Fee</v>
      </c>
      <c r="N5849" s="39" t="str">
        <f>+VLOOKUP(L5849/1,Map!E:G,3,FALSE)</f>
        <v>KY-NORTH</v>
      </c>
    </row>
    <row r="5850" spans="1:14" hidden="1">
      <c r="A5850" s="39" t="s">
        <v>95</v>
      </c>
      <c r="B5850" s="39" t="s">
        <v>96</v>
      </c>
      <c r="C5850" s="39" t="s">
        <v>80</v>
      </c>
      <c r="D5850" s="43">
        <v>43278</v>
      </c>
      <c r="E5850" s="39" t="s">
        <v>35</v>
      </c>
      <c r="F5850" s="39" t="s">
        <v>48</v>
      </c>
      <c r="G5850" s="39" t="s">
        <v>275</v>
      </c>
      <c r="H5850" s="39" t="s">
        <v>3575</v>
      </c>
      <c r="I5850" s="39" t="s">
        <v>99</v>
      </c>
      <c r="J5850" s="44">
        <v>-1632.73</v>
      </c>
      <c r="K5850" s="39" t="s">
        <v>100</v>
      </c>
      <c r="L5850" s="39" t="s">
        <v>60</v>
      </c>
      <c r="M5850" s="39" t="str">
        <f>+VLOOKUP(C5850/1,Map!A:B,2,FALSE)</f>
        <v>Other Revenue - Reconnection Fee</v>
      </c>
      <c r="N5850" s="39" t="str">
        <f>+VLOOKUP(L5850/1,Map!E:G,3,FALSE)</f>
        <v>KY-CENTRAL</v>
      </c>
    </row>
    <row r="5851" spans="1:14" hidden="1">
      <c r="A5851" s="39" t="s">
        <v>95</v>
      </c>
      <c r="B5851" s="39" t="s">
        <v>96</v>
      </c>
      <c r="C5851" s="39" t="s">
        <v>80</v>
      </c>
      <c r="D5851" s="43">
        <v>43279</v>
      </c>
      <c r="E5851" s="39" t="s">
        <v>35</v>
      </c>
      <c r="F5851" s="39" t="s">
        <v>48</v>
      </c>
      <c r="G5851" s="39" t="s">
        <v>275</v>
      </c>
      <c r="H5851" s="39" t="s">
        <v>3577</v>
      </c>
      <c r="I5851" s="39" t="s">
        <v>99</v>
      </c>
      <c r="J5851" s="44">
        <v>-168</v>
      </c>
      <c r="K5851" s="39" t="s">
        <v>100</v>
      </c>
      <c r="L5851" s="39" t="s">
        <v>64</v>
      </c>
      <c r="M5851" s="39" t="str">
        <f>+VLOOKUP(C5851/1,Map!A:B,2,FALSE)</f>
        <v>Other Revenue - Reconnection Fee</v>
      </c>
      <c r="N5851" s="39" t="str">
        <f>+VLOOKUP(L5851/1,Map!E:G,3,FALSE)</f>
        <v>KY-NORTH</v>
      </c>
    </row>
    <row r="5852" spans="1:14" hidden="1">
      <c r="A5852" s="39" t="s">
        <v>95</v>
      </c>
      <c r="B5852" s="39" t="s">
        <v>96</v>
      </c>
      <c r="C5852" s="39" t="s">
        <v>80</v>
      </c>
      <c r="D5852" s="43">
        <v>43279</v>
      </c>
      <c r="E5852" s="39" t="s">
        <v>35</v>
      </c>
      <c r="F5852" s="39" t="s">
        <v>48</v>
      </c>
      <c r="G5852" s="39" t="s">
        <v>275</v>
      </c>
      <c r="H5852" s="39" t="s">
        <v>3577</v>
      </c>
      <c r="I5852" s="39" t="s">
        <v>99</v>
      </c>
      <c r="J5852" s="44">
        <v>-112</v>
      </c>
      <c r="K5852" s="39" t="s">
        <v>100</v>
      </c>
      <c r="L5852" s="39" t="s">
        <v>58</v>
      </c>
      <c r="M5852" s="39" t="str">
        <f>+VLOOKUP(C5852/1,Map!A:B,2,FALSE)</f>
        <v>Other Revenue - Reconnection Fee</v>
      </c>
      <c r="N5852" s="39" t="str">
        <f>+VLOOKUP(L5852/1,Map!E:G,3,FALSE)</f>
        <v>KY-CORPORATE</v>
      </c>
    </row>
    <row r="5853" spans="1:14" hidden="1">
      <c r="A5853" s="39" t="s">
        <v>95</v>
      </c>
      <c r="B5853" s="39" t="s">
        <v>96</v>
      </c>
      <c r="C5853" s="39" t="s">
        <v>80</v>
      </c>
      <c r="D5853" s="43">
        <v>43279</v>
      </c>
      <c r="E5853" s="39" t="s">
        <v>35</v>
      </c>
      <c r="F5853" s="39" t="s">
        <v>48</v>
      </c>
      <c r="G5853" s="39" t="s">
        <v>275</v>
      </c>
      <c r="H5853" s="39" t="s">
        <v>3577</v>
      </c>
      <c r="I5853" s="39" t="s">
        <v>99</v>
      </c>
      <c r="J5853" s="44">
        <v>-2449.91</v>
      </c>
      <c r="K5853" s="39" t="s">
        <v>100</v>
      </c>
      <c r="L5853" s="39" t="s">
        <v>60</v>
      </c>
      <c r="M5853" s="39" t="str">
        <f>+VLOOKUP(C5853/1,Map!A:B,2,FALSE)</f>
        <v>Other Revenue - Reconnection Fee</v>
      </c>
      <c r="N5853" s="39" t="str">
        <f>+VLOOKUP(L5853/1,Map!E:G,3,FALSE)</f>
        <v>KY-CENTRAL</v>
      </c>
    </row>
    <row r="5854" spans="1:14" hidden="1">
      <c r="A5854" s="39" t="s">
        <v>95</v>
      </c>
      <c r="B5854" s="39" t="s">
        <v>96</v>
      </c>
      <c r="C5854" s="39" t="s">
        <v>80</v>
      </c>
      <c r="D5854" s="43">
        <v>43281</v>
      </c>
      <c r="E5854" s="39" t="s">
        <v>35</v>
      </c>
      <c r="F5854" s="39" t="s">
        <v>48</v>
      </c>
      <c r="G5854" s="39" t="s">
        <v>275</v>
      </c>
      <c r="H5854" s="39" t="s">
        <v>3578</v>
      </c>
      <c r="I5854" s="39" t="s">
        <v>99</v>
      </c>
      <c r="J5854" s="44">
        <v>-108.74</v>
      </c>
      <c r="K5854" s="39" t="s">
        <v>100</v>
      </c>
      <c r="L5854" s="39" t="s">
        <v>60</v>
      </c>
      <c r="M5854" s="39" t="str">
        <f>+VLOOKUP(C5854/1,Map!A:B,2,FALSE)</f>
        <v>Other Revenue - Reconnection Fee</v>
      </c>
      <c r="N5854" s="39" t="str">
        <f>+VLOOKUP(L5854/1,Map!E:G,3,FALSE)</f>
        <v>KY-CENTRAL</v>
      </c>
    </row>
    <row r="5855" spans="1:14" hidden="1">
      <c r="A5855" s="39" t="s">
        <v>95</v>
      </c>
      <c r="B5855" s="39" t="s">
        <v>96</v>
      </c>
      <c r="C5855" s="39" t="s">
        <v>80</v>
      </c>
      <c r="D5855" s="43">
        <v>43280</v>
      </c>
      <c r="E5855" s="39" t="s">
        <v>35</v>
      </c>
      <c r="F5855" s="39" t="s">
        <v>48</v>
      </c>
      <c r="G5855" s="39" t="s">
        <v>275</v>
      </c>
      <c r="H5855" s="39" t="s">
        <v>3579</v>
      </c>
      <c r="I5855" s="39" t="s">
        <v>99</v>
      </c>
      <c r="J5855" s="44">
        <v>-56</v>
      </c>
      <c r="K5855" s="39" t="s">
        <v>100</v>
      </c>
      <c r="L5855" s="39" t="s">
        <v>64</v>
      </c>
      <c r="M5855" s="39" t="str">
        <f>+VLOOKUP(C5855/1,Map!A:B,2,FALSE)</f>
        <v>Other Revenue - Reconnection Fee</v>
      </c>
      <c r="N5855" s="39" t="str">
        <f>+VLOOKUP(L5855/1,Map!E:G,3,FALSE)</f>
        <v>KY-NORTH</v>
      </c>
    </row>
    <row r="5856" spans="1:14" hidden="1">
      <c r="A5856" s="39" t="s">
        <v>95</v>
      </c>
      <c r="B5856" s="39" t="s">
        <v>96</v>
      </c>
      <c r="C5856" s="39" t="s">
        <v>80</v>
      </c>
      <c r="D5856" s="43">
        <v>43280</v>
      </c>
      <c r="E5856" s="39" t="s">
        <v>35</v>
      </c>
      <c r="F5856" s="39" t="s">
        <v>48</v>
      </c>
      <c r="G5856" s="39" t="s">
        <v>275</v>
      </c>
      <c r="H5856" s="39" t="s">
        <v>3579</v>
      </c>
      <c r="I5856" s="39" t="s">
        <v>99</v>
      </c>
      <c r="J5856" s="44">
        <v>-1362.51</v>
      </c>
      <c r="K5856" s="39" t="s">
        <v>100</v>
      </c>
      <c r="L5856" s="39" t="s">
        <v>60</v>
      </c>
      <c r="M5856" s="39" t="str">
        <f>+VLOOKUP(C5856/1,Map!A:B,2,FALSE)</f>
        <v>Other Revenue - Reconnection Fee</v>
      </c>
      <c r="N5856" s="39" t="str">
        <f>+VLOOKUP(L5856/1,Map!E:G,3,FALSE)</f>
        <v>KY-CENTRAL</v>
      </c>
    </row>
    <row r="5857" spans="1:14" hidden="1">
      <c r="A5857" s="39" t="s">
        <v>95</v>
      </c>
      <c r="B5857" s="39" t="s">
        <v>96</v>
      </c>
      <c r="C5857" s="39" t="s">
        <v>80</v>
      </c>
      <c r="D5857" s="43">
        <v>43284</v>
      </c>
      <c r="E5857" s="39" t="s">
        <v>35</v>
      </c>
      <c r="F5857" s="39" t="s">
        <v>49</v>
      </c>
      <c r="G5857" s="39" t="s">
        <v>275</v>
      </c>
      <c r="H5857" s="39" t="s">
        <v>3582</v>
      </c>
      <c r="I5857" s="39" t="s">
        <v>99</v>
      </c>
      <c r="J5857" s="44">
        <v>-1467.99</v>
      </c>
      <c r="K5857" s="39" t="s">
        <v>100</v>
      </c>
      <c r="L5857" s="39" t="s">
        <v>60</v>
      </c>
      <c r="M5857" s="39" t="str">
        <f>+VLOOKUP(C5857/1,Map!A:B,2,FALSE)</f>
        <v>Other Revenue - Reconnection Fee</v>
      </c>
      <c r="N5857" s="39" t="str">
        <f>+VLOOKUP(L5857/1,Map!E:G,3,FALSE)</f>
        <v>KY-CENTRAL</v>
      </c>
    </row>
    <row r="5858" spans="1:14" hidden="1">
      <c r="A5858" s="39" t="s">
        <v>95</v>
      </c>
      <c r="B5858" s="39" t="s">
        <v>96</v>
      </c>
      <c r="C5858" s="39" t="s">
        <v>80</v>
      </c>
      <c r="D5858" s="43">
        <v>43283</v>
      </c>
      <c r="E5858" s="39" t="s">
        <v>35</v>
      </c>
      <c r="F5858" s="39" t="s">
        <v>49</v>
      </c>
      <c r="G5858" s="39" t="s">
        <v>275</v>
      </c>
      <c r="H5858" s="39" t="s">
        <v>3583</v>
      </c>
      <c r="I5858" s="39" t="s">
        <v>99</v>
      </c>
      <c r="J5858" s="44">
        <v>-56</v>
      </c>
      <c r="K5858" s="39" t="s">
        <v>100</v>
      </c>
      <c r="L5858" s="39" t="s">
        <v>64</v>
      </c>
      <c r="M5858" s="39" t="str">
        <f>+VLOOKUP(C5858/1,Map!A:B,2,FALSE)</f>
        <v>Other Revenue - Reconnection Fee</v>
      </c>
      <c r="N5858" s="39" t="str">
        <f>+VLOOKUP(L5858/1,Map!E:G,3,FALSE)</f>
        <v>KY-NORTH</v>
      </c>
    </row>
    <row r="5859" spans="1:14" hidden="1">
      <c r="A5859" s="39" t="s">
        <v>95</v>
      </c>
      <c r="B5859" s="39" t="s">
        <v>96</v>
      </c>
      <c r="C5859" s="39" t="s">
        <v>80</v>
      </c>
      <c r="D5859" s="43">
        <v>43283</v>
      </c>
      <c r="E5859" s="39" t="s">
        <v>35</v>
      </c>
      <c r="F5859" s="39" t="s">
        <v>49</v>
      </c>
      <c r="G5859" s="39" t="s">
        <v>275</v>
      </c>
      <c r="H5859" s="39" t="s">
        <v>3583</v>
      </c>
      <c r="I5859" s="39" t="s">
        <v>99</v>
      </c>
      <c r="J5859" s="44">
        <v>-1252.1400000000001</v>
      </c>
      <c r="K5859" s="39" t="s">
        <v>100</v>
      </c>
      <c r="L5859" s="39" t="s">
        <v>60</v>
      </c>
      <c r="M5859" s="39" t="str">
        <f>+VLOOKUP(C5859/1,Map!A:B,2,FALSE)</f>
        <v>Other Revenue - Reconnection Fee</v>
      </c>
      <c r="N5859" s="39" t="str">
        <f>+VLOOKUP(L5859/1,Map!E:G,3,FALSE)</f>
        <v>KY-CENTRAL</v>
      </c>
    </row>
    <row r="5860" spans="1:14" hidden="1">
      <c r="A5860" s="39" t="s">
        <v>95</v>
      </c>
      <c r="B5860" s="39" t="s">
        <v>96</v>
      </c>
      <c r="C5860" s="39" t="s">
        <v>80</v>
      </c>
      <c r="D5860" s="43">
        <v>43286</v>
      </c>
      <c r="E5860" s="39" t="s">
        <v>35</v>
      </c>
      <c r="F5860" s="39" t="s">
        <v>49</v>
      </c>
      <c r="G5860" s="39" t="s">
        <v>275</v>
      </c>
      <c r="H5860" s="39" t="s">
        <v>3585</v>
      </c>
      <c r="I5860" s="39" t="s">
        <v>99</v>
      </c>
      <c r="J5860" s="44">
        <v>-1309.77</v>
      </c>
      <c r="K5860" s="39" t="s">
        <v>100</v>
      </c>
      <c r="L5860" s="39" t="s">
        <v>60</v>
      </c>
      <c r="M5860" s="39" t="str">
        <f>+VLOOKUP(C5860/1,Map!A:B,2,FALSE)</f>
        <v>Other Revenue - Reconnection Fee</v>
      </c>
      <c r="N5860" s="39" t="str">
        <f>+VLOOKUP(L5860/1,Map!E:G,3,FALSE)</f>
        <v>KY-CENTRAL</v>
      </c>
    </row>
    <row r="5861" spans="1:14" hidden="1">
      <c r="A5861" s="39" t="s">
        <v>95</v>
      </c>
      <c r="B5861" s="39" t="s">
        <v>96</v>
      </c>
      <c r="C5861" s="39" t="s">
        <v>80</v>
      </c>
      <c r="D5861" s="43">
        <v>43291</v>
      </c>
      <c r="E5861" s="39" t="s">
        <v>35</v>
      </c>
      <c r="F5861" s="39" t="s">
        <v>49</v>
      </c>
      <c r="G5861" s="39" t="s">
        <v>275</v>
      </c>
      <c r="H5861" s="39" t="s">
        <v>3587</v>
      </c>
      <c r="I5861" s="39" t="s">
        <v>99</v>
      </c>
      <c r="J5861" s="44">
        <v>-2397.17</v>
      </c>
      <c r="K5861" s="39" t="s">
        <v>100</v>
      </c>
      <c r="L5861" s="39" t="s">
        <v>60</v>
      </c>
      <c r="M5861" s="39" t="str">
        <f>+VLOOKUP(C5861/1,Map!A:B,2,FALSE)</f>
        <v>Other Revenue - Reconnection Fee</v>
      </c>
      <c r="N5861" s="39" t="str">
        <f>+VLOOKUP(L5861/1,Map!E:G,3,FALSE)</f>
        <v>KY-CENTRAL</v>
      </c>
    </row>
    <row r="5862" spans="1:14" hidden="1">
      <c r="A5862" s="39" t="s">
        <v>95</v>
      </c>
      <c r="B5862" s="39" t="s">
        <v>96</v>
      </c>
      <c r="C5862" s="39" t="s">
        <v>80</v>
      </c>
      <c r="D5862" s="43">
        <v>43291</v>
      </c>
      <c r="E5862" s="39" t="s">
        <v>35</v>
      </c>
      <c r="F5862" s="39" t="s">
        <v>49</v>
      </c>
      <c r="G5862" s="39" t="s">
        <v>275</v>
      </c>
      <c r="H5862" s="39" t="s">
        <v>3587</v>
      </c>
      <c r="I5862" s="39" t="s">
        <v>99</v>
      </c>
      <c r="J5862" s="44">
        <v>-224</v>
      </c>
      <c r="K5862" s="39" t="s">
        <v>100</v>
      </c>
      <c r="L5862" s="39" t="s">
        <v>64</v>
      </c>
      <c r="M5862" s="39" t="str">
        <f>+VLOOKUP(C5862/1,Map!A:B,2,FALSE)</f>
        <v>Other Revenue - Reconnection Fee</v>
      </c>
      <c r="N5862" s="39" t="str">
        <f>+VLOOKUP(L5862/1,Map!E:G,3,FALSE)</f>
        <v>KY-NORTH</v>
      </c>
    </row>
    <row r="5863" spans="1:14" hidden="1">
      <c r="A5863" s="39" t="s">
        <v>95</v>
      </c>
      <c r="B5863" s="39" t="s">
        <v>96</v>
      </c>
      <c r="C5863" s="39" t="s">
        <v>80</v>
      </c>
      <c r="D5863" s="43">
        <v>43290</v>
      </c>
      <c r="E5863" s="39" t="s">
        <v>35</v>
      </c>
      <c r="F5863" s="39" t="s">
        <v>49</v>
      </c>
      <c r="G5863" s="39" t="s">
        <v>275</v>
      </c>
      <c r="H5863" s="39" t="s">
        <v>3588</v>
      </c>
      <c r="I5863" s="39" t="s">
        <v>99</v>
      </c>
      <c r="J5863" s="44">
        <v>-1034.6600000000001</v>
      </c>
      <c r="K5863" s="39" t="s">
        <v>100</v>
      </c>
      <c r="L5863" s="39" t="s">
        <v>60</v>
      </c>
      <c r="M5863" s="39" t="str">
        <f>+VLOOKUP(C5863/1,Map!A:B,2,FALSE)</f>
        <v>Other Revenue - Reconnection Fee</v>
      </c>
      <c r="N5863" s="39" t="str">
        <f>+VLOOKUP(L5863/1,Map!E:G,3,FALSE)</f>
        <v>KY-CENTRAL</v>
      </c>
    </row>
    <row r="5864" spans="1:14" hidden="1">
      <c r="A5864" s="39" t="s">
        <v>95</v>
      </c>
      <c r="B5864" s="39" t="s">
        <v>96</v>
      </c>
      <c r="C5864" s="39" t="s">
        <v>80</v>
      </c>
      <c r="D5864" s="43">
        <v>43292</v>
      </c>
      <c r="E5864" s="39" t="s">
        <v>35</v>
      </c>
      <c r="F5864" s="39" t="s">
        <v>49</v>
      </c>
      <c r="G5864" s="39" t="s">
        <v>275</v>
      </c>
      <c r="H5864" s="39" t="s">
        <v>3590</v>
      </c>
      <c r="I5864" s="39" t="s">
        <v>99</v>
      </c>
      <c r="J5864" s="44">
        <v>-112</v>
      </c>
      <c r="K5864" s="39" t="s">
        <v>100</v>
      </c>
      <c r="L5864" s="39" t="s">
        <v>64</v>
      </c>
      <c r="M5864" s="39" t="str">
        <f>+VLOOKUP(C5864/1,Map!A:B,2,FALSE)</f>
        <v>Other Revenue - Reconnection Fee</v>
      </c>
      <c r="N5864" s="39" t="str">
        <f>+VLOOKUP(L5864/1,Map!E:G,3,FALSE)</f>
        <v>KY-NORTH</v>
      </c>
    </row>
    <row r="5865" spans="1:14" hidden="1">
      <c r="A5865" s="39" t="s">
        <v>95</v>
      </c>
      <c r="B5865" s="39" t="s">
        <v>96</v>
      </c>
      <c r="C5865" s="39" t="s">
        <v>80</v>
      </c>
      <c r="D5865" s="43">
        <v>43292</v>
      </c>
      <c r="E5865" s="39" t="s">
        <v>35</v>
      </c>
      <c r="F5865" s="39" t="s">
        <v>49</v>
      </c>
      <c r="G5865" s="39" t="s">
        <v>275</v>
      </c>
      <c r="H5865" s="39" t="s">
        <v>3590</v>
      </c>
      <c r="I5865" s="39" t="s">
        <v>99</v>
      </c>
      <c r="J5865" s="44">
        <v>-56</v>
      </c>
      <c r="K5865" s="39" t="s">
        <v>100</v>
      </c>
      <c r="L5865" s="39" t="s">
        <v>58</v>
      </c>
      <c r="M5865" s="39" t="str">
        <f>+VLOOKUP(C5865/1,Map!A:B,2,FALSE)</f>
        <v>Other Revenue - Reconnection Fee</v>
      </c>
      <c r="N5865" s="39" t="str">
        <f>+VLOOKUP(L5865/1,Map!E:G,3,FALSE)</f>
        <v>KY-CORPORATE</v>
      </c>
    </row>
    <row r="5866" spans="1:14" hidden="1">
      <c r="A5866" s="39" t="s">
        <v>95</v>
      </c>
      <c r="B5866" s="39" t="s">
        <v>96</v>
      </c>
      <c r="C5866" s="39" t="s">
        <v>80</v>
      </c>
      <c r="D5866" s="43">
        <v>43292</v>
      </c>
      <c r="E5866" s="39" t="s">
        <v>35</v>
      </c>
      <c r="F5866" s="39" t="s">
        <v>49</v>
      </c>
      <c r="G5866" s="39" t="s">
        <v>275</v>
      </c>
      <c r="H5866" s="39" t="s">
        <v>3590</v>
      </c>
      <c r="I5866" s="39" t="s">
        <v>99</v>
      </c>
      <c r="J5866" s="44">
        <v>-990.07</v>
      </c>
      <c r="K5866" s="39" t="s">
        <v>100</v>
      </c>
      <c r="L5866" s="39" t="s">
        <v>60</v>
      </c>
      <c r="M5866" s="39" t="str">
        <f>+VLOOKUP(C5866/1,Map!A:B,2,FALSE)</f>
        <v>Other Revenue - Reconnection Fee</v>
      </c>
      <c r="N5866" s="39" t="str">
        <f>+VLOOKUP(L5866/1,Map!E:G,3,FALSE)</f>
        <v>KY-CENTRAL</v>
      </c>
    </row>
    <row r="5867" spans="1:14" hidden="1">
      <c r="A5867" s="39" t="s">
        <v>95</v>
      </c>
      <c r="B5867" s="39" t="s">
        <v>96</v>
      </c>
      <c r="C5867" s="39" t="s">
        <v>80</v>
      </c>
      <c r="D5867" s="43">
        <v>43293</v>
      </c>
      <c r="E5867" s="39" t="s">
        <v>35</v>
      </c>
      <c r="F5867" s="39" t="s">
        <v>49</v>
      </c>
      <c r="G5867" s="39" t="s">
        <v>275</v>
      </c>
      <c r="H5867" s="39" t="s">
        <v>3591</v>
      </c>
      <c r="I5867" s="39" t="s">
        <v>99</v>
      </c>
      <c r="J5867" s="44">
        <v>-56</v>
      </c>
      <c r="K5867" s="39" t="s">
        <v>100</v>
      </c>
      <c r="L5867" s="39" t="s">
        <v>58</v>
      </c>
      <c r="M5867" s="39" t="str">
        <f>+VLOOKUP(C5867/1,Map!A:B,2,FALSE)</f>
        <v>Other Revenue - Reconnection Fee</v>
      </c>
      <c r="N5867" s="39" t="str">
        <f>+VLOOKUP(L5867/1,Map!E:G,3,FALSE)</f>
        <v>KY-CORPORATE</v>
      </c>
    </row>
    <row r="5868" spans="1:14" hidden="1">
      <c r="A5868" s="39" t="s">
        <v>95</v>
      </c>
      <c r="B5868" s="39" t="s">
        <v>96</v>
      </c>
      <c r="C5868" s="39" t="s">
        <v>80</v>
      </c>
      <c r="D5868" s="43">
        <v>43293</v>
      </c>
      <c r="E5868" s="39" t="s">
        <v>35</v>
      </c>
      <c r="F5868" s="39" t="s">
        <v>49</v>
      </c>
      <c r="G5868" s="39" t="s">
        <v>275</v>
      </c>
      <c r="H5868" s="39" t="s">
        <v>3591</v>
      </c>
      <c r="I5868" s="39" t="s">
        <v>99</v>
      </c>
      <c r="J5868" s="44">
        <v>-1474.51</v>
      </c>
      <c r="K5868" s="39" t="s">
        <v>100</v>
      </c>
      <c r="L5868" s="39" t="s">
        <v>60</v>
      </c>
      <c r="M5868" s="39" t="str">
        <f>+VLOOKUP(C5868/1,Map!A:B,2,FALSE)</f>
        <v>Other Revenue - Reconnection Fee</v>
      </c>
      <c r="N5868" s="39" t="str">
        <f>+VLOOKUP(L5868/1,Map!E:G,3,FALSE)</f>
        <v>KY-CENTRAL</v>
      </c>
    </row>
    <row r="5869" spans="1:14" hidden="1">
      <c r="A5869" s="39" t="s">
        <v>95</v>
      </c>
      <c r="B5869" s="39" t="s">
        <v>96</v>
      </c>
      <c r="C5869" s="39" t="s">
        <v>80</v>
      </c>
      <c r="D5869" s="43">
        <v>43293</v>
      </c>
      <c r="E5869" s="39" t="s">
        <v>35</v>
      </c>
      <c r="F5869" s="39" t="s">
        <v>49</v>
      </c>
      <c r="G5869" s="39" t="s">
        <v>275</v>
      </c>
      <c r="H5869" s="39" t="s">
        <v>1921</v>
      </c>
      <c r="I5869" s="39" t="s">
        <v>244</v>
      </c>
      <c r="J5869" s="44">
        <v>56</v>
      </c>
      <c r="K5869" s="39" t="s">
        <v>100</v>
      </c>
      <c r="L5869" s="39" t="s">
        <v>58</v>
      </c>
      <c r="M5869" s="39" t="str">
        <f>+VLOOKUP(C5869/1,Map!A:B,2,FALSE)</f>
        <v>Other Revenue - Reconnection Fee</v>
      </c>
      <c r="N5869" s="39" t="str">
        <f>+VLOOKUP(L5869/1,Map!E:G,3,FALSE)</f>
        <v>KY-CORPORATE</v>
      </c>
    </row>
    <row r="5870" spans="1:14" hidden="1">
      <c r="A5870" s="39" t="s">
        <v>95</v>
      </c>
      <c r="B5870" s="39" t="s">
        <v>96</v>
      </c>
      <c r="C5870" s="39" t="s">
        <v>80</v>
      </c>
      <c r="D5870" s="43">
        <v>43294</v>
      </c>
      <c r="E5870" s="39" t="s">
        <v>35</v>
      </c>
      <c r="F5870" s="39" t="s">
        <v>49</v>
      </c>
      <c r="G5870" s="39" t="s">
        <v>275</v>
      </c>
      <c r="H5870" s="39" t="s">
        <v>3592</v>
      </c>
      <c r="I5870" s="39" t="s">
        <v>99</v>
      </c>
      <c r="J5870" s="44">
        <v>-818.81</v>
      </c>
      <c r="K5870" s="39" t="s">
        <v>100</v>
      </c>
      <c r="L5870" s="39" t="s">
        <v>60</v>
      </c>
      <c r="M5870" s="39" t="str">
        <f>+VLOOKUP(C5870/1,Map!A:B,2,FALSE)</f>
        <v>Other Revenue - Reconnection Fee</v>
      </c>
      <c r="N5870" s="39" t="str">
        <f>+VLOOKUP(L5870/1,Map!E:G,3,FALSE)</f>
        <v>KY-CENTRAL</v>
      </c>
    </row>
    <row r="5871" spans="1:14" hidden="1">
      <c r="A5871" s="39" t="s">
        <v>95</v>
      </c>
      <c r="B5871" s="39" t="s">
        <v>96</v>
      </c>
      <c r="C5871" s="39" t="s">
        <v>80</v>
      </c>
      <c r="D5871" s="43">
        <v>43298</v>
      </c>
      <c r="E5871" s="39" t="s">
        <v>35</v>
      </c>
      <c r="F5871" s="39" t="s">
        <v>49</v>
      </c>
      <c r="G5871" s="39" t="s">
        <v>275</v>
      </c>
      <c r="H5871" s="39" t="s">
        <v>3597</v>
      </c>
      <c r="I5871" s="39" t="s">
        <v>99</v>
      </c>
      <c r="J5871" s="44">
        <v>-925.92</v>
      </c>
      <c r="K5871" s="39" t="s">
        <v>100</v>
      </c>
      <c r="L5871" s="39" t="s">
        <v>60</v>
      </c>
      <c r="M5871" s="39" t="str">
        <f>+VLOOKUP(C5871/1,Map!A:B,2,FALSE)</f>
        <v>Other Revenue - Reconnection Fee</v>
      </c>
      <c r="N5871" s="39" t="str">
        <f>+VLOOKUP(L5871/1,Map!E:G,3,FALSE)</f>
        <v>KY-CENTRAL</v>
      </c>
    </row>
    <row r="5872" spans="1:14" hidden="1">
      <c r="A5872" s="39" t="s">
        <v>95</v>
      </c>
      <c r="B5872" s="39" t="s">
        <v>96</v>
      </c>
      <c r="C5872" s="39" t="s">
        <v>80</v>
      </c>
      <c r="D5872" s="43">
        <v>43297</v>
      </c>
      <c r="E5872" s="39" t="s">
        <v>35</v>
      </c>
      <c r="F5872" s="39" t="s">
        <v>49</v>
      </c>
      <c r="G5872" s="39" t="s">
        <v>275</v>
      </c>
      <c r="H5872" s="39" t="s">
        <v>3598</v>
      </c>
      <c r="I5872" s="39" t="s">
        <v>99</v>
      </c>
      <c r="J5872" s="44">
        <v>-598.07000000000005</v>
      </c>
      <c r="K5872" s="39" t="s">
        <v>100</v>
      </c>
      <c r="L5872" s="39" t="s">
        <v>60</v>
      </c>
      <c r="M5872" s="39" t="str">
        <f>+VLOOKUP(C5872/1,Map!A:B,2,FALSE)</f>
        <v>Other Revenue - Reconnection Fee</v>
      </c>
      <c r="N5872" s="39" t="str">
        <f>+VLOOKUP(L5872/1,Map!E:G,3,FALSE)</f>
        <v>KY-CENTRAL</v>
      </c>
    </row>
    <row r="5873" spans="1:14" hidden="1">
      <c r="A5873" s="39" t="s">
        <v>95</v>
      </c>
      <c r="B5873" s="39" t="s">
        <v>96</v>
      </c>
      <c r="C5873" s="39" t="s">
        <v>80</v>
      </c>
      <c r="D5873" s="43">
        <v>43300</v>
      </c>
      <c r="E5873" s="39" t="s">
        <v>35</v>
      </c>
      <c r="F5873" s="39" t="s">
        <v>49</v>
      </c>
      <c r="G5873" s="39" t="s">
        <v>275</v>
      </c>
      <c r="H5873" s="39" t="s">
        <v>3604</v>
      </c>
      <c r="I5873" s="39" t="s">
        <v>99</v>
      </c>
      <c r="J5873" s="44">
        <v>-1033.03</v>
      </c>
      <c r="K5873" s="39" t="s">
        <v>100</v>
      </c>
      <c r="L5873" s="39" t="s">
        <v>60</v>
      </c>
      <c r="M5873" s="39" t="str">
        <f>+VLOOKUP(C5873/1,Map!A:B,2,FALSE)</f>
        <v>Other Revenue - Reconnection Fee</v>
      </c>
      <c r="N5873" s="39" t="str">
        <f>+VLOOKUP(L5873/1,Map!E:G,3,FALSE)</f>
        <v>KY-CENTRAL</v>
      </c>
    </row>
    <row r="5874" spans="1:14" hidden="1">
      <c r="A5874" s="39" t="s">
        <v>95</v>
      </c>
      <c r="B5874" s="39" t="s">
        <v>96</v>
      </c>
      <c r="C5874" s="39" t="s">
        <v>80</v>
      </c>
      <c r="D5874" s="43">
        <v>43301</v>
      </c>
      <c r="E5874" s="39" t="s">
        <v>35</v>
      </c>
      <c r="F5874" s="39" t="s">
        <v>49</v>
      </c>
      <c r="G5874" s="39" t="s">
        <v>275</v>
      </c>
      <c r="H5874" s="39" t="s">
        <v>3606</v>
      </c>
      <c r="I5874" s="39" t="s">
        <v>99</v>
      </c>
      <c r="J5874" s="44">
        <v>-1087.4000000000001</v>
      </c>
      <c r="K5874" s="39" t="s">
        <v>100</v>
      </c>
      <c r="L5874" s="39" t="s">
        <v>60</v>
      </c>
      <c r="M5874" s="39" t="str">
        <f>+VLOOKUP(C5874/1,Map!A:B,2,FALSE)</f>
        <v>Other Revenue - Reconnection Fee</v>
      </c>
      <c r="N5874" s="39" t="str">
        <f>+VLOOKUP(L5874/1,Map!E:G,3,FALSE)</f>
        <v>KY-CENTRAL</v>
      </c>
    </row>
    <row r="5875" spans="1:14" hidden="1">
      <c r="A5875" s="39" t="s">
        <v>95</v>
      </c>
      <c r="B5875" s="39" t="s">
        <v>96</v>
      </c>
      <c r="C5875" s="39" t="s">
        <v>80</v>
      </c>
      <c r="D5875" s="43">
        <v>43299</v>
      </c>
      <c r="E5875" s="39" t="s">
        <v>35</v>
      </c>
      <c r="F5875" s="39" t="s">
        <v>49</v>
      </c>
      <c r="G5875" s="39" t="s">
        <v>275</v>
      </c>
      <c r="H5875" s="39" t="s">
        <v>3608</v>
      </c>
      <c r="I5875" s="39" t="s">
        <v>99</v>
      </c>
      <c r="J5875" s="44">
        <v>-706.81</v>
      </c>
      <c r="K5875" s="39" t="s">
        <v>100</v>
      </c>
      <c r="L5875" s="39" t="s">
        <v>60</v>
      </c>
      <c r="M5875" s="39" t="str">
        <f>+VLOOKUP(C5875/1,Map!A:B,2,FALSE)</f>
        <v>Other Revenue - Reconnection Fee</v>
      </c>
      <c r="N5875" s="39" t="str">
        <f>+VLOOKUP(L5875/1,Map!E:G,3,FALSE)</f>
        <v>KY-CENTRAL</v>
      </c>
    </row>
    <row r="5876" spans="1:14" hidden="1">
      <c r="A5876" s="39" t="s">
        <v>95</v>
      </c>
      <c r="B5876" s="39" t="s">
        <v>96</v>
      </c>
      <c r="C5876" s="39" t="s">
        <v>80</v>
      </c>
      <c r="D5876" s="43">
        <v>43305</v>
      </c>
      <c r="E5876" s="39" t="s">
        <v>35</v>
      </c>
      <c r="F5876" s="39" t="s">
        <v>49</v>
      </c>
      <c r="G5876" s="39" t="s">
        <v>275</v>
      </c>
      <c r="H5876" s="39" t="s">
        <v>3609</v>
      </c>
      <c r="I5876" s="39" t="s">
        <v>99</v>
      </c>
      <c r="J5876" s="44">
        <v>-56</v>
      </c>
      <c r="K5876" s="39" t="s">
        <v>100</v>
      </c>
      <c r="L5876" s="39" t="s">
        <v>58</v>
      </c>
      <c r="M5876" s="39" t="str">
        <f>+VLOOKUP(C5876/1,Map!A:B,2,FALSE)</f>
        <v>Other Revenue - Reconnection Fee</v>
      </c>
      <c r="N5876" s="39" t="str">
        <f>+VLOOKUP(L5876/1,Map!E:G,3,FALSE)</f>
        <v>KY-CORPORATE</v>
      </c>
    </row>
    <row r="5877" spans="1:14" hidden="1">
      <c r="A5877" s="39" t="s">
        <v>95</v>
      </c>
      <c r="B5877" s="39" t="s">
        <v>96</v>
      </c>
      <c r="C5877" s="39" t="s">
        <v>80</v>
      </c>
      <c r="D5877" s="43">
        <v>43305</v>
      </c>
      <c r="E5877" s="39" t="s">
        <v>35</v>
      </c>
      <c r="F5877" s="39" t="s">
        <v>49</v>
      </c>
      <c r="G5877" s="39" t="s">
        <v>275</v>
      </c>
      <c r="H5877" s="39" t="s">
        <v>3609</v>
      </c>
      <c r="I5877" s="39" t="s">
        <v>99</v>
      </c>
      <c r="J5877" s="44">
        <v>-1141.77</v>
      </c>
      <c r="K5877" s="39" t="s">
        <v>100</v>
      </c>
      <c r="L5877" s="39" t="s">
        <v>60</v>
      </c>
      <c r="M5877" s="39" t="str">
        <f>+VLOOKUP(C5877/1,Map!A:B,2,FALSE)</f>
        <v>Other Revenue - Reconnection Fee</v>
      </c>
      <c r="N5877" s="39" t="str">
        <f>+VLOOKUP(L5877/1,Map!E:G,3,FALSE)</f>
        <v>KY-CENTRAL</v>
      </c>
    </row>
    <row r="5878" spans="1:14" hidden="1">
      <c r="A5878" s="39" t="s">
        <v>95</v>
      </c>
      <c r="B5878" s="39" t="s">
        <v>96</v>
      </c>
      <c r="C5878" s="39" t="s">
        <v>80</v>
      </c>
      <c r="D5878" s="43">
        <v>43304</v>
      </c>
      <c r="E5878" s="39" t="s">
        <v>35</v>
      </c>
      <c r="F5878" s="39" t="s">
        <v>49</v>
      </c>
      <c r="G5878" s="39" t="s">
        <v>275</v>
      </c>
      <c r="H5878" s="39" t="s">
        <v>3611</v>
      </c>
      <c r="I5878" s="39" t="s">
        <v>99</v>
      </c>
      <c r="J5878" s="44">
        <v>-598.07000000000005</v>
      </c>
      <c r="K5878" s="39" t="s">
        <v>100</v>
      </c>
      <c r="L5878" s="39" t="s">
        <v>60</v>
      </c>
      <c r="M5878" s="39" t="str">
        <f>+VLOOKUP(C5878/1,Map!A:B,2,FALSE)</f>
        <v>Other Revenue - Reconnection Fee</v>
      </c>
      <c r="N5878" s="39" t="str">
        <f>+VLOOKUP(L5878/1,Map!E:G,3,FALSE)</f>
        <v>KY-CENTRAL</v>
      </c>
    </row>
    <row r="5879" spans="1:14" hidden="1">
      <c r="A5879" s="39" t="s">
        <v>95</v>
      </c>
      <c r="B5879" s="39" t="s">
        <v>96</v>
      </c>
      <c r="C5879" s="39" t="s">
        <v>80</v>
      </c>
      <c r="D5879" s="43">
        <v>43306</v>
      </c>
      <c r="E5879" s="39" t="s">
        <v>35</v>
      </c>
      <c r="F5879" s="39" t="s">
        <v>49</v>
      </c>
      <c r="G5879" s="39" t="s">
        <v>275</v>
      </c>
      <c r="H5879" s="39" t="s">
        <v>3613</v>
      </c>
      <c r="I5879" s="39" t="s">
        <v>99</v>
      </c>
      <c r="J5879" s="44">
        <v>-1141.77</v>
      </c>
      <c r="K5879" s="39" t="s">
        <v>100</v>
      </c>
      <c r="L5879" s="39" t="s">
        <v>60</v>
      </c>
      <c r="M5879" s="39" t="str">
        <f>+VLOOKUP(C5879/1,Map!A:B,2,FALSE)</f>
        <v>Other Revenue - Reconnection Fee</v>
      </c>
      <c r="N5879" s="39" t="str">
        <f>+VLOOKUP(L5879/1,Map!E:G,3,FALSE)</f>
        <v>KY-CENTRAL</v>
      </c>
    </row>
    <row r="5880" spans="1:14" hidden="1">
      <c r="A5880" s="39" t="s">
        <v>95</v>
      </c>
      <c r="B5880" s="39" t="s">
        <v>96</v>
      </c>
      <c r="C5880" s="39" t="s">
        <v>80</v>
      </c>
      <c r="D5880" s="43">
        <v>43307</v>
      </c>
      <c r="E5880" s="39" t="s">
        <v>35</v>
      </c>
      <c r="F5880" s="39" t="s">
        <v>49</v>
      </c>
      <c r="G5880" s="39" t="s">
        <v>275</v>
      </c>
      <c r="H5880" s="39" t="s">
        <v>3615</v>
      </c>
      <c r="I5880" s="39" t="s">
        <v>99</v>
      </c>
      <c r="J5880" s="44">
        <v>-815.55</v>
      </c>
      <c r="K5880" s="39" t="s">
        <v>100</v>
      </c>
      <c r="L5880" s="39" t="s">
        <v>60</v>
      </c>
      <c r="M5880" s="39" t="str">
        <f>+VLOOKUP(C5880/1,Map!A:B,2,FALSE)</f>
        <v>Other Revenue - Reconnection Fee</v>
      </c>
      <c r="N5880" s="39" t="str">
        <f>+VLOOKUP(L5880/1,Map!E:G,3,FALSE)</f>
        <v>KY-CENTRAL</v>
      </c>
    </row>
    <row r="5881" spans="1:14" hidden="1">
      <c r="A5881" s="39" t="s">
        <v>95</v>
      </c>
      <c r="B5881" s="39" t="s">
        <v>96</v>
      </c>
      <c r="C5881" s="39" t="s">
        <v>80</v>
      </c>
      <c r="D5881" s="43">
        <v>43307</v>
      </c>
      <c r="E5881" s="39" t="s">
        <v>35</v>
      </c>
      <c r="F5881" s="39" t="s">
        <v>49</v>
      </c>
      <c r="G5881" s="39" t="s">
        <v>275</v>
      </c>
      <c r="H5881" s="39" t="s">
        <v>3615</v>
      </c>
      <c r="I5881" s="39" t="s">
        <v>99</v>
      </c>
      <c r="J5881" s="44">
        <v>-56</v>
      </c>
      <c r="K5881" s="39" t="s">
        <v>100</v>
      </c>
      <c r="L5881" s="39" t="s">
        <v>58</v>
      </c>
      <c r="M5881" s="39" t="str">
        <f>+VLOOKUP(C5881/1,Map!A:B,2,FALSE)</f>
        <v>Other Revenue - Reconnection Fee</v>
      </c>
      <c r="N5881" s="39" t="str">
        <f>+VLOOKUP(L5881/1,Map!E:G,3,FALSE)</f>
        <v>KY-CORPORATE</v>
      </c>
    </row>
    <row r="5882" spans="1:14" hidden="1">
      <c r="A5882" s="39" t="s">
        <v>95</v>
      </c>
      <c r="B5882" s="39" t="s">
        <v>96</v>
      </c>
      <c r="C5882" s="39" t="s">
        <v>80</v>
      </c>
      <c r="D5882" s="43">
        <v>43307</v>
      </c>
      <c r="E5882" s="39" t="s">
        <v>35</v>
      </c>
      <c r="F5882" s="39" t="s">
        <v>49</v>
      </c>
      <c r="G5882" s="39" t="s">
        <v>275</v>
      </c>
      <c r="H5882" s="39" t="s">
        <v>3615</v>
      </c>
      <c r="I5882" s="39" t="s">
        <v>99</v>
      </c>
      <c r="J5882" s="44">
        <v>-168</v>
      </c>
      <c r="K5882" s="39" t="s">
        <v>100</v>
      </c>
      <c r="L5882" s="39" t="s">
        <v>64</v>
      </c>
      <c r="M5882" s="39" t="str">
        <f>+VLOOKUP(C5882/1,Map!A:B,2,FALSE)</f>
        <v>Other Revenue - Reconnection Fee</v>
      </c>
      <c r="N5882" s="39" t="str">
        <f>+VLOOKUP(L5882/1,Map!E:G,3,FALSE)</f>
        <v>KY-NORTH</v>
      </c>
    </row>
    <row r="5883" spans="1:14" hidden="1">
      <c r="A5883" s="39" t="s">
        <v>95</v>
      </c>
      <c r="B5883" s="39" t="s">
        <v>96</v>
      </c>
      <c r="C5883" s="39" t="s">
        <v>80</v>
      </c>
      <c r="D5883" s="43">
        <v>43308</v>
      </c>
      <c r="E5883" s="39" t="s">
        <v>35</v>
      </c>
      <c r="F5883" s="39" t="s">
        <v>49</v>
      </c>
      <c r="G5883" s="39" t="s">
        <v>275</v>
      </c>
      <c r="H5883" s="39" t="s">
        <v>3617</v>
      </c>
      <c r="I5883" s="39" t="s">
        <v>99</v>
      </c>
      <c r="J5883" s="44">
        <v>-924.29</v>
      </c>
      <c r="K5883" s="39" t="s">
        <v>100</v>
      </c>
      <c r="L5883" s="39" t="s">
        <v>60</v>
      </c>
      <c r="M5883" s="39" t="str">
        <f>+VLOOKUP(C5883/1,Map!A:B,2,FALSE)</f>
        <v>Other Revenue - Reconnection Fee</v>
      </c>
      <c r="N5883" s="39" t="str">
        <f>+VLOOKUP(L5883/1,Map!E:G,3,FALSE)</f>
        <v>KY-CENTRAL</v>
      </c>
    </row>
    <row r="5884" spans="1:14" hidden="1">
      <c r="A5884" s="39" t="s">
        <v>95</v>
      </c>
      <c r="B5884" s="39" t="s">
        <v>96</v>
      </c>
      <c r="C5884" s="39" t="s">
        <v>80</v>
      </c>
      <c r="D5884" s="43">
        <v>43309</v>
      </c>
      <c r="E5884" s="39" t="s">
        <v>35</v>
      </c>
      <c r="F5884" s="39" t="s">
        <v>49</v>
      </c>
      <c r="G5884" s="39" t="s">
        <v>275</v>
      </c>
      <c r="H5884" s="39" t="s">
        <v>3679</v>
      </c>
      <c r="I5884" s="39" t="s">
        <v>99</v>
      </c>
      <c r="J5884" s="44">
        <v>-54.37</v>
      </c>
      <c r="K5884" s="39" t="s">
        <v>100</v>
      </c>
      <c r="L5884" s="39" t="s">
        <v>60</v>
      </c>
      <c r="M5884" s="39" t="str">
        <f>+VLOOKUP(C5884/1,Map!A:B,2,FALSE)</f>
        <v>Other Revenue - Reconnection Fee</v>
      </c>
      <c r="N5884" s="39" t="str">
        <f>+VLOOKUP(L5884/1,Map!E:G,3,FALSE)</f>
        <v>KY-CENTRAL</v>
      </c>
    </row>
    <row r="5885" spans="1:14" hidden="1">
      <c r="A5885" s="39" t="s">
        <v>95</v>
      </c>
      <c r="B5885" s="39" t="s">
        <v>96</v>
      </c>
      <c r="C5885" s="39" t="s">
        <v>80</v>
      </c>
      <c r="D5885" s="43">
        <v>43311</v>
      </c>
      <c r="E5885" s="39" t="s">
        <v>35</v>
      </c>
      <c r="F5885" s="39" t="s">
        <v>49</v>
      </c>
      <c r="G5885" s="39" t="s">
        <v>275</v>
      </c>
      <c r="H5885" s="39" t="s">
        <v>3621</v>
      </c>
      <c r="I5885" s="39" t="s">
        <v>99</v>
      </c>
      <c r="J5885" s="44">
        <v>-56</v>
      </c>
      <c r="K5885" s="39" t="s">
        <v>100</v>
      </c>
      <c r="L5885" s="39" t="s">
        <v>58</v>
      </c>
      <c r="M5885" s="39" t="str">
        <f>+VLOOKUP(C5885/1,Map!A:B,2,FALSE)</f>
        <v>Other Revenue - Reconnection Fee</v>
      </c>
      <c r="N5885" s="39" t="str">
        <f>+VLOOKUP(L5885/1,Map!E:G,3,FALSE)</f>
        <v>KY-CORPORATE</v>
      </c>
    </row>
    <row r="5886" spans="1:14" hidden="1">
      <c r="A5886" s="39" t="s">
        <v>95</v>
      </c>
      <c r="B5886" s="39" t="s">
        <v>96</v>
      </c>
      <c r="C5886" s="39" t="s">
        <v>80</v>
      </c>
      <c r="D5886" s="43">
        <v>43311</v>
      </c>
      <c r="E5886" s="39" t="s">
        <v>35</v>
      </c>
      <c r="F5886" s="39" t="s">
        <v>49</v>
      </c>
      <c r="G5886" s="39" t="s">
        <v>275</v>
      </c>
      <c r="H5886" s="39" t="s">
        <v>3621</v>
      </c>
      <c r="I5886" s="39" t="s">
        <v>99</v>
      </c>
      <c r="J5886" s="44">
        <v>-871.55</v>
      </c>
      <c r="K5886" s="39" t="s">
        <v>100</v>
      </c>
      <c r="L5886" s="39" t="s">
        <v>60</v>
      </c>
      <c r="M5886" s="39" t="str">
        <f>+VLOOKUP(C5886/1,Map!A:B,2,FALSE)</f>
        <v>Other Revenue - Reconnection Fee</v>
      </c>
      <c r="N5886" s="39" t="str">
        <f>+VLOOKUP(L5886/1,Map!E:G,3,FALSE)</f>
        <v>KY-CENTRAL</v>
      </c>
    </row>
    <row r="5887" spans="1:14" hidden="1">
      <c r="A5887" s="39" t="s">
        <v>95</v>
      </c>
      <c r="B5887" s="39" t="s">
        <v>96</v>
      </c>
      <c r="C5887" s="39" t="s">
        <v>80</v>
      </c>
      <c r="D5887" s="43">
        <v>43313</v>
      </c>
      <c r="E5887" s="39" t="s">
        <v>35</v>
      </c>
      <c r="F5887" s="39" t="s">
        <v>50</v>
      </c>
      <c r="G5887" s="39" t="s">
        <v>275</v>
      </c>
      <c r="H5887" s="39" t="s">
        <v>3623</v>
      </c>
      <c r="I5887" s="39" t="s">
        <v>99</v>
      </c>
      <c r="J5887" s="44">
        <v>-652.44000000000005</v>
      </c>
      <c r="K5887" s="39" t="s">
        <v>100</v>
      </c>
      <c r="L5887" s="39" t="s">
        <v>60</v>
      </c>
      <c r="M5887" s="39" t="str">
        <f>+VLOOKUP(C5887/1,Map!A:B,2,FALSE)</f>
        <v>Other Revenue - Reconnection Fee</v>
      </c>
      <c r="N5887" s="39" t="str">
        <f>+VLOOKUP(L5887/1,Map!E:G,3,FALSE)</f>
        <v>KY-CENTRAL</v>
      </c>
    </row>
    <row r="5888" spans="1:14" hidden="1">
      <c r="A5888" s="39" t="s">
        <v>95</v>
      </c>
      <c r="B5888" s="39" t="s">
        <v>96</v>
      </c>
      <c r="C5888" s="39" t="s">
        <v>80</v>
      </c>
      <c r="D5888" s="43">
        <v>43313</v>
      </c>
      <c r="E5888" s="39" t="s">
        <v>35</v>
      </c>
      <c r="F5888" s="39" t="s">
        <v>50</v>
      </c>
      <c r="G5888" s="39" t="s">
        <v>275</v>
      </c>
      <c r="H5888" s="39" t="s">
        <v>3623</v>
      </c>
      <c r="I5888" s="39" t="s">
        <v>99</v>
      </c>
      <c r="J5888" s="44">
        <v>-56</v>
      </c>
      <c r="K5888" s="39" t="s">
        <v>100</v>
      </c>
      <c r="L5888" s="39" t="s">
        <v>58</v>
      </c>
      <c r="M5888" s="39" t="str">
        <f>+VLOOKUP(C5888/1,Map!A:B,2,FALSE)</f>
        <v>Other Revenue - Reconnection Fee</v>
      </c>
      <c r="N5888" s="39" t="str">
        <f>+VLOOKUP(L5888/1,Map!E:G,3,FALSE)</f>
        <v>KY-CORPORATE</v>
      </c>
    </row>
    <row r="5889" spans="1:14" hidden="1">
      <c r="A5889" s="39" t="s">
        <v>95</v>
      </c>
      <c r="B5889" s="39" t="s">
        <v>96</v>
      </c>
      <c r="C5889" s="39" t="s">
        <v>80</v>
      </c>
      <c r="D5889" s="43">
        <v>43313</v>
      </c>
      <c r="E5889" s="39" t="s">
        <v>35</v>
      </c>
      <c r="F5889" s="39" t="s">
        <v>50</v>
      </c>
      <c r="G5889" s="39" t="s">
        <v>275</v>
      </c>
      <c r="H5889" s="39" t="s">
        <v>3623</v>
      </c>
      <c r="I5889" s="39" t="s">
        <v>99</v>
      </c>
      <c r="J5889" s="44">
        <v>-112</v>
      </c>
      <c r="K5889" s="39" t="s">
        <v>100</v>
      </c>
      <c r="L5889" s="39" t="s">
        <v>64</v>
      </c>
      <c r="M5889" s="39" t="str">
        <f>+VLOOKUP(C5889/1,Map!A:B,2,FALSE)</f>
        <v>Other Revenue - Reconnection Fee</v>
      </c>
      <c r="N5889" s="39" t="str">
        <f>+VLOOKUP(L5889/1,Map!E:G,3,FALSE)</f>
        <v>KY-NORTH</v>
      </c>
    </row>
    <row r="5890" spans="1:14" hidden="1">
      <c r="A5890" s="39" t="s">
        <v>95</v>
      </c>
      <c r="B5890" s="39" t="s">
        <v>96</v>
      </c>
      <c r="C5890" s="39" t="s">
        <v>80</v>
      </c>
      <c r="D5890" s="43">
        <v>43314</v>
      </c>
      <c r="E5890" s="39" t="s">
        <v>35</v>
      </c>
      <c r="F5890" s="39" t="s">
        <v>50</v>
      </c>
      <c r="G5890" s="39" t="s">
        <v>275</v>
      </c>
      <c r="H5890" s="39" t="s">
        <v>3625</v>
      </c>
      <c r="I5890" s="39" t="s">
        <v>99</v>
      </c>
      <c r="J5890" s="44">
        <v>-56</v>
      </c>
      <c r="K5890" s="39" t="s">
        <v>100</v>
      </c>
      <c r="L5890" s="39" t="s">
        <v>64</v>
      </c>
      <c r="M5890" s="39" t="str">
        <f>+VLOOKUP(C5890/1,Map!A:B,2,FALSE)</f>
        <v>Other Revenue - Reconnection Fee</v>
      </c>
      <c r="N5890" s="39" t="str">
        <f>+VLOOKUP(L5890/1,Map!E:G,3,FALSE)</f>
        <v>KY-NORTH</v>
      </c>
    </row>
    <row r="5891" spans="1:14" hidden="1">
      <c r="A5891" s="39" t="s">
        <v>95</v>
      </c>
      <c r="B5891" s="39" t="s">
        <v>96</v>
      </c>
      <c r="C5891" s="39" t="s">
        <v>80</v>
      </c>
      <c r="D5891" s="43">
        <v>43314</v>
      </c>
      <c r="E5891" s="39" t="s">
        <v>35</v>
      </c>
      <c r="F5891" s="39" t="s">
        <v>50</v>
      </c>
      <c r="G5891" s="39" t="s">
        <v>275</v>
      </c>
      <c r="H5891" s="39" t="s">
        <v>3625</v>
      </c>
      <c r="I5891" s="39" t="s">
        <v>99</v>
      </c>
      <c r="J5891" s="44">
        <v>-1522.36</v>
      </c>
      <c r="K5891" s="39" t="s">
        <v>100</v>
      </c>
      <c r="L5891" s="39" t="s">
        <v>60</v>
      </c>
      <c r="M5891" s="39" t="str">
        <f>+VLOOKUP(C5891/1,Map!A:B,2,FALSE)</f>
        <v>Other Revenue - Reconnection Fee</v>
      </c>
      <c r="N5891" s="39" t="str">
        <f>+VLOOKUP(L5891/1,Map!E:G,3,FALSE)</f>
        <v>KY-CENTRAL</v>
      </c>
    </row>
    <row r="5892" spans="1:14" hidden="1">
      <c r="A5892" s="39" t="s">
        <v>95</v>
      </c>
      <c r="B5892" s="39" t="s">
        <v>96</v>
      </c>
      <c r="C5892" s="39" t="s">
        <v>80</v>
      </c>
      <c r="D5892" s="43">
        <v>43322</v>
      </c>
      <c r="E5892" s="39" t="s">
        <v>35</v>
      </c>
      <c r="F5892" s="39" t="s">
        <v>50</v>
      </c>
      <c r="G5892" s="39" t="s">
        <v>275</v>
      </c>
      <c r="H5892" s="39" t="s">
        <v>3627</v>
      </c>
      <c r="I5892" s="39" t="s">
        <v>99</v>
      </c>
      <c r="J5892" s="44">
        <v>-436.59</v>
      </c>
      <c r="K5892" s="39" t="s">
        <v>100</v>
      </c>
      <c r="L5892" s="39" t="s">
        <v>60</v>
      </c>
      <c r="M5892" s="39" t="str">
        <f>+VLOOKUP(C5892/1,Map!A:B,2,FALSE)</f>
        <v>Other Revenue - Reconnection Fee</v>
      </c>
      <c r="N5892" s="39" t="str">
        <f>+VLOOKUP(L5892/1,Map!E:G,3,FALSE)</f>
        <v>KY-CENTRAL</v>
      </c>
    </row>
    <row r="5893" spans="1:14" hidden="1">
      <c r="A5893" s="39" t="s">
        <v>95</v>
      </c>
      <c r="B5893" s="39" t="s">
        <v>96</v>
      </c>
      <c r="C5893" s="39" t="s">
        <v>80</v>
      </c>
      <c r="D5893" s="43">
        <v>43315</v>
      </c>
      <c r="E5893" s="39" t="s">
        <v>35</v>
      </c>
      <c r="F5893" s="39" t="s">
        <v>50</v>
      </c>
      <c r="G5893" s="39" t="s">
        <v>275</v>
      </c>
      <c r="H5893" s="39" t="s">
        <v>3628</v>
      </c>
      <c r="I5893" s="39" t="s">
        <v>99</v>
      </c>
      <c r="J5893" s="44">
        <v>-598.07000000000005</v>
      </c>
      <c r="K5893" s="39" t="s">
        <v>100</v>
      </c>
      <c r="L5893" s="39" t="s">
        <v>60</v>
      </c>
      <c r="M5893" s="39" t="str">
        <f>+VLOOKUP(C5893/1,Map!A:B,2,FALSE)</f>
        <v>Other Revenue - Reconnection Fee</v>
      </c>
      <c r="N5893" s="39" t="str">
        <f>+VLOOKUP(L5893/1,Map!E:G,3,FALSE)</f>
        <v>KY-CENTRAL</v>
      </c>
    </row>
    <row r="5894" spans="1:14" hidden="1">
      <c r="A5894" s="39" t="s">
        <v>95</v>
      </c>
      <c r="B5894" s="39" t="s">
        <v>96</v>
      </c>
      <c r="C5894" s="39" t="s">
        <v>80</v>
      </c>
      <c r="D5894" s="43">
        <v>43315</v>
      </c>
      <c r="E5894" s="39" t="s">
        <v>35</v>
      </c>
      <c r="F5894" s="39" t="s">
        <v>50</v>
      </c>
      <c r="G5894" s="39" t="s">
        <v>275</v>
      </c>
      <c r="H5894" s="39" t="s">
        <v>3628</v>
      </c>
      <c r="I5894" s="39" t="s">
        <v>99</v>
      </c>
      <c r="J5894" s="44">
        <v>-56</v>
      </c>
      <c r="K5894" s="39" t="s">
        <v>100</v>
      </c>
      <c r="L5894" s="39" t="s">
        <v>64</v>
      </c>
      <c r="M5894" s="39" t="str">
        <f>+VLOOKUP(C5894/1,Map!A:B,2,FALSE)</f>
        <v>Other Revenue - Reconnection Fee</v>
      </c>
      <c r="N5894" s="39" t="str">
        <f>+VLOOKUP(L5894/1,Map!E:G,3,FALSE)</f>
        <v>KY-NORTH</v>
      </c>
    </row>
    <row r="5895" spans="1:14" hidden="1">
      <c r="A5895" s="39" t="s">
        <v>95</v>
      </c>
      <c r="B5895" s="39" t="s">
        <v>96</v>
      </c>
      <c r="C5895" s="39" t="s">
        <v>80</v>
      </c>
      <c r="D5895" s="43">
        <v>43313</v>
      </c>
      <c r="E5895" s="39" t="s">
        <v>35</v>
      </c>
      <c r="F5895" s="39" t="s">
        <v>50</v>
      </c>
      <c r="G5895" s="39" t="s">
        <v>275</v>
      </c>
      <c r="H5895" s="39" t="s">
        <v>3629</v>
      </c>
      <c r="I5895" s="39" t="s">
        <v>99</v>
      </c>
      <c r="J5895" s="44">
        <v>-981.92</v>
      </c>
      <c r="K5895" s="39" t="s">
        <v>100</v>
      </c>
      <c r="L5895" s="39" t="s">
        <v>60</v>
      </c>
      <c r="M5895" s="39" t="str">
        <f>+VLOOKUP(C5895/1,Map!A:B,2,FALSE)</f>
        <v>Other Revenue - Reconnection Fee</v>
      </c>
      <c r="N5895" s="39" t="str">
        <f>+VLOOKUP(L5895/1,Map!E:G,3,FALSE)</f>
        <v>KY-CENTRAL</v>
      </c>
    </row>
    <row r="5896" spans="1:14" hidden="1">
      <c r="A5896" s="39" t="s">
        <v>95</v>
      </c>
      <c r="B5896" s="39" t="s">
        <v>96</v>
      </c>
      <c r="C5896" s="39" t="s">
        <v>80</v>
      </c>
      <c r="D5896" s="43">
        <v>43319</v>
      </c>
      <c r="E5896" s="39" t="s">
        <v>35</v>
      </c>
      <c r="F5896" s="39" t="s">
        <v>50</v>
      </c>
      <c r="G5896" s="39" t="s">
        <v>275</v>
      </c>
      <c r="H5896" s="39" t="s">
        <v>3634</v>
      </c>
      <c r="I5896" s="39" t="s">
        <v>99</v>
      </c>
      <c r="J5896" s="44">
        <v>-1963.84</v>
      </c>
      <c r="K5896" s="39" t="s">
        <v>100</v>
      </c>
      <c r="L5896" s="39" t="s">
        <v>60</v>
      </c>
      <c r="M5896" s="39" t="str">
        <f>+VLOOKUP(C5896/1,Map!A:B,2,FALSE)</f>
        <v>Other Revenue - Reconnection Fee</v>
      </c>
      <c r="N5896" s="39" t="str">
        <f>+VLOOKUP(L5896/1,Map!E:G,3,FALSE)</f>
        <v>KY-CENTRAL</v>
      </c>
    </row>
    <row r="5897" spans="1:14" hidden="1">
      <c r="A5897" s="39" t="s">
        <v>95</v>
      </c>
      <c r="B5897" s="39" t="s">
        <v>96</v>
      </c>
      <c r="C5897" s="39" t="s">
        <v>80</v>
      </c>
      <c r="D5897" s="43">
        <v>43319</v>
      </c>
      <c r="E5897" s="39" t="s">
        <v>35</v>
      </c>
      <c r="F5897" s="39" t="s">
        <v>50</v>
      </c>
      <c r="G5897" s="39" t="s">
        <v>275</v>
      </c>
      <c r="H5897" s="39" t="s">
        <v>3634</v>
      </c>
      <c r="I5897" s="39" t="s">
        <v>99</v>
      </c>
      <c r="J5897" s="44">
        <v>-112</v>
      </c>
      <c r="K5897" s="39" t="s">
        <v>100</v>
      </c>
      <c r="L5897" s="39" t="s">
        <v>62</v>
      </c>
      <c r="M5897" s="39" t="str">
        <f>+VLOOKUP(C5897/1,Map!A:B,2,FALSE)</f>
        <v>Other Revenue - Reconnection Fee</v>
      </c>
      <c r="N5897" s="39" t="str">
        <f>+VLOOKUP(L5897/1,Map!E:G,3,FALSE)</f>
        <v>KY- E ROCKCASTE WTR</v>
      </c>
    </row>
    <row r="5898" spans="1:14" hidden="1">
      <c r="A5898" s="39" t="s">
        <v>95</v>
      </c>
      <c r="B5898" s="39" t="s">
        <v>96</v>
      </c>
      <c r="C5898" s="39" t="s">
        <v>80</v>
      </c>
      <c r="D5898" s="43">
        <v>43318</v>
      </c>
      <c r="E5898" s="39" t="s">
        <v>35</v>
      </c>
      <c r="F5898" s="39" t="s">
        <v>50</v>
      </c>
      <c r="G5898" s="39" t="s">
        <v>275</v>
      </c>
      <c r="H5898" s="39" t="s">
        <v>3635</v>
      </c>
      <c r="I5898" s="39" t="s">
        <v>99</v>
      </c>
      <c r="J5898" s="44">
        <v>-217.48</v>
      </c>
      <c r="K5898" s="39" t="s">
        <v>100</v>
      </c>
      <c r="L5898" s="39" t="s">
        <v>60</v>
      </c>
      <c r="M5898" s="39" t="str">
        <f>+VLOOKUP(C5898/1,Map!A:B,2,FALSE)</f>
        <v>Other Revenue - Reconnection Fee</v>
      </c>
      <c r="N5898" s="39" t="str">
        <f>+VLOOKUP(L5898/1,Map!E:G,3,FALSE)</f>
        <v>KY-CENTRAL</v>
      </c>
    </row>
    <row r="5899" spans="1:14" hidden="1">
      <c r="A5899" s="39" t="s">
        <v>95</v>
      </c>
      <c r="B5899" s="39" t="s">
        <v>96</v>
      </c>
      <c r="C5899" s="39" t="s">
        <v>80</v>
      </c>
      <c r="D5899" s="43">
        <v>43320</v>
      </c>
      <c r="E5899" s="39" t="s">
        <v>35</v>
      </c>
      <c r="F5899" s="39" t="s">
        <v>50</v>
      </c>
      <c r="G5899" s="39" t="s">
        <v>275</v>
      </c>
      <c r="H5899" s="39" t="s">
        <v>3638</v>
      </c>
      <c r="I5899" s="39" t="s">
        <v>99</v>
      </c>
      <c r="J5899" s="44">
        <v>-2250.36</v>
      </c>
      <c r="K5899" s="39" t="s">
        <v>100</v>
      </c>
      <c r="L5899" s="39" t="s">
        <v>60</v>
      </c>
      <c r="M5899" s="39" t="str">
        <f>+VLOOKUP(C5899/1,Map!A:B,2,FALSE)</f>
        <v>Other Revenue - Reconnection Fee</v>
      </c>
      <c r="N5899" s="39" t="str">
        <f>+VLOOKUP(L5899/1,Map!E:G,3,FALSE)</f>
        <v>KY-CENTRAL</v>
      </c>
    </row>
    <row r="5900" spans="1:14" hidden="1">
      <c r="A5900" s="39" t="s">
        <v>95</v>
      </c>
      <c r="B5900" s="39" t="s">
        <v>96</v>
      </c>
      <c r="C5900" s="39" t="s">
        <v>80</v>
      </c>
      <c r="D5900" s="43">
        <v>43321</v>
      </c>
      <c r="E5900" s="39" t="s">
        <v>35</v>
      </c>
      <c r="F5900" s="39" t="s">
        <v>50</v>
      </c>
      <c r="G5900" s="39" t="s">
        <v>275</v>
      </c>
      <c r="H5900" s="39" t="s">
        <v>3639</v>
      </c>
      <c r="I5900" s="39" t="s">
        <v>99</v>
      </c>
      <c r="J5900" s="44">
        <v>-56</v>
      </c>
      <c r="K5900" s="39" t="s">
        <v>100</v>
      </c>
      <c r="L5900" s="39" t="s">
        <v>64</v>
      </c>
      <c r="M5900" s="39" t="str">
        <f>+VLOOKUP(C5900/1,Map!A:B,2,FALSE)</f>
        <v>Other Revenue - Reconnection Fee</v>
      </c>
      <c r="N5900" s="39" t="str">
        <f>+VLOOKUP(L5900/1,Map!E:G,3,FALSE)</f>
        <v>KY-NORTH</v>
      </c>
    </row>
    <row r="5901" spans="1:14" hidden="1">
      <c r="A5901" s="39" t="s">
        <v>95</v>
      </c>
      <c r="B5901" s="39" t="s">
        <v>96</v>
      </c>
      <c r="C5901" s="39" t="s">
        <v>80</v>
      </c>
      <c r="D5901" s="43">
        <v>43321</v>
      </c>
      <c r="E5901" s="39" t="s">
        <v>35</v>
      </c>
      <c r="F5901" s="39" t="s">
        <v>50</v>
      </c>
      <c r="G5901" s="39" t="s">
        <v>275</v>
      </c>
      <c r="H5901" s="39" t="s">
        <v>3639</v>
      </c>
      <c r="I5901" s="39" t="s">
        <v>99</v>
      </c>
      <c r="J5901" s="44">
        <v>-490.96</v>
      </c>
      <c r="K5901" s="39" t="s">
        <v>100</v>
      </c>
      <c r="L5901" s="39" t="s">
        <v>60</v>
      </c>
      <c r="M5901" s="39" t="str">
        <f>+VLOOKUP(C5901/1,Map!A:B,2,FALSE)</f>
        <v>Other Revenue - Reconnection Fee</v>
      </c>
      <c r="N5901" s="39" t="str">
        <f>+VLOOKUP(L5901/1,Map!E:G,3,FALSE)</f>
        <v>KY-CENTRAL</v>
      </c>
    </row>
    <row r="5902" spans="1:14" hidden="1">
      <c r="A5902" s="39" t="s">
        <v>95</v>
      </c>
      <c r="B5902" s="39" t="s">
        <v>96</v>
      </c>
      <c r="C5902" s="39" t="s">
        <v>80</v>
      </c>
      <c r="D5902" s="43">
        <v>43321</v>
      </c>
      <c r="E5902" s="39" t="s">
        <v>35</v>
      </c>
      <c r="F5902" s="39" t="s">
        <v>50</v>
      </c>
      <c r="G5902" s="39" t="s">
        <v>275</v>
      </c>
      <c r="H5902" s="39" t="s">
        <v>3639</v>
      </c>
      <c r="I5902" s="39" t="s">
        <v>99</v>
      </c>
      <c r="J5902" s="44">
        <v>-56</v>
      </c>
      <c r="K5902" s="39" t="s">
        <v>100</v>
      </c>
      <c r="L5902" s="39" t="s">
        <v>62</v>
      </c>
      <c r="M5902" s="39" t="str">
        <f>+VLOOKUP(C5902/1,Map!A:B,2,FALSE)</f>
        <v>Other Revenue - Reconnection Fee</v>
      </c>
      <c r="N5902" s="39" t="str">
        <f>+VLOOKUP(L5902/1,Map!E:G,3,FALSE)</f>
        <v>KY- E ROCKCASTE WTR</v>
      </c>
    </row>
    <row r="5903" spans="1:14" hidden="1">
      <c r="A5903" s="39" t="s">
        <v>95</v>
      </c>
      <c r="B5903" s="39" t="s">
        <v>96</v>
      </c>
      <c r="C5903" s="39" t="s">
        <v>80</v>
      </c>
      <c r="D5903" s="43">
        <v>43325</v>
      </c>
      <c r="E5903" s="39" t="s">
        <v>35</v>
      </c>
      <c r="F5903" s="39" t="s">
        <v>50</v>
      </c>
      <c r="G5903" s="39" t="s">
        <v>275</v>
      </c>
      <c r="H5903" s="39" t="s">
        <v>2079</v>
      </c>
      <c r="I5903" s="39" t="s">
        <v>244</v>
      </c>
      <c r="J5903" s="44">
        <v>54.37</v>
      </c>
      <c r="K5903" s="39" t="s">
        <v>100</v>
      </c>
      <c r="L5903" s="39" t="s">
        <v>60</v>
      </c>
      <c r="M5903" s="39" t="str">
        <f>+VLOOKUP(C5903/1,Map!A:B,2,FALSE)</f>
        <v>Other Revenue - Reconnection Fee</v>
      </c>
      <c r="N5903" s="39" t="str">
        <f>+VLOOKUP(L5903/1,Map!E:G,3,FALSE)</f>
        <v>KY-CENTRAL</v>
      </c>
    </row>
    <row r="5904" spans="1:14" hidden="1">
      <c r="A5904" s="39" t="s">
        <v>95</v>
      </c>
      <c r="B5904" s="39" t="s">
        <v>96</v>
      </c>
      <c r="C5904" s="39" t="s">
        <v>80</v>
      </c>
      <c r="D5904" s="43">
        <v>43326</v>
      </c>
      <c r="E5904" s="39" t="s">
        <v>35</v>
      </c>
      <c r="F5904" s="39" t="s">
        <v>50</v>
      </c>
      <c r="G5904" s="39" t="s">
        <v>275</v>
      </c>
      <c r="H5904" s="39" t="s">
        <v>3641</v>
      </c>
      <c r="I5904" s="39" t="s">
        <v>99</v>
      </c>
      <c r="J5904" s="44">
        <v>-1579.99</v>
      </c>
      <c r="K5904" s="39" t="s">
        <v>100</v>
      </c>
      <c r="L5904" s="39" t="s">
        <v>60</v>
      </c>
      <c r="M5904" s="39" t="str">
        <f>+VLOOKUP(C5904/1,Map!A:B,2,FALSE)</f>
        <v>Other Revenue - Reconnection Fee</v>
      </c>
      <c r="N5904" s="39" t="str">
        <f>+VLOOKUP(L5904/1,Map!E:G,3,FALSE)</f>
        <v>KY-CENTRAL</v>
      </c>
    </row>
    <row r="5905" spans="1:14" hidden="1">
      <c r="A5905" s="39" t="s">
        <v>95</v>
      </c>
      <c r="B5905" s="39" t="s">
        <v>96</v>
      </c>
      <c r="C5905" s="39" t="s">
        <v>80</v>
      </c>
      <c r="D5905" s="43">
        <v>43325</v>
      </c>
      <c r="E5905" s="39" t="s">
        <v>35</v>
      </c>
      <c r="F5905" s="39" t="s">
        <v>50</v>
      </c>
      <c r="G5905" s="39" t="s">
        <v>275</v>
      </c>
      <c r="H5905" s="39" t="s">
        <v>3642</v>
      </c>
      <c r="I5905" s="39" t="s">
        <v>99</v>
      </c>
      <c r="J5905" s="44">
        <v>-601.33000000000004</v>
      </c>
      <c r="K5905" s="39" t="s">
        <v>100</v>
      </c>
      <c r="L5905" s="39" t="s">
        <v>60</v>
      </c>
      <c r="M5905" s="39" t="str">
        <f>+VLOOKUP(C5905/1,Map!A:B,2,FALSE)</f>
        <v>Other Revenue - Reconnection Fee</v>
      </c>
      <c r="N5905" s="39" t="str">
        <f>+VLOOKUP(L5905/1,Map!E:G,3,FALSE)</f>
        <v>KY-CENTRAL</v>
      </c>
    </row>
    <row r="5906" spans="1:14" hidden="1">
      <c r="A5906" s="39" t="s">
        <v>95</v>
      </c>
      <c r="B5906" s="39" t="s">
        <v>96</v>
      </c>
      <c r="C5906" s="39" t="s">
        <v>80</v>
      </c>
      <c r="D5906" s="43">
        <v>43327</v>
      </c>
      <c r="E5906" s="39" t="s">
        <v>35</v>
      </c>
      <c r="F5906" s="39" t="s">
        <v>50</v>
      </c>
      <c r="G5906" s="39" t="s">
        <v>275</v>
      </c>
      <c r="H5906" s="39" t="s">
        <v>3644</v>
      </c>
      <c r="I5906" s="39" t="s">
        <v>99</v>
      </c>
      <c r="J5906" s="44">
        <v>-1688.73</v>
      </c>
      <c r="K5906" s="39" t="s">
        <v>100</v>
      </c>
      <c r="L5906" s="39" t="s">
        <v>60</v>
      </c>
      <c r="M5906" s="39" t="str">
        <f>+VLOOKUP(C5906/1,Map!A:B,2,FALSE)</f>
        <v>Other Revenue - Reconnection Fee</v>
      </c>
      <c r="N5906" s="39" t="str">
        <f>+VLOOKUP(L5906/1,Map!E:G,3,FALSE)</f>
        <v>KY-CENTRAL</v>
      </c>
    </row>
    <row r="5907" spans="1:14" hidden="1">
      <c r="A5907" s="39" t="s">
        <v>95</v>
      </c>
      <c r="B5907" s="39" t="s">
        <v>96</v>
      </c>
      <c r="C5907" s="39" t="s">
        <v>80</v>
      </c>
      <c r="D5907" s="43">
        <v>43328</v>
      </c>
      <c r="E5907" s="39" t="s">
        <v>35</v>
      </c>
      <c r="F5907" s="39" t="s">
        <v>50</v>
      </c>
      <c r="G5907" s="39" t="s">
        <v>275</v>
      </c>
      <c r="H5907" s="39" t="s">
        <v>3645</v>
      </c>
      <c r="I5907" s="39" t="s">
        <v>99</v>
      </c>
      <c r="J5907" s="44">
        <v>-112</v>
      </c>
      <c r="K5907" s="39" t="s">
        <v>100</v>
      </c>
      <c r="L5907" s="39" t="s">
        <v>64</v>
      </c>
      <c r="M5907" s="39" t="str">
        <f>+VLOOKUP(C5907/1,Map!A:B,2,FALSE)</f>
        <v>Other Revenue - Reconnection Fee</v>
      </c>
      <c r="N5907" s="39" t="str">
        <f>+VLOOKUP(L5907/1,Map!E:G,3,FALSE)</f>
        <v>KY-NORTH</v>
      </c>
    </row>
    <row r="5908" spans="1:14" hidden="1">
      <c r="A5908" s="39" t="s">
        <v>95</v>
      </c>
      <c r="B5908" s="39" t="s">
        <v>96</v>
      </c>
      <c r="C5908" s="39" t="s">
        <v>80</v>
      </c>
      <c r="D5908" s="43">
        <v>43328</v>
      </c>
      <c r="E5908" s="39" t="s">
        <v>35</v>
      </c>
      <c r="F5908" s="39" t="s">
        <v>50</v>
      </c>
      <c r="G5908" s="39" t="s">
        <v>275</v>
      </c>
      <c r="H5908" s="39" t="s">
        <v>3645</v>
      </c>
      <c r="I5908" s="39" t="s">
        <v>99</v>
      </c>
      <c r="J5908" s="44">
        <v>-489.33</v>
      </c>
      <c r="K5908" s="39" t="s">
        <v>100</v>
      </c>
      <c r="L5908" s="39" t="s">
        <v>60</v>
      </c>
      <c r="M5908" s="39" t="str">
        <f>+VLOOKUP(C5908/1,Map!A:B,2,FALSE)</f>
        <v>Other Revenue - Reconnection Fee</v>
      </c>
      <c r="N5908" s="39" t="str">
        <f>+VLOOKUP(L5908/1,Map!E:G,3,FALSE)</f>
        <v>KY-CENTRAL</v>
      </c>
    </row>
    <row r="5909" spans="1:14" hidden="1">
      <c r="A5909" s="39" t="s">
        <v>95</v>
      </c>
      <c r="B5909" s="39" t="s">
        <v>96</v>
      </c>
      <c r="C5909" s="39" t="s">
        <v>80</v>
      </c>
      <c r="D5909" s="43">
        <v>43329</v>
      </c>
      <c r="E5909" s="39" t="s">
        <v>35</v>
      </c>
      <c r="F5909" s="39" t="s">
        <v>50</v>
      </c>
      <c r="G5909" s="39" t="s">
        <v>275</v>
      </c>
      <c r="H5909" s="39" t="s">
        <v>3648</v>
      </c>
      <c r="I5909" s="39" t="s">
        <v>99</v>
      </c>
      <c r="J5909" s="44">
        <v>-56</v>
      </c>
      <c r="K5909" s="39" t="s">
        <v>100</v>
      </c>
      <c r="L5909" s="39" t="s">
        <v>64</v>
      </c>
      <c r="M5909" s="39" t="str">
        <f>+VLOOKUP(C5909/1,Map!A:B,2,FALSE)</f>
        <v>Other Revenue - Reconnection Fee</v>
      </c>
      <c r="N5909" s="39" t="str">
        <f>+VLOOKUP(L5909/1,Map!E:G,3,FALSE)</f>
        <v>KY-NORTH</v>
      </c>
    </row>
    <row r="5910" spans="1:14" hidden="1">
      <c r="A5910" s="39" t="s">
        <v>95</v>
      </c>
      <c r="B5910" s="39" t="s">
        <v>96</v>
      </c>
      <c r="C5910" s="39" t="s">
        <v>80</v>
      </c>
      <c r="D5910" s="43">
        <v>43329</v>
      </c>
      <c r="E5910" s="39" t="s">
        <v>35</v>
      </c>
      <c r="F5910" s="39" t="s">
        <v>50</v>
      </c>
      <c r="G5910" s="39" t="s">
        <v>275</v>
      </c>
      <c r="H5910" s="39" t="s">
        <v>3648</v>
      </c>
      <c r="I5910" s="39" t="s">
        <v>99</v>
      </c>
      <c r="J5910" s="44">
        <v>-273.48</v>
      </c>
      <c r="K5910" s="39" t="s">
        <v>100</v>
      </c>
      <c r="L5910" s="39" t="s">
        <v>60</v>
      </c>
      <c r="M5910" s="39" t="str">
        <f>+VLOOKUP(C5910/1,Map!A:B,2,FALSE)</f>
        <v>Other Revenue - Reconnection Fee</v>
      </c>
      <c r="N5910" s="39" t="str">
        <f>+VLOOKUP(L5910/1,Map!E:G,3,FALSE)</f>
        <v>KY-CENTRAL</v>
      </c>
    </row>
    <row r="5911" spans="1:14" hidden="1">
      <c r="A5911" s="39" t="s">
        <v>95</v>
      </c>
      <c r="B5911" s="39" t="s">
        <v>96</v>
      </c>
      <c r="C5911" s="39" t="s">
        <v>80</v>
      </c>
      <c r="D5911" s="43">
        <v>43333</v>
      </c>
      <c r="E5911" s="39" t="s">
        <v>35</v>
      </c>
      <c r="F5911" s="39" t="s">
        <v>50</v>
      </c>
      <c r="G5911" s="39" t="s">
        <v>275</v>
      </c>
      <c r="H5911" s="39" t="s">
        <v>3654</v>
      </c>
      <c r="I5911" s="39" t="s">
        <v>99</v>
      </c>
      <c r="J5911" s="44">
        <v>-112</v>
      </c>
      <c r="K5911" s="39" t="s">
        <v>100</v>
      </c>
      <c r="L5911" s="39" t="s">
        <v>58</v>
      </c>
      <c r="M5911" s="39" t="str">
        <f>+VLOOKUP(C5911/1,Map!A:B,2,FALSE)</f>
        <v>Other Revenue - Reconnection Fee</v>
      </c>
      <c r="N5911" s="39" t="str">
        <f>+VLOOKUP(L5911/1,Map!E:G,3,FALSE)</f>
        <v>KY-CORPORATE</v>
      </c>
    </row>
    <row r="5912" spans="1:14" hidden="1">
      <c r="A5912" s="39" t="s">
        <v>95</v>
      </c>
      <c r="B5912" s="39" t="s">
        <v>96</v>
      </c>
      <c r="C5912" s="39" t="s">
        <v>80</v>
      </c>
      <c r="D5912" s="43">
        <v>43333</v>
      </c>
      <c r="E5912" s="39" t="s">
        <v>35</v>
      </c>
      <c r="F5912" s="39" t="s">
        <v>50</v>
      </c>
      <c r="G5912" s="39" t="s">
        <v>275</v>
      </c>
      <c r="H5912" s="39" t="s">
        <v>3654</v>
      </c>
      <c r="I5912" s="39" t="s">
        <v>99</v>
      </c>
      <c r="J5912" s="44">
        <v>-1522.36</v>
      </c>
      <c r="K5912" s="39" t="s">
        <v>100</v>
      </c>
      <c r="L5912" s="39" t="s">
        <v>60</v>
      </c>
      <c r="M5912" s="39" t="str">
        <f>+VLOOKUP(C5912/1,Map!A:B,2,FALSE)</f>
        <v>Other Revenue - Reconnection Fee</v>
      </c>
      <c r="N5912" s="39" t="str">
        <f>+VLOOKUP(L5912/1,Map!E:G,3,FALSE)</f>
        <v>KY-CENTRAL</v>
      </c>
    </row>
    <row r="5913" spans="1:14" hidden="1">
      <c r="A5913" s="39" t="s">
        <v>95</v>
      </c>
      <c r="B5913" s="39" t="s">
        <v>96</v>
      </c>
      <c r="C5913" s="39" t="s">
        <v>80</v>
      </c>
      <c r="D5913" s="43">
        <v>43332</v>
      </c>
      <c r="E5913" s="39" t="s">
        <v>35</v>
      </c>
      <c r="F5913" s="39" t="s">
        <v>50</v>
      </c>
      <c r="G5913" s="39" t="s">
        <v>275</v>
      </c>
      <c r="H5913" s="39" t="s">
        <v>3655</v>
      </c>
      <c r="I5913" s="39" t="s">
        <v>99</v>
      </c>
      <c r="J5913" s="44">
        <v>-1304.8800000000001</v>
      </c>
      <c r="K5913" s="39" t="s">
        <v>100</v>
      </c>
      <c r="L5913" s="39" t="s">
        <v>60</v>
      </c>
      <c r="M5913" s="39" t="str">
        <f>+VLOOKUP(C5913/1,Map!A:B,2,FALSE)</f>
        <v>Other Revenue - Reconnection Fee</v>
      </c>
      <c r="N5913" s="39" t="str">
        <f>+VLOOKUP(L5913/1,Map!E:G,3,FALSE)</f>
        <v>KY-CENTRAL</v>
      </c>
    </row>
    <row r="5914" spans="1:14" hidden="1">
      <c r="A5914" s="39" t="s">
        <v>95</v>
      </c>
      <c r="B5914" s="39" t="s">
        <v>96</v>
      </c>
      <c r="C5914" s="39" t="s">
        <v>80</v>
      </c>
      <c r="D5914" s="43">
        <v>43334</v>
      </c>
      <c r="E5914" s="39" t="s">
        <v>35</v>
      </c>
      <c r="F5914" s="39" t="s">
        <v>50</v>
      </c>
      <c r="G5914" s="39" t="s">
        <v>275</v>
      </c>
      <c r="H5914" s="39" t="s">
        <v>3657</v>
      </c>
      <c r="I5914" s="39" t="s">
        <v>99</v>
      </c>
      <c r="J5914" s="44">
        <v>-652.44000000000005</v>
      </c>
      <c r="K5914" s="39" t="s">
        <v>100</v>
      </c>
      <c r="L5914" s="39" t="s">
        <v>60</v>
      </c>
      <c r="M5914" s="39" t="str">
        <f>+VLOOKUP(C5914/1,Map!A:B,2,FALSE)</f>
        <v>Other Revenue - Reconnection Fee</v>
      </c>
      <c r="N5914" s="39" t="str">
        <f>+VLOOKUP(L5914/1,Map!E:G,3,FALSE)</f>
        <v>KY-CENTRAL</v>
      </c>
    </row>
    <row r="5915" spans="1:14" hidden="1">
      <c r="A5915" s="39" t="s">
        <v>95</v>
      </c>
      <c r="B5915" s="39" t="s">
        <v>96</v>
      </c>
      <c r="C5915" s="39" t="s">
        <v>80</v>
      </c>
      <c r="D5915" s="43">
        <v>43334</v>
      </c>
      <c r="E5915" s="39" t="s">
        <v>35</v>
      </c>
      <c r="F5915" s="39" t="s">
        <v>50</v>
      </c>
      <c r="G5915" s="39" t="s">
        <v>275</v>
      </c>
      <c r="H5915" s="39" t="s">
        <v>3657</v>
      </c>
      <c r="I5915" s="39" t="s">
        <v>99</v>
      </c>
      <c r="J5915" s="44">
        <v>-56</v>
      </c>
      <c r="K5915" s="39" t="s">
        <v>100</v>
      </c>
      <c r="L5915" s="39" t="s">
        <v>58</v>
      </c>
      <c r="M5915" s="39" t="str">
        <f>+VLOOKUP(C5915/1,Map!A:B,2,FALSE)</f>
        <v>Other Revenue - Reconnection Fee</v>
      </c>
      <c r="N5915" s="39" t="str">
        <f>+VLOOKUP(L5915/1,Map!E:G,3,FALSE)</f>
        <v>KY-CORPORATE</v>
      </c>
    </row>
    <row r="5916" spans="1:14" hidden="1">
      <c r="A5916" s="39" t="s">
        <v>95</v>
      </c>
      <c r="B5916" s="39" t="s">
        <v>96</v>
      </c>
      <c r="C5916" s="39" t="s">
        <v>80</v>
      </c>
      <c r="D5916" s="43">
        <v>43335</v>
      </c>
      <c r="E5916" s="39" t="s">
        <v>35</v>
      </c>
      <c r="F5916" s="39" t="s">
        <v>50</v>
      </c>
      <c r="G5916" s="39" t="s">
        <v>275</v>
      </c>
      <c r="H5916" s="39" t="s">
        <v>3659</v>
      </c>
      <c r="I5916" s="39" t="s">
        <v>99</v>
      </c>
      <c r="J5916" s="44">
        <v>-490.96</v>
      </c>
      <c r="K5916" s="39" t="s">
        <v>100</v>
      </c>
      <c r="L5916" s="39" t="s">
        <v>60</v>
      </c>
      <c r="M5916" s="39" t="str">
        <f>+VLOOKUP(C5916/1,Map!A:B,2,FALSE)</f>
        <v>Other Revenue - Reconnection Fee</v>
      </c>
      <c r="N5916" s="39" t="str">
        <f>+VLOOKUP(L5916/1,Map!E:G,3,FALSE)</f>
        <v>KY-CENTRAL</v>
      </c>
    </row>
    <row r="5917" spans="1:14" hidden="1">
      <c r="A5917" s="39" t="s">
        <v>95</v>
      </c>
      <c r="B5917" s="39" t="s">
        <v>96</v>
      </c>
      <c r="C5917" s="39" t="s">
        <v>80</v>
      </c>
      <c r="D5917" s="43">
        <v>43336</v>
      </c>
      <c r="E5917" s="39" t="s">
        <v>35</v>
      </c>
      <c r="F5917" s="39" t="s">
        <v>50</v>
      </c>
      <c r="G5917" s="39" t="s">
        <v>275</v>
      </c>
      <c r="H5917" s="39" t="s">
        <v>3662</v>
      </c>
      <c r="I5917" s="39" t="s">
        <v>99</v>
      </c>
      <c r="J5917" s="44">
        <v>-56</v>
      </c>
      <c r="K5917" s="39" t="s">
        <v>100</v>
      </c>
      <c r="L5917" s="39" t="s">
        <v>58</v>
      </c>
      <c r="M5917" s="39" t="str">
        <f>+VLOOKUP(C5917/1,Map!A:B,2,FALSE)</f>
        <v>Other Revenue - Reconnection Fee</v>
      </c>
      <c r="N5917" s="39" t="str">
        <f>+VLOOKUP(L5917/1,Map!E:G,3,FALSE)</f>
        <v>KY-CORPORATE</v>
      </c>
    </row>
    <row r="5918" spans="1:14" hidden="1">
      <c r="A5918" s="39" t="s">
        <v>95</v>
      </c>
      <c r="B5918" s="39" t="s">
        <v>96</v>
      </c>
      <c r="C5918" s="39" t="s">
        <v>80</v>
      </c>
      <c r="D5918" s="43">
        <v>43336</v>
      </c>
      <c r="E5918" s="39" t="s">
        <v>35</v>
      </c>
      <c r="F5918" s="39" t="s">
        <v>50</v>
      </c>
      <c r="G5918" s="39" t="s">
        <v>275</v>
      </c>
      <c r="H5918" s="39" t="s">
        <v>3662</v>
      </c>
      <c r="I5918" s="39" t="s">
        <v>99</v>
      </c>
      <c r="J5918" s="44">
        <v>-326.22000000000003</v>
      </c>
      <c r="K5918" s="39" t="s">
        <v>100</v>
      </c>
      <c r="L5918" s="39" t="s">
        <v>60</v>
      </c>
      <c r="M5918" s="39" t="str">
        <f>+VLOOKUP(C5918/1,Map!A:B,2,FALSE)</f>
        <v>Other Revenue - Reconnection Fee</v>
      </c>
      <c r="N5918" s="39" t="str">
        <f>+VLOOKUP(L5918/1,Map!E:G,3,FALSE)</f>
        <v>KY-CENTRAL</v>
      </c>
    </row>
    <row r="5919" spans="1:14" hidden="1">
      <c r="A5919" s="39" t="s">
        <v>95</v>
      </c>
      <c r="B5919" s="39" t="s">
        <v>96</v>
      </c>
      <c r="C5919" s="39" t="s">
        <v>80</v>
      </c>
      <c r="D5919" s="43">
        <v>43337</v>
      </c>
      <c r="E5919" s="39" t="s">
        <v>35</v>
      </c>
      <c r="F5919" s="39" t="s">
        <v>50</v>
      </c>
      <c r="G5919" s="39" t="s">
        <v>275</v>
      </c>
      <c r="H5919" s="39" t="s">
        <v>3665</v>
      </c>
      <c r="I5919" s="39" t="s">
        <v>99</v>
      </c>
      <c r="J5919" s="44">
        <v>-108.74</v>
      </c>
      <c r="K5919" s="39" t="s">
        <v>100</v>
      </c>
      <c r="L5919" s="39" t="s">
        <v>60</v>
      </c>
      <c r="M5919" s="39" t="str">
        <f>+VLOOKUP(C5919/1,Map!A:B,2,FALSE)</f>
        <v>Other Revenue - Reconnection Fee</v>
      </c>
      <c r="N5919" s="39" t="str">
        <f>+VLOOKUP(L5919/1,Map!E:G,3,FALSE)</f>
        <v>KY-CENTRAL</v>
      </c>
    </row>
    <row r="5920" spans="1:14" hidden="1">
      <c r="A5920" s="39" t="s">
        <v>95</v>
      </c>
      <c r="B5920" s="39" t="s">
        <v>96</v>
      </c>
      <c r="C5920" s="39" t="s">
        <v>80</v>
      </c>
      <c r="D5920" s="43">
        <v>43340</v>
      </c>
      <c r="E5920" s="39" t="s">
        <v>35</v>
      </c>
      <c r="F5920" s="39" t="s">
        <v>50</v>
      </c>
      <c r="G5920" s="39" t="s">
        <v>275</v>
      </c>
      <c r="H5920" s="39" t="s">
        <v>3666</v>
      </c>
      <c r="I5920" s="39" t="s">
        <v>99</v>
      </c>
      <c r="J5920" s="44">
        <v>-1153.18</v>
      </c>
      <c r="K5920" s="39" t="s">
        <v>100</v>
      </c>
      <c r="L5920" s="39" t="s">
        <v>60</v>
      </c>
      <c r="M5920" s="39" t="str">
        <f>+VLOOKUP(C5920/1,Map!A:B,2,FALSE)</f>
        <v>Other Revenue - Reconnection Fee</v>
      </c>
      <c r="N5920" s="39" t="str">
        <f>+VLOOKUP(L5920/1,Map!E:G,3,FALSE)</f>
        <v>KY-CENTRAL</v>
      </c>
    </row>
    <row r="5921" spans="1:14" hidden="1">
      <c r="A5921" s="39" t="s">
        <v>95</v>
      </c>
      <c r="B5921" s="39" t="s">
        <v>96</v>
      </c>
      <c r="C5921" s="39" t="s">
        <v>80</v>
      </c>
      <c r="D5921" s="43">
        <v>43339</v>
      </c>
      <c r="E5921" s="39" t="s">
        <v>35</v>
      </c>
      <c r="F5921" s="39" t="s">
        <v>50</v>
      </c>
      <c r="G5921" s="39" t="s">
        <v>275</v>
      </c>
      <c r="H5921" s="39" t="s">
        <v>3667</v>
      </c>
      <c r="I5921" s="39" t="s">
        <v>99</v>
      </c>
      <c r="J5921" s="44">
        <v>-380.59</v>
      </c>
      <c r="K5921" s="39" t="s">
        <v>100</v>
      </c>
      <c r="L5921" s="39" t="s">
        <v>60</v>
      </c>
      <c r="M5921" s="39" t="str">
        <f>+VLOOKUP(C5921/1,Map!A:B,2,FALSE)</f>
        <v>Other Revenue - Reconnection Fee</v>
      </c>
      <c r="N5921" s="39" t="str">
        <f>+VLOOKUP(L5921/1,Map!E:G,3,FALSE)</f>
        <v>KY-CENTRAL</v>
      </c>
    </row>
    <row r="5922" spans="1:14" hidden="1">
      <c r="A5922" s="39" t="s">
        <v>95</v>
      </c>
      <c r="B5922" s="39" t="s">
        <v>96</v>
      </c>
      <c r="C5922" s="39" t="s">
        <v>80</v>
      </c>
      <c r="D5922" s="43">
        <v>43339</v>
      </c>
      <c r="E5922" s="39" t="s">
        <v>35</v>
      </c>
      <c r="F5922" s="39" t="s">
        <v>50</v>
      </c>
      <c r="G5922" s="39" t="s">
        <v>275</v>
      </c>
      <c r="H5922" s="39" t="s">
        <v>3667</v>
      </c>
      <c r="I5922" s="39" t="s">
        <v>99</v>
      </c>
      <c r="J5922" s="44">
        <v>-56</v>
      </c>
      <c r="K5922" s="39" t="s">
        <v>100</v>
      </c>
      <c r="L5922" s="39" t="s">
        <v>64</v>
      </c>
      <c r="M5922" s="39" t="str">
        <f>+VLOOKUP(C5922/1,Map!A:B,2,FALSE)</f>
        <v>Other Revenue - Reconnection Fee</v>
      </c>
      <c r="N5922" s="39" t="str">
        <f>+VLOOKUP(L5922/1,Map!E:G,3,FALSE)</f>
        <v>KY-NORTH</v>
      </c>
    </row>
    <row r="5923" spans="1:14" hidden="1">
      <c r="A5923" s="39" t="s">
        <v>95</v>
      </c>
      <c r="B5923" s="39" t="s">
        <v>96</v>
      </c>
      <c r="C5923" s="39" t="s">
        <v>80</v>
      </c>
      <c r="D5923" s="43">
        <v>43339</v>
      </c>
      <c r="E5923" s="39" t="s">
        <v>35</v>
      </c>
      <c r="F5923" s="39" t="s">
        <v>50</v>
      </c>
      <c r="G5923" s="39" t="s">
        <v>275</v>
      </c>
      <c r="H5923" s="39" t="s">
        <v>3667</v>
      </c>
      <c r="I5923" s="39" t="s">
        <v>99</v>
      </c>
      <c r="J5923" s="44">
        <v>-56</v>
      </c>
      <c r="K5923" s="39" t="s">
        <v>100</v>
      </c>
      <c r="L5923" s="39" t="s">
        <v>58</v>
      </c>
      <c r="M5923" s="39" t="str">
        <f>+VLOOKUP(C5923/1,Map!A:B,2,FALSE)</f>
        <v>Other Revenue - Reconnection Fee</v>
      </c>
      <c r="N5923" s="39" t="str">
        <f>+VLOOKUP(L5923/1,Map!E:G,3,FALSE)</f>
        <v>KY-CORPORATE</v>
      </c>
    </row>
    <row r="5924" spans="1:14" hidden="1">
      <c r="A5924" s="39" t="s">
        <v>95</v>
      </c>
      <c r="B5924" s="39" t="s">
        <v>96</v>
      </c>
      <c r="C5924" s="39" t="s">
        <v>80</v>
      </c>
      <c r="D5924" s="43">
        <v>43341</v>
      </c>
      <c r="E5924" s="39" t="s">
        <v>35</v>
      </c>
      <c r="F5924" s="39" t="s">
        <v>50</v>
      </c>
      <c r="G5924" s="39" t="s">
        <v>275</v>
      </c>
      <c r="H5924" s="39" t="s">
        <v>3669</v>
      </c>
      <c r="I5924" s="39" t="s">
        <v>99</v>
      </c>
      <c r="J5924" s="44">
        <v>-1476.14</v>
      </c>
      <c r="K5924" s="39" t="s">
        <v>100</v>
      </c>
      <c r="L5924" s="39" t="s">
        <v>60</v>
      </c>
      <c r="M5924" s="39" t="str">
        <f>+VLOOKUP(C5924/1,Map!A:B,2,FALSE)</f>
        <v>Other Revenue - Reconnection Fee</v>
      </c>
      <c r="N5924" s="39" t="str">
        <f>+VLOOKUP(L5924/1,Map!E:G,3,FALSE)</f>
        <v>KY-CENTRAL</v>
      </c>
    </row>
    <row r="5925" spans="1:14" hidden="1">
      <c r="A5925" s="39" t="s">
        <v>95</v>
      </c>
      <c r="B5925" s="39" t="s">
        <v>96</v>
      </c>
      <c r="C5925" s="39" t="s">
        <v>80</v>
      </c>
      <c r="D5925" s="43">
        <v>43342</v>
      </c>
      <c r="E5925" s="39" t="s">
        <v>35</v>
      </c>
      <c r="F5925" s="39" t="s">
        <v>50</v>
      </c>
      <c r="G5925" s="39" t="s">
        <v>275</v>
      </c>
      <c r="H5925" s="39" t="s">
        <v>3670</v>
      </c>
      <c r="I5925" s="39" t="s">
        <v>99</v>
      </c>
      <c r="J5925" s="44">
        <v>-56</v>
      </c>
      <c r="K5925" s="39" t="s">
        <v>100</v>
      </c>
      <c r="L5925" s="39" t="s">
        <v>62</v>
      </c>
      <c r="M5925" s="39" t="str">
        <f>+VLOOKUP(C5925/1,Map!A:B,2,FALSE)</f>
        <v>Other Revenue - Reconnection Fee</v>
      </c>
      <c r="N5925" s="39" t="str">
        <f>+VLOOKUP(L5925/1,Map!E:G,3,FALSE)</f>
        <v>KY- E ROCKCASTE WTR</v>
      </c>
    </row>
    <row r="5926" spans="1:14" hidden="1">
      <c r="A5926" s="39" t="s">
        <v>95</v>
      </c>
      <c r="B5926" s="39" t="s">
        <v>96</v>
      </c>
      <c r="C5926" s="39" t="s">
        <v>80</v>
      </c>
      <c r="D5926" s="43">
        <v>43342</v>
      </c>
      <c r="E5926" s="39" t="s">
        <v>35</v>
      </c>
      <c r="F5926" s="39" t="s">
        <v>50</v>
      </c>
      <c r="G5926" s="39" t="s">
        <v>275</v>
      </c>
      <c r="H5926" s="39" t="s">
        <v>3670</v>
      </c>
      <c r="I5926" s="39" t="s">
        <v>99</v>
      </c>
      <c r="J5926" s="44">
        <v>-1359.25</v>
      </c>
      <c r="K5926" s="39" t="s">
        <v>100</v>
      </c>
      <c r="L5926" s="39" t="s">
        <v>60</v>
      </c>
      <c r="M5926" s="39" t="str">
        <f>+VLOOKUP(C5926/1,Map!A:B,2,FALSE)</f>
        <v>Other Revenue - Reconnection Fee</v>
      </c>
      <c r="N5926" s="39" t="str">
        <f>+VLOOKUP(L5926/1,Map!E:G,3,FALSE)</f>
        <v>KY-CENTRAL</v>
      </c>
    </row>
    <row r="5927" spans="1:14" hidden="1">
      <c r="A5927" s="39" t="s">
        <v>95</v>
      </c>
      <c r="B5927" s="39" t="s">
        <v>96</v>
      </c>
      <c r="C5927" s="39" t="s">
        <v>80</v>
      </c>
      <c r="D5927" s="43">
        <v>43342</v>
      </c>
      <c r="E5927" s="39" t="s">
        <v>35</v>
      </c>
      <c r="F5927" s="39" t="s">
        <v>50</v>
      </c>
      <c r="G5927" s="39" t="s">
        <v>275</v>
      </c>
      <c r="H5927" s="39" t="s">
        <v>3670</v>
      </c>
      <c r="I5927" s="39" t="s">
        <v>99</v>
      </c>
      <c r="J5927" s="44">
        <v>-112</v>
      </c>
      <c r="K5927" s="39" t="s">
        <v>100</v>
      </c>
      <c r="L5927" s="39" t="s">
        <v>58</v>
      </c>
      <c r="M5927" s="39" t="str">
        <f>+VLOOKUP(C5927/1,Map!A:B,2,FALSE)</f>
        <v>Other Revenue - Reconnection Fee</v>
      </c>
      <c r="N5927" s="39" t="str">
        <f>+VLOOKUP(L5927/1,Map!E:G,3,FALSE)</f>
        <v>KY-CORPORATE</v>
      </c>
    </row>
    <row r="5928" spans="1:14" hidden="1">
      <c r="A5928" s="39" t="s">
        <v>95</v>
      </c>
      <c r="B5928" s="39" t="s">
        <v>96</v>
      </c>
      <c r="C5928" s="39" t="s">
        <v>72</v>
      </c>
      <c r="D5928" s="43">
        <v>43312</v>
      </c>
      <c r="E5928" s="39" t="s">
        <v>35</v>
      </c>
      <c r="F5928" s="50" t="s">
        <v>50</v>
      </c>
      <c r="G5928" s="39" t="s">
        <v>229</v>
      </c>
      <c r="H5928" s="39" t="s">
        <v>241</v>
      </c>
      <c r="I5928" s="39" t="s">
        <v>99</v>
      </c>
      <c r="J5928" s="44">
        <v>-12910.83</v>
      </c>
      <c r="K5928" s="39" t="s">
        <v>231</v>
      </c>
      <c r="L5928" s="39" t="s">
        <v>60</v>
      </c>
      <c r="M5928" s="39" t="str">
        <f>+VLOOKUP(C5928/1,Map!A:B,2,FALSE)</f>
        <v>Other Revenue - Rent Interco</v>
      </c>
      <c r="N5928" s="39" t="str">
        <f>+VLOOKUP(L5928/1,Map!E:G,3,FALSE)</f>
        <v>KY-CENTRAL</v>
      </c>
    </row>
    <row r="5929" spans="1:14" hidden="1">
      <c r="A5929" s="39" t="s">
        <v>95</v>
      </c>
      <c r="B5929" s="39" t="s">
        <v>96</v>
      </c>
      <c r="C5929" s="39" t="s">
        <v>3689</v>
      </c>
      <c r="D5929" s="39">
        <v>43221</v>
      </c>
      <c r="E5929" s="39" t="s">
        <v>35</v>
      </c>
      <c r="F5929" s="39" t="s">
        <v>47</v>
      </c>
      <c r="G5929" s="39" t="s">
        <v>229</v>
      </c>
      <c r="H5929" s="39" t="s">
        <v>3690</v>
      </c>
      <c r="I5929" s="39" t="s">
        <v>244</v>
      </c>
      <c r="J5929" s="39">
        <v>1433759</v>
      </c>
      <c r="K5929" s="39" t="s">
        <v>3691</v>
      </c>
      <c r="L5929" s="39" t="s">
        <v>58</v>
      </c>
      <c r="M5929" s="39" t="str">
        <f>+VLOOKUP(C5929/1,Map!A:B,2,FALSE)</f>
        <v>Other Water Revenue</v>
      </c>
      <c r="N5929" s="39" t="str">
        <f>+VLOOKUP(L5929/1,Map!E:G,3,FALSE)</f>
        <v>KY-CORPORATE</v>
      </c>
    </row>
    <row r="5930" spans="1:14" hidden="1">
      <c r="A5930" s="39" t="s">
        <v>95</v>
      </c>
      <c r="B5930" s="39" t="s">
        <v>96</v>
      </c>
      <c r="C5930" s="39" t="s">
        <v>3689</v>
      </c>
      <c r="D5930" s="39">
        <v>43251</v>
      </c>
      <c r="E5930" s="39" t="s">
        <v>35</v>
      </c>
      <c r="F5930" s="39" t="s">
        <v>47</v>
      </c>
      <c r="G5930" s="39" t="s">
        <v>229</v>
      </c>
      <c r="H5930" s="39" t="s">
        <v>3692</v>
      </c>
      <c r="I5930" s="39" t="s">
        <v>244</v>
      </c>
      <c r="J5930" s="39">
        <v>437526.45</v>
      </c>
      <c r="K5930" s="39" t="s">
        <v>3691</v>
      </c>
      <c r="L5930" s="39" t="s">
        <v>58</v>
      </c>
      <c r="M5930" s="39" t="str">
        <f>+VLOOKUP(C5930/1,Map!A:B,2,FALSE)</f>
        <v>Other Water Revenue</v>
      </c>
      <c r="N5930" s="39" t="str">
        <f>+VLOOKUP(L5930/1,Map!E:G,3,FALSE)</f>
        <v>KY-CORPORATE</v>
      </c>
    </row>
    <row r="5931" spans="1:14" hidden="1">
      <c r="A5931" s="39" t="s">
        <v>95</v>
      </c>
      <c r="B5931" s="39" t="s">
        <v>96</v>
      </c>
      <c r="C5931" s="39" t="s">
        <v>3689</v>
      </c>
      <c r="D5931" s="39">
        <v>43281</v>
      </c>
      <c r="E5931" s="39" t="s">
        <v>35</v>
      </c>
      <c r="F5931" s="39" t="s">
        <v>48</v>
      </c>
      <c r="G5931" s="39" t="s">
        <v>229</v>
      </c>
      <c r="H5931" s="39" t="s">
        <v>3693</v>
      </c>
      <c r="I5931" s="39" t="s">
        <v>244</v>
      </c>
      <c r="J5931" s="39">
        <v>529940.47</v>
      </c>
      <c r="K5931" s="39" t="s">
        <v>3691</v>
      </c>
      <c r="L5931" s="39" t="s">
        <v>58</v>
      </c>
      <c r="M5931" s="39" t="str">
        <f>+VLOOKUP(C5931/1,Map!A:B,2,FALSE)</f>
        <v>Other Water Revenue</v>
      </c>
      <c r="N5931" s="39" t="str">
        <f>+VLOOKUP(L5931/1,Map!E:G,3,FALSE)</f>
        <v>KY-CORPORATE</v>
      </c>
    </row>
    <row r="5932" spans="1:14" hidden="1">
      <c r="A5932" s="39" t="s">
        <v>95</v>
      </c>
      <c r="B5932" s="39" t="s">
        <v>96</v>
      </c>
      <c r="C5932" s="39" t="s">
        <v>3689</v>
      </c>
      <c r="D5932" s="39">
        <v>43281</v>
      </c>
      <c r="E5932" s="39" t="s">
        <v>35</v>
      </c>
      <c r="F5932" s="39" t="s">
        <v>48</v>
      </c>
      <c r="G5932" s="39" t="s">
        <v>229</v>
      </c>
      <c r="H5932" s="39" t="s">
        <v>3694</v>
      </c>
      <c r="I5932" s="39" t="s">
        <v>244</v>
      </c>
      <c r="J5932" s="39">
        <v>164493.26999999999</v>
      </c>
      <c r="K5932" s="39" t="s">
        <v>3695</v>
      </c>
      <c r="L5932" s="39" t="s">
        <v>58</v>
      </c>
      <c r="M5932" s="39" t="str">
        <f>+VLOOKUP(C5932/1,Map!A:B,2,FALSE)</f>
        <v>Other Water Revenue</v>
      </c>
      <c r="N5932" s="39" t="str">
        <f>+VLOOKUP(L5932/1,Map!E:G,3,FALSE)</f>
        <v>KY-CORPORATE</v>
      </c>
    </row>
    <row r="5933" spans="1:14" hidden="1">
      <c r="A5933" s="39" t="s">
        <v>95</v>
      </c>
      <c r="B5933" s="39" t="s">
        <v>96</v>
      </c>
      <c r="C5933" s="39" t="s">
        <v>3689</v>
      </c>
      <c r="D5933" s="39">
        <v>43312</v>
      </c>
      <c r="E5933" s="39" t="s">
        <v>35</v>
      </c>
      <c r="F5933" s="39" t="s">
        <v>49</v>
      </c>
      <c r="G5933" s="39" t="s">
        <v>229</v>
      </c>
      <c r="H5933" s="39" t="s">
        <v>3696</v>
      </c>
      <c r="I5933" s="39" t="s">
        <v>99</v>
      </c>
      <c r="J5933" s="39">
        <v>-164493.26999999999</v>
      </c>
      <c r="K5933" s="39" t="s">
        <v>3695</v>
      </c>
      <c r="L5933" s="39" t="s">
        <v>58</v>
      </c>
      <c r="M5933" s="39" t="str">
        <f>+VLOOKUP(C5933/1,Map!A:B,2,FALSE)</f>
        <v>Other Water Revenue</v>
      </c>
      <c r="N5933" s="39" t="str">
        <f>+VLOOKUP(L5933/1,Map!E:G,3,FALSE)</f>
        <v>KY-CORPORATE</v>
      </c>
    </row>
    <row r="5934" spans="1:14" hidden="1">
      <c r="A5934" s="39" t="s">
        <v>95</v>
      </c>
      <c r="B5934" s="39" t="s">
        <v>96</v>
      </c>
      <c r="C5934" s="39" t="s">
        <v>3689</v>
      </c>
      <c r="D5934" s="39">
        <v>43312</v>
      </c>
      <c r="E5934" s="39" t="s">
        <v>35</v>
      </c>
      <c r="F5934" s="39" t="s">
        <v>49</v>
      </c>
      <c r="G5934" s="39" t="s">
        <v>229</v>
      </c>
      <c r="H5934" s="39" t="s">
        <v>3697</v>
      </c>
      <c r="I5934" s="39" t="s">
        <v>244</v>
      </c>
      <c r="J5934" s="39">
        <v>503029.01</v>
      </c>
      <c r="K5934" s="39" t="s">
        <v>3691</v>
      </c>
      <c r="L5934" s="39" t="s">
        <v>58</v>
      </c>
      <c r="M5934" s="39" t="str">
        <f>+VLOOKUP(C5934/1,Map!A:B,2,FALSE)</f>
        <v>Other Water Revenue</v>
      </c>
      <c r="N5934" s="39" t="str">
        <f>+VLOOKUP(L5934/1,Map!E:G,3,FALSE)</f>
        <v>KY-CORPORATE</v>
      </c>
    </row>
    <row r="5935" spans="1:14" hidden="1">
      <c r="A5935" s="39" t="s">
        <v>95</v>
      </c>
      <c r="B5935" s="39" t="s">
        <v>96</v>
      </c>
      <c r="C5935" s="39" t="s">
        <v>3689</v>
      </c>
      <c r="D5935" s="39">
        <v>43343</v>
      </c>
      <c r="E5935" s="39" t="s">
        <v>35</v>
      </c>
      <c r="F5935" s="39" t="s">
        <v>50</v>
      </c>
      <c r="G5935" s="39" t="s">
        <v>229</v>
      </c>
      <c r="H5935" s="39" t="s">
        <v>3698</v>
      </c>
      <c r="I5935" s="39" t="s">
        <v>244</v>
      </c>
      <c r="J5935" s="39">
        <v>504696.07</v>
      </c>
      <c r="K5935" s="39" t="s">
        <v>3691</v>
      </c>
      <c r="L5935" s="39" t="s">
        <v>58</v>
      </c>
      <c r="M5935" s="39" t="str">
        <f>+VLOOKUP(C5935/1,Map!A:B,2,FALSE)</f>
        <v>Other Water Revenue</v>
      </c>
      <c r="N5935" s="39" t="str">
        <f>+VLOOKUP(L5935/1,Map!E:G,3,FALSE)</f>
        <v>KY-CORPORATE</v>
      </c>
    </row>
    <row r="5936" spans="1:14" hidden="1">
      <c r="A5936" s="39" t="s">
        <v>95</v>
      </c>
      <c r="B5936" s="39" t="s">
        <v>96</v>
      </c>
      <c r="C5936" s="39" t="s">
        <v>3689</v>
      </c>
      <c r="D5936" s="39">
        <v>43221</v>
      </c>
      <c r="E5936" s="39" t="s">
        <v>35</v>
      </c>
      <c r="F5936" s="39" t="s">
        <v>47</v>
      </c>
      <c r="G5936" s="39" t="s">
        <v>242</v>
      </c>
      <c r="H5936" s="39" t="s">
        <v>3699</v>
      </c>
      <c r="I5936" s="39" t="s">
        <v>99</v>
      </c>
      <c r="J5936" s="39">
        <v>-1433759</v>
      </c>
      <c r="K5936" s="39" t="s">
        <v>3691</v>
      </c>
      <c r="L5936" s="39" t="s">
        <v>58</v>
      </c>
      <c r="M5936" s="39" t="str">
        <f>+VLOOKUP(C5936/1,Map!A:B,2,FALSE)</f>
        <v>Other Water Revenue</v>
      </c>
      <c r="N5936" s="39" t="str">
        <f>+VLOOKUP(L5936/1,Map!E:G,3,FALSE)</f>
        <v>KY-CORPORATE</v>
      </c>
    </row>
    <row r="5937" spans="1:14" hidden="1">
      <c r="A5937" s="39" t="s">
        <v>95</v>
      </c>
      <c r="B5937" s="39" t="s">
        <v>96</v>
      </c>
      <c r="C5937" s="39" t="s">
        <v>3689</v>
      </c>
      <c r="D5937" s="39">
        <v>43220</v>
      </c>
      <c r="E5937" s="39" t="s">
        <v>35</v>
      </c>
      <c r="F5937" s="39" t="s">
        <v>46</v>
      </c>
      <c r="G5937" s="39" t="s">
        <v>261</v>
      </c>
      <c r="H5937" s="39" t="s">
        <v>3700</v>
      </c>
      <c r="I5937" s="39" t="s">
        <v>244</v>
      </c>
      <c r="J5937" s="39">
        <v>1433759</v>
      </c>
      <c r="K5937" s="39" t="s">
        <v>3691</v>
      </c>
      <c r="L5937" s="39" t="s">
        <v>58</v>
      </c>
      <c r="M5937" s="39" t="str">
        <f>+VLOOKUP(C5937/1,Map!A:B,2,FALSE)</f>
        <v>Other Water Revenue</v>
      </c>
      <c r="N5937" s="39" t="str">
        <f>+VLOOKUP(L5937/1,Map!E:G,3,FALSE)</f>
        <v>KY-CORPORATE</v>
      </c>
    </row>
  </sheetData>
  <autoFilter ref="A1:N5937">
    <filterColumn colId="5">
      <filters>
        <filter val="8"/>
      </filters>
    </filterColumn>
    <filterColumn colId="12">
      <filters>
        <filter val="Other revenue - late payment charge"/>
      </filters>
    </filterColumn>
  </autoFilter>
  <pageMargins left="0.75" right="0.75" top="1" bottom="1" header="0.5" footer="0.5"/>
  <headerFooter alignWithMargins="0"/>
  <customProperties>
    <customPr name="_pios_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link in</vt:lpstr>
      <vt:lpstr>Link Out</vt:lpstr>
      <vt:lpstr>workpaper</vt:lpstr>
      <vt:lpstr>Proposed Rates</vt:lpstr>
      <vt:lpstr>Other Operating Revenues</vt:lpstr>
      <vt:lpstr>Pivot Table</vt:lpstr>
      <vt:lpstr>Map</vt:lpstr>
      <vt:lpstr>Data</vt:lpstr>
      <vt:lpstr>workpaper!Print_Area</vt:lpstr>
      <vt:lpstr>workpaper!Print_Titles</vt:lpstr>
    </vt:vector>
  </TitlesOfParts>
  <Company>American Water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Yuan</dc:creator>
  <cp:lastModifiedBy>Lori N O'Malley</cp:lastModifiedBy>
  <cp:lastPrinted>2013-01-21T15:44:02Z</cp:lastPrinted>
  <dcterms:created xsi:type="dcterms:W3CDTF">2012-05-02T15:30:46Z</dcterms:created>
  <dcterms:modified xsi:type="dcterms:W3CDTF">2018-12-06T02:07:12Z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